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eyesroadsas-my.sharepoint.com/personal/d_rondeau_eyes-road_com/Documents/DR-Travail/!NormEyes/Projet-Demat2024/Documents-DR/Documents-Etude-SuiviProjet-20260630/"/>
    </mc:Choice>
  </mc:AlternateContent>
  <xr:revisionPtr revIDLastSave="14" documentId="13_ncr:1_{9AB18A38-CACD-404D-981E-0F74A8FF2491}" xr6:coauthVersionLast="47" xr6:coauthVersionMax="47" xr10:uidLastSave="{ED4693D8-3A31-4CCC-AB94-ED3C32E62506}"/>
  <bookViews>
    <workbookView xWindow="27540" yWindow="-108" windowWidth="30936" windowHeight="16776" tabRatio="817" xr2:uid="{00000000-000D-0000-FFFF-FFFF00000000}"/>
  </bookViews>
  <sheets>
    <sheet name="Revision notes" sheetId="22" r:id="rId1"/>
    <sheet name="Notes, captions" sheetId="18" r:id="rId2"/>
    <sheet name="OPTO36 Dictionary" sheetId="20" r:id="rId3"/>
    <sheet name="EDIFACT Profile" sheetId="1" r:id="rId4"/>
    <sheet name="EDIFACT Diagram" sheetId="19" r:id="rId5"/>
    <sheet name="CII-Factur-X Profile" sheetId="25" r:id="rId6"/>
    <sheet name="UBL Profile" sheetId="29" r:id="rId7"/>
    <sheet name="FE-Flow1-AFNOR" sheetId="24" r:id="rId8"/>
    <sheet name="Stat-Appendix Lenses" sheetId="26" r:id="rId9"/>
    <sheet name="Stat-Appendix Frames" sheetId="12" r:id="rId10"/>
    <sheet name="Stat-Appendix Contacto" sheetId="13" r:id="rId11"/>
    <sheet name="Stat-Appendix Audio" sheetId="30" r:id="rId12"/>
    <sheet name="Stat-Appendix Misc" sheetId="14" r:id="rId13"/>
    <sheet name="Feuil1" sheetId="31" r:id="rId14"/>
  </sheets>
  <definedNames>
    <definedName name="_xlnm._FilterDatabase" localSheetId="5" hidden="1">'CII-Factur-X Profile'!$B$6:$V$2210</definedName>
    <definedName name="_xlnm._FilterDatabase" localSheetId="3" hidden="1">'EDIFACT Profile'!$A$6:$E$3517</definedName>
    <definedName name="_xlnm._FilterDatabase" localSheetId="7" hidden="1">'FE-Flow1-AFNOR'!$A$5:$AD$121</definedName>
    <definedName name="_xlnm._FilterDatabase" localSheetId="2" hidden="1">'OPTO36 Dictionary'!$B$6:$C$345</definedName>
    <definedName name="_xlnm._FilterDatabase" localSheetId="6" hidden="1">'UBL Profile'!$B$6:$AB$1239</definedName>
    <definedName name="HTML_CodePage" hidden="1">1252</definedName>
    <definedName name="HTML_Control" localSheetId="5" hidden="1">{"'Description message'!$A$1:$P$906"}</definedName>
    <definedName name="HTML_Control" localSheetId="7" hidden="1">{"'Description message'!$A$1:$P$906"}</definedName>
    <definedName name="HTML_Control" localSheetId="1" hidden="1">{"'Description message'!$A$1:$P$906"}</definedName>
    <definedName name="HTML_Control" localSheetId="0" hidden="1">{"'Description message'!$A$1:$P$906"}</definedName>
    <definedName name="HTML_Control" localSheetId="11" hidden="1">{"'Description message'!$A$1:$P$906"}</definedName>
    <definedName name="HTML_Control" localSheetId="10" hidden="1">{"'Description message'!$A$1:$P$906"}</definedName>
    <definedName name="HTML_Control" localSheetId="9" hidden="1">{"'Description message'!$A$1:$P$906"}</definedName>
    <definedName name="HTML_Control" localSheetId="8" hidden="1">{"'Description message'!$A$1:$P$906"}</definedName>
    <definedName name="HTML_Control" localSheetId="12" hidden="1">{"'Description message'!$A$1:$P$906"}</definedName>
    <definedName name="HTML_Control" localSheetId="6" hidden="1">{"'Description message'!$A$1:$P$906"}</definedName>
    <definedName name="HTML_Control" hidden="1">{"'Description message'!$A$1:$P$906"}</definedName>
    <definedName name="HTML_Description" hidden="1">""</definedName>
    <definedName name="HTML_Email" hidden="1">""</definedName>
    <definedName name="HTML_Header" hidden="1">"Description message"</definedName>
    <definedName name="HTML_LastUpdate" hidden="1">"05/05/99"</definedName>
    <definedName name="HTML_LineAfter" hidden="1">FALSE</definedName>
    <definedName name="HTML_LineBefore" hidden="1">FALSE</definedName>
    <definedName name="HTML_Name" hidden="1">"Rondeau Didier"</definedName>
    <definedName name="HTML_OBDlg2" hidden="1">TRUE</definedName>
    <definedName name="HTML_OBDlg4" hidden="1">TRUE</definedName>
    <definedName name="HTML_OS" hidden="1">0</definedName>
    <definedName name="HTML_PathFile" hidden="1">"C:\Mes Documents\Doc_Edi\MonHTML.htm"</definedName>
    <definedName name="HTML_Title" hidden="1">"DELFORD96A_DELINSV4"</definedName>
    <definedName name="titi" hidden="1">{"'Description message'!$A$1:$P$906"}</definedName>
    <definedName name="toto" localSheetId="11" hidden="1">{"'Description message'!$A$1:$P$906"}</definedName>
    <definedName name="toto" localSheetId="8" hidden="1">{"'Description message'!$A$1:$P$906"}</definedName>
    <definedName name="toto" localSheetId="6" hidden="1">{"'Description message'!$A$1:$P$906"}</definedName>
    <definedName name="toto" hidden="1">{"'Description message'!$A$1:$P$906"}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249" i="1" l="1"/>
  <c r="I1372" i="1"/>
  <c r="I3031" i="1" l="1"/>
  <c r="I3030" i="1"/>
  <c r="I3029" i="1"/>
  <c r="I3028" i="1"/>
  <c r="I3005" i="1"/>
  <c r="I2506" i="1"/>
  <c r="I2505" i="1"/>
  <c r="I2504" i="1"/>
  <c r="I2503" i="1"/>
  <c r="I2480" i="1"/>
  <c r="I1817" i="1"/>
  <c r="I1816" i="1"/>
  <c r="I1815" i="1"/>
  <c r="I1814" i="1"/>
  <c r="I1791" i="1"/>
  <c r="F64" i="14"/>
  <c r="F63" i="14"/>
  <c r="F62" i="14"/>
  <c r="F53" i="14"/>
  <c r="F51" i="14"/>
  <c r="F49" i="14"/>
  <c r="F48" i="14"/>
  <c r="F47" i="14"/>
  <c r="F46" i="14"/>
  <c r="F45" i="14"/>
  <c r="F44" i="14"/>
  <c r="F43" i="14"/>
  <c r="F42" i="14"/>
  <c r="F41" i="14"/>
  <c r="F32" i="14"/>
  <c r="F31" i="14"/>
  <c r="F30" i="14"/>
  <c r="F29" i="14"/>
  <c r="F28" i="14"/>
  <c r="F27" i="14"/>
  <c r="F26" i="14"/>
  <c r="F25" i="14"/>
  <c r="F16" i="14"/>
  <c r="F14" i="14"/>
  <c r="F13" i="14"/>
  <c r="F12" i="14"/>
  <c r="F11" i="14"/>
  <c r="F10" i="14"/>
  <c r="F9" i="14"/>
  <c r="F8" i="14"/>
  <c r="F7" i="14"/>
  <c r="F6" i="14"/>
  <c r="T121" i="24"/>
  <c r="T120" i="24"/>
  <c r="T119" i="24"/>
  <c r="Z119" i="24" s="1" a="1"/>
  <c r="Z119" i="24" s="1"/>
  <c r="AA119" i="24" s="1"/>
  <c r="T118" i="24"/>
  <c r="AB118" i="24" s="1" a="1"/>
  <c r="AB118" i="24" s="1"/>
  <c r="AC118" i="24" s="1"/>
  <c r="T117" i="24"/>
  <c r="AB117" i="24" s="1" a="1"/>
  <c r="AB117" i="24" s="1"/>
  <c r="AC117" i="24" s="1"/>
  <c r="T116" i="24"/>
  <c r="AB116" i="24" s="1" a="1"/>
  <c r="AB116" i="24" s="1"/>
  <c r="AC116" i="24" s="1"/>
  <c r="T115" i="24"/>
  <c r="Z115" i="24" s="1" a="1"/>
  <c r="Z115" i="24" s="1"/>
  <c r="AA115" i="24" s="1"/>
  <c r="T114" i="24"/>
  <c r="Z114" i="24" s="1" a="1"/>
  <c r="Z114" i="24" s="1"/>
  <c r="AA114" i="24" s="1"/>
  <c r="T113" i="24"/>
  <c r="AB113" i="24" s="1" a="1"/>
  <c r="AB113" i="24" s="1"/>
  <c r="AC113" i="24" s="1"/>
  <c r="T112" i="24"/>
  <c r="X112" i="24" s="1" a="1"/>
  <c r="X112" i="24" s="1"/>
  <c r="Y112" i="24" s="1"/>
  <c r="T111" i="24"/>
  <c r="T110" i="24"/>
  <c r="AB110" i="24" s="1" a="1"/>
  <c r="AB110" i="24" s="1"/>
  <c r="AC110" i="24" s="1"/>
  <c r="T109" i="24"/>
  <c r="AB109" i="24" s="1" a="1"/>
  <c r="AB109" i="24" s="1"/>
  <c r="AC109" i="24" s="1"/>
  <c r="T108" i="24"/>
  <c r="AB108" i="24" s="1" a="1"/>
  <c r="AB108" i="24" s="1"/>
  <c r="AC108" i="24" s="1"/>
  <c r="T107" i="24"/>
  <c r="X109" i="24" s="1" a="1"/>
  <c r="X109" i="24" s="1"/>
  <c r="Y109" i="24" s="1"/>
  <c r="T106" i="24"/>
  <c r="T105" i="24"/>
  <c r="T104" i="24"/>
  <c r="T103" i="24"/>
  <c r="Z103" i="24" s="1" a="1"/>
  <c r="Z103" i="24" s="1"/>
  <c r="AA103" i="24" s="1"/>
  <c r="T102" i="24"/>
  <c r="T101" i="24"/>
  <c r="T100" i="24"/>
  <c r="T99" i="24"/>
  <c r="T98" i="24"/>
  <c r="T97" i="24"/>
  <c r="T96" i="24"/>
  <c r="AB96" i="24" s="1" a="1"/>
  <c r="AB96" i="24" s="1"/>
  <c r="AC96" i="24" s="1"/>
  <c r="T95" i="24"/>
  <c r="T94" i="24"/>
  <c r="T93" i="24"/>
  <c r="T92" i="24"/>
  <c r="AB92" i="24" s="1" a="1"/>
  <c r="AB92" i="24" s="1"/>
  <c r="AC92" i="24" s="1"/>
  <c r="T91" i="24"/>
  <c r="T90" i="24"/>
  <c r="AB90" i="24" s="1" a="1"/>
  <c r="AB90" i="24" s="1"/>
  <c r="AC90" i="24" s="1"/>
  <c r="T89" i="24"/>
  <c r="AB89" i="24" s="1" a="1"/>
  <c r="AB89" i="24" s="1"/>
  <c r="AC89" i="24" s="1"/>
  <c r="T88" i="24"/>
  <c r="T87" i="24"/>
  <c r="AB87" i="24" s="1" a="1"/>
  <c r="AB87" i="24" s="1"/>
  <c r="AC87" i="24" s="1"/>
  <c r="T86" i="24"/>
  <c r="T85" i="24"/>
  <c r="AB85" i="24" s="1" a="1"/>
  <c r="AB85" i="24" s="1"/>
  <c r="AC85" i="24" s="1"/>
  <c r="T84" i="24"/>
  <c r="T83" i="24"/>
  <c r="V83" i="24" s="1" a="1"/>
  <c r="V83" i="24" s="1"/>
  <c r="W83" i="24" s="1"/>
  <c r="T82" i="24"/>
  <c r="Z82" i="24" s="1" a="1"/>
  <c r="Z82" i="24" s="1"/>
  <c r="AA82" i="24" s="1"/>
  <c r="T81" i="24"/>
  <c r="X81" i="24" s="1" a="1"/>
  <c r="X81" i="24" s="1"/>
  <c r="Y81" i="24" s="1"/>
  <c r="T80" i="24"/>
  <c r="T79" i="24"/>
  <c r="Z79" i="24" s="1" a="1"/>
  <c r="Z79" i="24" s="1"/>
  <c r="AA79" i="24" s="1"/>
  <c r="T78" i="24"/>
  <c r="X78" i="24" s="1" a="1"/>
  <c r="X78" i="24" s="1"/>
  <c r="Y78" i="24" s="1"/>
  <c r="T77" i="24"/>
  <c r="Z77" i="24" s="1" a="1"/>
  <c r="Z77" i="24" s="1"/>
  <c r="AA77" i="24" s="1"/>
  <c r="T76" i="24"/>
  <c r="Z76" i="24" s="1" a="1"/>
  <c r="Z76" i="24" s="1"/>
  <c r="AA76" i="24" s="1"/>
  <c r="T75" i="24"/>
  <c r="AB75" i="24" s="1" a="1"/>
  <c r="AB75" i="24" s="1"/>
  <c r="AC75" i="24" s="1"/>
  <c r="T74" i="24"/>
  <c r="AB74" i="24" s="1" a="1"/>
  <c r="AB74" i="24" s="1"/>
  <c r="AC74" i="24" s="1"/>
  <c r="T73" i="24"/>
  <c r="AB73" i="24" s="1" a="1"/>
  <c r="AB73" i="24" s="1"/>
  <c r="AC73" i="24" s="1"/>
  <c r="T72" i="24"/>
  <c r="AB72" i="24" s="1" a="1"/>
  <c r="AB72" i="24" s="1"/>
  <c r="AC72" i="24" s="1"/>
  <c r="T71" i="24"/>
  <c r="Z71" i="24" s="1" a="1"/>
  <c r="Z71" i="24" s="1"/>
  <c r="AA71" i="24" s="1"/>
  <c r="T70" i="24"/>
  <c r="AB70" i="24" s="1" a="1"/>
  <c r="AB70" i="24" s="1"/>
  <c r="AC70" i="24" s="1"/>
  <c r="T69" i="24"/>
  <c r="V69" i="24" s="1" a="1"/>
  <c r="V69" i="24" s="1"/>
  <c r="W69" i="24" s="1"/>
  <c r="T68" i="24"/>
  <c r="T67" i="24"/>
  <c r="T66" i="24"/>
  <c r="Z66" i="24" s="1" a="1"/>
  <c r="Z66" i="24" s="1"/>
  <c r="AA66" i="24" s="1"/>
  <c r="T65" i="24"/>
  <c r="T64" i="24"/>
  <c r="T63" i="24"/>
  <c r="AB63" i="24" s="1" a="1"/>
  <c r="AB63" i="24" s="1"/>
  <c r="AC63" i="24" s="1"/>
  <c r="T62" i="24"/>
  <c r="T61" i="24"/>
  <c r="T60" i="24"/>
  <c r="T59" i="24"/>
  <c r="X59" i="24" s="1" a="1"/>
  <c r="X59" i="24" s="1"/>
  <c r="Y59" i="24" s="1"/>
  <c r="T58" i="24"/>
  <c r="T57" i="24"/>
  <c r="T56" i="24"/>
  <c r="Z56" i="24" s="1" a="1"/>
  <c r="Z56" i="24" s="1"/>
  <c r="AA56" i="24" s="1"/>
  <c r="T55" i="24"/>
  <c r="T54" i="24"/>
  <c r="AB54" i="24" s="1" a="1"/>
  <c r="AB54" i="24" s="1"/>
  <c r="AC54" i="24" s="1"/>
  <c r="T53" i="24"/>
  <c r="T52" i="24"/>
  <c r="X52" i="24" s="1" a="1"/>
  <c r="X52" i="24" s="1"/>
  <c r="Y52" i="24" s="1"/>
  <c r="T51" i="24"/>
  <c r="T50" i="24"/>
  <c r="Z50" i="24" s="1" a="1"/>
  <c r="Z50" i="24" s="1"/>
  <c r="AA50" i="24" s="1"/>
  <c r="T49" i="24"/>
  <c r="T48" i="24"/>
  <c r="AB48" i="24" s="1" a="1"/>
  <c r="AB48" i="24" s="1"/>
  <c r="AC48" i="24" s="1"/>
  <c r="T47" i="24"/>
  <c r="AB47" i="24" s="1" a="1"/>
  <c r="AB47" i="24" s="1"/>
  <c r="AC47" i="24" s="1"/>
  <c r="T46" i="24"/>
  <c r="T45" i="24"/>
  <c r="Z45" i="24" s="1" a="1"/>
  <c r="Z45" i="24" s="1"/>
  <c r="AA45" i="24" s="1"/>
  <c r="T44" i="24"/>
  <c r="T43" i="24"/>
  <c r="X43" i="24" s="1" a="1"/>
  <c r="X43" i="24" s="1"/>
  <c r="Y43" i="24" s="1"/>
  <c r="T42" i="24"/>
  <c r="T41" i="24"/>
  <c r="AB41" i="24" s="1" a="1"/>
  <c r="AB41" i="24" s="1"/>
  <c r="AC41" i="24" s="1"/>
  <c r="T40" i="24"/>
  <c r="T39" i="24"/>
  <c r="AB39" i="24" s="1" a="1"/>
  <c r="AB39" i="24" s="1"/>
  <c r="AC39" i="24" s="1"/>
  <c r="T38" i="24"/>
  <c r="AB38" i="24" s="1" a="1"/>
  <c r="AB38" i="24" s="1"/>
  <c r="AC38" i="24" s="1"/>
  <c r="T37" i="24"/>
  <c r="AB37" i="24" s="1" a="1"/>
  <c r="AB37" i="24" s="1"/>
  <c r="AC37" i="24" s="1"/>
  <c r="T36" i="24"/>
  <c r="AB36" i="24" s="1" a="1"/>
  <c r="AB36" i="24" s="1"/>
  <c r="AC36" i="24" s="1"/>
  <c r="T35" i="24"/>
  <c r="AB35" i="24" s="1" a="1"/>
  <c r="AB35" i="24" s="1"/>
  <c r="AC35" i="24" s="1"/>
  <c r="T34" i="24"/>
  <c r="T33" i="24"/>
  <c r="T32" i="24"/>
  <c r="AB32" i="24" s="1" a="1"/>
  <c r="AB32" i="24" s="1"/>
  <c r="AC32" i="24" s="1"/>
  <c r="T31" i="24"/>
  <c r="X31" i="24" s="1" a="1"/>
  <c r="X31" i="24" s="1"/>
  <c r="Y31" i="24" s="1"/>
  <c r="T30" i="24"/>
  <c r="T29" i="24"/>
  <c r="AB29" i="24" s="1" a="1"/>
  <c r="AB29" i="24" s="1"/>
  <c r="AC29" i="24" s="1"/>
  <c r="T28" i="24"/>
  <c r="AB28" i="24" s="1" a="1"/>
  <c r="AB28" i="24" s="1"/>
  <c r="AC28" i="24" s="1"/>
  <c r="T27" i="24"/>
  <c r="T26" i="24"/>
  <c r="Z26" i="24" s="1" a="1"/>
  <c r="Z26" i="24" s="1"/>
  <c r="AA26" i="24" s="1"/>
  <c r="T25" i="24"/>
  <c r="AB25" i="24" s="1" a="1"/>
  <c r="AB25" i="24" s="1"/>
  <c r="AC25" i="24" s="1"/>
  <c r="T24" i="24"/>
  <c r="AB24" i="24" s="1" a="1"/>
  <c r="AB24" i="24" s="1"/>
  <c r="AC24" i="24" s="1"/>
  <c r="T23" i="24"/>
  <c r="AB23" i="24" s="1" a="1"/>
  <c r="AB23" i="24" s="1"/>
  <c r="AC23" i="24" s="1"/>
  <c r="T22" i="24"/>
  <c r="AB22" i="24" s="1" a="1"/>
  <c r="AB22" i="24" s="1"/>
  <c r="AC22" i="24" s="1"/>
  <c r="T21" i="24"/>
  <c r="Z21" i="24" s="1" a="1"/>
  <c r="Z21" i="24" s="1"/>
  <c r="AA21" i="24" s="1"/>
  <c r="T20" i="24"/>
  <c r="T19" i="24"/>
  <c r="Z19" i="24" s="1" a="1"/>
  <c r="Z19" i="24" s="1"/>
  <c r="AA19" i="24" s="1"/>
  <c r="T18" i="24"/>
  <c r="Z18" i="24" s="1" a="1"/>
  <c r="Z18" i="24" s="1"/>
  <c r="AA18" i="24" s="1"/>
  <c r="T17" i="24"/>
  <c r="V17" i="24" s="1" a="1"/>
  <c r="V17" i="24" s="1"/>
  <c r="T16" i="24"/>
  <c r="Z16" i="24" s="1" a="1"/>
  <c r="Z16" i="24" s="1"/>
  <c r="AA16" i="24" s="1"/>
  <c r="T15" i="24"/>
  <c r="T14" i="24"/>
  <c r="T13" i="24"/>
  <c r="T12" i="24"/>
  <c r="X12" i="24" s="1" a="1"/>
  <c r="X12" i="24" s="1"/>
  <c r="T11" i="24"/>
  <c r="AB11" i="24" s="1" a="1"/>
  <c r="AB11" i="24" s="1"/>
  <c r="AC11" i="24" s="1"/>
  <c r="T10" i="24"/>
  <c r="Z10" i="24" s="1" a="1"/>
  <c r="Z10" i="24" s="1"/>
  <c r="AA10" i="24" s="1"/>
  <c r="T9" i="24"/>
  <c r="X9" i="24" s="1" a="1"/>
  <c r="X9" i="24" s="1"/>
  <c r="Y9" i="24" s="1"/>
  <c r="T8" i="24"/>
  <c r="T7" i="24"/>
  <c r="X7" i="24" s="1" a="1"/>
  <c r="X7" i="24" s="1"/>
  <c r="Y7" i="24" s="1"/>
  <c r="AD6" i="24"/>
  <c r="AC6" i="24"/>
  <c r="AA6" i="24"/>
  <c r="Y6" i="24"/>
  <c r="W6" i="24"/>
  <c r="T6" i="24"/>
  <c r="V96" i="24" l="1" a="1"/>
  <c r="V96" i="24" s="1"/>
  <c r="X98" i="24" a="1"/>
  <c r="X98" i="24" s="1"/>
  <c r="Y98" i="24" s="1"/>
  <c r="Z31" i="24" a="1"/>
  <c r="Z31" i="24" s="1"/>
  <c r="AA31" i="24" s="1"/>
  <c r="X41" i="24" a="1"/>
  <c r="X41" i="24" s="1"/>
  <c r="Y41" i="24" s="1"/>
  <c r="AB31" i="24" a="1"/>
  <c r="AB31" i="24" s="1"/>
  <c r="AC31" i="24" s="1"/>
  <c r="Z100" i="24" a="1"/>
  <c r="Z100" i="24" s="1"/>
  <c r="AA100" i="24" s="1"/>
  <c r="Z41" i="24" a="1"/>
  <c r="Z41" i="24" s="1"/>
  <c r="AA41" i="24" s="1"/>
  <c r="Z112" i="24" a="1"/>
  <c r="Z112" i="24" s="1"/>
  <c r="AA112" i="24" s="1"/>
  <c r="AB18" i="24" a="1"/>
  <c r="AB18" i="24" s="1"/>
  <c r="AC18" i="24" s="1"/>
  <c r="X69" i="24" a="1"/>
  <c r="X69" i="24" s="1"/>
  <c r="Y69" i="24" s="1"/>
  <c r="Z11" i="24" a="1"/>
  <c r="Z11" i="24" s="1"/>
  <c r="AA11" i="24" s="1"/>
  <c r="Z69" i="24" a="1"/>
  <c r="Z69" i="24" s="1"/>
  <c r="AA69" i="24" s="1"/>
  <c r="AB19" i="24" a="1"/>
  <c r="AB19" i="24" s="1"/>
  <c r="AC19" i="24" s="1"/>
  <c r="V7" i="24" a="1"/>
  <c r="V7" i="24" s="1"/>
  <c r="Z43" i="24" a="1"/>
  <c r="Z43" i="24" s="1"/>
  <c r="AA43" i="24" s="1"/>
  <c r="Z7" i="24" a="1"/>
  <c r="Z7" i="24" s="1"/>
  <c r="AA7" i="24" s="1"/>
  <c r="AB7" i="24" a="1"/>
  <c r="AB7" i="24" s="1"/>
  <c r="AC7" i="24" s="1"/>
  <c r="Z29" i="24" a="1"/>
  <c r="Z29" i="24" s="1"/>
  <c r="AA29" i="24" s="1"/>
  <c r="V53" i="24" a="1"/>
  <c r="V53" i="24" s="1"/>
  <c r="W53" i="24" s="1"/>
  <c r="AB71" i="24" a="1"/>
  <c r="AB71" i="24" s="1"/>
  <c r="AC71" i="24" s="1"/>
  <c r="X11" i="24" a="1"/>
  <c r="X11" i="24" s="1"/>
  <c r="Y11" i="24" s="1"/>
  <c r="AB103" i="24" a="1"/>
  <c r="AB103" i="24" s="1"/>
  <c r="AC103" i="24" s="1"/>
  <c r="AB69" i="24" a="1"/>
  <c r="AB69" i="24" s="1"/>
  <c r="AC69" i="24" s="1"/>
  <c r="AB112" i="24" a="1"/>
  <c r="AB112" i="24" s="1"/>
  <c r="AC112" i="24" s="1"/>
  <c r="Z12" i="24" a="1"/>
  <c r="Z12" i="24" s="1"/>
  <c r="AA12" i="24" s="1"/>
  <c r="AB12" i="24" a="1"/>
  <c r="AB12" i="24" s="1"/>
  <c r="AC12" i="24" s="1"/>
  <c r="Z52" i="24" a="1"/>
  <c r="Z52" i="24" s="1"/>
  <c r="AA52" i="24" s="1"/>
  <c r="AB43" i="24" a="1"/>
  <c r="AB43" i="24" s="1"/>
  <c r="AC43" i="24" s="1"/>
  <c r="AB52" i="24" a="1"/>
  <c r="AB52" i="24" s="1"/>
  <c r="AC52" i="24" s="1"/>
  <c r="X23" i="24" a="1"/>
  <c r="X23" i="24" s="1"/>
  <c r="Y23" i="24" s="1"/>
  <c r="U6" i="24"/>
  <c r="Z23" i="24" a="1"/>
  <c r="Z23" i="24" s="1"/>
  <c r="AA23" i="24" s="1"/>
  <c r="AB45" i="24" a="1"/>
  <c r="AB45" i="24" s="1"/>
  <c r="AC45" i="24" s="1"/>
  <c r="Z109" i="24" a="1"/>
  <c r="Z109" i="24" s="1"/>
  <c r="AA109" i="24" s="1"/>
  <c r="AB16" i="24" a="1"/>
  <c r="AB16" i="24" s="1"/>
  <c r="AC16" i="24" s="1"/>
  <c r="X95" i="24" a="1"/>
  <c r="X95" i="24" s="1"/>
  <c r="Y95" i="24" s="1"/>
  <c r="AB10" i="24" a="1"/>
  <c r="AB10" i="24" s="1"/>
  <c r="AC10" i="24" s="1"/>
  <c r="AB68" i="24" a="1"/>
  <c r="AB68" i="24" s="1"/>
  <c r="AC68" i="24" s="1"/>
  <c r="Z68" i="24" a="1"/>
  <c r="Z68" i="24" s="1"/>
  <c r="AA68" i="24" s="1"/>
  <c r="X17" i="24" a="1"/>
  <c r="X17" i="24" s="1"/>
  <c r="Y17" i="24" s="1"/>
  <c r="V59" i="24" a="1"/>
  <c r="V59" i="24" s="1"/>
  <c r="W59" i="24" s="1"/>
  <c r="V26" i="24" a="1"/>
  <c r="V26" i="24" s="1"/>
  <c r="AD26" i="24" s="1"/>
  <c r="X110" i="24" a="1"/>
  <c r="X110" i="24" s="1"/>
  <c r="Y110" i="24" s="1"/>
  <c r="X48" i="24" a="1"/>
  <c r="X48" i="24" s="1"/>
  <c r="Y48" i="24" s="1"/>
  <c r="Z110" i="24" a="1"/>
  <c r="Z110" i="24" s="1"/>
  <c r="AA110" i="24" s="1"/>
  <c r="Z48" i="24" a="1"/>
  <c r="Z48" i="24" s="1"/>
  <c r="AA48" i="24" s="1"/>
  <c r="V72" i="24" a="1"/>
  <c r="V72" i="24" s="1"/>
  <c r="W72" i="24" s="1"/>
  <c r="AB30" i="24" a="1"/>
  <c r="AB30" i="24" s="1"/>
  <c r="AC30" i="24" s="1"/>
  <c r="Z30" i="24" a="1"/>
  <c r="Z30" i="24" s="1"/>
  <c r="AA30" i="24" s="1"/>
  <c r="X30" i="24" a="1"/>
  <c r="X30" i="24" s="1"/>
  <c r="Y30" i="24" s="1"/>
  <c r="V30" i="24" a="1"/>
  <c r="V30" i="24" s="1"/>
  <c r="W30" i="24" s="1"/>
  <c r="Z89" i="24" a="1"/>
  <c r="Z89" i="24" s="1"/>
  <c r="AA89" i="24" s="1"/>
  <c r="X36" i="24" a="1"/>
  <c r="X36" i="24" s="1"/>
  <c r="Y36" i="24" s="1"/>
  <c r="AB42" i="24" a="1"/>
  <c r="AB42" i="24" s="1"/>
  <c r="AC42" i="24" s="1"/>
  <c r="Z42" i="24" a="1"/>
  <c r="Z42" i="24" s="1"/>
  <c r="AA42" i="24" s="1"/>
  <c r="AB53" i="24" a="1"/>
  <c r="AB53" i="24" s="1"/>
  <c r="AC53" i="24" s="1"/>
  <c r="X53" i="24" a="1"/>
  <c r="X53" i="24" s="1"/>
  <c r="Y53" i="24" s="1"/>
  <c r="X89" i="24" a="1"/>
  <c r="X89" i="24" s="1"/>
  <c r="Y89" i="24" s="1"/>
  <c r="Z36" i="24" a="1"/>
  <c r="Z36" i="24" s="1"/>
  <c r="AA36" i="24" s="1"/>
  <c r="Z83" i="24" a="1"/>
  <c r="Z83" i="24" s="1"/>
  <c r="AB83" i="24" a="1"/>
  <c r="AB83" i="24" s="1"/>
  <c r="AC83" i="24" s="1"/>
  <c r="Z17" i="24" a="1"/>
  <c r="Z17" i="24" s="1"/>
  <c r="AA17" i="24" s="1"/>
  <c r="X83" i="24" a="1"/>
  <c r="X83" i="24" s="1"/>
  <c r="Y83" i="24" s="1"/>
  <c r="Z53" i="24" a="1"/>
  <c r="Z53" i="24" s="1"/>
  <c r="AA53" i="24" s="1"/>
  <c r="X26" i="24" a="1"/>
  <c r="X26" i="24" s="1"/>
  <c r="Y26" i="24" s="1"/>
  <c r="Z73" i="24" a="1"/>
  <c r="Z73" i="24" s="1"/>
  <c r="AA73" i="24" s="1"/>
  <c r="AB17" i="24" a="1"/>
  <c r="AB17" i="24" s="1"/>
  <c r="AC17" i="24" s="1"/>
  <c r="V31" i="24" a="1"/>
  <c r="V31" i="24" s="1"/>
  <c r="W31" i="24" s="1"/>
  <c r="U31" i="24" s="1"/>
  <c r="X42" i="24" a="1"/>
  <c r="X42" i="24" s="1"/>
  <c r="Y42" i="24" s="1"/>
  <c r="X79" i="24" a="1"/>
  <c r="X79" i="24" s="1"/>
  <c r="Y79" i="24" s="1"/>
  <c r="X111" i="24" a="1"/>
  <c r="X111" i="24" s="1"/>
  <c r="Y111" i="24" s="1"/>
  <c r="Z117" i="24" a="1"/>
  <c r="Z117" i="24" s="1"/>
  <c r="AA117" i="24" s="1"/>
  <c r="AB26" i="24" a="1"/>
  <c r="AB26" i="24" s="1"/>
  <c r="AC26" i="24" s="1"/>
  <c r="AB15" i="24" a="1"/>
  <c r="AB15" i="24" s="1"/>
  <c r="AC15" i="24" s="1"/>
  <c r="Z15" i="24" a="1"/>
  <c r="Z15" i="24" s="1"/>
  <c r="AA15" i="24" s="1"/>
  <c r="AB27" i="24" a="1"/>
  <c r="AB27" i="24" s="1"/>
  <c r="AC27" i="24" s="1"/>
  <c r="Z27" i="24" a="1"/>
  <c r="Z27" i="24" s="1"/>
  <c r="AA27" i="24" s="1"/>
  <c r="X27" i="24" a="1"/>
  <c r="X27" i="24" s="1"/>
  <c r="Y27" i="24" s="1"/>
  <c r="X70" i="24" a="1"/>
  <c r="X70" i="24" s="1"/>
  <c r="Y70" i="24" s="1"/>
  <c r="AB79" i="24" a="1"/>
  <c r="AB79" i="24" s="1"/>
  <c r="AC79" i="24" s="1"/>
  <c r="AB107" i="24" a="1"/>
  <c r="AB107" i="24" s="1"/>
  <c r="AC107" i="24" s="1"/>
  <c r="V15" i="24" a="1"/>
  <c r="V15" i="24" s="1"/>
  <c r="W15" i="24" s="1"/>
  <c r="Z70" i="24" a="1"/>
  <c r="Z70" i="24" s="1"/>
  <c r="AA70" i="24" s="1"/>
  <c r="X75" i="24" a="1"/>
  <c r="X75" i="24" s="1"/>
  <c r="Y75" i="24" s="1"/>
  <c r="X80" i="24" a="1"/>
  <c r="X80" i="24" s="1"/>
  <c r="Y80" i="24" s="1"/>
  <c r="AB80" i="24" a="1"/>
  <c r="AB80" i="24" s="1"/>
  <c r="AC80" i="24" s="1"/>
  <c r="Z80" i="24" a="1"/>
  <c r="Z80" i="24" s="1"/>
  <c r="AA80" i="24" s="1"/>
  <c r="Z118" i="24" a="1"/>
  <c r="Z118" i="24" s="1"/>
  <c r="AA118" i="24" s="1"/>
  <c r="X15" i="24" a="1"/>
  <c r="X15" i="24" s="1"/>
  <c r="Y15" i="24" s="1"/>
  <c r="V19" i="24" a="1"/>
  <c r="V19" i="24" s="1"/>
  <c r="AD19" i="24" s="1"/>
  <c r="V24" i="24" a="1"/>
  <c r="V24" i="24" s="1"/>
  <c r="W24" i="24" s="1"/>
  <c r="X38" i="24" a="1"/>
  <c r="X38" i="24" s="1"/>
  <c r="Y38" i="24" s="1"/>
  <c r="AB51" i="24" a="1"/>
  <c r="AB51" i="24" s="1"/>
  <c r="AC51" i="24" s="1"/>
  <c r="Z51" i="24" a="1"/>
  <c r="Z51" i="24" s="1"/>
  <c r="AA51" i="24" s="1"/>
  <c r="X51" i="24" a="1"/>
  <c r="X51" i="24" s="1"/>
  <c r="Y51" i="24" s="1"/>
  <c r="V51" i="24" a="1"/>
  <c r="V51" i="24" s="1"/>
  <c r="W51" i="24" s="1"/>
  <c r="V11" i="24" a="1"/>
  <c r="V11" i="24" s="1"/>
  <c r="W11" i="24" s="1"/>
  <c r="X19" i="24" a="1"/>
  <c r="X19" i="24" s="1"/>
  <c r="Y19" i="24" s="1"/>
  <c r="X24" i="24" a="1"/>
  <c r="X24" i="24" s="1"/>
  <c r="Y24" i="24" s="1"/>
  <c r="V29" i="24" a="1"/>
  <c r="V29" i="24" s="1"/>
  <c r="W29" i="24" s="1"/>
  <c r="X76" i="24" a="1"/>
  <c r="X76" i="24" s="1"/>
  <c r="Y76" i="24" s="1"/>
  <c r="AB76" i="24" a="1"/>
  <c r="AB76" i="24" s="1"/>
  <c r="AC76" i="24" s="1"/>
  <c r="V87" i="24" a="1"/>
  <c r="V87" i="24" s="1"/>
  <c r="W87" i="24" s="1"/>
  <c r="X113" i="24" a="1"/>
  <c r="X113" i="24" s="1"/>
  <c r="Y113" i="24" s="1"/>
  <c r="Z24" i="24" a="1"/>
  <c r="Z24" i="24" s="1"/>
  <c r="AA24" i="24" s="1"/>
  <c r="X29" i="24" a="1"/>
  <c r="X29" i="24" s="1"/>
  <c r="Y29" i="24" s="1"/>
  <c r="V58" i="24" a="1"/>
  <c r="V58" i="24" s="1"/>
  <c r="W58" i="24" s="1"/>
  <c r="Z9" i="24" a="1"/>
  <c r="Z9" i="24" s="1"/>
  <c r="AA9" i="24" s="1"/>
  <c r="V18" i="24" a="1"/>
  <c r="V18" i="24" s="1"/>
  <c r="W18" i="24" s="1"/>
  <c r="X47" i="24" a="1"/>
  <c r="X47" i="24" s="1"/>
  <c r="Y47" i="24" s="1"/>
  <c r="V54" i="24" a="1"/>
  <c r="V54" i="24" s="1"/>
  <c r="W54" i="24" s="1"/>
  <c r="AB95" i="24" a="1"/>
  <c r="AB95" i="24" s="1"/>
  <c r="AC95" i="24" s="1"/>
  <c r="Z108" i="24" a="1"/>
  <c r="Z108" i="24" s="1"/>
  <c r="AA108" i="24" s="1"/>
  <c r="AB9" i="24" a="1"/>
  <c r="AB9" i="24" s="1"/>
  <c r="AC9" i="24" s="1"/>
  <c r="V12" i="24" a="1"/>
  <c r="V12" i="24" s="1"/>
  <c r="W12" i="24" s="1"/>
  <c r="X18" i="24" a="1"/>
  <c r="X18" i="24" s="1"/>
  <c r="Y18" i="24" s="1"/>
  <c r="V25" i="24" a="1"/>
  <c r="V25" i="24" s="1"/>
  <c r="W25" i="24" s="1"/>
  <c r="Z39" i="24" a="1"/>
  <c r="Z39" i="24" s="1"/>
  <c r="AA39" i="24" s="1"/>
  <c r="Z47" i="24" a="1"/>
  <c r="Z47" i="24" s="1"/>
  <c r="AA47" i="24" s="1"/>
  <c r="X54" i="24" a="1"/>
  <c r="X54" i="24" s="1"/>
  <c r="Y54" i="24" s="1"/>
  <c r="V71" i="24" a="1"/>
  <c r="V71" i="24" s="1"/>
  <c r="W71" i="24" s="1"/>
  <c r="V74" i="24" a="1"/>
  <c r="V74" i="24" s="1"/>
  <c r="W74" i="24" s="1"/>
  <c r="X77" i="24" a="1"/>
  <c r="X77" i="24" s="1"/>
  <c r="Y77" i="24" s="1"/>
  <c r="X102" i="24" a="1"/>
  <c r="X102" i="24" s="1"/>
  <c r="Y102" i="24" s="1"/>
  <c r="AB115" i="24" a="1"/>
  <c r="AB115" i="24" s="1"/>
  <c r="AC115" i="24" s="1"/>
  <c r="AB119" i="24" a="1"/>
  <c r="AB119" i="24" s="1"/>
  <c r="AC119" i="24" s="1"/>
  <c r="X25" i="24" a="1"/>
  <c r="X25" i="24" s="1"/>
  <c r="Y25" i="24" s="1"/>
  <c r="Z35" i="24" a="1"/>
  <c r="Z35" i="24" s="1"/>
  <c r="AA35" i="24" s="1"/>
  <c r="V43" i="24" a="1"/>
  <c r="V43" i="24" s="1"/>
  <c r="W43" i="24" s="1"/>
  <c r="U43" i="24" s="1"/>
  <c r="Z54" i="24" a="1"/>
  <c r="Z54" i="24" s="1"/>
  <c r="AA54" i="24" s="1"/>
  <c r="X74" i="24" a="1"/>
  <c r="X74" i="24" s="1"/>
  <c r="Y74" i="24" s="1"/>
  <c r="Z81" i="24" a="1"/>
  <c r="Z81" i="24" s="1"/>
  <c r="AA81" i="24" s="1"/>
  <c r="X90" i="24" a="1"/>
  <c r="X90" i="24" s="1"/>
  <c r="Y90" i="24" s="1"/>
  <c r="X119" i="24" a="1"/>
  <c r="X119" i="24" s="1"/>
  <c r="Y119" i="24" s="1"/>
  <c r="Z25" i="24" a="1"/>
  <c r="Z25" i="24" s="1"/>
  <c r="AA25" i="24" s="1"/>
  <c r="X71" i="24" a="1"/>
  <c r="X71" i="24" s="1"/>
  <c r="Y71" i="24" s="1"/>
  <c r="Z74" i="24" a="1"/>
  <c r="Z74" i="24" s="1"/>
  <c r="AA74" i="24" s="1"/>
  <c r="AB81" i="24" a="1"/>
  <c r="AB81" i="24" s="1"/>
  <c r="AC81" i="24" s="1"/>
  <c r="Z90" i="24" a="1"/>
  <c r="Z90" i="24" s="1"/>
  <c r="AA90" i="24" s="1"/>
  <c r="X103" i="24" a="1"/>
  <c r="X103" i="24" s="1"/>
  <c r="Y103" i="24" s="1"/>
  <c r="Z116" i="24" a="1"/>
  <c r="Z116" i="24" s="1"/>
  <c r="AA116" i="24" s="1"/>
  <c r="V35" i="24" a="1"/>
  <c r="V35" i="24" s="1"/>
  <c r="X34" i="24" a="1"/>
  <c r="X34" i="24" s="1"/>
  <c r="Y34" i="24" s="1"/>
  <c r="V34" i="24" a="1"/>
  <c r="V34" i="24" s="1"/>
  <c r="AB34" i="24" a="1"/>
  <c r="AB34" i="24" s="1"/>
  <c r="AC34" i="24" s="1"/>
  <c r="X35" i="24" a="1"/>
  <c r="X35" i="24" s="1"/>
  <c r="Y35" i="24" s="1"/>
  <c r="V38" i="24" a="1"/>
  <c r="V38" i="24" s="1"/>
  <c r="V36" i="24" a="1"/>
  <c r="V36" i="24" s="1"/>
  <c r="Z34" i="24" a="1"/>
  <c r="Z34" i="24" s="1"/>
  <c r="AA34" i="24" s="1"/>
  <c r="Z20" i="24" a="1"/>
  <c r="Z20" i="24" s="1"/>
  <c r="AA20" i="24" s="1"/>
  <c r="AB20" i="24" a="1"/>
  <c r="AB20" i="24" s="1"/>
  <c r="AC20" i="24" s="1"/>
  <c r="V20" i="24" a="1"/>
  <c r="V20" i="24" s="1"/>
  <c r="X20" i="24" a="1"/>
  <c r="X20" i="24" s="1"/>
  <c r="Y20" i="24" s="1"/>
  <c r="W96" i="24"/>
  <c r="Y12" i="24"/>
  <c r="W7" i="24"/>
  <c r="W17" i="24"/>
  <c r="Z8" i="24" a="1"/>
  <c r="Z8" i="24" s="1"/>
  <c r="AA8" i="24" s="1"/>
  <c r="AB8" i="24" a="1"/>
  <c r="AB8" i="24" s="1"/>
  <c r="AC8" i="24" s="1"/>
  <c r="X8" i="24" a="1"/>
  <c r="X8" i="24" s="1"/>
  <c r="Y8" i="24" s="1"/>
  <c r="V8" i="24" a="1"/>
  <c r="V8" i="24" s="1"/>
  <c r="X104" i="24" a="1"/>
  <c r="X104" i="24" s="1"/>
  <c r="Y104" i="24" s="1"/>
  <c r="AB104" i="24" a="1"/>
  <c r="AB104" i="24" s="1"/>
  <c r="AC104" i="24" s="1"/>
  <c r="V104" i="24" a="1"/>
  <c r="V104" i="24" s="1"/>
  <c r="V114" i="24" a="1"/>
  <c r="V114" i="24" s="1"/>
  <c r="Z14" i="24" a="1"/>
  <c r="Z14" i="24" s="1"/>
  <c r="AA14" i="24" s="1"/>
  <c r="V14" i="24" a="1"/>
  <c r="V14" i="24" s="1"/>
  <c r="X14" i="24" a="1"/>
  <c r="X14" i="24" s="1"/>
  <c r="Y14" i="24" s="1"/>
  <c r="Z91" i="24" a="1"/>
  <c r="Z91" i="24" s="1"/>
  <c r="AA91" i="24" s="1"/>
  <c r="AB91" i="24" a="1"/>
  <c r="AB91" i="24" s="1"/>
  <c r="AC91" i="24" s="1"/>
  <c r="X91" i="24" a="1"/>
  <c r="X91" i="24" s="1"/>
  <c r="Y91" i="24" s="1"/>
  <c r="X106" i="24" a="1"/>
  <c r="X106" i="24" s="1"/>
  <c r="Y106" i="24" s="1"/>
  <c r="V103" i="24" a="1"/>
  <c r="V103" i="24" s="1"/>
  <c r="V101" i="24" a="1"/>
  <c r="V101" i="24" s="1"/>
  <c r="X101" i="24" a="1"/>
  <c r="X101" i="24" s="1"/>
  <c r="Y101" i="24" s="1"/>
  <c r="AB101" i="24" a="1"/>
  <c r="AB101" i="24" s="1"/>
  <c r="AC101" i="24" s="1"/>
  <c r="V105" i="24" a="1"/>
  <c r="V105" i="24" s="1"/>
  <c r="AB105" i="24" a="1"/>
  <c r="AB105" i="24" s="1"/>
  <c r="AC105" i="24" s="1"/>
  <c r="V118" i="24" a="1"/>
  <c r="V118" i="24" s="1"/>
  <c r="V107" i="24" a="1"/>
  <c r="V107" i="24" s="1"/>
  <c r="Z105" i="24" a="1"/>
  <c r="Z105" i="24" s="1"/>
  <c r="AA105" i="24" s="1"/>
  <c r="AB14" i="24" a="1"/>
  <c r="AB14" i="24" s="1"/>
  <c r="AC14" i="24" s="1"/>
  <c r="V23" i="24" a="1"/>
  <c r="V23" i="24" s="1"/>
  <c r="X22" i="24" a="1"/>
  <c r="X22" i="24" s="1"/>
  <c r="Y22" i="24" s="1"/>
  <c r="V22" i="24" a="1"/>
  <c r="V22" i="24" s="1"/>
  <c r="AB49" i="24" a="1"/>
  <c r="AB49" i="24" s="1"/>
  <c r="AC49" i="24" s="1"/>
  <c r="Z49" i="24" a="1"/>
  <c r="Z49" i="24" s="1"/>
  <c r="AA49" i="24" s="1"/>
  <c r="Z67" i="24" a="1"/>
  <c r="Z67" i="24" s="1"/>
  <c r="AA67" i="24" s="1"/>
  <c r="X67" i="24" a="1"/>
  <c r="X67" i="24" s="1"/>
  <c r="Y67" i="24" s="1"/>
  <c r="V67" i="24" a="1"/>
  <c r="V67" i="24" s="1"/>
  <c r="V85" i="24" a="1"/>
  <c r="V85" i="24" s="1"/>
  <c r="Z85" i="24" a="1"/>
  <c r="Z85" i="24" s="1"/>
  <c r="AA85" i="24" s="1"/>
  <c r="X85" i="24" a="1"/>
  <c r="X85" i="24" s="1"/>
  <c r="Y85" i="24" s="1"/>
  <c r="Z87" i="24" a="1"/>
  <c r="Z87" i="24" s="1"/>
  <c r="AA87" i="24" s="1"/>
  <c r="X87" i="24" a="1"/>
  <c r="X87" i="24" s="1"/>
  <c r="Y87" i="24" s="1"/>
  <c r="V121" i="24" a="1"/>
  <c r="V121" i="24" s="1"/>
  <c r="AB121" i="24" a="1"/>
  <c r="AB121" i="24" s="1"/>
  <c r="AC121" i="24" s="1"/>
  <c r="Z121" i="24" a="1"/>
  <c r="Z121" i="24" s="1"/>
  <c r="AA121" i="24" s="1"/>
  <c r="X121" i="24" a="1"/>
  <c r="X121" i="24" s="1"/>
  <c r="Y121" i="24" s="1"/>
  <c r="AB82" i="24" a="1"/>
  <c r="AB82" i="24" s="1"/>
  <c r="AC82" i="24" s="1"/>
  <c r="V82" i="24" a="1"/>
  <c r="V82" i="24" s="1"/>
  <c r="X82" i="24" a="1"/>
  <c r="X82" i="24" s="1"/>
  <c r="Y82" i="24" s="1"/>
  <c r="V106" i="24" a="1"/>
  <c r="V106" i="24" s="1"/>
  <c r="V119" i="24" a="1"/>
  <c r="V119" i="24" s="1"/>
  <c r="Z44" i="24" a="1"/>
  <c r="Z44" i="24" s="1"/>
  <c r="AA44" i="24" s="1"/>
  <c r="X44" i="24" a="1"/>
  <c r="X44" i="24" s="1"/>
  <c r="Y44" i="24" s="1"/>
  <c r="V61" i="24" a="1"/>
  <c r="V61" i="24" s="1"/>
  <c r="Z61" i="24" a="1"/>
  <c r="Z61" i="24" s="1"/>
  <c r="AA61" i="24" s="1"/>
  <c r="AB61" i="24" a="1"/>
  <c r="AB61" i="24" s="1"/>
  <c r="AC61" i="24" s="1"/>
  <c r="V44" i="24" a="1"/>
  <c r="V44" i="24" s="1"/>
  <c r="V50" i="24" a="1"/>
  <c r="V50" i="24" s="1"/>
  <c r="AB58" i="24" a="1"/>
  <c r="AB58" i="24" s="1"/>
  <c r="AC58" i="24" s="1"/>
  <c r="Z58" i="24" a="1"/>
  <c r="Z58" i="24" s="1"/>
  <c r="AA58" i="24" s="1"/>
  <c r="V65" i="24" a="1"/>
  <c r="V65" i="24" s="1"/>
  <c r="Z65" i="24" a="1"/>
  <c r="Z65" i="24" s="1"/>
  <c r="AA65" i="24" s="1"/>
  <c r="X65" i="24" a="1"/>
  <c r="X65" i="24" s="1"/>
  <c r="Y65" i="24" s="1"/>
  <c r="X88" i="24" a="1"/>
  <c r="X88" i="24" s="1"/>
  <c r="Y88" i="24" s="1"/>
  <c r="V88" i="24" a="1"/>
  <c r="V88" i="24" s="1"/>
  <c r="Z88" i="24" a="1"/>
  <c r="Z88" i="24" s="1"/>
  <c r="AA88" i="24" s="1"/>
  <c r="X120" i="24" a="1"/>
  <c r="X120" i="24" s="1"/>
  <c r="Y120" i="24" s="1"/>
  <c r="Z120" i="24" a="1"/>
  <c r="Z120" i="24" s="1"/>
  <c r="AA120" i="24" s="1"/>
  <c r="AB13" i="24" a="1"/>
  <c r="AB13" i="24" s="1"/>
  <c r="AC13" i="24" s="1"/>
  <c r="V13" i="24" a="1"/>
  <c r="V13" i="24" s="1"/>
  <c r="X33" i="24" a="1"/>
  <c r="X33" i="24" s="1"/>
  <c r="Y33" i="24" s="1"/>
  <c r="Z33" i="24" a="1"/>
  <c r="Z33" i="24" s="1"/>
  <c r="AA33" i="24" s="1"/>
  <c r="X61" i="24" a="1"/>
  <c r="X61" i="24" s="1"/>
  <c r="Y61" i="24" s="1"/>
  <c r="V97" i="24" a="1"/>
  <c r="V97" i="24" s="1"/>
  <c r="AB97" i="24" a="1"/>
  <c r="AB97" i="24" s="1"/>
  <c r="AC97" i="24" s="1"/>
  <c r="Z97" i="24" a="1"/>
  <c r="Z97" i="24" s="1"/>
  <c r="AA97" i="24" s="1"/>
  <c r="Z99" i="24" a="1"/>
  <c r="Z99" i="24" s="1"/>
  <c r="AA99" i="24" s="1"/>
  <c r="AB99" i="24" a="1"/>
  <c r="AB99" i="24" s="1"/>
  <c r="AC99" i="24" s="1"/>
  <c r="X99" i="24" a="1"/>
  <c r="X99" i="24" s="1"/>
  <c r="Y99" i="24" s="1"/>
  <c r="Z104" i="24" a="1"/>
  <c r="Z104" i="24" s="1"/>
  <c r="AA104" i="24" s="1"/>
  <c r="V108" i="24" a="1"/>
  <c r="V108" i="24" s="1"/>
  <c r="V37" i="24" a="1"/>
  <c r="V37" i="24" s="1"/>
  <c r="V40" i="24" a="1"/>
  <c r="V40" i="24" s="1"/>
  <c r="X40" i="24" a="1"/>
  <c r="X40" i="24" s="1"/>
  <c r="Y40" i="24" s="1"/>
  <c r="X50" i="24" a="1"/>
  <c r="X50" i="24" s="1"/>
  <c r="Y50" i="24" s="1"/>
  <c r="X84" i="24" a="1"/>
  <c r="X84" i="24" s="1"/>
  <c r="Y84" i="24" s="1"/>
  <c r="AB84" i="24" a="1"/>
  <c r="AB84" i="24" s="1"/>
  <c r="AC84" i="24" s="1"/>
  <c r="V84" i="24" a="1"/>
  <c r="V84" i="24" s="1"/>
  <c r="AB86" i="24" a="1"/>
  <c r="AB86" i="24" s="1"/>
  <c r="AC86" i="24" s="1"/>
  <c r="Z86" i="24" a="1"/>
  <c r="Z86" i="24" s="1"/>
  <c r="AA86" i="24" s="1"/>
  <c r="X86" i="24" a="1"/>
  <c r="X86" i="24" s="1"/>
  <c r="Y86" i="24" s="1"/>
  <c r="V86" i="24" a="1"/>
  <c r="V86" i="24" s="1"/>
  <c r="V91" i="24" a="1"/>
  <c r="V91" i="24" s="1"/>
  <c r="V93" i="24" a="1"/>
  <c r="V93" i="24" s="1"/>
  <c r="Z93" i="24" a="1"/>
  <c r="Z93" i="24" s="1"/>
  <c r="AA93" i="24" s="1"/>
  <c r="X93" i="24" a="1"/>
  <c r="X93" i="24" s="1"/>
  <c r="Y93" i="24" s="1"/>
  <c r="AB93" i="24" a="1"/>
  <c r="AB93" i="24" s="1"/>
  <c r="AC93" i="24" s="1"/>
  <c r="V120" i="24" a="1"/>
  <c r="V120" i="24" s="1"/>
  <c r="V33" i="24" a="1"/>
  <c r="V33" i="24" s="1"/>
  <c r="Z40" i="24" a="1"/>
  <c r="Z40" i="24" s="1"/>
  <c r="AA40" i="24" s="1"/>
  <c r="AB62" i="24" a="1"/>
  <c r="AB62" i="24" s="1"/>
  <c r="AC62" i="24" s="1"/>
  <c r="Z62" i="24" a="1"/>
  <c r="Z62" i="24" s="1"/>
  <c r="AA62" i="24" s="1"/>
  <c r="X62" i="24" a="1"/>
  <c r="X62" i="24" s="1"/>
  <c r="Y62" i="24" s="1"/>
  <c r="V99" i="24" a="1"/>
  <c r="V99" i="24" s="1"/>
  <c r="X13" i="24" a="1"/>
  <c r="X13" i="24" s="1"/>
  <c r="Y13" i="24" s="1"/>
  <c r="V28" i="24" a="1"/>
  <c r="V28" i="24" s="1"/>
  <c r="X28" i="24" a="1"/>
  <c r="X28" i="24" s="1"/>
  <c r="Y28" i="24" s="1"/>
  <c r="AB44" i="24" a="1"/>
  <c r="AB44" i="24" s="1"/>
  <c r="AC44" i="24" s="1"/>
  <c r="V47" i="24" a="1"/>
  <c r="V47" i="24" s="1"/>
  <c r="X46" i="24" a="1"/>
  <c r="X46" i="24" s="1"/>
  <c r="Y46" i="24" s="1"/>
  <c r="V46" i="24" a="1"/>
  <c r="V46" i="24" s="1"/>
  <c r="Z46" i="24" a="1"/>
  <c r="Z46" i="24" s="1"/>
  <c r="AA46" i="24" s="1"/>
  <c r="AB50" i="24" a="1"/>
  <c r="AB50" i="24" s="1"/>
  <c r="AC50" i="24" s="1"/>
  <c r="Z55" i="24" a="1"/>
  <c r="Z55" i="24" s="1"/>
  <c r="AA55" i="24" s="1"/>
  <c r="AB55" i="24" a="1"/>
  <c r="AB55" i="24" s="1"/>
  <c r="AC55" i="24" s="1"/>
  <c r="X60" i="24" a="1"/>
  <c r="X60" i="24" s="1"/>
  <c r="Y60" i="24" s="1"/>
  <c r="Z60" i="24" a="1"/>
  <c r="Z60" i="24" s="1"/>
  <c r="AA60" i="24" s="1"/>
  <c r="V60" i="24" a="1"/>
  <c r="V60" i="24" s="1"/>
  <c r="V62" i="24" a="1"/>
  <c r="V62" i="24" s="1"/>
  <c r="AB88" i="24" a="1"/>
  <c r="AB88" i="24" s="1"/>
  <c r="AC88" i="24" s="1"/>
  <c r="Z101" i="24" a="1"/>
  <c r="Z101" i="24" s="1"/>
  <c r="AA101" i="24" s="1"/>
  <c r="Z32" i="24" a="1"/>
  <c r="Z32" i="24" s="1"/>
  <c r="AA32" i="24" s="1"/>
  <c r="X32" i="24" a="1"/>
  <c r="X32" i="24" s="1"/>
  <c r="Y32" i="24" s="1"/>
  <c r="AB33" i="24" a="1"/>
  <c r="AB33" i="24" s="1"/>
  <c r="AC33" i="24" s="1"/>
  <c r="X37" i="24" a="1"/>
  <c r="X37" i="24" s="1"/>
  <c r="Y37" i="24" s="1"/>
  <c r="AB40" i="24" a="1"/>
  <c r="AB40" i="24" s="1"/>
  <c r="AC40" i="24" s="1"/>
  <c r="V42" i="24" a="1"/>
  <c r="V42" i="24" s="1"/>
  <c r="V49" i="24" a="1"/>
  <c r="V49" i="24" s="1"/>
  <c r="V55" i="24" a="1"/>
  <c r="V55" i="24" s="1"/>
  <c r="X58" i="24" a="1"/>
  <c r="X58" i="24" s="1"/>
  <c r="Y58" i="24" s="1"/>
  <c r="AB65" i="24" a="1"/>
  <c r="AB65" i="24" s="1"/>
  <c r="AC65" i="24" s="1"/>
  <c r="AB67" i="24" a="1"/>
  <c r="AB67" i="24" s="1"/>
  <c r="AC67" i="24" s="1"/>
  <c r="Z84" i="24" a="1"/>
  <c r="Z84" i="24" s="1"/>
  <c r="AA84" i="24" s="1"/>
  <c r="V90" i="24" a="1"/>
  <c r="V90" i="24" s="1"/>
  <c r="X97" i="24" a="1"/>
  <c r="X97" i="24" s="1"/>
  <c r="Y97" i="24" s="1"/>
  <c r="AB120" i="24" a="1"/>
  <c r="AB120" i="24" s="1"/>
  <c r="AC120" i="24" s="1"/>
  <c r="Z13" i="24" a="1"/>
  <c r="Z13" i="24" s="1"/>
  <c r="AA13" i="24" s="1"/>
  <c r="V16" i="24" a="1"/>
  <c r="V16" i="24" s="1"/>
  <c r="X21" i="24" a="1"/>
  <c r="X21" i="24" s="1"/>
  <c r="Y21" i="24" s="1"/>
  <c r="AB21" i="24" a="1"/>
  <c r="AB21" i="24" s="1"/>
  <c r="AC21" i="24" s="1"/>
  <c r="V39" i="24" a="1"/>
  <c r="V39" i="24" s="1"/>
  <c r="AB60" i="24" a="1"/>
  <c r="AB60" i="24" s="1"/>
  <c r="AC60" i="24" s="1"/>
  <c r="X64" i="24" a="1"/>
  <c r="X64" i="24" s="1"/>
  <c r="Y64" i="24" s="1"/>
  <c r="AB64" i="24" a="1"/>
  <c r="AB64" i="24" s="1"/>
  <c r="AC64" i="24" s="1"/>
  <c r="Z64" i="24" a="1"/>
  <c r="Z64" i="24" s="1"/>
  <c r="AA64" i="24" s="1"/>
  <c r="AB94" i="24" a="1"/>
  <c r="AB94" i="24" s="1"/>
  <c r="AC94" i="24" s="1"/>
  <c r="X94" i="24" a="1"/>
  <c r="X94" i="24" s="1"/>
  <c r="Y94" i="24" s="1"/>
  <c r="Z94" i="24" a="1"/>
  <c r="Z94" i="24" s="1"/>
  <c r="AA94" i="24" s="1"/>
  <c r="X100" i="24" a="1"/>
  <c r="X100" i="24" s="1"/>
  <c r="Y100" i="24" s="1"/>
  <c r="AB100" i="24" a="1"/>
  <c r="AB100" i="24" s="1"/>
  <c r="AC100" i="24" s="1"/>
  <c r="AB102" i="24" a="1"/>
  <c r="AB102" i="24" s="1"/>
  <c r="AC102" i="24" s="1"/>
  <c r="V102" i="24" a="1"/>
  <c r="V102" i="24" s="1"/>
  <c r="Z102" i="24" a="1"/>
  <c r="Z102" i="24" s="1"/>
  <c r="AA102" i="24" s="1"/>
  <c r="X105" i="24" a="1"/>
  <c r="X105" i="24" s="1"/>
  <c r="Y105" i="24" s="1"/>
  <c r="Z22" i="24" a="1"/>
  <c r="Z22" i="24" s="1"/>
  <c r="AA22" i="24" s="1"/>
  <c r="Z28" i="24" a="1"/>
  <c r="Z28" i="24" s="1"/>
  <c r="AA28" i="24" s="1"/>
  <c r="V32" i="24" a="1"/>
  <c r="V32" i="24" s="1"/>
  <c r="Z37" i="24" a="1"/>
  <c r="Z37" i="24" s="1"/>
  <c r="AA37" i="24" s="1"/>
  <c r="AB46" i="24" a="1"/>
  <c r="AB46" i="24" s="1"/>
  <c r="AC46" i="24" s="1"/>
  <c r="V57" i="24" a="1"/>
  <c r="V57" i="24" s="1"/>
  <c r="AB57" i="24" a="1"/>
  <c r="AB57" i="24" s="1"/>
  <c r="AC57" i="24" s="1"/>
  <c r="Z57" i="24" a="1"/>
  <c r="Z57" i="24" s="1"/>
  <c r="AA57" i="24" s="1"/>
  <c r="X57" i="24" a="1"/>
  <c r="X57" i="24" s="1"/>
  <c r="Y57" i="24" s="1"/>
  <c r="V9" i="24" a="1"/>
  <c r="V9" i="24" s="1"/>
  <c r="X16" i="24" a="1"/>
  <c r="X16" i="24" s="1"/>
  <c r="Y16" i="24" s="1"/>
  <c r="V21" i="24" a="1"/>
  <c r="V21" i="24" s="1"/>
  <c r="Z38" i="24" a="1"/>
  <c r="Z38" i="24" s="1"/>
  <c r="AA38" i="24" s="1"/>
  <c r="X39" i="24" a="1"/>
  <c r="X39" i="24" s="1"/>
  <c r="Y39" i="24" s="1"/>
  <c r="V41" i="24" a="1"/>
  <c r="V41" i="24" s="1"/>
  <c r="V45" i="24" a="1"/>
  <c r="V45" i="24" s="1"/>
  <c r="V48" i="24" a="1"/>
  <c r="V48" i="24" s="1"/>
  <c r="X49" i="24" a="1"/>
  <c r="X49" i="24" s="1"/>
  <c r="Y49" i="24" s="1"/>
  <c r="X55" i="24" a="1"/>
  <c r="X55" i="24" s="1"/>
  <c r="Y55" i="24" s="1"/>
  <c r="V64" i="24" a="1"/>
  <c r="V64" i="24" s="1"/>
  <c r="V92" i="24" a="1"/>
  <c r="V92" i="24" s="1"/>
  <c r="V94" i="24" a="1"/>
  <c r="V94" i="24" s="1"/>
  <c r="AB98" i="24" a="1"/>
  <c r="AB98" i="24" s="1"/>
  <c r="AC98" i="24" s="1"/>
  <c r="Z98" i="24" a="1"/>
  <c r="Z98" i="24" s="1"/>
  <c r="AA98" i="24" s="1"/>
  <c r="V98" i="24" a="1"/>
  <c r="V98" i="24" s="1"/>
  <c r="V100" i="24" a="1"/>
  <c r="V100" i="24" s="1"/>
  <c r="X56" i="24" a="1"/>
  <c r="X56" i="24" s="1"/>
  <c r="Y56" i="24" s="1"/>
  <c r="AB56" i="24" a="1"/>
  <c r="AB56" i="24" s="1"/>
  <c r="AC56" i="24" s="1"/>
  <c r="Z63" i="24" a="1"/>
  <c r="Z63" i="24" s="1"/>
  <c r="AA63" i="24" s="1"/>
  <c r="X63" i="24" a="1"/>
  <c r="X63" i="24" s="1"/>
  <c r="Y63" i="24" s="1"/>
  <c r="X45" i="24" a="1"/>
  <c r="X45" i="24" s="1"/>
  <c r="Y45" i="24" s="1"/>
  <c r="Z95" i="24" a="1"/>
  <c r="Z95" i="24" s="1"/>
  <c r="AA95" i="24" s="1"/>
  <c r="V95" i="24" a="1"/>
  <c r="V95" i="24" s="1"/>
  <c r="Z96" i="24" a="1"/>
  <c r="Z96" i="24" s="1"/>
  <c r="AA96" i="24" s="1"/>
  <c r="V52" i="24" a="1"/>
  <c r="V52" i="24" s="1"/>
  <c r="X10" i="24" a="1"/>
  <c r="X10" i="24" s="1"/>
  <c r="Y10" i="24" s="1"/>
  <c r="V10" i="24" a="1"/>
  <c r="V10" i="24" s="1"/>
  <c r="V27" i="24" a="1"/>
  <c r="V27" i="24" s="1"/>
  <c r="V56" i="24" a="1"/>
  <c r="V56" i="24" s="1"/>
  <c r="Z59" i="24" a="1"/>
  <c r="Z59" i="24" s="1"/>
  <c r="AA59" i="24" s="1"/>
  <c r="AB59" i="24" a="1"/>
  <c r="AB59" i="24" s="1"/>
  <c r="AC59" i="24" s="1"/>
  <c r="V63" i="24" a="1"/>
  <c r="V63" i="24" s="1"/>
  <c r="AB66" i="24" a="1"/>
  <c r="AB66" i="24" s="1"/>
  <c r="AC66" i="24" s="1"/>
  <c r="X66" i="24" a="1"/>
  <c r="X66" i="24" s="1"/>
  <c r="Y66" i="24" s="1"/>
  <c r="V66" i="24" a="1"/>
  <c r="V66" i="24" s="1"/>
  <c r="X92" i="24" a="1"/>
  <c r="X92" i="24" s="1"/>
  <c r="Y92" i="24" s="1"/>
  <c r="Z92" i="24" a="1"/>
  <c r="Z92" i="24" s="1"/>
  <c r="AA92" i="24" s="1"/>
  <c r="V77" i="24" a="1"/>
  <c r="V77" i="24" s="1"/>
  <c r="AB77" i="24" a="1"/>
  <c r="AB77" i="24" s="1"/>
  <c r="AC77" i="24" s="1"/>
  <c r="V115" i="24" a="1"/>
  <c r="V115" i="24" s="1"/>
  <c r="X117" i="24" a="1"/>
  <c r="X117" i="24" s="1"/>
  <c r="Y117" i="24" s="1"/>
  <c r="X118" i="24" a="1"/>
  <c r="X118" i="24" s="1"/>
  <c r="Y118" i="24" s="1"/>
  <c r="X68" i="24" a="1"/>
  <c r="X68" i="24" s="1"/>
  <c r="Y68" i="24" s="1"/>
  <c r="V68" i="24" a="1"/>
  <c r="V68" i="24" s="1"/>
  <c r="AB78" i="24" a="1"/>
  <c r="AB78" i="24" s="1"/>
  <c r="AC78" i="24" s="1"/>
  <c r="Z78" i="24" a="1"/>
  <c r="Z78" i="24" s="1"/>
  <c r="AA78" i="24" s="1"/>
  <c r="V81" i="24" a="1"/>
  <c r="V81" i="24" s="1"/>
  <c r="AB114" i="24" a="1"/>
  <c r="AB114" i="24" s="1"/>
  <c r="AC114" i="24" s="1"/>
  <c r="X114" i="24" a="1"/>
  <c r="X114" i="24" s="1"/>
  <c r="Y114" i="24" s="1"/>
  <c r="X116" i="24" a="1"/>
  <c r="X116" i="24" s="1"/>
  <c r="Y116" i="24" s="1"/>
  <c r="V116" i="24" a="1"/>
  <c r="V116" i="24" s="1"/>
  <c r="Z111" i="24" a="1"/>
  <c r="Z111" i="24" s="1"/>
  <c r="AA111" i="24" s="1"/>
  <c r="AB111" i="24" a="1"/>
  <c r="AB111" i="24" s="1"/>
  <c r="AC111" i="24" s="1"/>
  <c r="V113" i="24" a="1"/>
  <c r="V113" i="24" s="1"/>
  <c r="Z113" i="24" a="1"/>
  <c r="Z113" i="24" s="1"/>
  <c r="AA113" i="24" s="1"/>
  <c r="Z75" i="24" a="1"/>
  <c r="Z75" i="24" s="1"/>
  <c r="AA75" i="24" s="1"/>
  <c r="V75" i="24" a="1"/>
  <c r="V75" i="24" s="1"/>
  <c r="V78" i="24" a="1"/>
  <c r="V78" i="24" s="1"/>
  <c r="V79" i="24" a="1"/>
  <c r="V79" i="24" s="1"/>
  <c r="V80" i="24" a="1"/>
  <c r="V80" i="24" s="1"/>
  <c r="V70" i="24" a="1"/>
  <c r="V70" i="24" s="1"/>
  <c r="X72" i="24" a="1"/>
  <c r="X72" i="24" s="1"/>
  <c r="Y72" i="24" s="1"/>
  <c r="Z72" i="24" a="1"/>
  <c r="Z72" i="24" s="1"/>
  <c r="AA72" i="24" s="1"/>
  <c r="V73" i="24" a="1"/>
  <c r="V73" i="24" s="1"/>
  <c r="X73" i="24" a="1"/>
  <c r="X73" i="24" s="1"/>
  <c r="Y73" i="24" s="1"/>
  <c r="V76" i="24" a="1"/>
  <c r="V76" i="24" s="1"/>
  <c r="AB106" i="24" a="1"/>
  <c r="AB106" i="24" s="1"/>
  <c r="AC106" i="24" s="1"/>
  <c r="Z106" i="24" a="1"/>
  <c r="Z106" i="24" s="1"/>
  <c r="AA106" i="24" s="1"/>
  <c r="Z107" i="24" a="1"/>
  <c r="Z107" i="24" s="1"/>
  <c r="AA107" i="24" s="1"/>
  <c r="X107" i="24" a="1"/>
  <c r="X107" i="24" s="1"/>
  <c r="Y107" i="24" s="1"/>
  <c r="X108" i="24" a="1"/>
  <c r="X108" i="24" s="1"/>
  <c r="Y108" i="24" s="1"/>
  <c r="V109" i="24" a="1"/>
  <c r="V109" i="24" s="1"/>
  <c r="V110" i="24" a="1"/>
  <c r="V110" i="24" s="1"/>
  <c r="V111" i="24" a="1"/>
  <c r="V111" i="24" s="1"/>
  <c r="V112" i="24" a="1"/>
  <c r="V112" i="24" s="1"/>
  <c r="X115" i="24" a="1"/>
  <c r="X115" i="24" s="1"/>
  <c r="Y115" i="24" s="1"/>
  <c r="V89" i="24" a="1"/>
  <c r="V89" i="24" s="1"/>
  <c r="X96" i="24" a="1"/>
  <c r="X96" i="24" s="1"/>
  <c r="Y96" i="24" s="1"/>
  <c r="V117" i="24" a="1"/>
  <c r="V117" i="24" s="1"/>
  <c r="U51" i="24" l="1"/>
  <c r="U69" i="24"/>
  <c r="AD51" i="24"/>
  <c r="U29" i="24"/>
  <c r="U54" i="24"/>
  <c r="U30" i="24"/>
  <c r="AD7" i="24"/>
  <c r="U74" i="24"/>
  <c r="AD11" i="24"/>
  <c r="U24" i="24"/>
  <c r="AD69" i="24"/>
  <c r="U7" i="24"/>
  <c r="U11" i="24"/>
  <c r="U25" i="24"/>
  <c r="AD43" i="24"/>
  <c r="AD29" i="24"/>
  <c r="AD74" i="24"/>
  <c r="AD54" i="24"/>
  <c r="W19" i="24"/>
  <c r="U19" i="24" s="1"/>
  <c r="W26" i="24"/>
  <c r="U71" i="24"/>
  <c r="U18" i="24"/>
  <c r="U53" i="24"/>
  <c r="U26" i="24"/>
  <c r="AD71" i="24"/>
  <c r="U12" i="24"/>
  <c r="AD30" i="24"/>
  <c r="AD12" i="24"/>
  <c r="AD31" i="24"/>
  <c r="AD83" i="24"/>
  <c r="AD18" i="24"/>
  <c r="U96" i="24"/>
  <c r="AD53" i="24"/>
  <c r="AD24" i="24"/>
  <c r="AD25" i="24"/>
  <c r="AD87" i="24"/>
  <c r="AD15" i="24"/>
  <c r="U17" i="24"/>
  <c r="AA83" i="24"/>
  <c r="U83" i="24" s="1"/>
  <c r="U15" i="24"/>
  <c r="AD17" i="24"/>
  <c r="U87" i="24"/>
  <c r="U59" i="24"/>
  <c r="U58" i="24"/>
  <c r="AD73" i="24"/>
  <c r="W73" i="24"/>
  <c r="U73" i="24" s="1"/>
  <c r="W115" i="24"/>
  <c r="U115" i="24" s="1"/>
  <c r="AD115" i="24"/>
  <c r="W52" i="24"/>
  <c r="U52" i="24" s="1"/>
  <c r="AD52" i="24"/>
  <c r="AD100" i="24"/>
  <c r="W100" i="24"/>
  <c r="U100" i="24" s="1"/>
  <c r="AD50" i="24"/>
  <c r="W50" i="24"/>
  <c r="U50" i="24" s="1"/>
  <c r="AD116" i="24"/>
  <c r="W116" i="24"/>
  <c r="U116" i="24" s="1"/>
  <c r="AD119" i="24"/>
  <c r="W119" i="24"/>
  <c r="U119" i="24" s="1"/>
  <c r="AD117" i="24"/>
  <c r="W117" i="24"/>
  <c r="U117" i="24" s="1"/>
  <c r="W63" i="24"/>
  <c r="U63" i="24" s="1"/>
  <c r="AD63" i="24"/>
  <c r="AD93" i="24"/>
  <c r="W93" i="24"/>
  <c r="U93" i="24" s="1"/>
  <c r="AD106" i="24"/>
  <c r="W106" i="24"/>
  <c r="U106" i="24" s="1"/>
  <c r="AD70" i="24"/>
  <c r="W70" i="24"/>
  <c r="U70" i="24" s="1"/>
  <c r="AD95" i="24"/>
  <c r="W95" i="24"/>
  <c r="U95" i="24" s="1"/>
  <c r="AD121" i="24"/>
  <c r="W121" i="24"/>
  <c r="U121" i="24" s="1"/>
  <c r="AD59" i="24"/>
  <c r="W60" i="24"/>
  <c r="U60" i="24" s="1"/>
  <c r="AD60" i="24"/>
  <c r="AD37" i="24"/>
  <c r="W37" i="24"/>
  <c r="U37" i="24" s="1"/>
  <c r="AD88" i="24"/>
  <c r="W88" i="24"/>
  <c r="U88" i="24" s="1"/>
  <c r="W22" i="24"/>
  <c r="U22" i="24" s="1"/>
  <c r="AD22" i="24"/>
  <c r="W36" i="24"/>
  <c r="U36" i="24" s="1"/>
  <c r="AD36" i="24"/>
  <c r="W80" i="24"/>
  <c r="U80" i="24" s="1"/>
  <c r="AD80" i="24"/>
  <c r="AD49" i="24"/>
  <c r="W49" i="24"/>
  <c r="U49" i="24" s="1"/>
  <c r="AD47" i="24"/>
  <c r="W47" i="24"/>
  <c r="U47" i="24" s="1"/>
  <c r="AD38" i="24"/>
  <c r="W38" i="24"/>
  <c r="U38" i="24" s="1"/>
  <c r="W79" i="24"/>
  <c r="U79" i="24" s="1"/>
  <c r="AD79" i="24"/>
  <c r="W16" i="24"/>
  <c r="U16" i="24" s="1"/>
  <c r="AD16" i="24"/>
  <c r="W42" i="24"/>
  <c r="U42" i="24" s="1"/>
  <c r="AD42" i="24"/>
  <c r="AD23" i="24"/>
  <c r="W23" i="24"/>
  <c r="U23" i="24" s="1"/>
  <c r="AD114" i="24"/>
  <c r="W114" i="24"/>
  <c r="U114" i="24" s="1"/>
  <c r="AD78" i="24"/>
  <c r="W78" i="24"/>
  <c r="U78" i="24" s="1"/>
  <c r="W21" i="24"/>
  <c r="U21" i="24" s="1"/>
  <c r="AD21" i="24"/>
  <c r="AD82" i="24"/>
  <c r="W82" i="24"/>
  <c r="U82" i="24" s="1"/>
  <c r="AD76" i="24"/>
  <c r="W76" i="24"/>
  <c r="U76" i="24" s="1"/>
  <c r="W33" i="24"/>
  <c r="U33" i="24" s="1"/>
  <c r="AD33" i="24"/>
  <c r="W34" i="24"/>
  <c r="U34" i="24" s="1"/>
  <c r="AD34" i="24"/>
  <c r="AD75" i="24"/>
  <c r="W75" i="24"/>
  <c r="U75" i="24" s="1"/>
  <c r="W10" i="24"/>
  <c r="U10" i="24" s="1"/>
  <c r="AD10" i="24"/>
  <c r="W64" i="24"/>
  <c r="U64" i="24" s="1"/>
  <c r="AD64" i="24"/>
  <c r="W9" i="24"/>
  <c r="U9" i="24" s="1"/>
  <c r="AD9" i="24"/>
  <c r="W28" i="24"/>
  <c r="U28" i="24" s="1"/>
  <c r="AD28" i="24"/>
  <c r="W120" i="24"/>
  <c r="U120" i="24" s="1"/>
  <c r="AD120" i="24"/>
  <c r="W84" i="24"/>
  <c r="U84" i="24" s="1"/>
  <c r="AD84" i="24"/>
  <c r="AD65" i="24"/>
  <c r="W65" i="24"/>
  <c r="U65" i="24" s="1"/>
  <c r="U72" i="24"/>
  <c r="AD8" i="24"/>
  <c r="W8" i="24"/>
  <c r="U8" i="24" s="1"/>
  <c r="AD20" i="24"/>
  <c r="W20" i="24"/>
  <c r="U20" i="24" s="1"/>
  <c r="AD58" i="24"/>
  <c r="AD111" i="24"/>
  <c r="W111" i="24"/>
  <c r="U111" i="24" s="1"/>
  <c r="W66" i="24"/>
  <c r="U66" i="24" s="1"/>
  <c r="AD66" i="24"/>
  <c r="W90" i="24"/>
  <c r="U90" i="24" s="1"/>
  <c r="AD90" i="24"/>
  <c r="W13" i="24"/>
  <c r="U13" i="24" s="1"/>
  <c r="AD13" i="24"/>
  <c r="W67" i="24"/>
  <c r="U67" i="24" s="1"/>
  <c r="AD67" i="24"/>
  <c r="AD118" i="24"/>
  <c r="W118" i="24"/>
  <c r="U118" i="24" s="1"/>
  <c r="AD110" i="24"/>
  <c r="W110" i="24"/>
  <c r="U110" i="24" s="1"/>
  <c r="AD99" i="24"/>
  <c r="W99" i="24"/>
  <c r="U99" i="24" s="1"/>
  <c r="AD98" i="24"/>
  <c r="W98" i="24"/>
  <c r="U98" i="24" s="1"/>
  <c r="AD102" i="24"/>
  <c r="W102" i="24"/>
  <c r="U102" i="24" s="1"/>
  <c r="W39" i="24"/>
  <c r="U39" i="24" s="1"/>
  <c r="AD39" i="24"/>
  <c r="AD97" i="24"/>
  <c r="W97" i="24"/>
  <c r="U97" i="24" s="1"/>
  <c r="AD44" i="24"/>
  <c r="W44" i="24"/>
  <c r="U44" i="24" s="1"/>
  <c r="AD105" i="24"/>
  <c r="W105" i="24"/>
  <c r="U105" i="24" s="1"/>
  <c r="AD109" i="24"/>
  <c r="W109" i="24"/>
  <c r="U109" i="24" s="1"/>
  <c r="W48" i="24"/>
  <c r="U48" i="24" s="1"/>
  <c r="AD48" i="24"/>
  <c r="AD57" i="24"/>
  <c r="W57" i="24"/>
  <c r="U57" i="24" s="1"/>
  <c r="AD46" i="24"/>
  <c r="W46" i="24"/>
  <c r="U46" i="24" s="1"/>
  <c r="W45" i="24"/>
  <c r="U45" i="24" s="1"/>
  <c r="AD45" i="24"/>
  <c r="AD62" i="24"/>
  <c r="W62" i="24"/>
  <c r="U62" i="24" s="1"/>
  <c r="W91" i="24"/>
  <c r="U91" i="24" s="1"/>
  <c r="AD91" i="24"/>
  <c r="W40" i="24"/>
  <c r="U40" i="24" s="1"/>
  <c r="AD40" i="24"/>
  <c r="AD96" i="24"/>
  <c r="AD41" i="24"/>
  <c r="W41" i="24"/>
  <c r="U41" i="24" s="1"/>
  <c r="AD55" i="24"/>
  <c r="W55" i="24"/>
  <c r="U55" i="24" s="1"/>
  <c r="W86" i="24"/>
  <c r="U86" i="24" s="1"/>
  <c r="AD86" i="24"/>
  <c r="W14" i="24"/>
  <c r="U14" i="24" s="1"/>
  <c r="AD14" i="24"/>
  <c r="AD113" i="24"/>
  <c r="W113" i="24"/>
  <c r="U113" i="24" s="1"/>
  <c r="AD81" i="24"/>
  <c r="W81" i="24"/>
  <c r="U81" i="24" s="1"/>
  <c r="AD56" i="24"/>
  <c r="W56" i="24"/>
  <c r="U56" i="24" s="1"/>
  <c r="W94" i="24"/>
  <c r="U94" i="24" s="1"/>
  <c r="AD94" i="24"/>
  <c r="W32" i="24"/>
  <c r="U32" i="24" s="1"/>
  <c r="AD32" i="24"/>
  <c r="AD101" i="24"/>
  <c r="W101" i="24"/>
  <c r="U101" i="24" s="1"/>
  <c r="W92" i="24"/>
  <c r="U92" i="24" s="1"/>
  <c r="AD92" i="24"/>
  <c r="W108" i="24"/>
  <c r="U108" i="24" s="1"/>
  <c r="AD108" i="24"/>
  <c r="AD103" i="24"/>
  <c r="W103" i="24"/>
  <c r="U103" i="24" s="1"/>
  <c r="AD77" i="24"/>
  <c r="W77" i="24"/>
  <c r="U77" i="24" s="1"/>
  <c r="W27" i="24"/>
  <c r="U27" i="24" s="1"/>
  <c r="AD27" i="24"/>
  <c r="AD104" i="24"/>
  <c r="W104" i="24"/>
  <c r="U104" i="24" s="1"/>
  <c r="AD89" i="24"/>
  <c r="W89" i="24"/>
  <c r="U89" i="24" s="1"/>
  <c r="W68" i="24"/>
  <c r="U68" i="24" s="1"/>
  <c r="AD68" i="24"/>
  <c r="AD85" i="24"/>
  <c r="W85" i="24"/>
  <c r="U85" i="24" s="1"/>
  <c r="AD112" i="24"/>
  <c r="W112" i="24"/>
  <c r="U112" i="24" s="1"/>
  <c r="AD61" i="24"/>
  <c r="W61" i="24"/>
  <c r="U61" i="24" s="1"/>
  <c r="AD72" i="24"/>
  <c r="AD107" i="24"/>
  <c r="W107" i="24"/>
  <c r="U107" i="24" s="1"/>
  <c r="AD35" i="24"/>
  <c r="W35" i="24"/>
  <c r="U35" i="24" s="1"/>
  <c r="I2337" i="1" l="1"/>
  <c r="I2326" i="1"/>
  <c r="I2325" i="1"/>
  <c r="I1607" i="1"/>
  <c r="I1596" i="1"/>
  <c r="I1595" i="1"/>
  <c r="I1065" i="1" l="1"/>
  <c r="I2398" i="1"/>
  <c r="I1668" i="1"/>
  <c r="I544" i="1" l="1"/>
  <c r="I543" i="1"/>
  <c r="I542" i="1"/>
  <c r="I541" i="1"/>
  <c r="I518" i="1"/>
  <c r="I2286" i="1"/>
  <c r="I2278" i="1"/>
  <c r="I2277" i="1"/>
  <c r="I1409" i="1"/>
  <c r="I1401" i="1"/>
  <c r="I1400" i="1"/>
  <c r="I2535" i="1"/>
  <c r="I2534" i="1"/>
  <c r="I2533" i="1"/>
  <c r="I2532" i="1"/>
  <c r="I2509" i="1"/>
  <c r="I2538" i="1"/>
  <c r="I2542" i="1"/>
  <c r="I2543" i="1"/>
  <c r="I2552" i="1"/>
  <c r="I2556" i="1"/>
  <c r="I2557" i="1"/>
  <c r="I1820" i="1"/>
  <c r="I1843" i="1"/>
  <c r="I1844" i="1"/>
  <c r="I1845" i="1"/>
  <c r="I1846" i="1"/>
  <c r="I3090" i="1" l="1"/>
  <c r="I3089" i="1"/>
  <c r="I3085" i="1"/>
  <c r="I3068" i="1"/>
  <c r="I3067" i="1"/>
  <c r="I3063" i="1"/>
  <c r="I3060" i="1"/>
  <c r="I3059" i="1"/>
  <c r="I3058" i="1"/>
  <c r="I3057" i="1"/>
  <c r="I3034" i="1"/>
  <c r="I3002" i="1"/>
  <c r="I3001" i="1"/>
  <c r="I2992" i="1"/>
  <c r="I2982" i="1"/>
  <c r="I2926" i="1"/>
  <c r="I2916" i="1"/>
  <c r="I2898" i="1"/>
  <c r="I2887" i="1"/>
  <c r="I2886" i="1"/>
  <c r="I2877" i="1"/>
  <c r="I2869" i="1"/>
  <c r="I2868" i="1"/>
  <c r="I2865" i="1"/>
  <c r="I2864" i="1"/>
  <c r="I2855" i="1"/>
  <c r="I2854" i="1"/>
  <c r="I1100" i="1" l="1"/>
  <c r="I1099" i="1"/>
  <c r="I1026" i="1" l="1"/>
  <c r="I1011" i="1"/>
  <c r="I1868" i="1" l="1"/>
  <c r="I1867" i="1"/>
  <c r="I1863" i="1"/>
  <c r="I2773" i="1" l="1"/>
  <c r="I2772" i="1"/>
  <c r="I2768" i="1"/>
  <c r="I2735" i="1"/>
  <c r="I2734" i="1"/>
  <c r="I2730" i="1"/>
  <c r="I2084" i="1"/>
  <c r="I2083" i="1"/>
  <c r="I2079" i="1"/>
  <c r="I2046" i="1"/>
  <c r="I2045" i="1"/>
  <c r="I2041" i="1"/>
  <c r="I602" i="1" l="1"/>
  <c r="I601" i="1"/>
  <c r="I600" i="1"/>
  <c r="I599" i="1"/>
  <c r="I576" i="1"/>
  <c r="I2697" i="1"/>
  <c r="I2696" i="1"/>
  <c r="I2692" i="1"/>
  <c r="I2645" i="1"/>
  <c r="I2644" i="1"/>
  <c r="I2640" i="1"/>
  <c r="I2593" i="1"/>
  <c r="I2592" i="1"/>
  <c r="I2588" i="1"/>
  <c r="I2246" i="1"/>
  <c r="I2245" i="1"/>
  <c r="I2236" i="1"/>
  <c r="I2235" i="1"/>
  <c r="I2008" i="1"/>
  <c r="I2007" i="1"/>
  <c r="I2003" i="1"/>
  <c r="I1956" i="1"/>
  <c r="I1955" i="1"/>
  <c r="I1951" i="1"/>
  <c r="I1904" i="1"/>
  <c r="I1903" i="1"/>
  <c r="I1899" i="1"/>
  <c r="I53" i="1"/>
  <c r="I46" i="1"/>
  <c r="I1369" i="1"/>
  <c r="I1368" i="1"/>
  <c r="I1359" i="1"/>
  <c r="I1358" i="1"/>
  <c r="I573" i="1"/>
  <c r="I572" i="1"/>
  <c r="I571" i="1"/>
  <c r="I570" i="1"/>
  <c r="I547" i="1"/>
  <c r="I1788" i="1"/>
  <c r="I1787" i="1"/>
  <c r="I1778" i="1"/>
  <c r="I1768" i="1"/>
  <c r="I924" i="1"/>
  <c r="I923" i="1"/>
  <c r="I922" i="1"/>
  <c r="I921" i="1"/>
  <c r="I898" i="1"/>
  <c r="I783" i="1"/>
  <c r="I782" i="1"/>
  <c r="I781" i="1"/>
  <c r="I780" i="1"/>
  <c r="I757" i="1"/>
  <c r="I689" i="1"/>
  <c r="I688" i="1"/>
  <c r="I687" i="1"/>
  <c r="I686" i="1"/>
  <c r="I663" i="1"/>
  <c r="I166" i="1"/>
  <c r="I155" i="1"/>
  <c r="I154" i="1"/>
  <c r="I349" i="1"/>
  <c r="I348" i="1"/>
  <c r="I347" i="1"/>
  <c r="I346" i="1"/>
  <c r="I323" i="1"/>
  <c r="I226" i="1"/>
  <c r="I215" i="1"/>
  <c r="I214" i="1"/>
  <c r="I211" i="1"/>
  <c r="I200" i="1"/>
  <c r="I199" i="1"/>
  <c r="I196" i="1"/>
  <c r="I185" i="1"/>
  <c r="I184" i="1"/>
  <c r="I256" i="1"/>
  <c r="I245" i="1"/>
  <c r="I244" i="1"/>
  <c r="I453" i="1"/>
  <c r="I452" i="1"/>
  <c r="I451" i="1"/>
  <c r="I450" i="1"/>
  <c r="I427" i="1"/>
  <c r="I859" i="1"/>
  <c r="I858" i="1"/>
  <c r="I857" i="1"/>
  <c r="I856" i="1"/>
  <c r="I833" i="1"/>
  <c r="I988" i="1"/>
  <c r="I987" i="1"/>
  <c r="I82" i="1"/>
  <c r="I81" i="1"/>
  <c r="I229" i="1"/>
  <c r="I230" i="1"/>
  <c r="I241" i="1"/>
  <c r="O2119" i="1"/>
  <c r="I3515" i="1"/>
  <c r="I3514" i="1"/>
  <c r="I2159" i="1"/>
  <c r="I2158" i="1"/>
  <c r="I2149" i="1"/>
  <c r="I2139" i="1"/>
  <c r="I1765" i="1"/>
  <c r="I1764" i="1"/>
  <c r="I1755" i="1"/>
  <c r="I1745" i="1"/>
  <c r="I2122" i="1"/>
  <c r="I2121" i="1"/>
  <c r="I2117" i="1"/>
  <c r="O3488" i="1"/>
  <c r="I3491" i="1"/>
  <c r="I3490" i="1"/>
  <c r="I3486" i="1"/>
  <c r="I2207" i="1"/>
  <c r="I2206" i="1"/>
  <c r="I1300" i="1"/>
  <c r="I1299" i="1"/>
  <c r="I1295" i="1"/>
  <c r="I1247" i="1"/>
  <c r="I1246" i="1"/>
  <c r="I1245" i="1"/>
  <c r="I1244" i="1"/>
  <c r="I1221" i="1"/>
  <c r="I1218" i="1"/>
  <c r="I1217" i="1"/>
  <c r="I1216" i="1"/>
  <c r="I1215" i="1"/>
  <c r="I1192" i="1"/>
  <c r="I1189" i="1"/>
  <c r="I1173" i="1"/>
  <c r="I1170" i="1"/>
  <c r="I1169" i="1"/>
  <c r="I1168" i="1"/>
  <c r="I1167" i="1"/>
  <c r="I1144" i="1"/>
  <c r="I960" i="1"/>
  <c r="I959" i="1"/>
  <c r="I958" i="1"/>
  <c r="I957" i="1"/>
  <c r="I934" i="1"/>
  <c r="I895" i="1"/>
  <c r="I894" i="1"/>
  <c r="I893" i="1"/>
  <c r="I892" i="1"/>
  <c r="I869" i="1"/>
  <c r="I830" i="1"/>
  <c r="I829" i="1"/>
  <c r="I828" i="1"/>
  <c r="I827" i="1"/>
  <c r="I754" i="1"/>
  <c r="I753" i="1"/>
  <c r="I752" i="1"/>
  <c r="I751" i="1"/>
  <c r="I728" i="1"/>
  <c r="I660" i="1"/>
  <c r="I659" i="1"/>
  <c r="I658" i="1"/>
  <c r="I657" i="1"/>
  <c r="I634" i="1"/>
  <c r="I320" i="1"/>
  <c r="I319" i="1"/>
  <c r="I318" i="1"/>
  <c r="I317" i="1"/>
  <c r="I294" i="1"/>
  <c r="I631" i="1"/>
  <c r="I630" i="1"/>
  <c r="I629" i="1"/>
  <c r="I628" i="1"/>
  <c r="I605" i="1"/>
  <c r="I515" i="1"/>
  <c r="I514" i="1"/>
  <c r="I513" i="1"/>
  <c r="I512" i="1"/>
  <c r="I489" i="1"/>
  <c r="I472" i="1"/>
  <c r="I456" i="1"/>
  <c r="I424" i="1"/>
  <c r="I423" i="1"/>
  <c r="I422" i="1"/>
  <c r="I421" i="1"/>
  <c r="I398" i="1"/>
  <c r="I271" i="1"/>
  <c r="I260" i="1"/>
  <c r="I259" i="1"/>
  <c r="I181" i="1"/>
  <c r="I170" i="1"/>
  <c r="I169" i="1"/>
  <c r="I3469" i="1"/>
  <c r="I3468" i="1"/>
  <c r="I3464" i="1"/>
  <c r="I3447" i="1"/>
  <c r="I3446" i="1"/>
  <c r="I3442" i="1"/>
  <c r="I3425" i="1"/>
  <c r="I3424" i="1"/>
  <c r="I3420" i="1"/>
  <c r="I2833" i="1"/>
  <c r="I2832" i="1"/>
  <c r="I2828" i="1"/>
  <c r="I2811" i="1"/>
  <c r="I2810" i="1"/>
  <c r="I2806" i="1"/>
  <c r="I2683" i="1"/>
  <c r="I2682" i="1"/>
  <c r="I2678" i="1"/>
  <c r="I2631" i="1"/>
  <c r="I2630" i="1"/>
  <c r="I2626" i="1"/>
  <c r="I2579" i="1"/>
  <c r="I2578" i="1"/>
  <c r="I2574" i="1"/>
  <c r="I2388" i="1"/>
  <c r="I2378" i="1"/>
  <c r="I2352" i="1"/>
  <c r="I2341" i="1"/>
  <c r="I2340" i="1"/>
  <c r="I2298" i="1"/>
  <c r="I2290" i="1"/>
  <c r="I2289" i="1"/>
  <c r="I2232" i="1"/>
  <c r="I2231" i="1"/>
  <c r="I2222" i="1"/>
  <c r="I2221" i="1"/>
  <c r="I2189" i="1"/>
  <c r="I2188" i="1"/>
  <c r="I2184" i="1"/>
  <c r="I2167" i="1"/>
  <c r="I2166" i="1"/>
  <c r="I2162" i="1"/>
  <c r="I1994" i="1"/>
  <c r="I1993" i="1"/>
  <c r="I1989" i="1"/>
  <c r="I1942" i="1"/>
  <c r="I1941" i="1"/>
  <c r="I1937" i="1"/>
  <c r="I1854" i="1"/>
  <c r="I1853" i="1"/>
  <c r="I1849" i="1"/>
  <c r="I1890" i="1"/>
  <c r="I1889" i="1"/>
  <c r="I1885" i="1"/>
  <c r="I1658" i="1"/>
  <c r="I1568" i="1"/>
  <c r="I1556" i="1"/>
  <c r="I1553" i="1"/>
  <c r="I1541" i="1"/>
  <c r="I1610" i="1"/>
  <c r="I1611" i="1"/>
  <c r="I1538" i="1"/>
  <c r="I1526" i="1"/>
  <c r="I1523" i="1"/>
  <c r="I1511" i="1"/>
  <c r="I1508" i="1"/>
  <c r="I1496" i="1"/>
  <c r="I1493" i="1"/>
  <c r="I1481" i="1"/>
  <c r="I1478" i="1"/>
  <c r="I1466" i="1"/>
  <c r="I1463" i="1"/>
  <c r="I1451" i="1"/>
  <c r="I1433" i="1"/>
  <c r="I1425" i="1"/>
  <c r="I1424" i="1"/>
  <c r="I1355" i="1"/>
  <c r="I1354" i="1"/>
  <c r="I1345" i="1"/>
  <c r="I1344" i="1"/>
  <c r="I1255" i="1"/>
  <c r="I1254" i="1"/>
  <c r="I1250" i="1"/>
  <c r="I1079" i="1"/>
  <c r="I1029" i="1"/>
  <c r="I3509" i="1"/>
  <c r="I3508" i="1"/>
  <c r="I3109" i="1"/>
  <c r="I1648" i="1"/>
  <c r="I1622" i="1"/>
  <c r="I1448" i="1"/>
  <c r="I1436" i="1"/>
  <c r="I1421" i="1"/>
  <c r="I1413" i="1"/>
  <c r="I1412" i="1"/>
  <c r="I1122" i="1"/>
  <c r="I1121" i="1"/>
  <c r="I1112" i="1"/>
  <c r="I1111" i="1"/>
  <c r="I692" i="1"/>
  <c r="I991" i="1"/>
  <c r="I974" i="1"/>
  <c r="I973" i="1"/>
  <c r="I707" i="1"/>
  <c r="I151" i="1"/>
  <c r="I140" i="1"/>
  <c r="I139" i="1"/>
  <c r="I69" i="1"/>
  <c r="I68" i="1"/>
  <c r="I41" i="1"/>
  <c r="I40" i="1"/>
  <c r="I39" i="1"/>
  <c r="I38" i="1"/>
  <c r="I37" i="1"/>
  <c r="I33" i="1"/>
  <c r="O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Didier Rondeau</author>
  </authors>
  <commentList>
    <comment ref="F5" authorId="0" shapeId="0" xr:uid="{8A247AA9-57C9-4490-975F-45C5C8D2CA5A}">
      <text>
        <r>
          <rPr>
            <sz val="9"/>
            <color indexed="81"/>
            <rFont val="Calibri"/>
            <family val="2"/>
          </rPr>
          <t>Identification of the segment combining its name followed by the qualifier determining its content.</t>
        </r>
      </text>
    </comment>
    <comment ref="G5" authorId="0" shapeId="0" xr:uid="{499E5288-6650-456E-A8EB-063009EA0D2E}">
      <text>
        <r>
          <rPr>
            <sz val="9"/>
            <color indexed="81"/>
            <rFont val="Calibri"/>
            <family val="2"/>
            <scheme val="minor"/>
          </rPr>
          <t>Segment rank in the message hierarchy.</t>
        </r>
      </text>
    </comment>
    <comment ref="H5" authorId="0" shapeId="0" xr:uid="{EBA1FC6F-3821-4961-B468-591C4D14165F}">
      <text>
        <r>
          <rPr>
            <sz val="9"/>
            <color indexed="81"/>
            <rFont val="Calibri"/>
            <family val="2"/>
            <scheme val="minor"/>
          </rPr>
          <t>Segment group number in the message hierarchy.</t>
        </r>
      </text>
    </comment>
    <comment ref="I5" authorId="0" shapeId="0" xr:uid="{E1AC00E2-A4B3-4391-B298-A65F6A6AD33F}">
      <text>
        <r>
          <rPr>
            <sz val="9"/>
            <color indexed="81"/>
            <rFont val="Calibri"/>
            <family val="2"/>
            <scheme val="minor"/>
          </rPr>
          <t>Identification of the composite data / data element.</t>
        </r>
      </text>
    </comment>
    <comment ref="J5" authorId="0" shapeId="0" xr:uid="{CE15A8C5-A704-4265-B52C-454E488FBDFF}">
      <text>
        <r>
          <rPr>
            <sz val="9"/>
            <color indexed="81"/>
            <rFont val="Calibri"/>
            <family val="2"/>
            <scheme val="minor"/>
          </rPr>
          <t>EDIFACT data name.</t>
        </r>
      </text>
    </comment>
    <comment ref="K5" authorId="0" shapeId="0" xr:uid="{983528CA-D41C-4DB6-970E-82D98FBE5DEA}">
      <text>
        <r>
          <rPr>
            <sz val="9"/>
            <color indexed="81"/>
            <rFont val="Calibri"/>
            <family val="2"/>
            <scheme val="minor"/>
          </rPr>
          <t>EDIFACT data format.</t>
        </r>
      </text>
    </comment>
    <comment ref="L5" authorId="0" shapeId="0" xr:uid="{2EDFCBA7-ADCB-446A-8818-BFA628D96897}">
      <text>
        <r>
          <rPr>
            <sz val="9"/>
            <color indexed="81"/>
            <rFont val="Tahoma"/>
            <family val="2"/>
          </rPr>
          <t>EDIFACT data status.</t>
        </r>
      </text>
    </comment>
    <comment ref="M5" authorId="0" shapeId="0" xr:uid="{02FEDAC5-718F-46B6-8F62-6DBCFD408122}">
      <text>
        <r>
          <rPr>
            <sz val="9"/>
            <color indexed="81"/>
            <rFont val="Calibri"/>
            <family val="2"/>
            <scheme val="minor"/>
          </rPr>
          <t>Identification of the data group in the Normeyes profile of the message.</t>
        </r>
      </text>
    </comment>
    <comment ref="N5" authorId="0" shapeId="0" xr:uid="{384F0E31-E8CE-457C-9D89-C5B3B3AF48CD}">
      <text>
        <r>
          <rPr>
            <sz val="9"/>
            <color indexed="81"/>
            <rFont val="Calibri"/>
            <family val="2"/>
            <scheme val="minor"/>
          </rPr>
          <t>Data number in the Normeyes profile of the message.</t>
        </r>
      </text>
    </comment>
    <comment ref="O5" authorId="0" shapeId="0" xr:uid="{13F6BAA5-A94B-48E9-9EB9-F5C2366D1B0D}">
      <text>
        <r>
          <rPr>
            <sz val="9"/>
            <color indexed="81"/>
            <rFont val="Calibri"/>
            <family val="2"/>
            <scheme val="minor"/>
          </rPr>
          <t>Data description in the Normeyes profile of the message.</t>
        </r>
      </text>
    </comment>
    <comment ref="P5" authorId="0" shapeId="0" xr:uid="{2020AB9A-F8E3-4430-8910-6E758E9A02F6}">
      <text>
        <r>
          <rPr>
            <sz val="9"/>
            <color indexed="81"/>
            <rFont val="Calibri"/>
            <family val="2"/>
            <scheme val="minor"/>
          </rPr>
          <t>Data format in the Normeyes profile of the message.</t>
        </r>
      </text>
    </comment>
    <comment ref="Q5" authorId="0" shapeId="0" xr:uid="{94822A73-375C-40B1-A4AC-9D2A596AA24C}">
      <text>
        <r>
          <rPr>
            <sz val="9"/>
            <color indexed="81"/>
            <rFont val="Calibri"/>
            <family val="2"/>
            <scheme val="minor"/>
          </rPr>
          <t>Status of segments and data in the Normeyes profile of the message.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Didier Rondeau</author>
  </authors>
  <commentList>
    <comment ref="U4" authorId="0" shapeId="0" xr:uid="{4D330588-F81B-4BC6-A7EC-B9F37C0E6879}">
      <text>
        <r>
          <rPr>
            <sz val="9"/>
            <color indexed="81"/>
            <rFont val="Tahoma"/>
            <family val="2"/>
          </rPr>
          <t>The status is obtained from the cardinality of the data and of each element to which the data belongs:
R (Required) = The cardinality is 1 for all elements
O (Optional) = The cardinality of the data is 0
C (Conditional) = The cardinality is 1 for the data item but 0 for at least one of the elements to which it belongs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<sst xmlns="http://schemas.openxmlformats.org/spreadsheetml/2006/main" count="90560" uniqueCount="9212">
  <si>
    <t>#112</t>
  </si>
  <si>
    <t>#113</t>
  </si>
  <si>
    <t>#114</t>
  </si>
  <si>
    <t>#115</t>
  </si>
  <si>
    <t>#116</t>
  </si>
  <si>
    <t>#117</t>
  </si>
  <si>
    <t>#118</t>
  </si>
  <si>
    <t>#119</t>
  </si>
  <si>
    <t>MOA 289</t>
  </si>
  <si>
    <t>#159</t>
  </si>
  <si>
    <t>#121</t>
  </si>
  <si>
    <t>MOA 113</t>
  </si>
  <si>
    <t>#221</t>
  </si>
  <si>
    <t>RFF PQ</t>
  </si>
  <si>
    <t>#222</t>
  </si>
  <si>
    <t>#223</t>
  </si>
  <si>
    <t>MOA 9</t>
  </si>
  <si>
    <t>#224</t>
  </si>
  <si>
    <t>MOA 128</t>
  </si>
  <si>
    <t>#131</t>
  </si>
  <si>
    <t>#122</t>
  </si>
  <si>
    <t>#123</t>
  </si>
  <si>
    <t>MOA 150</t>
  </si>
  <si>
    <t>#124</t>
  </si>
  <si>
    <t>#125</t>
  </si>
  <si>
    <t>#126</t>
  </si>
  <si>
    <t>#127</t>
  </si>
  <si>
    <t>#128</t>
  </si>
  <si>
    <t>#129</t>
  </si>
  <si>
    <t>#130</t>
  </si>
  <si>
    <t>#160</t>
  </si>
  <si>
    <t>#161</t>
  </si>
  <si>
    <t>#162</t>
  </si>
  <si>
    <t>ALC G DI</t>
  </si>
  <si>
    <t>#133</t>
  </si>
  <si>
    <t>ALC L FC</t>
  </si>
  <si>
    <t>#134</t>
  </si>
  <si>
    <t>ALC L PC</t>
  </si>
  <si>
    <t>#135</t>
  </si>
  <si>
    <t>OPTO33</t>
  </si>
  <si>
    <t>OPTO34</t>
  </si>
  <si>
    <t>x</t>
  </si>
  <si>
    <t>FTX AAB</t>
  </si>
  <si>
    <t>FTX REG</t>
  </si>
  <si>
    <t>NAD BV</t>
  </si>
  <si>
    <t>NAD AC</t>
  </si>
  <si>
    <t>E20</t>
  </si>
  <si>
    <t>#227</t>
  </si>
  <si>
    <t>#228</t>
  </si>
  <si>
    <t>#229</t>
  </si>
  <si>
    <t>#230</t>
  </si>
  <si>
    <t>#231</t>
  </si>
  <si>
    <t>#232</t>
  </si>
  <si>
    <t>#248</t>
  </si>
  <si>
    <t>#249</t>
  </si>
  <si>
    <t>#250</t>
  </si>
  <si>
    <t>#254</t>
  </si>
  <si>
    <t>#251</t>
  </si>
  <si>
    <t>#252</t>
  </si>
  <si>
    <t>#253</t>
  </si>
  <si>
    <t>G20</t>
  </si>
  <si>
    <t>#233</t>
  </si>
  <si>
    <t>#234</t>
  </si>
  <si>
    <t>#235</t>
  </si>
  <si>
    <t>#236</t>
  </si>
  <si>
    <t>#237</t>
  </si>
  <si>
    <t>#238</t>
  </si>
  <si>
    <t>G21</t>
  </si>
  <si>
    <t>RFF COP</t>
  </si>
  <si>
    <t>#239</t>
  </si>
  <si>
    <t>RFF OP</t>
  </si>
  <si>
    <t>#240</t>
  </si>
  <si>
    <t>#241</t>
  </si>
  <si>
    <t>RFF CO</t>
  </si>
  <si>
    <t>#242</t>
  </si>
  <si>
    <t>ALC H DI</t>
  </si>
  <si>
    <t>Incoterms</t>
  </si>
  <si>
    <t>C100</t>
  </si>
  <si>
    <t>C100.4053</t>
  </si>
  <si>
    <t>C100.1131</t>
  </si>
  <si>
    <t>C100.3055</t>
  </si>
  <si>
    <t>C100.4052</t>
  </si>
  <si>
    <t>#245</t>
  </si>
  <si>
    <t>N</t>
  </si>
  <si>
    <t>O</t>
  </si>
  <si>
    <t>#246</t>
  </si>
  <si>
    <t>G22</t>
  </si>
  <si>
    <t>R20</t>
  </si>
  <si>
    <t>ALC C</t>
  </si>
  <si>
    <t>TAXE DEEE</t>
  </si>
  <si>
    <t>#247</t>
  </si>
  <si>
    <t>Segment</t>
  </si>
  <si>
    <t>Grp</t>
  </si>
  <si>
    <t>Description</t>
  </si>
  <si>
    <t>Format</t>
  </si>
  <si>
    <t>St</t>
  </si>
  <si>
    <t>#D</t>
  </si>
  <si>
    <t>UNB</t>
  </si>
  <si>
    <t>S001</t>
  </si>
  <si>
    <t>S001.0001</t>
  </si>
  <si>
    <t>a4</t>
  </si>
  <si>
    <t>S001.0002</t>
  </si>
  <si>
    <t>n1</t>
  </si>
  <si>
    <t>S002</t>
  </si>
  <si>
    <t>S002.0004</t>
  </si>
  <si>
    <t>an..35</t>
  </si>
  <si>
    <t>an..14</t>
  </si>
  <si>
    <t>S002.0007</t>
  </si>
  <si>
    <t>an..4</t>
  </si>
  <si>
    <t>C</t>
  </si>
  <si>
    <t>S002.0008</t>
  </si>
  <si>
    <t>S003</t>
  </si>
  <si>
    <t>S003.0010</t>
  </si>
  <si>
    <t>S003.0007</t>
  </si>
  <si>
    <t>S003.0014</t>
  </si>
  <si>
    <t>S004</t>
  </si>
  <si>
    <t>S004.0017</t>
  </si>
  <si>
    <t>n8</t>
  </si>
  <si>
    <t>S004.0019</t>
  </si>
  <si>
    <t>n4</t>
  </si>
  <si>
    <t>#2</t>
  </si>
  <si>
    <t>S005</t>
  </si>
  <si>
    <t>S005.0022</t>
  </si>
  <si>
    <t>S005.0025</t>
  </si>
  <si>
    <t>an2</t>
  </si>
  <si>
    <t>#3</t>
  </si>
  <si>
    <t>a1</t>
  </si>
  <si>
    <t>UNH</t>
  </si>
  <si>
    <t>S009</t>
  </si>
  <si>
    <t>S009.0065</t>
  </si>
  <si>
    <t>an..6</t>
  </si>
  <si>
    <t>S009.0052</t>
  </si>
  <si>
    <t>an..3</t>
  </si>
  <si>
    <t>D</t>
  </si>
  <si>
    <t>S009.0054</t>
  </si>
  <si>
    <t>96B</t>
  </si>
  <si>
    <t>S009.0051</t>
  </si>
  <si>
    <t>an..2</t>
  </si>
  <si>
    <t>UN</t>
  </si>
  <si>
    <t>S009.0057</t>
  </si>
  <si>
    <t>S010</t>
  </si>
  <si>
    <t>S010.0070</t>
  </si>
  <si>
    <t>n..2</t>
  </si>
  <si>
    <t>S010.0073</t>
  </si>
  <si>
    <t>BGM</t>
  </si>
  <si>
    <t>C002</t>
  </si>
  <si>
    <t>C002.1001</t>
  </si>
  <si>
    <t>#5</t>
  </si>
  <si>
    <t>C002.1131</t>
  </si>
  <si>
    <t>C002.3055</t>
  </si>
  <si>
    <t>C002.1000</t>
  </si>
  <si>
    <t>C106</t>
  </si>
  <si>
    <t>C106.1004</t>
  </si>
  <si>
    <t>#4</t>
  </si>
  <si>
    <t>an..15</t>
  </si>
  <si>
    <t>C106.1056</t>
  </si>
  <si>
    <t>Version</t>
  </si>
  <si>
    <t>an..9</t>
  </si>
  <si>
    <t>C106.1060</t>
  </si>
  <si>
    <t>C507</t>
  </si>
  <si>
    <t>C507.2005</t>
  </si>
  <si>
    <t>C507.2380</t>
  </si>
  <si>
    <t>#6</t>
  </si>
  <si>
    <t>C507.2379</t>
  </si>
  <si>
    <t>PAI</t>
  </si>
  <si>
    <t>C534</t>
  </si>
  <si>
    <t>C534.4439</t>
  </si>
  <si>
    <t>C534.4431</t>
  </si>
  <si>
    <t>C534.4461</t>
  </si>
  <si>
    <t>C534.1131</t>
  </si>
  <si>
    <t>C534.3055</t>
  </si>
  <si>
    <t>C554.4435</t>
  </si>
  <si>
    <t>C107</t>
  </si>
  <si>
    <t>C107.4441</t>
  </si>
  <si>
    <t>an..17</t>
  </si>
  <si>
    <t>C107.1131</t>
  </si>
  <si>
    <t>C107.3055</t>
  </si>
  <si>
    <t>C108</t>
  </si>
  <si>
    <t>C108.4440</t>
  </si>
  <si>
    <t>an..70</t>
  </si>
  <si>
    <t>#7</t>
  </si>
  <si>
    <t>C506</t>
  </si>
  <si>
    <t>REFERENCE</t>
  </si>
  <si>
    <t>C506.1153</t>
  </si>
  <si>
    <t>C506.1154</t>
  </si>
  <si>
    <t>C506.1156</t>
  </si>
  <si>
    <t>n..6</t>
  </si>
  <si>
    <t>C506.4000</t>
  </si>
  <si>
    <t>DTM 171</t>
  </si>
  <si>
    <t>NAD BY</t>
  </si>
  <si>
    <t>C082</t>
  </si>
  <si>
    <t>C082.3039</t>
  </si>
  <si>
    <t>#8</t>
  </si>
  <si>
    <t>C082.1131</t>
  </si>
  <si>
    <t>C082.3055</t>
  </si>
  <si>
    <t>C058</t>
  </si>
  <si>
    <t>C058.3124</t>
  </si>
  <si>
    <t>C080</t>
  </si>
  <si>
    <t>C080.3036</t>
  </si>
  <si>
    <t>C080.3045</t>
  </si>
  <si>
    <t>C059</t>
  </si>
  <si>
    <t>C059.3042</t>
  </si>
  <si>
    <t>C517</t>
  </si>
  <si>
    <t>an..25</t>
  </si>
  <si>
    <t>C519</t>
  </si>
  <si>
    <t>C553</t>
  </si>
  <si>
    <t>LOC</t>
  </si>
  <si>
    <t>C517.3225</t>
  </si>
  <si>
    <t>C517.1131</t>
  </si>
  <si>
    <t>C517.3055</t>
  </si>
  <si>
    <t>C517.3224</t>
  </si>
  <si>
    <t>C519.3223</t>
  </si>
  <si>
    <t>C519.1131</t>
  </si>
  <si>
    <t>C519.3055</t>
  </si>
  <si>
    <t>C519.3222</t>
  </si>
  <si>
    <t>C553.3233</t>
  </si>
  <si>
    <t>C553.1131</t>
  </si>
  <si>
    <t>C553.3055</t>
  </si>
  <si>
    <t>C553.3232</t>
  </si>
  <si>
    <t>C078</t>
  </si>
  <si>
    <t>C078.3194</t>
  </si>
  <si>
    <t>C078.3192</t>
  </si>
  <si>
    <t>C078.6345</t>
  </si>
  <si>
    <t>Monnaie, en code</t>
  </si>
  <si>
    <t>C088</t>
  </si>
  <si>
    <t>C088.3433</t>
  </si>
  <si>
    <t>an..11</t>
  </si>
  <si>
    <t>C088.1131</t>
  </si>
  <si>
    <t>C088.3055</t>
  </si>
  <si>
    <t>C088.3434</t>
  </si>
  <si>
    <t>C088.3432</t>
  </si>
  <si>
    <t>C088.3436</t>
  </si>
  <si>
    <t>CUX</t>
  </si>
  <si>
    <t>C504</t>
  </si>
  <si>
    <t>INFORMATIONS SUR UNE MONNAIE</t>
  </si>
  <si>
    <t>C504.6347</t>
  </si>
  <si>
    <t>Qualifiant d'utilisation de la monnaie</t>
  </si>
  <si>
    <t>C504.6345</t>
  </si>
  <si>
    <t>C504.6343</t>
  </si>
  <si>
    <t>Qualifiant de la monnaie</t>
  </si>
  <si>
    <t>C504.6348</t>
  </si>
  <si>
    <t>Taux de change de base de la monnaie</t>
  </si>
  <si>
    <t>n..4</t>
  </si>
  <si>
    <t>TAUX DE CHANGE</t>
  </si>
  <si>
    <t>n..12</t>
  </si>
  <si>
    <t>MARCHE DES CHANGES, EN CODE</t>
  </si>
  <si>
    <t>C110</t>
  </si>
  <si>
    <t>C112</t>
  </si>
  <si>
    <t>n..3</t>
  </si>
  <si>
    <t>PAT</t>
  </si>
  <si>
    <t>C110.4277</t>
  </si>
  <si>
    <t>C110.1131</t>
  </si>
  <si>
    <t>C110.3055</t>
  </si>
  <si>
    <t>C110.4276</t>
  </si>
  <si>
    <t>C112.2475</t>
  </si>
  <si>
    <t>C112.2009</t>
  </si>
  <si>
    <t>C112.2151</t>
  </si>
  <si>
    <t>C112.2152</t>
  </si>
  <si>
    <t>PCD</t>
  </si>
  <si>
    <t>C501</t>
  </si>
  <si>
    <t>C501.5245</t>
  </si>
  <si>
    <t>C501.5482</t>
  </si>
  <si>
    <t>C501.5249</t>
  </si>
  <si>
    <t>C501.1131</t>
  </si>
  <si>
    <t>C501.3055</t>
  </si>
  <si>
    <t>n..10</t>
  </si>
  <si>
    <t>C516</t>
  </si>
  <si>
    <t>C516.5025</t>
  </si>
  <si>
    <t>C516.5004</t>
  </si>
  <si>
    <t>n..18</t>
  </si>
  <si>
    <t>C516.6345</t>
  </si>
  <si>
    <t>C516.6343</t>
  </si>
  <si>
    <t>C516.4405</t>
  </si>
  <si>
    <t>MOA</t>
  </si>
  <si>
    <t>C212</t>
  </si>
  <si>
    <t>C212.7140</t>
  </si>
  <si>
    <t>C212.7143</t>
  </si>
  <si>
    <t>C212.1131</t>
  </si>
  <si>
    <t>C212.3055</t>
  </si>
  <si>
    <t>C829</t>
  </si>
  <si>
    <t>C829.5495</t>
  </si>
  <si>
    <t>C829.1082</t>
  </si>
  <si>
    <t>C273</t>
  </si>
  <si>
    <t>C273.7009</t>
  </si>
  <si>
    <t>C273.1131</t>
  </si>
  <si>
    <t>C273.3055</t>
  </si>
  <si>
    <t>C273.7008</t>
  </si>
  <si>
    <t>C273.3453</t>
  </si>
  <si>
    <t>C502</t>
  </si>
  <si>
    <t>C502.6313</t>
  </si>
  <si>
    <t>C502.6321</t>
  </si>
  <si>
    <t>C502.6155</t>
  </si>
  <si>
    <t>C502.6154</t>
  </si>
  <si>
    <t>C174</t>
  </si>
  <si>
    <t>C174.6411</t>
  </si>
  <si>
    <t>C174.6314</t>
  </si>
  <si>
    <t>C174.6162</t>
  </si>
  <si>
    <t>C174.6152</t>
  </si>
  <si>
    <t>C174.6432</t>
  </si>
  <si>
    <t>C186</t>
  </si>
  <si>
    <t>C186.6063</t>
  </si>
  <si>
    <t>C186.6060</t>
  </si>
  <si>
    <t>n..15</t>
  </si>
  <si>
    <t>C186.6411</t>
  </si>
  <si>
    <t>#226</t>
  </si>
  <si>
    <t>PRI AAB</t>
  </si>
  <si>
    <t>C509</t>
  </si>
  <si>
    <t>C509.5125</t>
  </si>
  <si>
    <t>C509.5118</t>
  </si>
  <si>
    <t>C509.5375</t>
  </si>
  <si>
    <t>C509.5387</t>
  </si>
  <si>
    <t>C509.5284</t>
  </si>
  <si>
    <t>n..9</t>
  </si>
  <si>
    <t>C509.6411</t>
  </si>
  <si>
    <t>5283</t>
  </si>
  <si>
    <t>C241</t>
  </si>
  <si>
    <t>C241.5153</t>
  </si>
  <si>
    <t>C241.1131</t>
  </si>
  <si>
    <t>C241.3055</t>
  </si>
  <si>
    <t>C241.5152</t>
  </si>
  <si>
    <t>C533</t>
  </si>
  <si>
    <t>C533.5289</t>
  </si>
  <si>
    <t>C533.1131</t>
  </si>
  <si>
    <t>C533.3055</t>
  </si>
  <si>
    <t>5286</t>
  </si>
  <si>
    <t>C243</t>
  </si>
  <si>
    <t>C243.5279</t>
  </si>
  <si>
    <t>an..7</t>
  </si>
  <si>
    <t>C243.1131</t>
  </si>
  <si>
    <t>C243.3055</t>
  </si>
  <si>
    <t>C243.5278</t>
  </si>
  <si>
    <t>C243.5273</t>
  </si>
  <si>
    <t>an..12</t>
  </si>
  <si>
    <t>5305</t>
  </si>
  <si>
    <t>3446</t>
  </si>
  <si>
    <t>an..20</t>
  </si>
  <si>
    <t>DTM</t>
  </si>
  <si>
    <t>FTX</t>
  </si>
  <si>
    <t>RFF</t>
  </si>
  <si>
    <t>FII</t>
  </si>
  <si>
    <t>IMD</t>
  </si>
  <si>
    <t>MEA</t>
  </si>
  <si>
    <t>QTY</t>
  </si>
  <si>
    <t>TAX</t>
  </si>
  <si>
    <t>ALC</t>
  </si>
  <si>
    <t>C552</t>
  </si>
  <si>
    <t>C552.1230</t>
  </si>
  <si>
    <t>C552.5189</t>
  </si>
  <si>
    <t>C214</t>
  </si>
  <si>
    <t>C214.7161</t>
  </si>
  <si>
    <t>C214.1131</t>
  </si>
  <si>
    <t>C214.3055</t>
  </si>
  <si>
    <t>C214.7160</t>
  </si>
  <si>
    <t>Special service description</t>
  </si>
  <si>
    <t>UNS</t>
  </si>
  <si>
    <t>UNT</t>
  </si>
  <si>
    <t>INVOIC</t>
  </si>
  <si>
    <t>#163</t>
  </si>
  <si>
    <t>#164</t>
  </si>
  <si>
    <t>DTM 3</t>
  </si>
  <si>
    <t>DTM 131</t>
  </si>
  <si>
    <t>#167</t>
  </si>
  <si>
    <t>FTX ABY</t>
  </si>
  <si>
    <t>#176</t>
  </si>
  <si>
    <t>#177</t>
  </si>
  <si>
    <t>#178</t>
  </si>
  <si>
    <t>#179</t>
  </si>
  <si>
    <t>#180</t>
  </si>
  <si>
    <t>FTX OSI</t>
  </si>
  <si>
    <t>#181</t>
  </si>
  <si>
    <t>#182</t>
  </si>
  <si>
    <t>#183</t>
  </si>
  <si>
    <t>RFF ACD</t>
  </si>
  <si>
    <t>#168</t>
  </si>
  <si>
    <t>RFF AFL</t>
  </si>
  <si>
    <t>#9</t>
  </si>
  <si>
    <t>#10</t>
  </si>
  <si>
    <t>#184</t>
  </si>
  <si>
    <t>#11</t>
  </si>
  <si>
    <t>#139</t>
  </si>
  <si>
    <t>#185</t>
  </si>
  <si>
    <t>#186</t>
  </si>
  <si>
    <t>#187</t>
  </si>
  <si>
    <t>#188</t>
  </si>
  <si>
    <t>#189</t>
  </si>
  <si>
    <t>#190</t>
  </si>
  <si>
    <t>#140</t>
  </si>
  <si>
    <t>#141</t>
  </si>
  <si>
    <t>NAD SU</t>
  </si>
  <si>
    <t>#12</t>
  </si>
  <si>
    <t>#142</t>
  </si>
  <si>
    <t>#191</t>
  </si>
  <si>
    <t>#192</t>
  </si>
  <si>
    <t>#193</t>
  </si>
  <si>
    <t>#194</t>
  </si>
  <si>
    <t>#195</t>
  </si>
  <si>
    <t>#196</t>
  </si>
  <si>
    <t>#197</t>
  </si>
  <si>
    <t>LOC 7</t>
  </si>
  <si>
    <t>RFF OU1</t>
  </si>
  <si>
    <t>#143</t>
  </si>
  <si>
    <t>RFF OU2</t>
  </si>
  <si>
    <t>#144</t>
  </si>
  <si>
    <t>RFF OU3</t>
  </si>
  <si>
    <t>#145</t>
  </si>
  <si>
    <t>NAD PR</t>
  </si>
  <si>
    <t>#13</t>
  </si>
  <si>
    <t>#146</t>
  </si>
  <si>
    <t>#198</t>
  </si>
  <si>
    <t>#199</t>
  </si>
  <si>
    <t>#200</t>
  </si>
  <si>
    <t>#201</t>
  </si>
  <si>
    <t>#202</t>
  </si>
  <si>
    <t>#203</t>
  </si>
  <si>
    <t>#204</t>
  </si>
  <si>
    <t>FII PB</t>
  </si>
  <si>
    <t>#14</t>
  </si>
  <si>
    <t>NAD IV</t>
  </si>
  <si>
    <t>#15</t>
  </si>
  <si>
    <t>#147</t>
  </si>
  <si>
    <t>#205</t>
  </si>
  <si>
    <t>#206</t>
  </si>
  <si>
    <t>#207</t>
  </si>
  <si>
    <t>#208</t>
  </si>
  <si>
    <t>#209</t>
  </si>
  <si>
    <t>#210</t>
  </si>
  <si>
    <t>#211</t>
  </si>
  <si>
    <t>NAD PE</t>
  </si>
  <si>
    <t>#169</t>
  </si>
  <si>
    <t>#170</t>
  </si>
  <si>
    <t>NAD II</t>
  </si>
  <si>
    <t>#171</t>
  </si>
  <si>
    <t>#172</t>
  </si>
  <si>
    <t>#212</t>
  </si>
  <si>
    <t>#213</t>
  </si>
  <si>
    <t>#214</t>
  </si>
  <si>
    <t>#215</t>
  </si>
  <si>
    <t>#216</t>
  </si>
  <si>
    <t>#217</t>
  </si>
  <si>
    <t>NAD IB</t>
  </si>
  <si>
    <t>#165</t>
  </si>
  <si>
    <t>#166</t>
  </si>
  <si>
    <t>#17</t>
  </si>
  <si>
    <t>DTM 138</t>
  </si>
  <si>
    <t>PAT 3</t>
  </si>
  <si>
    <t>#18</t>
  </si>
  <si>
    <t>PAT 22</t>
  </si>
  <si>
    <t>DTM 12</t>
  </si>
  <si>
    <t>#19</t>
  </si>
  <si>
    <t>PCD 12</t>
  </si>
  <si>
    <t>#20</t>
  </si>
  <si>
    <t>n..5</t>
  </si>
  <si>
    <t>MOA 109</t>
  </si>
  <si>
    <t>#21</t>
  </si>
  <si>
    <t>PAT 21</t>
  </si>
  <si>
    <t>DTM 157</t>
  </si>
  <si>
    <t>#136</t>
  </si>
  <si>
    <t>#137</t>
  </si>
  <si>
    <t>#138</t>
  </si>
  <si>
    <t>an1</t>
  </si>
  <si>
    <t>LIN 20</t>
  </si>
  <si>
    <t>#29</t>
  </si>
  <si>
    <t>n2</t>
  </si>
  <si>
    <t>QTY 189</t>
  </si>
  <si>
    <t>#31</t>
  </si>
  <si>
    <t>RFF AAK</t>
  </si>
  <si>
    <t>#30</t>
  </si>
  <si>
    <t>DTM 35</t>
  </si>
  <si>
    <t>#32</t>
  </si>
  <si>
    <t>#34</t>
  </si>
  <si>
    <t>#148</t>
  </si>
  <si>
    <t>#149</t>
  </si>
  <si>
    <t>#150</t>
  </si>
  <si>
    <t>MOA 8</t>
  </si>
  <si>
    <t>#33</t>
  </si>
  <si>
    <t>#38</t>
  </si>
  <si>
    <t>LIN 21</t>
  </si>
  <si>
    <t>#41</t>
  </si>
  <si>
    <t>#43</t>
  </si>
  <si>
    <t>#152</t>
  </si>
  <si>
    <t>#44</t>
  </si>
  <si>
    <t>#45</t>
  </si>
  <si>
    <t>#46</t>
  </si>
  <si>
    <t>IMD 35</t>
  </si>
  <si>
    <t>#218</t>
  </si>
  <si>
    <t>ALI</t>
  </si>
  <si>
    <t>SG1</t>
  </si>
  <si>
    <t>SG2</t>
  </si>
  <si>
    <t>SG3</t>
  </si>
  <si>
    <t>SG4</t>
  </si>
  <si>
    <t>DOC</t>
  </si>
  <si>
    <t>SG5</t>
  </si>
  <si>
    <t>CTA</t>
  </si>
  <si>
    <t>COM</t>
  </si>
  <si>
    <t>SG6</t>
  </si>
  <si>
    <t>SG7</t>
  </si>
  <si>
    <t>SG8</t>
  </si>
  <si>
    <t>SG9</t>
  </si>
  <si>
    <t>TDT</t>
  </si>
  <si>
    <t>SG10</t>
  </si>
  <si>
    <t>SG11</t>
  </si>
  <si>
    <t>TOD</t>
  </si>
  <si>
    <t>SG12</t>
  </si>
  <si>
    <t>PAC</t>
  </si>
  <si>
    <t>SG13</t>
  </si>
  <si>
    <t>PCI</t>
  </si>
  <si>
    <t>GIN</t>
  </si>
  <si>
    <t>SG14</t>
  </si>
  <si>
    <t>EQD</t>
  </si>
  <si>
    <t>SG15</t>
  </si>
  <si>
    <t>SG16</t>
  </si>
  <si>
    <t>SG17</t>
  </si>
  <si>
    <t>APR</t>
  </si>
  <si>
    <t>RNG</t>
  </si>
  <si>
    <t>SG18</t>
  </si>
  <si>
    <t>SG19</t>
  </si>
  <si>
    <t>SG20</t>
  </si>
  <si>
    <t>SG21</t>
  </si>
  <si>
    <t>SG22</t>
  </si>
  <si>
    <t>RTE</t>
  </si>
  <si>
    <t>SG23</t>
  </si>
  <si>
    <t>SG24</t>
  </si>
  <si>
    <t>RCS</t>
  </si>
  <si>
    <t>SG25</t>
  </si>
  <si>
    <t>PIA</t>
  </si>
  <si>
    <t>n</t>
  </si>
  <si>
    <t>GIR</t>
  </si>
  <si>
    <t>QVR</t>
  </si>
  <si>
    <t>SG26</t>
  </si>
  <si>
    <t>SG27</t>
  </si>
  <si>
    <t>SG28</t>
  </si>
  <si>
    <t>SG29</t>
  </si>
  <si>
    <t>SG30</t>
  </si>
  <si>
    <t>SG31</t>
  </si>
  <si>
    <t>SG32</t>
  </si>
  <si>
    <t>SG33</t>
  </si>
  <si>
    <t>SG34</t>
  </si>
  <si>
    <t>SG35</t>
  </si>
  <si>
    <t>SG36</t>
  </si>
  <si>
    <t>SG37</t>
  </si>
  <si>
    <t>SG38</t>
  </si>
  <si>
    <t>SG39</t>
  </si>
  <si>
    <t>SG40</t>
  </si>
  <si>
    <t>SG41</t>
  </si>
  <si>
    <t>SG42</t>
  </si>
  <si>
    <t>SG43</t>
  </si>
  <si>
    <t>SG44</t>
  </si>
  <si>
    <t>SG45</t>
  </si>
  <si>
    <t>SG46</t>
  </si>
  <si>
    <t>SG47</t>
  </si>
  <si>
    <t>SG48</t>
  </si>
  <si>
    <t>SG49</t>
  </si>
  <si>
    <t>SG50</t>
  </si>
  <si>
    <t>SG51</t>
  </si>
  <si>
    <t>AJT</t>
  </si>
  <si>
    <t>INP</t>
  </si>
  <si>
    <t>TAX VAT</t>
  </si>
  <si>
    <t>#153</t>
  </si>
  <si>
    <t>#47</t>
  </si>
  <si>
    <t>MEA SDI</t>
  </si>
  <si>
    <t>MEA RAY</t>
  </si>
  <si>
    <t>#48</t>
  </si>
  <si>
    <t>MEA SPH</t>
  </si>
  <si>
    <t>#49</t>
  </si>
  <si>
    <t>MEA BAS</t>
  </si>
  <si>
    <t>#173</t>
  </si>
  <si>
    <t>MEA CYL</t>
  </si>
  <si>
    <t>#50</t>
  </si>
  <si>
    <t>MEA CLX</t>
  </si>
  <si>
    <t>#51</t>
  </si>
  <si>
    <t>MEA ADD</t>
  </si>
  <si>
    <t>#52</t>
  </si>
  <si>
    <t>MEA BRD</t>
  </si>
  <si>
    <t>#53</t>
  </si>
  <si>
    <t>MEA ARM</t>
  </si>
  <si>
    <t>#54</t>
  </si>
  <si>
    <t>#55</t>
  </si>
  <si>
    <t>#56</t>
  </si>
  <si>
    <t>QTY 47</t>
  </si>
  <si>
    <t>QTY 52</t>
  </si>
  <si>
    <t>#154</t>
  </si>
  <si>
    <t>FTX ACB</t>
  </si>
  <si>
    <t>#57</t>
  </si>
  <si>
    <t>#58</t>
  </si>
  <si>
    <t>#59</t>
  </si>
  <si>
    <t>#60</t>
  </si>
  <si>
    <t>#61</t>
  </si>
  <si>
    <t>MOA 98</t>
  </si>
  <si>
    <t>MOA 125</t>
  </si>
  <si>
    <t>#62</t>
  </si>
  <si>
    <t>#63</t>
  </si>
  <si>
    <t>#64</t>
  </si>
  <si>
    <t>PRI AAA</t>
  </si>
  <si>
    <t>#65</t>
  </si>
  <si>
    <t>#66</t>
  </si>
  <si>
    <t>#42</t>
  </si>
  <si>
    <t>#151</t>
  </si>
  <si>
    <t>RFF ON</t>
  </si>
  <si>
    <t>#69</t>
  </si>
  <si>
    <t>#70</t>
  </si>
  <si>
    <t>DTM 4</t>
  </si>
  <si>
    <t>#174</t>
  </si>
  <si>
    <t>RFF AEG</t>
  </si>
  <si>
    <t>#175</t>
  </si>
  <si>
    <t>ALC Y</t>
  </si>
  <si>
    <t>#219</t>
  </si>
  <si>
    <t>#71</t>
  </si>
  <si>
    <t>#72</t>
  </si>
  <si>
    <t>PCD 1</t>
  </si>
  <si>
    <t>MOA 236</t>
  </si>
  <si>
    <t>#74</t>
  </si>
  <si>
    <t>#75</t>
  </si>
  <si>
    <t>#76</t>
  </si>
  <si>
    <t>#73</t>
  </si>
  <si>
    <t>#77</t>
  </si>
  <si>
    <t>#78</t>
  </si>
  <si>
    <t>#79</t>
  </si>
  <si>
    <t>#80</t>
  </si>
  <si>
    <t>#81</t>
  </si>
  <si>
    <t>#82</t>
  </si>
  <si>
    <t>#83</t>
  </si>
  <si>
    <t>ALC M PC</t>
  </si>
  <si>
    <t>#84</t>
  </si>
  <si>
    <t>ALC M FC</t>
  </si>
  <si>
    <t>#85</t>
  </si>
  <si>
    <t>LIN 22</t>
  </si>
  <si>
    <t>#87</t>
  </si>
  <si>
    <t>#89</t>
  </si>
  <si>
    <t>#90</t>
  </si>
  <si>
    <t>#156</t>
  </si>
  <si>
    <t>#91</t>
  </si>
  <si>
    <t>#92</t>
  </si>
  <si>
    <t>#93</t>
  </si>
  <si>
    <t>#94</t>
  </si>
  <si>
    <t>#157</t>
  </si>
  <si>
    <t>#158</t>
  </si>
  <si>
    <t>#95</t>
  </si>
  <si>
    <t>#96</t>
  </si>
  <si>
    <t>#97</t>
  </si>
  <si>
    <t>#98</t>
  </si>
  <si>
    <t>#99</t>
  </si>
  <si>
    <t>#100</t>
  </si>
  <si>
    <t>#101</t>
  </si>
  <si>
    <t>#102</t>
  </si>
  <si>
    <t>#103</t>
  </si>
  <si>
    <t>#104</t>
  </si>
  <si>
    <t>#88</t>
  </si>
  <si>
    <t>#155</t>
  </si>
  <si>
    <t>#105</t>
  </si>
  <si>
    <t>#220</t>
  </si>
  <si>
    <t>#106</t>
  </si>
  <si>
    <t>#107</t>
  </si>
  <si>
    <t>#108</t>
  </si>
  <si>
    <t>#109</t>
  </si>
  <si>
    <t>#110</t>
  </si>
  <si>
    <t>#111</t>
  </si>
  <si>
    <t>XX</t>
  </si>
  <si>
    <t>Unifocal</t>
  </si>
  <si>
    <t>Bifocal</t>
  </si>
  <si>
    <t>Trifocal</t>
  </si>
  <si>
    <t>Executive</t>
  </si>
  <si>
    <t>Composite</t>
  </si>
  <si>
    <t>Polycarbonate</t>
  </si>
  <si>
    <t>G15</t>
  </si>
  <si>
    <t>RF</t>
  </si>
  <si>
    <t>Coloration</t>
  </si>
  <si>
    <t>Clip</t>
  </si>
  <si>
    <t>Design</t>
  </si>
  <si>
    <t>Sport</t>
  </si>
  <si>
    <t>TR</t>
  </si>
  <si>
    <t>JQ</t>
  </si>
  <si>
    <t>JM</t>
  </si>
  <si>
    <t>S</t>
  </si>
  <si>
    <t>MP</t>
  </si>
  <si>
    <t>Q</t>
  </si>
  <si>
    <t>PH</t>
  </si>
  <si>
    <t>PM</t>
  </si>
  <si>
    <t>DK &lt; 30</t>
  </si>
  <si>
    <t>30 &lt; DK &lt; 100</t>
  </si>
  <si>
    <t>DK &gt; 100</t>
  </si>
  <si>
    <t>H &lt; 40</t>
  </si>
  <si>
    <t>40 &lt; H &lt; 60</t>
  </si>
  <si>
    <t>H &gt; 60</t>
  </si>
  <si>
    <t>T</t>
  </si>
  <si>
    <t>V</t>
  </si>
  <si>
    <t>Visitint</t>
  </si>
  <si>
    <t>Solutions</t>
  </si>
  <si>
    <t>DC</t>
  </si>
  <si>
    <t>R</t>
  </si>
  <si>
    <t>DP</t>
  </si>
  <si>
    <t>MF</t>
  </si>
  <si>
    <t>OX</t>
  </si>
  <si>
    <t>HN</t>
  </si>
  <si>
    <t>CO</t>
  </si>
  <si>
    <t>AU</t>
  </si>
  <si>
    <t>MA</t>
  </si>
  <si>
    <t>DM</t>
  </si>
  <si>
    <t>AC</t>
  </si>
  <si>
    <t>Instrument</t>
  </si>
  <si>
    <t>Machine</t>
  </si>
  <si>
    <r>
      <t>SU</t>
    </r>
    <r>
      <rPr>
        <sz val="9"/>
        <rFont val="Calibri"/>
        <family val="2"/>
        <scheme val="minor"/>
      </rPr>
      <t>=Supplier</t>
    </r>
  </si>
  <si>
    <r>
      <t>ARM</t>
    </r>
    <r>
      <rPr>
        <sz val="9"/>
        <rFont val="Calibri"/>
        <family val="2"/>
        <scheme val="minor"/>
      </rPr>
      <t>=Arm</t>
    </r>
  </si>
  <si>
    <t>ALC C 21</t>
  </si>
  <si>
    <t>#243</t>
  </si>
  <si>
    <t>#244</t>
  </si>
  <si>
    <t>?</t>
  </si>
  <si>
    <t>UNZ</t>
  </si>
  <si>
    <r>
      <t>UNOC</t>
    </r>
    <r>
      <rPr>
        <sz val="9"/>
        <rFont val="Calibri"/>
        <family val="2"/>
        <scheme val="minor"/>
      </rPr>
      <t>=</t>
    </r>
    <r>
      <rPr>
        <i/>
        <sz val="9"/>
        <rFont val="Calibri"/>
        <family val="2"/>
        <scheme val="minor"/>
      </rPr>
      <t>UN/ECE level C</t>
    </r>
  </si>
  <si>
    <r>
      <t>1</t>
    </r>
    <r>
      <rPr>
        <sz val="9"/>
        <rFont val="Calibri"/>
        <family val="2"/>
        <scheme val="minor"/>
      </rPr>
      <t>=</t>
    </r>
    <r>
      <rPr>
        <i/>
        <sz val="9"/>
        <rFont val="Calibri"/>
        <family val="2"/>
        <scheme val="minor"/>
      </rPr>
      <t>CONTRL message requested</t>
    </r>
  </si>
  <si>
    <r>
      <t>3</t>
    </r>
    <r>
      <rPr>
        <sz val="9"/>
        <rFont val="Calibri"/>
        <family val="2"/>
        <scheme val="minor"/>
      </rPr>
      <t>=</t>
    </r>
    <r>
      <rPr>
        <i/>
        <sz val="9"/>
        <rFont val="Calibri"/>
        <family val="2"/>
        <scheme val="minor"/>
      </rPr>
      <t>Invoice date/time</t>
    </r>
  </si>
  <si>
    <r>
      <t>102</t>
    </r>
    <r>
      <rPr>
        <sz val="9"/>
        <rFont val="Calibri"/>
        <family val="2"/>
        <scheme val="minor"/>
      </rPr>
      <t>=</t>
    </r>
    <r>
      <rPr>
        <i/>
        <sz val="9"/>
        <rFont val="Calibri"/>
        <family val="2"/>
        <scheme val="minor"/>
      </rPr>
      <t>CCYYMMDD</t>
    </r>
  </si>
  <si>
    <r>
      <t>ABY</t>
    </r>
    <r>
      <rPr>
        <sz val="9"/>
        <rFont val="Calibri"/>
        <family val="2"/>
        <scheme val="minor"/>
      </rPr>
      <t>=</t>
    </r>
    <r>
      <rPr>
        <i/>
        <sz val="9"/>
        <rFont val="Calibri"/>
        <family val="2"/>
        <scheme val="minor"/>
      </rPr>
      <t>Regulatory information</t>
    </r>
  </si>
  <si>
    <r>
      <t>OSI</t>
    </r>
    <r>
      <rPr>
        <sz val="9"/>
        <rFont val="Calibri"/>
        <family val="2"/>
        <scheme val="minor"/>
      </rPr>
      <t>=</t>
    </r>
    <r>
      <rPr>
        <i/>
        <sz val="9"/>
        <rFont val="Calibri"/>
        <family val="2"/>
        <scheme val="minor"/>
      </rPr>
      <t>Other service information</t>
    </r>
  </si>
  <si>
    <r>
      <t>AAB</t>
    </r>
    <r>
      <rPr>
        <sz val="9"/>
        <rFont val="Calibri"/>
        <family val="2"/>
        <scheme val="minor"/>
      </rPr>
      <t>=</t>
    </r>
    <r>
      <rPr>
        <i/>
        <sz val="9"/>
        <rFont val="Calibri"/>
        <family val="2"/>
        <scheme val="minor"/>
      </rPr>
      <t>Terms of payments</t>
    </r>
  </si>
  <si>
    <r>
      <t>REG</t>
    </r>
    <r>
      <rPr>
        <sz val="9"/>
        <rFont val="Calibri"/>
        <family val="2"/>
        <scheme val="minor"/>
      </rPr>
      <t>=</t>
    </r>
    <r>
      <rPr>
        <i/>
        <sz val="9"/>
        <rFont val="Calibri"/>
        <family val="2"/>
        <scheme val="minor"/>
      </rPr>
      <t>Regulatory information</t>
    </r>
  </si>
  <si>
    <r>
      <t>ACD</t>
    </r>
    <r>
      <rPr>
        <sz val="9"/>
        <rFont val="Calibri"/>
        <family val="2"/>
        <scheme val="minor"/>
      </rPr>
      <t>=</t>
    </r>
    <r>
      <rPr>
        <i/>
        <sz val="9"/>
        <rFont val="Calibri"/>
        <family val="2"/>
        <scheme val="minor"/>
      </rPr>
      <t>Additional reference number</t>
    </r>
  </si>
  <si>
    <r>
      <t>AFL</t>
    </r>
    <r>
      <rPr>
        <sz val="9"/>
        <rFont val="Calibri"/>
        <family val="2"/>
        <scheme val="minor"/>
      </rPr>
      <t>=</t>
    </r>
    <r>
      <rPr>
        <i/>
        <sz val="9"/>
        <rFont val="Calibri"/>
        <family val="2"/>
        <scheme val="minor"/>
      </rPr>
      <t>Associated invoices</t>
    </r>
  </si>
  <si>
    <r>
      <t>171</t>
    </r>
    <r>
      <rPr>
        <sz val="9"/>
        <rFont val="Calibri"/>
        <family val="2"/>
        <scheme val="minor"/>
      </rPr>
      <t>=</t>
    </r>
    <r>
      <rPr>
        <i/>
        <sz val="9"/>
        <rFont val="Calibri"/>
        <family val="2"/>
        <scheme val="minor"/>
      </rPr>
      <t>Reference date/time</t>
    </r>
  </si>
  <si>
    <r>
      <t>BY</t>
    </r>
    <r>
      <rPr>
        <sz val="9"/>
        <rFont val="Calibri"/>
        <family val="2"/>
        <scheme val="minor"/>
      </rPr>
      <t>=</t>
    </r>
    <r>
      <rPr>
        <i/>
        <sz val="9"/>
        <rFont val="Calibri"/>
        <family val="2"/>
        <scheme val="minor"/>
      </rPr>
      <t>Buyer</t>
    </r>
  </si>
  <si>
    <r>
      <t>7</t>
    </r>
    <r>
      <rPr>
        <sz val="9"/>
        <rFont val="Calibri"/>
        <family val="2"/>
        <scheme val="minor"/>
      </rPr>
      <t>=</t>
    </r>
    <r>
      <rPr>
        <i/>
        <sz val="9"/>
        <rFont val="Calibri"/>
        <family val="2"/>
        <scheme val="minor"/>
      </rPr>
      <t>Place of delivery</t>
    </r>
  </si>
  <si>
    <r>
      <t>BV</t>
    </r>
    <r>
      <rPr>
        <sz val="9"/>
        <rFont val="Calibri"/>
        <family val="2"/>
        <scheme val="minor"/>
      </rPr>
      <t>=</t>
    </r>
    <r>
      <rPr>
        <i/>
        <sz val="9"/>
        <rFont val="Calibri"/>
        <family val="2"/>
        <scheme val="minor"/>
      </rPr>
      <t>Member</t>
    </r>
  </si>
  <si>
    <r>
      <t>AC</t>
    </r>
    <r>
      <rPr>
        <sz val="9"/>
        <rFont val="Calibri"/>
        <family val="2"/>
        <scheme val="minor"/>
      </rPr>
      <t>=?</t>
    </r>
  </si>
  <si>
    <r>
      <t>OU1</t>
    </r>
    <r>
      <rPr>
        <sz val="9"/>
        <rFont val="Calibri"/>
        <family val="2"/>
        <scheme val="minor"/>
      </rPr>
      <t>=?</t>
    </r>
  </si>
  <si>
    <r>
      <t>OU2</t>
    </r>
    <r>
      <rPr>
        <sz val="9"/>
        <rFont val="Calibri"/>
        <family val="2"/>
        <scheme val="minor"/>
      </rPr>
      <t>=?</t>
    </r>
  </si>
  <si>
    <r>
      <t>OU3</t>
    </r>
    <r>
      <rPr>
        <sz val="9"/>
        <rFont val="Calibri"/>
        <family val="2"/>
        <scheme val="minor"/>
      </rPr>
      <t>=?</t>
    </r>
  </si>
  <si>
    <r>
      <t>PR</t>
    </r>
    <r>
      <rPr>
        <sz val="9"/>
        <rFont val="Calibri"/>
        <family val="2"/>
        <scheme val="minor"/>
      </rPr>
      <t>=</t>
    </r>
    <r>
      <rPr>
        <i/>
        <sz val="9"/>
        <rFont val="Calibri"/>
        <family val="2"/>
        <scheme val="minor"/>
      </rPr>
      <t>Payer</t>
    </r>
  </si>
  <si>
    <r>
      <t>PB</t>
    </r>
    <r>
      <rPr>
        <sz val="9"/>
        <rFont val="Calibri"/>
        <family val="2"/>
        <scheme val="minor"/>
      </rPr>
      <t>=</t>
    </r>
    <r>
      <rPr>
        <i/>
        <sz val="9"/>
        <rFont val="Calibri"/>
        <family val="2"/>
        <scheme val="minor"/>
      </rPr>
      <t>Paying financial institution</t>
    </r>
  </si>
  <si>
    <r>
      <t>IV</t>
    </r>
    <r>
      <rPr>
        <sz val="9"/>
        <rFont val="Calibri"/>
        <family val="2"/>
        <scheme val="minor"/>
      </rPr>
      <t>=</t>
    </r>
    <r>
      <rPr>
        <i/>
        <sz val="9"/>
        <rFont val="Calibri"/>
        <family val="2"/>
        <scheme val="minor"/>
      </rPr>
      <t>Invoicee</t>
    </r>
  </si>
  <si>
    <r>
      <t>II</t>
    </r>
    <r>
      <rPr>
        <sz val="9"/>
        <rFont val="Calibri"/>
        <family val="2"/>
        <scheme val="minor"/>
      </rPr>
      <t>=</t>
    </r>
    <r>
      <rPr>
        <i/>
        <sz val="9"/>
        <rFont val="Calibri"/>
        <family val="2"/>
        <scheme val="minor"/>
      </rPr>
      <t>Issuer of invoice</t>
    </r>
  </si>
  <si>
    <r>
      <t>IB</t>
    </r>
    <r>
      <rPr>
        <sz val="9"/>
        <rFont val="Calibri"/>
        <family val="2"/>
        <scheme val="minor"/>
      </rPr>
      <t>=</t>
    </r>
    <r>
      <rPr>
        <i/>
        <sz val="9"/>
        <rFont val="Calibri"/>
        <family val="2"/>
        <scheme val="minor"/>
      </rPr>
      <t>Intermediary/broker</t>
    </r>
  </si>
  <si>
    <r>
      <t>2</t>
    </r>
    <r>
      <rPr>
        <sz val="9"/>
        <rFont val="Calibri"/>
        <family val="2"/>
        <scheme val="minor"/>
      </rPr>
      <t>=</t>
    </r>
    <r>
      <rPr>
        <i/>
        <sz val="9"/>
        <rFont val="Calibri"/>
        <family val="2"/>
        <scheme val="minor"/>
      </rPr>
      <t>Reference currency</t>
    </r>
  </si>
  <si>
    <r>
      <t>3</t>
    </r>
    <r>
      <rPr>
        <sz val="9"/>
        <rFont val="Calibri"/>
        <family val="2"/>
        <scheme val="minor"/>
      </rPr>
      <t>=</t>
    </r>
    <r>
      <rPr>
        <i/>
        <sz val="9"/>
        <rFont val="Calibri"/>
        <family val="2"/>
        <scheme val="minor"/>
      </rPr>
      <t>Fixed date</t>
    </r>
  </si>
  <si>
    <r>
      <t>138</t>
    </r>
    <r>
      <rPr>
        <sz val="9"/>
        <rFont val="Calibri"/>
        <family val="2"/>
        <scheme val="minor"/>
      </rPr>
      <t>=</t>
    </r>
    <r>
      <rPr>
        <i/>
        <sz val="9"/>
        <rFont val="Calibri"/>
        <family val="2"/>
        <scheme val="minor"/>
      </rPr>
      <t>Payment date</t>
    </r>
  </si>
  <si>
    <r>
      <t>12</t>
    </r>
    <r>
      <rPr>
        <sz val="9"/>
        <rFont val="Calibri"/>
        <family val="2"/>
        <scheme val="minor"/>
      </rPr>
      <t>=</t>
    </r>
    <r>
      <rPr>
        <i/>
        <sz val="9"/>
        <rFont val="Calibri"/>
        <family val="2"/>
        <scheme val="minor"/>
      </rPr>
      <t>Terms discount due date/time</t>
    </r>
  </si>
  <si>
    <r>
      <t>12</t>
    </r>
    <r>
      <rPr>
        <sz val="9"/>
        <rFont val="Calibri"/>
        <family val="2"/>
        <scheme val="minor"/>
      </rPr>
      <t>=</t>
    </r>
    <r>
      <rPr>
        <i/>
        <sz val="9"/>
        <rFont val="Calibri"/>
        <family val="2"/>
        <scheme val="minor"/>
      </rPr>
      <t>Discount</t>
    </r>
  </si>
  <si>
    <r>
      <t>109</t>
    </r>
    <r>
      <rPr>
        <sz val="9"/>
        <rFont val="Calibri"/>
        <family val="2"/>
        <scheme val="minor"/>
      </rPr>
      <t>=</t>
    </r>
    <r>
      <rPr>
        <i/>
        <sz val="9"/>
        <rFont val="Calibri"/>
        <family val="2"/>
        <scheme val="minor"/>
      </rPr>
      <t>Payment discount amount</t>
    </r>
  </si>
  <si>
    <r>
      <t>21</t>
    </r>
    <r>
      <rPr>
        <sz val="9"/>
        <rFont val="Calibri"/>
        <family val="2"/>
        <scheme val="minor"/>
      </rPr>
      <t>=</t>
    </r>
    <r>
      <rPr>
        <i/>
        <sz val="9"/>
        <rFont val="Calibri"/>
        <family val="2"/>
        <scheme val="minor"/>
      </rPr>
      <t>Payment by instalment</t>
    </r>
  </si>
  <si>
    <r>
      <t>157</t>
    </r>
    <r>
      <rPr>
        <sz val="9"/>
        <rFont val="Calibri"/>
        <family val="2"/>
        <scheme val="minor"/>
      </rPr>
      <t>=</t>
    </r>
    <r>
      <rPr>
        <i/>
        <sz val="9"/>
        <rFont val="Calibri"/>
        <family val="2"/>
        <scheme val="minor"/>
      </rPr>
      <t>Validity start date</t>
    </r>
  </si>
  <si>
    <r>
      <t>189</t>
    </r>
    <r>
      <rPr>
        <sz val="9"/>
        <rFont val="Calibri"/>
        <family val="2"/>
        <scheme val="minor"/>
      </rPr>
      <t>=</t>
    </r>
    <r>
      <rPr>
        <i/>
        <sz val="9"/>
        <rFont val="Calibri"/>
        <family val="2"/>
        <scheme val="minor"/>
      </rPr>
      <t>Number of packages in handling unit</t>
    </r>
  </si>
  <si>
    <r>
      <t>AAK</t>
    </r>
    <r>
      <rPr>
        <sz val="9"/>
        <rFont val="Calibri"/>
        <family val="2"/>
        <scheme val="minor"/>
      </rPr>
      <t>=</t>
    </r>
    <r>
      <rPr>
        <i/>
        <sz val="9"/>
        <rFont val="Calibri"/>
        <family val="2"/>
        <scheme val="minor"/>
      </rPr>
      <t>Despatch advice number</t>
    </r>
  </si>
  <si>
    <r>
      <t>35</t>
    </r>
    <r>
      <rPr>
        <sz val="9"/>
        <rFont val="Calibri"/>
        <family val="2"/>
        <scheme val="minor"/>
      </rPr>
      <t>=</t>
    </r>
    <r>
      <rPr>
        <i/>
        <sz val="9"/>
        <rFont val="Calibri"/>
        <family val="2"/>
        <scheme val="minor"/>
      </rPr>
      <t>Delivery date/time, actual</t>
    </r>
  </si>
  <si>
    <r>
      <t>M</t>
    </r>
    <r>
      <rPr>
        <sz val="9"/>
        <rFont val="Calibri"/>
        <family val="2"/>
        <scheme val="minor"/>
      </rPr>
      <t>=</t>
    </r>
    <r>
      <rPr>
        <i/>
        <sz val="9"/>
        <rFont val="Calibri"/>
        <family val="2"/>
        <scheme val="minor"/>
      </rPr>
      <t>Line item charge</t>
    </r>
  </si>
  <si>
    <r>
      <t>FC</t>
    </r>
    <r>
      <rPr>
        <sz val="9"/>
        <rFont val="Calibri"/>
        <family val="2"/>
        <scheme val="minor"/>
      </rPr>
      <t>=</t>
    </r>
    <r>
      <rPr>
        <i/>
        <sz val="9"/>
        <rFont val="Calibri"/>
        <family val="2"/>
        <scheme val="minor"/>
      </rPr>
      <t>Freight charges</t>
    </r>
  </si>
  <si>
    <r>
      <t>8</t>
    </r>
    <r>
      <rPr>
        <sz val="9"/>
        <rFont val="Calibri"/>
        <family val="2"/>
        <scheme val="minor"/>
      </rPr>
      <t>=</t>
    </r>
    <r>
      <rPr>
        <i/>
        <sz val="9"/>
        <rFont val="Calibri"/>
        <family val="2"/>
        <scheme val="minor"/>
      </rPr>
      <t>Allowance or charge amount</t>
    </r>
  </si>
  <si>
    <r>
      <t>7</t>
    </r>
    <r>
      <rPr>
        <sz val="9"/>
        <rFont val="Calibri"/>
        <family val="2"/>
        <scheme val="minor"/>
      </rPr>
      <t>=</t>
    </r>
    <r>
      <rPr>
        <i/>
        <sz val="9"/>
        <rFont val="Calibri"/>
        <family val="2"/>
        <scheme val="minor"/>
      </rPr>
      <t>Tax</t>
    </r>
  </si>
  <si>
    <r>
      <t>VAT</t>
    </r>
    <r>
      <rPr>
        <sz val="9"/>
        <rFont val="Calibri"/>
        <family val="2"/>
        <scheme val="minor"/>
      </rPr>
      <t>=</t>
    </r>
    <r>
      <rPr>
        <i/>
        <sz val="9"/>
        <rFont val="Calibri"/>
        <family val="2"/>
        <scheme val="minor"/>
      </rPr>
      <t>Value added tax</t>
    </r>
  </si>
  <si>
    <r>
      <t>PC</t>
    </r>
    <r>
      <rPr>
        <sz val="9"/>
        <rFont val="Calibri"/>
        <family val="2"/>
        <scheme val="minor"/>
      </rPr>
      <t>=</t>
    </r>
    <r>
      <rPr>
        <i/>
        <sz val="9"/>
        <rFont val="Calibri"/>
        <family val="2"/>
        <scheme val="minor"/>
      </rPr>
      <t>Packing</t>
    </r>
  </si>
  <si>
    <r>
      <t>F</t>
    </r>
    <r>
      <rPr>
        <sz val="9"/>
        <rFont val="Calibri"/>
        <family val="2"/>
        <scheme val="minor"/>
      </rPr>
      <t>=</t>
    </r>
    <r>
      <rPr>
        <i/>
        <sz val="9"/>
        <rFont val="Calibri"/>
        <family val="2"/>
        <scheme val="minor"/>
      </rPr>
      <t>Free-form</t>
    </r>
  </si>
  <si>
    <r>
      <t>8</t>
    </r>
    <r>
      <rPr>
        <sz val="9"/>
        <rFont val="Calibri"/>
        <family val="2"/>
        <scheme val="minor"/>
      </rPr>
      <t>=</t>
    </r>
    <r>
      <rPr>
        <i/>
        <sz val="9"/>
        <rFont val="Calibri"/>
        <family val="2"/>
        <scheme val="minor"/>
      </rPr>
      <t>Product</t>
    </r>
  </si>
  <si>
    <r>
      <t>35</t>
    </r>
    <r>
      <rPr>
        <sz val="9"/>
        <rFont val="Calibri"/>
        <family val="2"/>
        <scheme val="minor"/>
      </rPr>
      <t>=</t>
    </r>
    <r>
      <rPr>
        <i/>
        <sz val="9"/>
        <rFont val="Calibri"/>
        <family val="2"/>
        <scheme val="minor"/>
      </rPr>
      <t>Colour</t>
    </r>
  </si>
  <si>
    <r>
      <t>AAE</t>
    </r>
    <r>
      <rPr>
        <sz val="9"/>
        <rFont val="Calibri"/>
        <family val="2"/>
        <scheme val="minor"/>
      </rPr>
      <t>=</t>
    </r>
    <r>
      <rPr>
        <i/>
        <sz val="9"/>
        <rFont val="Calibri"/>
        <family val="2"/>
        <scheme val="minor"/>
      </rPr>
      <t>Measurement</t>
    </r>
  </si>
  <si>
    <r>
      <t>ADD</t>
    </r>
    <r>
      <rPr>
        <sz val="9"/>
        <rFont val="Calibri"/>
        <family val="2"/>
        <scheme val="minor"/>
      </rPr>
      <t>=Addition</t>
    </r>
  </si>
  <si>
    <r>
      <t>BRD</t>
    </r>
    <r>
      <rPr>
        <sz val="9"/>
        <rFont val="Calibri"/>
        <family val="2"/>
        <scheme val="minor"/>
      </rPr>
      <t>=Bridge</t>
    </r>
  </si>
  <si>
    <r>
      <t>47</t>
    </r>
    <r>
      <rPr>
        <sz val="9"/>
        <rFont val="Calibri"/>
        <family val="2"/>
        <scheme val="minor"/>
      </rPr>
      <t>=</t>
    </r>
    <r>
      <rPr>
        <i/>
        <sz val="9"/>
        <rFont val="Calibri"/>
        <family val="2"/>
        <scheme val="minor"/>
      </rPr>
      <t>Invoiced quantity</t>
    </r>
  </si>
  <si>
    <r>
      <t>52</t>
    </r>
    <r>
      <rPr>
        <sz val="9"/>
        <rFont val="Calibri"/>
        <family val="2"/>
        <scheme val="minor"/>
      </rPr>
      <t>=</t>
    </r>
    <r>
      <rPr>
        <i/>
        <sz val="9"/>
        <rFont val="Calibri"/>
        <family val="2"/>
        <scheme val="minor"/>
      </rPr>
      <t>Quantity per pack</t>
    </r>
  </si>
  <si>
    <r>
      <t>ACB</t>
    </r>
    <r>
      <rPr>
        <sz val="9"/>
        <rFont val="Calibri"/>
        <family val="2"/>
        <scheme val="minor"/>
      </rPr>
      <t>=</t>
    </r>
    <r>
      <rPr>
        <i/>
        <sz val="9"/>
        <rFont val="Calibri"/>
        <family val="2"/>
        <scheme val="minor"/>
      </rPr>
      <t>Additional information</t>
    </r>
  </si>
  <si>
    <r>
      <t>98</t>
    </r>
    <r>
      <rPr>
        <sz val="9"/>
        <rFont val="Calibri"/>
        <family val="2"/>
        <scheme val="minor"/>
      </rPr>
      <t>=</t>
    </r>
    <r>
      <rPr>
        <i/>
        <sz val="9"/>
        <rFont val="Calibri"/>
        <family val="2"/>
        <scheme val="minor"/>
      </rPr>
      <t>Original amount</t>
    </r>
  </si>
  <si>
    <r>
      <t>125</t>
    </r>
    <r>
      <rPr>
        <sz val="9"/>
        <rFont val="Calibri"/>
        <family val="2"/>
        <scheme val="minor"/>
      </rPr>
      <t>=</t>
    </r>
    <r>
      <rPr>
        <i/>
        <sz val="9"/>
        <rFont val="Calibri"/>
        <family val="2"/>
        <scheme val="minor"/>
      </rPr>
      <t>Taxable amount</t>
    </r>
  </si>
  <si>
    <r>
      <t>AAB</t>
    </r>
    <r>
      <rPr>
        <sz val="9"/>
        <rFont val="Calibri"/>
        <family val="2"/>
        <scheme val="minor"/>
      </rPr>
      <t>=</t>
    </r>
    <r>
      <rPr>
        <i/>
        <sz val="9"/>
        <rFont val="Calibri"/>
        <family val="2"/>
        <scheme val="minor"/>
      </rPr>
      <t>Calculation gross</t>
    </r>
  </si>
  <si>
    <r>
      <t>GRP</t>
    </r>
    <r>
      <rPr>
        <sz val="9"/>
        <rFont val="Calibri"/>
        <family val="2"/>
        <scheme val="minor"/>
      </rPr>
      <t>=</t>
    </r>
    <r>
      <rPr>
        <i/>
        <sz val="9"/>
        <rFont val="Calibri"/>
        <family val="2"/>
        <scheme val="minor"/>
      </rPr>
      <t>Gross unit price</t>
    </r>
  </si>
  <si>
    <r>
      <t>AAA</t>
    </r>
    <r>
      <rPr>
        <sz val="9"/>
        <rFont val="Calibri"/>
        <family val="2"/>
        <scheme val="minor"/>
      </rPr>
      <t>=</t>
    </r>
    <r>
      <rPr>
        <i/>
        <sz val="9"/>
        <rFont val="Calibri"/>
        <family val="2"/>
        <scheme val="minor"/>
      </rPr>
      <t>Calculation net</t>
    </r>
  </si>
  <si>
    <r>
      <t>NTP</t>
    </r>
    <r>
      <rPr>
        <sz val="9"/>
        <rFont val="Calibri"/>
        <family val="2"/>
        <scheme val="minor"/>
      </rPr>
      <t>=</t>
    </r>
    <r>
      <rPr>
        <i/>
        <sz val="9"/>
        <rFont val="Calibri"/>
        <family val="2"/>
        <scheme val="minor"/>
      </rPr>
      <t>Net unit price</t>
    </r>
  </si>
  <si>
    <r>
      <t>ON</t>
    </r>
    <r>
      <rPr>
        <sz val="9"/>
        <rFont val="Calibri"/>
        <family val="2"/>
        <scheme val="minor"/>
      </rPr>
      <t>=</t>
    </r>
    <r>
      <rPr>
        <i/>
        <sz val="9"/>
        <rFont val="Calibri"/>
        <family val="2"/>
        <scheme val="minor"/>
      </rPr>
      <t>Order number (purchase)</t>
    </r>
  </si>
  <si>
    <r>
      <t>4</t>
    </r>
    <r>
      <rPr>
        <sz val="9"/>
        <rFont val="Calibri"/>
        <family val="2"/>
        <scheme val="minor"/>
      </rPr>
      <t>=</t>
    </r>
    <r>
      <rPr>
        <i/>
        <sz val="9"/>
        <rFont val="Calibri"/>
        <family val="2"/>
        <scheme val="minor"/>
      </rPr>
      <t>Order date/time</t>
    </r>
  </si>
  <si>
    <r>
      <t>AEG</t>
    </r>
    <r>
      <rPr>
        <sz val="9"/>
        <rFont val="Calibri"/>
        <family val="2"/>
        <scheme val="minor"/>
      </rPr>
      <t>=</t>
    </r>
    <r>
      <rPr>
        <i/>
        <sz val="9"/>
        <rFont val="Calibri"/>
        <family val="2"/>
        <scheme val="minor"/>
      </rPr>
      <t>Customer specification number</t>
    </r>
  </si>
  <si>
    <r>
      <t>OP</t>
    </r>
    <r>
      <rPr>
        <sz val="9"/>
        <rFont val="Calibri"/>
        <family val="2"/>
        <scheme val="minor"/>
      </rPr>
      <t>=</t>
    </r>
    <r>
      <rPr>
        <i/>
        <sz val="9"/>
        <rFont val="Calibri"/>
        <family val="2"/>
        <scheme val="minor"/>
      </rPr>
      <t>Original purchase order</t>
    </r>
  </si>
  <si>
    <r>
      <t>C</t>
    </r>
    <r>
      <rPr>
        <sz val="9"/>
        <rFont val="Calibri"/>
        <family val="2"/>
        <scheme val="minor"/>
      </rPr>
      <t>=</t>
    </r>
    <r>
      <rPr>
        <i/>
        <sz val="9"/>
        <rFont val="Calibri"/>
        <family val="2"/>
        <scheme val="minor"/>
      </rPr>
      <t>Charge</t>
    </r>
  </si>
  <si>
    <r>
      <t>21</t>
    </r>
    <r>
      <rPr>
        <sz val="9"/>
        <rFont val="Calibri"/>
        <family val="2"/>
        <scheme val="minor"/>
      </rPr>
      <t>=</t>
    </r>
    <r>
      <rPr>
        <i/>
        <sz val="9"/>
        <rFont val="Calibri"/>
        <family val="2"/>
        <scheme val="minor"/>
      </rPr>
      <t>Amendment charges to be borne by beneficiary</t>
    </r>
  </si>
  <si>
    <r>
      <t>TX</t>
    </r>
    <r>
      <rPr>
        <sz val="9"/>
        <rFont val="Calibri"/>
        <family val="2"/>
        <scheme val="minor"/>
      </rPr>
      <t>=</t>
    </r>
    <r>
      <rPr>
        <i/>
        <sz val="9"/>
        <rFont val="Calibri"/>
        <family val="2"/>
        <scheme val="minor"/>
      </rPr>
      <t>Tax</t>
    </r>
  </si>
  <si>
    <r>
      <t>H</t>
    </r>
    <r>
      <rPr>
        <sz val="9"/>
        <rFont val="Calibri"/>
        <family val="2"/>
        <scheme val="minor"/>
      </rPr>
      <t>=</t>
    </r>
    <r>
      <rPr>
        <i/>
        <sz val="9"/>
        <rFont val="Calibri"/>
        <family val="2"/>
        <scheme val="minor"/>
      </rPr>
      <t>Line item allowance</t>
    </r>
  </si>
  <si>
    <r>
      <t>2</t>
    </r>
    <r>
      <rPr>
        <sz val="9"/>
        <rFont val="Calibri"/>
        <family val="2"/>
        <scheme val="minor"/>
      </rPr>
      <t>=</t>
    </r>
    <r>
      <rPr>
        <i/>
        <sz val="9"/>
        <rFont val="Calibri"/>
        <family val="2"/>
        <scheme val="minor"/>
      </rPr>
      <t>Off invoice</t>
    </r>
  </si>
  <si>
    <r>
      <t>DI</t>
    </r>
    <r>
      <rPr>
        <sz val="9"/>
        <rFont val="Calibri"/>
        <family val="2"/>
        <scheme val="minor"/>
      </rPr>
      <t>=</t>
    </r>
    <r>
      <rPr>
        <i/>
        <sz val="9"/>
        <rFont val="Calibri"/>
        <family val="2"/>
        <scheme val="minor"/>
      </rPr>
      <t>Discount</t>
    </r>
  </si>
  <si>
    <r>
      <t>1</t>
    </r>
    <r>
      <rPr>
        <sz val="9"/>
        <rFont val="Calibri"/>
        <family val="2"/>
        <scheme val="minor"/>
      </rPr>
      <t>=</t>
    </r>
    <r>
      <rPr>
        <i/>
        <sz val="9"/>
        <rFont val="Calibri"/>
        <family val="2"/>
        <scheme val="minor"/>
      </rPr>
      <t>Allowance</t>
    </r>
  </si>
  <si>
    <r>
      <t>236</t>
    </r>
    <r>
      <rPr>
        <sz val="9"/>
        <rFont val="Calibri"/>
        <family val="2"/>
        <scheme val="minor"/>
      </rPr>
      <t>=</t>
    </r>
    <r>
      <rPr>
        <i/>
        <sz val="9"/>
        <rFont val="Calibri"/>
        <family val="2"/>
        <scheme val="minor"/>
      </rPr>
      <t>Amount subject to price adjustment</t>
    </r>
  </si>
  <si>
    <r>
      <t>FC</t>
    </r>
    <r>
      <rPr>
        <sz val="9"/>
        <rFont val="Calibri"/>
        <family val="2"/>
        <scheme val="minor"/>
      </rPr>
      <t>=</t>
    </r>
    <r>
      <rPr>
        <i/>
        <sz val="9"/>
        <rFont val="Calibri"/>
        <family val="2"/>
        <scheme val="minor"/>
      </rPr>
      <t>Freight charge</t>
    </r>
  </si>
  <si>
    <r>
      <t>3</t>
    </r>
    <r>
      <rPr>
        <sz val="9"/>
        <rFont val="Calibri"/>
        <family val="2"/>
        <scheme val="minor"/>
      </rPr>
      <t>=</t>
    </r>
    <r>
      <rPr>
        <i/>
        <sz val="9"/>
        <rFont val="Calibri"/>
        <family val="2"/>
        <scheme val="minor"/>
      </rPr>
      <t>Price and despatch condition</t>
    </r>
  </si>
  <si>
    <r>
      <t>1</t>
    </r>
    <r>
      <rPr>
        <sz val="9"/>
        <rFont val="Calibri"/>
        <family val="2"/>
        <scheme val="minor"/>
      </rPr>
      <t>=</t>
    </r>
    <r>
      <rPr>
        <i/>
        <sz val="9"/>
        <rFont val="Calibri"/>
        <family val="2"/>
        <scheme val="minor"/>
      </rPr>
      <t>Sub-line information</t>
    </r>
  </si>
  <si>
    <r>
      <t>S</t>
    </r>
    <r>
      <rPr>
        <sz val="9"/>
        <rFont val="Calibri"/>
        <family val="2"/>
        <scheme val="minor"/>
      </rPr>
      <t>=</t>
    </r>
    <r>
      <rPr>
        <i/>
        <sz val="9"/>
        <rFont val="Calibri"/>
        <family val="2"/>
        <scheme val="minor"/>
      </rPr>
      <t>Detail/Summary section separation</t>
    </r>
  </si>
  <si>
    <r>
      <t>289</t>
    </r>
    <r>
      <rPr>
        <sz val="9"/>
        <rFont val="Calibri"/>
        <family val="2"/>
        <scheme val="minor"/>
      </rPr>
      <t>=</t>
    </r>
    <r>
      <rPr>
        <i/>
        <sz val="9"/>
        <rFont val="Calibri"/>
        <family val="2"/>
        <scheme val="minor"/>
      </rPr>
      <t>Subtotal amount</t>
    </r>
  </si>
  <si>
    <r>
      <t>113</t>
    </r>
    <r>
      <rPr>
        <sz val="9"/>
        <rFont val="Calibri"/>
        <family val="2"/>
        <scheme val="minor"/>
      </rPr>
      <t>=</t>
    </r>
    <r>
      <rPr>
        <i/>
        <sz val="9"/>
        <rFont val="Calibri"/>
        <family val="2"/>
        <scheme val="minor"/>
      </rPr>
      <t>Prepaid amount</t>
    </r>
  </si>
  <si>
    <r>
      <t>PQ</t>
    </r>
    <r>
      <rPr>
        <sz val="9"/>
        <rFont val="Calibri"/>
        <family val="2"/>
        <scheme val="minor"/>
      </rPr>
      <t>=</t>
    </r>
    <r>
      <rPr>
        <i/>
        <sz val="9"/>
        <rFont val="Calibri"/>
        <family val="2"/>
        <scheme val="minor"/>
      </rPr>
      <t>Payment reference</t>
    </r>
  </si>
  <si>
    <r>
      <t>9</t>
    </r>
    <r>
      <rPr>
        <sz val="9"/>
        <rFont val="Calibri"/>
        <family val="2"/>
        <scheme val="minor"/>
      </rPr>
      <t>=</t>
    </r>
    <r>
      <rPr>
        <i/>
        <sz val="9"/>
        <rFont val="Calibri"/>
        <family val="2"/>
        <scheme val="minor"/>
      </rPr>
      <t>Amount due/amount payable</t>
    </r>
  </si>
  <si>
    <r>
      <t>128</t>
    </r>
    <r>
      <rPr>
        <sz val="9"/>
        <rFont val="Calibri"/>
        <family val="2"/>
        <scheme val="minor"/>
      </rPr>
      <t>=</t>
    </r>
    <r>
      <rPr>
        <i/>
        <sz val="9"/>
        <rFont val="Calibri"/>
        <family val="2"/>
        <scheme val="minor"/>
      </rPr>
      <t>Total amount</t>
    </r>
  </si>
  <si>
    <r>
      <t>150</t>
    </r>
    <r>
      <rPr>
        <sz val="9"/>
        <rFont val="Calibri"/>
        <family val="2"/>
        <scheme val="minor"/>
      </rPr>
      <t>=</t>
    </r>
    <r>
      <rPr>
        <i/>
        <sz val="9"/>
        <rFont val="Calibri"/>
        <family val="2"/>
        <scheme val="minor"/>
      </rPr>
      <t>Value added tax</t>
    </r>
  </si>
  <si>
    <r>
      <t>G</t>
    </r>
    <r>
      <rPr>
        <sz val="9"/>
        <rFont val="Calibri"/>
        <family val="2"/>
        <scheme val="minor"/>
      </rPr>
      <t>=</t>
    </r>
    <r>
      <rPr>
        <i/>
        <sz val="9"/>
        <rFont val="Calibri"/>
        <family val="2"/>
        <scheme val="minor"/>
      </rPr>
      <t>Allowance line items</t>
    </r>
  </si>
  <si>
    <r>
      <t>L</t>
    </r>
    <r>
      <rPr>
        <sz val="9"/>
        <rFont val="Calibri"/>
        <family val="2"/>
        <scheme val="minor"/>
      </rPr>
      <t>=</t>
    </r>
    <r>
      <rPr>
        <i/>
        <sz val="9"/>
        <rFont val="Calibri"/>
        <family val="2"/>
        <scheme val="minor"/>
      </rPr>
      <t>Charge line items</t>
    </r>
  </si>
  <si>
    <t>HHMI</t>
  </si>
  <si>
    <t>ISO 3166 Alpha-2</t>
  </si>
  <si>
    <t>ISO 4217</t>
  </si>
  <si>
    <t>n..2..2</t>
  </si>
  <si>
    <t>n..10..2</t>
  </si>
  <si>
    <t>#28</t>
  </si>
  <si>
    <t>#40</t>
  </si>
  <si>
    <t>(-)n..2..2</t>
  </si>
  <si>
    <t>n..3..2</t>
  </si>
  <si>
    <t>#86</t>
  </si>
  <si>
    <t>n..13..2</t>
  </si>
  <si>
    <t>OPTO36</t>
  </si>
  <si>
    <t>FII RB</t>
  </si>
  <si>
    <r>
      <t>RB</t>
    </r>
    <r>
      <rPr>
        <sz val="9"/>
        <rFont val="Calibri"/>
        <family val="2"/>
        <scheme val="minor"/>
      </rPr>
      <t>=</t>
    </r>
    <r>
      <rPr>
        <i/>
        <sz val="9"/>
        <rFont val="Calibri"/>
        <family val="2"/>
        <scheme val="minor"/>
      </rPr>
      <t>Receiving financial institution</t>
    </r>
  </si>
  <si>
    <r>
      <rPr>
        <b/>
        <sz val="9"/>
        <rFont val="Calibri"/>
        <family val="2"/>
        <scheme val="minor"/>
      </rPr>
      <t>25</t>
    </r>
    <r>
      <rPr>
        <sz val="9"/>
        <rFont val="Calibri"/>
        <family val="2"/>
        <scheme val="minor"/>
      </rPr>
      <t>=</t>
    </r>
    <r>
      <rPr>
        <i/>
        <sz val="9"/>
        <rFont val="Calibri"/>
        <family val="2"/>
        <scheme val="minor"/>
      </rPr>
      <t>Bank identification</t>
    </r>
  </si>
  <si>
    <r>
      <rPr>
        <b/>
        <sz val="9"/>
        <rFont val="Calibri"/>
        <family val="2"/>
        <scheme val="minor"/>
      </rPr>
      <t>17</t>
    </r>
    <r>
      <rPr>
        <sz val="9"/>
        <rFont val="Calibri"/>
        <family val="2"/>
        <scheme val="minor"/>
      </rPr>
      <t>=</t>
    </r>
    <r>
      <rPr>
        <i/>
        <sz val="9"/>
        <rFont val="Calibri"/>
        <family val="2"/>
        <scheme val="minor"/>
      </rPr>
      <t>SWIFT (Society for WorldWide Interbank Financial Telecommunications)</t>
    </r>
  </si>
  <si>
    <t>RFF GN</t>
  </si>
  <si>
    <r>
      <t>GN</t>
    </r>
    <r>
      <rPr>
        <sz val="9"/>
        <rFont val="Calibri"/>
        <family val="2"/>
        <scheme val="minor"/>
      </rPr>
      <t>=</t>
    </r>
    <r>
      <rPr>
        <i/>
        <sz val="9"/>
        <rFont val="Calibri"/>
        <family val="2"/>
        <scheme val="minor"/>
      </rPr>
      <t>Government reference number</t>
    </r>
  </si>
  <si>
    <t>n14</t>
  </si>
  <si>
    <t>FTX PMD</t>
  </si>
  <si>
    <r>
      <t>PMD</t>
    </r>
    <r>
      <rPr>
        <sz val="9"/>
        <rFont val="Calibri"/>
        <family val="2"/>
        <scheme val="minor"/>
      </rPr>
      <t>=</t>
    </r>
    <r>
      <rPr>
        <i/>
        <sz val="9"/>
        <rFont val="Calibri"/>
        <family val="2"/>
        <scheme val="minor"/>
      </rPr>
      <t>Payment detail/remittance information</t>
    </r>
  </si>
  <si>
    <r>
      <t>PMT</t>
    </r>
    <r>
      <rPr>
        <sz val="9"/>
        <rFont val="Calibri"/>
        <family val="2"/>
        <scheme val="minor"/>
      </rPr>
      <t>=</t>
    </r>
    <r>
      <rPr>
        <i/>
        <sz val="9"/>
        <rFont val="Calibri"/>
        <family val="2"/>
        <scheme val="minor"/>
      </rPr>
      <t>Payment information</t>
    </r>
  </si>
  <si>
    <t>#71a</t>
  </si>
  <si>
    <t>#105a</t>
  </si>
  <si>
    <t>#123a</t>
  </si>
  <si>
    <t>#126a</t>
  </si>
  <si>
    <t>#129a</t>
  </si>
  <si>
    <t>#161a</t>
  </si>
  <si>
    <t>NAD ST</t>
  </si>
  <si>
    <r>
      <t>ST</t>
    </r>
    <r>
      <rPr>
        <sz val="9"/>
        <rFont val="Calibri"/>
        <family val="2"/>
        <scheme val="minor"/>
      </rPr>
      <t>=</t>
    </r>
    <r>
      <rPr>
        <i/>
        <sz val="9"/>
        <rFont val="Calibri"/>
        <family val="2"/>
        <scheme val="minor"/>
      </rPr>
      <t>Ship-To</t>
    </r>
  </si>
  <si>
    <t>FTX PMT</t>
  </si>
  <si>
    <t>#300</t>
  </si>
  <si>
    <t>#310</t>
  </si>
  <si>
    <t>#311</t>
  </si>
  <si>
    <t>#312</t>
  </si>
  <si>
    <t>#301</t>
  </si>
  <si>
    <t>#305</t>
  </si>
  <si>
    <t>#306</t>
  </si>
  <si>
    <t>#307</t>
  </si>
  <si>
    <t>#320</t>
  </si>
  <si>
    <t>#321</t>
  </si>
  <si>
    <t>#322</t>
  </si>
  <si>
    <t>#323</t>
  </si>
  <si>
    <t>#324</t>
  </si>
  <si>
    <t>#325</t>
  </si>
  <si>
    <t>#326</t>
  </si>
  <si>
    <t>#327</t>
  </si>
  <si>
    <t>#328</t>
  </si>
  <si>
    <t>n(-)..2..2</t>
  </si>
  <si>
    <t>-</t>
  </si>
  <si>
    <t>ÿ</t>
  </si>
  <si>
    <t>þ</t>
  </si>
  <si>
    <t>ý</t>
  </si>
  <si>
    <t>ü</t>
  </si>
  <si>
    <t>û</t>
  </si>
  <si>
    <t>ù</t>
  </si>
  <si>
    <t>ø</t>
  </si>
  <si>
    <t>÷</t>
  </si>
  <si>
    <t>ö</t>
  </si>
  <si>
    <t>õ</t>
  </si>
  <si>
    <t>ô</t>
  </si>
  <si>
    <t>ó</t>
  </si>
  <si>
    <t>ò</t>
  </si>
  <si>
    <t>ñ</t>
  </si>
  <si>
    <t>ð</t>
  </si>
  <si>
    <t>Fx</t>
  </si>
  <si>
    <t>ï</t>
  </si>
  <si>
    <t>î</t>
  </si>
  <si>
    <t>í</t>
  </si>
  <si>
    <t>ì</t>
  </si>
  <si>
    <t>ë</t>
  </si>
  <si>
    <t>é</t>
  </si>
  <si>
    <t>è</t>
  </si>
  <si>
    <t>ç</t>
  </si>
  <si>
    <t>æ</t>
  </si>
  <si>
    <t>å</t>
  </si>
  <si>
    <t>ä</t>
  </si>
  <si>
    <t>ã</t>
  </si>
  <si>
    <t>â</t>
  </si>
  <si>
    <t>á</t>
  </si>
  <si>
    <t>à</t>
  </si>
  <si>
    <t>Ex</t>
  </si>
  <si>
    <t>ß</t>
  </si>
  <si>
    <t>Þ</t>
  </si>
  <si>
    <t>Ý</t>
  </si>
  <si>
    <t>Ü</t>
  </si>
  <si>
    <t>Û</t>
  </si>
  <si>
    <t>Ú</t>
  </si>
  <si>
    <t>Ù</t>
  </si>
  <si>
    <t>Ø</t>
  </si>
  <si>
    <t>×</t>
  </si>
  <si>
    <t>Ö</t>
  </si>
  <si>
    <t>Õ</t>
  </si>
  <si>
    <t>Ô</t>
  </si>
  <si>
    <t>Ó</t>
  </si>
  <si>
    <t>Ò</t>
  </si>
  <si>
    <t>Ñ</t>
  </si>
  <si>
    <t>Ð</t>
  </si>
  <si>
    <t>Dx</t>
  </si>
  <si>
    <t>Ï</t>
  </si>
  <si>
    <t>Î</t>
  </si>
  <si>
    <t>Í</t>
  </si>
  <si>
    <t>Ì</t>
  </si>
  <si>
    <t>Ë</t>
  </si>
  <si>
    <t>Ê</t>
  </si>
  <si>
    <t>É</t>
  </si>
  <si>
    <t>È</t>
  </si>
  <si>
    <t>Ç</t>
  </si>
  <si>
    <t>Æ</t>
  </si>
  <si>
    <t>Å</t>
  </si>
  <si>
    <t>Ä</t>
  </si>
  <si>
    <t>Ã</t>
  </si>
  <si>
    <t>Â</t>
  </si>
  <si>
    <t>Á</t>
  </si>
  <si>
    <t>À</t>
  </si>
  <si>
    <t>Cx</t>
  </si>
  <si>
    <t>¿</t>
  </si>
  <si>
    <t>Ÿ</t>
  </si>
  <si>
    <t>œ</t>
  </si>
  <si>
    <t>Œ</t>
  </si>
  <si>
    <t>»</t>
  </si>
  <si>
    <t>º</t>
  </si>
  <si>
    <t>¹</t>
  </si>
  <si>
    <t>ž</t>
  </si>
  <si>
    <t>·</t>
  </si>
  <si>
    <t>¶</t>
  </si>
  <si>
    <t>µ</t>
  </si>
  <si>
    <t>Ž</t>
  </si>
  <si>
    <t>³</t>
  </si>
  <si>
    <t>²</t>
  </si>
  <si>
    <t>±</t>
  </si>
  <si>
    <t>°</t>
  </si>
  <si>
    <t>Bx</t>
  </si>
  <si>
    <t>¯</t>
  </si>
  <si>
    <t>®</t>
  </si>
  <si>
    <t>¬</t>
  </si>
  <si>
    <t>«</t>
  </si>
  <si>
    <t>ª</t>
  </si>
  <si>
    <t>©</t>
  </si>
  <si>
    <t>š</t>
  </si>
  <si>
    <t>§</t>
  </si>
  <si>
    <t>Š</t>
  </si>
  <si>
    <t>¥</t>
  </si>
  <si>
    <t>€</t>
  </si>
  <si>
    <t>£</t>
  </si>
  <si>
    <t>¢</t>
  </si>
  <si>
    <t>¡</t>
  </si>
  <si>
    <t>Ax</t>
  </si>
  <si>
    <t>9x</t>
  </si>
  <si>
    <t>8x</t>
  </si>
  <si>
    <t>~</t>
  </si>
  <si>
    <t>}</t>
  </si>
  <si>
    <t>|</t>
  </si>
  <si>
    <t>{</t>
  </si>
  <si>
    <t>z</t>
  </si>
  <si>
    <t>y</t>
  </si>
  <si>
    <t>w</t>
  </si>
  <si>
    <t>v</t>
  </si>
  <si>
    <t>u</t>
  </si>
  <si>
    <t>t</t>
  </si>
  <si>
    <t>s</t>
  </si>
  <si>
    <t>r</t>
  </si>
  <si>
    <t>q</t>
  </si>
  <si>
    <t>p</t>
  </si>
  <si>
    <t>7x</t>
  </si>
  <si>
    <t>o</t>
  </si>
  <si>
    <t>m</t>
  </si>
  <si>
    <t>l</t>
  </si>
  <si>
    <t>k</t>
  </si>
  <si>
    <t>j</t>
  </si>
  <si>
    <t>i</t>
  </si>
  <si>
    <t>h</t>
  </si>
  <si>
    <t>g</t>
  </si>
  <si>
    <t>f</t>
  </si>
  <si>
    <t>e</t>
  </si>
  <si>
    <t>d</t>
  </si>
  <si>
    <t>c</t>
  </si>
  <si>
    <t>b</t>
  </si>
  <si>
    <t>a</t>
  </si>
  <si>
    <t>`</t>
  </si>
  <si>
    <t>6x</t>
  </si>
  <si>
    <t>_</t>
  </si>
  <si>
    <t>^</t>
  </si>
  <si>
    <t>]</t>
  </si>
  <si>
    <t>\</t>
  </si>
  <si>
    <t>[</t>
  </si>
  <si>
    <t>Z</t>
  </si>
  <si>
    <t>Y</t>
  </si>
  <si>
    <t>X</t>
  </si>
  <si>
    <t>W</t>
  </si>
  <si>
    <t>U</t>
  </si>
  <si>
    <t>P</t>
  </si>
  <si>
    <t>5x</t>
  </si>
  <si>
    <t>M</t>
  </si>
  <si>
    <t>L</t>
  </si>
  <si>
    <t>K</t>
  </si>
  <si>
    <t>J</t>
  </si>
  <si>
    <t>I</t>
  </si>
  <si>
    <t>H</t>
  </si>
  <si>
    <t>G</t>
  </si>
  <si>
    <t>F</t>
  </si>
  <si>
    <t>E</t>
  </si>
  <si>
    <t>B</t>
  </si>
  <si>
    <t>A</t>
  </si>
  <si>
    <t>@</t>
  </si>
  <si>
    <t>4x</t>
  </si>
  <si>
    <t>&gt; </t>
  </si>
  <si>
    <t>=</t>
  </si>
  <si>
    <t>&lt; </t>
  </si>
  <si>
    <t>;</t>
  </si>
  <si>
    <t>:</t>
  </si>
  <si>
    <t>3x</t>
  </si>
  <si>
    <t>/</t>
  </si>
  <si>
    <t>.</t>
  </si>
  <si>
    <t>,</t>
  </si>
  <si>
    <t>+</t>
  </si>
  <si>
    <t>*</t>
  </si>
  <si>
    <t>)</t>
  </si>
  <si>
    <t>(</t>
  </si>
  <si>
    <t>'</t>
  </si>
  <si>
    <t>&amp;</t>
  </si>
  <si>
    <t>%</t>
  </si>
  <si>
    <t>$</t>
  </si>
  <si>
    <t>#</t>
  </si>
  <si>
    <t>"</t>
  </si>
  <si>
    <t>!</t>
  </si>
  <si>
    <t>SP</t>
  </si>
  <si>
    <t>2x</t>
  </si>
  <si>
    <t>1x</t>
  </si>
  <si>
    <t>CR</t>
  </si>
  <si>
    <t>LF</t>
  </si>
  <si>
    <t>0x</t>
  </si>
  <si>
    <t>xF</t>
  </si>
  <si>
    <t>xE</t>
  </si>
  <si>
    <t>xD</t>
  </si>
  <si>
    <t>xC</t>
  </si>
  <si>
    <t>xB</t>
  </si>
  <si>
    <t>xA</t>
  </si>
  <si>
    <t>x9</t>
  </si>
  <si>
    <t>x8</t>
  </si>
  <si>
    <t>x7</t>
  </si>
  <si>
    <t>x6</t>
  </si>
  <si>
    <t>x5</t>
  </si>
  <si>
    <t>x4</t>
  </si>
  <si>
    <t>x3</t>
  </si>
  <si>
    <t>x2</t>
  </si>
  <si>
    <t>x1</t>
  </si>
  <si>
    <t>x0</t>
  </si>
  <si>
    <t>an</t>
  </si>
  <si>
    <t>aX</t>
  </si>
  <si>
    <t>anX</t>
  </si>
  <si>
    <t>nX</t>
  </si>
  <si>
    <t>a..X</t>
  </si>
  <si>
    <t>an..X</t>
  </si>
  <si>
    <t>n..X</t>
  </si>
  <si>
    <t>Versions</t>
  </si>
  <si>
    <t>UNA</t>
  </si>
  <si>
    <t>an6</t>
  </si>
  <si>
    <t>SG</t>
  </si>
  <si>
    <t>n..X.D</t>
  </si>
  <si>
    <t>n..X..D</t>
  </si>
  <si>
    <t>nX.D</t>
  </si>
  <si>
    <t>nX..D</t>
  </si>
  <si>
    <t>n(-)</t>
  </si>
  <si>
    <t>ISO/CEI 8859-15 (Latin-9) character set</t>
  </si>
  <si>
    <t>E00</t>
  </si>
  <si>
    <t>1/1</t>
  </si>
  <si>
    <t>1/35</t>
  </si>
  <si>
    <t>2/35</t>
  </si>
  <si>
    <t>1/10</t>
  </si>
  <si>
    <t>2/10</t>
  </si>
  <si>
    <t>3/10</t>
  </si>
  <si>
    <t>4/10</t>
  </si>
  <si>
    <t>5/10</t>
  </si>
  <si>
    <t>1/99</t>
  </si>
  <si>
    <t>2/99</t>
  </si>
  <si>
    <t>1/5</t>
  </si>
  <si>
    <t>3/99</t>
  </si>
  <si>
    <t>4/99</t>
  </si>
  <si>
    <t>5/99</t>
  </si>
  <si>
    <t>6/99</t>
  </si>
  <si>
    <t>7/99</t>
  </si>
  <si>
    <t>8/99</t>
  </si>
  <si>
    <t>9/99</t>
  </si>
  <si>
    <t>1/n</t>
  </si>
  <si>
    <t>2/n</t>
  </si>
  <si>
    <t>1/25</t>
  </si>
  <si>
    <t>1/20</t>
  </si>
  <si>
    <t>1/30</t>
  </si>
  <si>
    <t>1/2</t>
  </si>
  <si>
    <t>2/30</t>
  </si>
  <si>
    <t>IMD 8</t>
  </si>
  <si>
    <t>9/10</t>
  </si>
  <si>
    <t>8/10</t>
  </si>
  <si>
    <t>7/10</t>
  </si>
  <si>
    <t>6/10</t>
  </si>
  <si>
    <t>2/25</t>
  </si>
  <si>
    <t>1.1</t>
  </si>
  <si>
    <t>2/2</t>
  </si>
  <si>
    <t>3/30</t>
  </si>
  <si>
    <t>4/30</t>
  </si>
  <si>
    <t>5/30</t>
  </si>
  <si>
    <t>6/30</t>
  </si>
  <si>
    <t>7/30</t>
  </si>
  <si>
    <t>1/100</t>
  </si>
  <si>
    <t>2/100</t>
  </si>
  <si>
    <t>3/100</t>
  </si>
  <si>
    <t>4/100</t>
  </si>
  <si>
    <t>#11a</t>
  </si>
  <si>
    <t>#12a</t>
  </si>
  <si>
    <t>#13a</t>
  </si>
  <si>
    <t>#15a</t>
  </si>
  <si>
    <t>#169a</t>
  </si>
  <si>
    <t>#171a</t>
  </si>
  <si>
    <t>#72a</t>
  </si>
  <si>
    <t>#76a</t>
  </si>
  <si>
    <t>#80a</t>
  </si>
  <si>
    <t>#106a</t>
  </si>
  <si>
    <t>#110a</t>
  </si>
  <si>
    <t>#114a</t>
  </si>
  <si>
    <t>an..280</t>
  </si>
  <si>
    <t>Date</t>
  </si>
  <si>
    <t>Didier Rondeau</t>
  </si>
  <si>
    <t>n(-)..10..2</t>
  </si>
  <si>
    <t>n(-)..6</t>
  </si>
  <si>
    <t>R99</t>
  </si>
  <si>
    <r>
      <t>A</t>
    </r>
    <r>
      <rPr>
        <sz val="9"/>
        <rFont val="Calibri"/>
        <family val="2"/>
        <scheme val="minor"/>
      </rPr>
      <t>=</t>
    </r>
    <r>
      <rPr>
        <i/>
        <sz val="9"/>
        <rFont val="Calibri"/>
        <family val="2"/>
        <scheme val="minor"/>
      </rPr>
      <t>Allowance</t>
    </r>
  </si>
  <si>
    <t>ALC A DI</t>
  </si>
  <si>
    <t>#400a</t>
  </si>
  <si>
    <t>#401</t>
  </si>
  <si>
    <t>#402</t>
  </si>
  <si>
    <t>#403</t>
  </si>
  <si>
    <t>#404a</t>
  </si>
  <si>
    <t>#405</t>
  </si>
  <si>
    <t>#406</t>
  </si>
  <si>
    <t>#407</t>
  </si>
  <si>
    <t>#500a</t>
  </si>
  <si>
    <t>#501</t>
  </si>
  <si>
    <t>#502</t>
  </si>
  <si>
    <t>#503</t>
  </si>
  <si>
    <t>#504a</t>
  </si>
  <si>
    <t>#505</t>
  </si>
  <si>
    <t>#506</t>
  </si>
  <si>
    <t>#507</t>
  </si>
  <si>
    <t>#410</t>
  </si>
  <si>
    <t>#510</t>
  </si>
  <si>
    <t>an..210</t>
  </si>
  <si>
    <t>an..140</t>
  </si>
  <si>
    <t>n9</t>
  </si>
  <si>
    <t>#2a</t>
  </si>
  <si>
    <t>RFF ADT</t>
  </si>
  <si>
    <r>
      <t>ADT</t>
    </r>
    <r>
      <rPr>
        <sz val="9"/>
        <rFont val="Calibri"/>
        <family val="2"/>
        <scheme val="minor"/>
      </rPr>
      <t>=</t>
    </r>
    <r>
      <rPr>
        <i/>
        <sz val="9"/>
        <rFont val="Calibri"/>
        <family val="2"/>
        <scheme val="minor"/>
      </rPr>
      <t>Group accounting</t>
    </r>
  </si>
  <si>
    <t>#411</t>
  </si>
  <si>
    <t>#511</t>
  </si>
  <si>
    <t>#3a</t>
  </si>
  <si>
    <r>
      <t>FC</t>
    </r>
    <r>
      <rPr>
        <sz val="9"/>
        <rFont val="Calibri"/>
        <family val="2"/>
        <scheme val="minor"/>
      </rPr>
      <t>=</t>
    </r>
    <r>
      <rPr>
        <i/>
        <sz val="9"/>
        <rFont val="Calibri"/>
        <family val="2"/>
        <scheme val="minor"/>
      </rPr>
      <t>Government reference number</t>
    </r>
  </si>
  <si>
    <r>
      <t>FC</t>
    </r>
    <r>
      <rPr>
        <sz val="9"/>
        <rFont val="Calibri"/>
        <family val="2"/>
        <scheme val="minor"/>
      </rPr>
      <t>=</t>
    </r>
    <r>
      <rPr>
        <i/>
        <sz val="9"/>
        <rFont val="Calibri"/>
        <family val="2"/>
        <scheme val="minor"/>
      </rPr>
      <t>Fiscal number</t>
    </r>
  </si>
  <si>
    <t>RFF FC</t>
  </si>
  <si>
    <t>CTA MR</t>
  </si>
  <si>
    <t>C056</t>
  </si>
  <si>
    <t>C056.3413</t>
  </si>
  <si>
    <r>
      <t>MR</t>
    </r>
    <r>
      <rPr>
        <sz val="9"/>
        <rFont val="Calibri"/>
        <family val="2"/>
        <scheme val="minor"/>
      </rPr>
      <t>=</t>
    </r>
    <r>
      <rPr>
        <i/>
        <sz val="9"/>
        <rFont val="Calibri"/>
        <family val="2"/>
        <scheme val="minor"/>
      </rPr>
      <t>Message Recipient contact</t>
    </r>
  </si>
  <si>
    <t>C076</t>
  </si>
  <si>
    <t>C076.3148</t>
  </si>
  <si>
    <t>C076.3155</t>
  </si>
  <si>
    <t>an..512</t>
  </si>
  <si>
    <t>C056.3412</t>
  </si>
  <si>
    <t>3139</t>
  </si>
  <si>
    <t>3035</t>
  </si>
  <si>
    <r>
      <rPr>
        <b/>
        <sz val="9"/>
        <rFont val="Calibri"/>
        <family val="2"/>
        <scheme val="minor"/>
      </rPr>
      <t>EI</t>
    </r>
    <r>
      <rPr>
        <sz val="9"/>
        <rFont val="Calibri"/>
        <family val="2"/>
        <scheme val="minor"/>
      </rPr>
      <t>=</t>
    </r>
    <r>
      <rPr>
        <i/>
        <sz val="9"/>
        <rFont val="Calibri"/>
        <family val="2"/>
        <scheme val="minor"/>
      </rPr>
      <t>EDI transmission</t>
    </r>
  </si>
  <si>
    <t>an..50</t>
  </si>
  <si>
    <t>#15b</t>
  </si>
  <si>
    <t>COM EI</t>
  </si>
  <si>
    <t>#13b</t>
  </si>
  <si>
    <t>DTM 137</t>
  </si>
  <si>
    <r>
      <t>137</t>
    </r>
    <r>
      <rPr>
        <sz val="9"/>
        <rFont val="Calibri"/>
        <family val="2"/>
        <scheme val="minor"/>
      </rPr>
      <t>=</t>
    </r>
    <r>
      <rPr>
        <i/>
        <sz val="9"/>
        <rFont val="Calibri"/>
        <family val="2"/>
        <scheme val="minor"/>
      </rPr>
      <t>Document/message date/time</t>
    </r>
  </si>
  <si>
    <t>NAD UC</t>
  </si>
  <si>
    <t>DTM 3/35</t>
  </si>
  <si>
    <t>#329</t>
  </si>
  <si>
    <t>#412</t>
  </si>
  <si>
    <t>#512</t>
  </si>
  <si>
    <t>#413</t>
  </si>
  <si>
    <t>#513</t>
  </si>
  <si>
    <t>ID</t>
  </si>
  <si>
    <t>n..n</t>
  </si>
  <si>
    <t>N1</t>
  </si>
  <si>
    <t>N2</t>
  </si>
  <si>
    <t>N3</t>
  </si>
  <si>
    <t>N4</t>
  </si>
  <si>
    <t>BT-1</t>
  </si>
  <si>
    <t>1..1</t>
  </si>
  <si>
    <t>/rsm:CrossIndustryInvoice
/rsm:ExchangedDocument
/ram:ID</t>
  </si>
  <si>
    <t>BT-2</t>
  </si>
  <si>
    <t>DATE</t>
  </si>
  <si>
    <t>ISO</t>
  </si>
  <si>
    <t>BT-3</t>
  </si>
  <si>
    <t>/rsm:CrossIndustryInvoice
/rsm:ExchangedDocument
/ram:TypeCode</t>
  </si>
  <si>
    <t>CODE</t>
  </si>
  <si>
    <t>UNTDID 1001</t>
  </si>
  <si>
    <t>G1.01
G1.60
G6.08</t>
  </si>
  <si>
    <t>BT-5</t>
  </si>
  <si>
    <t>/rsm:CrossIndustryInvoice
/rsm:SupplyChainTradeTransaction
/ram:ApplicableHeaderTradeSettlement
/ram:InvoiceCurrencyCode</t>
  </si>
  <si>
    <t>G1.10
G1.12
G6.08</t>
  </si>
  <si>
    <t>S1.16</t>
  </si>
  <si>
    <t>BT-8</t>
  </si>
  <si>
    <t>0..1</t>
  </si>
  <si>
    <t>/rsm:CrossIndustryInvoice
/rsm:SupplyChainTradeTransaction
/ram:ApplicableHeaderTradeSettlement
/ram:ApplicableTradeTax
/ram:DueDateTypeCode</t>
  </si>
  <si>
    <t>BT-9</t>
  </si>
  <si>
    <t>BG-1</t>
  </si>
  <si>
    <t>0..n</t>
  </si>
  <si>
    <t>/rsm:CrossIndustryInvoice
/rsm:ExchangedDocument
/ram:IncludedNote</t>
  </si>
  <si>
    <t>G6.11</t>
  </si>
  <si>
    <t>BT-21</t>
  </si>
  <si>
    <t>/rsm:CrossIndustryInvoice
/rsm:ExchangedDocument
/ram:IncludedNote
/ram:SubjectCode</t>
  </si>
  <si>
    <t>UNTDID 4451</t>
  </si>
  <si>
    <t>BT-22</t>
  </si>
  <si>
    <t>/rsm:CrossIndustryInvoice
/rsm:ExchangedDocument
/ram:IncludedNote
/ram:Content</t>
  </si>
  <si>
    <t>BG-2</t>
  </si>
  <si>
    <t>/rsm:CrossIndustryInvoice
/rsm:ExchangedDocumentContext</t>
  </si>
  <si>
    <t>G6.08</t>
  </si>
  <si>
    <t>BT-23</t>
  </si>
  <si>
    <t>/rsm:CrossIndustryInvoice
/rsm:ExchangedDocumentContext
/ram:BusinessProcessSpecifiedDocumentContextParameter
/ram:ID</t>
  </si>
  <si>
    <t>G1.02
G1.60
G6.08</t>
  </si>
  <si>
    <t>BT-24</t>
  </si>
  <si>
    <t>/rsm:CrossIndustryInvoice
/rsm:ExchangedDocumentContext
/ram:GuidelineSpecifiedDocumentContextParameter
/ram:ID</t>
  </si>
  <si>
    <t>S1.06</t>
  </si>
  <si>
    <t>BG-3</t>
  </si>
  <si>
    <t>/rsm:CrossIndustryInvoice
/rsm:SupplyChainTradeTransaction
/ram:ApplicableHeaderTradeSettlement
/ram:InvoiceReferencedDocument</t>
  </si>
  <si>
    <t>BT-25</t>
  </si>
  <si>
    <t>/rsm:CrossIndustryInvoice
/rsm:SupplyChainTradeTransaction
/ram:ApplicableHeaderTradeSettlement
/ram:InvoiceReferencedDocument
/ram:IssuerAssignedID</t>
  </si>
  <si>
    <t>BT-26</t>
  </si>
  <si>
    <t>G1.09
G1.36
G6.12</t>
  </si>
  <si>
    <t>BG-4</t>
  </si>
  <si>
    <t>/rsm:CrossIndustryInvoice
/rsm:SupplyChainTradeTransaction
/ram:ApplicableHeaderTradeAgreement
/ram:SellerTradeParty</t>
  </si>
  <si>
    <t>BT-29d</t>
  </si>
  <si>
    <t>/rsm:CrossIndustryInvoice
/rsm:SupplyChainTradeTransaction
/ram:ApplicableHeaderTradeAgreement
/ram:SellerTradeParty
/ram:GlobalID</t>
  </si>
  <si>
    <t>BT-29d-1</t>
  </si>
  <si>
    <t>ISO6523 (ICD)</t>
  </si>
  <si>
    <t>S1.14</t>
  </si>
  <si>
    <t>BT-30</t>
  </si>
  <si>
    <t>/rsm:CrossIndustryInvoice
/rsm:SupplyChainTradeTransaction
/ram:ApplicableHeaderTradeAgreement
/ram:SellerTradeParty
/ram:SpecifiedLegalOrganization
/ram:ID</t>
  </si>
  <si>
    <t xml:space="preserve">SIREN
</t>
  </si>
  <si>
    <t>G1.63
G6.08</t>
  </si>
  <si>
    <t>BT-30-1</t>
  </si>
  <si>
    <t>BT-31</t>
  </si>
  <si>
    <t>/rsm:CrossIndustryInvoice
/rsm:SupplyChainTradeTransaction
/ram:ApplicableHeaderTradeAgreement
/ram:SellerTradeParty
/ram:SpecifiedTaxRegistration
/ram:ID</t>
  </si>
  <si>
    <t>BT-31-0</t>
  </si>
  <si>
    <t>BG-5</t>
  </si>
  <si>
    <t>/rsm:CrossIndustryInvoice
/rsm:SupplyChainTradeTransaction
/ram:ApplicableHeaderTradeAgreement
/ram:SellerTradeParty
/ram:PostalTradeAddress</t>
  </si>
  <si>
    <t>BT-40</t>
  </si>
  <si>
    <t>/rsm:CrossIndustryInvoice
/rsm:SupplyChainTradeTransaction
/ram:ApplicableHeaderTradeAgreement
/ram:SellerTradeParty
/ram:PostalTradeAddress
/ram:CountryID</t>
  </si>
  <si>
    <t>ISO 3166</t>
  </si>
  <si>
    <t>BG-7</t>
  </si>
  <si>
    <t>/rsm:CrossIndustryInvoice
/rsm:SupplyChainTradeTransaction
/ram:ApplicableHeaderTradeAgreement
/ram:BuyerTradeParty</t>
  </si>
  <si>
    <t>BT-47</t>
  </si>
  <si>
    <t>/rsm:CrossIndustryInvoice
/rsm:SupplyChainTradeTransaction
/ram:ApplicableHeaderTradeAgreement
/ram:BuyerTradeParty
/ram:SpecifiedLegalOrganization
/ram:ID</t>
  </si>
  <si>
    <t>G1.63
G1.79
G6.08</t>
  </si>
  <si>
    <t>BT-47-1</t>
  </si>
  <si>
    <t>BT-48</t>
  </si>
  <si>
    <t>/rsm:CrossIndustryInvoice
/rsm:SupplyChainTradeTransaction
/ram:ApplicableHeaderTradeAgreement
/ram:BuyerTradeParty
/ram:SpecifiedTaxRegistration
/ram:ID</t>
  </si>
  <si>
    <t>BT-48-0</t>
  </si>
  <si>
    <t>BG-8</t>
  </si>
  <si>
    <t>/rsm:CrossIndustryInvoice
/rsm:SupplyChainTradeTransaction
/ram:ApplicableHeaderTradeAgreement
/ram:BuyerTradeParty
/ram:PostalTradeAddress</t>
  </si>
  <si>
    <t>BT-55</t>
  </si>
  <si>
    <t>/rsm:CrossIndustryInvoice
/rsm:SupplyChainTradeTransaction
/ram:ApplicableHeaderTradeAgreement
/ram:BuyerTradeParty
/ram:PostalTradeAddress
/ram:CountryID</t>
  </si>
  <si>
    <t>BG-11</t>
  </si>
  <si>
    <t>/rsm:CrossIndustryInvoice
/rsm:SupplyChainTradeTransaction
/ram:ApplicableHeaderTradeAgreement
/ram:SellerTaxRepresentativeTradeParty</t>
  </si>
  <si>
    <t>BT-63</t>
  </si>
  <si>
    <t>/rsm:CrossIndustryInvoice
/rsm:SupplyChainTradeTransaction
/ram:ApplicableHeaderTradeAgreement
/ram:SellerTaxRepresentativeTradeParty
/ram:SpecifiedTaxRegistration
/ram:ID</t>
  </si>
  <si>
    <t>BG-13</t>
  </si>
  <si>
    <t>/rsm:CrossIndustryInvoice
/rsm:SupplyChainTradeTransaction
/ram:ApplicableHeaderTradeDelivery
/ram:ShipToTradeParty</t>
  </si>
  <si>
    <t>BT-72</t>
  </si>
  <si>
    <t>/rsm:CrossIndustryInvoice
/rsm:SupplyChainTradeTransaction
/ram:ApplicableHeaderTradeDelivery
/ram:ActualDeliverySupplyChainEvent
/ram:OccurrenceDateTime
/udt:DateTimeString</t>
  </si>
  <si>
    <t>BG-14</t>
  </si>
  <si>
    <t>/rsm:CrossIndustryInvoice
/rsm:SupplyChainTradeTransaction
/ram:ApplicableHeaderTradeSettlement
/ram:BillingSpecifiedPeriod</t>
  </si>
  <si>
    <t>BT-73</t>
  </si>
  <si>
    <t>G1.09
G1.36
G6.11</t>
  </si>
  <si>
    <t>BT-74</t>
  </si>
  <si>
    <t>BG-15</t>
  </si>
  <si>
    <t>/rsm:CrossIndustryInvoice
/rsm:SupplyChainTradeTransaction
/ram:ApplicableHeaderTradeDelivery
/ram:ShipToTradeParty
/ram:PostalTradeAddress</t>
  </si>
  <si>
    <t>BT-75</t>
  </si>
  <si>
    <t>/rsm:CrossIndustryInvoice
/rsm:SupplyChainTradeTransaction
/ram:ApplicableHeaderTradeDelivery
/ram:ShipToTradeParty
/ram:PostalTradeAddress
/ram:LineOne</t>
  </si>
  <si>
    <t>BT-76</t>
  </si>
  <si>
    <t>/rsm:CrossIndustryInvoice
/rsm:SupplyChainTradeTransaction
/ram:ApplicableHeaderTradeDelivery
/ram:ShipToTradeParty
/ram:PostalTradeAddress
/ram:LineTwo</t>
  </si>
  <si>
    <t>BT-165</t>
  </si>
  <si>
    <t>/rsm:CrossIndustryInvoice
/rsm:SupplyChainTradeTransaction
/ram:ApplicableHeaderTradeDelivery
/ram:ShipToTradeParty
/ram:PostalTradeAddress
/ram:LineThree</t>
  </si>
  <si>
    <t>BT-77</t>
  </si>
  <si>
    <t>/rsm:CrossIndustryInvoice
/rsm:SupplyChainTradeTransaction
/ram:ApplicableHeaderTradeDelivery
/ram:ShipToTradeParty
/ram:PostalTradeAddress
/ram:CityName</t>
  </si>
  <si>
    <t>BT-78</t>
  </si>
  <si>
    <t>/rsm:CrossIndustryInvoice
/rsm:SupplyChainTradeTransaction
/ram:ApplicableHeaderTradeDelivery
/ram:ShipToTradeParty
/ram:PostalTradeAddress
/ram:PostcodeCode</t>
  </si>
  <si>
    <t>BT-79</t>
  </si>
  <si>
    <t>/rsm:CrossIndustryInvoice
/rsm:SupplyChainTradeTransaction
/ram:ApplicableHeaderTradeDelivery
/ram:ShipToTradeParty
/ram:PostalTradeAddress
/ram:CountrySubDivisionName</t>
  </si>
  <si>
    <t>BT-80</t>
  </si>
  <si>
    <t>/rsm:CrossIndustryInvoice
/rsm:SupplyChainTradeTransaction
/ram:ApplicableHeaderTradeDelivery
/ram:ShipToTradeParty
/ram:PostalTradeAddress
/ram:CountryID</t>
  </si>
  <si>
    <t>BG-20</t>
  </si>
  <si>
    <t>BT-92</t>
  </si>
  <si>
    <t>/rsm:CrossIndustryInvoice
/rsm:SupplyChainTradeTransaction
/ram:ApplicableHeaderTradeSettlement
/ram:SpecifiedTradeAllowanceCharge
/ram:ActualAmount</t>
  </si>
  <si>
    <t>BT-95</t>
  </si>
  <si>
    <t>UNTDID 5305</t>
  </si>
  <si>
    <t>BT-96</t>
  </si>
  <si>
    <t>/rsm:CrossIndustryInvoice
/rsm:SupplyChainTradeTransaction
/ram:ApplicableHeaderTradeSettlement
/ram:SpecifiedTradeAllowanceCharge
/ram:CategoryTradeTax
/ram:RateApplicablePercent</t>
  </si>
  <si>
    <t>BG-22</t>
  </si>
  <si>
    <t>/rsm:CrossIndustryInvoice
/rsm:SupplyChainTradeTransaction
/ram:ApplicableHeaderTradeSettlement
/ram:SpecifiedTradeSettlementHeaderMonetarySummation</t>
  </si>
  <si>
    <t>BT-109</t>
  </si>
  <si>
    <t>/rsm:CrossIndustryInvoice
/rsm:SupplyChainTradeTransaction
/ram:ApplicableHeaderTradeSettlement
/ram:SpecifiedTradeSettlementHeaderMonetarySummation
/ram:TaxBasisTotalAmount</t>
  </si>
  <si>
    <t>BT-110</t>
  </si>
  <si>
    <t>/rsm:CrossIndustryInvoice
/rsm:SupplyChainTradeTransaction
/ram:ApplicableHeaderTradeSettlement
/ram:SpecifiedTradeSettlementHeaderMonetarySummation
/ram:TaxTotalAmount</t>
  </si>
  <si>
    <t>G1.14
G6.08</t>
  </si>
  <si>
    <t>BT-110-1</t>
  </si>
  <si>
    <t>BT-111</t>
  </si>
  <si>
    <t>G1.14
G6.11</t>
  </si>
  <si>
    <t>BT-111-1</t>
  </si>
  <si>
    <t>G1.10
G6.11</t>
  </si>
  <si>
    <t>BG-23</t>
  </si>
  <si>
    <t>1..n</t>
  </si>
  <si>
    <t>/rsm:CrossIndustryInvoice
/rsm:SupplyChainTradeTransaction
/ram:ApplicableHeaderTradeSettlement
/ram:ApplicableTradeTax</t>
  </si>
  <si>
    <t>BT-116</t>
  </si>
  <si>
    <t>/rsm:CrossIndustryInvoice
/rsm:SupplyChainTradeTransaction
/ram:ApplicableHeaderTradeSettlement
/ram:ApplicableTradeTax
/ram:BasisAmount</t>
  </si>
  <si>
    <t>BT-117</t>
  </si>
  <si>
    <t>/rsm:CrossIndustryInvoice
/rsm:SupplyChainTradeTransaction
/ram:ApplicableHeaderTradeSettlement
/ram:ApplicableTradeTax
/ram:CalculatedAmount</t>
  </si>
  <si>
    <t>BT-118</t>
  </si>
  <si>
    <t>BT-119</t>
  </si>
  <si>
    <t>/rsm:CrossIndustryInvoice
/rsm:SupplyChainTradeTransaction
/ram:ApplicableHeaderTradeSettlement
/ram:ApplicableTradeTax
/ram:RateApplicablePercent</t>
  </si>
  <si>
    <t>G1.24
G6.08</t>
  </si>
  <si>
    <t>BT-120</t>
  </si>
  <si>
    <t>/rsm:CrossIndustryInvoice
/rsm:SupplyChainTradeTransaction
/ram:ApplicableHeaderTradeSettlement
/ram:ApplicableTradeTax
/ram:ExemptionReason</t>
  </si>
  <si>
    <t>BT-121</t>
  </si>
  <si>
    <t>/rsm:CrossIndustryInvoice
/rsm:SupplyChainTradeTransaction
/ram:ApplicableHeaderTradeSettlement
/ram:ApplicableTradeTax
/ram:ExemptionReasonCode</t>
  </si>
  <si>
    <t>EN16931 Codelists</t>
  </si>
  <si>
    <t>BG-25</t>
  </si>
  <si>
    <t>/rsm:CrossIndustryInvoice
/rsm:SupplyChainTradeTransaction
/ram:IncludedSupplyChainTradeLineItem</t>
  </si>
  <si>
    <t>BT-127-00</t>
  </si>
  <si>
    <t>/rsm:CrossIndustryInvoice
/rsm:SupplyChainTradeTransaction
/ram:IncludedSupplyChainTradeLineItem
/ram:AssociatedDocumentLineDocument
/ram:IncludedNote</t>
  </si>
  <si>
    <t>EXT-FR-FE-183</t>
  </si>
  <si>
    <t>/rsm:CrossIndustryInvoice
/rsm:SupplyChainTradeTransaction
/ram:IncludedSupplyChainTradeLineItem
/ram:AssociatedDocumentLineDocument
/ram:IncludedNote
/ram:SubjectCode</t>
  </si>
  <si>
    <t>BT-127</t>
  </si>
  <si>
    <t>/rsm:CrossIndustryInvoice
/rsm:SupplyChainTradeTransaction
/ram:IncludedSupplyChainTradeLineItem
/ram:AssociatedDocumentLineDocument
/ram:IncludedNote
/ram:Content</t>
  </si>
  <si>
    <t>BT-129</t>
  </si>
  <si>
    <t>/rsm:CrossIndustryInvoice
/rsm:SupplyChainTradeTransaction
/ram:IncludedSupplyChainTradeLineItem
/ram:SpecifiedLineTradeDelivery
/ram:BilledQuantity</t>
  </si>
  <si>
    <t>BT-130</t>
  </si>
  <si>
    <t>EXT-FR-FE-BG-06</t>
  </si>
  <si>
    <t>/rsm:CrossIndustryInvoice
/rsm:SupplyChainTradeTransaction
/ram:IncludedSupplyChainTradeLineItem
/ram:SpecifiedLineTradeSettlement
/ram:InvoiceReferencedDocument</t>
  </si>
  <si>
    <t>EXT-FR-FE-136</t>
  </si>
  <si>
    <t>/rsm:CrossIndustryInvoice
/rsm:SupplyChainTradeTransaction
/ram:IncludedSupplyChainTradeLineItem
/ram:SpecifiedLineTradeSettlement
/ram:InvoiceReferencedDocument
/ram:IssuerAssignedID</t>
  </si>
  <si>
    <t>EXT-FR-FE-138</t>
  </si>
  <si>
    <t>EXT-FR-FE-BG-10</t>
  </si>
  <si>
    <t>/rsm:CrossIndustryInvoice
/rsm:SupplyChainTradeTransaction
/ram:IncludedSupplyChainTradeLineItem
/ram:SpecifiedLineTradeDelivery
/ram:ShipToTradeParty</t>
  </si>
  <si>
    <t>EXT-FR-FE-149</t>
  </si>
  <si>
    <t>/rsm:CrossIndustryInvoice
/rsm:SupplyChainTradeTransaction
/ram:IncludedSupplyChainTradeLineItem
/ram:SpecifiedLineTradeDelivery
/ram:ShipToTradeParty
/ram:Name</t>
  </si>
  <si>
    <t>EXT-FR-FE-150</t>
  </si>
  <si>
    <t>/rsm:CrossIndustryInvoice
/rsm:SupplyChainTradeTransaction
/ram:IncludedSupplyChainTradeLineItem
/ram:SpecifiedLineTradeDelivery
/ram:ShipToTradeParty
/ram:PostalTradeAddress</t>
  </si>
  <si>
    <t>EXT-FR-FE-151</t>
  </si>
  <si>
    <t>/rsm:CrossIndustryInvoice
/rsm:SupplyChainTradeTransaction
/ram:IncludedSupplyChainTradeLineItem
/ram:SpecifiedLineTradeDelivery
/ram:ShipToTradeParty
/ram:PostalTradeAddress
/ram:LineOne</t>
  </si>
  <si>
    <t>EXT-FR-FE-152</t>
  </si>
  <si>
    <t>/rsm:CrossIndustryInvoice
/rsm:SupplyChainTradeTransaction
/ram:IncludedSupplyChainTradeLineItem
/ram:SpecifiedLineTradeDelivery
/ram:ShipToTradeParty
/ram:PostalTradeAddress
/ram:LineTwo</t>
  </si>
  <si>
    <t>EXT-FR-FE-153</t>
  </si>
  <si>
    <t>/rsm:CrossIndustryInvoice
/rsm:SupplyChainTradeTransaction
/ram:IncludedSupplyChainTradeLineItem
/ram:SpecifiedLineTradeDelivery
/ram:ShipToTradeParty
/ram:PostalTradeAddress
/ram:LineThree</t>
  </si>
  <si>
    <t>EXT-FR-FE-154</t>
  </si>
  <si>
    <t>/rsm:CrossIndustryInvoice
/rsm:SupplyChainTradeTransaction
/ram:IncludedSupplyChainTradeLineItem
/ram:SpecifiedLineTradeDelivery
/ram:ShipToTradeParty
/ram:PostalTradeAddress
/ram:CityName</t>
  </si>
  <si>
    <t>EXT-FR-FE-155</t>
  </si>
  <si>
    <t>/rsm:CrossIndustryInvoice
/rsm:SupplyChainTradeTransaction
/ram:IncludedSupplyChainTradeLineItem
/ram:SpecifiedLineTradeDelivery
/ram:ShipToTradeParty
/ram:PostalTradeAddress
/ram:PostcodeCode</t>
  </si>
  <si>
    <t>EXT-FR-FE-156</t>
  </si>
  <si>
    <t>/rsm:CrossIndustryInvoice
/rsm:SupplyChainTradeTransaction
/ram:IncludedSupplyChainTradeLineItem
/ram:SpecifiedLineTradeDelivery
/ram:ShipToTradeParty
/ram:PostalTradeAddress
/ram:CountrySubDivisionName</t>
  </si>
  <si>
    <t>EXT-FR-FE-157</t>
  </si>
  <si>
    <t>/rsm:CrossIndustryInvoice
/rsm:SupplyChainTradeTransaction
/ram:IncludedSupplyChainTradeLineItem
/ram:SpecifiedLineTradeDelivery
/ram:ShipToTradeParty
/ram:PostalTradeAddress
/ram:CountryID</t>
  </si>
  <si>
    <t>EXT-FR-FE-BG-11</t>
  </si>
  <si>
    <t>/rsm:CrossIndustryInvoice
/rsm:SupplyChainTradeTransaction
/ram:IncludedSupplyChainTradeLineItem
/ram:SpecifiedLineTradeDelivery
/ram:ActualDeliverySupplyChainEvent</t>
  </si>
  <si>
    <t>G1.39
G6.12</t>
  </si>
  <si>
    <t>EXT-FR-FE-158</t>
  </si>
  <si>
    <t>BG-26</t>
  </si>
  <si>
    <t>/rsm:CrossIndustryInvoice
/rsm:SupplyChainTradeTransaction
/ram:IncludedSupplyChainTradeLineItem
/ram:SpecifiedLineTradeSettlement
/ram:BillingSpecifiedPeriod</t>
  </si>
  <si>
    <t>BT-134</t>
  </si>
  <si>
    <t>BT-135</t>
  </si>
  <si>
    <t>BG-27</t>
  </si>
  <si>
    <t>BT-136</t>
  </si>
  <si>
    <t>/rsm:CrossIndustryInvoice
/rsm:SupplyChainTradeTransaction
/ram:IncludedSupplyChainTradeLineItem
/ram:SpecifiedLineTradeSettlement
/ram:SpecifiedTradeAllowanceCharge
/ram:ActualAmount</t>
  </si>
  <si>
    <t>BG-28</t>
  </si>
  <si>
    <t>BT-141</t>
  </si>
  <si>
    <t>BG-29</t>
  </si>
  <si>
    <t>/rsm:CrossIndustryInvoice
/rsm:SupplyChainTradeTransaction
/ram:IncludedSupplyChainTradeLineItem
/ram:SpecifiedLineTradeAgreement</t>
  </si>
  <si>
    <t>BT-146</t>
  </si>
  <si>
    <t>/rsm:CrossIndustryInvoice
/rsm:SupplyChainTradeTransaction
/ram:IncludedSupplyChainTradeLineItem
/ram:SpecifiedLineTradeAgreement
/ram:NetPriceProductTradePrice
/ram:ChargeAmount</t>
  </si>
  <si>
    <t>BT-147</t>
  </si>
  <si>
    <t>/rsm:CrossIndustryInvoice
/rsm:SupplyChainTradeTransaction
/ram:IncludedSupplyChainTradeLineItem
/ram:SpecifiedLineTradeAgreement
/ram:GrossPriceProductTradePrice
/ram:AppliedTradeAllowanceCharge
/ram:ActualAmount</t>
  </si>
  <si>
    <t>BT-148</t>
  </si>
  <si>
    <t>/rsm:CrossIndustryInvoice
/rsm:SupplyChainTradeTransaction
/ram:IncludedSupplyChainTradeLineItem
/ram:SpecifiedLineTradeAgreement
/ram:GrossPriceProductTradePrice
/ram:ChargeAmount</t>
  </si>
  <si>
    <t>BG-31</t>
  </si>
  <si>
    <t>/rsm:CrossIndustryInvoice
/rsm:SupplyChainTradeTransaction
/ram:IncludedSupplyChainTradeLineItem
/ram:SpecifiedTradeProduct</t>
  </si>
  <si>
    <t>BT-153</t>
  </si>
  <si>
    <t>/rsm:CrossIndustryInvoice
/rsm:SupplyChainTradeTransaction
/ram:IncludedSupplyChainTradeLineItem
/ram:SpecifiedTradeProduct
/ram:Name</t>
  </si>
  <si>
    <t>N0</t>
  </si>
  <si>
    <t>N5</t>
  </si>
  <si>
    <t>N6</t>
  </si>
  <si>
    <t>N7</t>
  </si>
  <si>
    <t>/rsm:CrossIndustryInvoice</t>
  </si>
  <si>
    <t>BG-0</t>
  </si>
  <si>
    <t>{}</t>
  </si>
  <si>
    <t>/rsm:ExchangedDocumentContext</t>
  </si>
  <si>
    <t>/ram:TestIndicator</t>
  </si>
  <si>
    <t>BT-X-1-00</t>
  </si>
  <si>
    <t>/udt:Indicator</t>
  </si>
  <si>
    <t>BT-X-1</t>
  </si>
  <si>
    <t>/ram:BusinessProcessSpecifiedDocumentContextParameter</t>
  </si>
  <si>
    <t>BT-23-00</t>
  </si>
  <si>
    <t>/ram:ID</t>
  </si>
  <si>
    <t>/ram:GuidelineSpecifiedDocumentContextParameter</t>
  </si>
  <si>
    <t>BT-24-00</t>
  </si>
  <si>
    <t>urn:cen.eu:en16931:2017#conformant#urn:factur-x.eu:1p0:extended</t>
  </si>
  <si>
    <t>/rsm:ExchangedDocument</t>
  </si>
  <si>
    <t>BT-1-00</t>
  </si>
  <si>
    <t>/ram:Name</t>
  </si>
  <si>
    <t>BT-X-2</t>
  </si>
  <si>
    <t>/ram:TypeCode</t>
  </si>
  <si>
    <t>/ram:IssueDateTime</t>
  </si>
  <si>
    <t>BT-2-00</t>
  </si>
  <si>
    <t>/udt:DateTimeString</t>
  </si>
  <si>
    <t>@format</t>
  </si>
  <si>
    <t>BT-2-0</t>
  </si>
  <si>
    <r>
      <rPr>
        <b/>
        <sz val="9"/>
        <color theme="1"/>
        <rFont val="Calibri"/>
        <family val="2"/>
      </rPr>
      <t>102</t>
    </r>
    <r>
      <rPr>
        <sz val="9"/>
        <color theme="1"/>
        <rFont val="Calibri"/>
        <family val="2"/>
      </rPr>
      <t>=CCYYMMDD</t>
    </r>
  </si>
  <si>
    <r>
      <rPr>
        <b/>
        <sz val="9"/>
        <color theme="1"/>
        <rFont val="Calibri"/>
        <family val="2"/>
      </rPr>
      <t>102</t>
    </r>
    <r>
      <rPr>
        <sz val="9"/>
        <color theme="1"/>
        <rFont val="Calibri"/>
        <family val="2"/>
      </rPr>
      <t xml:space="preserve"> (</t>
    </r>
    <r>
      <rPr>
        <i/>
        <sz val="9"/>
        <color theme="1"/>
        <rFont val="Calibri"/>
        <family val="2"/>
      </rPr>
      <t>UNTDID 2379, CCYYMMDD</t>
    </r>
    <r>
      <rPr>
        <sz val="9"/>
        <color theme="1"/>
        <rFont val="Calibri"/>
        <family val="2"/>
      </rPr>
      <t>)</t>
    </r>
  </si>
  <si>
    <t>/ram:CopyIndicator</t>
  </si>
  <si>
    <t>BT-X-3-00</t>
  </si>
  <si>
    <t>BT-X-3</t>
  </si>
  <si>
    <t>/ram:LanguageID</t>
  </si>
  <si>
    <t>BT-X-4</t>
  </si>
  <si>
    <t>ISO 639.2</t>
  </si>
  <si>
    <t>/ram:IncludedNote</t>
  </si>
  <si>
    <t>/ram:ContentCode</t>
  </si>
  <si>
    <t>BT-X-5</t>
  </si>
  <si>
    <t>/ram:Content</t>
  </si>
  <si>
    <t>/ram:SubjectCode</t>
  </si>
  <si>
    <r>
      <rPr>
        <b/>
        <sz val="9"/>
        <color theme="1"/>
        <rFont val="Calibri"/>
        <family val="2"/>
      </rPr>
      <t>AAI</t>
    </r>
    <r>
      <rPr>
        <sz val="9"/>
        <color theme="1"/>
        <rFont val="Calibri"/>
        <family val="2"/>
      </rPr>
      <t xml:space="preserve"> (</t>
    </r>
    <r>
      <rPr>
        <i/>
        <sz val="9"/>
        <color theme="1"/>
        <rFont val="Calibri"/>
        <family val="2"/>
      </rPr>
      <t>UNTDID 4451, General information</t>
    </r>
    <r>
      <rPr>
        <sz val="9"/>
        <color theme="1"/>
        <rFont val="Calibri"/>
        <family val="2"/>
      </rPr>
      <t>)</t>
    </r>
  </si>
  <si>
    <r>
      <rPr>
        <b/>
        <sz val="9"/>
        <color theme="1"/>
        <rFont val="Calibri"/>
        <family val="2"/>
      </rPr>
      <t>ABL</t>
    </r>
    <r>
      <rPr>
        <sz val="9"/>
        <color theme="1"/>
        <rFont val="Calibri"/>
        <family val="2"/>
      </rPr>
      <t xml:space="preserve"> (</t>
    </r>
    <r>
      <rPr>
        <i/>
        <sz val="9"/>
        <color theme="1"/>
        <rFont val="Calibri"/>
        <family val="2"/>
      </rPr>
      <t>UNTDID 4451, Government information</t>
    </r>
    <r>
      <rPr>
        <sz val="9"/>
        <color theme="1"/>
        <rFont val="Calibri"/>
        <family val="2"/>
      </rPr>
      <t>)</t>
    </r>
  </si>
  <si>
    <r>
      <rPr>
        <b/>
        <sz val="9"/>
        <color theme="1"/>
        <rFont val="Calibri"/>
        <family val="2"/>
      </rPr>
      <t>AAB</t>
    </r>
    <r>
      <rPr>
        <sz val="9"/>
        <color theme="1"/>
        <rFont val="Calibri"/>
        <family val="2"/>
      </rPr>
      <t xml:space="preserve"> (</t>
    </r>
    <r>
      <rPr>
        <i/>
        <sz val="9"/>
        <color theme="1"/>
        <rFont val="Calibri"/>
        <family val="2"/>
      </rPr>
      <t>UNTDID 4451, Payment term</t>
    </r>
    <r>
      <rPr>
        <sz val="9"/>
        <color theme="1"/>
        <rFont val="Calibri"/>
        <family val="2"/>
      </rPr>
      <t>)</t>
    </r>
  </si>
  <si>
    <r>
      <rPr>
        <b/>
        <sz val="9"/>
        <color theme="1"/>
        <rFont val="Calibri"/>
        <family val="2"/>
      </rPr>
      <t>PMD</t>
    </r>
    <r>
      <rPr>
        <sz val="9"/>
        <color theme="1"/>
        <rFont val="Calibri"/>
        <family val="2"/>
      </rPr>
      <t xml:space="preserve"> (</t>
    </r>
    <r>
      <rPr>
        <i/>
        <sz val="9"/>
        <color theme="1"/>
        <rFont val="Calibri"/>
        <family val="2"/>
      </rPr>
      <t>UNTDID 4451, Payment detail/remittance information</t>
    </r>
    <r>
      <rPr>
        <sz val="9"/>
        <color theme="1"/>
        <rFont val="Calibri"/>
        <family val="2"/>
      </rPr>
      <t>)</t>
    </r>
  </si>
  <si>
    <r>
      <rPr>
        <b/>
        <sz val="9"/>
        <color theme="1"/>
        <rFont val="Calibri"/>
        <family val="2"/>
      </rPr>
      <t>PMT</t>
    </r>
    <r>
      <rPr>
        <sz val="9"/>
        <color theme="1"/>
        <rFont val="Calibri"/>
        <family val="2"/>
      </rPr>
      <t xml:space="preserve"> (</t>
    </r>
    <r>
      <rPr>
        <i/>
        <sz val="9"/>
        <color theme="1"/>
        <rFont val="Calibri"/>
        <family val="2"/>
      </rPr>
      <t>UNTDID 4451, Payment information</t>
    </r>
    <r>
      <rPr>
        <sz val="9"/>
        <color theme="1"/>
        <rFont val="Calibri"/>
        <family val="2"/>
      </rPr>
      <t>)</t>
    </r>
  </si>
  <si>
    <r>
      <rPr>
        <b/>
        <sz val="9"/>
        <color theme="1"/>
        <rFont val="Calibri"/>
        <family val="2"/>
      </rPr>
      <t>TXD</t>
    </r>
    <r>
      <rPr>
        <sz val="9"/>
        <color theme="1"/>
        <rFont val="Calibri"/>
        <family val="2"/>
      </rPr>
      <t xml:space="preserve"> (</t>
    </r>
    <r>
      <rPr>
        <i/>
        <sz val="9"/>
        <color theme="1"/>
        <rFont val="Calibri"/>
        <family val="2"/>
      </rPr>
      <t>UNTDID 4451, Tax declaration</t>
    </r>
    <r>
      <rPr>
        <sz val="9"/>
        <color theme="1"/>
        <rFont val="Calibri"/>
        <family val="2"/>
      </rPr>
      <t>)</t>
    </r>
  </si>
  <si>
    <t>/ram:EffectiveSpecifiedPeriod</t>
  </si>
  <si>
    <t>BT-X-6-000</t>
  </si>
  <si>
    <t>/ram:CompleteDateTime</t>
  </si>
  <si>
    <t>BT-X-6-00</t>
  </si>
  <si>
    <t>BT-X-6</t>
  </si>
  <si>
    <t>BT-X-6-0</t>
  </si>
  <si>
    <t>/rsm:SupplyChainTradeTransaction</t>
  </si>
  <si>
    <t>BG-25-00</t>
  </si>
  <si>
    <t>/ram:IncludedSupplyChainTradeLineItem</t>
  </si>
  <si>
    <t>/ram:AssociatedDocumentLineDocument</t>
  </si>
  <si>
    <t>BT-126-00</t>
  </si>
  <si>
    <t>/ram:LineID</t>
  </si>
  <si>
    <t>BT-126</t>
  </si>
  <si>
    <t>/ram:ParentLineID</t>
  </si>
  <si>
    <t>BT-X-304</t>
  </si>
  <si>
    <t>/ram:LineStatusCode</t>
  </si>
  <si>
    <t>BT-X-7</t>
  </si>
  <si>
    <t>UNTDID 1229</t>
  </si>
  <si>
    <t>/ram:LineStatusReasonCode</t>
  </si>
  <si>
    <t>BT-X-8</t>
  </si>
  <si>
    <t>BT-X-9</t>
  </si>
  <si>
    <t>BT-X-10</t>
  </si>
  <si>
    <r>
      <rPr>
        <b/>
        <sz val="9"/>
        <color theme="1"/>
        <rFont val="Calibri"/>
        <family val="2"/>
      </rPr>
      <t>BAN</t>
    </r>
    <r>
      <rPr>
        <sz val="9"/>
        <color theme="1"/>
        <rFont val="Calibri"/>
        <family val="2"/>
      </rPr>
      <t xml:space="preserve"> (</t>
    </r>
    <r>
      <rPr>
        <i/>
        <sz val="9"/>
        <color theme="1"/>
        <rFont val="Calibri"/>
        <family val="2"/>
      </rPr>
      <t>UNTDID 4451, Sub-line item information</t>
    </r>
    <r>
      <rPr>
        <sz val="9"/>
        <color theme="1"/>
        <rFont val="Calibri"/>
        <family val="2"/>
      </rPr>
      <t>)</t>
    </r>
  </si>
  <si>
    <r>
      <rPr>
        <b/>
        <sz val="9"/>
        <color theme="1"/>
        <rFont val="Calibri"/>
        <family val="2"/>
      </rPr>
      <t>IND</t>
    </r>
    <r>
      <rPr>
        <sz val="9"/>
        <color theme="1"/>
        <rFont val="Calibri"/>
        <family val="2"/>
      </rPr>
      <t xml:space="preserve"> (</t>
    </r>
    <r>
      <rPr>
        <i/>
        <sz val="9"/>
        <color theme="1"/>
        <rFont val="Calibri"/>
        <family val="2"/>
      </rPr>
      <t>UNTDID 4451, Commercial invoice item description</t>
    </r>
    <r>
      <rPr>
        <sz val="9"/>
        <color theme="1"/>
        <rFont val="Calibri"/>
        <family val="2"/>
      </rPr>
      <t>)</t>
    </r>
  </si>
  <si>
    <r>
      <rPr>
        <b/>
        <sz val="9"/>
        <color theme="1"/>
        <rFont val="Calibri"/>
        <family val="2"/>
      </rPr>
      <t>BLU</t>
    </r>
    <r>
      <rPr>
        <sz val="9"/>
        <color theme="1"/>
        <rFont val="Calibri"/>
        <family val="2"/>
      </rPr>
      <t xml:space="preserve"> (</t>
    </r>
    <r>
      <rPr>
        <i/>
        <sz val="9"/>
        <color theme="1"/>
        <rFont val="Calibri"/>
        <family val="2"/>
      </rPr>
      <t>UNTDID 4451, Waste information</t>
    </r>
    <r>
      <rPr>
        <sz val="9"/>
        <color theme="1"/>
        <rFont val="Calibri"/>
        <family val="2"/>
      </rPr>
      <t>)</t>
    </r>
  </si>
  <si>
    <t>/ram:SpecifiedTradeProduct</t>
  </si>
  <si>
    <t>BT-X-305</t>
  </si>
  <si>
    <t>/ram:GlobalID</t>
  </si>
  <si>
    <t>BT-157</t>
  </si>
  <si>
    <t>@schemeID</t>
  </si>
  <si>
    <t>BT-157-1</t>
  </si>
  <si>
    <t>ISO 6523</t>
  </si>
  <si>
    <t>/ram:SellerAssignedID</t>
  </si>
  <si>
    <t>BT-155</t>
  </si>
  <si>
    <t>/ram:BuyerAssignedID</t>
  </si>
  <si>
    <t>BT-156</t>
  </si>
  <si>
    <t>/ram:IndustryAssignedID</t>
  </si>
  <si>
    <t>BT-X-532</t>
  </si>
  <si>
    <t>/ram:ModelID</t>
  </si>
  <si>
    <t>BT-X-533</t>
  </si>
  <si>
    <t>/ram:Description</t>
  </si>
  <si>
    <t>BT-154</t>
  </si>
  <si>
    <t>/ram:BatchID</t>
  </si>
  <si>
    <t>BT-X-534</t>
  </si>
  <si>
    <t>/ram:BrandName</t>
  </si>
  <si>
    <t>BT-X-535</t>
  </si>
  <si>
    <t>/ram:ModelName</t>
  </si>
  <si>
    <t>BT-X-536</t>
  </si>
  <si>
    <t>/ram:ApplicableProductCharacteristic</t>
  </si>
  <si>
    <t>BG-32</t>
  </si>
  <si>
    <t>BT-X-11</t>
  </si>
  <si>
    <t>UNTDID 6313</t>
  </si>
  <si>
    <t>BT-160</t>
  </si>
  <si>
    <t>COULEUR/COLOUR</t>
  </si>
  <si>
    <t>/ram:ValueMeasure</t>
  </si>
  <si>
    <t>BT-X-12</t>
  </si>
  <si>
    <t>@unitCode</t>
  </si>
  <si>
    <t>BT-X-12-0</t>
  </si>
  <si>
    <t>REC UN-ECE N° 20</t>
  </si>
  <si>
    <t>/ram:Value</t>
  </si>
  <si>
    <t>BT-161</t>
  </si>
  <si>
    <t>DIAMETRE/DIAMETER</t>
  </si>
  <si>
    <t>DIAM.ATTRIB</t>
  </si>
  <si>
    <t>RAYON/RADIUS</t>
  </si>
  <si>
    <t>SPHERE</t>
  </si>
  <si>
    <t>BASE CURVE</t>
  </si>
  <si>
    <t>CYLINDRE/CYLINDER</t>
  </si>
  <si>
    <t>AXE/AXIS</t>
  </si>
  <si>
    <t>ADDITION</t>
  </si>
  <si>
    <t>NEZ/BRIDGE</t>
  </si>
  <si>
    <t>BRANCHE/ARM LENGTH</t>
  </si>
  <si>
    <t>/ram:DesignatedProductClassification</t>
  </si>
  <si>
    <t>BT-158-00</t>
  </si>
  <si>
    <t>/ram:ClassCode</t>
  </si>
  <si>
    <t>BT-158</t>
  </si>
  <si>
    <t>@listID</t>
  </si>
  <si>
    <t>BT-158-1</t>
  </si>
  <si>
    <t>UNTDID 7143</t>
  </si>
  <si>
    <r>
      <rPr>
        <b/>
        <sz val="9"/>
        <rFont val="Calibri"/>
        <family val="2"/>
      </rPr>
      <t>SA</t>
    </r>
    <r>
      <rPr>
        <sz val="9"/>
        <rFont val="Calibri"/>
        <family val="2"/>
      </rPr>
      <t xml:space="preserve"> (</t>
    </r>
    <r>
      <rPr>
        <i/>
        <sz val="9"/>
        <rFont val="Calibri"/>
        <family val="2"/>
      </rPr>
      <t>UNTDID 7143, Supplier's article number</t>
    </r>
    <r>
      <rPr>
        <sz val="9"/>
        <rFont val="Calibri"/>
        <family val="2"/>
      </rPr>
      <t xml:space="preserve">)
</t>
    </r>
    <r>
      <rPr>
        <b/>
        <sz val="9"/>
        <rFont val="Calibri"/>
        <family val="2"/>
      </rPr>
      <t>VN</t>
    </r>
    <r>
      <rPr>
        <sz val="9"/>
        <rFont val="Calibri"/>
        <family val="2"/>
      </rPr>
      <t xml:space="preserve"> (</t>
    </r>
    <r>
      <rPr>
        <i/>
        <sz val="9"/>
        <rFont val="Calibri"/>
        <family val="2"/>
      </rPr>
      <t>UNTDID 7143, Vendor item number</t>
    </r>
    <r>
      <rPr>
        <sz val="9"/>
        <rFont val="Calibri"/>
        <family val="2"/>
      </rPr>
      <t>)</t>
    </r>
  </si>
  <si>
    <t>@listVersionID</t>
  </si>
  <si>
    <t>BT-158-2</t>
  </si>
  <si>
    <t>/ram:ClassName</t>
  </si>
  <si>
    <t>BT-X-13</t>
  </si>
  <si>
    <r>
      <rPr>
        <b/>
        <sz val="9"/>
        <rFont val="Calibri"/>
        <family val="2"/>
      </rPr>
      <t>CG</t>
    </r>
    <r>
      <rPr>
        <sz val="9"/>
        <rFont val="Calibri"/>
        <family val="2"/>
      </rPr>
      <t xml:space="preserve"> (</t>
    </r>
    <r>
      <rPr>
        <i/>
        <sz val="9"/>
        <rFont val="Calibri"/>
        <family val="2"/>
      </rPr>
      <t>UNTDID 7143, Commodity grouping</t>
    </r>
    <r>
      <rPr>
        <sz val="9"/>
        <rFont val="Calibri"/>
        <family val="2"/>
      </rPr>
      <t>)</t>
    </r>
  </si>
  <si>
    <t>/ram:IndividualTradeProductInstance</t>
  </si>
  <si>
    <t>BG-X-84</t>
  </si>
  <si>
    <t>BT-X-306</t>
  </si>
  <si>
    <t>/ram:SupplierAssignedSerialID</t>
  </si>
  <si>
    <t>BT-X-307</t>
  </si>
  <si>
    <t>/ram:OriginTradeCountry</t>
  </si>
  <si>
    <t>BT-159-00</t>
  </si>
  <si>
    <t>BT-159</t>
  </si>
  <si>
    <t>ISO 3166 Alpha 2</t>
  </si>
  <si>
    <t>/ram:IncludedReferencedProduct</t>
  </si>
  <si>
    <t>BG-X-1</t>
  </si>
  <si>
    <t>BT-X-308</t>
  </si>
  <si>
    <t>BT-X-15</t>
  </si>
  <si>
    <t>BT-X-15-1</t>
  </si>
  <si>
    <t>BT-X-16</t>
  </si>
  <si>
    <t>BT-X-17</t>
  </si>
  <si>
    <t>BT-X-309</t>
  </si>
  <si>
    <t>BT-X-18</t>
  </si>
  <si>
    <t>BT-X-19</t>
  </si>
  <si>
    <t>/ram:UnitQuantity</t>
  </si>
  <si>
    <t>BT-X-20</t>
  </si>
  <si>
    <t>BT-X-20-1</t>
  </si>
  <si>
    <t>/ram:SpecifiedLineTradeAgreement</t>
  </si>
  <si>
    <t>/ram:SellerOrderReferencedDocument</t>
  </si>
  <si>
    <t>BG-X-81</t>
  </si>
  <si>
    <t>/ram:IssuerAssignedID</t>
  </si>
  <si>
    <t>BT-X-537</t>
  </si>
  <si>
    <t>BT-X-538</t>
  </si>
  <si>
    <t>/ram:FormattedIssueDateTime</t>
  </si>
  <si>
    <t>BT-X-539-00</t>
  </si>
  <si>
    <t>/qdt:DateTimeString</t>
  </si>
  <si>
    <t>BT-X-539</t>
  </si>
  <si>
    <t>BT-X-539-0</t>
  </si>
  <si>
    <t>/ram:BuyerOrderReferencedDocument</t>
  </si>
  <si>
    <t>BT-132-00</t>
  </si>
  <si>
    <t>BT-X-21</t>
  </si>
  <si>
    <t>BT-132</t>
  </si>
  <si>
    <t>BT-X-22-00</t>
  </si>
  <si>
    <t>BT-X-22</t>
  </si>
  <si>
    <t>BT-X-22-0</t>
  </si>
  <si>
    <t>/ram:QuotationReferencedDocument</t>
  </si>
  <si>
    <t>BG-X-47</t>
  </si>
  <si>
    <t>BT-X-310</t>
  </si>
  <si>
    <t>BT-X-311</t>
  </si>
  <si>
    <t>BT-X-312-00</t>
  </si>
  <si>
    <t>BT-X-312</t>
  </si>
  <si>
    <t>BT-X-312-0</t>
  </si>
  <si>
    <t>/ram:ContractReferencedDocument</t>
  </si>
  <si>
    <t>BG-X-2</t>
  </si>
  <si>
    <t>BT-X-24</t>
  </si>
  <si>
    <t>BT-X-25</t>
  </si>
  <si>
    <t>BT-X-26-00</t>
  </si>
  <si>
    <t>BT-X-26</t>
  </si>
  <si>
    <t>BT-X-26-0</t>
  </si>
  <si>
    <t>/ram:AdditionalReferencedDocument</t>
  </si>
  <si>
    <t>BG-X-3</t>
  </si>
  <si>
    <t>BT-X-27</t>
  </si>
  <si>
    <t>/ram:URIID</t>
  </si>
  <si>
    <t>BT-X-28</t>
  </si>
  <si>
    <t>BT-X-29</t>
  </si>
  <si>
    <t>BT-X-30</t>
  </si>
  <si>
    <r>
      <rPr>
        <b/>
        <sz val="9"/>
        <color theme="1"/>
        <rFont val="Calibri"/>
        <family val="2"/>
      </rPr>
      <t>50</t>
    </r>
    <r>
      <rPr>
        <sz val="9"/>
        <color theme="1"/>
        <rFont val="Calibri"/>
        <family val="2"/>
      </rPr>
      <t xml:space="preserve">=Validated priced tender
</t>
    </r>
    <r>
      <rPr>
        <b/>
        <sz val="9"/>
        <color theme="1"/>
        <rFont val="Calibri"/>
        <family val="2"/>
      </rPr>
      <t>130</t>
    </r>
    <r>
      <rPr>
        <sz val="9"/>
        <color theme="1"/>
        <rFont val="Calibri"/>
        <family val="2"/>
      </rPr>
      <t xml:space="preserve">=Invoicing data sheet
</t>
    </r>
    <r>
      <rPr>
        <b/>
        <sz val="9"/>
        <color theme="1"/>
        <rFont val="Calibri"/>
        <family val="2"/>
      </rPr>
      <t>916</t>
    </r>
    <r>
      <rPr>
        <sz val="9"/>
        <color theme="1"/>
        <rFont val="Calibri"/>
        <family val="2"/>
      </rPr>
      <t>=Related document</t>
    </r>
  </si>
  <si>
    <t>BT-X-299</t>
  </si>
  <si>
    <t>/ram:AttachmentBinaryObject</t>
  </si>
  <si>
    <t>BT-X-31</t>
  </si>
  <si>
    <t>@mimeCode</t>
  </si>
  <si>
    <t>BT-X-31-1</t>
  </si>
  <si>
    <t>@filename</t>
  </si>
  <si>
    <t>BT-X-31-2</t>
  </si>
  <si>
    <t>/ram:ReferenceTypeCode</t>
  </si>
  <si>
    <t>BT-X-32</t>
  </si>
  <si>
    <t>BT-X-33-00</t>
  </si>
  <si>
    <t>BT-X-33</t>
  </si>
  <si>
    <t>BT-X-33-0</t>
  </si>
  <si>
    <t>/ram:GrossPriceProductTradePrice</t>
  </si>
  <si>
    <t>BT-148-00</t>
  </si>
  <si>
    <t>/ram:ChargeAmount</t>
  </si>
  <si>
    <t>/ram:BasisQuantity</t>
  </si>
  <si>
    <t>BT-149-1</t>
  </si>
  <si>
    <t>BT-150-1</t>
  </si>
  <si>
    <t>/ram:AppliedTradeAllowanceCharge</t>
  </si>
  <si>
    <t>BT-147-00</t>
  </si>
  <si>
    <t>/ram:ChargeIndicator</t>
  </si>
  <si>
    <t>BT-147-01</t>
  </si>
  <si>
    <t>BT-147-02</t>
  </si>
  <si>
    <t>/ram:CalculationPercent</t>
  </si>
  <si>
    <t>BT-X-34</t>
  </si>
  <si>
    <t>/ram:BasisAmount</t>
  </si>
  <si>
    <t>BT-X-35</t>
  </si>
  <si>
    <t>/ram:ActualAmount</t>
  </si>
  <si>
    <t>/ram:ReasonCode</t>
  </si>
  <si>
    <t>BT-X-313</t>
  </si>
  <si>
    <t>UNTDID 5189</t>
  </si>
  <si>
    <t>/ram:Reason</t>
  </si>
  <si>
    <t>BT-X-36</t>
  </si>
  <si>
    <r>
      <rPr>
        <b/>
        <sz val="9"/>
        <color theme="1"/>
        <rFont val="Calibri"/>
        <family val="2"/>
      </rPr>
      <t>true</t>
    </r>
    <r>
      <rPr>
        <sz val="9"/>
        <color theme="1"/>
        <rFont val="Calibri"/>
        <family val="2"/>
      </rPr>
      <t>=Charge</t>
    </r>
  </si>
  <si>
    <t>BT-X-300</t>
  </si>
  <si>
    <t>BT-X-301</t>
  </si>
  <si>
    <t>BT-X-302</t>
  </si>
  <si>
    <t>BT-X-314</t>
  </si>
  <si>
    <t>UNTDID 7161</t>
  </si>
  <si>
    <t>BT-X-303</t>
  </si>
  <si>
    <t>/ram:NetPriceProductTradePrice</t>
  </si>
  <si>
    <t>BT-146-00</t>
  </si>
  <si>
    <t>BT-149</t>
  </si>
  <si>
    <t>BT-150</t>
  </si>
  <si>
    <t>/ram:IncludedTradeTax</t>
  </si>
  <si>
    <t>BG-X-4</t>
  </si>
  <si>
    <t>/ram:CalculatedAmount</t>
  </si>
  <si>
    <t>BT-X-37</t>
  </si>
  <si>
    <t>BT-X-38</t>
  </si>
  <si>
    <t>VAT</t>
  </si>
  <si>
    <t>/ram:ExemptionReason</t>
  </si>
  <si>
    <t>BT-X-39</t>
  </si>
  <si>
    <t>/ram:CategoryCode</t>
  </si>
  <si>
    <t>BT-X-40</t>
  </si>
  <si>
    <t>/ram:ExemptionReasonCode</t>
  </si>
  <si>
    <t>BT-X-41</t>
  </si>
  <si>
    <t>/ram:RateApplicablePercent</t>
  </si>
  <si>
    <t>BT-X-42</t>
  </si>
  <si>
    <t>/ram:UltimateCustomerOrderReferencedDocument</t>
  </si>
  <si>
    <t>BG-X-5</t>
  </si>
  <si>
    <t>BT-X-43</t>
  </si>
  <si>
    <t>BT-X-44</t>
  </si>
  <si>
    <t>BT-X-45-00</t>
  </si>
  <si>
    <t>BT-X-45</t>
  </si>
  <si>
    <t>BT-X-45-0</t>
  </si>
  <si>
    <t>/ram:SpecifiedLineTradeDelivery</t>
  </si>
  <si>
    <t>BT-129-00</t>
  </si>
  <si>
    <t>/ram:BilledQuantity</t>
  </si>
  <si>
    <r>
      <rPr>
        <b/>
        <sz val="9"/>
        <color theme="1"/>
        <rFont val="Calibri"/>
        <family val="2"/>
      </rPr>
      <t>C62</t>
    </r>
    <r>
      <rPr>
        <sz val="9"/>
        <color theme="1"/>
        <rFont val="Calibri"/>
        <family val="2"/>
      </rPr>
      <t xml:space="preserve"> (</t>
    </r>
    <r>
      <rPr>
        <i/>
        <sz val="9"/>
        <color theme="1"/>
        <rFont val="Calibri"/>
        <family val="2"/>
      </rPr>
      <t>UN/CEFACT-Rec20, One</t>
    </r>
    <r>
      <rPr>
        <sz val="9"/>
        <color theme="1"/>
        <rFont val="Calibri"/>
        <family val="2"/>
      </rPr>
      <t>)</t>
    </r>
  </si>
  <si>
    <t>/ram:ChargeFreeQuantity</t>
  </si>
  <si>
    <t>BT-X-46</t>
  </si>
  <si>
    <t>BT-X-46-0</t>
  </si>
  <si>
    <t>/ram:PackageQuantity</t>
  </si>
  <si>
    <t>BT-X-47</t>
  </si>
  <si>
    <t>BT-X-47-0</t>
  </si>
  <si>
    <t>/ram:ShipToTradeParty</t>
  </si>
  <si>
    <t>BG-X-7</t>
  </si>
  <si>
    <t>BT-X-48</t>
  </si>
  <si>
    <t>BT-X-49</t>
  </si>
  <si>
    <t>BT-X-49-0</t>
  </si>
  <si>
    <t>BT-X-50</t>
  </si>
  <si>
    <t>/ram:RoleCode</t>
  </si>
  <si>
    <t>BT-X-541</t>
  </si>
  <si>
    <t>UNTDID 3035</t>
  </si>
  <si>
    <t>/ram:SpecifiedLegalOrganization</t>
  </si>
  <si>
    <t>BT-X-51-00</t>
  </si>
  <si>
    <t>BT-X-51</t>
  </si>
  <si>
    <t>BT-X-51-0</t>
  </si>
  <si>
    <t>/ram:TradingBusinessName</t>
  </si>
  <si>
    <t>BT-X-52</t>
  </si>
  <si>
    <t>/ram:DefinedTradeContact</t>
  </si>
  <si>
    <t>BG-X-8</t>
  </si>
  <si>
    <t>/ram:PersonName</t>
  </si>
  <si>
    <t>BT-X-54</t>
  </si>
  <si>
    <t>/ram:DepartmentName</t>
  </si>
  <si>
    <t>BT-X-54-1</t>
  </si>
  <si>
    <t>BT-X-315</t>
  </si>
  <si>
    <t>UNTDID 3139</t>
  </si>
  <si>
    <t>/ram:TelephoneUniversalCommunication</t>
  </si>
  <si>
    <t>BT-X-55-00</t>
  </si>
  <si>
    <t>/ram:CompleteNumber</t>
  </si>
  <si>
    <t>BT-X-55</t>
  </si>
  <si>
    <t>/ram:FaxUniversalCommunication</t>
  </si>
  <si>
    <t>BT-X-56-00</t>
  </si>
  <si>
    <t>BT-X-56</t>
  </si>
  <si>
    <t>/ram:EmailURIUniversalCommunication</t>
  </si>
  <si>
    <t>BT-X-57-00</t>
  </si>
  <si>
    <t>BT-X-57</t>
  </si>
  <si>
    <t>/ram:PostalTradeAddress</t>
  </si>
  <si>
    <t>BG-X-9</t>
  </si>
  <si>
    <t>/ram:PostcodeCode</t>
  </si>
  <si>
    <t>BT-X-58</t>
  </si>
  <si>
    <t>/ram:LineOne</t>
  </si>
  <si>
    <t>BT-X-59</t>
  </si>
  <si>
    <t>/ram:LineTwo</t>
  </si>
  <si>
    <t>BT-X-60</t>
  </si>
  <si>
    <t>/ram:LineThree</t>
  </si>
  <si>
    <t>BT-X-61</t>
  </si>
  <si>
    <t>/ram:CityName</t>
  </si>
  <si>
    <t>BT-X-62</t>
  </si>
  <si>
    <t>/ram:CountryID</t>
  </si>
  <si>
    <t>BT-X-63</t>
  </si>
  <si>
    <t>/ram:CountrySubDivisionName</t>
  </si>
  <si>
    <t>BT-X-64</t>
  </si>
  <si>
    <t>/ram:URIUniversalCommunication</t>
  </si>
  <si>
    <t>BT-X-65-00</t>
  </si>
  <si>
    <t>BT-X-65</t>
  </si>
  <si>
    <t>BT-X-65-0</t>
  </si>
  <si>
    <t>/ram:SpecifiedTaxRegistration</t>
  </si>
  <si>
    <t>BT-X-66-00</t>
  </si>
  <si>
    <t>BT-X-66</t>
  </si>
  <si>
    <t>BT-X-66-0</t>
  </si>
  <si>
    <r>
      <rPr>
        <b/>
        <sz val="9"/>
        <color theme="1"/>
        <rFont val="Calibri"/>
        <family val="2"/>
      </rPr>
      <t>VA</t>
    </r>
    <r>
      <rPr>
        <sz val="9"/>
        <color theme="1"/>
        <rFont val="Calibri"/>
        <family val="2"/>
      </rPr>
      <t>=VAT identifier</t>
    </r>
  </si>
  <si>
    <t>/ram:UltimateShipToTradeParty</t>
  </si>
  <si>
    <t>BG-X-10</t>
  </si>
  <si>
    <t>BT-X-67</t>
  </si>
  <si>
    <t>BT-X-68</t>
  </si>
  <si>
    <t>BT-X-68-0</t>
  </si>
  <si>
    <t>BT-X-69</t>
  </si>
  <si>
    <t>BT-X-542</t>
  </si>
  <si>
    <t>BT-X-70-00</t>
  </si>
  <si>
    <t>BT-X-70</t>
  </si>
  <si>
    <t>BT-X-70-0</t>
  </si>
  <si>
    <t>BT-X-71</t>
  </si>
  <si>
    <t>BG-X-11</t>
  </si>
  <si>
    <t>BT-X-72</t>
  </si>
  <si>
    <t>BT-X-72-1</t>
  </si>
  <si>
    <t>BT-X-316</t>
  </si>
  <si>
    <t>BT-X-73-00</t>
  </si>
  <si>
    <t>BT-X-73</t>
  </si>
  <si>
    <t>BT-X-74-00</t>
  </si>
  <si>
    <t>BT-X-74</t>
  </si>
  <si>
    <t>BT-X-75-00</t>
  </si>
  <si>
    <t>BT-X-75</t>
  </si>
  <si>
    <t>BG-X-12</t>
  </si>
  <si>
    <t>BT-X-76</t>
  </si>
  <si>
    <t>BT-X-77</t>
  </si>
  <si>
    <t>BT-X-78</t>
  </si>
  <si>
    <t>BT-X-79</t>
  </si>
  <si>
    <t>BT-X-80</t>
  </si>
  <si>
    <t>BT-X-81</t>
  </si>
  <si>
    <t>BT-X-82</t>
  </si>
  <si>
    <t>BT-X-83-00</t>
  </si>
  <si>
    <t>BT-X-83</t>
  </si>
  <si>
    <t>BT-X-83-0</t>
  </si>
  <si>
    <t>BT-X-84-00</t>
  </si>
  <si>
    <t>BT-X-84</t>
  </si>
  <si>
    <t>BT-X-84-0</t>
  </si>
  <si>
    <t>/ram:ActualDeliverySupplyChainEvent</t>
  </si>
  <si>
    <t>BT-X-85-000</t>
  </si>
  <si>
    <t>/ram:OccurrenceDateTime</t>
  </si>
  <si>
    <t>BT-X-85-00</t>
  </si>
  <si>
    <t>BT-X-85</t>
  </si>
  <si>
    <t>BT-X-85-0</t>
  </si>
  <si>
    <t>/ram:DespatchAdviceReferencedDocument</t>
  </si>
  <si>
    <t>BG-X-13</t>
  </si>
  <si>
    <t>BT-X-86</t>
  </si>
  <si>
    <t>BT-X-87</t>
  </si>
  <si>
    <t>BT-X-88-00</t>
  </si>
  <si>
    <t>BT-X-88</t>
  </si>
  <si>
    <t>BT-X-88-0</t>
  </si>
  <si>
    <t>/ram:ReceivingAdviceReferencedDocument</t>
  </si>
  <si>
    <t>BG-X-82</t>
  </si>
  <si>
    <t>BT-X-89</t>
  </si>
  <si>
    <t>BT-X-90</t>
  </si>
  <si>
    <t>BT-X-91-00</t>
  </si>
  <si>
    <t>BT-X-91</t>
  </si>
  <si>
    <t>BT-X-91-0</t>
  </si>
  <si>
    <t>/ram:DeliveryNoteReferencedDocument</t>
  </si>
  <si>
    <t>BG-X-83</t>
  </si>
  <si>
    <t>BT-X-92</t>
  </si>
  <si>
    <t>BT-X-93</t>
  </si>
  <si>
    <t>BT-X-94-00</t>
  </si>
  <si>
    <t>BT-X-94</t>
  </si>
  <si>
    <t>BT-X-94-0</t>
  </si>
  <si>
    <t>/ram:SpecifiedLineTradeSettlement</t>
  </si>
  <si>
    <t>BG-30-00</t>
  </si>
  <si>
    <t>/ram:ApplicableTradeTax</t>
  </si>
  <si>
    <t>BG-30</t>
  </si>
  <si>
    <t>BT-X-95</t>
  </si>
  <si>
    <t>BT-151-0</t>
  </si>
  <si>
    <t>BT-X-96</t>
  </si>
  <si>
    <t>BT-151</t>
  </si>
  <si>
    <t>BT-X-97</t>
  </si>
  <si>
    <t>BT-152</t>
  </si>
  <si>
    <t>/ram:BillingSpecifiedPeriod</t>
  </si>
  <si>
    <t>/ram:StartDateTime</t>
  </si>
  <si>
    <t>BT-134-00</t>
  </si>
  <si>
    <t>BT-134-0</t>
  </si>
  <si>
    <t>/ram:EndDateTime</t>
  </si>
  <si>
    <t>BT-135-00</t>
  </si>
  <si>
    <t>BT-135-0</t>
  </si>
  <si>
    <t>/ram:SpecifiedTradeAllowanceCharge</t>
  </si>
  <si>
    <t>BG-27-0</t>
  </si>
  <si>
    <t>BG-27-1</t>
  </si>
  <si>
    <t>false</t>
  </si>
  <si>
    <t>BT-138</t>
  </si>
  <si>
    <t>BT-137</t>
  </si>
  <si>
    <t>BT-140</t>
  </si>
  <si>
    <t>BT-139</t>
  </si>
  <si>
    <t>BG-28-0</t>
  </si>
  <si>
    <t>BG-28-1</t>
  </si>
  <si>
    <t>true</t>
  </si>
  <si>
    <t>BT-143</t>
  </si>
  <si>
    <t>BT-142</t>
  </si>
  <si>
    <t>BT-145</t>
  </si>
  <si>
    <t>BT-144</t>
  </si>
  <si>
    <t>/ram:SpecifiedTradeSettlementLineMonetarySummation</t>
  </si>
  <si>
    <t>BT-131-00</t>
  </si>
  <si>
    <t>/ram:LineTotalAmount</t>
  </si>
  <si>
    <t>BT-131</t>
  </si>
  <si>
    <t>/ram:ChargeTotalAmount</t>
  </si>
  <si>
    <t>BT-X-327</t>
  </si>
  <si>
    <t>/ram:AllowanceTotalAmount</t>
  </si>
  <si>
    <t>BT-X-328</t>
  </si>
  <si>
    <t>/ram:TaxTotalAmount</t>
  </si>
  <si>
    <t>BT-X-329</t>
  </si>
  <si>
    <t>/ram:GrandTotalAmount</t>
  </si>
  <si>
    <t>BT-X-330</t>
  </si>
  <si>
    <t>/ram:TotalAllowanceChargeAmount</t>
  </si>
  <si>
    <t>BT-X-98</t>
  </si>
  <si>
    <t>/ram:InvoiceReferencedDocument</t>
  </si>
  <si>
    <t>BG-X-48</t>
  </si>
  <si>
    <t>BT-X-331</t>
  </si>
  <si>
    <t>BT-X-540</t>
  </si>
  <si>
    <t>BT-X-332</t>
  </si>
  <si>
    <t>BT-X-333-00</t>
  </si>
  <si>
    <t>BT-X-333</t>
  </si>
  <si>
    <t>BT-X-333-0</t>
  </si>
  <si>
    <t>BT-128-00</t>
  </si>
  <si>
    <t>BT-128</t>
  </si>
  <si>
    <t>BT-128-0</t>
  </si>
  <si>
    <t/>
  </si>
  <si>
    <t>BT-128-1</t>
  </si>
  <si>
    <r>
      <rPr>
        <b/>
        <sz val="9"/>
        <color theme="1"/>
        <rFont val="Calibri"/>
        <family val="2"/>
      </rPr>
      <t>AEG</t>
    </r>
    <r>
      <rPr>
        <sz val="9"/>
        <color theme="1"/>
        <rFont val="Calibri"/>
        <family val="2"/>
      </rPr>
      <t xml:space="preserve"> (</t>
    </r>
    <r>
      <rPr>
        <i/>
        <sz val="9"/>
        <color theme="1"/>
        <rFont val="Calibri"/>
        <family val="2"/>
      </rPr>
      <t>UNTDID 1153, Customer specification number</t>
    </r>
    <r>
      <rPr>
        <sz val="9"/>
        <color theme="1"/>
        <rFont val="Calibri"/>
        <family val="2"/>
      </rPr>
      <t>)</t>
    </r>
  </si>
  <si>
    <r>
      <rPr>
        <b/>
        <sz val="9"/>
        <color theme="1"/>
        <rFont val="Calibri"/>
        <family val="2"/>
      </rPr>
      <t>130</t>
    </r>
    <r>
      <rPr>
        <sz val="9"/>
        <color theme="1"/>
        <rFont val="Calibri"/>
        <family val="2"/>
      </rPr>
      <t>=Invoicing data sheet</t>
    </r>
  </si>
  <si>
    <t>UNTDID 1153</t>
  </si>
  <si>
    <r>
      <rPr>
        <b/>
        <sz val="9"/>
        <color theme="1"/>
        <rFont val="Calibri"/>
        <family val="2"/>
      </rPr>
      <t>CS</t>
    </r>
    <r>
      <rPr>
        <sz val="9"/>
        <color theme="1"/>
        <rFont val="Calibri"/>
        <family val="2"/>
      </rPr>
      <t xml:space="preserve"> (</t>
    </r>
    <r>
      <rPr>
        <i/>
        <sz val="9"/>
        <color theme="1"/>
        <rFont val="Calibri"/>
        <family val="2"/>
      </rPr>
      <t>UNTDID 1153, Condition of sale document number</t>
    </r>
    <r>
      <rPr>
        <sz val="9"/>
        <color theme="1"/>
        <rFont val="Calibri"/>
        <family val="2"/>
      </rPr>
      <t>)</t>
    </r>
  </si>
  <si>
    <r>
      <rPr>
        <b/>
        <sz val="9"/>
        <color theme="1"/>
        <rFont val="Calibri"/>
        <family val="2"/>
      </rPr>
      <t>EQ</t>
    </r>
    <r>
      <rPr>
        <sz val="9"/>
        <color theme="1"/>
        <rFont val="Calibri"/>
        <family val="2"/>
      </rPr>
      <t xml:space="preserve"> (</t>
    </r>
    <r>
      <rPr>
        <i/>
        <sz val="9"/>
        <color theme="1"/>
        <rFont val="Calibri"/>
        <family val="2"/>
      </rPr>
      <t>UNTDID 1153, Equipment number</t>
    </r>
    <r>
      <rPr>
        <sz val="9"/>
        <color theme="1"/>
        <rFont val="Calibri"/>
        <family val="2"/>
      </rPr>
      <t>)</t>
    </r>
  </si>
  <si>
    <r>
      <rPr>
        <b/>
        <sz val="9"/>
        <color theme="1"/>
        <rFont val="Calibri"/>
        <family val="2"/>
      </rPr>
      <t>OP</t>
    </r>
    <r>
      <rPr>
        <sz val="9"/>
        <color theme="1"/>
        <rFont val="Calibri"/>
        <family val="2"/>
      </rPr>
      <t xml:space="preserve"> (</t>
    </r>
    <r>
      <rPr>
        <i/>
        <sz val="9"/>
        <color theme="1"/>
        <rFont val="Calibri"/>
        <family val="2"/>
      </rPr>
      <t>UNTDID 1153, Original purchase order</t>
    </r>
    <r>
      <rPr>
        <sz val="9"/>
        <color theme="1"/>
        <rFont val="Calibri"/>
        <family val="2"/>
      </rPr>
      <t>)</t>
    </r>
  </si>
  <si>
    <r>
      <rPr>
        <b/>
        <sz val="9"/>
        <color theme="1"/>
        <rFont val="Calibri"/>
        <family val="2"/>
      </rPr>
      <t>LI</t>
    </r>
    <r>
      <rPr>
        <sz val="9"/>
        <color theme="1"/>
        <rFont val="Calibri"/>
        <family val="2"/>
      </rPr>
      <t xml:space="preserve"> (</t>
    </r>
    <r>
      <rPr>
        <i/>
        <sz val="9"/>
        <color theme="1"/>
        <rFont val="Calibri"/>
        <family val="2"/>
      </rPr>
      <t>UNTDID 1153, Document line identifier</t>
    </r>
    <r>
      <rPr>
        <sz val="9"/>
        <color theme="1"/>
        <rFont val="Calibri"/>
        <family val="2"/>
      </rPr>
      <t>)</t>
    </r>
  </si>
  <si>
    <t>/ram:ReceivableSpecifiedTradeAccountingAccount</t>
  </si>
  <si>
    <t>BT-133-00</t>
  </si>
  <si>
    <t>BT-133</t>
  </si>
  <si>
    <t>BT-X-99</t>
  </si>
  <si>
    <t>/ram:ApplicableHeaderTradeAgreement</t>
  </si>
  <si>
    <t>BT-10-00</t>
  </si>
  <si>
    <t>/ram:BuyerReference</t>
  </si>
  <si>
    <t>BT-10</t>
  </si>
  <si>
    <t>/ram:SellerTradeParty</t>
  </si>
  <si>
    <t>BT-29</t>
  </si>
  <si>
    <t>BT-29-0</t>
  </si>
  <si>
    <t>BT-29-1</t>
  </si>
  <si>
    <t>BT-27</t>
  </si>
  <si>
    <t>BT-X-543</t>
  </si>
  <si>
    <t>BT-33</t>
  </si>
  <si>
    <t>BT-30-00</t>
  </si>
  <si>
    <r>
      <rPr>
        <b/>
        <sz val="9"/>
        <color theme="1"/>
        <rFont val="Calibri"/>
        <family val="2"/>
      </rPr>
      <t>0002</t>
    </r>
    <r>
      <rPr>
        <sz val="9"/>
        <color theme="1"/>
        <rFont val="Calibri"/>
        <family val="2"/>
      </rPr>
      <t xml:space="preserve"> (</t>
    </r>
    <r>
      <rPr>
        <i/>
        <sz val="9"/>
        <color theme="1"/>
        <rFont val="Calibri"/>
        <family val="2"/>
      </rPr>
      <t>ISO 6523, SIREN</t>
    </r>
    <r>
      <rPr>
        <sz val="9"/>
        <color theme="1"/>
        <rFont val="Calibri"/>
        <family val="2"/>
      </rPr>
      <t>)</t>
    </r>
  </si>
  <si>
    <t>BT-28</t>
  </si>
  <si>
    <t>BG-X-14</t>
  </si>
  <si>
    <t>BT-X-100</t>
  </si>
  <si>
    <t>BT-X-101</t>
  </si>
  <si>
    <t>BT-X-102</t>
  </si>
  <si>
    <t>BT-X-103</t>
  </si>
  <si>
    <t>BT-X-104</t>
  </si>
  <si>
    <t>BT-X-105</t>
  </si>
  <si>
    <t>BT-X-106</t>
  </si>
  <si>
    <t>BG-6</t>
  </si>
  <si>
    <t>BT-41</t>
  </si>
  <si>
    <t>BT-41-0</t>
  </si>
  <si>
    <t>BT-X-317</t>
  </si>
  <si>
    <t>BT-42-00</t>
  </si>
  <si>
    <t>BT-42</t>
  </si>
  <si>
    <t>BT-X-107-00</t>
  </si>
  <si>
    <t>BT-X-107</t>
  </si>
  <si>
    <t>BT-43-00</t>
  </si>
  <si>
    <t>BT-43</t>
  </si>
  <si>
    <t>BT-38</t>
  </si>
  <si>
    <t>BT-35</t>
  </si>
  <si>
    <t>BT-36</t>
  </si>
  <si>
    <t>BT-162</t>
  </si>
  <si>
    <t>BT-37</t>
  </si>
  <si>
    <t>BT-39</t>
  </si>
  <si>
    <t>BT-34-00</t>
  </si>
  <si>
    <t>BT-34</t>
  </si>
  <si>
    <t>BT-34-1</t>
  </si>
  <si>
    <t>0..2</t>
  </si>
  <si>
    <t>BT-31-00</t>
  </si>
  <si>
    <r>
      <t>VA</t>
    </r>
    <r>
      <rPr>
        <sz val="9"/>
        <rFont val="Calibri"/>
        <family val="2"/>
      </rPr>
      <t>=VAT identifier</t>
    </r>
  </si>
  <si>
    <t>BT-32-00</t>
  </si>
  <si>
    <t>BT-32</t>
  </si>
  <si>
    <t>BT-32-0</t>
  </si>
  <si>
    <r>
      <rPr>
        <b/>
        <sz val="9"/>
        <color theme="1"/>
        <rFont val="Calibri"/>
        <family val="2"/>
      </rPr>
      <t>FC</t>
    </r>
    <r>
      <rPr>
        <sz val="9"/>
        <color theme="1"/>
        <rFont val="Calibri"/>
        <family val="2"/>
      </rPr>
      <t>=Identifiant fiscal (local)</t>
    </r>
  </si>
  <si>
    <t>/ram:BuyerTradeParty</t>
  </si>
  <si>
    <t>BT-46</t>
  </si>
  <si>
    <t>BT-46-0</t>
  </si>
  <si>
    <t>BT-46-1</t>
  </si>
  <si>
    <t>BT-44</t>
  </si>
  <si>
    <t>BT-X-544</t>
  </si>
  <si>
    <t>BT-X-334</t>
  </si>
  <si>
    <t>BT-47-00</t>
  </si>
  <si>
    <t>BT-45</t>
  </si>
  <si>
    <t>BG-X-15</t>
  </si>
  <si>
    <t>BT-X-108</t>
  </si>
  <si>
    <t>BT-X-109</t>
  </si>
  <si>
    <t>BT-X-110</t>
  </si>
  <si>
    <t>BT-X-111</t>
  </si>
  <si>
    <t>BT-X-112</t>
  </si>
  <si>
    <t>BT-X-113</t>
  </si>
  <si>
    <t>BT-X-114</t>
  </si>
  <si>
    <t>BG-9</t>
  </si>
  <si>
    <t>BT-56</t>
  </si>
  <si>
    <t>BT-56-0</t>
  </si>
  <si>
    <t>BT-X-318</t>
  </si>
  <si>
    <t>BT-57-00</t>
  </si>
  <si>
    <t>BT-57</t>
  </si>
  <si>
    <t>BT-X-115-00</t>
  </si>
  <si>
    <t>BT-X-115</t>
  </si>
  <si>
    <t>BT-58-00</t>
  </si>
  <si>
    <t>BT-58</t>
  </si>
  <si>
    <t>BT-53</t>
  </si>
  <si>
    <t>BT-50</t>
  </si>
  <si>
    <t>BT-51</t>
  </si>
  <si>
    <t>BT-163</t>
  </si>
  <si>
    <t>BT-52</t>
  </si>
  <si>
    <t>BT-54</t>
  </si>
  <si>
    <t>BT-49-00</t>
  </si>
  <si>
    <t>BT-49</t>
  </si>
  <si>
    <t>BT-49-1</t>
  </si>
  <si>
    <r>
      <rPr>
        <b/>
        <sz val="9"/>
        <color theme="1"/>
        <rFont val="Calibri"/>
        <family val="2"/>
      </rPr>
      <t>0225</t>
    </r>
    <r>
      <rPr>
        <sz val="9"/>
        <color theme="1"/>
        <rFont val="Calibri"/>
        <family val="2"/>
      </rPr>
      <t xml:space="preserve"> (</t>
    </r>
    <r>
      <rPr>
        <i/>
        <sz val="9"/>
        <color theme="1"/>
        <rFont val="Calibri"/>
        <family val="2"/>
      </rPr>
      <t>EAS,  FRCTC ELECTRONIC ADDRESS</t>
    </r>
    <r>
      <rPr>
        <sz val="9"/>
        <color theme="1"/>
        <rFont val="Calibri"/>
        <family val="2"/>
      </rPr>
      <t>)</t>
    </r>
  </si>
  <si>
    <t>BT-48-00</t>
  </si>
  <si>
    <t>/ram:SalesAgentTradeParty</t>
  </si>
  <si>
    <t>BG-X-49</t>
  </si>
  <si>
    <t>BT-X-337</t>
  </si>
  <si>
    <t>BT-X-338</t>
  </si>
  <si>
    <t>BT-X-338-0</t>
  </si>
  <si>
    <t>BT-X-335</t>
  </si>
  <si>
    <t>BT-X-545</t>
  </si>
  <si>
    <t>BG-X-50</t>
  </si>
  <si>
    <t>BT-X-339</t>
  </si>
  <si>
    <t>BT-X-339-0</t>
  </si>
  <si>
    <t>BT-X-336</t>
  </si>
  <si>
    <t>BG-X-53</t>
  </si>
  <si>
    <t>BT-X-355</t>
  </si>
  <si>
    <t>BT-X-356</t>
  </si>
  <si>
    <t>BT-X-357</t>
  </si>
  <si>
    <t>BT-X-358</t>
  </si>
  <si>
    <t>BT-X-359</t>
  </si>
  <si>
    <t>BT-X-360</t>
  </si>
  <si>
    <t>BT-X-361</t>
  </si>
  <si>
    <t>BG-X-51</t>
  </si>
  <si>
    <t>BT-X-342</t>
  </si>
  <si>
    <t>BT-X-343</t>
  </si>
  <si>
    <t>BT-X-347</t>
  </si>
  <si>
    <t>BT-X-344-00</t>
  </si>
  <si>
    <t>BT-X-344</t>
  </si>
  <si>
    <t>BT-X-345-00</t>
  </si>
  <si>
    <t>BT-X-345</t>
  </si>
  <si>
    <t>BT-X-346-00</t>
  </si>
  <si>
    <t>BT-X-346</t>
  </si>
  <si>
    <t>BG-X-52</t>
  </si>
  <si>
    <t>BT-X-348</t>
  </si>
  <si>
    <t>BT-X-349</t>
  </si>
  <si>
    <t>BT-X-350</t>
  </si>
  <si>
    <t>BT-X-351</t>
  </si>
  <si>
    <t>BT-X-352</t>
  </si>
  <si>
    <t>BT-X-353</t>
  </si>
  <si>
    <t>BT-X-354</t>
  </si>
  <si>
    <t>BT-X-341-00</t>
  </si>
  <si>
    <t>BT-X-341</t>
  </si>
  <si>
    <t>BT-X-341-0</t>
  </si>
  <si>
    <t>BT-X-340-00</t>
  </si>
  <si>
    <t>BT-X-340</t>
  </si>
  <si>
    <t>BT-X-340-0</t>
  </si>
  <si>
    <t>/ram:BuyerTaxRepresentativeTradeParty</t>
  </si>
  <si>
    <t>BG-X-54</t>
  </si>
  <si>
    <t>BT-X-364</t>
  </si>
  <si>
    <t>BT-X-365</t>
  </si>
  <si>
    <t>BT-X-365-0</t>
  </si>
  <si>
    <t>BT-X-362</t>
  </si>
  <si>
    <t>BT-X-546</t>
  </si>
  <si>
    <t>BG-X-58</t>
  </si>
  <si>
    <t>BT-X-366</t>
  </si>
  <si>
    <t>BT-X-366-0</t>
  </si>
  <si>
    <t>BT-X-363</t>
  </si>
  <si>
    <t>BG-X-57</t>
  </si>
  <si>
    <t>BT-X-382</t>
  </si>
  <si>
    <t>BT-X-383</t>
  </si>
  <si>
    <t>BT-X-384</t>
  </si>
  <si>
    <t>BT-X-385</t>
  </si>
  <si>
    <t>BT-X-386</t>
  </si>
  <si>
    <t>BT-X-387</t>
  </si>
  <si>
    <t>BT-X-388</t>
  </si>
  <si>
    <t>BG-X-55</t>
  </si>
  <si>
    <t>BT-X-369</t>
  </si>
  <si>
    <t>BT-X-370</t>
  </si>
  <si>
    <t>BT-X-371</t>
  </si>
  <si>
    <t>BT-X-372-00</t>
  </si>
  <si>
    <t>BT-X-372</t>
  </si>
  <si>
    <t>BT-X-373-00</t>
  </si>
  <si>
    <t>BT-X-373</t>
  </si>
  <si>
    <t>BT-X-374-00</t>
  </si>
  <si>
    <t>BT-X-374</t>
  </si>
  <si>
    <t>BG-X-56</t>
  </si>
  <si>
    <t>BT-X-375</t>
  </si>
  <si>
    <t>BT-X-376</t>
  </si>
  <si>
    <t>BT-X-377</t>
  </si>
  <si>
    <t>BT-X-378</t>
  </si>
  <si>
    <t>BT-X-379</t>
  </si>
  <si>
    <t>BT-X-380</t>
  </si>
  <si>
    <t>BT-X-381</t>
  </si>
  <si>
    <t>BT-X-368-00</t>
  </si>
  <si>
    <t>BT-X-368</t>
  </si>
  <si>
    <t>BT-X-368-0</t>
  </si>
  <si>
    <t>BT-X-367-00</t>
  </si>
  <si>
    <t>BT-X-367</t>
  </si>
  <si>
    <t>BT-X-367-0</t>
  </si>
  <si>
    <t>/ram:SellerTaxRepresentativeTradeParty</t>
  </si>
  <si>
    <t>BT-X-116</t>
  </si>
  <si>
    <t>BT-X-117</t>
  </si>
  <si>
    <t>BT-X-117-1</t>
  </si>
  <si>
    <t>BT-62</t>
  </si>
  <si>
    <t>BT-X-547</t>
  </si>
  <si>
    <t>BG-X-16</t>
  </si>
  <si>
    <t>BT-X-118</t>
  </si>
  <si>
    <t>BT-X-118-0</t>
  </si>
  <si>
    <t>BT-X-119</t>
  </si>
  <si>
    <t>BG-X-59</t>
  </si>
  <si>
    <t>BT-X-389</t>
  </si>
  <si>
    <t>BT-X-390</t>
  </si>
  <si>
    <t>BT-X-391</t>
  </si>
  <si>
    <t>BT-X-392</t>
  </si>
  <si>
    <t>BT-X-393</t>
  </si>
  <si>
    <t>BT-X-394</t>
  </si>
  <si>
    <t>BT-X-395</t>
  </si>
  <si>
    <t>BG-X-17</t>
  </si>
  <si>
    <t>BT-X-120</t>
  </si>
  <si>
    <t>BT-X-121</t>
  </si>
  <si>
    <t>BT-X-319</t>
  </si>
  <si>
    <t>BT-X-122-00</t>
  </si>
  <si>
    <t>BT-X-122</t>
  </si>
  <si>
    <t>BT-X-123-00</t>
  </si>
  <si>
    <t>BT-X-123</t>
  </si>
  <si>
    <t>BT-X-124-00</t>
  </si>
  <si>
    <t>BT-X-124</t>
  </si>
  <si>
    <t>BG-12</t>
  </si>
  <si>
    <t>BT-67</t>
  </si>
  <si>
    <t>BT-64</t>
  </si>
  <si>
    <t>BT-65</t>
  </si>
  <si>
    <t>BT-164</t>
  </si>
  <si>
    <t>BT-66</t>
  </si>
  <si>
    <t>BT-69</t>
  </si>
  <si>
    <t>BT-68</t>
  </si>
  <si>
    <t>BT-X-125-00</t>
  </si>
  <si>
    <t>BT-X-125</t>
  </si>
  <si>
    <t>BT-X-125-0</t>
  </si>
  <si>
    <t>BT-63-00</t>
  </si>
  <si>
    <t>BT-63-0</t>
  </si>
  <si>
    <t>/ram:ProductEndUserTradeParty</t>
  </si>
  <si>
    <t>BG-X-18</t>
  </si>
  <si>
    <t>BT-X-126</t>
  </si>
  <si>
    <t>BT-X-127</t>
  </si>
  <si>
    <t>BT-X-127-0</t>
  </si>
  <si>
    <t>BT-X-128</t>
  </si>
  <si>
    <t>BT-X-548</t>
  </si>
  <si>
    <t>BG-X-19</t>
  </si>
  <si>
    <t>BT-X-129</t>
  </si>
  <si>
    <t>BT-X-129-0</t>
  </si>
  <si>
    <t>BT-X-130</t>
  </si>
  <si>
    <t>BG-X-60</t>
  </si>
  <si>
    <t>BT-X-396</t>
  </si>
  <si>
    <t>BT-X-397</t>
  </si>
  <si>
    <t>BT-X-398</t>
  </si>
  <si>
    <t>BT-X-399</t>
  </si>
  <si>
    <t>BT-X-400</t>
  </si>
  <si>
    <t>BT-X-401</t>
  </si>
  <si>
    <t>BT-X-402</t>
  </si>
  <si>
    <t>BG-X-20</t>
  </si>
  <si>
    <t>BT-X-131</t>
  </si>
  <si>
    <t>BT-X-132</t>
  </si>
  <si>
    <t>BT-X-320</t>
  </si>
  <si>
    <t>BT-X-133-00</t>
  </si>
  <si>
    <t>BT-X-133</t>
  </si>
  <si>
    <t>BT-X-134-00</t>
  </si>
  <si>
    <t>BT-X-134</t>
  </si>
  <si>
    <t>BT-X-135-00</t>
  </si>
  <si>
    <t>BT-X-135</t>
  </si>
  <si>
    <t>BG-X-21</t>
  </si>
  <si>
    <t>BT-X-136</t>
  </si>
  <si>
    <t>BT-X-137</t>
  </si>
  <si>
    <t>BT-X-138</t>
  </si>
  <si>
    <t>BT-X-139</t>
  </si>
  <si>
    <t>BT-X-140</t>
  </si>
  <si>
    <t>BT-X-141</t>
  </si>
  <si>
    <t>BT-X-142</t>
  </si>
  <si>
    <t>BT-X-143-00</t>
  </si>
  <si>
    <t>BT-X-143</t>
  </si>
  <si>
    <t>BT-X-143-0</t>
  </si>
  <si>
    <t>BT-X-144-00</t>
  </si>
  <si>
    <t>BT-X-144</t>
  </si>
  <si>
    <t>BT-X-144-0</t>
  </si>
  <si>
    <t>/ram:ApplicableTradeDeliveryTerms</t>
  </si>
  <si>
    <t>BG-X-22</t>
  </si>
  <si>
    <t>/ram:DeliveryTypeCode</t>
  </si>
  <si>
    <t>BT-X-145</t>
  </si>
  <si>
    <t>UNTDID 4053 + INCOTERMS</t>
  </si>
  <si>
    <t>BT-14-00</t>
  </si>
  <si>
    <t>BT-14</t>
  </si>
  <si>
    <t>BT-X-146-00</t>
  </si>
  <si>
    <t>BT-X-146</t>
  </si>
  <si>
    <t>BT-X-146-0</t>
  </si>
  <si>
    <t>BT-13-00</t>
  </si>
  <si>
    <t>BT-13</t>
  </si>
  <si>
    <t>BT-X-147-00</t>
  </si>
  <si>
    <t>BT-X-147</t>
  </si>
  <si>
    <t>BT-X-147-0</t>
  </si>
  <si>
    <t>BG-X-61</t>
  </si>
  <si>
    <t>BT-X-403</t>
  </si>
  <si>
    <t>BT-X-404-00</t>
  </si>
  <si>
    <t>BT-X-404</t>
  </si>
  <si>
    <t>BT-X-404-0</t>
  </si>
  <si>
    <t>BT-12-00</t>
  </si>
  <si>
    <t>BT-12</t>
  </si>
  <si>
    <t>BT-X-405</t>
  </si>
  <si>
    <t>BT-X-148-00</t>
  </si>
  <si>
    <t>BT-X-148</t>
  </si>
  <si>
    <t>BT-X-148-0</t>
  </si>
  <si>
    <t>BG-24</t>
  </si>
  <si>
    <t>BT-122</t>
  </si>
  <si>
    <t>BT-124</t>
  </si>
  <si>
    <t>BT-122-0</t>
  </si>
  <si>
    <r>
      <rPr>
        <b/>
        <sz val="9"/>
        <color theme="1"/>
        <rFont val="Calibri"/>
        <family val="2"/>
      </rPr>
      <t>916</t>
    </r>
    <r>
      <rPr>
        <sz val="9"/>
        <color theme="1"/>
        <rFont val="Calibri"/>
        <family val="2"/>
      </rPr>
      <t>=Related document</t>
    </r>
  </si>
  <si>
    <t>BT-123</t>
  </si>
  <si>
    <t>BT-125</t>
  </si>
  <si>
    <t>BT-125-1</t>
  </si>
  <si>
    <t>BT-125-2</t>
  </si>
  <si>
    <t>BT-X-149-00</t>
  </si>
  <si>
    <t>BT-X-149</t>
  </si>
  <si>
    <t>BT-X-149-0</t>
  </si>
  <si>
    <t>BT-17-00</t>
  </si>
  <si>
    <t>BT-17</t>
  </si>
  <si>
    <t>BT-17-0</t>
  </si>
  <si>
    <r>
      <rPr>
        <b/>
        <sz val="9"/>
        <color theme="1"/>
        <rFont val="Calibri"/>
        <family val="2"/>
      </rPr>
      <t>50</t>
    </r>
    <r>
      <rPr>
        <sz val="9"/>
        <color theme="1"/>
        <rFont val="Calibri"/>
        <family val="2"/>
      </rPr>
      <t>=Validated priced tender</t>
    </r>
  </si>
  <si>
    <t>BT-X-556-00</t>
  </si>
  <si>
    <t>BT-X-556</t>
  </si>
  <si>
    <t>BT-X-556-0</t>
  </si>
  <si>
    <t>BT-18-00</t>
  </si>
  <si>
    <t>BT-18</t>
  </si>
  <si>
    <t>BT-18-0</t>
  </si>
  <si>
    <t>BT-18-1</t>
  </si>
  <si>
    <r>
      <rPr>
        <b/>
        <sz val="9"/>
        <color theme="1"/>
        <rFont val="Calibri"/>
        <family val="2"/>
      </rPr>
      <t>ACD</t>
    </r>
    <r>
      <rPr>
        <sz val="9"/>
        <color theme="1"/>
        <rFont val="Calibri"/>
        <family val="2"/>
      </rPr>
      <t xml:space="preserve"> (</t>
    </r>
    <r>
      <rPr>
        <i/>
        <sz val="9"/>
        <color theme="1"/>
        <rFont val="Calibri"/>
        <family val="2"/>
      </rPr>
      <t>UNTDID 1153, Additional reference number</t>
    </r>
    <r>
      <rPr>
        <sz val="9"/>
        <color theme="1"/>
        <rFont val="Calibri"/>
        <family val="2"/>
      </rPr>
      <t>)</t>
    </r>
  </si>
  <si>
    <t>BT-X-557-00</t>
  </si>
  <si>
    <t>BT-X-557</t>
  </si>
  <si>
    <t>BT-X-557-0</t>
  </si>
  <si>
    <t>/ram:BuyerAgentTradeParty</t>
  </si>
  <si>
    <t>BG-X-62</t>
  </si>
  <si>
    <t>BT-X-408</t>
  </si>
  <si>
    <t>BT-X-409</t>
  </si>
  <si>
    <t>BT-X-409-0</t>
  </si>
  <si>
    <r>
      <rPr>
        <b/>
        <sz val="9"/>
        <color theme="1"/>
        <rFont val="Calibri"/>
        <family val="2"/>
      </rPr>
      <t>0009</t>
    </r>
    <r>
      <rPr>
        <sz val="9"/>
        <color theme="1"/>
        <rFont val="Calibri"/>
        <family val="2"/>
      </rPr>
      <t xml:space="preserve"> (</t>
    </r>
    <r>
      <rPr>
        <i/>
        <sz val="9"/>
        <color theme="1"/>
        <rFont val="Calibri"/>
        <family val="2"/>
      </rPr>
      <t>ISO 6523, SIRET</t>
    </r>
    <r>
      <rPr>
        <sz val="9"/>
        <color theme="1"/>
        <rFont val="Calibri"/>
        <family val="2"/>
      </rPr>
      <t>)</t>
    </r>
  </si>
  <si>
    <t>BT-X-406</t>
  </si>
  <si>
    <t>BT-X-549</t>
  </si>
  <si>
    <t>BG-X-63</t>
  </si>
  <si>
    <t>BT-X-410</t>
  </si>
  <si>
    <t>BT-X-410-0</t>
  </si>
  <si>
    <t>BT-X-407</t>
  </si>
  <si>
    <t>BG-X-66</t>
  </si>
  <si>
    <t>BT-X-426</t>
  </si>
  <si>
    <t>BT-X-427</t>
  </si>
  <si>
    <t>BT-X-428</t>
  </si>
  <si>
    <t>BT-X-429</t>
  </si>
  <si>
    <t>BT-X-430</t>
  </si>
  <si>
    <t>BT-X-431</t>
  </si>
  <si>
    <t>BT-X-432</t>
  </si>
  <si>
    <t>BG-X-64</t>
  </si>
  <si>
    <t>BT-X-413</t>
  </si>
  <si>
    <t>BT-X-414</t>
  </si>
  <si>
    <t>BT-X-415</t>
  </si>
  <si>
    <t>BT-X-416-00</t>
  </si>
  <si>
    <t>BT-X-416</t>
  </si>
  <si>
    <t>BT-X-417-00</t>
  </si>
  <si>
    <t>BT-X-417</t>
  </si>
  <si>
    <t>BT-X-418-00</t>
  </si>
  <si>
    <t>BT-X-418</t>
  </si>
  <si>
    <t>BG-X-65</t>
  </si>
  <si>
    <t>BT-X-419</t>
  </si>
  <si>
    <t>BT-X-420</t>
  </si>
  <si>
    <t>BT-X-421</t>
  </si>
  <si>
    <t>BT-X-422</t>
  </si>
  <si>
    <t>BT-X-423</t>
  </si>
  <si>
    <t>BT-X-424</t>
  </si>
  <si>
    <t>BT-X-425</t>
  </si>
  <si>
    <t>BT-X-412-00</t>
  </si>
  <si>
    <t>BT-X-412</t>
  </si>
  <si>
    <t>BT-X-412-0</t>
  </si>
  <si>
    <t>BT-X-411-00</t>
  </si>
  <si>
    <t>BT-X-411</t>
  </si>
  <si>
    <t>BT-X-411-0</t>
  </si>
  <si>
    <t>/ram:SpecifiedProcuringProject</t>
  </si>
  <si>
    <t>BT-11-00</t>
  </si>
  <si>
    <t>BT-11</t>
  </si>
  <si>
    <t>BT-11-0</t>
  </si>
  <si>
    <t>BG-X-23</t>
  </si>
  <si>
    <t>BT-X-150</t>
  </si>
  <si>
    <t>BT-X-151-00</t>
  </si>
  <si>
    <t>BT-X-151</t>
  </si>
  <si>
    <t>BT-X-151-0</t>
  </si>
  <si>
    <t>/ram:ApplicableHeaderTradeDelivery</t>
  </si>
  <si>
    <t>BG-13-00</t>
  </si>
  <si>
    <t>/ram:RelatedSupplyChainConsignment</t>
  </si>
  <si>
    <t>BG-X-24</t>
  </si>
  <si>
    <t>/ram:SpecifiedLogisticsTransportMovement</t>
  </si>
  <si>
    <t>BT-X-152-00</t>
  </si>
  <si>
    <t>/ram:ModeCode</t>
  </si>
  <si>
    <t>BT-X-152</t>
  </si>
  <si>
    <t>BT-71</t>
  </si>
  <si>
    <t>BT-71-0</t>
  </si>
  <si>
    <t>BT-71-1</t>
  </si>
  <si>
    <t>BT-70</t>
  </si>
  <si>
    <t>BT-X-550</t>
  </si>
  <si>
    <t>BG-X-25</t>
  </si>
  <si>
    <t>BT-X-153</t>
  </si>
  <si>
    <t>BT-X-153-0</t>
  </si>
  <si>
    <t>BT-X-154</t>
  </si>
  <si>
    <t>BG-X-67</t>
  </si>
  <si>
    <t>BT-X-433</t>
  </si>
  <si>
    <t>BT-X-434</t>
  </si>
  <si>
    <t>BT-X-435</t>
  </si>
  <si>
    <t>BT-X-436</t>
  </si>
  <si>
    <t>BT-X-437</t>
  </si>
  <si>
    <t>BT-X-438</t>
  </si>
  <si>
    <t>BT-X-439</t>
  </si>
  <si>
    <t>BG-X-26</t>
  </si>
  <si>
    <t>BT-X-155</t>
  </si>
  <si>
    <t>BT-X-156</t>
  </si>
  <si>
    <t>BT-X-321</t>
  </si>
  <si>
    <t>BT-X-157-00</t>
  </si>
  <si>
    <t>BT-X-157</t>
  </si>
  <si>
    <t>BT-X-158-00</t>
  </si>
  <si>
    <t>BT-X-158</t>
  </si>
  <si>
    <t>BT-X-159-00</t>
  </si>
  <si>
    <t>BT-X-159</t>
  </si>
  <si>
    <t>BT-X-160-00</t>
  </si>
  <si>
    <t>BT-X-160</t>
  </si>
  <si>
    <t>BT-X-160-0</t>
  </si>
  <si>
    <t>BT-X-161-00</t>
  </si>
  <si>
    <t>BT-X-161</t>
  </si>
  <si>
    <t>BT-X-161-0</t>
  </si>
  <si>
    <t>BG-X-27</t>
  </si>
  <si>
    <t>BT-X-162</t>
  </si>
  <si>
    <t>BT-X-163</t>
  </si>
  <si>
    <t>BT-X-163-0</t>
  </si>
  <si>
    <t>BT-X-164</t>
  </si>
  <si>
    <t>BT-X-551</t>
  </si>
  <si>
    <t>BT-X-165-00</t>
  </si>
  <si>
    <t>BT-X-165</t>
  </si>
  <si>
    <t>BT-X-165-0</t>
  </si>
  <si>
    <t>BT-X-166</t>
  </si>
  <si>
    <t>BG-X-68</t>
  </si>
  <si>
    <t>BT-X-440</t>
  </si>
  <si>
    <t>BT-X-441</t>
  </si>
  <si>
    <t>BT-X-442</t>
  </si>
  <si>
    <t>BT-X-443</t>
  </si>
  <si>
    <t>BT-X-444</t>
  </si>
  <si>
    <t>BT-X-445</t>
  </si>
  <si>
    <t>BT-X-446</t>
  </si>
  <si>
    <t>BG-X-28</t>
  </si>
  <si>
    <t>BT-X-167</t>
  </si>
  <si>
    <t>BT-X-168</t>
  </si>
  <si>
    <t>BT-X-322</t>
  </si>
  <si>
    <t>BT-X-169-00</t>
  </si>
  <si>
    <t>BT-X-169</t>
  </si>
  <si>
    <t>BT-X-170-00</t>
  </si>
  <si>
    <t>BT-X-170</t>
  </si>
  <si>
    <t>BT-X-171-00</t>
  </si>
  <si>
    <t>BT-X-171</t>
  </si>
  <si>
    <t>BG-X-29</t>
  </si>
  <si>
    <t>BT-X-172</t>
  </si>
  <si>
    <t>BT-X-173</t>
  </si>
  <si>
    <t>BT-X-174</t>
  </si>
  <si>
    <t>BT-X-175</t>
  </si>
  <si>
    <t>BT-X-176</t>
  </si>
  <si>
    <t>BT-X-177</t>
  </si>
  <si>
    <t>BT-X-178</t>
  </si>
  <si>
    <t>BT-X-179-00</t>
  </si>
  <si>
    <t>BT-X-179</t>
  </si>
  <si>
    <t>BT-X-179-0</t>
  </si>
  <si>
    <t>BT-X-180-00</t>
  </si>
  <si>
    <t>BT-X-180</t>
  </si>
  <si>
    <t>BT-X-180-0</t>
  </si>
  <si>
    <t>/ram:ShipFromTradeParty</t>
  </si>
  <si>
    <t>BG-X-30</t>
  </si>
  <si>
    <t>BT-X-181</t>
  </si>
  <si>
    <t>BT-X-182</t>
  </si>
  <si>
    <t>BT-X-182-0</t>
  </si>
  <si>
    <t>BT-X-183</t>
  </si>
  <si>
    <t>BT-X-552</t>
  </si>
  <si>
    <t>BT-X-184-00</t>
  </si>
  <si>
    <t>BT-X-184</t>
  </si>
  <si>
    <t>BT-X-184-0</t>
  </si>
  <si>
    <t>BT-X-185</t>
  </si>
  <si>
    <t>BG-X-69</t>
  </si>
  <si>
    <t>BT-X-447</t>
  </si>
  <si>
    <t>BT-X-448</t>
  </si>
  <si>
    <t>BT-X-449</t>
  </si>
  <si>
    <t>BT-X-450</t>
  </si>
  <si>
    <t>BT-X-451</t>
  </si>
  <si>
    <t>BT-X-452</t>
  </si>
  <si>
    <t>BT-X-453</t>
  </si>
  <si>
    <t>BG-X-31</t>
  </si>
  <si>
    <t>BT-X-186</t>
  </si>
  <si>
    <t>BT-X-187</t>
  </si>
  <si>
    <t>BT-X-323</t>
  </si>
  <si>
    <t>BT-X-188-00</t>
  </si>
  <si>
    <t>BT-X-188</t>
  </si>
  <si>
    <t>BT-X-189-00</t>
  </si>
  <si>
    <t>BT-X-189</t>
  </si>
  <si>
    <t>BT-X-190-00</t>
  </si>
  <si>
    <t>BT-X-190</t>
  </si>
  <si>
    <t>BG-X-32</t>
  </si>
  <si>
    <t>BT-X-191</t>
  </si>
  <si>
    <t>BT-X-192</t>
  </si>
  <si>
    <t>BT-X-193</t>
  </si>
  <si>
    <t>BT-X-194</t>
  </si>
  <si>
    <t>BT-X-195</t>
  </si>
  <si>
    <t>BT-X-196</t>
  </si>
  <si>
    <t>BT-X-197</t>
  </si>
  <si>
    <t>BT-X-198-00</t>
  </si>
  <si>
    <t>BT-X-198</t>
  </si>
  <si>
    <t>BT-X-198-0</t>
  </si>
  <si>
    <t>BT-X-199-00</t>
  </si>
  <si>
    <t>BT-X-199</t>
  </si>
  <si>
    <t>BT-X-199-0</t>
  </si>
  <si>
    <t>BT-72-000</t>
  </si>
  <si>
    <t>BT-72-00</t>
  </si>
  <si>
    <t>BT-72-0</t>
  </si>
  <si>
    <t>BT-16-00</t>
  </si>
  <si>
    <t>BT-16</t>
  </si>
  <si>
    <t>BT-X-200-00</t>
  </si>
  <si>
    <t>BT-X-200</t>
  </si>
  <si>
    <t>BT-X-200-0</t>
  </si>
  <si>
    <t>BT-15-00</t>
  </si>
  <si>
    <t>BT-15</t>
  </si>
  <si>
    <t>BT-X-201-00</t>
  </si>
  <si>
    <t>BT-X-201</t>
  </si>
  <si>
    <t>BT-X-201-0</t>
  </si>
  <si>
    <t>BT-X-202-00</t>
  </si>
  <si>
    <t>BT-X-202</t>
  </si>
  <si>
    <t>BT-X-203-00</t>
  </si>
  <si>
    <t>BT-X-203</t>
  </si>
  <si>
    <t>BT-X-203-0</t>
  </si>
  <si>
    <t>/ram:ApplicableHeaderTradeSettlement</t>
  </si>
  <si>
    <t>BG-19</t>
  </si>
  <si>
    <t>/ram:CreditorReferenceID</t>
  </si>
  <si>
    <t>BT-90</t>
  </si>
  <si>
    <t>/ram:PaymentReference</t>
  </si>
  <si>
    <t>BT-83</t>
  </si>
  <si>
    <t>/ram:TaxCurrencyCode</t>
  </si>
  <si>
    <t>BT-6</t>
  </si>
  <si>
    <t>/ram:InvoiceCurrencyCode</t>
  </si>
  <si>
    <t>/ram:InvoiceIssuerReference</t>
  </si>
  <si>
    <t>BT-X-204</t>
  </si>
  <si>
    <t>/ram:InvoicerTradeParty</t>
  </si>
  <si>
    <t>BG-X-33</t>
  </si>
  <si>
    <t>BT-X-205</t>
  </si>
  <si>
    <t>BT-X-206</t>
  </si>
  <si>
    <t>BT-X-206-0</t>
  </si>
  <si>
    <t>BT-X-207</t>
  </si>
  <si>
    <t>BT-X-553</t>
  </si>
  <si>
    <t>BT-X-208-00</t>
  </si>
  <si>
    <t>BT-X-208</t>
  </si>
  <si>
    <t>BT-X-208-0</t>
  </si>
  <si>
    <t>BT-X-209</t>
  </si>
  <si>
    <t>BG-X-70</t>
  </si>
  <si>
    <t>BT-X-454</t>
  </si>
  <si>
    <t>BT-X-455</t>
  </si>
  <si>
    <t>BT-X-456</t>
  </si>
  <si>
    <t>BT-X-457</t>
  </si>
  <si>
    <t>BT-X-458</t>
  </si>
  <si>
    <t>BT-X-459</t>
  </si>
  <si>
    <t>BT-X-460</t>
  </si>
  <si>
    <t>BG-X-34</t>
  </si>
  <si>
    <t>BT-X-210</t>
  </si>
  <si>
    <t>BT-X-211</t>
  </si>
  <si>
    <t>BT-X-324</t>
  </si>
  <si>
    <t>BT-X-212-00</t>
  </si>
  <si>
    <t>BT-X-212</t>
  </si>
  <si>
    <t>BT-X-213-00</t>
  </si>
  <si>
    <t>BT-X-213</t>
  </si>
  <si>
    <t>BT-X-214-00</t>
  </si>
  <si>
    <t>BT-X-214</t>
  </si>
  <si>
    <t>BG-X-35</t>
  </si>
  <si>
    <t>BT-X-215</t>
  </si>
  <si>
    <t>BT-X-216</t>
  </si>
  <si>
    <t>BT-X-217</t>
  </si>
  <si>
    <t>BT-X-218</t>
  </si>
  <si>
    <t>BT-X-219</t>
  </si>
  <si>
    <t>BT-X-220</t>
  </si>
  <si>
    <t>BT-X-221</t>
  </si>
  <si>
    <t>BT-X-222-00</t>
  </si>
  <si>
    <t>BT-X-222</t>
  </si>
  <si>
    <t>BT-X-222-0</t>
  </si>
  <si>
    <t>BT-X-223-00</t>
  </si>
  <si>
    <t>BT-X-223</t>
  </si>
  <si>
    <t>BT-X-223-0</t>
  </si>
  <si>
    <t>/ram:InvoiceeTradeParty</t>
  </si>
  <si>
    <t>BG-X-36</t>
  </si>
  <si>
    <t>BT-X-224</t>
  </si>
  <si>
    <t>BT-X-225</t>
  </si>
  <si>
    <t>BT-X-225-0</t>
  </si>
  <si>
    <t>BT-X-226</t>
  </si>
  <si>
    <t>BT-X-554</t>
  </si>
  <si>
    <t>BT-X-227-00</t>
  </si>
  <si>
    <t>BT-X-227</t>
  </si>
  <si>
    <t>BT-X-227-0</t>
  </si>
  <si>
    <t>BT-X-228</t>
  </si>
  <si>
    <t>BG-X-71</t>
  </si>
  <si>
    <t>BT-X-461</t>
  </si>
  <si>
    <t>BT-X-462</t>
  </si>
  <si>
    <t>BT-X-463</t>
  </si>
  <si>
    <t>BT-X-464</t>
  </si>
  <si>
    <t>BT-X-465</t>
  </si>
  <si>
    <t>BT-X-466</t>
  </si>
  <si>
    <t>BT-X-467</t>
  </si>
  <si>
    <t>BG-X-37</t>
  </si>
  <si>
    <t>BT-X-229</t>
  </si>
  <si>
    <t>BT-X-230</t>
  </si>
  <si>
    <t>BT-X-325</t>
  </si>
  <si>
    <t>BT-X-231-00</t>
  </si>
  <si>
    <t>BT-X-231</t>
  </si>
  <si>
    <t>BT-X-232-00</t>
  </si>
  <si>
    <t>BT-X-232</t>
  </si>
  <si>
    <t>BT-X-233-00</t>
  </si>
  <si>
    <t>BT-X-233</t>
  </si>
  <si>
    <t>BG-X-38</t>
  </si>
  <si>
    <t>BT-X-234</t>
  </si>
  <si>
    <t>BT-X-235</t>
  </si>
  <si>
    <t>BT-X-236</t>
  </si>
  <si>
    <t>BT-X-237</t>
  </si>
  <si>
    <t>BT-X-238</t>
  </si>
  <si>
    <t>BT-X-239</t>
  </si>
  <si>
    <t>BT-X-240</t>
  </si>
  <si>
    <t>BT-X-241-00</t>
  </si>
  <si>
    <t>BT-X-241</t>
  </si>
  <si>
    <t>BT-X-241-0</t>
  </si>
  <si>
    <t>BT-X-242-00</t>
  </si>
  <si>
    <t>BT-X-242</t>
  </si>
  <si>
    <t>BT-X-242-0</t>
  </si>
  <si>
    <t>/ram:PayeeTradeParty</t>
  </si>
  <si>
    <t>BG-10</t>
  </si>
  <si>
    <t>BT-60</t>
  </si>
  <si>
    <t>BT-60-0</t>
  </si>
  <si>
    <t>BT-60-1</t>
  </si>
  <si>
    <t>BT-59</t>
  </si>
  <si>
    <t>BT-X-468</t>
  </si>
  <si>
    <t>BT-61-00</t>
  </si>
  <si>
    <t>BT-61</t>
  </si>
  <si>
    <t>BT-61-1</t>
  </si>
  <si>
    <t>BT-X-243</t>
  </si>
  <si>
    <t>BG-X-72</t>
  </si>
  <si>
    <t>BT-X-469</t>
  </si>
  <si>
    <t>BT-X-470</t>
  </si>
  <si>
    <t>BT-X-471</t>
  </si>
  <si>
    <t>BT-X-472</t>
  </si>
  <si>
    <t>BT-X-473</t>
  </si>
  <si>
    <t>BT-X-474</t>
  </si>
  <si>
    <t>BT-X-475</t>
  </si>
  <si>
    <t>BG-X-39</t>
  </si>
  <si>
    <t>BT-X-244</t>
  </si>
  <si>
    <t>BT-X-245</t>
  </si>
  <si>
    <t>BT-X-326</t>
  </si>
  <si>
    <t>BT-X-246-00</t>
  </si>
  <si>
    <t>BT-X-246</t>
  </si>
  <si>
    <t>BT-X-247-00</t>
  </si>
  <si>
    <t>BT-X-247</t>
  </si>
  <si>
    <t>BT-X-248-00</t>
  </si>
  <si>
    <t>BT-X-248</t>
  </si>
  <si>
    <t>BG-X-40</t>
  </si>
  <si>
    <t>BT-X-249</t>
  </si>
  <si>
    <t>BT-X-250</t>
  </si>
  <si>
    <t>BT-X-251</t>
  </si>
  <si>
    <t>BT-X-252</t>
  </si>
  <si>
    <t>BT-X-253</t>
  </si>
  <si>
    <t>BT-X-254</t>
  </si>
  <si>
    <t>BT-X-255</t>
  </si>
  <si>
    <t>BT-X-256-00</t>
  </si>
  <si>
    <t>BT-X-256</t>
  </si>
  <si>
    <t>BT-X-256-0</t>
  </si>
  <si>
    <t>BT-X-257-00</t>
  </si>
  <si>
    <t>BT-X-257</t>
  </si>
  <si>
    <t>BT-X-257-0</t>
  </si>
  <si>
    <t>/ram:PayerTradeParty</t>
  </si>
  <si>
    <t>BG-X-73</t>
  </si>
  <si>
    <t>BT-X-478</t>
  </si>
  <si>
    <t>BT-X-479</t>
  </si>
  <si>
    <t>BT-X-479-0</t>
  </si>
  <si>
    <t>BT-X-476</t>
  </si>
  <si>
    <t>BT-X-483</t>
  </si>
  <si>
    <t>BT-X-480-00</t>
  </si>
  <si>
    <t>BT-X-480</t>
  </si>
  <si>
    <t>BT-X-480-0</t>
  </si>
  <si>
    <t>BT-X-477</t>
  </si>
  <si>
    <t>BG-X-76</t>
  </si>
  <si>
    <t>BT-X-497</t>
  </si>
  <si>
    <t>BT-X-498</t>
  </si>
  <si>
    <t>BT-X-499</t>
  </si>
  <si>
    <t>BT-X-500</t>
  </si>
  <si>
    <t>BT-X-501</t>
  </si>
  <si>
    <t>BT-X-502</t>
  </si>
  <si>
    <t>BT-X-503</t>
  </si>
  <si>
    <t>BG-X-74</t>
  </si>
  <si>
    <t>BT-X-484</t>
  </si>
  <si>
    <t>BT-X-485</t>
  </si>
  <si>
    <t>BT-X-486</t>
  </si>
  <si>
    <t>BT-X-487-00</t>
  </si>
  <si>
    <t>BT-X-487</t>
  </si>
  <si>
    <t>BT-X-488-00</t>
  </si>
  <si>
    <t>BT-X-488</t>
  </si>
  <si>
    <t>BT-X-489-00</t>
  </si>
  <si>
    <t>BT-X-489</t>
  </si>
  <si>
    <t>BG-X-75</t>
  </si>
  <si>
    <t>BT-X-490</t>
  </si>
  <si>
    <t>BT-X-491</t>
  </si>
  <si>
    <t>BT-X-492</t>
  </si>
  <si>
    <t>BT-X-493</t>
  </si>
  <si>
    <t>BT-X-494</t>
  </si>
  <si>
    <t>BT-X-495</t>
  </si>
  <si>
    <t>BT-X-496</t>
  </si>
  <si>
    <t>BT-X-482-00</t>
  </si>
  <si>
    <t>BT-X-482</t>
  </si>
  <si>
    <t>BT-X-482-0</t>
  </si>
  <si>
    <t>BT-X-481-00</t>
  </si>
  <si>
    <t>BT-X-481</t>
  </si>
  <si>
    <t>BT-X-481-0</t>
  </si>
  <si>
    <t>/ram:TaxApplicableTradeCurrencyExchange</t>
  </si>
  <si>
    <t>BG-X-41</t>
  </si>
  <si>
    <t>/ram:SourceCurrencyCode</t>
  </si>
  <si>
    <t>BT-X-258</t>
  </si>
  <si>
    <t>/ram:TargetCurrencyCode</t>
  </si>
  <si>
    <t>BT-X-259</t>
  </si>
  <si>
    <t>/ram:ConversionRate</t>
  </si>
  <si>
    <t>BT-X-260</t>
  </si>
  <si>
    <t>/ram:ConversionRateDateTime</t>
  </si>
  <si>
    <t>BT-X-261-00</t>
  </si>
  <si>
    <t>BT-X-261</t>
  </si>
  <si>
    <t>BT-X-261-0</t>
  </si>
  <si>
    <t>/ram:SpecifiedTradeSettlementPaymentMeans</t>
  </si>
  <si>
    <t>BG-16</t>
  </si>
  <si>
    <t>BT-81</t>
  </si>
  <si>
    <t>UNTDID 4461</t>
  </si>
  <si>
    <t>/ram:Information</t>
  </si>
  <si>
    <t>BT-82</t>
  </si>
  <si>
    <t>/ram:ApplicableTradeSettlementFinancialCard</t>
  </si>
  <si>
    <t>BG-18</t>
  </si>
  <si>
    <t>BT-87</t>
  </si>
  <si>
    <t>/ram:CardholderName</t>
  </si>
  <si>
    <t>BT-88</t>
  </si>
  <si>
    <t>/ram:PayerPartyDebtorFinancialAccount</t>
  </si>
  <si>
    <t>BT-91-00</t>
  </si>
  <si>
    <t>/ram:IBANID</t>
  </si>
  <si>
    <t>BT-91</t>
  </si>
  <si>
    <t>/ram:PayeePartyCreditorFinancialAccount</t>
  </si>
  <si>
    <t>BG-17</t>
  </si>
  <si>
    <t>BT-84</t>
  </si>
  <si>
    <t>/ram:AccountName</t>
  </si>
  <si>
    <t>BT-85</t>
  </si>
  <si>
    <t>/ram:ProprietaryID</t>
  </si>
  <si>
    <t>BT-84-0</t>
  </si>
  <si>
    <t>/ram:PayeeSpecifiedCreditorFinancialInstitution</t>
  </si>
  <si>
    <t>BT-86-00</t>
  </si>
  <si>
    <t>/ram:BICID</t>
  </si>
  <si>
    <t>BT-86</t>
  </si>
  <si>
    <t>BT-118-0</t>
  </si>
  <si>
    <t>/ram:LineTotalBasisAmount</t>
  </si>
  <si>
    <t>BT-X-262</t>
  </si>
  <si>
    <t>/ram:AllowanceChargeBasisAmount</t>
  </si>
  <si>
    <t>BT-X-263</t>
  </si>
  <si>
    <t>/ram:TaxPointDate</t>
  </si>
  <si>
    <t>BT-7-00</t>
  </si>
  <si>
    <t>/udt:DateString</t>
  </si>
  <si>
    <t>BT-7</t>
  </si>
  <si>
    <t>BT-7-0</t>
  </si>
  <si>
    <t>/ram:DueDateTypeCode</t>
  </si>
  <si>
    <t>BT-X-264</t>
  </si>
  <si>
    <t>BT-73-00</t>
  </si>
  <si>
    <t>BT-73-0</t>
  </si>
  <si>
    <t>BT-74-00</t>
  </si>
  <si>
    <t>BT-74-0</t>
  </si>
  <si>
    <t>BG-20-0</t>
  </si>
  <si>
    <t>BG-20-1</t>
  </si>
  <si>
    <t>/ram:SequenceNumeric</t>
  </si>
  <si>
    <t>BT-X-265</t>
  </si>
  <si>
    <t>BT-94</t>
  </si>
  <si>
    <t>BT-93</t>
  </si>
  <si>
    <t>BT-X-266</t>
  </si>
  <si>
    <t>BT-X-267</t>
  </si>
  <si>
    <t>BT-98</t>
  </si>
  <si>
    <t>BT-97</t>
  </si>
  <si>
    <t>/ram:CategoryTradeTax</t>
  </si>
  <si>
    <t>BT-95-00</t>
  </si>
  <si>
    <t>BT-95-0</t>
  </si>
  <si>
    <t>BG-21</t>
  </si>
  <si>
    <t>BG-21-0</t>
  </si>
  <si>
    <t>BG-21-1</t>
  </si>
  <si>
    <t>BT-X-268</t>
  </si>
  <si>
    <t>BT-101</t>
  </si>
  <si>
    <t>BT-100</t>
  </si>
  <si>
    <t>BT-X-269</t>
  </si>
  <si>
    <t>BT-X-270</t>
  </si>
  <si>
    <t>BT-99</t>
  </si>
  <si>
    <t>BT-105</t>
  </si>
  <si>
    <t>BT-104</t>
  </si>
  <si>
    <t>BT-102-00</t>
  </si>
  <si>
    <t>BT-102-0</t>
  </si>
  <si>
    <t>BT-102</t>
  </si>
  <si>
    <t>BT-103</t>
  </si>
  <si>
    <t>/ram:SpecifiedLogisticsServiceCharge</t>
  </si>
  <si>
    <t>BG-X-42</t>
  </si>
  <si>
    <t>BT-X-271</t>
  </si>
  <si>
    <t>/ram:AppliedAmount</t>
  </si>
  <si>
    <t>BT-X-272</t>
  </si>
  <si>
    <t>/ram:AppliedTradeTax</t>
  </si>
  <si>
    <t>BT-X-273-00</t>
  </si>
  <si>
    <t>BT-X-273-0</t>
  </si>
  <si>
    <t>BT-X-273</t>
  </si>
  <si>
    <t>BT-X-274</t>
  </si>
  <si>
    <t>/ram:SpecifiedTradePaymentTerms</t>
  </si>
  <si>
    <t>BT-20-00</t>
  </si>
  <si>
    <t>BT-20</t>
  </si>
  <si>
    <t>/ram:DueDateDateTime</t>
  </si>
  <si>
    <t>BT-9-00</t>
  </si>
  <si>
    <t>BT-9-0</t>
  </si>
  <si>
    <t>/ram:DirectDebitMandateID</t>
  </si>
  <si>
    <t>BT-89</t>
  </si>
  <si>
    <t>/ram:PartialPaymentAmount</t>
  </si>
  <si>
    <t>BT-X-275</t>
  </si>
  <si>
    <t>/ram:ApplicableTradePaymentPenaltyTerms</t>
  </si>
  <si>
    <t>BG-X-43</t>
  </si>
  <si>
    <t>/ram:BasisDateTime</t>
  </si>
  <si>
    <t>BT-X-276-00</t>
  </si>
  <si>
    <t>BT-X-276</t>
  </si>
  <si>
    <t>BT-X-276-0</t>
  </si>
  <si>
    <t>/ram:BasisPeriodMeasure</t>
  </si>
  <si>
    <t>BT-X-277</t>
  </si>
  <si>
    <t>BT-X-278</t>
  </si>
  <si>
    <t>BT-X-279</t>
  </si>
  <si>
    <t>BT-X-280</t>
  </si>
  <si>
    <t>/ram:ActualPenaltyAmount</t>
  </si>
  <si>
    <t>BT-X-281</t>
  </si>
  <si>
    <t>/ram:ApplicableTradePaymentDiscountTerms</t>
  </si>
  <si>
    <t>BG-X-44</t>
  </si>
  <si>
    <t>BT-X-282-00</t>
  </si>
  <si>
    <t>BT-X-282</t>
  </si>
  <si>
    <t>BT-X-282-0</t>
  </si>
  <si>
    <t>BT-X-283</t>
  </si>
  <si>
    <t>BT-X-284</t>
  </si>
  <si>
    <t>BT-X-285</t>
  </si>
  <si>
    <t>BT-X-286</t>
  </si>
  <si>
    <t>/ram:ActualDiscountAmount</t>
  </si>
  <si>
    <t>BT-X-287</t>
  </si>
  <si>
    <t>BG-X-77</t>
  </si>
  <si>
    <t>BT-X-506</t>
  </si>
  <si>
    <t>BT-X-507</t>
  </si>
  <si>
    <t>BT-X-507-0</t>
  </si>
  <si>
    <t>BT-X-504</t>
  </si>
  <si>
    <t>BT-X-511</t>
  </si>
  <si>
    <t>BT-X-508-00</t>
  </si>
  <si>
    <t>BT-X-508</t>
  </si>
  <si>
    <t>BT-X-508-0</t>
  </si>
  <si>
    <t>BT-X-505</t>
  </si>
  <si>
    <t>BG-X-80</t>
  </si>
  <si>
    <t>BT-X-525</t>
  </si>
  <si>
    <t>BT-X-526</t>
  </si>
  <si>
    <t>BT-X-527</t>
  </si>
  <si>
    <t>BT-X-528</t>
  </si>
  <si>
    <t>BT-X-529</t>
  </si>
  <si>
    <t>BT-X-530</t>
  </si>
  <si>
    <t>BT-X-531</t>
  </si>
  <si>
    <t>BG-X-78</t>
  </si>
  <si>
    <t>BT-X-512</t>
  </si>
  <si>
    <t>BT-X-513</t>
  </si>
  <si>
    <t>BT-X-514</t>
  </si>
  <si>
    <t>BT-X-515-00</t>
  </si>
  <si>
    <t>BT-X-515</t>
  </si>
  <si>
    <t>BT-X-516-00</t>
  </si>
  <si>
    <t>BT-X-516</t>
  </si>
  <si>
    <t>BT-X-517-00</t>
  </si>
  <si>
    <t>BT-X-517</t>
  </si>
  <si>
    <t>BG-X-79</t>
  </si>
  <si>
    <t>BT-X-518</t>
  </si>
  <si>
    <t>BT-X-519</t>
  </si>
  <si>
    <t>BT-X-520</t>
  </si>
  <si>
    <t>BT-X-521</t>
  </si>
  <si>
    <t>BT-X-522</t>
  </si>
  <si>
    <t>BT-X-523</t>
  </si>
  <si>
    <t>BT-X-524</t>
  </si>
  <si>
    <t>BT-X-510-00</t>
  </si>
  <si>
    <t>BT-X-510</t>
  </si>
  <si>
    <t>BT-X-510-0</t>
  </si>
  <si>
    <t>BT-X-509-00</t>
  </si>
  <si>
    <t>BT-X-509</t>
  </si>
  <si>
    <t>BT-X-509-0</t>
  </si>
  <si>
    <t>/ram:SpecifiedTradeSettlementHeaderMonetarySummation</t>
  </si>
  <si>
    <t>BT-106</t>
  </si>
  <si>
    <t>BT-108</t>
  </si>
  <si>
    <t>BT-107</t>
  </si>
  <si>
    <t>/ram:TaxBasisTotalAmount</t>
  </si>
  <si>
    <t>@currencyID</t>
  </si>
  <si>
    <t>BT-110-0</t>
  </si>
  <si>
    <t>BT-111-0</t>
  </si>
  <si>
    <t>/ram:RoundingAmount</t>
  </si>
  <si>
    <t>BT-114</t>
  </si>
  <si>
    <t>BT-112</t>
  </si>
  <si>
    <t>/ram:TotalPrepaidAmount</t>
  </si>
  <si>
    <t>BT-113</t>
  </si>
  <si>
    <t>/ram:DuePayableAmount</t>
  </si>
  <si>
    <t>BT-115</t>
  </si>
  <si>
    <t>BT-X-555</t>
  </si>
  <si>
    <t>BT-26-00</t>
  </si>
  <si>
    <t>BT-26-0</t>
  </si>
  <si>
    <t>BT-19-00</t>
  </si>
  <si>
    <t>BT-19</t>
  </si>
  <si>
    <t>BT-X-290</t>
  </si>
  <si>
    <t>/ram:SpecifiedAdvancePayment</t>
  </si>
  <si>
    <t>BG-X-45</t>
  </si>
  <si>
    <t>/ram:PaidAmount</t>
  </si>
  <si>
    <t>BT-X-291</t>
  </si>
  <si>
    <t>/ram:FormattedReceivedDateTime</t>
  </si>
  <si>
    <t>BT-X-292-00</t>
  </si>
  <si>
    <t>BT-X-292</t>
  </si>
  <si>
    <t>BT-X-292-0</t>
  </si>
  <si>
    <t>BG-X-46</t>
  </si>
  <si>
    <t>BT-X-293</t>
  </si>
  <si>
    <t>BT-X-294</t>
  </si>
  <si>
    <t>BT-X-295</t>
  </si>
  <si>
    <t>BT-X-296</t>
  </si>
  <si>
    <t>BT-X-297</t>
  </si>
  <si>
    <t>BT-X-298</t>
  </si>
  <si>
    <t>/ram:InvoiceSpecifiedReferencedDocument</t>
  </si>
  <si>
    <t>BG-X-85</t>
  </si>
  <si>
    <t>BT-X-558</t>
  </si>
  <si>
    <t>BT-X-559</t>
  </si>
  <si>
    <t>BT-X-560-00</t>
  </si>
  <si>
    <t>BT-X-560</t>
  </si>
  <si>
    <t>BT-X-560-0</t>
  </si>
  <si>
    <r>
      <rPr>
        <b/>
        <sz val="9"/>
        <rFont val="Calibri"/>
        <family val="2"/>
      </rPr>
      <t>VN</t>
    </r>
    <r>
      <rPr>
        <sz val="9"/>
        <rFont val="Calibri"/>
        <family val="2"/>
      </rPr>
      <t xml:space="preserve"> (</t>
    </r>
    <r>
      <rPr>
        <i/>
        <sz val="9"/>
        <rFont val="Calibri"/>
        <family val="2"/>
      </rPr>
      <t>UNTDID 7143, Vendor item number</t>
    </r>
    <r>
      <rPr>
        <sz val="9"/>
        <rFont val="Calibri"/>
        <family val="2"/>
      </rPr>
      <t>)</t>
    </r>
  </si>
  <si>
    <r>
      <rPr>
        <b/>
        <sz val="9"/>
        <color theme="1"/>
        <rFont val="Calibri"/>
        <family val="2"/>
      </rPr>
      <t>FC</t>
    </r>
    <r>
      <rPr>
        <sz val="9"/>
        <color theme="1"/>
        <rFont val="Calibri"/>
        <family val="2"/>
      </rPr>
      <t xml:space="preserve"> (</t>
    </r>
    <r>
      <rPr>
        <i/>
        <sz val="9"/>
        <color theme="1"/>
        <rFont val="Calibri"/>
        <family val="2"/>
      </rPr>
      <t>UNTDID 7161, Freight charge</t>
    </r>
    <r>
      <rPr>
        <sz val="9"/>
        <color theme="1"/>
        <rFont val="Calibri"/>
        <family val="2"/>
      </rPr>
      <t>)</t>
    </r>
  </si>
  <si>
    <t>DTM 7</t>
  </si>
  <si>
    <t>DTM 263</t>
  </si>
  <si>
    <t>#7a</t>
  </si>
  <si>
    <r>
      <t>718</t>
    </r>
    <r>
      <rPr>
        <sz val="9"/>
        <rFont val="Calibri"/>
        <family val="2"/>
        <scheme val="minor"/>
      </rPr>
      <t>=</t>
    </r>
    <r>
      <rPr>
        <i/>
        <sz val="9"/>
        <rFont val="Calibri"/>
        <family val="2"/>
        <scheme val="minor"/>
      </rPr>
      <t>CCYYMMDDCCYYMMDD</t>
    </r>
  </si>
  <si>
    <t>n16</t>
  </si>
  <si>
    <t>3/35</t>
  </si>
  <si>
    <t>4/35</t>
  </si>
  <si>
    <t>8/30</t>
  </si>
  <si>
    <t>an..30</t>
  </si>
  <si>
    <t>E00.#2</t>
  </si>
  <si>
    <t>E00.#2a</t>
  </si>
  <si>
    <t>E00.#163</t>
  </si>
  <si>
    <t>E00.#164</t>
  </si>
  <si>
    <t>E20.#1</t>
  </si>
  <si>
    <t>E20.#300</t>
  </si>
  <si>
    <t>E20.#3</t>
  </si>
  <si>
    <t>E20.#3a</t>
  </si>
  <si>
    <t>E20.#4</t>
  </si>
  <si>
    <t>E20.#6</t>
  </si>
  <si>
    <t>E20.#7</t>
  </si>
  <si>
    <t>E20.#7a</t>
  </si>
  <si>
    <t>E20.#226</t>
  </si>
  <si>
    <t>E20.#8</t>
  </si>
  <si>
    <t>E20.#176</t>
  </si>
  <si>
    <t>E20.#177</t>
  </si>
  <si>
    <t>E20.#178</t>
  </si>
  <si>
    <t>E20.#180</t>
  </si>
  <si>
    <t>E20.#181</t>
  </si>
  <si>
    <t>E20.#227</t>
  </si>
  <si>
    <t>E20.#310</t>
  </si>
  <si>
    <t>E20.#311</t>
  </si>
  <si>
    <t>E20.#312</t>
  </si>
  <si>
    <t>E20.#168</t>
  </si>
  <si>
    <t>E20.#9</t>
  </si>
  <si>
    <t>E20.#10</t>
  </si>
  <si>
    <t>E20.#12</t>
  </si>
  <si>
    <t>E20.#142</t>
  </si>
  <si>
    <t>E20.#12a</t>
  </si>
  <si>
    <t>E20.#191</t>
  </si>
  <si>
    <t>E20.#192</t>
  </si>
  <si>
    <t>E20.#193</t>
  </si>
  <si>
    <t>E20.#194</t>
  </si>
  <si>
    <t>E20.#195</t>
  </si>
  <si>
    <t>E20.#196</t>
  </si>
  <si>
    <t>E20.#197</t>
  </si>
  <si>
    <t>E20.#143</t>
  </si>
  <si>
    <t>E20.#11</t>
  </si>
  <si>
    <t>E20.#139</t>
  </si>
  <si>
    <t>E20.#11a</t>
  </si>
  <si>
    <t>E20.#184</t>
  </si>
  <si>
    <t>E20.#185</t>
  </si>
  <si>
    <t>E20.#186</t>
  </si>
  <si>
    <t>E20.#187</t>
  </si>
  <si>
    <t>E20.#188</t>
  </si>
  <si>
    <t>E20.#189</t>
  </si>
  <si>
    <t>E20.#190</t>
  </si>
  <si>
    <t>E20.#229</t>
  </si>
  <si>
    <t>E20.#320</t>
  </si>
  <si>
    <t>E20.#321</t>
  </si>
  <si>
    <t>E20.#322</t>
  </si>
  <si>
    <t>E20.#323</t>
  </si>
  <si>
    <t>E20.#324</t>
  </si>
  <si>
    <t>E20.#325</t>
  </si>
  <si>
    <t>E20.#326</t>
  </si>
  <si>
    <t>E20.#327</t>
  </si>
  <si>
    <t>E20.#328</t>
  </si>
  <si>
    <t>E20.#231</t>
  </si>
  <si>
    <t>E20.#13</t>
  </si>
  <si>
    <t>E20.#146</t>
  </si>
  <si>
    <t>E20.#13a</t>
  </si>
  <si>
    <t>E20.#13b</t>
  </si>
  <si>
    <t>E20.#198</t>
  </si>
  <si>
    <t>E20.#199</t>
  </si>
  <si>
    <t>E20.#200</t>
  </si>
  <si>
    <t>E20.#201</t>
  </si>
  <si>
    <t>E20.#202</t>
  </si>
  <si>
    <t>E20.#203</t>
  </si>
  <si>
    <t>E20.#204</t>
  </si>
  <si>
    <t>E20.#15</t>
  </si>
  <si>
    <t>E20.#147</t>
  </si>
  <si>
    <t>E20.#15a</t>
  </si>
  <si>
    <t>E20.#15b</t>
  </si>
  <si>
    <t>E20.#205</t>
  </si>
  <si>
    <t>E20.#206</t>
  </si>
  <si>
    <t>E20.#207</t>
  </si>
  <si>
    <t>E20.#208</t>
  </si>
  <si>
    <t>E20.#209</t>
  </si>
  <si>
    <t>E20.#210</t>
  </si>
  <si>
    <t>E20.#211</t>
  </si>
  <si>
    <t>E20.#169</t>
  </si>
  <si>
    <t>E20.#170</t>
  </si>
  <si>
    <t>E20.#169a</t>
  </si>
  <si>
    <t>E20.#248</t>
  </si>
  <si>
    <t>E20.#249</t>
  </si>
  <si>
    <t>E20.#250</t>
  </si>
  <si>
    <t>E20.#251</t>
  </si>
  <si>
    <t>E20.#252</t>
  </si>
  <si>
    <t>E20.#253</t>
  </si>
  <si>
    <t>E20.#254</t>
  </si>
  <si>
    <t>E20.#305</t>
  </si>
  <si>
    <t>E20.#306</t>
  </si>
  <si>
    <t>E20.#307</t>
  </si>
  <si>
    <t>E20.#171</t>
  </si>
  <si>
    <t>E20.#172</t>
  </si>
  <si>
    <t>E20.#171a</t>
  </si>
  <si>
    <t>E20.#301</t>
  </si>
  <si>
    <t>E20.#212</t>
  </si>
  <si>
    <t>E20.#213</t>
  </si>
  <si>
    <t>E20.#214</t>
  </si>
  <si>
    <t>E20.#215</t>
  </si>
  <si>
    <t>E20.#216</t>
  </si>
  <si>
    <t>E20.#217</t>
  </si>
  <si>
    <t>E20.#17</t>
  </si>
  <si>
    <t>E20.#18</t>
  </si>
  <si>
    <t>E20.#137</t>
  </si>
  <si>
    <t>E20.#138</t>
  </si>
  <si>
    <t>E20.#136</t>
  </si>
  <si>
    <t>E20.#329</t>
  </si>
  <si>
    <t>G21.#40</t>
  </si>
  <si>
    <t>G21.#41</t>
  </si>
  <si>
    <t>G21.#43</t>
  </si>
  <si>
    <t>G21.#152</t>
  </si>
  <si>
    <t>G21.#44</t>
  </si>
  <si>
    <t>G21.#45</t>
  </si>
  <si>
    <t>G21.#46</t>
  </si>
  <si>
    <t>G21.#218</t>
  </si>
  <si>
    <t>G21.#47</t>
  </si>
  <si>
    <t>G21.#153</t>
  </si>
  <si>
    <t>G21.#48</t>
  </si>
  <si>
    <t>G21.#49</t>
  </si>
  <si>
    <t>G21.#173</t>
  </si>
  <si>
    <t>G21.#50</t>
  </si>
  <si>
    <t>G21.#51</t>
  </si>
  <si>
    <t>G21.#52</t>
  </si>
  <si>
    <t>G21.#53</t>
  </si>
  <si>
    <t>G21.#54</t>
  </si>
  <si>
    <t>G21.#55</t>
  </si>
  <si>
    <t>G21.#57</t>
  </si>
  <si>
    <t>G21.#58</t>
  </si>
  <si>
    <t>G21.#63</t>
  </si>
  <si>
    <t>G21.#64</t>
  </si>
  <si>
    <t>G21.#65</t>
  </si>
  <si>
    <t>G21.#42</t>
  </si>
  <si>
    <t>G21.#411</t>
  </si>
  <si>
    <t>G21.#151</t>
  </si>
  <si>
    <t>G21.#69</t>
  </si>
  <si>
    <t>G21.#70</t>
  </si>
  <si>
    <t>G21.#175</t>
  </si>
  <si>
    <t>G21.#239</t>
  </si>
  <si>
    <t>G21.#242</t>
  </si>
  <si>
    <t>G21.#240</t>
  </si>
  <si>
    <t>G21.#241</t>
  </si>
  <si>
    <t>G21.#412</t>
  </si>
  <si>
    <t>G21.#413</t>
  </si>
  <si>
    <t>G21.#219</t>
  </si>
  <si>
    <t>G21.#71</t>
  </si>
  <si>
    <t>G21.#71a</t>
  </si>
  <si>
    <t>G21.#410</t>
  </si>
  <si>
    <t>G21.#72a</t>
  </si>
  <si>
    <t>G21.#73</t>
  </si>
  <si>
    <t>G21.#74</t>
  </si>
  <si>
    <t>G21.#75</t>
  </si>
  <si>
    <t>G21.#76a</t>
  </si>
  <si>
    <t>G21.#77</t>
  </si>
  <si>
    <t>G21.#78</t>
  </si>
  <si>
    <t>G21.#79</t>
  </si>
  <si>
    <t>G21.#80a</t>
  </si>
  <si>
    <t>G21.#81</t>
  </si>
  <si>
    <t>G21.#82</t>
  </si>
  <si>
    <t>G21.#83</t>
  </si>
  <si>
    <t>G21.#400a</t>
  </si>
  <si>
    <t>G21.#401</t>
  </si>
  <si>
    <t>G21.#402</t>
  </si>
  <si>
    <t>G21.#403</t>
  </si>
  <si>
    <t>G21.#404a</t>
  </si>
  <si>
    <t>G21.#405</t>
  </si>
  <si>
    <t>G21.#406</t>
  </si>
  <si>
    <t>G21.#407</t>
  </si>
  <si>
    <t>G21.#243</t>
  </si>
  <si>
    <t>G22.#86</t>
  </si>
  <si>
    <t>G22.#87</t>
  </si>
  <si>
    <t>G22.#89</t>
  </si>
  <si>
    <t>G22.#90</t>
  </si>
  <si>
    <t>G22.#156</t>
  </si>
  <si>
    <t>G22.#91</t>
  </si>
  <si>
    <t>G22.#92</t>
  </si>
  <si>
    <t>G22.#93</t>
  </si>
  <si>
    <t>G22.#94</t>
  </si>
  <si>
    <t>G22.#95</t>
  </si>
  <si>
    <t>G22.#96</t>
  </si>
  <si>
    <t>G22.#101</t>
  </si>
  <si>
    <t>G22.#102</t>
  </si>
  <si>
    <t>G22.#103</t>
  </si>
  <si>
    <t>G22.#88</t>
  </si>
  <si>
    <t>G22.#511</t>
  </si>
  <si>
    <t>G22.#155</t>
  </si>
  <si>
    <t>G22.#512</t>
  </si>
  <si>
    <t>G22.#513</t>
  </si>
  <si>
    <t>G22.#220</t>
  </si>
  <si>
    <t>G22.#105</t>
  </si>
  <si>
    <t>G22.#105a</t>
  </si>
  <si>
    <t>G22.#510</t>
  </si>
  <si>
    <t>G22.#106a</t>
  </si>
  <si>
    <t>G22.#107</t>
  </si>
  <si>
    <t>G22.#108</t>
  </si>
  <si>
    <t>G22.#109</t>
  </si>
  <si>
    <t>G22.#110a</t>
  </si>
  <si>
    <t>G22.#111</t>
  </si>
  <si>
    <t>G22.#112</t>
  </si>
  <si>
    <t>G22.#113</t>
  </si>
  <si>
    <t>G22.#114a</t>
  </si>
  <si>
    <t>G22.#115</t>
  </si>
  <si>
    <t>G22.#116</t>
  </si>
  <si>
    <t>G22.#117</t>
  </si>
  <si>
    <t>G22.#500a</t>
  </si>
  <si>
    <t>G22.#501</t>
  </si>
  <si>
    <t>G22.#502</t>
  </si>
  <si>
    <t>G22.#503</t>
  </si>
  <si>
    <t>G22.#504a</t>
  </si>
  <si>
    <t>G22.#505</t>
  </si>
  <si>
    <t>G22.#506</t>
  </si>
  <si>
    <t>G22.#507</t>
  </si>
  <si>
    <t>R20.#120</t>
  </si>
  <si>
    <t>R20.#121</t>
  </si>
  <si>
    <t>R20.#131</t>
  </si>
  <si>
    <t>R20.#221</t>
  </si>
  <si>
    <t>R20.#222</t>
  </si>
  <si>
    <t>R20.#223</t>
  </si>
  <si>
    <t>R20.#224</t>
  </si>
  <si>
    <t>R20.#246</t>
  </si>
  <si>
    <t>R20.#122</t>
  </si>
  <si>
    <t>R20.#123</t>
  </si>
  <si>
    <t>R20.#123a</t>
  </si>
  <si>
    <t>R20.#124</t>
  </si>
  <si>
    <t>R20.#125</t>
  </si>
  <si>
    <t>R20.#126</t>
  </si>
  <si>
    <t>R20.#126a</t>
  </si>
  <si>
    <t>R20.#127</t>
  </si>
  <si>
    <t>R20.#128</t>
  </si>
  <si>
    <t>R20.#129</t>
  </si>
  <si>
    <t>R20.#129a</t>
  </si>
  <si>
    <t>R20.#130</t>
  </si>
  <si>
    <t>R20.#160</t>
  </si>
  <si>
    <t>R20.#161</t>
  </si>
  <si>
    <t>R20.#161a</t>
  </si>
  <si>
    <t>R20.#162</t>
  </si>
  <si>
    <t>Grp.#D</t>
  </si>
  <si>
    <t>RG</t>
  </si>
  <si>
    <t>AT</t>
  </si>
  <si>
    <r>
      <rPr>
        <b/>
        <sz val="9"/>
        <color theme="1"/>
        <rFont val="Calibri"/>
        <family val="2"/>
      </rPr>
      <t>PUR</t>
    </r>
    <r>
      <rPr>
        <sz val="9"/>
        <color theme="1"/>
        <rFont val="Calibri"/>
        <family val="2"/>
      </rPr>
      <t xml:space="preserve"> (</t>
    </r>
    <r>
      <rPr>
        <i/>
        <sz val="9"/>
        <color theme="1"/>
        <rFont val="Calibri"/>
        <family val="2"/>
      </rPr>
      <t>UNTDID 4451, Purchasing information</t>
    </r>
    <r>
      <rPr>
        <sz val="9"/>
        <color theme="1"/>
        <rFont val="Calibri"/>
        <family val="2"/>
      </rPr>
      <t>)</t>
    </r>
  </si>
  <si>
    <r>
      <rPr>
        <b/>
        <sz val="9"/>
        <color theme="1"/>
        <rFont val="Calibri"/>
        <family val="2"/>
      </rPr>
      <t>ABU</t>
    </r>
    <r>
      <rPr>
        <sz val="9"/>
        <color theme="1"/>
        <rFont val="Calibri"/>
        <family val="2"/>
      </rPr>
      <t xml:space="preserve"> (</t>
    </r>
    <r>
      <rPr>
        <i/>
        <sz val="9"/>
        <color theme="1"/>
        <rFont val="Calibri"/>
        <family val="2"/>
      </rPr>
      <t>UNTDID 4451, Deferred payement termed additional</t>
    </r>
    <r>
      <rPr>
        <sz val="9"/>
        <color theme="1"/>
        <rFont val="Calibri"/>
        <family val="2"/>
      </rPr>
      <t>)</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</si>
  <si>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0020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</si>
  <si>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0035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</si>
  <si>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S004.0017</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</si>
  <si>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UNB</t>
    </r>
    <r>
      <rPr>
        <sz val="9"/>
        <rFont val="Calibri"/>
        <family val="2"/>
        <scheme val="minor"/>
      </rPr>
      <t xml:space="preserve"> </t>
    </r>
    <r>
      <rPr>
        <b/>
        <sz val="9"/>
        <color rgb="FF0070C0"/>
        <rFont val="Calibri"/>
        <family val="2"/>
        <scheme val="minor"/>
      </rPr>
      <t>S004.0019</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</si>
  <si>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UNH</t>
    </r>
    <r>
      <rPr>
        <sz val="9"/>
        <rFont val="Calibri"/>
        <family val="2"/>
        <scheme val="minor"/>
      </rPr>
      <t xml:space="preserve"> </t>
    </r>
    <r>
      <rPr>
        <b/>
        <sz val="9"/>
        <color rgb="FF0070C0"/>
        <rFont val="Calibri"/>
        <family val="2"/>
        <scheme val="minor"/>
      </rPr>
      <t>S009.0057</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</si>
  <si>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BGM</t>
    </r>
    <r>
      <rPr>
        <sz val="9"/>
        <rFont val="Calibri"/>
        <family val="2"/>
        <scheme val="minor"/>
      </rPr>
      <t xml:space="preserve"> </t>
    </r>
    <r>
      <rPr>
        <b/>
        <sz val="9"/>
        <color rgb="FF0070C0"/>
        <rFont val="Calibri"/>
        <family val="2"/>
        <scheme val="minor"/>
      </rPr>
      <t>C002.1001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</si>
  <si>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BGM</t>
    </r>
    <r>
      <rPr>
        <sz val="9"/>
        <rFont val="Calibri"/>
        <family val="2"/>
        <scheme val="minor"/>
      </rPr>
      <t xml:space="preserve"> </t>
    </r>
    <r>
      <rPr>
        <b/>
        <sz val="9"/>
        <color rgb="FF0070C0"/>
        <rFont val="Calibri"/>
        <family val="2"/>
        <scheme val="minor"/>
      </rPr>
      <t>C002.1000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</si>
  <si>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BGM</t>
    </r>
    <r>
      <rPr>
        <sz val="9"/>
        <rFont val="Calibri"/>
        <family val="2"/>
        <scheme val="minor"/>
      </rPr>
      <t xml:space="preserve"> </t>
    </r>
    <r>
      <rPr>
        <b/>
        <sz val="9"/>
        <color rgb="FF0070C0"/>
        <rFont val="Calibri"/>
        <family val="2"/>
        <scheme val="minor"/>
      </rPr>
      <t>C106.1004</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</si>
  <si>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137</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</si>
  <si>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</si>
  <si>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263</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718</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</si>
  <si>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DTM</t>
    </r>
    <r>
      <rPr>
        <sz val="9"/>
        <rFont val="Calibri"/>
        <family val="2"/>
        <scheme val="minor"/>
      </rPr>
      <t xml:space="preserve"> </t>
    </r>
    <r>
      <rPr>
        <b/>
        <sz val="9"/>
        <color rgb="FF0070C0"/>
        <rFont val="Calibri"/>
        <family val="2"/>
        <scheme val="minor"/>
      </rPr>
      <t>C507.2005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</si>
  <si>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PAI</t>
    </r>
    <r>
      <rPr>
        <sz val="9"/>
        <rFont val="Calibri"/>
        <family val="2"/>
        <scheme val="minor"/>
      </rPr>
      <t xml:space="preserve"> </t>
    </r>
    <r>
      <rPr>
        <b/>
        <sz val="9"/>
        <color rgb="FF0070C0"/>
        <rFont val="Calibri"/>
        <family val="2"/>
        <scheme val="minor"/>
      </rPr>
      <t>C534.4461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</si>
  <si>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</si>
  <si>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C108.4440#2/#3</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</si>
  <si>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C108.4440#4</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</si>
  <si>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ABY</t>
    </r>
    <r>
      <rPr>
        <sz val="9"/>
        <rFont val="Calibri"/>
        <family val="2"/>
        <scheme val="minor"/>
      </rPr>
      <t xml:space="preserve">) </t>
    </r>
    <r>
      <rPr>
        <b/>
        <sz val="9"/>
        <color rgb="FF0070C0"/>
        <rFont val="Calibri"/>
        <family val="2"/>
        <scheme val="minor"/>
      </rPr>
      <t>C108.4440#5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</si>
  <si>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OSI</t>
    </r>
    <r>
      <rPr>
        <sz val="9"/>
        <rFont val="Calibri"/>
        <family val="2"/>
        <scheme val="minor"/>
      </rPr>
      <t xml:space="preserve">) </t>
    </r>
    <r>
      <rPr>
        <b/>
        <sz val="9"/>
        <color rgb="FF0070C0"/>
        <rFont val="Calibri"/>
        <family val="2"/>
        <scheme val="minor"/>
      </rPr>
      <t>C108.4440#1/#2/#3</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</si>
  <si>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AAB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</si>
  <si>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AAB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</si>
  <si>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PMD</t>
    </r>
    <r>
      <rPr>
        <sz val="9"/>
        <rFont val="Calibri"/>
        <family val="2"/>
        <scheme val="minor"/>
      </rPr>
      <t xml:space="preserve">) </t>
    </r>
    <r>
      <rPr>
        <b/>
        <sz val="9"/>
        <color rgb="FF0070C0"/>
        <rFont val="Calibri"/>
        <family val="2"/>
        <scheme val="minor"/>
      </rPr>
      <t>C108.4440#1/#2/#3/#4</t>
    </r>
  </si>
  <si>
    <r>
      <rPr>
        <b/>
        <sz val="9"/>
        <color theme="9" tint="-0.249977111117893"/>
        <rFont val="Calibri"/>
        <family val="2"/>
        <scheme val="minor"/>
      </rPr>
      <t>[SG0]</t>
    </r>
    <r>
      <rPr>
        <b/>
        <sz val="9"/>
        <rFont val="Calibri"/>
        <family val="2"/>
        <scheme val="minor"/>
      </rPr>
      <t xml:space="preserve">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PMT</t>
    </r>
    <r>
      <rPr>
        <sz val="9"/>
        <rFont val="Calibri"/>
        <family val="2"/>
        <scheme val="minor"/>
      </rPr>
      <t xml:space="preserve">) </t>
    </r>
    <r>
      <rPr>
        <b/>
        <sz val="9"/>
        <color rgb="FF0070C0"/>
        <rFont val="Calibri"/>
        <family val="2"/>
        <scheme val="minor"/>
      </rPr>
      <t>C108.4440#1/#2/#3/#4</t>
    </r>
  </si>
  <si>
    <r>
      <rPr>
        <b/>
        <sz val="9"/>
        <color theme="9" tint="-0.249977111117893"/>
        <rFont val="Calibri"/>
        <family val="2"/>
        <scheme val="minor"/>
      </rPr>
      <t>[SG1]</t>
    </r>
    <r>
      <rPr>
        <b/>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ACD</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</si>
  <si>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[SG1]</t>
    </r>
    <r>
      <rPr>
        <b/>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AFL</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</si>
  <si>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</si>
  <si>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</si>
  <si>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</si>
  <si>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</si>
  <si>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</si>
  <si>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</si>
  <si>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</si>
  <si>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</si>
  <si>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</si>
  <si>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</si>
  <si>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</si>
  <si>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</si>
  <si>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</si>
  <si>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</si>
  <si>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</si>
  <si>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</si>
  <si>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</si>
  <si>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</si>
  <si>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BV</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</si>
  <si>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</si>
  <si>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</si>
  <si>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</si>
  <si>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</si>
  <si>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</si>
  <si>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</si>
  <si>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</si>
  <si>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</si>
  <si>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</si>
  <si>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</si>
  <si>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</si>
  <si>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</si>
  <si>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</si>
  <si>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</si>
  <si>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</si>
  <si>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</si>
  <si>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</si>
  <si>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</si>
  <si>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</si>
  <si>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</si>
  <si>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</si>
  <si>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</si>
  <si>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</si>
  <si>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</si>
  <si>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</si>
  <si>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</si>
  <si>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</si>
  <si>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</si>
  <si>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</si>
  <si>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</si>
  <si>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</si>
  <si>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</si>
  <si>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</si>
  <si>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</si>
  <si>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</si>
  <si>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</si>
  <si>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</si>
  <si>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</si>
  <si>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</si>
  <si>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</si>
  <si>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</si>
  <si>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</si>
  <si>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</si>
  <si>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</si>
  <si>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</si>
  <si>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</si>
  <si>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CUX</t>
    </r>
    <r>
      <rPr>
        <sz val="9"/>
        <rFont val="Calibri"/>
        <family val="2"/>
        <scheme val="minor"/>
      </rPr>
      <t xml:space="preserve"> (</t>
    </r>
    <r>
      <rPr>
        <sz val="9"/>
        <color rgb="FF0070C0"/>
        <rFont val="Calibri"/>
        <family val="2"/>
        <scheme val="minor"/>
      </rPr>
      <t>C504.6347</t>
    </r>
    <r>
      <rPr>
        <sz val="9"/>
        <rFont val="Calibri"/>
        <family val="2"/>
        <scheme val="minor"/>
      </rPr>
      <t>=</t>
    </r>
    <r>
      <rPr>
        <b/>
        <sz val="9"/>
        <rFont val="Calibri"/>
        <family val="2"/>
        <scheme val="minor"/>
      </rPr>
      <t>2</t>
    </r>
    <r>
      <rPr>
        <sz val="9"/>
        <rFont val="Calibri"/>
        <family val="2"/>
        <scheme val="minor"/>
      </rPr>
      <t xml:space="preserve">) </t>
    </r>
    <r>
      <rPr>
        <b/>
        <sz val="9"/>
        <color rgb="FF0070C0"/>
        <rFont val="Calibri"/>
        <family val="2"/>
        <scheme val="minor"/>
      </rPr>
      <t>C504.6345</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</si>
  <si>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C112.2151</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</si>
  <si>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C112.2152</t>
    </r>
  </si>
  <si>
    <r>
      <rPr>
        <b/>
        <sz val="9"/>
        <color theme="9" tint="-0.249977111117893"/>
        <rFont val="Calibri"/>
        <family val="2"/>
        <scheme val="minor"/>
      </rPr>
      <t>[SG12]</t>
    </r>
    <r>
      <rPr>
        <b/>
        <sz val="9"/>
        <rFont val="Calibri"/>
        <family val="2"/>
        <scheme val="minor"/>
      </rPr>
      <t xml:space="preserve"> </t>
    </r>
    <r>
      <rPr>
        <b/>
        <sz val="9"/>
        <color rgb="FFFF0000"/>
        <rFont val="Calibri"/>
        <family val="2"/>
        <scheme val="minor"/>
      </rPr>
      <t>TOD</t>
    </r>
    <r>
      <rPr>
        <sz val="9"/>
        <rFont val="Calibri"/>
        <family val="2"/>
        <scheme val="minor"/>
      </rPr>
      <t xml:space="preserve"> (</t>
    </r>
    <r>
      <rPr>
        <sz val="9"/>
        <color rgb="FF0070C0"/>
        <rFont val="Calibri"/>
        <family val="2"/>
        <scheme val="minor"/>
      </rPr>
      <t>4055</t>
    </r>
    <r>
      <rPr>
        <sz val="9"/>
        <rFont val="Calibri"/>
        <family val="2"/>
        <scheme val="minor"/>
      </rPr>
      <t>=</t>
    </r>
    <r>
      <rPr>
        <b/>
        <sz val="9"/>
        <rFont val="Calibri"/>
        <family val="2"/>
        <scheme val="minor"/>
      </rPr>
      <t>3</t>
    </r>
    <r>
      <rPr>
        <sz val="9"/>
        <rFont val="Calibri"/>
        <family val="2"/>
        <scheme val="minor"/>
      </rPr>
      <t xml:space="preserve">) </t>
    </r>
    <r>
      <rPr>
        <b/>
        <sz val="9"/>
        <color rgb="FF0070C0"/>
        <rFont val="Calibri"/>
        <family val="2"/>
        <scheme val="minor"/>
      </rPr>
      <t>C100.4053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</si>
  <si>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b/>
        <sz val="9"/>
        <color rgb="FF0070C0"/>
        <rFont val="Calibri"/>
        <family val="2"/>
        <scheme val="minor"/>
      </rPr>
      <t>1222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</si>
  <si>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1082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</si>
  <si>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C212.7140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</si>
  <si>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t>
    </r>
    <r>
      <rPr>
        <b/>
        <sz val="9"/>
        <color rgb="FF0070C0"/>
        <rFont val="Calibri"/>
        <family val="2"/>
        <scheme val="minor"/>
      </rPr>
      <t>C212.7143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</si>
  <si>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1082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</si>
  <si>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1222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</si>
  <si>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7083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</si>
  <si>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C212.7140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</si>
  <si>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C212.7143</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</si>
  <si>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</si>
  <si>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</si>
  <si>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113</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</si>
  <si>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9</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</si>
  <si>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</si>
  <si>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</si>
  <si>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t>
    </r>
    <r>
      <rPr>
        <b/>
        <sz val="9"/>
        <color rgb="FF0070C0"/>
        <rFont val="Calibri"/>
        <family val="2"/>
        <scheme val="minor"/>
      </rPr>
      <t>5305</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</si>
  <si>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</si>
  <si>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</si>
  <si>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t>
    </r>
    <r>
      <rPr>
        <b/>
        <sz val="9"/>
        <color rgb="FF0070C0"/>
        <rFont val="Calibri"/>
        <family val="2"/>
        <scheme val="minor"/>
      </rPr>
      <t>5305</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</si>
  <si>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</si>
  <si>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</si>
  <si>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t>
    </r>
    <r>
      <rPr>
        <b/>
        <sz val="9"/>
        <color rgb="FF0070C0"/>
        <rFont val="Calibri"/>
        <family val="2"/>
        <scheme val="minor"/>
      </rPr>
      <t>5305</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</si>
  <si>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t>
    </r>
    <r>
      <rPr>
        <b/>
        <sz val="9"/>
        <color rgb="FF0070C0"/>
        <rFont val="Calibri"/>
        <family val="2"/>
        <scheme val="minor"/>
      </rPr>
      <t>5286</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</si>
  <si>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t>
    </r>
    <r>
      <rPr>
        <b/>
        <sz val="9"/>
        <color rgb="FF0070C0"/>
        <rFont val="Calibri"/>
        <family val="2"/>
        <scheme val="minor"/>
      </rPr>
      <t>C243.5278</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</si>
  <si>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t>
    </r>
    <r>
      <rPr>
        <b/>
        <sz val="9"/>
        <color rgb="FF0070C0"/>
        <rFont val="Calibri"/>
        <family val="2"/>
        <scheme val="minor"/>
      </rPr>
      <t>5305</t>
    </r>
  </si>
  <si>
    <r>
      <rPr>
        <b/>
        <sz val="9"/>
        <color theme="9" tint="-0.249977111117893"/>
        <rFont val="Calibri"/>
        <family val="2"/>
        <scheme val="minor"/>
      </rPr>
      <t>[SG1]</t>
    </r>
    <r>
      <rPr>
        <b/>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AFL</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</si>
  <si>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</si>
  <si>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OU1</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</si>
  <si>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BY</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GN</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</si>
  <si>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</si>
  <si>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</si>
  <si>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PE</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</si>
  <si>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FII</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RB</t>
    </r>
    <r>
      <rPr>
        <sz val="9"/>
        <rFont val="Calibri"/>
        <family val="2"/>
        <scheme val="minor"/>
      </rPr>
      <t xml:space="preserve"> &amp; </t>
    </r>
    <r>
      <rPr>
        <sz val="9"/>
        <color rgb="FF0070C0"/>
        <rFont val="Calibri"/>
        <family val="2"/>
        <scheme val="minor"/>
      </rPr>
      <t>C088.1131</t>
    </r>
    <r>
      <rPr>
        <sz val="9"/>
        <rFont val="Calibri"/>
        <family val="2"/>
        <scheme val="minor"/>
      </rPr>
      <t>=</t>
    </r>
    <r>
      <rPr>
        <b/>
        <sz val="9"/>
        <rFont val="Calibri"/>
        <family val="2"/>
        <scheme val="minor"/>
      </rPr>
      <t>25</t>
    </r>
    <r>
      <rPr>
        <sz val="9"/>
        <rFont val="Calibri"/>
        <family val="2"/>
        <scheme val="minor"/>
      </rPr>
      <t xml:space="preserve"> &amp; </t>
    </r>
    <r>
      <rPr>
        <sz val="9"/>
        <color rgb="FF0070C0"/>
        <rFont val="Calibri"/>
        <family val="2"/>
        <scheme val="minor"/>
      </rPr>
      <t>C088.3055</t>
    </r>
    <r>
      <rPr>
        <sz val="9"/>
        <rFont val="Calibri"/>
        <family val="2"/>
        <scheme val="minor"/>
      </rPr>
      <t>=</t>
    </r>
    <r>
      <rPr>
        <b/>
        <sz val="9"/>
        <rFont val="Calibri"/>
        <family val="2"/>
        <scheme val="minor"/>
      </rPr>
      <t>17</t>
    </r>
    <r>
      <rPr>
        <sz val="9"/>
        <rFont val="Calibri"/>
        <family val="2"/>
        <scheme val="minor"/>
      </rPr>
      <t xml:space="preserve">) </t>
    </r>
    <r>
      <rPr>
        <b/>
        <sz val="9"/>
        <color rgb="FF0070C0"/>
        <rFont val="Calibri"/>
        <family val="2"/>
        <scheme val="minor"/>
      </rPr>
      <t>C078.3194</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</si>
  <si>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IV</t>
    </r>
    <r>
      <rPr>
        <sz val="9"/>
        <rFont val="Calibri"/>
        <family val="2"/>
        <scheme val="minor"/>
      </rPr>
      <t xml:space="preserve">)
- </t>
    </r>
    <r>
      <rPr>
        <b/>
        <sz val="9"/>
        <color theme="9" tint="-0.249977111117893"/>
        <rFont val="Calibri"/>
        <family val="2"/>
        <scheme val="minor"/>
      </rPr>
      <t>[SG5]</t>
    </r>
    <r>
      <rPr>
        <sz val="9"/>
        <rFont val="Calibri"/>
        <family val="2"/>
        <scheme val="minor"/>
      </rPr>
      <t xml:space="preserve"> </t>
    </r>
    <r>
      <rPr>
        <b/>
        <sz val="9"/>
        <color rgb="FFFF0000"/>
        <rFont val="Calibri"/>
        <family val="2"/>
        <scheme val="minor"/>
      </rPr>
      <t>CTA</t>
    </r>
    <r>
      <rPr>
        <sz val="9"/>
        <rFont val="Calibri"/>
        <family val="2"/>
        <scheme val="minor"/>
      </rPr>
      <t xml:space="preserve"> (</t>
    </r>
    <r>
      <rPr>
        <sz val="9"/>
        <color rgb="FF0070C0"/>
        <rFont val="Calibri"/>
        <family val="2"/>
        <scheme val="minor"/>
      </rPr>
      <t>3139</t>
    </r>
    <r>
      <rPr>
        <sz val="9"/>
        <rFont val="Calibri"/>
        <family val="2"/>
        <scheme val="minor"/>
      </rPr>
      <t>=</t>
    </r>
    <r>
      <rPr>
        <b/>
        <sz val="9"/>
        <rFont val="Calibri"/>
        <family val="2"/>
        <scheme val="minor"/>
      </rPr>
      <t>MR</t>
    </r>
    <r>
      <rPr>
        <sz val="9"/>
        <rFont val="Calibri"/>
        <family val="2"/>
        <scheme val="minor"/>
      </rPr>
      <t xml:space="preserve">)
- </t>
    </r>
    <r>
      <rPr>
        <b/>
        <sz val="9"/>
        <color rgb="FFFF0000"/>
        <rFont val="Calibri"/>
        <family val="2"/>
        <scheme val="minor"/>
      </rPr>
      <t>COM</t>
    </r>
    <r>
      <rPr>
        <sz val="9"/>
        <rFont val="Calibri"/>
        <family val="2"/>
        <scheme val="minor"/>
      </rPr>
      <t xml:space="preserve"> (</t>
    </r>
    <r>
      <rPr>
        <sz val="9"/>
        <color rgb="FF0070C0"/>
        <rFont val="Calibri"/>
        <family val="2"/>
        <scheme val="minor"/>
      </rPr>
      <t>C076.3155</t>
    </r>
    <r>
      <rPr>
        <sz val="9"/>
        <rFont val="Calibri"/>
        <family val="2"/>
        <scheme val="minor"/>
      </rPr>
      <t>=</t>
    </r>
    <r>
      <rPr>
        <b/>
        <sz val="9"/>
        <rFont val="Calibri"/>
        <family val="2"/>
        <scheme val="minor"/>
      </rPr>
      <t>EI</t>
    </r>
    <r>
      <rPr>
        <sz val="9"/>
        <rFont val="Calibri"/>
        <family val="2"/>
        <scheme val="minor"/>
      </rPr>
      <t xml:space="preserve">) </t>
    </r>
    <r>
      <rPr>
        <b/>
        <sz val="9"/>
        <color rgb="FF0070C0"/>
        <rFont val="Calibri"/>
        <family val="2"/>
        <scheme val="minor"/>
      </rPr>
      <t>C076.3148</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</si>
  <si>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PR</t>
    </r>
    <r>
      <rPr>
        <sz val="9"/>
        <rFont val="Calibri"/>
        <family val="2"/>
        <scheme val="minor"/>
      </rPr>
      <t xml:space="preserve">)
- </t>
    </r>
    <r>
      <rPr>
        <b/>
        <sz val="9"/>
        <color theme="9" tint="-0.249977111117893"/>
        <rFont val="Calibri"/>
        <family val="2"/>
        <scheme val="minor"/>
      </rPr>
      <t>[SG5]</t>
    </r>
    <r>
      <rPr>
        <sz val="9"/>
        <rFont val="Calibri"/>
        <family val="2"/>
        <scheme val="minor"/>
      </rPr>
      <t xml:space="preserve"> </t>
    </r>
    <r>
      <rPr>
        <b/>
        <sz val="9"/>
        <color rgb="FFFF0000"/>
        <rFont val="Calibri"/>
        <family val="2"/>
        <scheme val="minor"/>
      </rPr>
      <t>CTA</t>
    </r>
    <r>
      <rPr>
        <sz val="9"/>
        <rFont val="Calibri"/>
        <family val="2"/>
        <scheme val="minor"/>
      </rPr>
      <t xml:space="preserve"> (</t>
    </r>
    <r>
      <rPr>
        <sz val="9"/>
        <color rgb="FF0070C0"/>
        <rFont val="Calibri"/>
        <family val="2"/>
        <scheme val="minor"/>
      </rPr>
      <t>3139</t>
    </r>
    <r>
      <rPr>
        <sz val="9"/>
        <rFont val="Calibri"/>
        <family val="2"/>
        <scheme val="minor"/>
      </rPr>
      <t>=</t>
    </r>
    <r>
      <rPr>
        <b/>
        <sz val="9"/>
        <rFont val="Calibri"/>
        <family val="2"/>
        <scheme val="minor"/>
      </rPr>
      <t>MR</t>
    </r>
    <r>
      <rPr>
        <sz val="9"/>
        <rFont val="Calibri"/>
        <family val="2"/>
        <scheme val="minor"/>
      </rPr>
      <t xml:space="preserve">)
- </t>
    </r>
    <r>
      <rPr>
        <b/>
        <sz val="9"/>
        <color rgb="FFFF0000"/>
        <rFont val="Calibri"/>
        <family val="2"/>
        <scheme val="minor"/>
      </rPr>
      <t>COM</t>
    </r>
    <r>
      <rPr>
        <sz val="9"/>
        <rFont val="Calibri"/>
        <family val="2"/>
        <scheme val="minor"/>
      </rPr>
      <t xml:space="preserve"> (</t>
    </r>
    <r>
      <rPr>
        <sz val="9"/>
        <color rgb="FF0070C0"/>
        <rFont val="Calibri"/>
        <family val="2"/>
        <scheme val="minor"/>
      </rPr>
      <t>C076.3155</t>
    </r>
    <r>
      <rPr>
        <sz val="9"/>
        <rFont val="Calibri"/>
        <family val="2"/>
        <scheme val="minor"/>
      </rPr>
      <t>=</t>
    </r>
    <r>
      <rPr>
        <b/>
        <sz val="9"/>
        <rFont val="Calibri"/>
        <family val="2"/>
        <scheme val="minor"/>
      </rPr>
      <t>EI</t>
    </r>
    <r>
      <rPr>
        <sz val="9"/>
        <rFont val="Calibri"/>
        <family val="2"/>
        <scheme val="minor"/>
      </rPr>
      <t xml:space="preserve">) </t>
    </r>
    <r>
      <rPr>
        <b/>
        <sz val="9"/>
        <color rgb="FF0070C0"/>
        <rFont val="Calibri"/>
        <family val="2"/>
        <scheme val="minor"/>
      </rPr>
      <t>C076.3148</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</si>
  <si>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FII</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RB</t>
    </r>
    <r>
      <rPr>
        <sz val="9"/>
        <rFont val="Calibri"/>
        <family val="2"/>
        <scheme val="minor"/>
      </rPr>
      <t xml:space="preserve"> &amp; </t>
    </r>
    <r>
      <rPr>
        <sz val="9"/>
        <color rgb="FF0070C0"/>
        <rFont val="Calibri"/>
        <family val="2"/>
        <scheme val="minor"/>
      </rPr>
      <t>C088.1131</t>
    </r>
    <r>
      <rPr>
        <sz val="9"/>
        <rFont val="Calibri"/>
        <family val="2"/>
        <scheme val="minor"/>
      </rPr>
      <t>=</t>
    </r>
    <r>
      <rPr>
        <b/>
        <sz val="9"/>
        <rFont val="Calibri"/>
        <family val="2"/>
        <scheme val="minor"/>
      </rPr>
      <t>25</t>
    </r>
    <r>
      <rPr>
        <sz val="9"/>
        <rFont val="Calibri"/>
        <family val="2"/>
        <scheme val="minor"/>
      </rPr>
      <t xml:space="preserve"> &amp; </t>
    </r>
    <r>
      <rPr>
        <sz val="9"/>
        <color rgb="FF0070C0"/>
        <rFont val="Calibri"/>
        <family val="2"/>
        <scheme val="minor"/>
      </rPr>
      <t>C088.3055</t>
    </r>
    <r>
      <rPr>
        <sz val="9"/>
        <rFont val="Calibri"/>
        <family val="2"/>
        <scheme val="minor"/>
      </rPr>
      <t>=</t>
    </r>
    <r>
      <rPr>
        <b/>
        <sz val="9"/>
        <rFont val="Calibri"/>
        <family val="2"/>
        <scheme val="minor"/>
      </rPr>
      <t>17</t>
    </r>
    <r>
      <rPr>
        <sz val="9"/>
        <rFont val="Calibri"/>
        <family val="2"/>
        <scheme val="minor"/>
      </rPr>
      <t xml:space="preserve">) </t>
    </r>
    <r>
      <rPr>
        <b/>
        <sz val="9"/>
        <color rgb="FF0070C0"/>
        <rFont val="Calibri"/>
        <family val="2"/>
        <scheme val="minor"/>
      </rPr>
      <t>C078.3192</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</si>
  <si>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FII</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RB</t>
    </r>
    <r>
      <rPr>
        <sz val="9"/>
        <rFont val="Calibri"/>
        <family val="2"/>
        <scheme val="minor"/>
      </rPr>
      <t xml:space="preserve"> &amp; </t>
    </r>
    <r>
      <rPr>
        <sz val="9"/>
        <color rgb="FF0070C0"/>
        <rFont val="Calibri"/>
        <family val="2"/>
        <scheme val="minor"/>
      </rPr>
      <t>C088.1131</t>
    </r>
    <r>
      <rPr>
        <sz val="9"/>
        <rFont val="Calibri"/>
        <family val="2"/>
        <scheme val="minor"/>
      </rPr>
      <t>=</t>
    </r>
    <r>
      <rPr>
        <b/>
        <sz val="9"/>
        <rFont val="Calibri"/>
        <family val="2"/>
        <scheme val="minor"/>
      </rPr>
      <t>25</t>
    </r>
    <r>
      <rPr>
        <sz val="9"/>
        <rFont val="Calibri"/>
        <family val="2"/>
        <scheme val="minor"/>
      </rPr>
      <t xml:space="preserve"> &amp; </t>
    </r>
    <r>
      <rPr>
        <sz val="9"/>
        <color rgb="FF0070C0"/>
        <rFont val="Calibri"/>
        <family val="2"/>
        <scheme val="minor"/>
      </rPr>
      <t>C088.3055</t>
    </r>
    <r>
      <rPr>
        <sz val="9"/>
        <rFont val="Calibri"/>
        <family val="2"/>
        <scheme val="minor"/>
      </rPr>
      <t>=</t>
    </r>
    <r>
      <rPr>
        <b/>
        <sz val="9"/>
        <rFont val="Calibri"/>
        <family val="2"/>
        <scheme val="minor"/>
      </rPr>
      <t>17</t>
    </r>
    <r>
      <rPr>
        <sz val="9"/>
        <rFont val="Calibri"/>
        <family val="2"/>
        <scheme val="minor"/>
      </rPr>
      <t xml:space="preserve">) </t>
    </r>
    <r>
      <rPr>
        <b/>
        <sz val="9"/>
        <color rgb="FF0070C0"/>
        <rFont val="Calibri"/>
        <family val="2"/>
        <scheme val="minor"/>
      </rPr>
      <t>C088.3433</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</si>
  <si>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II</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FC</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</si>
  <si>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3</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138</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</si>
  <si>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[SG8]</t>
    </r>
    <r>
      <rPr>
        <b/>
        <sz val="9"/>
        <rFont val="Calibri"/>
        <family val="2"/>
        <scheme val="minor"/>
      </rPr>
      <t xml:space="preserve"> </t>
    </r>
    <r>
      <rPr>
        <b/>
        <sz val="9"/>
        <color rgb="FFFF0000"/>
        <rFont val="Calibri"/>
        <family val="2"/>
        <scheme val="minor"/>
      </rPr>
      <t>PAT</t>
    </r>
    <r>
      <rPr>
        <sz val="9"/>
        <rFont val="Calibri"/>
        <family val="2"/>
        <scheme val="minor"/>
      </rPr>
      <t xml:space="preserve"> (</t>
    </r>
    <r>
      <rPr>
        <sz val="9"/>
        <color rgb="FF0070C0"/>
        <rFont val="Calibri"/>
        <family val="2"/>
        <scheme val="minor"/>
      </rPr>
      <t>4279</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157</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</si>
  <si>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</si>
  <si>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</si>
  <si>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</si>
  <si>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35</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</si>
  <si>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SDI/BDI</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</si>
  <si>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SDI/BDI</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C502.6154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</si>
  <si>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RAY</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</si>
  <si>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SPH</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</si>
  <si>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BAS</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</si>
  <si>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CYL</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</si>
  <si>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CLX</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</si>
  <si>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ADD</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DP</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</si>
  <si>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BRD</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</si>
  <si>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MEA</t>
    </r>
    <r>
      <rPr>
        <sz val="9"/>
        <rFont val="Calibri"/>
        <family val="2"/>
        <scheme val="minor"/>
      </rPr>
      <t xml:space="preserve"> (</t>
    </r>
    <r>
      <rPr>
        <sz val="9"/>
        <color rgb="FF0070C0"/>
        <rFont val="Calibri"/>
        <family val="2"/>
        <scheme val="minor"/>
      </rPr>
      <t>6311</t>
    </r>
    <r>
      <rPr>
        <sz val="9"/>
        <rFont val="Calibri"/>
        <family val="2"/>
        <scheme val="minor"/>
      </rPr>
      <t>=</t>
    </r>
    <r>
      <rPr>
        <b/>
        <sz val="9"/>
        <rFont val="Calibri"/>
        <family val="2"/>
        <scheme val="minor"/>
      </rPr>
      <t>AAE</t>
    </r>
    <r>
      <rPr>
        <sz val="9"/>
        <rFont val="Calibri"/>
        <family val="2"/>
        <scheme val="minor"/>
      </rPr>
      <t xml:space="preserve"> &amp; </t>
    </r>
    <r>
      <rPr>
        <sz val="9"/>
        <color rgb="FF0070C0"/>
        <rFont val="Calibri"/>
        <family val="2"/>
        <scheme val="minor"/>
      </rPr>
      <t>C502.6154</t>
    </r>
    <r>
      <rPr>
        <sz val="9"/>
        <rFont val="Calibri"/>
        <family val="2"/>
        <scheme val="minor"/>
      </rPr>
      <t>=</t>
    </r>
    <r>
      <rPr>
        <b/>
        <sz val="9"/>
        <rFont val="Calibri"/>
        <family val="2"/>
        <scheme val="minor"/>
      </rPr>
      <t>ARM</t>
    </r>
    <r>
      <rPr>
        <sz val="9"/>
        <rFont val="Calibri"/>
        <family val="2"/>
        <scheme val="minor"/>
      </rPr>
      <t xml:space="preserve"> &amp; </t>
    </r>
    <r>
      <rPr>
        <sz val="9"/>
        <color rgb="FF0070C0"/>
        <rFont val="Calibri"/>
        <family val="2"/>
        <scheme val="minor"/>
      </rPr>
      <t>C174.6411</t>
    </r>
    <r>
      <rPr>
        <sz val="9"/>
        <rFont val="Calibri"/>
        <family val="2"/>
        <scheme val="minor"/>
      </rPr>
      <t>=</t>
    </r>
    <r>
      <rPr>
        <b/>
        <sz val="9"/>
        <rFont val="Calibri"/>
        <family val="2"/>
        <scheme val="minor"/>
      </rPr>
      <t>mm</t>
    </r>
    <r>
      <rPr>
        <sz val="9"/>
        <rFont val="Calibri"/>
        <family val="2"/>
        <scheme val="minor"/>
      </rPr>
      <t xml:space="preserve">) </t>
    </r>
    <r>
      <rPr>
        <b/>
        <sz val="9"/>
        <color rgb="FF0070C0"/>
        <rFont val="Calibri"/>
        <family val="2"/>
        <scheme val="minor"/>
      </rPr>
      <t>C174.6314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</si>
  <si>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QTY</t>
    </r>
    <r>
      <rPr>
        <sz val="9"/>
        <rFont val="Calibri"/>
        <family val="2"/>
        <scheme val="minor"/>
      </rPr>
      <t xml:space="preserve"> (</t>
    </r>
    <r>
      <rPr>
        <sz val="9"/>
        <color rgb="FF0070C0"/>
        <rFont val="Calibri"/>
        <family val="2"/>
        <scheme val="minor"/>
      </rPr>
      <t>C186.6063</t>
    </r>
    <r>
      <rPr>
        <sz val="9"/>
        <rFont val="Calibri"/>
        <family val="2"/>
        <scheme val="minor"/>
      </rPr>
      <t>=</t>
    </r>
    <r>
      <rPr>
        <b/>
        <sz val="9"/>
        <rFont val="Calibri"/>
        <family val="2"/>
        <scheme val="minor"/>
      </rPr>
      <t>47</t>
    </r>
    <r>
      <rPr>
        <sz val="9"/>
        <rFont val="Calibri"/>
        <family val="2"/>
        <scheme val="minor"/>
      </rPr>
      <t xml:space="preserve">) </t>
    </r>
    <r>
      <rPr>
        <b/>
        <sz val="9"/>
        <color rgb="FF0070C0"/>
        <rFont val="Calibri"/>
        <family val="2"/>
        <scheme val="minor"/>
      </rPr>
      <t>C186.6060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</si>
  <si>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</si>
  <si>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</si>
  <si>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[SG26]</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</si>
  <si>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AAB</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GRP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</si>
  <si>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AAA</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NTP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</si>
  <si>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</si>
  <si>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</si>
  <si>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35</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</si>
  <si>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</si>
  <si>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</si>
  <si>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AEG</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</si>
  <si>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COP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</si>
  <si>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CO</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</si>
  <si>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</si>
  <si>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OP</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</si>
  <si>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ADP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</si>
  <si>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C243.5278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</si>
  <si>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5305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</si>
  <si>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</si>
  <si>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b/>
        <sz val="9"/>
        <color rgb="FF0070C0"/>
        <rFont val="Calibri"/>
        <family val="2"/>
        <scheme val="minor"/>
      </rPr>
      <t>5463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</si>
  <si>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A</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</si>
  <si>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</si>
  <si>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</si>
  <si>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</si>
  <si>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</si>
  <si>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</si>
  <si>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</si>
  <si>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</si>
  <si>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</si>
  <si>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</si>
  <si>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</si>
  <si>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</si>
  <si>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</si>
  <si>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</si>
  <si>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</si>
  <si>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</si>
  <si>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</si>
  <si>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</si>
  <si>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</si>
  <si>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</si>
  <si>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</si>
  <si>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</si>
  <si>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t>
    </r>
    <r>
      <rPr>
        <b/>
        <sz val="9"/>
        <color rgb="FF0070C0"/>
        <rFont val="Calibri"/>
        <family val="2"/>
        <scheme val="minor"/>
      </rPr>
      <t>C273.7008#2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</si>
  <si>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t>
    </r>
    <r>
      <rPr>
        <b/>
        <sz val="9"/>
        <color rgb="FF0070C0"/>
        <rFont val="Calibri"/>
        <family val="2"/>
        <scheme val="minor"/>
      </rPr>
      <t>C273.7009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</si>
  <si>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QTY</t>
    </r>
    <r>
      <rPr>
        <sz val="9"/>
        <rFont val="Calibri"/>
        <family val="2"/>
        <scheme val="minor"/>
      </rPr>
      <t xml:space="preserve"> (</t>
    </r>
    <r>
      <rPr>
        <sz val="9"/>
        <color rgb="FF0070C0"/>
        <rFont val="Calibri"/>
        <family val="2"/>
        <scheme val="minor"/>
      </rPr>
      <t>C186.6063</t>
    </r>
    <r>
      <rPr>
        <sz val="9"/>
        <rFont val="Calibri"/>
        <family val="2"/>
        <scheme val="minor"/>
      </rPr>
      <t>=</t>
    </r>
    <r>
      <rPr>
        <b/>
        <sz val="9"/>
        <rFont val="Calibri"/>
        <family val="2"/>
        <scheme val="minor"/>
      </rPr>
      <t>47</t>
    </r>
    <r>
      <rPr>
        <sz val="9"/>
        <rFont val="Calibri"/>
        <family val="2"/>
        <scheme val="minor"/>
      </rPr>
      <t xml:space="preserve">) </t>
    </r>
    <r>
      <rPr>
        <b/>
        <sz val="9"/>
        <color rgb="FF0070C0"/>
        <rFont val="Calibri"/>
        <family val="2"/>
        <scheme val="minor"/>
      </rPr>
      <t>C186.6060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</si>
  <si>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</si>
  <si>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</si>
  <si>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[SG26]</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</si>
  <si>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AAB</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GRP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</si>
  <si>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AAA</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NTP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</si>
  <si>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</si>
  <si>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C506.1156</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</si>
  <si>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35</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</si>
  <si>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ADT</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</si>
  <si>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C243.5278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</si>
  <si>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5305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</si>
  <si>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</si>
  <si>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b/>
        <sz val="9"/>
        <color rgb="FF0070C0"/>
        <rFont val="Calibri"/>
        <family val="2"/>
        <scheme val="minor"/>
      </rPr>
      <t>5463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</si>
  <si>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A</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</si>
  <si>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</si>
  <si>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</si>
  <si>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</si>
  <si>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</si>
  <si>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</si>
  <si>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</si>
  <si>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</si>
  <si>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</si>
  <si>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</si>
  <si>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</si>
  <si>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</si>
  <si>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</si>
  <si>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</si>
  <si>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</si>
  <si>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</si>
  <si>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</si>
  <si>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C552.5189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</si>
  <si>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[SG40]</t>
    </r>
    <r>
      <rPr>
        <sz val="9"/>
        <rFont val="Calibri"/>
        <family val="2"/>
        <scheme val="minor"/>
      </rPr>
      <t xml:space="preserve"> </t>
    </r>
    <r>
      <rPr>
        <b/>
        <sz val="9"/>
        <color rgb="FFFF0000"/>
        <rFont val="Calibri"/>
        <family val="2"/>
        <scheme val="minor"/>
      </rPr>
      <t>PCD</t>
    </r>
    <r>
      <rPr>
        <sz val="9"/>
        <rFont val="Calibri"/>
        <family val="2"/>
        <scheme val="minor"/>
      </rPr>
      <t xml:space="preserve"> (</t>
    </r>
    <r>
      <rPr>
        <sz val="9"/>
        <color rgb="FF0070C0"/>
        <rFont val="Calibri"/>
        <family val="2"/>
        <scheme val="minor"/>
      </rPr>
      <t>C501.5245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C501.5482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</si>
  <si>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236</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</si>
  <si>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</si>
  <si>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113</t>
    </r>
    <r>
      <rPr>
        <sz val="9"/>
        <rFont val="Calibri"/>
        <family val="2"/>
        <scheme val="minor"/>
      </rPr>
      <t xml:space="preserve">)
- </t>
    </r>
    <r>
      <rPr>
        <b/>
        <sz val="9"/>
        <color theme="9" tint="-0.249977111117893"/>
        <rFont val="Calibri"/>
        <family val="2"/>
        <scheme val="minor"/>
      </rPr>
      <t>[SG49]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PQ</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</si>
  <si>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113</t>
    </r>
    <r>
      <rPr>
        <sz val="9"/>
        <rFont val="Calibri"/>
        <family val="2"/>
        <scheme val="minor"/>
      </rPr>
      <t xml:space="preserve">)
- </t>
    </r>
    <r>
      <rPr>
        <b/>
        <sz val="9"/>
        <color theme="9" tint="-0.249977111117893"/>
        <rFont val="Calibri"/>
        <family val="2"/>
        <scheme val="minor"/>
      </rPr>
      <t>[SG49]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PQ</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</si>
  <si>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#1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</si>
  <si>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#2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</si>
  <si>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#3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</si>
  <si>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#4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</si>
  <si>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[SG50]</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#5
-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150</t>
    </r>
    <r>
      <rPr>
        <sz val="9"/>
        <rFont val="Calibri"/>
        <family val="2"/>
        <scheme val="minor"/>
      </rPr>
      <t xml:space="preserve">) </t>
    </r>
    <r>
      <rPr>
        <b/>
        <sz val="9"/>
        <color rgb="FF0070C0"/>
        <rFont val="Calibri"/>
        <family val="2"/>
        <scheme val="minor"/>
      </rPr>
      <t>C516.5004</t>
    </r>
  </si>
  <si>
    <r>
      <t xml:space="preserve">/rsm:ExchangedDocument
</t>
    </r>
    <r>
      <rPr>
        <b/>
        <sz val="9"/>
        <rFont val="Calibri"/>
        <family val="2"/>
        <scheme val="minor"/>
      </rPr>
      <t xml:space="preserve">- </t>
    </r>
    <r>
      <rPr>
        <b/>
        <sz val="9"/>
        <color rgb="FF0070C0"/>
        <rFont val="Calibri"/>
        <family val="2"/>
        <scheme val="minor"/>
      </rPr>
      <t>/ram:TypeCode</t>
    </r>
  </si>
  <si>
    <r>
      <t xml:space="preserve">/rsm:ExchangedDocumentContext
- /ram:BusinessProcessSpecifiedDocumentContextParameter
</t>
    </r>
    <r>
      <rPr>
        <b/>
        <sz val="9"/>
        <rFont val="Calibri"/>
        <family val="2"/>
        <scheme val="minor"/>
      </rPr>
      <t xml:space="preserve">-- </t>
    </r>
    <r>
      <rPr>
        <b/>
        <sz val="9"/>
        <color rgb="FF0070C0"/>
        <rFont val="Calibri"/>
        <family val="2"/>
        <scheme val="minor"/>
      </rPr>
      <t>/ram:ID</t>
    </r>
  </si>
  <si>
    <r>
      <t xml:space="preserve">/rsm:ExchangedDocument
</t>
    </r>
    <r>
      <rPr>
        <b/>
        <sz val="9"/>
        <rFont val="Calibri"/>
        <family val="2"/>
        <scheme val="minor"/>
      </rPr>
      <t xml:space="preserve">- </t>
    </r>
    <r>
      <rPr>
        <b/>
        <sz val="9"/>
        <color rgb="FF0070C0"/>
        <rFont val="Calibri"/>
        <family val="2"/>
        <scheme val="minor"/>
      </rPr>
      <t>/ram:ID</t>
    </r>
  </si>
  <si>
    <r>
      <t xml:space="preserve">/rsm:SupplyChainTradeTransaction
- /ram:ApplicableHeaderTradeSettlement
-- /ram:SpecifiedTradeSettlementPaymentMeans
</t>
    </r>
    <r>
      <rPr>
        <b/>
        <sz val="9"/>
        <rFont val="Calibri"/>
        <family val="2"/>
        <scheme val="minor"/>
      </rPr>
      <t xml:space="preserve">--- </t>
    </r>
    <r>
      <rPr>
        <b/>
        <sz val="9"/>
        <color rgb="FF0070C0"/>
        <rFont val="Calibri"/>
        <family val="2"/>
        <scheme val="minor"/>
      </rPr>
      <t>/ram:TypeCode</t>
    </r>
  </si>
  <si>
    <r>
      <t xml:space="preserve">/rsm:SupplyChainTradeTransaction
- /ram:ApplicableHeaderTradeAgreement
-- /ram:SellerTradeParty
</t>
    </r>
    <r>
      <rPr>
        <b/>
        <sz val="9"/>
        <rFont val="Calibri"/>
        <family val="2"/>
        <scheme val="minor"/>
      </rPr>
      <t xml:space="preserve">--- </t>
    </r>
    <r>
      <rPr>
        <b/>
        <sz val="9"/>
        <color rgb="FF0070C0"/>
        <rFont val="Calibri"/>
        <family val="2"/>
        <scheme val="minor"/>
      </rPr>
      <t>/ram:Name</t>
    </r>
  </si>
  <si>
    <r>
      <t xml:space="preserve">/rsm:SupplyChainTradeTransaction
- /ram:ApplicableHeaderTradeAgreement
-- /ram:SellerTradeParty
</t>
    </r>
    <r>
      <rPr>
        <b/>
        <sz val="9"/>
        <rFont val="Calibri"/>
        <family val="2"/>
        <scheme val="minor"/>
      </rPr>
      <t xml:space="preserve">--- </t>
    </r>
    <r>
      <rPr>
        <b/>
        <sz val="9"/>
        <color rgb="FF0070C0"/>
        <rFont val="Calibri"/>
        <family val="2"/>
        <scheme val="minor"/>
      </rPr>
      <t>/ram:Description</t>
    </r>
  </si>
  <si>
    <r>
      <t xml:space="preserve">/rsm:SupplyChainTradeTransaction
- /ram:ApplicableHeaderTradeSettlement
-- /ram:SpecifiedTradePaymentTerms
</t>
    </r>
    <r>
      <rPr>
        <b/>
        <sz val="9"/>
        <rFont val="Calibri"/>
        <family val="2"/>
        <scheme val="minor"/>
      </rPr>
      <t xml:space="preserve">--- </t>
    </r>
    <r>
      <rPr>
        <b/>
        <sz val="9"/>
        <color rgb="FF0070C0"/>
        <rFont val="Calibri"/>
        <family val="2"/>
        <scheme val="minor"/>
      </rPr>
      <t>/ram:Description</t>
    </r>
  </si>
  <si>
    <r>
      <t xml:space="preserve">/rsm:SupplyChainTradeTransaction
- /ram:ApplicableHeaderTradeSettlement
-- /ram:InvoiceReferencedDocument
</t>
    </r>
    <r>
      <rPr>
        <b/>
        <sz val="9"/>
        <rFont val="Calibri"/>
        <family val="2"/>
        <scheme val="minor"/>
      </rPr>
      <t xml:space="preserve">--- </t>
    </r>
    <r>
      <rPr>
        <b/>
        <sz val="9"/>
        <color rgb="FF0070C0"/>
        <rFont val="Calibri"/>
        <family val="2"/>
        <scheme val="minor"/>
      </rPr>
      <t>/ram:IssuerAssignedID</t>
    </r>
  </si>
  <si>
    <r>
      <t xml:space="preserve">/rsm:SupplyChainTradeTransaction
- /ram:ApplicableHeaderTradeAgreement
-- /ram:SellerTradeParty
--- /ram:SpecifiedLegalOrganization
</t>
    </r>
    <r>
      <rPr>
        <b/>
        <sz val="9"/>
        <rFont val="Calibri"/>
        <family val="2"/>
        <scheme val="minor"/>
      </rPr>
      <t xml:space="preserve">---- </t>
    </r>
    <r>
      <rPr>
        <b/>
        <sz val="9"/>
        <color rgb="FF0070C0"/>
        <rFont val="Calibri"/>
        <family val="2"/>
        <scheme val="minor"/>
      </rPr>
      <t>/ram:TradingBusinessName</t>
    </r>
  </si>
  <si>
    <r>
      <t xml:space="preserve">/rsm:SupplyChainTradeTransaction
- /ram:ApplicableHeaderTradeAgreement
-- /ram:SellerTradeParty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</si>
  <si>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/ram:ApplicableHeaderTradeAgreement
-- /ram:SellerTradeParty
--- /ram:PostalTradeAddress
</t>
    </r>
    <r>
      <rPr>
        <b/>
        <sz val="9"/>
        <rFont val="Calibri"/>
        <family val="2"/>
        <scheme val="minor"/>
      </rPr>
      <t xml:space="preserve">---- </t>
    </r>
    <r>
      <rPr>
        <b/>
        <sz val="9"/>
        <color rgb="FF0070C0"/>
        <rFont val="Calibri"/>
        <family val="2"/>
        <scheme val="minor"/>
      </rPr>
      <t>/ram:LineTwo</t>
    </r>
  </si>
  <si>
    <r>
      <t xml:space="preserve">/rsm:SupplyChainTradeTransaction
- /ram:ApplicableHeaderTradeAgreement
-- /ram:SellerTradeParty
--- /ram:PostalTradeAddress
</t>
    </r>
    <r>
      <rPr>
        <b/>
        <sz val="9"/>
        <rFont val="Calibri"/>
        <family val="2"/>
        <scheme val="minor"/>
      </rPr>
      <t xml:space="preserve">---- </t>
    </r>
    <r>
      <rPr>
        <b/>
        <sz val="9"/>
        <color rgb="FF0070C0"/>
        <rFont val="Calibri"/>
        <family val="2"/>
        <scheme val="minor"/>
      </rPr>
      <t>/ram:LineThree</t>
    </r>
  </si>
  <si>
    <r>
      <t xml:space="preserve">/rsm:SupplyChainTradeTransaction
- /ram:ApplicableHeaderTradeAgreement
-- /ram:SellerTradeParty
--- /ram:PostalTradeAddress
</t>
    </r>
    <r>
      <rPr>
        <b/>
        <sz val="9"/>
        <rFont val="Calibri"/>
        <family val="2"/>
        <scheme val="minor"/>
      </rPr>
      <t xml:space="preserve">---- </t>
    </r>
    <r>
      <rPr>
        <b/>
        <sz val="9"/>
        <color rgb="FF0070C0"/>
        <rFont val="Calibri"/>
        <family val="2"/>
        <scheme val="minor"/>
      </rPr>
      <t>/ram:CityName</t>
    </r>
  </si>
  <si>
    <r>
      <t xml:space="preserve">/rsm:SupplyChainTradeTransaction
- /ram:ApplicableHeaderTradeAgreement
-- /ram:SellerTradeParty
--- /ram:PostalTradeAddress
</t>
    </r>
    <r>
      <rPr>
        <b/>
        <sz val="9"/>
        <rFont val="Calibri"/>
        <family val="2"/>
        <scheme val="minor"/>
      </rPr>
      <t xml:space="preserve">---- </t>
    </r>
    <r>
      <rPr>
        <b/>
        <sz val="9"/>
        <color rgb="FF0070C0"/>
        <rFont val="Calibri"/>
        <family val="2"/>
        <scheme val="minor"/>
      </rPr>
      <t>/ram:PostcodeCode</t>
    </r>
  </si>
  <si>
    <r>
      <t xml:space="preserve">/rsm:SupplyChainTradeTransaction
- /ram:ApplicableHeaderTradeAgreement
-- /ram:SellerTradeParty
--- /ram:PostalTradeAddress
</t>
    </r>
    <r>
      <rPr>
        <b/>
        <sz val="9"/>
        <rFont val="Calibri"/>
        <family val="2"/>
        <scheme val="minor"/>
      </rPr>
      <t xml:space="preserve">---- </t>
    </r>
    <r>
      <rPr>
        <b/>
        <sz val="9"/>
        <color rgb="FF0070C0"/>
        <rFont val="Calibri"/>
        <family val="2"/>
        <scheme val="minor"/>
      </rPr>
      <t>/ram:CountryID</t>
    </r>
  </si>
  <si>
    <r>
      <t xml:space="preserve">/rsm:SupplyChainTradeTransaction
- /ram:ApplicableHeaderTradeAgreement
-- /ram:BuyerAgentTradeParty
</t>
    </r>
    <r>
      <rPr>
        <b/>
        <sz val="9"/>
        <rFont val="Calibri"/>
        <family val="2"/>
        <scheme val="minor"/>
      </rPr>
      <t xml:space="preserve">--- </t>
    </r>
    <r>
      <rPr>
        <b/>
        <sz val="9"/>
        <color rgb="FF0070C0"/>
        <rFont val="Calibri"/>
        <family val="2"/>
        <scheme val="minor"/>
      </rPr>
      <t>/ram:Name</t>
    </r>
  </si>
  <si>
    <r>
      <t xml:space="preserve">/rsm:SupplyChainTradeTransaction
- /ram:ApplicableHeaderTradeAgreement
-- /ram:BuyerAgentTradeParty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</si>
  <si>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/ram:ApplicableHeaderTradeAgreement
-- /ram:BuyerAgentTradeParty
--- /ram:PostalTradeAddress
</t>
    </r>
    <r>
      <rPr>
        <b/>
        <sz val="9"/>
        <rFont val="Calibri"/>
        <family val="2"/>
        <scheme val="minor"/>
      </rPr>
      <t xml:space="preserve">---- </t>
    </r>
    <r>
      <rPr>
        <b/>
        <sz val="9"/>
        <color rgb="FF0070C0"/>
        <rFont val="Calibri"/>
        <family val="2"/>
        <scheme val="minor"/>
      </rPr>
      <t>/ram:LineTwo</t>
    </r>
  </si>
  <si>
    <r>
      <t xml:space="preserve">/rsm:SupplyChainTradeTransaction
- /ram:ApplicableHeaderTradeAgreement
-- /ram:BuyerAgentTradeParty
--- /ram:PostalTradeAddress
</t>
    </r>
    <r>
      <rPr>
        <b/>
        <sz val="9"/>
        <rFont val="Calibri"/>
        <family val="2"/>
        <scheme val="minor"/>
      </rPr>
      <t xml:space="preserve">---- </t>
    </r>
    <r>
      <rPr>
        <b/>
        <sz val="9"/>
        <color rgb="FF0070C0"/>
        <rFont val="Calibri"/>
        <family val="2"/>
        <scheme val="minor"/>
      </rPr>
      <t>/ram:LineThree</t>
    </r>
  </si>
  <si>
    <r>
      <t xml:space="preserve">/rsm:SupplyChainTradeTransaction
- /ram:ApplicableHeaderTradeAgreement
-- /ram:BuyerAgentTradeParty
--- /ram:PostalTradeAddress
</t>
    </r>
    <r>
      <rPr>
        <b/>
        <sz val="9"/>
        <rFont val="Calibri"/>
        <family val="2"/>
        <scheme val="minor"/>
      </rPr>
      <t xml:space="preserve">---- </t>
    </r>
    <r>
      <rPr>
        <b/>
        <sz val="9"/>
        <color rgb="FF0070C0"/>
        <rFont val="Calibri"/>
        <family val="2"/>
        <scheme val="minor"/>
      </rPr>
      <t>/ram:CityName</t>
    </r>
  </si>
  <si>
    <r>
      <t xml:space="preserve">/rsm:SupplyChainTradeTransaction
- /ram:ApplicableHeaderTradeAgreement
-- /ram:BuyerAgentTradeParty
--- /ram:PostalTradeAddress
</t>
    </r>
    <r>
      <rPr>
        <b/>
        <sz val="9"/>
        <rFont val="Calibri"/>
        <family val="2"/>
        <scheme val="minor"/>
      </rPr>
      <t xml:space="preserve">---- </t>
    </r>
    <r>
      <rPr>
        <b/>
        <sz val="9"/>
        <color rgb="FF0070C0"/>
        <rFont val="Calibri"/>
        <family val="2"/>
        <scheme val="minor"/>
      </rPr>
      <t>/ram:PostcodeCode</t>
    </r>
  </si>
  <si>
    <r>
      <t xml:space="preserve">/rsm:SupplyChainTradeTransaction
- /ram:ApplicableHeaderTradeAgreement
-- /ram:BuyerAgentTradeParty
--- /ram:PostalTradeAddress
</t>
    </r>
    <r>
      <rPr>
        <b/>
        <sz val="9"/>
        <rFont val="Calibri"/>
        <family val="2"/>
        <scheme val="minor"/>
      </rPr>
      <t xml:space="preserve">---- </t>
    </r>
    <r>
      <rPr>
        <b/>
        <sz val="9"/>
        <color rgb="FF0070C0"/>
        <rFont val="Calibri"/>
        <family val="2"/>
        <scheme val="minor"/>
      </rPr>
      <t>/ram:CountryID</t>
    </r>
  </si>
  <si>
    <r>
      <t xml:space="preserve">/rsm:SupplyChainTradeTransaction
- /ram:ApplicableHeaderTradeDelivery
-- /ram:ShipToTradeParty
</t>
    </r>
    <r>
      <rPr>
        <b/>
        <sz val="9"/>
        <rFont val="Calibri"/>
        <family val="2"/>
        <scheme val="minor"/>
      </rPr>
      <t xml:space="preserve">--- </t>
    </r>
    <r>
      <rPr>
        <b/>
        <sz val="9"/>
        <color rgb="FF0070C0"/>
        <rFont val="Calibri"/>
        <family val="2"/>
        <scheme val="minor"/>
      </rPr>
      <t>/ram:Name</t>
    </r>
  </si>
  <si>
    <r>
      <t xml:space="preserve">/rsm:SupplyChainTradeTransaction
- /ram:ApplicableHeaderTradeDelivery
-- /ram:ShipToTradeParty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</si>
  <si>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/ram:ApplicableHeaderTradeDelivery
-- /ram:ShipToTradeParty
--- /ram:PostalTradeAddress
</t>
    </r>
    <r>
      <rPr>
        <b/>
        <sz val="9"/>
        <rFont val="Calibri"/>
        <family val="2"/>
        <scheme val="minor"/>
      </rPr>
      <t xml:space="preserve">---- </t>
    </r>
    <r>
      <rPr>
        <b/>
        <sz val="9"/>
        <color rgb="FF0070C0"/>
        <rFont val="Calibri"/>
        <family val="2"/>
        <scheme val="minor"/>
      </rPr>
      <t>/ram:LineTwo</t>
    </r>
  </si>
  <si>
    <r>
      <t xml:space="preserve">/rsm:SupplyChainTradeTransaction
- /ram:ApplicableHeaderTradeDelivery
-- /ram:ShipToTradeParty
--- /ram:PostalTradeAddress
</t>
    </r>
    <r>
      <rPr>
        <b/>
        <sz val="9"/>
        <rFont val="Calibri"/>
        <family val="2"/>
        <scheme val="minor"/>
      </rPr>
      <t xml:space="preserve">---- </t>
    </r>
    <r>
      <rPr>
        <b/>
        <sz val="9"/>
        <color rgb="FF0070C0"/>
        <rFont val="Calibri"/>
        <family val="2"/>
        <scheme val="minor"/>
      </rPr>
      <t>/ram:LineThree</t>
    </r>
  </si>
  <si>
    <r>
      <t xml:space="preserve">/rsm:SupplyChainTradeTransaction
- /ram:ApplicableHeaderTradeDelivery
-- /ram:ShipToTradeParty
--- /ram:PostalTradeAddress
</t>
    </r>
    <r>
      <rPr>
        <b/>
        <sz val="9"/>
        <rFont val="Calibri"/>
        <family val="2"/>
        <scheme val="minor"/>
      </rPr>
      <t xml:space="preserve">---- </t>
    </r>
    <r>
      <rPr>
        <b/>
        <sz val="9"/>
        <color rgb="FF0070C0"/>
        <rFont val="Calibri"/>
        <family val="2"/>
        <scheme val="minor"/>
      </rPr>
      <t>/ram:CityName</t>
    </r>
  </si>
  <si>
    <r>
      <t xml:space="preserve">/rsm:SupplyChainTradeTransaction
- /ram:ApplicableHeaderTradeDelivery
-- /ram:ShipToTradeParty
--- /ram:PostalTradeAddress
</t>
    </r>
    <r>
      <rPr>
        <b/>
        <sz val="9"/>
        <rFont val="Calibri"/>
        <family val="2"/>
        <scheme val="minor"/>
      </rPr>
      <t xml:space="preserve">---- </t>
    </r>
    <r>
      <rPr>
        <b/>
        <sz val="9"/>
        <color rgb="FF0070C0"/>
        <rFont val="Calibri"/>
        <family val="2"/>
        <scheme val="minor"/>
      </rPr>
      <t>/ram:PostcodeCode</t>
    </r>
  </si>
  <si>
    <r>
      <t xml:space="preserve">/rsm:SupplyChainTradeTransaction
- /ram:ApplicableHeaderTradeDelivery
-- /ram:ShipToTradeParty
--- /ram:PostalTradeAddress
</t>
    </r>
    <r>
      <rPr>
        <b/>
        <sz val="9"/>
        <rFont val="Calibri"/>
        <family val="2"/>
        <scheme val="minor"/>
      </rPr>
      <t xml:space="preserve">---- </t>
    </r>
    <r>
      <rPr>
        <b/>
        <sz val="9"/>
        <color rgb="FF0070C0"/>
        <rFont val="Calibri"/>
        <family val="2"/>
        <scheme val="minor"/>
      </rPr>
      <t>/ram:CountryID</t>
    </r>
  </si>
  <si>
    <r>
      <t xml:space="preserve">/rsm:SupplyChainTradeTransaction
- /ram:ApplicableHeaderTradeSettlement
-- /ram:PayerTradeParty
</t>
    </r>
    <r>
      <rPr>
        <b/>
        <sz val="9"/>
        <rFont val="Calibri"/>
        <family val="2"/>
        <scheme val="minor"/>
      </rPr>
      <t xml:space="preserve">--- </t>
    </r>
    <r>
      <rPr>
        <b/>
        <sz val="9"/>
        <color rgb="FF0070C0"/>
        <rFont val="Calibri"/>
        <family val="2"/>
        <scheme val="minor"/>
      </rPr>
      <t>/ram:Name</t>
    </r>
  </si>
  <si>
    <r>
      <t xml:space="preserve">/rsm:SupplyChainTradeTransaction
- /ram:ApplicableHeaderTradeSettlement
-- /ram:PayerTradeParty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</si>
  <si>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/ram:ApplicableHeaderTradeSettlement
-- /ram:PayerTradeParty
--- /ram:PostalTradeAddress
</t>
    </r>
    <r>
      <rPr>
        <b/>
        <sz val="9"/>
        <rFont val="Calibri"/>
        <family val="2"/>
        <scheme val="minor"/>
      </rPr>
      <t xml:space="preserve">---- </t>
    </r>
    <r>
      <rPr>
        <b/>
        <sz val="9"/>
        <color rgb="FF0070C0"/>
        <rFont val="Calibri"/>
        <family val="2"/>
        <scheme val="minor"/>
      </rPr>
      <t>/ram:LineTwo</t>
    </r>
  </si>
  <si>
    <r>
      <t xml:space="preserve">/rsm:SupplyChainTradeTransaction
- /ram:ApplicableHeaderTradeSettlement
-- /ram:PayerTradeParty
--- /ram:PostalTradeAddress
</t>
    </r>
    <r>
      <rPr>
        <b/>
        <sz val="9"/>
        <rFont val="Calibri"/>
        <family val="2"/>
        <scheme val="minor"/>
      </rPr>
      <t xml:space="preserve">---- </t>
    </r>
    <r>
      <rPr>
        <b/>
        <sz val="9"/>
        <color rgb="FF0070C0"/>
        <rFont val="Calibri"/>
        <family val="2"/>
        <scheme val="minor"/>
      </rPr>
      <t>/ram:LineThree</t>
    </r>
  </si>
  <si>
    <r>
      <t xml:space="preserve">/rsm:SupplyChainTradeTransaction
- /ram:ApplicableHeaderTradeSettlement
-- /ram:PayerTradeParty
--- /ram:PostalTradeAddress
</t>
    </r>
    <r>
      <rPr>
        <b/>
        <sz val="9"/>
        <rFont val="Calibri"/>
        <family val="2"/>
        <scheme val="minor"/>
      </rPr>
      <t xml:space="preserve">---- </t>
    </r>
    <r>
      <rPr>
        <b/>
        <sz val="9"/>
        <color rgb="FF0070C0"/>
        <rFont val="Calibri"/>
        <family val="2"/>
        <scheme val="minor"/>
      </rPr>
      <t>/ram:CityName</t>
    </r>
  </si>
  <si>
    <r>
      <t xml:space="preserve">/rsm:SupplyChainTradeTransaction
- /ram:ApplicableHeaderTradeSettlement
-- /ram:PayerTradeParty
--- /ram:PostalTradeAddress
</t>
    </r>
    <r>
      <rPr>
        <b/>
        <sz val="9"/>
        <rFont val="Calibri"/>
        <family val="2"/>
        <scheme val="minor"/>
      </rPr>
      <t xml:space="preserve">---- </t>
    </r>
    <r>
      <rPr>
        <b/>
        <sz val="9"/>
        <color rgb="FF0070C0"/>
        <rFont val="Calibri"/>
        <family val="2"/>
        <scheme val="minor"/>
      </rPr>
      <t>/ram:PostcodeCode</t>
    </r>
  </si>
  <si>
    <r>
      <t xml:space="preserve">/rsm:SupplyChainTradeTransaction
- /ram:ApplicableHeaderTradeSettlement
-- /ram:PayerTradeParty
--- /ram:PostalTradeAddress
</t>
    </r>
    <r>
      <rPr>
        <b/>
        <sz val="9"/>
        <rFont val="Calibri"/>
        <family val="2"/>
        <scheme val="minor"/>
      </rPr>
      <t xml:space="preserve">---- </t>
    </r>
    <r>
      <rPr>
        <b/>
        <sz val="9"/>
        <color rgb="FF0070C0"/>
        <rFont val="Calibri"/>
        <family val="2"/>
        <scheme val="minor"/>
      </rPr>
      <t>/ram:CountryID</t>
    </r>
  </si>
  <si>
    <r>
      <t xml:space="preserve">/rsm:SupplyChainTradeTransaction
- /ram:ApplicableHeaderTradeAgreement
-- /ram:BuyerTradeParty
</t>
    </r>
    <r>
      <rPr>
        <b/>
        <sz val="9"/>
        <rFont val="Calibri"/>
        <family val="2"/>
        <scheme val="minor"/>
      </rPr>
      <t xml:space="preserve">--- </t>
    </r>
    <r>
      <rPr>
        <b/>
        <sz val="9"/>
        <color rgb="FF0070C0"/>
        <rFont val="Calibri"/>
        <family val="2"/>
        <scheme val="minor"/>
      </rPr>
      <t>/ram:Name</t>
    </r>
  </si>
  <si>
    <r>
      <t xml:space="preserve">/rsm:SupplyChainTradeTransaction
- /ram:ApplicableHeaderTradeAgreement
-- /ram:BuyerTradeParty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</si>
  <si>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/ram:ApplicableHeaderTradeAgreement
-- /ram:BuyerTradeParty
--- /ram:PostalTradeAddress
</t>
    </r>
    <r>
      <rPr>
        <b/>
        <sz val="9"/>
        <rFont val="Calibri"/>
        <family val="2"/>
        <scheme val="minor"/>
      </rPr>
      <t xml:space="preserve">---- </t>
    </r>
    <r>
      <rPr>
        <b/>
        <sz val="9"/>
        <color rgb="FF0070C0"/>
        <rFont val="Calibri"/>
        <family val="2"/>
        <scheme val="minor"/>
      </rPr>
      <t>/ram:LineTwo</t>
    </r>
  </si>
  <si>
    <r>
      <t xml:space="preserve">/rsm:SupplyChainTradeTransaction
- /ram:ApplicableHeaderTradeAgreement
-- /ram:BuyerTradeParty
--- /ram:PostalTradeAddress
</t>
    </r>
    <r>
      <rPr>
        <b/>
        <sz val="9"/>
        <rFont val="Calibri"/>
        <family val="2"/>
        <scheme val="minor"/>
      </rPr>
      <t xml:space="preserve">---- </t>
    </r>
    <r>
      <rPr>
        <b/>
        <sz val="9"/>
        <color rgb="FF0070C0"/>
        <rFont val="Calibri"/>
        <family val="2"/>
        <scheme val="minor"/>
      </rPr>
      <t>/ram:LineThree</t>
    </r>
  </si>
  <si>
    <r>
      <t xml:space="preserve">/rsm:SupplyChainTradeTransaction
- /ram:ApplicableHeaderTradeAgreement
-- /ram:BuyerTradeParty
--- /ram:PostalTradeAddress
</t>
    </r>
    <r>
      <rPr>
        <b/>
        <sz val="9"/>
        <rFont val="Calibri"/>
        <family val="2"/>
        <scheme val="minor"/>
      </rPr>
      <t xml:space="preserve">---- </t>
    </r>
    <r>
      <rPr>
        <b/>
        <sz val="9"/>
        <color rgb="FF0070C0"/>
        <rFont val="Calibri"/>
        <family val="2"/>
        <scheme val="minor"/>
      </rPr>
      <t>/ram:CityName</t>
    </r>
  </si>
  <si>
    <r>
      <t xml:space="preserve">/rsm:SupplyChainTradeTransaction
- /ram:ApplicableHeaderTradeAgreement
-- /ram:BuyerTradeParty
--- /ram:PostalTradeAddress
</t>
    </r>
    <r>
      <rPr>
        <b/>
        <sz val="9"/>
        <rFont val="Calibri"/>
        <family val="2"/>
        <scheme val="minor"/>
      </rPr>
      <t xml:space="preserve">---- </t>
    </r>
    <r>
      <rPr>
        <b/>
        <sz val="9"/>
        <color rgb="FF0070C0"/>
        <rFont val="Calibri"/>
        <family val="2"/>
        <scheme val="minor"/>
      </rPr>
      <t>/ram:PostcodeCode</t>
    </r>
  </si>
  <si>
    <r>
      <t xml:space="preserve">/rsm:SupplyChainTradeTransaction
- /ram:ApplicableHeaderTradeAgreement
-- /ram:BuyerTradeParty
--- /ram:PostalTradeAddress
</t>
    </r>
    <r>
      <rPr>
        <b/>
        <sz val="9"/>
        <rFont val="Calibri"/>
        <family val="2"/>
        <scheme val="minor"/>
      </rPr>
      <t xml:space="preserve">---- </t>
    </r>
    <r>
      <rPr>
        <b/>
        <sz val="9"/>
        <color rgb="FF0070C0"/>
        <rFont val="Calibri"/>
        <family val="2"/>
        <scheme val="minor"/>
      </rPr>
      <t>/ram:CountryID</t>
    </r>
  </si>
  <si>
    <r>
      <t xml:space="preserve">/rsm:ExchangedDocument
- /ram:IssueDateTime
</t>
    </r>
    <r>
      <rPr>
        <b/>
        <sz val="9"/>
        <rFont val="Calibri"/>
        <family val="2"/>
        <scheme val="minor"/>
      </rPr>
      <t xml:space="preserve">--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</si>
  <si>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/ram:ApplicableHeaderTradeDelivery
-- /ram:ActualDeliverySupplyChainEvent
--- /ram:OccurrenceDateTime
</t>
    </r>
    <r>
      <rPr>
        <b/>
        <sz val="9"/>
        <rFont val="Calibri"/>
        <family val="2"/>
        <scheme val="minor"/>
      </rPr>
      <t xml:space="preserve">---- </t>
    </r>
    <r>
      <rPr>
        <b/>
        <sz val="9"/>
        <color rgb="FF0070C0"/>
        <rFont val="Calibri"/>
        <family val="2"/>
        <scheme val="minor"/>
      </rPr>
      <t xml:space="preserve">/udt:DateTimeString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</si>
  <si>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/ram:ApplicableHeaderTradeSettlement
-- /ram:BillingSpecifiedPeriod
--- /ram:StartDateTime
</t>
    </r>
    <r>
      <rPr>
        <b/>
        <sz val="9"/>
        <rFont val="Calibri"/>
        <family val="2"/>
        <scheme val="minor"/>
      </rPr>
      <t xml:space="preserve">----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 xml:space="preserve">" = </t>
    </r>
    <r>
      <rPr>
        <b/>
        <sz val="9"/>
        <rFont val="Calibri"/>
        <family val="2"/>
        <scheme val="minor"/>
      </rPr>
      <t>E20.#7a(1,8)</t>
    </r>
    <r>
      <rPr>
        <sz val="9"/>
        <rFont val="Calibri"/>
        <family val="2"/>
        <scheme val="minor"/>
      </rPr>
      <t xml:space="preserve">
--- /ram:EndDateTime
</t>
    </r>
    <r>
      <rPr>
        <b/>
        <sz val="9"/>
        <rFont val="Calibri"/>
        <family val="2"/>
        <scheme val="minor"/>
      </rPr>
      <t xml:space="preserve">----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 xml:space="preserve">" = </t>
    </r>
    <r>
      <rPr>
        <b/>
        <sz val="9"/>
        <rFont val="Calibri"/>
        <family val="2"/>
        <scheme val="minor"/>
      </rPr>
      <t>E20.#7a(9,8)</t>
    </r>
  </si>
  <si>
    <r>
      <t xml:space="preserve">/rsm:SupplyChainTradeTransaction
- /ram:ApplicableHeaderTradeSettlement
-- /ram:InvoiceReferencedDocument
--- /ram:FormattedIssueDateTime
</t>
    </r>
    <r>
      <rPr>
        <b/>
        <sz val="9"/>
        <rFont val="Calibri"/>
        <family val="2"/>
        <scheme val="minor"/>
      </rPr>
      <t xml:space="preserve">---- </t>
    </r>
    <r>
      <rPr>
        <b/>
        <sz val="9"/>
        <color rgb="FF0070C0"/>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</si>
  <si>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/ram:ApplicableHeaderTradeAgreement
-- /ram:SellerTradeParty
--- /ram:SpecifiedLegalOrganization
</t>
    </r>
    <r>
      <rPr>
        <b/>
        <sz val="9"/>
        <rFont val="Calibri"/>
        <family val="2"/>
        <scheme val="minor"/>
      </rPr>
      <t xml:space="preserve">----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</si>
  <si>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/ram:ApplicableHeaderTradeSettlement
-- /ram:PayerTradeParty
--- /ram:SpecifiedLegalOrganization
</t>
    </r>
    <r>
      <rPr>
        <b/>
        <sz val="9"/>
        <rFont val="Calibri"/>
        <family val="2"/>
        <scheme val="minor"/>
      </rPr>
      <t xml:space="preserve">----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</si>
  <si>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/ram:ApplicableHeaderTradeSettlement
-- /ram:PayerTradeParty
--- /ram:URIUniversalCommunication
</t>
    </r>
    <r>
      <rPr>
        <b/>
        <sz val="9"/>
        <rFont val="Calibri"/>
        <family val="2"/>
        <scheme val="minor"/>
      </rPr>
      <t xml:space="preserve">---- </t>
    </r>
    <r>
      <rPr>
        <b/>
        <sz val="9"/>
        <color rgb="FF0070C0"/>
        <rFont val="Calibri"/>
        <family val="2"/>
        <scheme val="minor"/>
      </rPr>
      <t>/ram:URIID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</si>
  <si>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/rsm:SupplyChainTradeTransaction
- /ram:ApplicableHeaderTradeAgreement
-- /ram:BuyerTradeParty
--- /ram:SpecifiedLegalOrganization
</t>
    </r>
    <r>
      <rPr>
        <b/>
        <sz val="9"/>
        <rFont val="Calibri"/>
        <family val="2"/>
        <scheme val="minor"/>
      </rPr>
      <t xml:space="preserve">----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</si>
  <si>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/ram:ApplicableHeaderTradeAgreement
-- /ram:BuyerTradeParty
--- /ram:URIUniversalCommunication
</t>
    </r>
    <r>
      <rPr>
        <b/>
        <sz val="9"/>
        <rFont val="Calibri"/>
        <family val="2"/>
        <scheme val="minor"/>
      </rPr>
      <t xml:space="preserve">---- </t>
    </r>
    <r>
      <rPr>
        <b/>
        <sz val="9"/>
        <color rgb="FF0070C0"/>
        <rFont val="Calibri"/>
        <family val="2"/>
        <scheme val="minor"/>
      </rPr>
      <t>/ram:URIID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</si>
  <si>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/rsm:SupplyChainTradeTransaction
- /ram:ApplicableHeaderTradeSettlement
-- /ram:PayeeTradeParty
--- /ram:SpecifiedLegalOrganization
</t>
    </r>
    <r>
      <rPr>
        <b/>
        <sz val="9"/>
        <rFont val="Calibri"/>
        <family val="2"/>
        <scheme val="minor"/>
      </rPr>
      <t xml:space="preserve">----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</si>
  <si>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/rsm:SupplyChainTradeTransaction
- /ram:ApplicableHeaderTradeSettlement
-- /ram:PayeeTradeParty
</t>
    </r>
    <r>
      <rPr>
        <b/>
        <sz val="9"/>
        <rFont val="Calibri"/>
        <family val="2"/>
        <scheme val="minor"/>
      </rPr>
      <t xml:space="preserve">--- </t>
    </r>
    <r>
      <rPr>
        <b/>
        <sz val="9"/>
        <color rgb="FF0070C0"/>
        <rFont val="Calibri"/>
        <family val="2"/>
        <scheme val="minor"/>
      </rPr>
      <t>/ram:Name</t>
    </r>
  </si>
  <si>
    <r>
      <t xml:space="preserve">/rsm:SupplyChainTradeTransaction
- /ram:ApplicableHeaderTradeSettlement
-- /ram:PayeeTradeParty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</si>
  <si>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/ram:ApplicableHeaderTradeSettlement
-- /ram:PayeeTradeParty
--- /ram:PostalTradeAddress
</t>
    </r>
    <r>
      <rPr>
        <b/>
        <sz val="9"/>
        <rFont val="Calibri"/>
        <family val="2"/>
        <scheme val="minor"/>
      </rPr>
      <t xml:space="preserve">---- </t>
    </r>
    <r>
      <rPr>
        <b/>
        <sz val="9"/>
        <color rgb="FF0070C0"/>
        <rFont val="Calibri"/>
        <family val="2"/>
        <scheme val="minor"/>
      </rPr>
      <t>/ram:LineTwo</t>
    </r>
  </si>
  <si>
    <r>
      <t xml:space="preserve">/rsm:SupplyChainTradeTransaction
- /ram:ApplicableHeaderTradeSettlement
-- /ram:PayeeTradeParty
--- /ram:PostalTradeAddress
</t>
    </r>
    <r>
      <rPr>
        <b/>
        <sz val="9"/>
        <rFont val="Calibri"/>
        <family val="2"/>
        <scheme val="minor"/>
      </rPr>
      <t xml:space="preserve">---- </t>
    </r>
    <r>
      <rPr>
        <b/>
        <sz val="9"/>
        <color rgb="FF0070C0"/>
        <rFont val="Calibri"/>
        <family val="2"/>
        <scheme val="minor"/>
      </rPr>
      <t>/ram:LineThree</t>
    </r>
  </si>
  <si>
    <r>
      <t xml:space="preserve">/rsm:SupplyChainTradeTransaction
- /ram:ApplicableHeaderTradeSettlement
-- /ram:PayeeTradeParty
--- /ram:PostalTradeAddress
</t>
    </r>
    <r>
      <rPr>
        <b/>
        <sz val="9"/>
        <rFont val="Calibri"/>
        <family val="2"/>
        <scheme val="minor"/>
      </rPr>
      <t xml:space="preserve">---- </t>
    </r>
    <r>
      <rPr>
        <b/>
        <sz val="9"/>
        <color rgb="FF0070C0"/>
        <rFont val="Calibri"/>
        <family val="2"/>
        <scheme val="minor"/>
      </rPr>
      <t>/ram:CityName</t>
    </r>
  </si>
  <si>
    <r>
      <t xml:space="preserve">/rsm:SupplyChainTradeTransaction
- /ram:ApplicableHeaderTradeSettlement
-- /ram:PayeeTradeParty
--- /ram:PostalTradeAddress
</t>
    </r>
    <r>
      <rPr>
        <b/>
        <sz val="9"/>
        <rFont val="Calibri"/>
        <family val="2"/>
        <scheme val="minor"/>
      </rPr>
      <t xml:space="preserve">---- </t>
    </r>
    <r>
      <rPr>
        <b/>
        <sz val="9"/>
        <color rgb="FF0070C0"/>
        <rFont val="Calibri"/>
        <family val="2"/>
        <scheme val="minor"/>
      </rPr>
      <t>/ram:PostcodeCode</t>
    </r>
  </si>
  <si>
    <r>
      <t xml:space="preserve">/rsm:SupplyChainTradeTransaction
- /ram:ApplicableHeaderTradeSettlement
-- /ram:PayeeTradeParty
--- /ram:PostalTradeAddress
</t>
    </r>
    <r>
      <rPr>
        <b/>
        <sz val="9"/>
        <rFont val="Calibri"/>
        <family val="2"/>
        <scheme val="minor"/>
      </rPr>
      <t xml:space="preserve">---- </t>
    </r>
    <r>
      <rPr>
        <b/>
        <sz val="9"/>
        <color rgb="FF0070C0"/>
        <rFont val="Calibri"/>
        <family val="2"/>
        <scheme val="minor"/>
      </rPr>
      <t>/ram:CountryID</t>
    </r>
  </si>
  <si>
    <r>
      <t xml:space="preserve">/rsm:SupplyChainTradeTransaction
- /ram:ApplicableHeaderTradeSettlement
-- /ram:SpecifiedTradeSettlementPaymentMeans
--- /ram:PayeePartyCreditorFinancialAccount
</t>
    </r>
    <r>
      <rPr>
        <b/>
        <sz val="9"/>
        <rFont val="Calibri"/>
        <family val="2"/>
        <scheme val="minor"/>
      </rPr>
      <t xml:space="preserve">---- </t>
    </r>
    <r>
      <rPr>
        <b/>
        <sz val="9"/>
        <color rgb="FF0070C0"/>
        <rFont val="Calibri"/>
        <family val="2"/>
        <scheme val="minor"/>
      </rPr>
      <t>/ram:IBANID</t>
    </r>
  </si>
  <si>
    <r>
      <t xml:space="preserve">/rsm:SupplyChainTradeTransaction
- /ram:ApplicableHeaderTradeSettlement
-- /ram:SpecifiedTradeSettlementPaymentMeans
--- /ram:PayeePartyCreditorFinancialAccount
</t>
    </r>
    <r>
      <rPr>
        <b/>
        <sz val="9"/>
        <rFont val="Calibri"/>
        <family val="2"/>
        <scheme val="minor"/>
      </rPr>
      <t xml:space="preserve">---- </t>
    </r>
    <r>
      <rPr>
        <b/>
        <sz val="9"/>
        <color rgb="FF0070C0"/>
        <rFont val="Calibri"/>
        <family val="2"/>
        <scheme val="minor"/>
      </rPr>
      <t>/ram:AccountName</t>
    </r>
  </si>
  <si>
    <r>
      <t xml:space="preserve">/rsm:SupplyChainTradeTransaction
- /ram:ApplicableHeaderTradeSettlement
-- /ram:SpecifiedTradeSettlementPaymentMeans
--- /ram:PayeeSpecifiedCreditorFinancialInstitution
</t>
    </r>
    <r>
      <rPr>
        <b/>
        <sz val="9"/>
        <rFont val="Calibri"/>
        <family val="2"/>
        <scheme val="minor"/>
      </rPr>
      <t xml:space="preserve">---- </t>
    </r>
    <r>
      <rPr>
        <b/>
        <sz val="9"/>
        <color rgb="FF0070C0"/>
        <rFont val="Calibri"/>
        <family val="2"/>
        <scheme val="minor"/>
      </rPr>
      <t>/ram:BICID</t>
    </r>
  </si>
  <si>
    <r>
      <t xml:space="preserve">/rsm:SupplyChainTradeTransaction
- /ram:ApplicableHeaderTradeAgreement
-- /ram:SellerTradeParty
</t>
    </r>
    <r>
      <rPr>
        <b/>
        <sz val="9"/>
        <rFont val="Calibri"/>
        <family val="2"/>
        <scheme val="minor"/>
      </rPr>
      <t xml:space="preserve">--- </t>
    </r>
    <r>
      <rPr>
        <b/>
        <sz val="9"/>
        <color rgb="FF0070C0"/>
        <rFont val="Calibri"/>
        <family val="2"/>
        <scheme val="minor"/>
      </rPr>
      <t>/ram:GlobalID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0231</t>
    </r>
    <r>
      <rPr>
        <sz val="9"/>
        <rFont val="Calibri"/>
        <family val="2"/>
        <scheme val="minor"/>
      </rPr>
      <t>"</t>
    </r>
  </si>
  <si>
    <r>
      <t xml:space="preserve">/rsm:SupplyChainTradeTransaction
- /ram:ApplicableHeaderTradeAgreement
-- /ram:SellerTaxRepresentativeTradeParty
</t>
    </r>
    <r>
      <rPr>
        <b/>
        <sz val="9"/>
        <rFont val="Calibri"/>
        <family val="2"/>
        <scheme val="minor"/>
      </rPr>
      <t xml:space="preserve">--- </t>
    </r>
    <r>
      <rPr>
        <b/>
        <sz val="9"/>
        <color rgb="FF0070C0"/>
        <rFont val="Calibri"/>
        <family val="2"/>
        <scheme val="minor"/>
      </rPr>
      <t>/ram:Name</t>
    </r>
  </si>
  <si>
    <r>
      <t xml:space="preserve">/rsm:SupplyChainTradeTransaction
- /ram:ApplicableHeaderTradeAgreement
-- /ram:SellerTaxRepresentativeTradeParty
--- /ram:PostalTradeAddress
</t>
    </r>
    <r>
      <rPr>
        <b/>
        <sz val="9"/>
        <rFont val="Calibri"/>
        <family val="2"/>
        <scheme val="minor"/>
      </rPr>
      <t xml:space="preserve">---- </t>
    </r>
    <r>
      <rPr>
        <b/>
        <sz val="9"/>
        <color rgb="FF0070C0"/>
        <rFont val="Calibri"/>
        <family val="2"/>
        <scheme val="minor"/>
      </rPr>
      <t>/ram:LineOne</t>
    </r>
  </si>
  <si>
    <r>
      <t xml:space="preserve">/rsm:SupplyChainTradeTransaction
- /ram:ApplicableHeaderTradeAgreement
-- /ram:SellerTaxRepresentativeTradeParty
--- /ram:PostalTradeAddress
</t>
    </r>
    <r>
      <rPr>
        <b/>
        <sz val="9"/>
        <rFont val="Calibri"/>
        <family val="2"/>
        <scheme val="minor"/>
      </rPr>
      <t xml:space="preserve">---- </t>
    </r>
    <r>
      <rPr>
        <b/>
        <sz val="9"/>
        <color rgb="FF0070C0"/>
        <rFont val="Calibri"/>
        <family val="2"/>
        <scheme val="minor"/>
      </rPr>
      <t>/ram:LineTwo</t>
    </r>
  </si>
  <si>
    <r>
      <t xml:space="preserve">/rsm:SupplyChainTradeTransaction
- /ram:ApplicableHeaderTradeAgreement
-- /ram:SellerTaxRepresentativeTradeParty
--- /ram:PostalTradeAddress
</t>
    </r>
    <r>
      <rPr>
        <b/>
        <sz val="9"/>
        <rFont val="Calibri"/>
        <family val="2"/>
        <scheme val="minor"/>
      </rPr>
      <t xml:space="preserve">---- </t>
    </r>
    <r>
      <rPr>
        <b/>
        <sz val="9"/>
        <color rgb="FF0070C0"/>
        <rFont val="Calibri"/>
        <family val="2"/>
        <scheme val="minor"/>
      </rPr>
      <t>/ram:LineThree</t>
    </r>
  </si>
  <si>
    <r>
      <t xml:space="preserve">/rsm:SupplyChainTradeTransaction
- /ram:ApplicableHeaderTradeAgreement
-- /ram:SellerTaxRepresentativeTradeParty
--- /ram:PostalTradeAddress
</t>
    </r>
    <r>
      <rPr>
        <b/>
        <sz val="9"/>
        <rFont val="Calibri"/>
        <family val="2"/>
        <scheme val="minor"/>
      </rPr>
      <t xml:space="preserve">---- </t>
    </r>
    <r>
      <rPr>
        <b/>
        <sz val="9"/>
        <color rgb="FF0070C0"/>
        <rFont val="Calibri"/>
        <family val="2"/>
        <scheme val="minor"/>
      </rPr>
      <t>/ram:CityName</t>
    </r>
  </si>
  <si>
    <r>
      <t xml:space="preserve">/rsm:SupplyChainTradeTransaction
- /ram:ApplicableHeaderTradeAgreement
-- /ram:SellerTaxRepresentativeTradeParty
--- /ram:PostalTradeAddress
</t>
    </r>
    <r>
      <rPr>
        <b/>
        <sz val="9"/>
        <rFont val="Calibri"/>
        <family val="2"/>
        <scheme val="minor"/>
      </rPr>
      <t xml:space="preserve">---- </t>
    </r>
    <r>
      <rPr>
        <b/>
        <sz val="9"/>
        <color rgb="FF0070C0"/>
        <rFont val="Calibri"/>
        <family val="2"/>
        <scheme val="minor"/>
      </rPr>
      <t>/ram:PostcodeCode</t>
    </r>
  </si>
  <si>
    <r>
      <t xml:space="preserve">/rsm:SupplyChainTradeTransaction
- /ram:ApplicableHeaderTradeAgreement
-- /ram:SellerTaxRepresentativeTradeParty
--- /ram:PostalTradeAddress
</t>
    </r>
    <r>
      <rPr>
        <b/>
        <sz val="9"/>
        <rFont val="Calibri"/>
        <family val="2"/>
        <scheme val="minor"/>
      </rPr>
      <t xml:space="preserve">---- </t>
    </r>
    <r>
      <rPr>
        <b/>
        <sz val="9"/>
        <color rgb="FF0070C0"/>
        <rFont val="Calibri"/>
        <family val="2"/>
        <scheme val="minor"/>
      </rPr>
      <t>/ram:CountryID</t>
    </r>
  </si>
  <si>
    <r>
      <t xml:space="preserve">/rsm:SupplyChainTradeTransaction
- /ram:ApplicableHeaderTradeSettlement
</t>
    </r>
    <r>
      <rPr>
        <b/>
        <sz val="9"/>
        <rFont val="Calibri"/>
        <family val="2"/>
        <scheme val="minor"/>
      </rPr>
      <t xml:space="preserve">-- </t>
    </r>
    <r>
      <rPr>
        <b/>
        <sz val="9"/>
        <color rgb="FF0070C0"/>
        <rFont val="Calibri"/>
        <family val="2"/>
        <scheme val="minor"/>
      </rPr>
      <t>/ram:InvoiceCurrencyCode</t>
    </r>
  </si>
  <si>
    <r>
      <t xml:space="preserve">/rsm:SupplyChainTradeTransaction
- /ram:ApplicableHeaderTradeSettlement
-- /ram:SpecifiedTradePaymentTerms
--- /ram:DueDateDateTime
</t>
    </r>
    <r>
      <rPr>
        <b/>
        <sz val="9"/>
        <rFont val="Calibri"/>
        <family val="2"/>
        <scheme val="minor"/>
      </rPr>
      <t xml:space="preserve">----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</si>
  <si>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E20.#137
</t>
    </r>
    <r>
      <rPr>
        <b/>
        <sz val="9"/>
        <color theme="9" tint="-0.249977111117893"/>
        <rFont val="Calibri"/>
        <family val="2"/>
      </rPr>
      <t>E20.#138</t>
    </r>
    <r>
      <rPr>
        <b/>
        <sz val="9"/>
        <rFont val="Calibri"/>
        <family val="2"/>
      </rPr>
      <t xml:space="preserve">
</t>
    </r>
    <r>
      <rPr>
        <b/>
        <sz val="9"/>
        <color theme="9" tint="-0.249977111117893"/>
        <rFont val="Calibri"/>
        <family val="2"/>
      </rPr>
      <t>E20.#136</t>
    </r>
  </si>
  <si>
    <r>
      <t xml:space="preserve">/rsm:SupplyChainTradeTransaction
- /ram:ApplicableHeaderTradeAgreement
-- /ram:ApplicableTradeDeliveryTerms
</t>
    </r>
    <r>
      <rPr>
        <b/>
        <sz val="9"/>
        <rFont val="Calibri"/>
        <family val="2"/>
        <scheme val="minor"/>
      </rPr>
      <t xml:space="preserve">--- </t>
    </r>
    <r>
      <rPr>
        <b/>
        <sz val="9"/>
        <color rgb="FF0070C0"/>
        <rFont val="Calibri"/>
        <family val="2"/>
        <scheme val="minor"/>
      </rPr>
      <t>/ram:DeliveryTypeCode</t>
    </r>
  </si>
  <si>
    <r>
      <t xml:space="preserve">/rsm:SupplyChainTradeTransaction
- /ram:IncludedSupplyChainTradeLineItem
-- /ram:AssociatedDocumentLineDocument
--- </t>
    </r>
    <r>
      <rPr>
        <b/>
        <sz val="9"/>
        <color rgb="FF0070C0"/>
        <rFont val="Calibri"/>
        <family val="2"/>
        <scheme val="minor"/>
      </rPr>
      <t>/ram:LineID</t>
    </r>
  </si>
  <si>
    <r>
      <t xml:space="preserve">/rsm:SupplyChainTradeTransaction
- /ram:IncludedSupplyChainTradeLineItem
-- /ram:SpecifiedTradeProduct
--- /ram:DesignatedProductClassification
---- /ram:ClassCode </t>
    </r>
    <r>
      <rPr>
        <b/>
        <sz val="9"/>
        <color rgb="FF0070C0"/>
        <rFont val="Calibri"/>
        <family val="2"/>
        <scheme val="minor"/>
      </rPr>
      <t>listID</t>
    </r>
  </si>
  <si>
    <r>
      <t xml:space="preserve">/rsm:SupplyChainTradeTransaction
- /ram:IncludedSupplyChainTradeLineItem
-- /ram:SpecifiedTradeProduct
--- </t>
    </r>
    <r>
      <rPr>
        <b/>
        <sz val="9"/>
        <color rgb="FF0070C0"/>
        <rFont val="Calibri"/>
        <family val="2"/>
        <scheme val="minor"/>
      </rPr>
      <t>/ram:Name</t>
    </r>
  </si>
  <si>
    <r>
      <t xml:space="preserve">/rsm:SupplyChainTradeTransaction
- /ram:IncludedSupplyChainTradeLineItem
-- /ram:SpecifiedTradeProduct
--- </t>
    </r>
    <r>
      <rPr>
        <b/>
        <sz val="9"/>
        <color rgb="FF0070C0"/>
        <rFont val="Calibri"/>
        <family val="2"/>
        <scheme val="minor"/>
      </rPr>
      <t>/ram:Description</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</si>
  <si>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CG</t>
    </r>
    <r>
      <rPr>
        <sz val="9"/>
        <rFont val="Calibri"/>
        <family val="2"/>
        <scheme val="minor"/>
      </rPr>
      <t>"</t>
    </r>
  </si>
  <si>
    <r>
      <t xml:space="preserve">/rsm:SupplyChainTradeTransaction
- /ram:IncludedSupplyChainTradeLineItem
-- /ram:SpecifiedLineTradeDelivery
--- </t>
    </r>
    <r>
      <rPr>
        <b/>
        <sz val="9"/>
        <color rgb="FF0070C0"/>
        <rFont val="Calibri"/>
        <family val="2"/>
        <scheme val="minor"/>
      </rPr>
      <t>/ram:BilledQuantity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t>
    </r>
  </si>
  <si>
    <r>
      <t xml:space="preserve">/rsm:SupplyChainTradeTransaction
- /ram:IncludedSupplyChainTradeLineItem
-- /ram:SpecifiedLineTradeSettlement
--- /ram:SpecifiedTradeSettlementLineMonetarySummation
---- </t>
    </r>
    <r>
      <rPr>
        <b/>
        <sz val="9"/>
        <color rgb="FF0070C0"/>
        <rFont val="Calibri"/>
        <family val="2"/>
        <scheme val="minor"/>
      </rPr>
      <t>/ram:LineTotalAmount</t>
    </r>
  </si>
  <si>
    <r>
      <t xml:space="preserve">/rsm:SupplyChainTradeTransaction
- /ram:IncludedSupplyChainTradeLineItem
-- /ram:SpecifiedLineTradeAgreement
--- /ram:GrossPriceProductTradePrice
---- </t>
    </r>
    <r>
      <rPr>
        <b/>
        <sz val="9"/>
        <color rgb="FF0070C0"/>
        <rFont val="Calibri"/>
        <family val="2"/>
        <scheme val="minor"/>
      </rPr>
      <t>/ram:ChargeAmount</t>
    </r>
  </si>
  <si>
    <r>
      <t xml:space="preserve">/rsm:SupplyChainTradeTransaction
- /ram:IncludedSupplyChainTradeLineItem
-- /ram:SpecifiedLineTradeAgreement
--- /ram:NetPriceProductTradePrice
---- </t>
    </r>
    <r>
      <rPr>
        <b/>
        <sz val="9"/>
        <color rgb="FF0070C0"/>
        <rFont val="Calibri"/>
        <family val="2"/>
        <scheme val="minor"/>
      </rPr>
      <t>/ram:ChargeAmount</t>
    </r>
  </si>
  <si>
    <r>
      <t xml:space="preserve">/rsm:SupplyChainTradeTransaction
- /ram:IncludedSupplyChainTradeLineItem
-- /ram:SpecifiedLineTradeDelivery
--- /ram:DespatchAdviceReferencedDocument
---- </t>
    </r>
    <r>
      <rPr>
        <b/>
        <sz val="9"/>
        <color rgb="FF0070C0"/>
        <rFont val="Calibri"/>
        <family val="2"/>
        <scheme val="minor"/>
      </rPr>
      <t>/ram:IssuerAssignedID</t>
    </r>
  </si>
  <si>
    <r>
      <t xml:space="preserve">/rsm:SupplyChainTradeTransaction
- /ram:IncludedSupplyChainTradeLineItem
-- /ram:SpecifiedLineTradeDelivery
--- /ram:DespatchAdviceReferencedDocument
---- </t>
    </r>
    <r>
      <rPr>
        <b/>
        <sz val="9"/>
        <color rgb="FF0070C0"/>
        <rFont val="Calibri"/>
        <family val="2"/>
        <scheme val="minor"/>
      </rPr>
      <t>/ram:LineID</t>
    </r>
  </si>
  <si>
    <r>
      <t xml:space="preserve">/rsm:SupplyChainTradeTransaction
- /ram:IncludedSupplyChainTradeLineItem
-- /ram:SpecifiedLineTradeAgreement
--- /ram:BuyerOrderReferencedDocument
---- </t>
    </r>
    <r>
      <rPr>
        <b/>
        <sz val="9"/>
        <color rgb="FF0070C0"/>
        <rFont val="Calibri"/>
        <family val="2"/>
        <scheme val="minor"/>
      </rPr>
      <t>/ram:IssuerAssignedID</t>
    </r>
  </si>
  <si>
    <r>
      <t xml:space="preserve">/rsm:SupplyChainTradeTransaction
- /ram:IncludedSupplyChainTradeLineItem
-- /ram:SpecifiedLineTradeAgreement
--- /ram:BuyerOrderReferencedDocument
---- </t>
    </r>
    <r>
      <rPr>
        <b/>
        <sz val="9"/>
        <color rgb="FF0070C0"/>
        <rFont val="Calibri"/>
        <family val="2"/>
        <scheme val="minor"/>
      </rPr>
      <t>/ram:LineID</t>
    </r>
  </si>
  <si>
    <r>
      <t xml:space="preserve">/rsm:SupplyChainTradeTransaction
- /ram:IncludedSupplyChainTradeLineItem
-- /ram:SpecifiedLineTradeDelivery
--- </t>
    </r>
    <r>
      <rPr>
        <b/>
        <sz val="9"/>
        <color rgb="FF0070C0"/>
        <rFont val="Calibri"/>
        <family val="2"/>
        <scheme val="minor"/>
      </rPr>
      <t>/ram:BilledQuantity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 xml:space="preserve">" = </t>
    </r>
    <r>
      <rPr>
        <b/>
        <sz val="9"/>
        <rFont val="Calibri"/>
        <family val="2"/>
        <scheme val="minor"/>
      </rPr>
      <t>1</t>
    </r>
  </si>
  <si>
    <r>
      <t xml:space="preserve">/rsm:SupplyChainTradeTransaction
- /ram:IncludedSupplyChainTradeLineItem
-- /ram:SpecifiedLineTradeAgreement
--- /ram:GrossPriceProductTradePrice
---- </t>
    </r>
    <r>
      <rPr>
        <b/>
        <sz val="9"/>
        <color rgb="FF0070C0"/>
        <rFont val="Calibri"/>
        <family val="2"/>
        <scheme val="minor"/>
      </rPr>
      <t>/ram:ChargeAmount</t>
    </r>
    <r>
      <rPr>
        <sz val="9"/>
        <rFont val="Calibri"/>
        <family val="2"/>
        <scheme val="minor"/>
      </rPr>
      <t xml:space="preserve"> = </t>
    </r>
    <r>
      <rPr>
        <b/>
        <sz val="9"/>
        <rFont val="Calibri"/>
        <family val="2"/>
        <scheme val="minor"/>
      </rPr>
      <t>0</t>
    </r>
  </si>
  <si>
    <r>
      <t xml:space="preserve">/rsm:SupplyChainTradeTransaction
- /ram:IncludedSupplyChainTradeLineItem
-- /ram:SpecifiedLineTradeAgreement
--- /ram:NetPriceProductTradePrice
---- </t>
    </r>
    <r>
      <rPr>
        <b/>
        <sz val="9"/>
        <color rgb="FF0070C0"/>
        <rFont val="Calibri"/>
        <family val="2"/>
        <scheme val="minor"/>
      </rPr>
      <t>/ram:ChargeAmount</t>
    </r>
    <r>
      <rPr>
        <sz val="9"/>
        <rFont val="Calibri"/>
        <family val="2"/>
        <scheme val="minor"/>
      </rPr>
      <t xml:space="preserve"> = </t>
    </r>
    <r>
      <rPr>
        <b/>
        <sz val="9"/>
        <rFont val="Calibri"/>
        <family val="2"/>
        <scheme val="minor"/>
      </rPr>
      <t>0</t>
    </r>
  </si>
  <si>
    <r>
      <t xml:space="preserve">/rsm:SupplyChainTradeTransaction
- /ram:ApplicableHeaderTradeSettlement
-- /ram:SpecifiedTradeSettlementHeaderMonetarySummation
---- </t>
    </r>
    <r>
      <rPr>
        <b/>
        <sz val="9"/>
        <color rgb="FF0070C0"/>
        <rFont val="Calibri"/>
        <family val="2"/>
        <scheme val="minor"/>
      </rPr>
      <t>/ram:LineTotalAmount</t>
    </r>
  </si>
  <si>
    <r>
      <t xml:space="preserve">/rsm:SupplyChainTradeTransaction
- /ram:ApplicableHeaderTradeSettlement
-- /ram:SpecifiedTradeSettlementHeaderMonetarySummation
--- </t>
    </r>
    <r>
      <rPr>
        <b/>
        <sz val="9"/>
        <color rgb="FF0070C0"/>
        <rFont val="Calibri"/>
        <family val="2"/>
        <scheme val="minor"/>
      </rPr>
      <t>/ram:GrandTotalAmount</t>
    </r>
  </si>
  <si>
    <r>
      <t xml:space="preserve">/rsm:SupplyChainTradeTransaction
- /ram:ApplicableHeaderTradeSettlement
-- /ram:SpecifiedTradeSettlementHeaderMonetarySummation
--- </t>
    </r>
    <r>
      <rPr>
        <b/>
        <sz val="9"/>
        <color rgb="FF0070C0"/>
        <rFont val="Calibri"/>
        <family val="2"/>
        <scheme val="minor"/>
      </rPr>
      <t>/ram:TotalPrepaidAmount</t>
    </r>
  </si>
  <si>
    <r>
      <t xml:space="preserve">/rsm:SupplyChainTradeTransaction
- /ram:ApplicableHeaderTradeSettlement
-- /ram:SpecifiedTradeSettlementHeaderMonetarySummation
--- </t>
    </r>
    <r>
      <rPr>
        <b/>
        <sz val="9"/>
        <color rgb="FF0070C0"/>
        <rFont val="Calibri"/>
        <family val="2"/>
        <scheme val="minor"/>
      </rPr>
      <t>/ram:DuePayableAmount</t>
    </r>
  </si>
  <si>
    <r>
      <t xml:space="preserve">/rsm:SupplyChainTradeTransaction
- /ram:ApplicableHeaderTradeSettlement
-- /ram:SpecifiedTradeSettlementHeaderMonetarySummation
--- </t>
    </r>
    <r>
      <rPr>
        <b/>
        <sz val="9"/>
        <color rgb="FF0070C0"/>
        <rFont val="Calibri"/>
        <family val="2"/>
        <scheme val="minor"/>
      </rPr>
      <t>/ram:TaxTotalAmount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</si>
  <si>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/ram:ApplicableHeaderTradeAgreement
-- /ram:SellerTaxRepresentativeTradeParty
--- /ram:SpecifiedTaxRegistration
</t>
    </r>
    <r>
      <rPr>
        <b/>
        <sz val="9"/>
        <rFont val="Calibri"/>
        <family val="2"/>
        <scheme val="minor"/>
      </rPr>
      <t xml:space="preserve">---- </t>
    </r>
    <r>
      <rPr>
        <sz val="9"/>
        <rFont val="Calibri"/>
        <family val="2"/>
        <scheme val="minor"/>
      </rPr>
      <t xml:space="preserve">/ram:ID </t>
    </r>
    <r>
      <rPr>
        <b/>
        <sz val="9"/>
        <color rgb="FF0070C0"/>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</si>
  <si>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/rsm:ExchangedDocumentContext
- /ram:TestIndicator
-- </t>
    </r>
    <r>
      <rPr>
        <b/>
        <sz val="9"/>
        <color rgb="FF0070C0"/>
        <rFont val="Calibri"/>
        <family val="2"/>
        <scheme val="minor"/>
      </rPr>
      <t xml:space="preserve">/udt:Indicator </t>
    </r>
    <r>
      <rPr>
        <sz val="9"/>
        <rFont val="Calibri"/>
        <family val="2"/>
        <scheme val="minor"/>
      </rPr>
      <t xml:space="preserve">= </t>
    </r>
    <r>
      <rPr>
        <b/>
        <sz val="9"/>
        <rFont val="Calibri"/>
        <family val="2"/>
        <scheme val="minor"/>
      </rPr>
      <t>true</t>
    </r>
  </si>
  <si>
    <r>
      <rPr>
        <b/>
        <sz val="9"/>
        <color theme="1"/>
        <rFont val="Calibri"/>
        <family val="2"/>
      </rPr>
      <t>386</t>
    </r>
    <r>
      <rPr>
        <sz val="9"/>
        <color theme="1"/>
        <rFont val="Calibri"/>
        <family val="2"/>
      </rPr>
      <t xml:space="preserve"> (</t>
    </r>
    <r>
      <rPr>
        <i/>
        <sz val="9"/>
        <color theme="1"/>
        <rFont val="Calibri"/>
        <family val="2"/>
      </rPr>
      <t>UNTDID 1001, Prepayment invoic</t>
    </r>
    <r>
      <rPr>
        <sz val="9"/>
        <color theme="1"/>
        <rFont val="Calibri"/>
        <family val="2"/>
      </rPr>
      <t>)</t>
    </r>
  </si>
  <si>
    <t>EDIFACT STANDARD DESCRIPTION</t>
  </si>
  <si>
    <t>Data</t>
  </si>
  <si>
    <t>Subset of INVOIC D96B EDIFACT</t>
  </si>
  <si>
    <t>NORMEYES USAGE</t>
  </si>
  <si>
    <t>OPTO36 comments and operating rules</t>
  </si>
  <si>
    <t>Summary</t>
  </si>
  <si>
    <t>Rk</t>
  </si>
  <si>
    <t>INTERCHANGE HEADER</t>
  </si>
  <si>
    <t>MESSAGE REFERENCE NUMBER</t>
  </si>
  <si>
    <t>MESSAGE IDENTIFIER</t>
  </si>
  <si>
    <t>Message type identifier</t>
  </si>
  <si>
    <t>Message type version number</t>
  </si>
  <si>
    <t>Message type release number</t>
  </si>
  <si>
    <t>Controlling agency</t>
  </si>
  <si>
    <t>Association assigned code</t>
  </si>
  <si>
    <t>COMMON ACCESS REFERENCE</t>
  </si>
  <si>
    <t>STATUS OF THE TRANSFERT</t>
  </si>
  <si>
    <t>Sequence of transfers</t>
  </si>
  <si>
    <t>First and last transfer</t>
  </si>
  <si>
    <t>DOCUMENT/MESSAGE NAME</t>
  </si>
  <si>
    <t>Document/Message name, coded</t>
  </si>
  <si>
    <t>Code list qualifier</t>
  </si>
  <si>
    <t>Code list responsible agency, coded</t>
  </si>
  <si>
    <t>DOCUMENT/MESSAGE IDENTIFICATION</t>
  </si>
  <si>
    <t>Document/Message number</t>
  </si>
  <si>
    <t>Revision number</t>
  </si>
  <si>
    <t>MESSAGE FUNCTION, CODED</t>
  </si>
  <si>
    <t>RESPONSE TYPE, CODED</t>
  </si>
  <si>
    <t>DATE/TIME/PERIOD</t>
  </si>
  <si>
    <t>Date/Time/Period qualifier</t>
  </si>
  <si>
    <t>Date/Time/Period</t>
  </si>
  <si>
    <t>Date/Time/Period format qualifier</t>
  </si>
  <si>
    <t>PAYMENT INSTRUCTION DETAILS</t>
  </si>
  <si>
    <t>Payment condition, coded</t>
  </si>
  <si>
    <t>Payment guarantee, coded</t>
  </si>
  <si>
    <t>Payment means, coded</t>
  </si>
  <si>
    <t>Payment channel, coded</t>
  </si>
  <si>
    <t>TEXT SUBJECT QUALIFIER</t>
  </si>
  <si>
    <t>TEXT FUNCTION, CODED</t>
  </si>
  <si>
    <t>TEXT REFERENCE</t>
  </si>
  <si>
    <t>Free text identification</t>
  </si>
  <si>
    <t>TEXT LITERAL</t>
  </si>
  <si>
    <t>Free text</t>
  </si>
  <si>
    <t>LANGUAGE, CODED</t>
  </si>
  <si>
    <t>Reference qualifier</t>
  </si>
  <si>
    <t>Reference number</t>
  </si>
  <si>
    <t>Line number</t>
  </si>
  <si>
    <t>Reference version number</t>
  </si>
  <si>
    <t>PARTY QUALIFIER</t>
  </si>
  <si>
    <t>PARTY IDENTIFICATION DETAILS</t>
  </si>
  <si>
    <t>Party id. identification</t>
  </si>
  <si>
    <t>NAME AND ADDRESS</t>
  </si>
  <si>
    <t>Name and address line</t>
  </si>
  <si>
    <t>PARTY NAME</t>
  </si>
  <si>
    <t>Party name</t>
  </si>
  <si>
    <t>Party name format, coded</t>
  </si>
  <si>
    <t>STREET</t>
  </si>
  <si>
    <t>Street and number/p.o. box</t>
  </si>
  <si>
    <t>CITY NAME</t>
  </si>
  <si>
    <t>COUNTRY SUB-ENTITY IDENTIFICATION</t>
  </si>
  <si>
    <t>POSTCODE IDENTIFICATION</t>
  </si>
  <si>
    <t>COUNTRY, CODED</t>
  </si>
  <si>
    <t>PLACE/LOCATION QUALIFIER</t>
  </si>
  <si>
    <t>LOCATION IDENTIFICATION</t>
  </si>
  <si>
    <t>Place/Location identification</t>
  </si>
  <si>
    <t>Place/Location name</t>
  </si>
  <si>
    <t>RELATED LOCATION ONE IDENTIFICATION</t>
  </si>
  <si>
    <t>Related place/location one identification</t>
  </si>
  <si>
    <t>Related place/location one, name</t>
  </si>
  <si>
    <t>RELATED LOCATION TWO IDENTIFICATION</t>
  </si>
  <si>
    <t>Related place/location two identification</t>
  </si>
  <si>
    <t>Related place/location two, name</t>
  </si>
  <si>
    <t>RELATION, CODED</t>
  </si>
  <si>
    <t>ACCOUNT IDENTIFICATION</t>
  </si>
  <si>
    <t>Account holder number</t>
  </si>
  <si>
    <t>Account holder name</t>
  </si>
  <si>
    <t>Currency, coded</t>
  </si>
  <si>
    <t>INSTITUTION IDENTIFICATION</t>
  </si>
  <si>
    <t>Institution name identification</t>
  </si>
  <si>
    <t>Institution branch number</t>
  </si>
  <si>
    <t>Institution branch place</t>
  </si>
  <si>
    <t>CONTACT FUNCTION, CODED</t>
  </si>
  <si>
    <t>DEPARTMENT OR EMPLOYEE DETAILS</t>
  </si>
  <si>
    <t>Department or employee identification</t>
  </si>
  <si>
    <t>Department or employee</t>
  </si>
  <si>
    <t>COMMUNCATION CONTACT</t>
  </si>
  <si>
    <t>Communication number</t>
  </si>
  <si>
    <t>Communication channel qualifier</t>
  </si>
  <si>
    <t>CURRENCY DETAILS</t>
  </si>
  <si>
    <t>Currency details qualifier</t>
  </si>
  <si>
    <t>Ciurrency, coded</t>
  </si>
  <si>
    <t>Currency qualifier</t>
  </si>
  <si>
    <t>Currency rate base</t>
  </si>
  <si>
    <t>RATE OF EXCHANGE</t>
  </si>
  <si>
    <t>CURRENCY MARKET EXCHANGE, CODED</t>
  </si>
  <si>
    <t>PAYMENT TERMS TYPE QUALIFIER</t>
  </si>
  <si>
    <t>PAYMENT TERMS</t>
  </si>
  <si>
    <t>Terms of payment identification</t>
  </si>
  <si>
    <t>Terms of payment</t>
  </si>
  <si>
    <t>TERMS/TIME INFORMATION</t>
  </si>
  <si>
    <t>Payment time reference, coded</t>
  </si>
  <si>
    <t>Time relation, coded</t>
  </si>
  <si>
    <t>Type of period, coded</t>
  </si>
  <si>
    <t>Number of periods</t>
  </si>
  <si>
    <t>PERCENTAGE DETAILS</t>
  </si>
  <si>
    <t>Percentage qualifier</t>
  </si>
  <si>
    <t>Percentage</t>
  </si>
  <si>
    <t>Percentage basis, coded</t>
  </si>
  <si>
    <t>MONETARY AMOUNT</t>
  </si>
  <si>
    <t>Monetary amount type qualifier</t>
  </si>
  <si>
    <t>Monetary amount</t>
  </si>
  <si>
    <t>Status, coded</t>
  </si>
  <si>
    <t>TERMS OF DELIVERY OR TRANSPORT FUNCTION, CODED</t>
  </si>
  <si>
    <t>TRANSPORT CHARGES METHOD OF PAYMENT, CODED</t>
  </si>
  <si>
    <t>Terms of delivery or transport, coded</t>
  </si>
  <si>
    <t>Terms of delivery or transport</t>
  </si>
  <si>
    <t>LINE ITEM NUMBER</t>
  </si>
  <si>
    <t>ACTION REQUEST/NOTIFICATION, CODED</t>
  </si>
  <si>
    <t>ITEM UMBER IDENTIFICATION</t>
  </si>
  <si>
    <t>Item number</t>
  </si>
  <si>
    <t>Item number type, coded</t>
  </si>
  <si>
    <t>SUB-LINE INFORMATION</t>
  </si>
  <si>
    <t>Sub-line indicator, coded</t>
  </si>
  <si>
    <t>Line item number</t>
  </si>
  <si>
    <t>CONFIGURATION LEVEL</t>
  </si>
  <si>
    <t>CONFIGURATION, CODED</t>
  </si>
  <si>
    <t>QUANTITY DETAILS</t>
  </si>
  <si>
    <t>Quantity qualifier</t>
  </si>
  <si>
    <t>Quantity</t>
  </si>
  <si>
    <t>Measure unit qualifier</t>
  </si>
  <si>
    <t>ALLOWANCE OR CHARGE QUALIFIER</t>
  </si>
  <si>
    <t>ALLOWANCE/CHARGE INFORMATION</t>
  </si>
  <si>
    <t>Allowance/Charge number</t>
  </si>
  <si>
    <t>Allowance/Charge description, coded</t>
  </si>
  <si>
    <t>SETTLEMENT, CODED</t>
  </si>
  <si>
    <t>CALCULATION SEQUENCE INDICATOR, CODED</t>
  </si>
  <si>
    <t>SPECIAL SERVICES IDENTIFICATION</t>
  </si>
  <si>
    <t>Special services, coded</t>
  </si>
  <si>
    <t>DUTY/TAX/FEE FUNCTION QUALIFIER</t>
  </si>
  <si>
    <t>DUTY/TAX/FEE TYPE</t>
  </si>
  <si>
    <t>Duty/Tax/Fee type, coded</t>
  </si>
  <si>
    <t>Duty/Tax/Fee type</t>
  </si>
  <si>
    <t>DUTY/TAX/FEE ACCOUNT DETAIL</t>
  </si>
  <si>
    <t>Duty/Tax/Fee identification</t>
  </si>
  <si>
    <t>DUTY/TAX/FEE ASSESSMENT BASIS</t>
  </si>
  <si>
    <t>DUTY/TAX/FEE DETAIL</t>
  </si>
  <si>
    <t>Duty/Tax/Fee rate identification</t>
  </si>
  <si>
    <t>Duty/Tax/Fee rate basis identification</t>
  </si>
  <si>
    <t>DUTY/TAX/FEE CATEGORY, CODED</t>
  </si>
  <si>
    <t>PARTY TAX IDENTIFICATION NUMBER</t>
  </si>
  <si>
    <t>ITEM DESCRIPTION TYPE, CODED</t>
  </si>
  <si>
    <t>ITEM CHARACTERISTIC, CODED</t>
  </si>
  <si>
    <t>ITEM DESCRIPTION</t>
  </si>
  <si>
    <t>Item description identification</t>
  </si>
  <si>
    <t>Item description</t>
  </si>
  <si>
    <t>Language, coded</t>
  </si>
  <si>
    <t>SURFACE/LAYER INDICATOR, CODED</t>
  </si>
  <si>
    <t>MEASUREMENT APPLICATION QUALIFIER</t>
  </si>
  <si>
    <t>MEASUREMENT DETAILS</t>
  </si>
  <si>
    <t>Measurement dimension, coded</t>
  </si>
  <si>
    <t>Measurement significance, coded</t>
  </si>
  <si>
    <t>Measurement attribute identification</t>
  </si>
  <si>
    <t>Measurement attribute</t>
  </si>
  <si>
    <t>VALUE/RANGE</t>
  </si>
  <si>
    <t>Measurement value</t>
  </si>
  <si>
    <t>Range minimum</t>
  </si>
  <si>
    <t>Range maximum</t>
  </si>
  <si>
    <t>Significant digits</t>
  </si>
  <si>
    <t>PRICE INFORMATION</t>
  </si>
  <si>
    <t>Price qualifier</t>
  </si>
  <si>
    <t>Price</t>
  </si>
  <si>
    <t>Price type, coded</t>
  </si>
  <si>
    <t>Price type qualifier</t>
  </si>
  <si>
    <t>Unit price basis</t>
  </si>
  <si>
    <t>SUB-LINE PRICE CHANGE, CODED</t>
  </si>
  <si>
    <t>SECTION IDENTIFICATION</t>
  </si>
  <si>
    <t>NUMBER OF SEGMENTS IN A MESSAGE</t>
  </si>
  <si>
    <t>SYNTAX IDENTIFIER</t>
  </si>
  <si>
    <t>Syntax identifier</t>
  </si>
  <si>
    <t>Syntax version number</t>
  </si>
  <si>
    <t>INTERCHANGE SENDER</t>
  </si>
  <si>
    <t>Sender identification</t>
  </si>
  <si>
    <t>Partner identification code qualifier</t>
  </si>
  <si>
    <t>Address for reverse routing</t>
  </si>
  <si>
    <t>INTERCHANGE RECIPIENT</t>
  </si>
  <si>
    <t>Recipient identification</t>
  </si>
  <si>
    <t>Routing address</t>
  </si>
  <si>
    <t>DATE/TIME OF PREPARATION</t>
  </si>
  <si>
    <t>Date of preparation</t>
  </si>
  <si>
    <t>Time of preparation</t>
  </si>
  <si>
    <t>INTERCHANGE CONTROL REFERENCE</t>
  </si>
  <si>
    <t>RECIPIENT'S REFERENCE, PASSWORD</t>
  </si>
  <si>
    <t>Recipient's reference/password</t>
  </si>
  <si>
    <t>Recipient's reference/password qualifier</t>
  </si>
  <si>
    <t>APPLICATION REFERENCE</t>
  </si>
  <si>
    <t>PROCESSING PRIORITY CODE</t>
  </si>
  <si>
    <t>ACKNOWLEDGEMENT REQUEST</t>
  </si>
  <si>
    <t>COMMUNICATIONS AGREEMENT ID</t>
  </si>
  <si>
    <t>TEST INDICATOR</t>
  </si>
  <si>
    <t>INTERCHANGE CONTROL COUNT</t>
  </si>
  <si>
    <t>Service string advice:</t>
  </si>
  <si>
    <t>4- Release character</t>
  </si>
  <si>
    <t>6- Segment terminator</t>
  </si>
  <si>
    <t>1- Data element separator</t>
  </si>
  <si>
    <t>2- Composite data element separator</t>
  </si>
  <si>
    <r>
      <t xml:space="preserve">5- </t>
    </r>
    <r>
      <rPr>
        <i/>
        <sz val="9"/>
        <rFont val="Calibri"/>
        <family val="2"/>
        <scheme val="minor"/>
      </rPr>
      <t>Reserved for future use</t>
    </r>
  </si>
  <si>
    <t>The use of default syntax characters is recommended:</t>
  </si>
  <si>
    <t>3- Decimal notation</t>
  </si>
  <si>
    <r>
      <rPr>
        <sz val="9"/>
        <rFont val="Calibri"/>
        <family val="2"/>
        <scheme val="minor"/>
      </rPr>
      <t>Default value "</t>
    </r>
    <r>
      <rPr>
        <b/>
        <sz val="9"/>
        <rFont val="Calibri"/>
        <family val="2"/>
        <scheme val="minor"/>
      </rPr>
      <t>+</t>
    </r>
    <r>
      <rPr>
        <sz val="9"/>
        <rFont val="Calibri"/>
        <family val="2"/>
        <scheme val="minor"/>
      </rPr>
      <t>" (plus, decimal ASCII character 43)</t>
    </r>
  </si>
  <si>
    <r>
      <t>Default value "</t>
    </r>
    <r>
      <rPr>
        <b/>
        <sz val="9"/>
        <rFont val="Calibri"/>
        <family val="2"/>
        <scheme val="minor"/>
      </rPr>
      <t>:</t>
    </r>
    <r>
      <rPr>
        <sz val="9"/>
        <rFont val="Calibri"/>
        <family val="2"/>
        <scheme val="minor"/>
      </rPr>
      <t>" (colon, decimal ASCII character 58)</t>
    </r>
  </si>
  <si>
    <r>
      <t>Default value "</t>
    </r>
    <r>
      <rPr>
        <b/>
        <sz val="9"/>
        <rFont val="Calibri"/>
        <family val="2"/>
        <scheme val="minor"/>
      </rPr>
      <t>.</t>
    </r>
    <r>
      <rPr>
        <sz val="9"/>
        <rFont val="Calibri"/>
        <family val="2"/>
        <scheme val="minor"/>
      </rPr>
      <t>" (dot, decimal ASCII character 46)</t>
    </r>
  </si>
  <si>
    <r>
      <t>Default value "</t>
    </r>
    <r>
      <rPr>
        <b/>
        <sz val="9"/>
        <rFont val="Calibri"/>
        <family val="2"/>
        <scheme val="minor"/>
      </rPr>
      <t>?</t>
    </r>
    <r>
      <rPr>
        <sz val="9"/>
        <rFont val="Calibri"/>
        <family val="2"/>
        <scheme val="minor"/>
      </rPr>
      <t>" (question mark, decimal ASCII character 63)</t>
    </r>
  </si>
  <si>
    <r>
      <t xml:space="preserve">Default value </t>
    </r>
    <r>
      <rPr>
        <b/>
        <sz val="9"/>
        <rFont val="Calibri"/>
        <family val="2"/>
        <scheme val="minor"/>
      </rPr>
      <t>space</t>
    </r>
    <r>
      <rPr>
        <sz val="9"/>
        <rFont val="Calibri"/>
        <family val="2"/>
        <scheme val="minor"/>
      </rPr>
      <t xml:space="preserve"> (decimal ASCII character 32)</t>
    </r>
  </si>
  <si>
    <r>
      <t>Default value "</t>
    </r>
    <r>
      <rPr>
        <b/>
        <sz val="9"/>
        <rFont val="Calibri"/>
        <family val="2"/>
        <scheme val="minor"/>
      </rPr>
      <t>'</t>
    </r>
    <r>
      <rPr>
        <sz val="9"/>
        <rFont val="Calibri"/>
        <family val="2"/>
        <scheme val="minor"/>
      </rPr>
      <t>" (single quote, decimal ASCII character 39)</t>
    </r>
  </si>
  <si>
    <t>DELIVERY DESCRIPTION LINE</t>
  </si>
  <si>
    <t>INVOICE/CREDIT NOTE FOOTER</t>
  </si>
  <si>
    <t>INVOICE/CREDIT NOTE HEADER</t>
  </si>
  <si>
    <t>INTERCHANGE TRAILER</t>
  </si>
  <si>
    <t>CONDITIONAL, required for all invoices/credit notes with invoiced items/services.</t>
  </si>
  <si>
    <t>Each type of charge must be described in separate lines.</t>
  </si>
  <si>
    <t>REQUIRED, 1 time per interchange</t>
  </si>
  <si>
    <t>Message header</t>
  </si>
  <si>
    <t>Interchange header</t>
  </si>
  <si>
    <t>Required</t>
  </si>
  <si>
    <t>Definition of characters used in EDIFACT syntax of the interchage</t>
  </si>
  <si>
    <t>Interchange trailer</t>
  </si>
  <si>
    <t>R99 - Interchange trailer</t>
  </si>
  <si>
    <t>R99.01 Interchange trailer</t>
  </si>
  <si>
    <t>Invoice/Credit note date</t>
  </si>
  <si>
    <t>Type, date of ownership transfer</t>
  </si>
  <si>
    <t>Time of VAT liability</t>
  </si>
  <si>
    <t>Date of delivery or completion of the service</t>
  </si>
  <si>
    <t>Invoicing period</t>
  </si>
  <si>
    <t>Payment instructions</t>
  </si>
  <si>
    <t>Legal information</t>
  </si>
  <si>
    <t>Settlement terms</t>
  </si>
  <si>
    <t>Legal notice - Penalties for late payment</t>
  </si>
  <si>
    <t>Legal notice - Flat-rate compensation for recovery costs</t>
  </si>
  <si>
    <t>Other legal information</t>
  </si>
  <si>
    <t>Comments relating to the invoice/credit note</t>
  </si>
  <si>
    <t>WEEE legal notice</t>
  </si>
  <si>
    <t>Reference to quote</t>
  </si>
  <si>
    <t>Reference invoice number in case of credit note</t>
  </si>
  <si>
    <t>Reference invoice date</t>
  </si>
  <si>
    <t>Ordering party identification (ordered by)</t>
  </si>
  <si>
    <t>Ordering party identification</t>
  </si>
  <si>
    <t>Delivery point identification</t>
  </si>
  <si>
    <t>Identification of the ordering party within its store chain</t>
  </si>
  <si>
    <t>Ship-to party identification</t>
  </si>
  <si>
    <t>Payer party identification</t>
  </si>
  <si>
    <t>Invoicee party identification</t>
  </si>
  <si>
    <t>Payee party identification</t>
  </si>
  <si>
    <t>VAT declarant identification</t>
  </si>
  <si>
    <t>Message forwarder identification</t>
  </si>
  <si>
    <t>Invoice currency</t>
  </si>
  <si>
    <t>Terms of payment: Payment on due date</t>
  </si>
  <si>
    <t>Payment due date</t>
  </si>
  <si>
    <t>Bank account to which payment is made</t>
  </si>
  <si>
    <t>Terms of payment : Discounted payments</t>
  </si>
  <si>
    <t>Discount validity deadline</t>
  </si>
  <si>
    <t>Discount rate</t>
  </si>
  <si>
    <t>Discount amount incl. VAT</t>
  </si>
  <si>
    <t>Terms of payment : Payment by instalments</t>
  </si>
  <si>
    <t>Date of 1st instalment payment</t>
  </si>
  <si>
    <t>Introduction to a delivery description</t>
  </si>
  <si>
    <t>Number of packages</t>
  </si>
  <si>
    <t>Delivery note number</t>
  </si>
  <si>
    <t>Delivery note date</t>
  </si>
  <si>
    <t>Freight charges VAT rate</t>
  </si>
  <si>
    <t>Freight charges, introduction</t>
  </si>
  <si>
    <t>Packing charges, introduction</t>
  </si>
  <si>
    <t>Packing charge VAT rate</t>
  </si>
  <si>
    <t>E00.01 Service string advice</t>
  </si>
  <si>
    <t>E00 - Interchange header</t>
  </si>
  <si>
    <t>E20 - Document header</t>
  </si>
  <si>
    <t>E00.02 Interchange header</t>
  </si>
  <si>
    <t>E20.01 Message header</t>
  </si>
  <si>
    <t>E20.02 Document identification</t>
  </si>
  <si>
    <t>E20.03 Document date</t>
  </si>
  <si>
    <t>E20.04 Time of VAT liability</t>
  </si>
  <si>
    <t>E20.05 Date of delivery</t>
  </si>
  <si>
    <t>E20.06 Invoicing period</t>
  </si>
  <si>
    <t>E20.07 Payment instructions</t>
  </si>
  <si>
    <t>E20.08 Legal information</t>
  </si>
  <si>
    <t>E20.09 Settlement terms</t>
  </si>
  <si>
    <t>E20.10 Late payment penalties</t>
  </si>
  <si>
    <t>E20.11 Flat-rate recovery fee</t>
  </si>
  <si>
    <t>E20.12 Other legal information</t>
  </si>
  <si>
    <t>E20.12 Comments relating to the document</t>
  </si>
  <si>
    <t>E20.13 WEEE legal notice</t>
  </si>
  <si>
    <t>E20.14 Reference to quote</t>
  </si>
  <si>
    <t>E20.15 Credit note, reference invoice</t>
  </si>
  <si>
    <t>E20.16 Reference invoice date</t>
  </si>
  <si>
    <t>E20.17 Supplier</t>
  </si>
  <si>
    <t>E20.18 Supplier: SIREN</t>
  </si>
  <si>
    <t>E20.19 Supplier sub-organisation 1</t>
  </si>
  <si>
    <t>E20.19 Supplier sub-organisation</t>
  </si>
  <si>
    <t>E20.20 Supplier sub-organisation 2</t>
  </si>
  <si>
    <t>E20.21 Supplier sub-organisation 3</t>
  </si>
  <si>
    <t>G20 - Delivery description line</t>
  </si>
  <si>
    <t>G20.01 Delivery description line, introduction</t>
  </si>
  <si>
    <t>G20.02 Number of packages</t>
  </si>
  <si>
    <t>G20.03 Delivery note number</t>
  </si>
  <si>
    <t>G20.04 Delivery note date</t>
  </si>
  <si>
    <t>G20.05 Ordering party</t>
  </si>
  <si>
    <t>G20.06 Delivery point</t>
  </si>
  <si>
    <t>G20.07 Ordering party member ID</t>
  </si>
  <si>
    <t>G20.09 Freight charges, introduction</t>
  </si>
  <si>
    <t>G20.10 Freight charges amount</t>
  </si>
  <si>
    <t>G20.11 Freight charges VAT rate</t>
  </si>
  <si>
    <t>G20.12 Packing charges, introduction</t>
  </si>
  <si>
    <t>G20.13 Packing charges amount</t>
  </si>
  <si>
    <t>G20.14 Packing charges VAT rate</t>
  </si>
  <si>
    <t>Interchange generation date (CCYYMMDD)</t>
  </si>
  <si>
    <t>Interchange generation time (HHMM)</t>
  </si>
  <si>
    <t>Interchange number generated by the issuer</t>
  </si>
  <si>
    <r>
      <t xml:space="preserve">Test indicator:
</t>
    </r>
    <r>
      <rPr>
        <b/>
        <sz val="9"/>
        <rFont val="Calibri"/>
        <family val="2"/>
        <scheme val="minor"/>
      </rPr>
      <t>1</t>
    </r>
    <r>
      <rPr>
        <sz val="9"/>
        <rFont val="Calibri"/>
        <family val="2"/>
        <scheme val="minor"/>
      </rPr>
      <t>=Specifies that the interchange is a test
Otherwise the data must be empty</t>
    </r>
  </si>
  <si>
    <t>Message reference number generated by the issuer</t>
  </si>
  <si>
    <r>
      <rPr>
        <sz val="9"/>
        <rFont val="Calibri"/>
        <family val="2"/>
        <scheme val="minor"/>
      </rPr>
      <t xml:space="preserve">Message profile version: </t>
    </r>
    <r>
      <rPr>
        <b/>
        <sz val="9"/>
        <rFont val="Calibri"/>
        <family val="2"/>
        <scheme val="minor"/>
      </rPr>
      <t>OPTO33</t>
    </r>
    <r>
      <rPr>
        <sz val="9"/>
        <rFont val="Calibri"/>
        <family val="2"/>
        <scheme val="minor"/>
      </rPr>
      <t xml:space="preserve"> or </t>
    </r>
    <r>
      <rPr>
        <b/>
        <sz val="9"/>
        <rFont val="Calibri"/>
        <family val="2"/>
        <scheme val="minor"/>
      </rPr>
      <t>OPTO34</t>
    </r>
    <r>
      <rPr>
        <sz val="9"/>
        <rFont val="Calibri"/>
        <family val="2"/>
        <scheme val="minor"/>
      </rPr>
      <t xml:space="preserve"> or </t>
    </r>
    <r>
      <rPr>
        <b/>
        <sz val="9"/>
        <rFont val="Calibri"/>
        <family val="2"/>
        <scheme val="minor"/>
      </rPr>
      <t>OPTO36</t>
    </r>
  </si>
  <si>
    <r>
      <rPr>
        <sz val="9"/>
        <rFont val="Calibri"/>
        <family val="2"/>
        <scheme val="minor"/>
      </rPr>
      <t xml:space="preserve">Document type:
</t>
    </r>
    <r>
      <rPr>
        <b/>
        <sz val="9"/>
        <rFont val="Calibri"/>
        <family val="2"/>
        <scheme val="minor"/>
      </rPr>
      <t>380</t>
    </r>
    <r>
      <rPr>
        <sz val="9"/>
        <rFont val="Calibri"/>
        <family val="2"/>
        <scheme val="minor"/>
      </rPr>
      <t>=</t>
    </r>
    <r>
      <rPr>
        <i/>
        <sz val="9"/>
        <rFont val="Calibri"/>
        <family val="2"/>
        <scheme val="minor"/>
      </rPr>
      <t xml:space="preserve">Commercial invoic
</t>
    </r>
    <r>
      <rPr>
        <b/>
        <sz val="9"/>
        <rFont val="Calibri"/>
        <family val="2"/>
        <scheme val="minor"/>
      </rPr>
      <t>381</t>
    </r>
    <r>
      <rPr>
        <sz val="9"/>
        <rFont val="Calibri"/>
        <family val="2"/>
        <scheme val="minor"/>
      </rPr>
      <t>=</t>
    </r>
    <r>
      <rPr>
        <i/>
        <sz val="9"/>
        <rFont val="Calibri"/>
        <family val="2"/>
        <scheme val="minor"/>
      </rPr>
      <t xml:space="preserve">Credit note
</t>
    </r>
    <r>
      <rPr>
        <b/>
        <sz val="9"/>
        <rFont val="Calibri"/>
        <family val="2"/>
        <scheme val="minor"/>
      </rPr>
      <t>325</t>
    </r>
    <r>
      <rPr>
        <sz val="9"/>
        <rFont val="Calibri"/>
        <family val="2"/>
        <scheme val="minor"/>
      </rPr>
      <t>=</t>
    </r>
    <r>
      <rPr>
        <i/>
        <sz val="9"/>
        <rFont val="Calibri"/>
        <family val="2"/>
        <scheme val="minor"/>
      </rPr>
      <t xml:space="preserve">Proforma invoic
</t>
    </r>
    <r>
      <rPr>
        <b/>
        <sz val="9"/>
        <rFont val="Calibri"/>
        <family val="2"/>
        <scheme val="minor"/>
      </rPr>
      <t>386</t>
    </r>
    <r>
      <rPr>
        <sz val="9"/>
        <rFont val="Calibri"/>
        <family val="2"/>
        <scheme val="minor"/>
      </rPr>
      <t>=</t>
    </r>
    <r>
      <rPr>
        <i/>
        <sz val="9"/>
        <rFont val="Calibri"/>
        <family val="2"/>
        <scheme val="minor"/>
      </rPr>
      <t xml:space="preserve">Prepayment invoic
</t>
    </r>
    <r>
      <rPr>
        <b/>
        <sz val="9"/>
        <rFont val="Calibri"/>
        <family val="2"/>
        <scheme val="minor"/>
      </rPr>
      <t>393</t>
    </r>
    <r>
      <rPr>
        <sz val="9"/>
        <rFont val="Calibri"/>
        <family val="2"/>
        <scheme val="minor"/>
      </rPr>
      <t>=</t>
    </r>
    <r>
      <rPr>
        <i/>
        <sz val="9"/>
        <rFont val="Calibri"/>
        <family val="2"/>
        <scheme val="minor"/>
      </rPr>
      <t>Factored invoic</t>
    </r>
  </si>
  <si>
    <t>Document date</t>
  </si>
  <si>
    <r>
      <t>Type of ownership transfer date:</t>
    </r>
    <r>
      <rPr>
        <b/>
        <sz val="9"/>
        <rFont val="Calibri"/>
        <family val="2"/>
        <scheme val="minor"/>
      </rPr>
      <t xml:space="preserve">
35</t>
    </r>
    <r>
      <rPr>
        <sz val="9"/>
        <rFont val="Calibri"/>
        <family val="2"/>
        <scheme val="minor"/>
      </rPr>
      <t>=</t>
    </r>
    <r>
      <rPr>
        <i/>
        <sz val="9"/>
        <rFont val="Calibri"/>
        <family val="2"/>
        <scheme val="minor"/>
      </rPr>
      <t>Delivery date/time</t>
    </r>
    <r>
      <rPr>
        <sz val="9"/>
        <rFont val="Calibri"/>
        <family val="2"/>
        <scheme val="minor"/>
      </rPr>
      <t xml:space="preserve">
</t>
    </r>
    <r>
      <rPr>
        <b/>
        <sz val="9"/>
        <rFont val="Calibri"/>
        <family val="2"/>
        <scheme val="minor"/>
      </rPr>
      <t>161</t>
    </r>
    <r>
      <rPr>
        <sz val="9"/>
        <rFont val="Calibri"/>
        <family val="2"/>
        <scheme val="minor"/>
      </rPr>
      <t>=</t>
    </r>
    <r>
      <rPr>
        <i/>
        <sz val="9"/>
        <rFont val="Calibri"/>
        <family val="2"/>
        <scheme val="minor"/>
      </rPr>
      <t>Release date of customer</t>
    </r>
    <r>
      <rPr>
        <sz val="9"/>
        <rFont val="Calibri"/>
        <family val="2"/>
        <scheme val="minor"/>
      </rPr>
      <t xml:space="preserve">
</t>
    </r>
    <r>
      <rPr>
        <b/>
        <sz val="9"/>
        <rFont val="Calibri"/>
        <family val="2"/>
        <scheme val="minor"/>
      </rPr>
      <t>162</t>
    </r>
    <r>
      <rPr>
        <sz val="9"/>
        <rFont val="Calibri"/>
        <family val="2"/>
        <scheme val="minor"/>
      </rPr>
      <t>=</t>
    </r>
    <r>
      <rPr>
        <i/>
        <sz val="9"/>
        <rFont val="Calibri"/>
        <family val="2"/>
        <scheme val="minor"/>
      </rPr>
      <t>Release date of supplier</t>
    </r>
    <r>
      <rPr>
        <sz val="9"/>
        <rFont val="Calibri"/>
        <family val="2"/>
        <scheme val="minor"/>
      </rPr>
      <t xml:space="preserve">
</t>
    </r>
    <r>
      <rPr>
        <b/>
        <sz val="9"/>
        <rFont val="Calibri"/>
        <family val="2"/>
        <scheme val="minor"/>
      </rPr>
      <t>131</t>
    </r>
    <r>
      <rPr>
        <sz val="9"/>
        <rFont val="Calibri"/>
        <family val="2"/>
        <scheme val="minor"/>
      </rPr>
      <t>=</t>
    </r>
    <r>
      <rPr>
        <i/>
        <sz val="9"/>
        <rFont val="Calibri"/>
        <family val="2"/>
        <scheme val="minor"/>
      </rPr>
      <t>Tax point date</t>
    </r>
  </si>
  <si>
    <t>Date of ownership transfer</t>
  </si>
  <si>
    <r>
      <rPr>
        <b/>
        <sz val="9"/>
        <rFont val="Calibri"/>
        <family val="2"/>
        <scheme val="minor"/>
      </rPr>
      <t>7</t>
    </r>
    <r>
      <rPr>
        <sz val="9"/>
        <rFont val="Calibri"/>
        <family val="2"/>
        <scheme val="minor"/>
      </rPr>
      <t>=</t>
    </r>
    <r>
      <rPr>
        <i/>
        <sz val="9"/>
        <rFont val="Calibri"/>
        <family val="2"/>
        <scheme val="minor"/>
      </rPr>
      <t>Effective date/time</t>
    </r>
  </si>
  <si>
    <t>Actual date of delivery or completion of the service</t>
  </si>
  <si>
    <r>
      <rPr>
        <b/>
        <sz val="9"/>
        <rFont val="Calibri"/>
        <family val="2"/>
        <scheme val="minor"/>
      </rPr>
      <t>263</t>
    </r>
    <r>
      <rPr>
        <sz val="9"/>
        <rFont val="Calibri"/>
        <family val="2"/>
        <scheme val="minor"/>
      </rPr>
      <t>=</t>
    </r>
    <r>
      <rPr>
        <i/>
        <sz val="9"/>
        <rFont val="Calibri"/>
        <family val="2"/>
        <scheme val="minor"/>
      </rPr>
      <t>Invoicing period</t>
    </r>
  </si>
  <si>
    <r>
      <rPr>
        <sz val="9"/>
        <rFont val="Calibri"/>
        <family val="2"/>
        <scheme val="minor"/>
      </rPr>
      <t>Payment instructions:</t>
    </r>
    <r>
      <rPr>
        <b/>
        <sz val="9"/>
        <rFont val="Calibri"/>
        <family val="2"/>
        <scheme val="minor"/>
      </rPr>
      <t xml:space="preserve">
1</t>
    </r>
    <r>
      <rPr>
        <sz val="9"/>
        <rFont val="Calibri"/>
        <family val="2"/>
        <scheme val="minor"/>
      </rPr>
      <t>=</t>
    </r>
    <r>
      <rPr>
        <i/>
        <sz val="9"/>
        <rFont val="Calibri"/>
        <family val="2"/>
        <scheme val="minor"/>
      </rPr>
      <t>Direct payment</t>
    </r>
    <r>
      <rPr>
        <b/>
        <sz val="9"/>
        <rFont val="Calibri"/>
        <family val="2"/>
        <scheme val="minor"/>
      </rPr>
      <t xml:space="preserve">
PRF</t>
    </r>
    <r>
      <rPr>
        <sz val="9"/>
        <rFont val="Calibri"/>
        <family val="2"/>
        <scheme val="minor"/>
      </rPr>
      <t>=Payment against supplier's statement</t>
    </r>
  </si>
  <si>
    <r>
      <t>153</t>
    </r>
    <r>
      <rPr>
        <sz val="9"/>
        <rFont val="Calibri"/>
        <family val="2"/>
        <scheme val="minor"/>
      </rPr>
      <t>=</t>
    </r>
    <r>
      <rPr>
        <i/>
        <sz val="9"/>
        <rFont val="Calibri"/>
        <family val="2"/>
        <scheme val="minor"/>
      </rPr>
      <t>Methods of payment</t>
    </r>
  </si>
  <si>
    <r>
      <t xml:space="preserve">Means of payment:
</t>
    </r>
    <r>
      <rPr>
        <b/>
        <sz val="9"/>
        <rFont val="Calibri"/>
        <family val="2"/>
        <scheme val="minor"/>
      </rPr>
      <t>10</t>
    </r>
    <r>
      <rPr>
        <sz val="9"/>
        <rFont val="Calibri"/>
        <family val="2"/>
        <scheme val="minor"/>
      </rPr>
      <t>=</t>
    </r>
    <r>
      <rPr>
        <i/>
        <sz val="9"/>
        <rFont val="Calibri"/>
        <family val="2"/>
        <scheme val="minor"/>
      </rPr>
      <t>In cash</t>
    </r>
    <r>
      <rPr>
        <sz val="9"/>
        <rFont val="Calibri"/>
        <family val="2"/>
        <scheme val="minor"/>
      </rPr>
      <t xml:space="preserve">
</t>
    </r>
    <r>
      <rPr>
        <b/>
        <sz val="9"/>
        <rFont val="Calibri"/>
        <family val="2"/>
        <scheme val="minor"/>
      </rPr>
      <t>20</t>
    </r>
    <r>
      <rPr>
        <sz val="9"/>
        <rFont val="Calibri"/>
        <family val="2"/>
        <scheme val="minor"/>
      </rPr>
      <t>=</t>
    </r>
    <r>
      <rPr>
        <i/>
        <sz val="9"/>
        <rFont val="Calibri"/>
        <family val="2"/>
        <scheme val="minor"/>
      </rPr>
      <t>Cheque</t>
    </r>
    <r>
      <rPr>
        <sz val="9"/>
        <rFont val="Calibri"/>
        <family val="2"/>
        <scheme val="minor"/>
      </rPr>
      <t xml:space="preserve">
</t>
    </r>
    <r>
      <rPr>
        <b/>
        <sz val="9"/>
        <rFont val="Calibri"/>
        <family val="2"/>
        <scheme val="minor"/>
      </rPr>
      <t>30</t>
    </r>
    <r>
      <rPr>
        <sz val="9"/>
        <rFont val="Calibri"/>
        <family val="2"/>
        <scheme val="minor"/>
      </rPr>
      <t>=</t>
    </r>
    <r>
      <rPr>
        <i/>
        <sz val="9"/>
        <rFont val="Calibri"/>
        <family val="2"/>
        <scheme val="minor"/>
      </rPr>
      <t>Credit transfert (non-SEPA)</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Payment to bank account</t>
    </r>
    <r>
      <rPr>
        <sz val="9"/>
        <rFont val="Calibri"/>
        <family val="2"/>
        <scheme val="minor"/>
      </rPr>
      <t xml:space="preserve">
</t>
    </r>
    <r>
      <rPr>
        <b/>
        <sz val="9"/>
        <rFont val="Calibri"/>
        <family val="2"/>
        <scheme val="minor"/>
      </rPr>
      <t>48</t>
    </r>
    <r>
      <rPr>
        <sz val="9"/>
        <rFont val="Calibri"/>
        <family val="2"/>
        <scheme val="minor"/>
      </rPr>
      <t>=</t>
    </r>
    <r>
      <rPr>
        <i/>
        <sz val="9"/>
        <rFont val="Calibri"/>
        <family val="2"/>
        <scheme val="minor"/>
      </rPr>
      <t>Bank card</t>
    </r>
    <r>
      <rPr>
        <sz val="9"/>
        <rFont val="Calibri"/>
        <family val="2"/>
        <scheme val="minor"/>
      </rPr>
      <t xml:space="preserve">
</t>
    </r>
    <r>
      <rPr>
        <b/>
        <sz val="9"/>
        <rFont val="Calibri"/>
        <family val="2"/>
        <scheme val="minor"/>
      </rPr>
      <t>49</t>
    </r>
    <r>
      <rPr>
        <sz val="9"/>
        <rFont val="Calibri"/>
        <family val="2"/>
        <scheme val="minor"/>
      </rPr>
      <t>=</t>
    </r>
    <r>
      <rPr>
        <i/>
        <sz val="9"/>
        <rFont val="Calibri"/>
        <family val="2"/>
        <scheme val="minor"/>
      </rPr>
      <t>Direct debit</t>
    </r>
    <r>
      <rPr>
        <sz val="9"/>
        <rFont val="Calibri"/>
        <family val="2"/>
        <scheme val="minor"/>
      </rPr>
      <t xml:space="preserve">
</t>
    </r>
    <r>
      <rPr>
        <b/>
        <sz val="9"/>
        <rFont val="Calibri"/>
        <family val="2"/>
        <scheme val="minor"/>
      </rPr>
      <t>57</t>
    </r>
    <r>
      <rPr>
        <sz val="9"/>
        <rFont val="Calibri"/>
        <family val="2"/>
        <scheme val="minor"/>
      </rPr>
      <t>=</t>
    </r>
    <r>
      <rPr>
        <i/>
        <sz val="9"/>
        <rFont val="Calibri"/>
        <family val="2"/>
        <scheme val="minor"/>
      </rPr>
      <t>Standing agreement</t>
    </r>
    <r>
      <rPr>
        <sz val="9"/>
        <rFont val="Calibri"/>
        <family val="2"/>
        <scheme val="minor"/>
      </rPr>
      <t xml:space="preserve">
</t>
    </r>
    <r>
      <rPr>
        <b/>
        <sz val="9"/>
        <rFont val="Calibri"/>
        <family val="2"/>
        <scheme val="minor"/>
      </rPr>
      <t>58</t>
    </r>
    <r>
      <rPr>
        <sz val="9"/>
        <rFont val="Calibri"/>
        <family val="2"/>
        <scheme val="minor"/>
      </rPr>
      <t>=</t>
    </r>
    <r>
      <rPr>
        <i/>
        <sz val="9"/>
        <rFont val="Calibri"/>
        <family val="2"/>
        <scheme val="minor"/>
      </rPr>
      <t>Single Euro Payments Area credit transfer</t>
    </r>
    <r>
      <rPr>
        <sz val="9"/>
        <rFont val="Calibri"/>
        <family val="2"/>
        <scheme val="minor"/>
      </rPr>
      <t xml:space="preserve">
</t>
    </r>
    <r>
      <rPr>
        <b/>
        <sz val="9"/>
        <rFont val="Calibri"/>
        <family val="2"/>
        <scheme val="minor"/>
      </rPr>
      <t>59</t>
    </r>
    <r>
      <rPr>
        <sz val="9"/>
        <rFont val="Calibri"/>
        <family val="2"/>
        <scheme val="minor"/>
      </rPr>
      <t>=</t>
    </r>
    <r>
      <rPr>
        <i/>
        <sz val="9"/>
        <rFont val="Calibri"/>
        <family val="2"/>
        <scheme val="minor"/>
      </rPr>
      <t>Single Euro Payments Area direct debit</t>
    </r>
    <r>
      <rPr>
        <sz val="9"/>
        <rFont val="Calibri"/>
        <family val="2"/>
        <scheme val="minor"/>
      </rPr>
      <t xml:space="preserve">
</t>
    </r>
    <r>
      <rPr>
        <b/>
        <sz val="9"/>
        <rFont val="Calibri"/>
        <family val="2"/>
        <scheme val="minor"/>
      </rPr>
      <t>97</t>
    </r>
    <r>
      <rPr>
        <sz val="9"/>
        <rFont val="Calibri"/>
        <family val="2"/>
        <scheme val="minor"/>
      </rPr>
      <t>=</t>
    </r>
    <r>
      <rPr>
        <i/>
        <sz val="9"/>
        <rFont val="Calibri"/>
        <family val="2"/>
        <scheme val="minor"/>
      </rPr>
      <t>Clearing between partners</t>
    </r>
    <r>
      <rPr>
        <sz val="9"/>
        <rFont val="Calibri"/>
        <family val="2"/>
        <scheme val="minor"/>
      </rPr>
      <t xml:space="preserve">
</t>
    </r>
    <r>
      <rPr>
        <b/>
        <sz val="9"/>
        <rFont val="Calibri"/>
        <family val="2"/>
        <scheme val="minor"/>
      </rPr>
      <t>ZZZ</t>
    </r>
    <r>
      <rPr>
        <sz val="9"/>
        <rFont val="Calibri"/>
        <family val="2"/>
        <scheme val="minor"/>
      </rPr>
      <t>=</t>
    </r>
    <r>
      <rPr>
        <i/>
        <sz val="9"/>
        <rFont val="Calibri"/>
        <family val="2"/>
        <scheme val="minor"/>
      </rPr>
      <t>Mutually defined</t>
    </r>
  </si>
  <si>
    <r>
      <t xml:space="preserve">Means of payment:
</t>
    </r>
    <r>
      <rPr>
        <b/>
        <sz val="9"/>
        <rFont val="Calibri"/>
        <family val="2"/>
        <scheme val="minor"/>
      </rPr>
      <t>20</t>
    </r>
    <r>
      <rPr>
        <sz val="9"/>
        <rFont val="Calibri"/>
        <family val="2"/>
        <scheme val="minor"/>
      </rPr>
      <t>=</t>
    </r>
    <r>
      <rPr>
        <i/>
        <sz val="9"/>
        <rFont val="Calibri"/>
        <family val="2"/>
        <scheme val="minor"/>
      </rPr>
      <t>Cheque</t>
    </r>
    <r>
      <rPr>
        <sz val="9"/>
        <rFont val="Calibri"/>
        <family val="2"/>
        <scheme val="minor"/>
      </rPr>
      <t xml:space="preserve">
</t>
    </r>
    <r>
      <rPr>
        <b/>
        <sz val="9"/>
        <rFont val="Calibri"/>
        <family val="2"/>
        <scheme val="minor"/>
      </rPr>
      <t>30</t>
    </r>
    <r>
      <rPr>
        <sz val="9"/>
        <rFont val="Calibri"/>
        <family val="2"/>
        <scheme val="minor"/>
      </rPr>
      <t>=</t>
    </r>
    <r>
      <rPr>
        <i/>
        <sz val="9"/>
        <rFont val="Calibri"/>
        <family val="2"/>
        <scheme val="minor"/>
      </rPr>
      <t>Credit transfert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Payment to bank account</t>
    </r>
    <r>
      <rPr>
        <sz val="9"/>
        <rFont val="Calibri"/>
        <family val="2"/>
        <scheme val="minor"/>
      </rPr>
      <t xml:space="preserve">
</t>
    </r>
    <r>
      <rPr>
        <b/>
        <sz val="9"/>
        <rFont val="Calibri"/>
        <family val="2"/>
        <scheme val="minor"/>
      </rPr>
      <t>50</t>
    </r>
    <r>
      <rPr>
        <sz val="9"/>
        <rFont val="Calibri"/>
        <family val="2"/>
        <scheme val="minor"/>
      </rPr>
      <t>=</t>
    </r>
    <r>
      <rPr>
        <i/>
        <sz val="9"/>
        <rFont val="Calibri"/>
        <family val="2"/>
        <scheme val="minor"/>
      </rPr>
      <t>Payment by postgiro</t>
    </r>
    <r>
      <rPr>
        <sz val="9"/>
        <rFont val="Calibri"/>
        <family val="2"/>
        <scheme val="minor"/>
      </rPr>
      <t xml:space="preserve">
</t>
    </r>
    <r>
      <rPr>
        <b/>
        <sz val="9"/>
        <rFont val="Calibri"/>
        <family val="2"/>
        <scheme val="minor"/>
      </rPr>
      <t>60</t>
    </r>
    <r>
      <rPr>
        <sz val="9"/>
        <rFont val="Calibri"/>
        <family val="2"/>
        <scheme val="minor"/>
      </rPr>
      <t>=</t>
    </r>
    <r>
      <rPr>
        <i/>
        <sz val="9"/>
        <rFont val="Calibri"/>
        <family val="2"/>
        <scheme val="minor"/>
      </rPr>
      <t>Promisory note</t>
    </r>
    <r>
      <rPr>
        <sz val="9"/>
        <rFont val="Calibri"/>
        <family val="2"/>
        <scheme val="minor"/>
      </rPr>
      <t xml:space="preserve">
</t>
    </r>
    <r>
      <rPr>
        <b/>
        <sz val="9"/>
        <rFont val="Calibri"/>
        <family val="2"/>
        <scheme val="minor"/>
      </rPr>
      <t>91</t>
    </r>
    <r>
      <rPr>
        <sz val="9"/>
        <rFont val="Calibri"/>
        <family val="2"/>
        <scheme val="minor"/>
      </rPr>
      <t>=</t>
    </r>
    <r>
      <rPr>
        <i/>
        <sz val="9"/>
        <rFont val="Calibri"/>
        <family val="2"/>
        <scheme val="minor"/>
      </rPr>
      <t>Not transferable banker's draft</t>
    </r>
    <r>
      <rPr>
        <sz val="9"/>
        <rFont val="Calibri"/>
        <family val="2"/>
        <scheme val="minor"/>
      </rPr>
      <t xml:space="preserve">
</t>
    </r>
    <r>
      <rPr>
        <b/>
        <sz val="9"/>
        <rFont val="Calibri"/>
        <family val="2"/>
        <scheme val="minor"/>
      </rPr>
      <t>92</t>
    </r>
    <r>
      <rPr>
        <sz val="9"/>
        <rFont val="Calibri"/>
        <family val="2"/>
        <scheme val="minor"/>
      </rPr>
      <t>=</t>
    </r>
    <r>
      <rPr>
        <i/>
        <sz val="9"/>
        <rFont val="Calibri"/>
        <family val="2"/>
        <scheme val="minor"/>
      </rPr>
      <t>Not transferable local cheque</t>
    </r>
    <r>
      <rPr>
        <sz val="9"/>
        <rFont val="Calibri"/>
        <family val="2"/>
        <scheme val="minor"/>
      </rPr>
      <t xml:space="preserve">
</t>
    </r>
    <r>
      <rPr>
        <b/>
        <sz val="9"/>
        <rFont val="Calibri"/>
        <family val="2"/>
        <scheme val="minor"/>
      </rPr>
      <t>94</t>
    </r>
    <r>
      <rPr>
        <sz val="9"/>
        <rFont val="Calibri"/>
        <family val="2"/>
        <scheme val="minor"/>
      </rPr>
      <t>=</t>
    </r>
    <r>
      <rPr>
        <i/>
        <sz val="9"/>
        <rFont val="Calibri"/>
        <family val="2"/>
        <scheme val="minor"/>
      </rPr>
      <t>Urgent giro</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Free format giro</t>
    </r>
    <r>
      <rPr>
        <sz val="9"/>
        <rFont val="Calibri"/>
        <family val="2"/>
        <scheme val="minor"/>
      </rPr>
      <t xml:space="preserve">
</t>
    </r>
    <r>
      <rPr>
        <b/>
        <sz val="9"/>
        <rFont val="Calibri"/>
        <family val="2"/>
        <scheme val="minor"/>
      </rPr>
      <t>ZZ</t>
    </r>
    <r>
      <rPr>
        <sz val="9"/>
        <rFont val="Calibri"/>
        <family val="2"/>
        <scheme val="minor"/>
      </rPr>
      <t>=Mutually defined</t>
    </r>
  </si>
  <si>
    <t>Supplier's company name</t>
  </si>
  <si>
    <t>Supplier's company legal form</t>
  </si>
  <si>
    <t>Supplier's share capital</t>
  </si>
  <si>
    <t>Special mention of share capital (e.g. variable capital)</t>
  </si>
  <si>
    <t>Supplier's national identifier (SIREN, SIRET, ...)</t>
  </si>
  <si>
    <t>Supplier's company legal form and share capital</t>
  </si>
  <si>
    <t>Supplier's company legal form and share capital, continuation</t>
  </si>
  <si>
    <t>Supplier's RCS number</t>
  </si>
  <si>
    <t>Settlement time in text (e.g. "60 jours fin de mois le 10")</t>
  </si>
  <si>
    <t>Discount conditions in the event of early payment</t>
  </si>
  <si>
    <t>Discount conditions in the event of early payment, continuation</t>
  </si>
  <si>
    <t>Settlement terms and discount conditions in the event of early payment</t>
  </si>
  <si>
    <t>Penalties terms for late payment</t>
  </si>
  <si>
    <t>Penalties terms for late payment, continuation</t>
  </si>
  <si>
    <t>Flat compensation fee for recovery costs in the event of late payment</t>
  </si>
  <si>
    <t>Flat compensation fee for recovery costs in the event of late payment, continuation</t>
  </si>
  <si>
    <t>Other legal information 1</t>
  </si>
  <si>
    <t>Other legal information 2</t>
  </si>
  <si>
    <t>Other legal information 3</t>
  </si>
  <si>
    <t>Comments relating to the invoice/credit note, continuation</t>
  </si>
  <si>
    <t>Legal notice relating to WEEE
(Waste Electrical and Electronic Equipment)</t>
  </si>
  <si>
    <t>Reference to be quoted in addition to the invoice number</t>
  </si>
  <si>
    <t>Ordering party company name</t>
  </si>
  <si>
    <t>Ordering party address, line 1</t>
  </si>
  <si>
    <t>Ordering party address, line 2</t>
  </si>
  <si>
    <t>Ordering party address, line 3</t>
  </si>
  <si>
    <t>Ordering party city name</t>
  </si>
  <si>
    <t>Ordering party postcode</t>
  </si>
  <si>
    <t>Ordering party country code (ISO 3166 Alpha-2 code)</t>
  </si>
  <si>
    <r>
      <rPr>
        <sz val="9"/>
        <rFont val="Calibri"/>
        <family val="2"/>
        <scheme val="minor"/>
      </rPr>
      <t>Supplier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110</t>
    </r>
    <r>
      <rPr>
        <sz val="9"/>
        <rFont val="Calibri"/>
        <family val="2"/>
        <scheme val="minor"/>
      </rPr>
      <t>=</t>
    </r>
    <r>
      <rPr>
        <i/>
        <sz val="9"/>
        <rFont val="Calibri"/>
        <family val="2"/>
        <scheme val="minor"/>
      </rPr>
      <t xml:space="preserve">Customs special codes </t>
    </r>
    <r>
      <rPr>
        <sz val="9"/>
        <rFont val="Calibri"/>
        <family val="2"/>
        <scheme val="minor"/>
      </rPr>
      <t>(code assigned by buyer)</t>
    </r>
    <r>
      <rPr>
        <b/>
        <sz val="9"/>
        <rFont val="Calibri"/>
        <family val="2"/>
        <scheme val="minor"/>
      </rPr>
      <t xml:space="preserve">
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</si>
  <si>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r>
      <rPr>
        <sz val="9"/>
        <rFont val="Calibri"/>
        <family val="2"/>
        <scheme val="minor"/>
      </rPr>
      <t>Supplier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r>
      <rPr>
        <b/>
        <sz val="9"/>
        <rFont val="Calibri"/>
        <family val="2"/>
        <scheme val="minor"/>
      </rPr>
      <t xml:space="preserve">
ZZZ</t>
    </r>
    <r>
      <rPr>
        <sz val="9"/>
        <rFont val="Calibri"/>
        <family val="2"/>
        <scheme val="minor"/>
      </rPr>
      <t>=</t>
    </r>
    <r>
      <rPr>
        <i/>
        <sz val="9"/>
        <rFont val="Calibri"/>
        <family val="2"/>
        <scheme val="minor"/>
      </rPr>
      <t>Mutually defined</t>
    </r>
  </si>
  <si>
    <r>
      <rPr>
        <sz val="9"/>
        <rFont val="Calibri"/>
        <family val="2"/>
        <scheme val="minor"/>
      </rPr>
      <t>Ordering party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100</t>
    </r>
    <r>
      <rPr>
        <sz val="9"/>
        <rFont val="Calibri"/>
        <family val="2"/>
        <scheme val="minor"/>
      </rPr>
      <t>=</t>
    </r>
    <r>
      <rPr>
        <i/>
        <sz val="9"/>
        <rFont val="Calibri"/>
        <family val="2"/>
        <scheme val="minor"/>
      </rPr>
      <t xml:space="preserve">Enhanced party identification </t>
    </r>
    <r>
      <rPr>
        <sz val="9"/>
        <rFont val="Calibri"/>
        <family val="2"/>
        <scheme val="minor"/>
      </rPr>
      <t>(code assigned by supplier)</t>
    </r>
    <r>
      <rPr>
        <b/>
        <sz val="9"/>
        <rFont val="Calibri"/>
        <family val="2"/>
        <scheme val="minor"/>
      </rPr>
      <t xml:space="preserve">
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</si>
  <si>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r>
      <rPr>
        <sz val="9"/>
        <rFont val="Calibri"/>
        <family val="2"/>
        <scheme val="minor"/>
      </rPr>
      <t>Ordering party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r>
      <rPr>
        <b/>
        <sz val="9"/>
        <rFont val="Calibri"/>
        <family val="2"/>
        <scheme val="minor"/>
      </rPr>
      <t xml:space="preserve">
ZZZ</t>
    </r>
    <r>
      <rPr>
        <sz val="9"/>
        <rFont val="Calibri"/>
        <family val="2"/>
        <scheme val="minor"/>
      </rPr>
      <t>=</t>
    </r>
    <r>
      <rPr>
        <i/>
        <sz val="9"/>
        <rFont val="Calibri"/>
        <family val="2"/>
        <scheme val="minor"/>
      </rPr>
      <t>Mutually defined</t>
    </r>
  </si>
  <si>
    <r>
      <rPr>
        <sz val="9"/>
        <rFont val="Calibri"/>
        <family val="2"/>
        <scheme val="minor"/>
      </rPr>
      <t>Delivery point identification type qualifier:</t>
    </r>
    <r>
      <rPr>
        <b/>
        <sz val="9"/>
        <rFont val="Calibri"/>
        <family val="2"/>
        <scheme val="minor"/>
      </rPr>
      <t xml:space="preserve">
160</t>
    </r>
    <r>
      <rPr>
        <sz val="9"/>
        <rFont val="Calibri"/>
        <family val="2"/>
        <scheme val="minor"/>
      </rPr>
      <t>=</t>
    </r>
    <r>
      <rPr>
        <i/>
        <sz val="9"/>
        <rFont val="Calibri"/>
        <family val="2"/>
        <scheme val="minor"/>
      </rPr>
      <t xml:space="preserve">Party id </t>
    </r>
    <r>
      <rPr>
        <sz val="9"/>
        <rFont val="Calibri"/>
        <family val="2"/>
        <scheme val="minor"/>
      </rPr>
      <t xml:space="preserve">(Assigned by a group to one of its members)
</t>
    </r>
    <r>
      <rPr>
        <b/>
        <sz val="9"/>
        <rFont val="Calibri"/>
        <family val="2"/>
        <scheme val="minor"/>
      </rPr>
      <t>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100</t>
    </r>
    <r>
      <rPr>
        <sz val="9"/>
        <rFont val="Calibri"/>
        <family val="2"/>
        <scheme val="minor"/>
      </rPr>
      <t>=</t>
    </r>
    <r>
      <rPr>
        <i/>
        <sz val="9"/>
        <rFont val="Calibri"/>
        <family val="2"/>
        <scheme val="minor"/>
      </rPr>
      <t xml:space="preserve">Enhanced party identification </t>
    </r>
    <r>
      <rPr>
        <sz val="9"/>
        <rFont val="Calibri"/>
        <family val="2"/>
        <scheme val="minor"/>
      </rPr>
      <t>(code assigned by supplier)</t>
    </r>
    <r>
      <rPr>
        <b/>
        <sz val="9"/>
        <rFont val="Calibri"/>
        <family val="2"/>
        <scheme val="minor"/>
      </rPr>
      <t xml:space="preserve">
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</si>
  <si>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t>Ordering party SIRET number</t>
  </si>
  <si>
    <t>Supplier identification</t>
  </si>
  <si>
    <t>Supplier company name</t>
  </si>
  <si>
    <t>Supplier address, line 1</t>
  </si>
  <si>
    <t>Supplier address, line 2</t>
  </si>
  <si>
    <t>Supplier address, line 3</t>
  </si>
  <si>
    <t>Supplier city name</t>
  </si>
  <si>
    <t>Supplier postcode</t>
  </si>
  <si>
    <t>Supplier country code (ISO 3166 Alpha-2 code)</t>
  </si>
  <si>
    <t>Supplier company trade name</t>
  </si>
  <si>
    <t>Supplier SIREN number</t>
  </si>
  <si>
    <t>Identification of the supplier department, unit or subsidiary 1</t>
  </si>
  <si>
    <t>Identification of the supplier department, unit or subsidiary 2</t>
  </si>
  <si>
    <t>Identification of the supplier department, unit or subsidiary 3</t>
  </si>
  <si>
    <t>Ordering party member code</t>
  </si>
  <si>
    <r>
      <rPr>
        <sz val="9"/>
        <rFont val="Calibri"/>
        <family val="2"/>
        <scheme val="minor"/>
      </rPr>
      <t>Ordering party member code qualifier:</t>
    </r>
    <r>
      <rPr>
        <b/>
        <sz val="9"/>
        <rFont val="Calibri"/>
        <family val="2"/>
        <scheme val="minor"/>
      </rPr>
      <t xml:space="preserve">
160</t>
    </r>
    <r>
      <rPr>
        <sz val="9"/>
        <rFont val="Calibri"/>
        <family val="2"/>
        <scheme val="minor"/>
      </rPr>
      <t>=</t>
    </r>
    <r>
      <rPr>
        <i/>
        <sz val="9"/>
        <rFont val="Calibri"/>
        <family val="2"/>
        <scheme val="minor"/>
      </rPr>
      <t xml:space="preserve">Party id </t>
    </r>
    <r>
      <rPr>
        <sz val="9"/>
        <rFont val="Calibri"/>
        <family val="2"/>
        <scheme val="minor"/>
      </rPr>
      <t>(Assigned by a group to one of its members)</t>
    </r>
  </si>
  <si>
    <t>Ship-to party name</t>
  </si>
  <si>
    <t>Ship-to party address, line 1</t>
  </si>
  <si>
    <t>Ship-to party address, line 2</t>
  </si>
  <si>
    <t>Ship-to party address, line 3</t>
  </si>
  <si>
    <t>Ship-to party city name</t>
  </si>
  <si>
    <t>Ship-to party postcode</t>
  </si>
  <si>
    <r>
      <t>UC</t>
    </r>
    <r>
      <rPr>
        <sz val="9"/>
        <rFont val="Calibri"/>
        <family val="2"/>
        <scheme val="minor"/>
      </rPr>
      <t>=</t>
    </r>
    <r>
      <rPr>
        <i/>
        <sz val="9"/>
        <rFont val="Calibri"/>
        <family val="2"/>
        <scheme val="minor"/>
      </rPr>
      <t>Ultimate Consignee</t>
    </r>
  </si>
  <si>
    <t>Payer identification</t>
  </si>
  <si>
    <r>
      <rPr>
        <sz val="9"/>
        <rFont val="Calibri"/>
        <family val="2"/>
        <scheme val="minor"/>
      </rPr>
      <t>Payer identification type qualifier:</t>
    </r>
    <r>
      <rPr>
        <b/>
        <sz val="9"/>
        <rFont val="Calibri"/>
        <family val="2"/>
        <scheme val="minor"/>
      </rPr>
      <t xml:space="preserve">
160</t>
    </r>
    <r>
      <rPr>
        <sz val="9"/>
        <rFont val="Calibri"/>
        <family val="2"/>
        <scheme val="minor"/>
      </rPr>
      <t>=</t>
    </r>
    <r>
      <rPr>
        <i/>
        <sz val="9"/>
        <rFont val="Calibri"/>
        <family val="2"/>
        <scheme val="minor"/>
      </rPr>
      <t xml:space="preserve">Party id </t>
    </r>
    <r>
      <rPr>
        <sz val="9"/>
        <rFont val="Calibri"/>
        <family val="2"/>
        <scheme val="minor"/>
      </rPr>
      <t xml:space="preserve">(Assigned by a group to one of its members)
</t>
    </r>
    <r>
      <rPr>
        <b/>
        <sz val="9"/>
        <rFont val="Calibri"/>
        <family val="2"/>
        <scheme val="minor"/>
      </rPr>
      <t>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100</t>
    </r>
    <r>
      <rPr>
        <sz val="9"/>
        <rFont val="Calibri"/>
        <family val="2"/>
        <scheme val="minor"/>
      </rPr>
      <t>=</t>
    </r>
    <r>
      <rPr>
        <i/>
        <sz val="9"/>
        <rFont val="Calibri"/>
        <family val="2"/>
        <scheme val="minor"/>
      </rPr>
      <t xml:space="preserve">Enhanced party identification </t>
    </r>
    <r>
      <rPr>
        <sz val="9"/>
        <rFont val="Calibri"/>
        <family val="2"/>
        <scheme val="minor"/>
      </rPr>
      <t>(code assigned by supplier)</t>
    </r>
    <r>
      <rPr>
        <b/>
        <sz val="9"/>
        <rFont val="Calibri"/>
        <family val="2"/>
        <scheme val="minor"/>
      </rPr>
      <t xml:space="preserve">
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</si>
  <si>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t>Payer company name</t>
  </si>
  <si>
    <t>Payer address, line 1</t>
  </si>
  <si>
    <t>Payer address, line 2</t>
  </si>
  <si>
    <t>Payer address, line 3</t>
  </si>
  <si>
    <t>Payer city name</t>
  </si>
  <si>
    <t>Payer postcode</t>
  </si>
  <si>
    <t>Payer country code (ISO 3166 Alpha-2 code)</t>
  </si>
  <si>
    <r>
      <rPr>
        <sz val="9"/>
        <rFont val="Calibri"/>
        <family val="2"/>
        <scheme val="minor"/>
      </rPr>
      <t>Payer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r>
      <rPr>
        <b/>
        <sz val="9"/>
        <rFont val="Calibri"/>
        <family val="2"/>
        <scheme val="minor"/>
      </rPr>
      <t xml:space="preserve">
ZZZ</t>
    </r>
    <r>
      <rPr>
        <sz val="9"/>
        <rFont val="Calibri"/>
        <family val="2"/>
        <scheme val="minor"/>
      </rPr>
      <t>=</t>
    </r>
    <r>
      <rPr>
        <i/>
        <sz val="9"/>
        <rFont val="Calibri"/>
        <family val="2"/>
        <scheme val="minor"/>
      </rPr>
      <t>Mutually defined</t>
    </r>
  </si>
  <si>
    <t>Payer bank code + branch code</t>
  </si>
  <si>
    <t>Payer SIREN number</t>
  </si>
  <si>
    <t>Supplier party identification (invoice issuer)</t>
  </si>
  <si>
    <t>Supplier sub-organisation 1 identification</t>
  </si>
  <si>
    <t>Payer financial institution</t>
  </si>
  <si>
    <t>Payer electronic invoice routing address</t>
  </si>
  <si>
    <t>Invoicee company name</t>
  </si>
  <si>
    <t>Invoicee address, line 1</t>
  </si>
  <si>
    <t>Invoicee address, line 2</t>
  </si>
  <si>
    <t>Invoicee address, line 3</t>
  </si>
  <si>
    <t>Invoicee city name</t>
  </si>
  <si>
    <t>Invoicee postcode</t>
  </si>
  <si>
    <r>
      <rPr>
        <sz val="9"/>
        <rFont val="Calibri"/>
        <family val="2"/>
        <scheme val="minor"/>
      </rPr>
      <t>Invoicee party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r>
      <rPr>
        <b/>
        <sz val="9"/>
        <rFont val="Calibri"/>
        <family val="2"/>
        <scheme val="minor"/>
      </rPr>
      <t xml:space="preserve">
ZZZ</t>
    </r>
    <r>
      <rPr>
        <sz val="9"/>
        <rFont val="Calibri"/>
        <family val="2"/>
        <scheme val="minor"/>
      </rPr>
      <t>=</t>
    </r>
    <r>
      <rPr>
        <i/>
        <sz val="9"/>
        <rFont val="Calibri"/>
        <family val="2"/>
        <scheme val="minor"/>
      </rPr>
      <t>Mutually defined</t>
    </r>
  </si>
  <si>
    <t>Invoicee party identification (actual buyer)</t>
  </si>
  <si>
    <t>Invoicee SIREN number</t>
  </si>
  <si>
    <t>Invoicee electronic invoice routing address</t>
  </si>
  <si>
    <r>
      <t>PE</t>
    </r>
    <r>
      <rPr>
        <sz val="9"/>
        <rFont val="Calibri"/>
        <family val="2"/>
        <scheme val="minor"/>
      </rPr>
      <t>=</t>
    </r>
    <r>
      <rPr>
        <i/>
        <sz val="9"/>
        <rFont val="Calibri"/>
        <family val="2"/>
        <scheme val="minor"/>
      </rPr>
      <t>Payee</t>
    </r>
  </si>
  <si>
    <t>Payee company name</t>
  </si>
  <si>
    <t>Payee address, line 1</t>
  </si>
  <si>
    <t>Payee address, line 2</t>
  </si>
  <si>
    <t>Payee address, line 3</t>
  </si>
  <si>
    <t>Payee city name</t>
  </si>
  <si>
    <t>Payee postcode</t>
  </si>
  <si>
    <t>Payee country code (ISO 3166 Alpha-2 code)</t>
  </si>
  <si>
    <r>
      <rPr>
        <sz val="9"/>
        <rFont val="Calibri"/>
        <family val="2"/>
        <scheme val="minor"/>
      </rPr>
      <t>Payee party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r>
      <rPr>
        <b/>
        <sz val="9"/>
        <rFont val="Calibri"/>
        <family val="2"/>
        <scheme val="minor"/>
      </rPr>
      <t xml:space="preserve">
ZZZ</t>
    </r>
    <r>
      <rPr>
        <sz val="9"/>
        <rFont val="Calibri"/>
        <family val="2"/>
        <scheme val="minor"/>
      </rPr>
      <t>=</t>
    </r>
    <r>
      <rPr>
        <i/>
        <sz val="9"/>
        <rFont val="Calibri"/>
        <family val="2"/>
        <scheme val="minor"/>
      </rPr>
      <t>Mutually defined</t>
    </r>
  </si>
  <si>
    <t>Payee SIREN number</t>
  </si>
  <si>
    <t>VAT declarant party identification</t>
  </si>
  <si>
    <t>VAT declarant address, line 1</t>
  </si>
  <si>
    <t>VAT declarant address, line 2</t>
  </si>
  <si>
    <t>VAT declarant address, line 3</t>
  </si>
  <si>
    <t>VAT declarant city name</t>
  </si>
  <si>
    <t>VAT declarant postcode</t>
  </si>
  <si>
    <t>VAT declarant country code (ISO 3166 Alpha-2 code)</t>
  </si>
  <si>
    <r>
      <rPr>
        <sz val="9"/>
        <rFont val="Calibri"/>
        <family val="2"/>
        <scheme val="minor"/>
      </rPr>
      <t>VAT declarant party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</si>
  <si>
    <t>VAT declarant company name</t>
  </si>
  <si>
    <t>VAT declarant SIREN number</t>
  </si>
  <si>
    <r>
      <rPr>
        <sz val="9"/>
        <rFont val="Calibri"/>
        <family val="2"/>
        <scheme val="minor"/>
      </rPr>
      <t>Message forwarder identification type qualifier: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</si>
  <si>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t>Invoice currency code (ISO 4217 code)</t>
  </si>
  <si>
    <t>IBAN (International Bank Account Number) of the account receiving the payment</t>
  </si>
  <si>
    <t>Name of account holder receiving the payment</t>
  </si>
  <si>
    <t>BIC (Bank Identifier Code) of the account receiving the payment</t>
  </si>
  <si>
    <r>
      <t>22</t>
    </r>
    <r>
      <rPr>
        <sz val="9"/>
        <rFont val="Calibri"/>
        <family val="2"/>
        <scheme val="minor"/>
      </rPr>
      <t>=</t>
    </r>
    <r>
      <rPr>
        <i/>
        <sz val="9"/>
        <rFont val="Calibri"/>
        <family val="2"/>
        <scheme val="minor"/>
      </rPr>
      <t>Discount</t>
    </r>
  </si>
  <si>
    <r>
      <t xml:space="preserve">Type of period (frequency) of instalments:
</t>
    </r>
    <r>
      <rPr>
        <b/>
        <sz val="9"/>
        <rFont val="Calibri"/>
        <family val="2"/>
        <scheme val="minor"/>
      </rPr>
      <t>D</t>
    </r>
    <r>
      <rPr>
        <sz val="9"/>
        <rFont val="Calibri"/>
        <family val="2"/>
        <scheme val="minor"/>
      </rPr>
      <t>=</t>
    </r>
    <r>
      <rPr>
        <i/>
        <sz val="9"/>
        <rFont val="Calibri"/>
        <family val="2"/>
        <scheme val="minor"/>
      </rPr>
      <t xml:space="preserve">Day
</t>
    </r>
    <r>
      <rPr>
        <b/>
        <sz val="9"/>
        <rFont val="Calibri"/>
        <family val="2"/>
        <scheme val="minor"/>
      </rPr>
      <t>W</t>
    </r>
    <r>
      <rPr>
        <sz val="9"/>
        <rFont val="Calibri"/>
        <family val="2"/>
        <scheme val="minor"/>
      </rPr>
      <t>=</t>
    </r>
    <r>
      <rPr>
        <i/>
        <sz val="9"/>
        <rFont val="Calibri"/>
        <family val="2"/>
        <scheme val="minor"/>
      </rPr>
      <t xml:space="preserve">Week
</t>
    </r>
    <r>
      <rPr>
        <b/>
        <sz val="9"/>
        <rFont val="Calibri"/>
        <family val="2"/>
        <scheme val="minor"/>
      </rPr>
      <t>M</t>
    </r>
    <r>
      <rPr>
        <sz val="9"/>
        <rFont val="Calibri"/>
        <family val="2"/>
        <scheme val="minor"/>
      </rPr>
      <t>=</t>
    </r>
    <r>
      <rPr>
        <i/>
        <sz val="9"/>
        <rFont val="Calibri"/>
        <family val="2"/>
        <scheme val="minor"/>
      </rPr>
      <t>Month</t>
    </r>
    <r>
      <rPr>
        <sz val="9"/>
        <rFont val="Calibri"/>
        <family val="2"/>
        <scheme val="minor"/>
      </rPr>
      <t xml:space="preserve">
</t>
    </r>
    <r>
      <rPr>
        <b/>
        <sz val="9"/>
        <rFont val="Calibri"/>
        <family val="2"/>
        <scheme val="minor"/>
      </rPr>
      <t>Y</t>
    </r>
    <r>
      <rPr>
        <sz val="9"/>
        <rFont val="Calibri"/>
        <family val="2"/>
        <scheme val="minor"/>
      </rPr>
      <t>=</t>
    </r>
    <r>
      <rPr>
        <i/>
        <sz val="9"/>
        <rFont val="Calibri"/>
        <family val="2"/>
        <scheme val="minor"/>
      </rPr>
      <t>Year</t>
    </r>
  </si>
  <si>
    <t>Number of instalment periods</t>
  </si>
  <si>
    <r>
      <t xml:space="preserve">Type of period (frequency) of instalments:
</t>
    </r>
    <r>
      <rPr>
        <b/>
        <sz val="9"/>
        <rFont val="Calibri"/>
        <family val="2"/>
        <scheme val="minor"/>
      </rPr>
      <t>D</t>
    </r>
    <r>
      <rPr>
        <sz val="9"/>
        <rFont val="Calibri"/>
        <family val="2"/>
        <scheme val="minor"/>
      </rPr>
      <t>=</t>
    </r>
    <r>
      <rPr>
        <i/>
        <sz val="9"/>
        <rFont val="Calibri"/>
        <family val="2"/>
        <scheme val="minor"/>
      </rPr>
      <t xml:space="preserve">Day
</t>
    </r>
    <r>
      <rPr>
        <b/>
        <sz val="9"/>
        <rFont val="Calibri"/>
        <family val="2"/>
        <scheme val="minor"/>
      </rPr>
      <t>W</t>
    </r>
    <r>
      <rPr>
        <sz val="9"/>
        <rFont val="Calibri"/>
        <family val="2"/>
        <scheme val="minor"/>
      </rPr>
      <t>=</t>
    </r>
    <r>
      <rPr>
        <i/>
        <sz val="9"/>
        <rFont val="Calibri"/>
        <family val="2"/>
        <scheme val="minor"/>
      </rPr>
      <t xml:space="preserve">Week
</t>
    </r>
    <r>
      <rPr>
        <b/>
        <sz val="9"/>
        <rFont val="Calibri"/>
        <family val="2"/>
        <scheme val="minor"/>
      </rPr>
      <t>F</t>
    </r>
    <r>
      <rPr>
        <sz val="9"/>
        <rFont val="Calibri"/>
        <family val="2"/>
        <scheme val="minor"/>
      </rPr>
      <t>=</t>
    </r>
    <r>
      <rPr>
        <i/>
        <sz val="9"/>
        <rFont val="Calibri"/>
        <family val="2"/>
        <scheme val="minor"/>
      </rPr>
      <t>Period of 2 weeks, synonym : fortnight</t>
    </r>
    <r>
      <rPr>
        <b/>
        <sz val="9"/>
        <rFont val="Calibri"/>
        <family val="2"/>
        <scheme val="minor"/>
      </rPr>
      <t xml:space="preserve">
M</t>
    </r>
    <r>
      <rPr>
        <sz val="9"/>
        <rFont val="Calibri"/>
        <family val="2"/>
        <scheme val="minor"/>
      </rPr>
      <t>=</t>
    </r>
    <r>
      <rPr>
        <i/>
        <sz val="9"/>
        <rFont val="Calibri"/>
        <family val="2"/>
        <scheme val="minor"/>
      </rPr>
      <t>Month</t>
    </r>
  </si>
  <si>
    <t>Ship-to party country code (ISO 3166 Alpha-2 code)</t>
  </si>
  <si>
    <t>Invoicee country code (ISO 3166 Alpha-2 code)</t>
  </si>
  <si>
    <r>
      <t>20</t>
    </r>
    <r>
      <rPr>
        <sz val="9"/>
        <rFont val="Calibri"/>
        <family val="2"/>
        <scheme val="minor"/>
      </rPr>
      <t>=Delivery description line</t>
    </r>
  </si>
  <si>
    <t>Number of packages delivered</t>
  </si>
  <si>
    <r>
      <rPr>
        <sz val="9"/>
        <rFont val="Calibri"/>
        <family val="2"/>
        <scheme val="minor"/>
      </rPr>
      <t>Invoicee party identification type qualifier:</t>
    </r>
    <r>
      <rPr>
        <b/>
        <sz val="9"/>
        <rFont val="Calibri"/>
        <family val="2"/>
        <scheme val="minor"/>
      </rPr>
      <t xml:space="preserve">
160</t>
    </r>
    <r>
      <rPr>
        <sz val="9"/>
        <rFont val="Calibri"/>
        <family val="2"/>
        <scheme val="minor"/>
      </rPr>
      <t>=</t>
    </r>
    <r>
      <rPr>
        <i/>
        <sz val="9"/>
        <rFont val="Calibri"/>
        <family val="2"/>
        <scheme val="minor"/>
      </rPr>
      <t xml:space="preserve">Party id </t>
    </r>
    <r>
      <rPr>
        <sz val="9"/>
        <rFont val="Calibri"/>
        <family val="2"/>
        <scheme val="minor"/>
      </rPr>
      <t xml:space="preserve">(Assigned by a group to one of its members)
</t>
    </r>
    <r>
      <rPr>
        <b/>
        <sz val="9"/>
        <rFont val="Calibri"/>
        <family val="2"/>
        <scheme val="minor"/>
      </rPr>
      <t>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100</t>
    </r>
    <r>
      <rPr>
        <sz val="9"/>
        <rFont val="Calibri"/>
        <family val="2"/>
        <scheme val="minor"/>
      </rPr>
      <t>=</t>
    </r>
    <r>
      <rPr>
        <i/>
        <sz val="9"/>
        <rFont val="Calibri"/>
        <family val="2"/>
        <scheme val="minor"/>
      </rPr>
      <t xml:space="preserve">Enhanced party identification </t>
    </r>
    <r>
      <rPr>
        <sz val="9"/>
        <rFont val="Calibri"/>
        <family val="2"/>
        <scheme val="minor"/>
      </rPr>
      <t>(code assigned by supplier)</t>
    </r>
    <r>
      <rPr>
        <b/>
        <sz val="9"/>
        <rFont val="Calibri"/>
        <family val="2"/>
        <scheme val="minor"/>
      </rPr>
      <t xml:space="preserve">
110</t>
    </r>
    <r>
      <rPr>
        <sz val="9"/>
        <rFont val="Calibri"/>
        <family val="2"/>
        <scheme val="minor"/>
      </rPr>
      <t>=</t>
    </r>
    <r>
      <rPr>
        <i/>
        <sz val="9"/>
        <rFont val="Calibri"/>
        <family val="2"/>
        <scheme val="minor"/>
      </rPr>
      <t>Customs special codes</t>
    </r>
    <r>
      <rPr>
        <sz val="9"/>
        <rFont val="Calibri"/>
        <family val="2"/>
        <scheme val="minor"/>
      </rPr>
      <t xml:space="preserve"> (code assigned by buyer)
</t>
    </r>
    <r>
      <rPr>
        <b/>
        <sz val="9"/>
        <rFont val="Calibri"/>
        <family val="2"/>
        <scheme val="minor"/>
      </rPr>
      <t>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</si>
  <si>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r>
      <rPr>
        <sz val="9"/>
        <rFont val="Calibri"/>
        <family val="2"/>
        <scheme val="minor"/>
      </rPr>
      <t>Payee party identification type qualifier:</t>
    </r>
    <r>
      <rPr>
        <b/>
        <sz val="9"/>
        <rFont val="Calibri"/>
        <family val="2"/>
        <scheme val="minor"/>
      </rPr>
      <t xml:space="preserve">
160</t>
    </r>
    <r>
      <rPr>
        <sz val="9"/>
        <rFont val="Calibri"/>
        <family val="2"/>
        <scheme val="minor"/>
      </rPr>
      <t>=</t>
    </r>
    <r>
      <rPr>
        <i/>
        <sz val="9"/>
        <rFont val="Calibri"/>
        <family val="2"/>
        <scheme val="minor"/>
      </rPr>
      <t xml:space="preserve">Party id </t>
    </r>
    <r>
      <rPr>
        <sz val="9"/>
        <rFont val="Calibri"/>
        <family val="2"/>
        <scheme val="minor"/>
      </rPr>
      <t xml:space="preserve">(Assigned by a group to one of its members)
</t>
    </r>
    <r>
      <rPr>
        <b/>
        <sz val="9"/>
        <rFont val="Calibri"/>
        <family val="2"/>
        <scheme val="minor"/>
      </rPr>
      <t>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100</t>
    </r>
    <r>
      <rPr>
        <sz val="9"/>
        <rFont val="Calibri"/>
        <family val="2"/>
        <scheme val="minor"/>
      </rPr>
      <t>=</t>
    </r>
    <r>
      <rPr>
        <i/>
        <sz val="9"/>
        <rFont val="Calibri"/>
        <family val="2"/>
        <scheme val="minor"/>
      </rPr>
      <t xml:space="preserve">Enhanced party identification </t>
    </r>
    <r>
      <rPr>
        <sz val="9"/>
        <rFont val="Calibri"/>
        <family val="2"/>
        <scheme val="minor"/>
      </rPr>
      <t>(code assigned by supplier)</t>
    </r>
    <r>
      <rPr>
        <b/>
        <sz val="9"/>
        <rFont val="Calibri"/>
        <family val="2"/>
        <scheme val="minor"/>
      </rPr>
      <t xml:space="preserve">
110</t>
    </r>
    <r>
      <rPr>
        <sz val="9"/>
        <rFont val="Calibri"/>
        <family val="2"/>
        <scheme val="minor"/>
      </rPr>
      <t>=</t>
    </r>
    <r>
      <rPr>
        <i/>
        <sz val="9"/>
        <rFont val="Calibri"/>
        <family val="2"/>
        <scheme val="minor"/>
      </rPr>
      <t>Customs special codes</t>
    </r>
    <r>
      <rPr>
        <sz val="9"/>
        <rFont val="Calibri"/>
        <family val="2"/>
        <scheme val="minor"/>
      </rPr>
      <t xml:space="preserve"> (code assigned by buyer)
</t>
    </r>
    <r>
      <rPr>
        <b/>
        <sz val="9"/>
        <rFont val="Calibri"/>
        <family val="2"/>
        <scheme val="minor"/>
      </rPr>
      <t>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</si>
  <si>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r>
      <rPr>
        <sz val="9"/>
        <rFont val="Calibri"/>
        <family val="2"/>
        <scheme val="minor"/>
      </rPr>
      <t>VAT declarant party identification type qualifier:</t>
    </r>
    <r>
      <rPr>
        <b/>
        <sz val="9"/>
        <rFont val="Calibri"/>
        <family val="2"/>
        <scheme val="minor"/>
      </rPr>
      <t xml:space="preserve">
160</t>
    </r>
    <r>
      <rPr>
        <sz val="9"/>
        <rFont val="Calibri"/>
        <family val="2"/>
        <scheme val="minor"/>
      </rPr>
      <t>=</t>
    </r>
    <r>
      <rPr>
        <i/>
        <sz val="9"/>
        <rFont val="Calibri"/>
        <family val="2"/>
        <scheme val="minor"/>
      </rPr>
      <t xml:space="preserve">Party id </t>
    </r>
    <r>
      <rPr>
        <sz val="9"/>
        <rFont val="Calibri"/>
        <family val="2"/>
        <scheme val="minor"/>
      </rPr>
      <t xml:space="preserve">(Assigned by a group to one of its members)
</t>
    </r>
    <r>
      <rPr>
        <b/>
        <sz val="9"/>
        <rFont val="Calibri"/>
        <family val="2"/>
        <scheme val="minor"/>
      </rPr>
      <t>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100</t>
    </r>
    <r>
      <rPr>
        <sz val="9"/>
        <rFont val="Calibri"/>
        <family val="2"/>
        <scheme val="minor"/>
      </rPr>
      <t>=</t>
    </r>
    <r>
      <rPr>
        <i/>
        <sz val="9"/>
        <rFont val="Calibri"/>
        <family val="2"/>
        <scheme val="minor"/>
      </rPr>
      <t xml:space="preserve">Enhanced party identification </t>
    </r>
    <r>
      <rPr>
        <sz val="9"/>
        <rFont val="Calibri"/>
        <family val="2"/>
        <scheme val="minor"/>
      </rPr>
      <t>(code assigned by supplier)</t>
    </r>
    <r>
      <rPr>
        <b/>
        <sz val="9"/>
        <rFont val="Calibri"/>
        <family val="2"/>
        <scheme val="minor"/>
      </rPr>
      <t xml:space="preserve">
110</t>
    </r>
    <r>
      <rPr>
        <sz val="9"/>
        <rFont val="Calibri"/>
        <family val="2"/>
        <scheme val="minor"/>
      </rPr>
      <t>=</t>
    </r>
    <r>
      <rPr>
        <i/>
        <sz val="9"/>
        <rFont val="Calibri"/>
        <family val="2"/>
        <scheme val="minor"/>
      </rPr>
      <t>Customs special codes</t>
    </r>
    <r>
      <rPr>
        <sz val="9"/>
        <rFont val="Calibri"/>
        <family val="2"/>
        <scheme val="minor"/>
      </rPr>
      <t xml:space="preserve"> (code assigned by buyer)
</t>
    </r>
    <r>
      <rPr>
        <b/>
        <sz val="9"/>
        <rFont val="Calibri"/>
        <family val="2"/>
        <scheme val="minor"/>
      </rPr>
      <t>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</si>
  <si>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t>Freight charges associated with the delivery note, excluding VAT</t>
  </si>
  <si>
    <t>VAT rate applied to freight charges</t>
  </si>
  <si>
    <t>Packing charges associated with the delivery note, excluding VAT</t>
  </si>
  <si>
    <t>VAT rate applied to packing charges</t>
  </si>
  <si>
    <r>
      <t xml:space="preserve">Optional </t>
    </r>
    <r>
      <rPr>
        <b/>
        <sz val="9"/>
        <color theme="9" tint="-0.249977111117893"/>
        <rFont val="Calibri"/>
        <family val="2"/>
        <scheme val="minor"/>
      </rPr>
      <t>only if [SG34] NAD BY is filled in</t>
    </r>
  </si>
  <si>
    <r>
      <rPr>
        <sz val="9"/>
        <rFont val="Calibri"/>
        <family val="2"/>
        <scheme val="minor"/>
      </rPr>
      <t xml:space="preserve">Message function :
</t>
    </r>
    <r>
      <rPr>
        <b/>
        <sz val="9"/>
        <rFont val="Calibri"/>
        <family val="2"/>
        <scheme val="minor"/>
      </rPr>
      <t>5</t>
    </r>
    <r>
      <rPr>
        <sz val="9"/>
        <rFont val="Calibri"/>
        <family val="2"/>
        <scheme val="minor"/>
      </rPr>
      <t>=</t>
    </r>
    <r>
      <rPr>
        <i/>
        <sz val="9"/>
        <rFont val="Calibri"/>
        <family val="2"/>
        <scheme val="minor"/>
      </rPr>
      <t xml:space="preserve">Replace a previous message
</t>
    </r>
    <r>
      <rPr>
        <b/>
        <sz val="9"/>
        <rFont val="Calibri"/>
        <family val="2"/>
        <scheme val="minor"/>
      </rPr>
      <t>7</t>
    </r>
    <r>
      <rPr>
        <sz val="9"/>
        <rFont val="Calibri"/>
        <family val="2"/>
        <scheme val="minor"/>
      </rPr>
      <t>=</t>
    </r>
    <r>
      <rPr>
        <i/>
        <sz val="9"/>
        <rFont val="Calibri"/>
        <family val="2"/>
        <scheme val="minor"/>
      </rPr>
      <t xml:space="preserve">Duplicate of previous message
</t>
    </r>
    <r>
      <rPr>
        <b/>
        <sz val="9"/>
        <rFont val="Calibri"/>
        <family val="2"/>
        <scheme val="minor"/>
      </rPr>
      <t>9</t>
    </r>
    <r>
      <rPr>
        <sz val="9"/>
        <rFont val="Calibri"/>
        <family val="2"/>
        <scheme val="minor"/>
      </rPr>
      <t>=</t>
    </r>
    <r>
      <rPr>
        <i/>
        <sz val="9"/>
        <rFont val="Calibri"/>
        <family val="2"/>
        <scheme val="minor"/>
      </rPr>
      <t xml:space="preserve">Initial transmission
</t>
    </r>
    <r>
      <rPr>
        <b/>
        <sz val="9"/>
        <rFont val="Calibri"/>
        <family val="2"/>
        <scheme val="minor"/>
      </rPr>
      <t>31</t>
    </r>
    <r>
      <rPr>
        <sz val="9"/>
        <rFont val="Calibri"/>
        <family val="2"/>
        <scheme val="minor"/>
      </rPr>
      <t>=</t>
    </r>
    <r>
      <rPr>
        <i/>
        <sz val="9"/>
        <rFont val="Calibri"/>
        <family val="2"/>
        <scheme val="minor"/>
      </rPr>
      <t xml:space="preserve">Copy of previous message
</t>
    </r>
    <r>
      <rPr>
        <b/>
        <sz val="9"/>
        <rFont val="Calibri"/>
        <family val="2"/>
        <scheme val="minor"/>
      </rPr>
      <t>43</t>
    </r>
    <r>
      <rPr>
        <sz val="9"/>
        <rFont val="Calibri"/>
        <family val="2"/>
        <scheme val="minor"/>
      </rPr>
      <t>=</t>
    </r>
    <r>
      <rPr>
        <i/>
        <sz val="9"/>
        <rFont val="Calibri"/>
        <family val="2"/>
        <scheme val="minor"/>
      </rPr>
      <t>Additional transmission</t>
    </r>
  </si>
  <si>
    <r>
      <rPr>
        <b/>
        <sz val="9"/>
        <color rgb="FFC00000"/>
        <rFont val="Calibri"/>
        <family val="2"/>
        <scheme val="minor"/>
      </rPr>
      <t>Required</t>
    </r>
    <r>
      <rPr>
        <b/>
        <sz val="9"/>
        <color theme="9" tint="-0.249977111117893"/>
        <rFont val="Calibri"/>
        <family val="2"/>
        <scheme val="minor"/>
      </rPr>
      <t xml:space="preserve"> if the transfer of ownership is not the invoice date</t>
    </r>
  </si>
  <si>
    <r>
      <rPr>
        <b/>
        <sz val="9"/>
        <color rgb="FFC00000"/>
        <rFont val="Calibri"/>
        <family val="2"/>
        <scheme val="minor"/>
      </rPr>
      <t>Required</t>
    </r>
    <r>
      <rPr>
        <b/>
        <sz val="9"/>
        <color theme="9" tint="-0.249977111117893"/>
        <rFont val="Calibri"/>
        <family val="2"/>
        <scheme val="minor"/>
      </rPr>
      <t xml:space="preserve"> for all invoices/credit notes subject to VAT</t>
    </r>
  </si>
  <si>
    <r>
      <rPr>
        <b/>
        <sz val="9"/>
        <color rgb="FFC00000"/>
        <rFont val="Calibri"/>
        <family val="2"/>
        <scheme val="minor"/>
      </rPr>
      <t>Required</t>
    </r>
    <r>
      <rPr>
        <b/>
        <sz val="9"/>
        <color theme="9" tint="-0.249977111117893"/>
        <rFont val="Calibri"/>
        <family val="2"/>
        <scheme val="minor"/>
      </rPr>
      <t xml:space="preserve"> if the date of delivery or completion of the service is unique for the invoice/credit note</t>
    </r>
  </si>
  <si>
    <r>
      <rPr>
        <b/>
        <sz val="9"/>
        <color rgb="FFC00000"/>
        <rFont val="Calibri"/>
        <family val="2"/>
        <scheme val="minor"/>
      </rPr>
      <t>Required</t>
    </r>
    <r>
      <rPr>
        <b/>
        <sz val="9"/>
        <color theme="9" tint="-0.249977111117893"/>
        <rFont val="Calibri"/>
        <family val="2"/>
        <scheme val="minor"/>
      </rPr>
      <t xml:space="preserve"> if the date of delivery or completion of the service is multiple for the invoice/credit note</t>
    </r>
  </si>
  <si>
    <r>
      <rPr>
        <b/>
        <sz val="9"/>
        <color rgb="FFC00000"/>
        <rFont val="Calibri"/>
        <family val="2"/>
        <scheme val="minor"/>
      </rPr>
      <t>Required</t>
    </r>
    <r>
      <rPr>
        <b/>
        <sz val="9"/>
        <color theme="9" tint="-0.249977111117893"/>
        <rFont val="Calibri"/>
        <family val="2"/>
        <scheme val="minor"/>
      </rPr>
      <t xml:space="preserve"> if the seller is registered in France</t>
    </r>
  </si>
  <si>
    <r>
      <rPr>
        <b/>
        <sz val="9"/>
        <color rgb="FFC00000"/>
        <rFont val="Calibri"/>
        <family val="2"/>
        <scheme val="minor"/>
      </rPr>
      <t>Required</t>
    </r>
    <r>
      <rPr>
        <b/>
        <sz val="9"/>
        <color theme="9" tint="-0.249977111117893"/>
        <rFont val="Calibri"/>
        <family val="2"/>
        <scheme val="minor"/>
      </rPr>
      <t xml:space="preserve"> in the case of an invoice/credit note established for a single ordering party</t>
    </r>
  </si>
  <si>
    <r>
      <rPr>
        <b/>
        <sz val="9"/>
        <color rgb="FFC00000"/>
        <rFont val="Calibri"/>
        <family val="2"/>
        <scheme val="minor"/>
      </rPr>
      <t>Required</t>
    </r>
    <r>
      <rPr>
        <b/>
        <sz val="9"/>
        <color theme="9" tint="-0.249977111117893"/>
        <rFont val="Calibri"/>
        <family val="2"/>
        <scheme val="minor"/>
      </rPr>
      <t xml:space="preserve"> if the ordering party is registered in France</t>
    </r>
  </si>
  <si>
    <r>
      <rPr>
        <b/>
        <sz val="9"/>
        <color rgb="FFC00000"/>
        <rFont val="Calibri"/>
        <family val="2"/>
        <scheme val="minor"/>
      </rPr>
      <t>Required</t>
    </r>
    <r>
      <rPr>
        <b/>
        <sz val="9"/>
        <color theme="9" tint="-0.249977111117893"/>
        <rFont val="Calibri"/>
        <family val="2"/>
        <scheme val="minor"/>
      </rPr>
      <t xml:space="preserve"> if the payer is registered in France</t>
    </r>
  </si>
  <si>
    <r>
      <rPr>
        <b/>
        <sz val="9"/>
        <color rgb="FFC00000"/>
        <rFont val="Calibri"/>
        <family val="2"/>
        <scheme val="minor"/>
      </rPr>
      <t>Required</t>
    </r>
    <r>
      <rPr>
        <b/>
        <sz val="9"/>
        <color theme="9" tint="-0.249977111117893"/>
        <rFont val="Calibri"/>
        <family val="2"/>
        <scheme val="minor"/>
      </rPr>
      <t xml:space="preserve"> if the payer is registered in the PPF directory</t>
    </r>
  </si>
  <si>
    <r>
      <rPr>
        <b/>
        <sz val="9"/>
        <color rgb="FFC00000"/>
        <rFont val="Calibri"/>
        <family val="2"/>
        <scheme val="minor"/>
      </rPr>
      <t>Required</t>
    </r>
    <r>
      <rPr>
        <b/>
        <sz val="9"/>
        <color theme="9" tint="-0.249977111117893"/>
        <rFont val="Calibri"/>
        <family val="2"/>
        <scheme val="minor"/>
      </rPr>
      <t xml:space="preserve"> if the invoicee is registered in France</t>
    </r>
  </si>
  <si>
    <r>
      <rPr>
        <b/>
        <sz val="9"/>
        <color rgb="FFC00000"/>
        <rFont val="Calibri"/>
        <family val="2"/>
        <scheme val="minor"/>
      </rPr>
      <t>Required</t>
    </r>
    <r>
      <rPr>
        <b/>
        <sz val="9"/>
        <color theme="9" tint="-0.249977111117893"/>
        <rFont val="Calibri"/>
        <family val="2"/>
        <scheme val="minor"/>
      </rPr>
      <t xml:space="preserve"> if the invoicee is registered in the PPF directory</t>
    </r>
  </si>
  <si>
    <r>
      <rPr>
        <b/>
        <sz val="9"/>
        <color rgb="FFC00000"/>
        <rFont val="Calibri"/>
        <family val="2"/>
        <scheme val="minor"/>
      </rPr>
      <t>Required</t>
    </r>
    <r>
      <rPr>
        <b/>
        <sz val="9"/>
        <color theme="9" tint="-0.249977111117893"/>
        <rFont val="Calibri"/>
        <family val="2"/>
        <scheme val="minor"/>
      </rPr>
      <t xml:space="preserve"> if the payee is not the supplier [SG2] NAD SU</t>
    </r>
  </si>
  <si>
    <r>
      <rPr>
        <b/>
        <sz val="9"/>
        <color rgb="FFC00000"/>
        <rFont val="Calibri"/>
        <family val="2"/>
        <scheme val="minor"/>
      </rPr>
      <t>Required</t>
    </r>
    <r>
      <rPr>
        <b/>
        <sz val="9"/>
        <color theme="9" tint="-0.249977111117893"/>
        <rFont val="Calibri"/>
        <family val="2"/>
        <scheme val="minor"/>
      </rPr>
      <t xml:space="preserve"> if the payee is specified and the company is registered in France</t>
    </r>
  </si>
  <si>
    <r>
      <rPr>
        <b/>
        <sz val="9"/>
        <color rgb="FFC00000"/>
        <rFont val="Calibri"/>
        <family val="2"/>
        <scheme val="minor"/>
      </rPr>
      <t>Required</t>
    </r>
    <r>
      <rPr>
        <b/>
        <sz val="9"/>
        <color theme="9" tint="-0.249977111117893"/>
        <rFont val="Calibri"/>
        <family val="2"/>
        <scheme val="minor"/>
      </rPr>
      <t xml:space="preserve"> only if the VAT declarant is not the supplier [SG2] NAD SU</t>
    </r>
  </si>
  <si>
    <r>
      <rPr>
        <b/>
        <sz val="9"/>
        <color rgb="FFC00000"/>
        <rFont val="Calibri"/>
        <family val="2"/>
        <scheme val="minor"/>
      </rPr>
      <t>Required</t>
    </r>
    <r>
      <rPr>
        <b/>
        <sz val="9"/>
        <color theme="9" tint="-0.249977111117893"/>
        <rFont val="Calibri"/>
        <family val="2"/>
        <scheme val="minor"/>
      </rPr>
      <t xml:space="preserve"> if the VAT declarant is specified</t>
    </r>
  </si>
  <si>
    <r>
      <rPr>
        <b/>
        <sz val="9"/>
        <color rgb="FFC00000"/>
        <rFont val="Calibri"/>
        <family val="2"/>
        <scheme val="minor"/>
      </rPr>
      <t>Required</t>
    </r>
    <r>
      <rPr>
        <b/>
        <sz val="9"/>
        <color theme="9" tint="-0.249977111117893"/>
        <rFont val="Calibri"/>
        <family val="2"/>
        <scheme val="minor"/>
      </rPr>
      <t xml:space="preserve"> if the means of payment indicated in data #8 of segment [SG0] PAI requires it</t>
    </r>
  </si>
  <si>
    <r>
      <rPr>
        <b/>
        <sz val="9"/>
        <color rgb="FFC00000"/>
        <rFont val="Calibri"/>
        <family val="2"/>
        <scheme val="minor"/>
      </rPr>
      <t>Required</t>
    </r>
    <r>
      <rPr>
        <b/>
        <sz val="9"/>
        <color theme="9" tint="-0.249977111117893"/>
        <rFont val="Calibri"/>
        <family val="2"/>
        <scheme val="minor"/>
      </rPr>
      <t xml:space="preserve"> if segment [SG8] PAT 22 is generated</t>
    </r>
  </si>
  <si>
    <r>
      <rPr>
        <b/>
        <sz val="9"/>
        <color rgb="FFC00000"/>
        <rFont val="Calibri"/>
        <family val="2"/>
        <scheme val="minor"/>
      </rPr>
      <t>Required</t>
    </r>
    <r>
      <rPr>
        <b/>
        <sz val="9"/>
        <color theme="9" tint="-0.249977111117893"/>
        <rFont val="Calibri"/>
        <family val="2"/>
        <scheme val="minor"/>
      </rPr>
      <t xml:space="preserve"> if delivery note number is specified</t>
    </r>
  </si>
  <si>
    <r>
      <rPr>
        <b/>
        <sz val="9"/>
        <color rgb="FFC00000"/>
        <rFont val="Calibri"/>
        <family val="2"/>
        <scheme val="minor"/>
      </rPr>
      <t>Required</t>
    </r>
    <r>
      <rPr>
        <b/>
        <sz val="9"/>
        <color theme="9" tint="-0.249977111117893"/>
        <rFont val="Calibri"/>
        <family val="2"/>
        <scheme val="minor"/>
      </rPr>
      <t xml:space="preserve"> if the invoice/credit note concerns several ordering parties</t>
    </r>
  </si>
  <si>
    <r>
      <rPr>
        <b/>
        <sz val="9"/>
        <color rgb="FFC00000"/>
        <rFont val="Calibri"/>
        <family val="2"/>
        <scheme val="minor"/>
      </rPr>
      <t>Required</t>
    </r>
    <r>
      <rPr>
        <b/>
        <sz val="9"/>
        <color theme="9" tint="-0.249977111117893"/>
        <rFont val="Calibri"/>
        <family val="2"/>
        <scheme val="minor"/>
      </rPr>
      <t xml:space="preserve"> if [SG38] ALC M FC is present</t>
    </r>
  </si>
  <si>
    <r>
      <rPr>
        <b/>
        <sz val="9"/>
        <color rgb="FFC00000"/>
        <rFont val="Calibri"/>
        <family val="2"/>
        <scheme val="minor"/>
      </rPr>
      <t>Required</t>
    </r>
    <r>
      <rPr>
        <b/>
        <sz val="9"/>
        <color theme="9" tint="-0.249977111117893"/>
        <rFont val="Calibri"/>
        <family val="2"/>
        <scheme val="minor"/>
      </rPr>
      <t xml:space="preserve"> if [SG38] ALC M PC is present</t>
    </r>
  </si>
  <si>
    <t>G21 - Item/Service invoice/credit note line</t>
  </si>
  <si>
    <t>G21.01 Identification of item/service invoiced</t>
  </si>
  <si>
    <t>Identification of item/service invoiced</t>
  </si>
  <si>
    <t>Characteristic of the item invoiced: Colour</t>
  </si>
  <si>
    <t>Characteristic of the item invoiced: Diameter</t>
  </si>
  <si>
    <t>Characteristic of the item invoiced: Radius</t>
  </si>
  <si>
    <t>Characteristic of the item invoiced: Sphere</t>
  </si>
  <si>
    <t>Characteristic of the item invoiced: Base curve</t>
  </si>
  <si>
    <t>Characteristic of the item invoiced: Cylinder</t>
  </si>
  <si>
    <t>Characteristic of the item invoiced: Cylinder axis</t>
  </si>
  <si>
    <t>Characteristic of the item invoiced: Addition</t>
  </si>
  <si>
    <t>Characteristic of the item invoiced: Nose bridge</t>
  </si>
  <si>
    <t>Characteristic of the item invoiced: Temple length</t>
  </si>
  <si>
    <t>Quantity of items/services invoiced</t>
  </si>
  <si>
    <t>Quantity per pack</t>
  </si>
  <si>
    <t>Comments relating to the invoice/credit note line</t>
  </si>
  <si>
    <t>Total gross amount of invoice/credit note line, excluding VAT</t>
  </si>
  <si>
    <t>Total net amount of invoice/credit note line, excluding VAT</t>
  </si>
  <si>
    <t>Gross unit price of the item/service, excluding VAT</t>
  </si>
  <si>
    <t>Net unit price of the item/service, excluding VAT</t>
  </si>
  <si>
    <t>Optician's patient file reference</t>
  </si>
  <si>
    <t>Buyer's order number</t>
  </si>
  <si>
    <t>Buyer's order date</t>
  </si>
  <si>
    <t>Terms of sale code</t>
  </si>
  <si>
    <t>Sales offer level</t>
  </si>
  <si>
    <t>Terms of sale reference order</t>
  </si>
  <si>
    <t>Buyer's accounting reference</t>
  </si>
  <si>
    <t>VAT applied to the item/service line</t>
  </si>
  <si>
    <t>Ultimate consignee identification</t>
  </si>
  <si>
    <t>G20.08 Ultimate consignee</t>
  </si>
  <si>
    <r>
      <rPr>
        <sz val="9"/>
        <rFont val="Calibri"/>
        <family val="2"/>
        <scheme val="minor"/>
      </rPr>
      <t>Ultimate consignee identification type qualifier:</t>
    </r>
    <r>
      <rPr>
        <b/>
        <sz val="9"/>
        <rFont val="Calibri"/>
        <family val="2"/>
        <scheme val="minor"/>
      </rPr>
      <t xml:space="preserve">
160</t>
    </r>
    <r>
      <rPr>
        <sz val="9"/>
        <rFont val="Calibri"/>
        <family val="2"/>
        <scheme val="minor"/>
      </rPr>
      <t>=</t>
    </r>
    <r>
      <rPr>
        <i/>
        <sz val="9"/>
        <rFont val="Calibri"/>
        <family val="2"/>
        <scheme val="minor"/>
      </rPr>
      <t xml:space="preserve">Party id </t>
    </r>
    <r>
      <rPr>
        <sz val="9"/>
        <rFont val="Calibri"/>
        <family val="2"/>
        <scheme val="minor"/>
      </rPr>
      <t xml:space="preserve">(Assigned by a group to one of its members)
</t>
    </r>
    <r>
      <rPr>
        <b/>
        <sz val="9"/>
        <rFont val="Calibri"/>
        <family val="2"/>
        <scheme val="minor"/>
      </rPr>
      <t>167</t>
    </r>
    <r>
      <rPr>
        <sz val="9"/>
        <rFont val="Calibri"/>
        <family val="2"/>
        <scheme val="minor"/>
      </rPr>
      <t>=</t>
    </r>
    <r>
      <rPr>
        <i/>
        <sz val="9"/>
        <rFont val="Calibri"/>
        <family val="2"/>
        <scheme val="minor"/>
      </rPr>
      <t xml:space="preserve">Tax party id </t>
    </r>
    <r>
      <rPr>
        <sz val="9"/>
        <rFont val="Calibri"/>
        <family val="2"/>
        <scheme val="minor"/>
      </rPr>
      <t xml:space="preserve">(Intra-Community VAT number)
</t>
    </r>
    <r>
      <rPr>
        <b/>
        <sz val="9"/>
        <rFont val="Calibri"/>
        <family val="2"/>
        <scheme val="minor"/>
      </rPr>
      <t>100</t>
    </r>
    <r>
      <rPr>
        <sz val="9"/>
        <rFont val="Calibri"/>
        <family val="2"/>
        <scheme val="minor"/>
      </rPr>
      <t>=</t>
    </r>
    <r>
      <rPr>
        <i/>
        <sz val="9"/>
        <rFont val="Calibri"/>
        <family val="2"/>
        <scheme val="minor"/>
      </rPr>
      <t xml:space="preserve">Enhanced party identification </t>
    </r>
    <r>
      <rPr>
        <sz val="9"/>
        <rFont val="Calibri"/>
        <family val="2"/>
        <scheme val="minor"/>
      </rPr>
      <t>(code assigned by supplier)</t>
    </r>
    <r>
      <rPr>
        <b/>
        <sz val="9"/>
        <rFont val="Calibri"/>
        <family val="2"/>
        <scheme val="minor"/>
      </rPr>
      <t xml:space="preserve">
YZX</t>
    </r>
    <r>
      <rPr>
        <sz val="9"/>
        <rFont val="Calibri"/>
        <family val="2"/>
        <scheme val="minor"/>
      </rPr>
      <t xml:space="preserve">=National registration code (e.g. SIREN in France)
</t>
    </r>
    <r>
      <rPr>
        <b/>
        <sz val="9"/>
        <rFont val="Calibri"/>
        <family val="2"/>
        <scheme val="minor"/>
      </rPr>
      <t>ZZY</t>
    </r>
    <r>
      <rPr>
        <sz val="9"/>
        <rFont val="Calibri"/>
        <family val="2"/>
        <scheme val="minor"/>
      </rPr>
      <t>=Code assigned by the Normeyes association</t>
    </r>
  </si>
  <si>
    <t>End-of-year allowances calculation indicator</t>
  </si>
  <si>
    <t>Discount/Rebate deducted from the unit price of the item/service, introduction</t>
  </si>
  <si>
    <r>
      <rPr>
        <b/>
        <sz val="9"/>
        <rFont val="Calibri"/>
        <family val="2"/>
        <scheme val="minor"/>
      </rPr>
      <t>Optional</t>
    </r>
    <r>
      <rPr>
        <b/>
        <sz val="9"/>
        <color theme="9" tint="-0.249977111117893"/>
        <rFont val="Calibri"/>
        <family val="2"/>
        <scheme val="minor"/>
      </rPr>
      <t xml:space="preserve"> any type of product</t>
    </r>
  </si>
  <si>
    <r>
      <rPr>
        <b/>
        <sz val="9"/>
        <rFont val="Calibri"/>
        <family val="2"/>
        <scheme val="minor"/>
      </rPr>
      <t>Optional</t>
    </r>
    <r>
      <rPr>
        <b/>
        <sz val="9"/>
        <color theme="9" tint="-0.249977111117893"/>
        <rFont val="Calibri"/>
        <family val="2"/>
        <scheme val="minor"/>
      </rPr>
      <t xml:space="preserve"> lenses and contact lenses</t>
    </r>
  </si>
  <si>
    <r>
      <rPr>
        <b/>
        <sz val="9"/>
        <rFont val="Calibri"/>
        <family val="2"/>
        <scheme val="minor"/>
      </rPr>
      <t>Optional</t>
    </r>
    <r>
      <rPr>
        <b/>
        <sz val="9"/>
        <color theme="9" tint="-0.249977111117893"/>
        <rFont val="Calibri"/>
        <family val="2"/>
        <scheme val="minor"/>
      </rPr>
      <t xml:space="preserve"> contact lenses</t>
    </r>
  </si>
  <si>
    <r>
      <rPr>
        <b/>
        <sz val="9"/>
        <rFont val="Calibri"/>
        <family val="2"/>
        <scheme val="minor"/>
      </rPr>
      <t>Optional</t>
    </r>
    <r>
      <rPr>
        <b/>
        <sz val="9"/>
        <color theme="9" tint="-0.249977111117893"/>
        <rFont val="Calibri"/>
        <family val="2"/>
        <scheme val="minor"/>
      </rPr>
      <t xml:space="preserve"> lenses</t>
    </r>
  </si>
  <si>
    <r>
      <rPr>
        <b/>
        <sz val="9"/>
        <rFont val="Calibri"/>
        <family val="2"/>
        <scheme val="minor"/>
      </rPr>
      <t>Optional</t>
    </r>
    <r>
      <rPr>
        <b/>
        <sz val="9"/>
        <color theme="9" tint="-0.249977111117893"/>
        <rFont val="Calibri"/>
        <family val="2"/>
        <scheme val="minor"/>
      </rPr>
      <t xml:space="preserve"> frames</t>
    </r>
  </si>
  <si>
    <r>
      <rPr>
        <b/>
        <sz val="9"/>
        <color rgb="FFC00000"/>
        <rFont val="Calibri"/>
        <family val="2"/>
        <scheme val="minor"/>
      </rPr>
      <t>Required</t>
    </r>
    <r>
      <rPr>
        <b/>
        <sz val="9"/>
        <color theme="9" tint="-0.249977111117893"/>
        <rFont val="Calibri"/>
        <family val="2"/>
        <scheme val="minor"/>
      </rPr>
      <t xml:space="preserve"> if G21.#56 = SU</t>
    </r>
  </si>
  <si>
    <r>
      <t>Required</t>
    </r>
    <r>
      <rPr>
        <b/>
        <sz val="9"/>
        <color theme="9" tint="-0.249977111117893"/>
        <rFont val="Calibri"/>
        <family val="2"/>
        <scheme val="minor"/>
      </rPr>
      <t xml:space="preserve"> if purchase order exists</t>
    </r>
  </si>
  <si>
    <r>
      <t>Required</t>
    </r>
    <r>
      <rPr>
        <b/>
        <sz val="9"/>
        <color theme="9" tint="-0.249977111117893"/>
        <rFont val="Calibri"/>
        <family val="2"/>
        <scheme val="minor"/>
      </rPr>
      <t xml:space="preserve"> if G21.#242 is filled in and &lt;&gt; "01"</t>
    </r>
  </si>
  <si>
    <r>
      <t>Required</t>
    </r>
    <r>
      <rPr>
        <b/>
        <sz val="9"/>
        <color theme="9" tint="-0.249977111117893"/>
        <rFont val="Calibri"/>
        <family val="2"/>
        <scheme val="minor"/>
      </rPr>
      <t xml:space="preserve"> if a discount or rebate has been granted on the gross unit price of the item/service</t>
    </r>
  </si>
  <si>
    <r>
      <t>Required</t>
    </r>
    <r>
      <rPr>
        <b/>
        <sz val="9"/>
        <color theme="9" tint="-0.249977111117893"/>
        <rFont val="Calibri"/>
        <family val="2"/>
        <scheme val="minor"/>
      </rPr>
      <t xml:space="preserve"> if at least one discount has been granted on the invoice line</t>
    </r>
  </si>
  <si>
    <r>
      <t>Required</t>
    </r>
    <r>
      <rPr>
        <b/>
        <sz val="9"/>
        <color theme="9" tint="-0.249977111117893"/>
        <rFont val="Calibri"/>
        <family val="2"/>
        <scheme val="minor"/>
      </rPr>
      <t xml:space="preserve"> if 1st discount has been obtained by applying a rate</t>
    </r>
  </si>
  <si>
    <r>
      <t>Required</t>
    </r>
    <r>
      <rPr>
        <b/>
        <sz val="9"/>
        <color theme="9" tint="-0.249977111117893"/>
        <rFont val="Calibri"/>
        <family val="2"/>
        <scheme val="minor"/>
      </rPr>
      <t xml:space="preserve"> if the basis amount for 1st discount is not the gross total excl. VAT of the invoice line</t>
    </r>
  </si>
  <si>
    <r>
      <t>Required</t>
    </r>
    <r>
      <rPr>
        <b/>
        <sz val="9"/>
        <color theme="9" tint="-0.249977111117893"/>
        <rFont val="Calibri"/>
        <family val="2"/>
        <scheme val="minor"/>
      </rPr>
      <t xml:space="preserve"> if 2nd discount has been obtained by applying a rate</t>
    </r>
  </si>
  <si>
    <r>
      <t>Required</t>
    </r>
    <r>
      <rPr>
        <b/>
        <sz val="9"/>
        <color theme="9" tint="-0.249977111117893"/>
        <rFont val="Calibri"/>
        <family val="2"/>
        <scheme val="minor"/>
      </rPr>
      <t xml:space="preserve"> if the basis amount for 2nd discount is not the gross total excl. VAT of the invoice line</t>
    </r>
  </si>
  <si>
    <r>
      <t>Required</t>
    </r>
    <r>
      <rPr>
        <b/>
        <sz val="9"/>
        <color theme="9" tint="-0.249977111117893"/>
        <rFont val="Calibri"/>
        <family val="2"/>
        <scheme val="minor"/>
      </rPr>
      <t xml:space="preserve"> if the basis amount for 3rd discount is not the gross total excl. VAT of the invoice line</t>
    </r>
  </si>
  <si>
    <r>
      <t>Required</t>
    </r>
    <r>
      <rPr>
        <b/>
        <sz val="9"/>
        <color theme="9" tint="-0.249977111117893"/>
        <rFont val="Calibri"/>
        <family val="2"/>
        <scheme val="minor"/>
      </rPr>
      <t xml:space="preserve"> if 3rd discount has been obtained by applying a rate</t>
    </r>
  </si>
  <si>
    <r>
      <t>Required</t>
    </r>
    <r>
      <rPr>
        <b/>
        <sz val="9"/>
        <color theme="9" tint="-0.249977111117893"/>
        <rFont val="Calibri"/>
        <family val="2"/>
        <scheme val="minor"/>
      </rPr>
      <t xml:space="preserve"> if 4th discount has been obtained by applying a rate</t>
    </r>
  </si>
  <si>
    <r>
      <t>Required</t>
    </r>
    <r>
      <rPr>
        <b/>
        <sz val="9"/>
        <color theme="9" tint="-0.249977111117893"/>
        <rFont val="Calibri"/>
        <family val="2"/>
        <scheme val="minor"/>
      </rPr>
      <t xml:space="preserve"> if the basis amount for 4th discount is not the gross total excl. VAT of the invoice line</t>
    </r>
  </si>
  <si>
    <r>
      <t>Required</t>
    </r>
    <r>
      <rPr>
        <b/>
        <sz val="9"/>
        <color theme="9" tint="-0.249977111117893"/>
        <rFont val="Calibri"/>
        <family val="2"/>
        <scheme val="minor"/>
      </rPr>
      <t xml:space="preserve"> if 5th discount has been obtained by applying a rate</t>
    </r>
  </si>
  <si>
    <r>
      <t>Required</t>
    </r>
    <r>
      <rPr>
        <b/>
        <sz val="9"/>
        <color theme="9" tint="-0.249977111117893"/>
        <rFont val="Calibri"/>
        <family val="2"/>
        <scheme val="minor"/>
      </rPr>
      <t xml:space="preserve"> if the basis amount for 5th discount is not the gross total excl. VAT of the invoice line</t>
    </r>
  </si>
  <si>
    <r>
      <t>Required</t>
    </r>
    <r>
      <rPr>
        <b/>
        <sz val="9"/>
        <color theme="9" tint="-0.249977111117893"/>
        <rFont val="Calibri"/>
        <family val="2"/>
        <scheme val="minor"/>
      </rPr>
      <t xml:space="preserve"> if [SG38] ALC C 21 is present</t>
    </r>
  </si>
  <si>
    <t>Invoice line discount 1, introduction</t>
  </si>
  <si>
    <t>Invoice line discount 1, basis amount</t>
  </si>
  <si>
    <t>Invoice line discount 1, discount amount</t>
  </si>
  <si>
    <t>Invoice line discount 2, introduction</t>
  </si>
  <si>
    <t>Invoice line discount 2, basis amount</t>
  </si>
  <si>
    <t>Invoice line discount 2, discount amount</t>
  </si>
  <si>
    <t>Invoice line discount 3, introduction</t>
  </si>
  <si>
    <t>Invoice line discount 3, basis amount</t>
  </si>
  <si>
    <t>Invoice line discount 3, discount amount</t>
  </si>
  <si>
    <t>Invoice line discount 4, introduction</t>
  </si>
  <si>
    <t>Invoice line discount 4, basis amount</t>
  </si>
  <si>
    <t>Invoice line discount 4, discount amount</t>
  </si>
  <si>
    <t>Invoice line discount 5, introduction</t>
  </si>
  <si>
    <t>Invoice line discount 5, basis amount</t>
  </si>
  <si>
    <t>Invoice line discount 5, discount amount</t>
  </si>
  <si>
    <r>
      <t>Required</t>
    </r>
    <r>
      <rPr>
        <b/>
        <sz val="9"/>
        <color theme="9" tint="-0.249977111117893"/>
        <rFont val="Calibri"/>
        <family val="2"/>
        <scheme val="minor"/>
      </rPr>
      <t xml:space="preserve"> if packing charges other than zero is provided</t>
    </r>
  </si>
  <si>
    <r>
      <t>Required</t>
    </r>
    <r>
      <rPr>
        <b/>
        <sz val="9"/>
        <color theme="9" tint="-0.249977111117893"/>
        <rFont val="Calibri"/>
        <family val="2"/>
        <scheme val="minor"/>
      </rPr>
      <t xml:space="preserve"> if freight charges other than zero is provided</t>
    </r>
  </si>
  <si>
    <t>Packing charges amount</t>
  </si>
  <si>
    <t>Freight charges amount</t>
  </si>
  <si>
    <t>Identification of the item/service/charge invoiced</t>
  </si>
  <si>
    <r>
      <t>21</t>
    </r>
    <r>
      <rPr>
        <sz val="9"/>
        <rFont val="Calibri"/>
        <family val="2"/>
        <scheme val="minor"/>
      </rPr>
      <t>=Invoice line for an item/service/charge invoiced</t>
    </r>
  </si>
  <si>
    <r>
      <rPr>
        <sz val="9"/>
        <rFont val="Calibri"/>
        <family val="2"/>
        <scheme val="minor"/>
      </rPr>
      <t>Identification type qualifier:</t>
    </r>
    <r>
      <rPr>
        <b/>
        <sz val="9"/>
        <rFont val="Calibri"/>
        <family val="2"/>
        <scheme val="minor"/>
      </rPr>
      <t xml:space="preserve">
SA</t>
    </r>
    <r>
      <rPr>
        <sz val="9"/>
        <rFont val="Calibri"/>
        <family val="2"/>
        <scheme val="minor"/>
      </rPr>
      <t>=</t>
    </r>
    <r>
      <rPr>
        <i/>
        <sz val="9"/>
        <rFont val="Calibri"/>
        <family val="2"/>
        <scheme val="minor"/>
      </rPr>
      <t>Supplier's article number</t>
    </r>
    <r>
      <rPr>
        <sz val="9"/>
        <rFont val="Calibri"/>
        <family val="2"/>
        <scheme val="minor"/>
      </rPr>
      <t xml:space="preserve"> (catalogued product)
</t>
    </r>
    <r>
      <rPr>
        <b/>
        <sz val="9"/>
        <rFont val="Calibri"/>
        <family val="2"/>
        <scheme val="minor"/>
      </rPr>
      <t>VN</t>
    </r>
    <r>
      <rPr>
        <sz val="9"/>
        <rFont val="Calibri"/>
        <family val="2"/>
        <scheme val="minor"/>
      </rPr>
      <t>=</t>
    </r>
    <r>
      <rPr>
        <i/>
        <sz val="9"/>
        <rFont val="Calibri"/>
        <family val="2"/>
        <scheme val="minor"/>
      </rPr>
      <t>Vendor item number</t>
    </r>
    <r>
      <rPr>
        <sz val="9"/>
        <rFont val="Calibri"/>
        <family val="2"/>
        <scheme val="minor"/>
      </rPr>
      <t xml:space="preserve"> (uncatalogued product)</t>
    </r>
  </si>
  <si>
    <t>Item/service statistical code</t>
  </si>
  <si>
    <t>Identification of the item/service invoiced</t>
  </si>
  <si>
    <r>
      <rPr>
        <sz val="9"/>
        <rFont val="Calibri"/>
        <family val="2"/>
        <scheme val="minor"/>
      </rPr>
      <t xml:space="preserve">Identification type qualifier:
</t>
    </r>
    <r>
      <rPr>
        <b/>
        <sz val="9"/>
        <rFont val="Calibri"/>
        <family val="2"/>
        <scheme val="minor"/>
      </rPr>
      <t>SA</t>
    </r>
    <r>
      <rPr>
        <sz val="9"/>
        <rFont val="Calibri"/>
        <family val="2"/>
        <scheme val="minor"/>
      </rPr>
      <t>=</t>
    </r>
    <r>
      <rPr>
        <i/>
        <sz val="9"/>
        <rFont val="Calibri"/>
        <family val="2"/>
        <scheme val="minor"/>
      </rPr>
      <t>Supplier's article number</t>
    </r>
    <r>
      <rPr>
        <sz val="9"/>
        <rFont val="Calibri"/>
        <family val="2"/>
        <scheme val="minor"/>
      </rPr>
      <t xml:space="preserve">
</t>
    </r>
    <r>
      <rPr>
        <b/>
        <sz val="9"/>
        <rFont val="Calibri"/>
        <family val="2"/>
        <scheme val="minor"/>
      </rPr>
      <t>OP</t>
    </r>
    <r>
      <rPr>
        <sz val="9"/>
        <rFont val="Calibri"/>
        <family val="2"/>
        <scheme val="minor"/>
      </rPr>
      <t xml:space="preserve">=Optical Product Code
</t>
    </r>
    <r>
      <rPr>
        <b/>
        <sz val="9"/>
        <rFont val="Calibri"/>
        <family val="2"/>
        <scheme val="minor"/>
      </rPr>
      <t>EN</t>
    </r>
    <r>
      <rPr>
        <sz val="9"/>
        <rFont val="Calibri"/>
        <family val="2"/>
        <scheme val="minor"/>
      </rPr>
      <t>=</t>
    </r>
    <r>
      <rPr>
        <i/>
        <sz val="9"/>
        <rFont val="Calibri"/>
        <family val="2"/>
        <scheme val="minor"/>
      </rPr>
      <t xml:space="preserve">EAN code (European Article Numbering)
</t>
    </r>
    <r>
      <rPr>
        <b/>
        <sz val="9"/>
        <rFont val="Calibri"/>
        <family val="2"/>
        <scheme val="minor"/>
      </rPr>
      <t>UP</t>
    </r>
    <r>
      <rPr>
        <sz val="9"/>
        <rFont val="Calibri"/>
        <family val="2"/>
        <scheme val="minor"/>
      </rPr>
      <t>=</t>
    </r>
    <r>
      <rPr>
        <i/>
        <sz val="9"/>
        <rFont val="Calibri"/>
        <family val="2"/>
        <scheme val="minor"/>
      </rPr>
      <t xml:space="preserve">UPC code (Universal Product Code)
</t>
    </r>
    <r>
      <rPr>
        <b/>
        <sz val="9"/>
        <rFont val="Calibri"/>
        <family val="2"/>
        <scheme val="minor"/>
      </rPr>
      <t>OCS</t>
    </r>
    <r>
      <rPr>
        <sz val="9"/>
        <rFont val="Calibri"/>
        <family val="2"/>
        <scheme val="minor"/>
      </rPr>
      <t>=OCS code, Optiek Communicatie Standaard</t>
    </r>
  </si>
  <si>
    <t>Item colour code or name</t>
  </si>
  <si>
    <r>
      <rPr>
        <sz val="9"/>
        <rFont val="Calibri"/>
        <family val="2"/>
        <scheme val="minor"/>
      </rPr>
      <t>Diameter attribute:</t>
    </r>
    <r>
      <rPr>
        <b/>
        <sz val="9"/>
        <rFont val="Calibri"/>
        <family val="2"/>
        <scheme val="minor"/>
      </rPr>
      <t xml:space="preserve">
SDI</t>
    </r>
    <r>
      <rPr>
        <sz val="9"/>
        <rFont val="Calibri"/>
        <family val="2"/>
        <scheme val="minor"/>
      </rPr>
      <t xml:space="preserve">=Supplier's diameter
</t>
    </r>
    <r>
      <rPr>
        <b/>
        <sz val="9"/>
        <rFont val="Calibri"/>
        <family val="2"/>
        <scheme val="minor"/>
      </rPr>
      <t>BDI</t>
    </r>
    <r>
      <rPr>
        <sz val="9"/>
        <rFont val="Calibri"/>
        <family val="2"/>
        <scheme val="minor"/>
      </rPr>
      <t>=Buyer's diameter</t>
    </r>
  </si>
  <si>
    <t>Diameter value in millimetres or diameter code</t>
  </si>
  <si>
    <r>
      <t>RAY</t>
    </r>
    <r>
      <rPr>
        <sz val="9"/>
        <rFont val="Calibri"/>
        <family val="2"/>
        <scheme val="minor"/>
      </rPr>
      <t>=Radius</t>
    </r>
  </si>
  <si>
    <t>Radius value in millimetres</t>
  </si>
  <si>
    <r>
      <t>SPH</t>
    </r>
    <r>
      <rPr>
        <sz val="9"/>
        <rFont val="Calibri"/>
        <family val="2"/>
        <scheme val="minor"/>
      </rPr>
      <t>=Sphere</t>
    </r>
  </si>
  <si>
    <r>
      <t>DP</t>
    </r>
    <r>
      <rPr>
        <sz val="9"/>
        <rFont val="Calibri"/>
        <family val="2"/>
        <scheme val="minor"/>
      </rPr>
      <t>=Dioptres</t>
    </r>
  </si>
  <si>
    <t>Value of the sphere in dioptres</t>
  </si>
  <si>
    <r>
      <t>BAS</t>
    </r>
    <r>
      <rPr>
        <sz val="9"/>
        <rFont val="Calibri"/>
        <family val="2"/>
        <scheme val="minor"/>
      </rPr>
      <t>=Base curve</t>
    </r>
  </si>
  <si>
    <t>Value of the base curve in dioptres</t>
  </si>
  <si>
    <r>
      <t>CYL</t>
    </r>
    <r>
      <rPr>
        <sz val="9"/>
        <rFont val="Calibri"/>
        <family val="2"/>
        <scheme val="minor"/>
      </rPr>
      <t>=Cylinder</t>
    </r>
  </si>
  <si>
    <t>Value of the cylinder in dioptres</t>
  </si>
  <si>
    <r>
      <t>CLX</t>
    </r>
    <r>
      <rPr>
        <sz val="9"/>
        <rFont val="Calibri"/>
        <family val="2"/>
        <scheme val="minor"/>
      </rPr>
      <t>=Cylinder axis</t>
    </r>
  </si>
  <si>
    <r>
      <t>°</t>
    </r>
    <r>
      <rPr>
        <sz val="9"/>
        <rFont val="Calibri"/>
        <family val="2"/>
        <scheme val="minor"/>
      </rPr>
      <t>=Degrees</t>
    </r>
  </si>
  <si>
    <t>Value of the cylinder axis in degrees</t>
  </si>
  <si>
    <t>Value of the addition in dioptres</t>
  </si>
  <si>
    <t>Nominal nose in millimetres, dimension D in the boxing system</t>
  </si>
  <si>
    <r>
      <t>mm</t>
    </r>
    <r>
      <rPr>
        <sz val="9"/>
        <rFont val="Calibri"/>
        <family val="2"/>
        <scheme val="minor"/>
      </rPr>
      <t>=Millimetres</t>
    </r>
  </si>
  <si>
    <t>Temple length in millimetres</t>
  </si>
  <si>
    <r>
      <t>Quantity qualifier:</t>
    </r>
    <r>
      <rPr>
        <b/>
        <sz val="9"/>
        <rFont val="Calibri"/>
        <family val="2"/>
        <scheme val="minor"/>
      </rPr>
      <t xml:space="preserve">
CU</t>
    </r>
    <r>
      <rPr>
        <sz val="9"/>
        <rFont val="Calibri"/>
        <family val="2"/>
        <scheme val="minor"/>
      </rPr>
      <t xml:space="preserve">=Products sold by the unit, default value
</t>
    </r>
    <r>
      <rPr>
        <b/>
        <sz val="9"/>
        <rFont val="Calibri"/>
        <family val="2"/>
        <scheme val="minor"/>
      </rPr>
      <t>SU</t>
    </r>
    <r>
      <rPr>
        <sz val="9"/>
        <rFont val="Calibri"/>
        <family val="2"/>
        <scheme val="minor"/>
      </rPr>
      <t>=Products sold in packs of several products</t>
    </r>
  </si>
  <si>
    <t>Commercial comments relating to the item/service invoiced</t>
  </si>
  <si>
    <t>General comments on the invoice/credit note line</t>
  </si>
  <si>
    <t>General comments on the invoice/credit note line, continuation</t>
  </si>
  <si>
    <r>
      <t xml:space="preserve">Special price indicator:
</t>
    </r>
    <r>
      <rPr>
        <b/>
        <sz val="9"/>
        <rFont val="Calibri"/>
        <family val="2"/>
        <scheme val="minor"/>
      </rPr>
      <t>0</t>
    </r>
    <r>
      <rPr>
        <sz val="9"/>
        <rFont val="Calibri"/>
        <family val="2"/>
        <scheme val="minor"/>
      </rPr>
      <t xml:space="preserve">=Usual invoicing conditions, default value
</t>
    </r>
    <r>
      <rPr>
        <b/>
        <sz val="9"/>
        <rFont val="Calibri"/>
        <family val="2"/>
        <scheme val="minor"/>
      </rPr>
      <t>1</t>
    </r>
    <r>
      <rPr>
        <sz val="9"/>
        <rFont val="Calibri"/>
        <family val="2"/>
        <scheme val="minor"/>
      </rPr>
      <t>=Exceptional invoicing conditions</t>
    </r>
  </si>
  <si>
    <t>Delivery note line number</t>
  </si>
  <si>
    <t>Order number assigned by the ordering party</t>
  </si>
  <si>
    <t>Order line number</t>
  </si>
  <si>
    <t>Order date</t>
  </si>
  <si>
    <r>
      <t>COP</t>
    </r>
    <r>
      <rPr>
        <sz val="9"/>
        <rFont val="Calibri"/>
        <family val="2"/>
        <scheme val="minor"/>
      </rPr>
      <t>=Promotional operation code</t>
    </r>
  </si>
  <si>
    <r>
      <t>CO</t>
    </r>
    <r>
      <rPr>
        <sz val="9"/>
        <rFont val="Calibri"/>
        <family val="2"/>
        <scheme val="minor"/>
      </rPr>
      <t>=Sales offer level</t>
    </r>
  </si>
  <si>
    <r>
      <t>01</t>
    </r>
    <r>
      <rPr>
        <sz val="9"/>
        <rFont val="Calibri"/>
        <family val="2"/>
        <scheme val="minor"/>
      </rPr>
      <t xml:space="preserve">=1st pair
</t>
    </r>
    <r>
      <rPr>
        <b/>
        <sz val="9"/>
        <rFont val="Calibri"/>
        <family val="2"/>
        <scheme val="minor"/>
      </rPr>
      <t>02</t>
    </r>
    <r>
      <rPr>
        <sz val="9"/>
        <rFont val="Calibri"/>
        <family val="2"/>
        <scheme val="minor"/>
      </rPr>
      <t xml:space="preserve">=2nd pair
</t>
    </r>
    <r>
      <rPr>
        <b/>
        <sz val="9"/>
        <rFont val="Calibri"/>
        <family val="2"/>
        <scheme val="minor"/>
      </rPr>
      <t>03</t>
    </r>
    <r>
      <rPr>
        <sz val="9"/>
        <rFont val="Calibri"/>
        <family val="2"/>
        <scheme val="minor"/>
      </rPr>
      <t>=3rd pair</t>
    </r>
  </si>
  <si>
    <r>
      <t xml:space="preserve">Terms of sale code:
</t>
    </r>
    <r>
      <rPr>
        <b/>
        <sz val="9"/>
        <rFont val="Calibri"/>
        <family val="2"/>
        <scheme val="minor"/>
      </rPr>
      <t>P1</t>
    </r>
    <r>
      <rPr>
        <sz val="9"/>
        <rFont val="Calibri"/>
        <family val="2"/>
        <scheme val="minor"/>
      </rPr>
      <t xml:space="preserve">=2nd pair
</t>
    </r>
    <r>
      <rPr>
        <b/>
        <sz val="9"/>
        <rFont val="Calibri"/>
        <family val="2"/>
        <scheme val="minor"/>
      </rPr>
      <t>P2</t>
    </r>
    <r>
      <rPr>
        <sz val="9"/>
        <rFont val="Calibri"/>
        <family val="2"/>
        <scheme val="minor"/>
      </rPr>
      <t xml:space="preserve">=3rd pair
</t>
    </r>
    <r>
      <rPr>
        <b/>
        <sz val="9"/>
        <rFont val="Calibri"/>
        <family val="2"/>
        <scheme val="minor"/>
      </rPr>
      <t>P3</t>
    </r>
    <r>
      <rPr>
        <sz val="9"/>
        <rFont val="Calibri"/>
        <family val="2"/>
        <scheme val="minor"/>
      </rPr>
      <t xml:space="preserve">=4th pair
</t>
    </r>
    <r>
      <rPr>
        <b/>
        <sz val="9"/>
        <rFont val="Calibri"/>
        <family val="2"/>
        <scheme val="minor"/>
      </rPr>
      <t>P4</t>
    </r>
    <r>
      <rPr>
        <sz val="9"/>
        <rFont val="Calibri"/>
        <family val="2"/>
        <scheme val="minor"/>
      </rPr>
      <t xml:space="preserve">=5th pair
</t>
    </r>
    <r>
      <rPr>
        <b/>
        <sz val="9"/>
        <rFont val="Calibri"/>
        <family val="2"/>
        <scheme val="minor"/>
      </rPr>
      <t>S1</t>
    </r>
    <r>
      <rPr>
        <sz val="9"/>
        <rFont val="Calibri"/>
        <family val="2"/>
        <scheme val="minor"/>
      </rPr>
      <t xml:space="preserve">=Sunglasses promotion/sunglasses fixed price
</t>
    </r>
    <r>
      <rPr>
        <b/>
        <sz val="9"/>
        <rFont val="Calibri"/>
        <family val="2"/>
        <scheme val="minor"/>
      </rPr>
      <t>E1</t>
    </r>
    <r>
      <rPr>
        <sz val="9"/>
        <rFont val="Calibri"/>
        <family val="2"/>
        <scheme val="minor"/>
      </rPr>
      <t xml:space="preserve">=Voluntary segmentation
</t>
    </r>
    <r>
      <rPr>
        <b/>
        <sz val="9"/>
        <rFont val="Calibri"/>
        <family val="2"/>
        <scheme val="minor"/>
      </rPr>
      <t>F1</t>
    </r>
    <r>
      <rPr>
        <sz val="9"/>
        <rFont val="Calibri"/>
        <family val="2"/>
        <scheme val="minor"/>
      </rPr>
      <t xml:space="preserve">=Free
</t>
    </r>
    <r>
      <rPr>
        <b/>
        <sz val="9"/>
        <rFont val="Calibri"/>
        <family val="2"/>
        <scheme val="minor"/>
      </rPr>
      <t>F2</t>
    </r>
    <r>
      <rPr>
        <sz val="9"/>
        <rFont val="Calibri"/>
        <family val="2"/>
        <scheme val="minor"/>
      </rPr>
      <t xml:space="preserve">=New product promotion
</t>
    </r>
    <r>
      <rPr>
        <b/>
        <sz val="9"/>
        <rFont val="Calibri"/>
        <family val="2"/>
        <scheme val="minor"/>
      </rPr>
      <t>F3</t>
    </r>
    <r>
      <rPr>
        <sz val="9"/>
        <rFont val="Calibri"/>
        <family val="2"/>
        <scheme val="minor"/>
      </rPr>
      <t>=Fixed price/Pack</t>
    </r>
  </si>
  <si>
    <t>Terms of sale reference order number</t>
  </si>
  <si>
    <t>Line number in the reference order</t>
  </si>
  <si>
    <t>Buyer's accounting reference for the item/service invoiced</t>
  </si>
  <si>
    <t>VAT rate applied to the item/service line</t>
  </si>
  <si>
    <r>
      <t xml:space="preserve">VAT type code:
</t>
    </r>
    <r>
      <rPr>
        <b/>
        <sz val="9"/>
        <rFont val="Calibri"/>
        <family val="2"/>
        <scheme val="minor"/>
      </rPr>
      <t>S</t>
    </r>
    <r>
      <rPr>
        <sz val="9"/>
        <rFont val="Calibri"/>
        <family val="2"/>
        <scheme val="minor"/>
      </rPr>
      <t>=</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t>
    </r>
    <r>
      <rPr>
        <i/>
        <sz val="9"/>
        <rFont val="Calibri"/>
        <family val="2"/>
        <scheme val="minor"/>
      </rPr>
      <t>Services outside scope of tax</t>
    </r>
  </si>
  <si>
    <r>
      <rPr>
        <sz val="9"/>
        <rFont val="Calibri"/>
        <family val="2"/>
        <scheme val="minor"/>
      </rPr>
      <t>End-of-year allowances calculation indicator:</t>
    </r>
    <r>
      <rPr>
        <b/>
        <sz val="9"/>
        <rFont val="Calibri"/>
        <family val="2"/>
        <scheme val="minor"/>
      </rPr>
      <t xml:space="preserve">
Y</t>
    </r>
    <r>
      <rPr>
        <sz val="9"/>
        <rFont val="Calibri"/>
        <family val="2"/>
        <scheme val="minor"/>
      </rPr>
      <t xml:space="preserve">=Amount of the line not taken into account when calculating end-of-year allowances
</t>
    </r>
    <r>
      <rPr>
        <b/>
        <sz val="9"/>
        <rFont val="Calibri"/>
        <family val="2"/>
        <scheme val="minor"/>
      </rPr>
      <t>N</t>
    </r>
    <r>
      <rPr>
        <sz val="9"/>
        <rFont val="Calibri"/>
        <family val="2"/>
        <scheme val="minor"/>
      </rPr>
      <t>=Line amount used to calculate end-of-year allowances (default value)</t>
    </r>
  </si>
  <si>
    <r>
      <t xml:space="preserve">1st discount applied to the invoice line,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</si>
  <si>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r>
      <t>Discount 1, rank in the discount hierarchy = "</t>
    </r>
    <r>
      <rPr>
        <b/>
        <sz val="9"/>
        <rFont val="Calibri"/>
        <family val="2"/>
        <scheme val="minor"/>
      </rPr>
      <t>1</t>
    </r>
    <r>
      <rPr>
        <sz val="9"/>
        <rFont val="Calibri"/>
        <family val="2"/>
        <scheme val="minor"/>
      </rPr>
      <t>"</t>
    </r>
  </si>
  <si>
    <t>1st discount applied to the invoice line, rate</t>
  </si>
  <si>
    <t>1st discount applied to the invoice line, basis amount</t>
  </si>
  <si>
    <t>Amount of the discount or rebate deducted from the gross unit price excl. VAT of the item/service</t>
  </si>
  <si>
    <r>
      <t xml:space="preserve">2nd discount applied to the invoice line,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</si>
  <si>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t>2nd discount applied to the invoice line, rate</t>
  </si>
  <si>
    <t>2nd discount applied to the invoice line, basis amount</t>
  </si>
  <si>
    <r>
      <t xml:space="preserve">3rd discount applied to the invoice line,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</si>
  <si>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t>3rd discount applied to the invoice line, rate</t>
  </si>
  <si>
    <t>3rd discount applied to the invoice line, basis amount</t>
  </si>
  <si>
    <r>
      <t xml:space="preserve">4th discount applied to the invoice line,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</si>
  <si>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t>4th discount applied to the invoice line, rate</t>
  </si>
  <si>
    <t>4th discount applied to the invoice line, basis amount</t>
  </si>
  <si>
    <r>
      <t xml:space="preserve">5th discount applied to the invoice line,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</si>
  <si>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t>5th discount applied to the invoice line, rate</t>
  </si>
  <si>
    <t>5th discount applied to the invoice line, basis amount</t>
  </si>
  <si>
    <t>Packing charges excluding VAT</t>
  </si>
  <si>
    <t>Freight charges excluding VAT</t>
  </si>
  <si>
    <r>
      <t xml:space="preserve">Incoterms, all modes of transport:
</t>
    </r>
    <r>
      <rPr>
        <b/>
        <sz val="9"/>
        <rFont val="Calibri"/>
        <family val="2"/>
        <scheme val="minor"/>
      </rPr>
      <t>EXW</t>
    </r>
    <r>
      <rPr>
        <sz val="9"/>
        <rFont val="Calibri"/>
        <family val="2"/>
        <scheme val="minor"/>
      </rPr>
      <t>=</t>
    </r>
    <r>
      <rPr>
        <i/>
        <sz val="9"/>
        <rFont val="Calibri"/>
        <family val="2"/>
        <scheme val="minor"/>
      </rPr>
      <t>EX-Works</t>
    </r>
    <r>
      <rPr>
        <sz val="9"/>
        <rFont val="Calibri"/>
        <family val="2"/>
        <scheme val="minor"/>
      </rPr>
      <t xml:space="preserve">
</t>
    </r>
    <r>
      <rPr>
        <b/>
        <sz val="9"/>
        <rFont val="Calibri"/>
        <family val="2"/>
        <scheme val="minor"/>
      </rPr>
      <t>FCA</t>
    </r>
    <r>
      <rPr>
        <sz val="9"/>
        <rFont val="Calibri"/>
        <family val="2"/>
        <scheme val="minor"/>
      </rPr>
      <t>=</t>
    </r>
    <r>
      <rPr>
        <i/>
        <sz val="9"/>
        <rFont val="Calibri"/>
        <family val="2"/>
        <scheme val="minor"/>
      </rPr>
      <t>Free-CArrier</t>
    </r>
    <r>
      <rPr>
        <sz val="9"/>
        <rFont val="Calibri"/>
        <family val="2"/>
        <scheme val="minor"/>
      </rPr>
      <t xml:space="preserve">
</t>
    </r>
    <r>
      <rPr>
        <b/>
        <sz val="9"/>
        <rFont val="Calibri"/>
        <family val="2"/>
        <scheme val="minor"/>
      </rPr>
      <t>CPT</t>
    </r>
    <r>
      <rPr>
        <sz val="9"/>
        <rFont val="Calibri"/>
        <family val="2"/>
        <scheme val="minor"/>
      </rPr>
      <t>=</t>
    </r>
    <r>
      <rPr>
        <i/>
        <sz val="9"/>
        <rFont val="Calibri"/>
        <family val="2"/>
        <scheme val="minor"/>
      </rPr>
      <t>Carriage Paid To</t>
    </r>
    <r>
      <rPr>
        <b/>
        <sz val="9"/>
        <rFont val="Calibri"/>
        <family val="2"/>
        <scheme val="minor"/>
      </rPr>
      <t xml:space="preserve">
CIP</t>
    </r>
    <r>
      <rPr>
        <sz val="9"/>
        <rFont val="Calibri"/>
        <family val="2"/>
        <scheme val="minor"/>
      </rPr>
      <t>=</t>
    </r>
    <r>
      <rPr>
        <i/>
        <sz val="9"/>
        <rFont val="Calibri"/>
        <family val="2"/>
        <scheme val="minor"/>
      </rPr>
      <t>Carriage Insurance Paid to</t>
    </r>
    <r>
      <rPr>
        <sz val="9"/>
        <rFont val="Calibri"/>
        <family val="2"/>
        <scheme val="minor"/>
      </rPr>
      <t xml:space="preserve">
</t>
    </r>
    <r>
      <rPr>
        <b/>
        <sz val="9"/>
        <rFont val="Calibri"/>
        <family val="2"/>
        <scheme val="minor"/>
      </rPr>
      <t>DAP</t>
    </r>
    <r>
      <rPr>
        <sz val="9"/>
        <rFont val="Calibri"/>
        <family val="2"/>
        <scheme val="minor"/>
      </rPr>
      <t>=</t>
    </r>
    <r>
      <rPr>
        <i/>
        <sz val="9"/>
        <rFont val="Calibri"/>
        <family val="2"/>
        <scheme val="minor"/>
      </rPr>
      <t>Delivered At Place</t>
    </r>
    <r>
      <rPr>
        <sz val="9"/>
        <rFont val="Calibri"/>
        <family val="2"/>
        <scheme val="minor"/>
      </rPr>
      <t xml:space="preserve">
</t>
    </r>
    <r>
      <rPr>
        <b/>
        <sz val="9"/>
        <rFont val="Calibri"/>
        <family val="2"/>
        <scheme val="minor"/>
      </rPr>
      <t>DPU</t>
    </r>
    <r>
      <rPr>
        <sz val="9"/>
        <rFont val="Calibri"/>
        <family val="2"/>
        <scheme val="minor"/>
      </rPr>
      <t>=</t>
    </r>
    <r>
      <rPr>
        <i/>
        <sz val="9"/>
        <rFont val="Calibri"/>
        <family val="2"/>
        <scheme val="minor"/>
      </rPr>
      <t>Delivered at Place Unloaded</t>
    </r>
    <r>
      <rPr>
        <sz val="9"/>
        <rFont val="Calibri"/>
        <family val="2"/>
        <scheme val="minor"/>
      </rPr>
      <t xml:space="preserve">
</t>
    </r>
    <r>
      <rPr>
        <b/>
        <sz val="9"/>
        <rFont val="Calibri"/>
        <family val="2"/>
        <scheme val="minor"/>
      </rPr>
      <t>DDP</t>
    </r>
    <r>
      <rPr>
        <sz val="9"/>
        <rFont val="Calibri"/>
        <family val="2"/>
        <scheme val="minor"/>
      </rPr>
      <t>=</t>
    </r>
    <r>
      <rPr>
        <i/>
        <sz val="9"/>
        <rFont val="Calibri"/>
        <family val="2"/>
        <scheme val="minor"/>
      </rPr>
      <t>Delivered Duty Paid</t>
    </r>
    <r>
      <rPr>
        <b/>
        <sz val="9"/>
        <rFont val="Calibri"/>
        <family val="2"/>
        <scheme val="minor"/>
      </rPr>
      <t xml:space="preserve">
</t>
    </r>
    <r>
      <rPr>
        <sz val="9"/>
        <rFont val="Calibri"/>
        <family val="2"/>
        <scheme val="minor"/>
      </rPr>
      <t xml:space="preserve">Incoterms, sea and inland waterway transport:
</t>
    </r>
    <r>
      <rPr>
        <b/>
        <sz val="9"/>
        <rFont val="Calibri"/>
        <family val="2"/>
        <scheme val="minor"/>
      </rPr>
      <t>FAS</t>
    </r>
    <r>
      <rPr>
        <sz val="9"/>
        <rFont val="Calibri"/>
        <family val="2"/>
        <scheme val="minor"/>
      </rPr>
      <t>=</t>
    </r>
    <r>
      <rPr>
        <i/>
        <sz val="9"/>
        <rFont val="Calibri"/>
        <family val="2"/>
        <scheme val="minor"/>
      </rPr>
      <t>Free Alongside Ship</t>
    </r>
    <r>
      <rPr>
        <sz val="9"/>
        <rFont val="Calibri"/>
        <family val="2"/>
        <scheme val="minor"/>
      </rPr>
      <t xml:space="preserve">
</t>
    </r>
    <r>
      <rPr>
        <b/>
        <sz val="9"/>
        <rFont val="Calibri"/>
        <family val="2"/>
        <scheme val="minor"/>
      </rPr>
      <t>FOB</t>
    </r>
    <r>
      <rPr>
        <sz val="9"/>
        <rFont val="Calibri"/>
        <family val="2"/>
        <scheme val="minor"/>
      </rPr>
      <t>=</t>
    </r>
    <r>
      <rPr>
        <i/>
        <sz val="9"/>
        <rFont val="Calibri"/>
        <family val="2"/>
        <scheme val="minor"/>
      </rPr>
      <t>Free On Board</t>
    </r>
    <r>
      <rPr>
        <sz val="9"/>
        <rFont val="Calibri"/>
        <family val="2"/>
        <scheme val="minor"/>
      </rPr>
      <t xml:space="preserve">
</t>
    </r>
    <r>
      <rPr>
        <b/>
        <sz val="9"/>
        <rFont val="Calibri"/>
        <family val="2"/>
        <scheme val="minor"/>
      </rPr>
      <t>CFR</t>
    </r>
    <r>
      <rPr>
        <sz val="9"/>
        <rFont val="Calibri"/>
        <family val="2"/>
        <scheme val="minor"/>
      </rPr>
      <t>=</t>
    </r>
    <r>
      <rPr>
        <i/>
        <sz val="9"/>
        <rFont val="Calibri"/>
        <family val="2"/>
        <scheme val="minor"/>
      </rPr>
      <t>Cost and FReight</t>
    </r>
    <r>
      <rPr>
        <sz val="9"/>
        <rFont val="Calibri"/>
        <family val="2"/>
        <scheme val="minor"/>
      </rPr>
      <t xml:space="preserve">
</t>
    </r>
    <r>
      <rPr>
        <b/>
        <sz val="9"/>
        <rFont val="Calibri"/>
        <family val="2"/>
        <scheme val="minor"/>
      </rPr>
      <t>CIF</t>
    </r>
    <r>
      <rPr>
        <sz val="9"/>
        <rFont val="Calibri"/>
        <family val="2"/>
        <scheme val="minor"/>
      </rPr>
      <t>=</t>
    </r>
    <r>
      <rPr>
        <i/>
        <sz val="9"/>
        <rFont val="Calibri"/>
        <family val="2"/>
        <scheme val="minor"/>
      </rPr>
      <t>Cost, Insurance and Freight</t>
    </r>
  </si>
  <si>
    <t>Discount 2, rank in the discount hierarchy:
The rank is incremented in the case of cascading discounts, and identical to the previous rank in the case of cumulative discount.</t>
  </si>
  <si>
    <t>Discount 3, rank in the discount hierarchy:
The rank is incremented in the case of cascading discounts, and identical to the previous rank in the case of cumulative discount.</t>
  </si>
  <si>
    <r>
      <t xml:space="preserve">Incoterms, all modes of transport :
</t>
    </r>
    <r>
      <rPr>
        <b/>
        <sz val="9"/>
        <rFont val="Calibri"/>
        <family val="2"/>
        <scheme val="minor"/>
      </rPr>
      <t>EXW</t>
    </r>
    <r>
      <rPr>
        <sz val="9"/>
        <rFont val="Calibri"/>
        <family val="2"/>
        <scheme val="minor"/>
      </rPr>
      <t>=</t>
    </r>
    <r>
      <rPr>
        <i/>
        <sz val="9"/>
        <rFont val="Calibri"/>
        <family val="2"/>
        <scheme val="minor"/>
      </rPr>
      <t>EX-Works</t>
    </r>
    <r>
      <rPr>
        <sz val="9"/>
        <rFont val="Calibri"/>
        <family val="2"/>
        <scheme val="minor"/>
      </rPr>
      <t xml:space="preserve">
</t>
    </r>
    <r>
      <rPr>
        <b/>
        <sz val="9"/>
        <rFont val="Calibri"/>
        <family val="2"/>
        <scheme val="minor"/>
      </rPr>
      <t>FCA</t>
    </r>
    <r>
      <rPr>
        <sz val="9"/>
        <rFont val="Calibri"/>
        <family val="2"/>
        <scheme val="minor"/>
      </rPr>
      <t>=</t>
    </r>
    <r>
      <rPr>
        <i/>
        <sz val="9"/>
        <rFont val="Calibri"/>
        <family val="2"/>
        <scheme val="minor"/>
      </rPr>
      <t>Free-CArrier</t>
    </r>
    <r>
      <rPr>
        <sz val="9"/>
        <rFont val="Calibri"/>
        <family val="2"/>
        <scheme val="minor"/>
      </rPr>
      <t xml:space="preserve">
</t>
    </r>
    <r>
      <rPr>
        <b/>
        <sz val="9"/>
        <rFont val="Calibri"/>
        <family val="2"/>
        <scheme val="minor"/>
      </rPr>
      <t>CPT</t>
    </r>
    <r>
      <rPr>
        <sz val="9"/>
        <rFont val="Calibri"/>
        <family val="2"/>
        <scheme val="minor"/>
      </rPr>
      <t>=</t>
    </r>
    <r>
      <rPr>
        <i/>
        <sz val="9"/>
        <rFont val="Calibri"/>
        <family val="2"/>
        <scheme val="minor"/>
      </rPr>
      <t>Carriage Paid To</t>
    </r>
    <r>
      <rPr>
        <b/>
        <sz val="9"/>
        <rFont val="Calibri"/>
        <family val="2"/>
        <scheme val="minor"/>
      </rPr>
      <t xml:space="preserve">
CIP</t>
    </r>
    <r>
      <rPr>
        <sz val="9"/>
        <rFont val="Calibri"/>
        <family val="2"/>
        <scheme val="minor"/>
      </rPr>
      <t>=</t>
    </r>
    <r>
      <rPr>
        <i/>
        <sz val="9"/>
        <rFont val="Calibri"/>
        <family val="2"/>
        <scheme val="minor"/>
      </rPr>
      <t>Carriage Insurance Paid to</t>
    </r>
    <r>
      <rPr>
        <sz val="9"/>
        <rFont val="Calibri"/>
        <family val="2"/>
        <scheme val="minor"/>
      </rPr>
      <t xml:space="preserve">
</t>
    </r>
    <r>
      <rPr>
        <b/>
        <sz val="9"/>
        <rFont val="Calibri"/>
        <family val="2"/>
        <scheme val="minor"/>
      </rPr>
      <t>DAP</t>
    </r>
    <r>
      <rPr>
        <sz val="9"/>
        <rFont val="Calibri"/>
        <family val="2"/>
        <scheme val="minor"/>
      </rPr>
      <t>=</t>
    </r>
    <r>
      <rPr>
        <i/>
        <sz val="9"/>
        <rFont val="Calibri"/>
        <family val="2"/>
        <scheme val="minor"/>
      </rPr>
      <t>Delivered At Place</t>
    </r>
    <r>
      <rPr>
        <sz val="9"/>
        <rFont val="Calibri"/>
        <family val="2"/>
        <scheme val="minor"/>
      </rPr>
      <t xml:space="preserve">
</t>
    </r>
    <r>
      <rPr>
        <b/>
        <sz val="9"/>
        <rFont val="Calibri"/>
        <family val="2"/>
        <scheme val="minor"/>
      </rPr>
      <t>DPU</t>
    </r>
    <r>
      <rPr>
        <sz val="9"/>
        <rFont val="Calibri"/>
        <family val="2"/>
        <scheme val="minor"/>
      </rPr>
      <t>=</t>
    </r>
    <r>
      <rPr>
        <i/>
        <sz val="9"/>
        <rFont val="Calibri"/>
        <family val="2"/>
        <scheme val="minor"/>
      </rPr>
      <t>Delivered at Place Unloaded</t>
    </r>
    <r>
      <rPr>
        <sz val="9"/>
        <rFont val="Calibri"/>
        <family val="2"/>
        <scheme val="minor"/>
      </rPr>
      <t xml:space="preserve">
</t>
    </r>
    <r>
      <rPr>
        <b/>
        <sz val="9"/>
        <rFont val="Calibri"/>
        <family val="2"/>
        <scheme val="minor"/>
      </rPr>
      <t>DDP</t>
    </r>
    <r>
      <rPr>
        <sz val="9"/>
        <rFont val="Calibri"/>
        <family val="2"/>
        <scheme val="minor"/>
      </rPr>
      <t>=</t>
    </r>
    <r>
      <rPr>
        <i/>
        <sz val="9"/>
        <rFont val="Calibri"/>
        <family val="2"/>
        <scheme val="minor"/>
      </rPr>
      <t>Delivered Duty Paid</t>
    </r>
    <r>
      <rPr>
        <b/>
        <sz val="9"/>
        <rFont val="Calibri"/>
        <family val="2"/>
        <scheme val="minor"/>
      </rPr>
      <t xml:space="preserve">
</t>
    </r>
    <r>
      <rPr>
        <sz val="9"/>
        <rFont val="Calibri"/>
        <family val="2"/>
        <scheme val="minor"/>
      </rPr>
      <t xml:space="preserve">Incoterms, sea and inland waterway transport:
</t>
    </r>
    <r>
      <rPr>
        <b/>
        <sz val="9"/>
        <rFont val="Calibri"/>
        <family val="2"/>
        <scheme val="minor"/>
      </rPr>
      <t>FAS</t>
    </r>
    <r>
      <rPr>
        <sz val="9"/>
        <rFont val="Calibri"/>
        <family val="2"/>
        <scheme val="minor"/>
      </rPr>
      <t>=</t>
    </r>
    <r>
      <rPr>
        <i/>
        <sz val="9"/>
        <rFont val="Calibri"/>
        <family val="2"/>
        <scheme val="minor"/>
      </rPr>
      <t>Free Alongside Ship</t>
    </r>
    <r>
      <rPr>
        <sz val="9"/>
        <rFont val="Calibri"/>
        <family val="2"/>
        <scheme val="minor"/>
      </rPr>
      <t xml:space="preserve">
</t>
    </r>
    <r>
      <rPr>
        <b/>
        <sz val="9"/>
        <rFont val="Calibri"/>
        <family val="2"/>
        <scheme val="minor"/>
      </rPr>
      <t>FOB</t>
    </r>
    <r>
      <rPr>
        <sz val="9"/>
        <rFont val="Calibri"/>
        <family val="2"/>
        <scheme val="minor"/>
      </rPr>
      <t>=</t>
    </r>
    <r>
      <rPr>
        <i/>
        <sz val="9"/>
        <rFont val="Calibri"/>
        <family val="2"/>
        <scheme val="minor"/>
      </rPr>
      <t>Free On Board</t>
    </r>
    <r>
      <rPr>
        <sz val="9"/>
        <rFont val="Calibri"/>
        <family val="2"/>
        <scheme val="minor"/>
      </rPr>
      <t xml:space="preserve">
</t>
    </r>
    <r>
      <rPr>
        <b/>
        <sz val="9"/>
        <rFont val="Calibri"/>
        <family val="2"/>
        <scheme val="minor"/>
      </rPr>
      <t>CFR</t>
    </r>
    <r>
      <rPr>
        <sz val="9"/>
        <rFont val="Calibri"/>
        <family val="2"/>
        <scheme val="minor"/>
      </rPr>
      <t>=</t>
    </r>
    <r>
      <rPr>
        <i/>
        <sz val="9"/>
        <rFont val="Calibri"/>
        <family val="2"/>
        <scheme val="minor"/>
      </rPr>
      <t>Cost and FReight</t>
    </r>
    <r>
      <rPr>
        <sz val="9"/>
        <rFont val="Calibri"/>
        <family val="2"/>
        <scheme val="minor"/>
      </rPr>
      <t xml:space="preserve">
</t>
    </r>
    <r>
      <rPr>
        <b/>
        <sz val="9"/>
        <rFont val="Calibri"/>
        <family val="2"/>
        <scheme val="minor"/>
      </rPr>
      <t>CIF</t>
    </r>
    <r>
      <rPr>
        <sz val="9"/>
        <rFont val="Calibri"/>
        <family val="2"/>
        <scheme val="minor"/>
      </rPr>
      <t>=</t>
    </r>
    <r>
      <rPr>
        <i/>
        <sz val="9"/>
        <rFont val="Calibri"/>
        <family val="2"/>
        <scheme val="minor"/>
      </rPr>
      <t>Cost, Insurance and Freight</t>
    </r>
  </si>
  <si>
    <t>G22.01 Identification of the add-on</t>
  </si>
  <si>
    <t>Identification of the add-on</t>
  </si>
  <si>
    <t>Description of the add-on</t>
  </si>
  <si>
    <t>Quantity of add-on</t>
  </si>
  <si>
    <t>Total gross amount of the line of the add-on, excluding VAT</t>
  </si>
  <si>
    <t>Net unit price of the add-on, excluding VAT</t>
  </si>
  <si>
    <t>VAT applied to the line of the add-on</t>
  </si>
  <si>
    <t>Discount/Rebate deducted from the unit price of the item/service, amount</t>
  </si>
  <si>
    <t>Invoice line discount 1, rate</t>
  </si>
  <si>
    <t>Invoice line discount 2, rate</t>
  </si>
  <si>
    <t>Invoice line discount 3, rate</t>
  </si>
  <si>
    <t>Invoice line discount 4, rate</t>
  </si>
  <si>
    <t>Invoice line discount 5, rate</t>
  </si>
  <si>
    <r>
      <t>Required</t>
    </r>
    <r>
      <rPr>
        <b/>
        <sz val="9"/>
        <color theme="9" tint="-0.249977111117893"/>
        <rFont val="Calibri"/>
        <family val="2"/>
        <scheme val="minor"/>
      </rPr>
      <t xml:space="preserve"> if G22.#157 = SU</t>
    </r>
  </si>
  <si>
    <t>Freight charges, amount</t>
  </si>
  <si>
    <t>ITEM/SERVICE INVOICE/CREDIT NOTE LINE (EXCLUDING FREIGHT/PACKING COSTS)</t>
  </si>
  <si>
    <t>R20 - Document footer</t>
  </si>
  <si>
    <t>Description of the item/service, line 1</t>
  </si>
  <si>
    <t>Description of the item/service, line 2</t>
  </si>
  <si>
    <t>Description of the item/service</t>
  </si>
  <si>
    <r>
      <rPr>
        <sz val="9"/>
        <rFont val="Calibri"/>
        <family val="2"/>
        <scheme val="minor"/>
      </rPr>
      <t xml:space="preserve">Add-on included in the price of the item or invoiced extra, indicator: 
</t>
    </r>
    <r>
      <rPr>
        <b/>
        <sz val="9"/>
        <rFont val="Calibri"/>
        <family val="2"/>
        <scheme val="minor"/>
      </rPr>
      <t xml:space="preserve">I </t>
    </r>
    <r>
      <rPr>
        <sz val="9"/>
        <rFont val="Calibri"/>
        <family val="2"/>
        <scheme val="minor"/>
      </rPr>
      <t xml:space="preserve">= </t>
    </r>
    <r>
      <rPr>
        <i/>
        <sz val="9"/>
        <rFont val="Calibri"/>
        <family val="2"/>
        <scheme val="minor"/>
      </rPr>
      <t xml:space="preserve">Included in the configuration </t>
    </r>
    <r>
      <rPr>
        <sz val="9"/>
        <rFont val="Calibri"/>
        <family val="2"/>
        <scheme val="minor"/>
      </rPr>
      <t xml:space="preserve">(Included in the price of the item)
</t>
    </r>
    <r>
      <rPr>
        <b/>
        <sz val="9"/>
        <rFont val="Calibri"/>
        <family val="2"/>
        <scheme val="minor"/>
      </rPr>
      <t xml:space="preserve">A or Empty </t>
    </r>
    <r>
      <rPr>
        <sz val="9"/>
        <rFont val="Calibri"/>
        <family val="2"/>
        <scheme val="minor"/>
      </rPr>
      <t xml:space="preserve">= </t>
    </r>
    <r>
      <rPr>
        <i/>
        <sz val="9"/>
        <rFont val="Calibri"/>
        <family val="2"/>
        <scheme val="minor"/>
      </rPr>
      <t>Added to the configuration</t>
    </r>
    <r>
      <rPr>
        <sz val="9"/>
        <rFont val="Calibri"/>
        <family val="2"/>
        <scheme val="minor"/>
      </rPr>
      <t xml:space="preserve"> (To be added to the price of the item invoiced, by default)</t>
    </r>
  </si>
  <si>
    <t>Statistical code of the type of add-on</t>
  </si>
  <si>
    <t>Description of the add-on, line 1</t>
  </si>
  <si>
    <t>Description of the add-on, line 2</t>
  </si>
  <si>
    <t>Quantity of add-on invoiced or included in the price of the item invoiced</t>
  </si>
  <si>
    <t>Comments relating to the line of add-on</t>
  </si>
  <si>
    <t>Net unit price excluding VAT of the add-on</t>
  </si>
  <si>
    <t>Buyer's accounting reference for the add-on invoiced</t>
  </si>
  <si>
    <t>VAT rate applied to the line of add-on</t>
  </si>
  <si>
    <t>Amount of the discount or rebate deducted from the gross unit price excl. VAT of the add-on</t>
  </si>
  <si>
    <t>1st discount applied to the invoice line, amount deducted from the total gross amount excl. VAT</t>
  </si>
  <si>
    <t>2nd discount applied to the invoice line, amount deducted from the total gross amount excl. VAT</t>
  </si>
  <si>
    <t>3rd discount applied to the invoice line, amount deducted from the total gross amount excl. VAT</t>
  </si>
  <si>
    <t>4th discount applied to the invoice line, amount deducted from the total gross amount excl. VAT</t>
  </si>
  <si>
    <t>5th discount applied to the invoice line, amount deducted from the total gross amount excl. VAT</t>
  </si>
  <si>
    <t>4th discount applied to the invoice line of add-on, rate</t>
  </si>
  <si>
    <t>4th discount applied to the invoice line of add-on, basis amount</t>
  </si>
  <si>
    <t>4th discount applied to the invoice line of add-on, amount deducted from the total gross amount excl. VAT</t>
  </si>
  <si>
    <t>5th discount applied to the invoice line of add-on, rate</t>
  </si>
  <si>
    <t>5th discount applied to the invoice line of add-on, basis amount</t>
  </si>
  <si>
    <t>5th discount applied to the invoice line of add-on, amount deducted from the total gross amount excl. VAT</t>
  </si>
  <si>
    <t>FREIGHT OR PACKING CHARGES INVOICE/CREDIT NOTE LINE</t>
  </si>
  <si>
    <t>CONDITIONAL, required for all invoices/credit notes with freight and/or packing charges.</t>
  </si>
  <si>
    <t>Identification of the charges-item invoiced</t>
  </si>
  <si>
    <r>
      <rPr>
        <sz val="9"/>
        <rFont val="Calibri"/>
        <family val="2"/>
        <scheme val="minor"/>
      </rPr>
      <t>Identification type qualifier:</t>
    </r>
    <r>
      <rPr>
        <b/>
        <sz val="9"/>
        <rFont val="Calibri"/>
        <family val="2"/>
        <scheme val="minor"/>
      </rPr>
      <t xml:space="preserve">
VN</t>
    </r>
    <r>
      <rPr>
        <sz val="9"/>
        <rFont val="Calibri"/>
        <family val="2"/>
        <scheme val="minor"/>
      </rPr>
      <t>=</t>
    </r>
    <r>
      <rPr>
        <i/>
        <sz val="9"/>
        <rFont val="Calibri"/>
        <family val="2"/>
        <scheme val="minor"/>
      </rPr>
      <t>Vendor item number</t>
    </r>
  </si>
  <si>
    <t>Description of the charges-item invoiced</t>
  </si>
  <si>
    <t>Statistical code of the type of charges</t>
  </si>
  <si>
    <t>Description of the charges-item, line 1</t>
  </si>
  <si>
    <t>Description of the charges-item, line 2</t>
  </si>
  <si>
    <r>
      <t xml:space="preserve">Constant = </t>
    </r>
    <r>
      <rPr>
        <b/>
        <sz val="9"/>
        <rFont val="Calibri"/>
        <family val="2"/>
        <scheme val="minor"/>
      </rPr>
      <t>0</t>
    </r>
  </si>
  <si>
    <r>
      <t xml:space="preserve">Constant = </t>
    </r>
    <r>
      <rPr>
        <b/>
        <sz val="9"/>
        <rFont val="Calibri"/>
        <family val="2"/>
        <scheme val="minor"/>
      </rPr>
      <t>1</t>
    </r>
  </si>
  <si>
    <t>Total net amount of the invoice/credit note line, excl. VAT</t>
  </si>
  <si>
    <t>VAT applied to the charges line</t>
  </si>
  <si>
    <t>VAT rate applied to the charges line</t>
  </si>
  <si>
    <r>
      <t>Required</t>
    </r>
    <r>
      <rPr>
        <b/>
        <sz val="9"/>
        <color theme="9" tint="-0.249977111117893"/>
        <rFont val="Calibri"/>
        <family val="2"/>
        <scheme val="minor"/>
      </rPr>
      <t xml:space="preserve"> if the line concerns packing charges</t>
    </r>
  </si>
  <si>
    <r>
      <t>Required</t>
    </r>
    <r>
      <rPr>
        <b/>
        <sz val="9"/>
        <color theme="9" tint="-0.249977111117893"/>
        <rFont val="Calibri"/>
        <family val="2"/>
        <scheme val="minor"/>
      </rPr>
      <t xml:space="preserve"> if the line concerns freight charges</t>
    </r>
  </si>
  <si>
    <t>End of detail section</t>
  </si>
  <si>
    <t>R20.01 End of detail section</t>
  </si>
  <si>
    <t>R20.02 Total amount excl. VAT, without charges</t>
  </si>
  <si>
    <t>R20.03 Total amount excl. VAT</t>
  </si>
  <si>
    <t>Total net amount excluding VAT and packing/freight charges</t>
  </si>
  <si>
    <t>Total net amount excluding VAT,  with packing/freight charges</t>
  </si>
  <si>
    <t>R20.04 Total amount incl. VAT</t>
  </si>
  <si>
    <t>Total amount including VAT (down payment not deducted)</t>
  </si>
  <si>
    <t>1st down-payment invoice date</t>
  </si>
  <si>
    <t>1st down-payment invoice number</t>
  </si>
  <si>
    <r>
      <t>Required</t>
    </r>
    <r>
      <rPr>
        <b/>
        <sz val="9"/>
        <color theme="9" tint="-0.249977111117893"/>
        <rFont val="Calibri"/>
        <family val="2"/>
        <scheme val="minor"/>
      </rPr>
      <t xml:space="preserve"> if down-payments have been received (R20.#221 specified and not equal to 0)</t>
    </r>
  </si>
  <si>
    <r>
      <t>Required</t>
    </r>
    <r>
      <rPr>
        <b/>
        <sz val="9"/>
        <color theme="9" tint="-0.249977111117893"/>
        <rFont val="Calibri"/>
        <family val="2"/>
        <scheme val="minor"/>
      </rPr>
      <t xml:space="preserve"> if 1st down-payment invoice number is specified</t>
    </r>
  </si>
  <si>
    <t>Total amount payable including VAT ( down-payments deducted)</t>
  </si>
  <si>
    <t>Total amount payable including VAT (down-payments deducted)</t>
  </si>
  <si>
    <t>Amount of down-payments</t>
  </si>
  <si>
    <t>Total amount including VAT of down-payments</t>
  </si>
  <si>
    <t>VAT total amount, introduction</t>
  </si>
  <si>
    <t>VAT total amount</t>
  </si>
  <si>
    <t>VAT 1 basis amount</t>
  </si>
  <si>
    <t>VAT 1 rate</t>
  </si>
  <si>
    <r>
      <t xml:space="preserve">VAT 1 type code:
</t>
    </r>
    <r>
      <rPr>
        <b/>
        <sz val="9"/>
        <rFont val="Calibri"/>
        <family val="2"/>
        <scheme val="minor"/>
      </rPr>
      <t>S</t>
    </r>
    <r>
      <rPr>
        <sz val="9"/>
        <rFont val="Calibri"/>
        <family val="2"/>
        <scheme val="minor"/>
      </rPr>
      <t>=</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t>
    </r>
    <r>
      <rPr>
        <i/>
        <sz val="9"/>
        <rFont val="Calibri"/>
        <family val="2"/>
        <scheme val="minor"/>
      </rPr>
      <t>Services outside scope of tax</t>
    </r>
  </si>
  <si>
    <t>VAT 1 amount</t>
  </si>
  <si>
    <t>VAT 1 basis amount and rate</t>
  </si>
  <si>
    <t>VAT 2 basis amount and rate</t>
  </si>
  <si>
    <t>VAT 2 amount</t>
  </si>
  <si>
    <t>VAT 2 basis amount</t>
  </si>
  <si>
    <t>VAT 2 rate</t>
  </si>
  <si>
    <r>
      <t xml:space="preserve">VAT 2 type code:
</t>
    </r>
    <r>
      <rPr>
        <b/>
        <sz val="9"/>
        <rFont val="Calibri"/>
        <family val="2"/>
        <scheme val="minor"/>
      </rPr>
      <t>S</t>
    </r>
    <r>
      <rPr>
        <sz val="9"/>
        <rFont val="Calibri"/>
        <family val="2"/>
        <scheme val="minor"/>
      </rPr>
      <t>=</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t>
    </r>
    <r>
      <rPr>
        <i/>
        <sz val="9"/>
        <rFont val="Calibri"/>
        <family val="2"/>
        <scheme val="minor"/>
      </rPr>
      <t>Services outside scope of tax</t>
    </r>
  </si>
  <si>
    <t>VAT 3 basis amount and rate</t>
  </si>
  <si>
    <t>VAT 3 basis amount</t>
  </si>
  <si>
    <t>VAT 3 rate</t>
  </si>
  <si>
    <r>
      <t xml:space="preserve">VAT 3 type code:
</t>
    </r>
    <r>
      <rPr>
        <b/>
        <sz val="9"/>
        <rFont val="Calibri"/>
        <family val="2"/>
        <scheme val="minor"/>
      </rPr>
      <t>S</t>
    </r>
    <r>
      <rPr>
        <sz val="9"/>
        <rFont val="Calibri"/>
        <family val="2"/>
        <scheme val="minor"/>
      </rPr>
      <t>=</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t>
    </r>
    <r>
      <rPr>
        <i/>
        <sz val="9"/>
        <rFont val="Calibri"/>
        <family val="2"/>
        <scheme val="minor"/>
      </rPr>
      <t>Services outside scope of tax</t>
    </r>
  </si>
  <si>
    <t>VAT 3 amount</t>
  </si>
  <si>
    <t>VAT 4 basis amount and rate</t>
  </si>
  <si>
    <t>VAT 4 basis amount</t>
  </si>
  <si>
    <t>VAT 4 rate</t>
  </si>
  <si>
    <r>
      <t xml:space="preserve">VAT 4 type code:
</t>
    </r>
    <r>
      <rPr>
        <b/>
        <sz val="9"/>
        <rFont val="Calibri"/>
        <family val="2"/>
        <scheme val="minor"/>
      </rPr>
      <t>S</t>
    </r>
    <r>
      <rPr>
        <sz val="9"/>
        <rFont val="Calibri"/>
        <family val="2"/>
        <scheme val="minor"/>
      </rPr>
      <t>=</t>
    </r>
    <r>
      <rPr>
        <i/>
        <sz val="9"/>
        <rFont val="Calibri"/>
        <family val="2"/>
        <scheme val="minor"/>
      </rPr>
      <t>Standard rate</t>
    </r>
    <r>
      <rPr>
        <sz val="9"/>
        <rFont val="Calibri"/>
        <family val="2"/>
        <scheme val="minor"/>
      </rPr>
      <t xml:space="preserve">
</t>
    </r>
    <r>
      <rPr>
        <b/>
        <sz val="9"/>
        <rFont val="Calibri"/>
        <family val="2"/>
        <scheme val="minor"/>
      </rPr>
      <t>K</t>
    </r>
    <r>
      <rPr>
        <sz val="9"/>
        <rFont val="Calibri"/>
        <family val="2"/>
        <scheme val="minor"/>
      </rPr>
      <t>=</t>
    </r>
    <r>
      <rPr>
        <i/>
        <sz val="9"/>
        <rFont val="Calibri"/>
        <family val="2"/>
        <scheme val="minor"/>
      </rPr>
      <t>VAT exempt for intra-community supply of goods/services</t>
    </r>
    <r>
      <rPr>
        <sz val="9"/>
        <rFont val="Calibri"/>
        <family val="2"/>
        <scheme val="minor"/>
      </rPr>
      <t xml:space="preserve">
</t>
    </r>
    <r>
      <rPr>
        <b/>
        <sz val="9"/>
        <rFont val="Calibri"/>
        <family val="2"/>
        <scheme val="minor"/>
      </rPr>
      <t>G</t>
    </r>
    <r>
      <rPr>
        <sz val="9"/>
        <rFont val="Calibri"/>
        <family val="2"/>
        <scheme val="minor"/>
      </rPr>
      <t>=</t>
    </r>
    <r>
      <rPr>
        <i/>
        <sz val="9"/>
        <rFont val="Calibri"/>
        <family val="2"/>
        <scheme val="minor"/>
      </rPr>
      <t>Free export item, VAT not charged</t>
    </r>
    <r>
      <rPr>
        <sz val="9"/>
        <rFont val="Calibri"/>
        <family val="2"/>
        <scheme val="minor"/>
      </rPr>
      <t xml:space="preserve">
</t>
    </r>
    <r>
      <rPr>
        <b/>
        <sz val="9"/>
        <rFont val="Calibri"/>
        <family val="2"/>
        <scheme val="minor"/>
      </rPr>
      <t>AE</t>
    </r>
    <r>
      <rPr>
        <sz val="9"/>
        <rFont val="Calibri"/>
        <family val="2"/>
        <scheme val="minor"/>
      </rPr>
      <t>=</t>
    </r>
    <r>
      <rPr>
        <i/>
        <sz val="9"/>
        <rFont val="Calibri"/>
        <family val="2"/>
        <scheme val="minor"/>
      </rPr>
      <t>VAT reverse charge</t>
    </r>
    <r>
      <rPr>
        <sz val="9"/>
        <rFont val="Calibri"/>
        <family val="2"/>
        <scheme val="minor"/>
      </rPr>
      <t xml:space="preserve">
</t>
    </r>
    <r>
      <rPr>
        <b/>
        <sz val="9"/>
        <rFont val="Calibri"/>
        <family val="2"/>
        <scheme val="minor"/>
      </rPr>
      <t>O</t>
    </r>
    <r>
      <rPr>
        <sz val="9"/>
        <rFont val="Calibri"/>
        <family val="2"/>
        <scheme val="minor"/>
      </rPr>
      <t>=</t>
    </r>
    <r>
      <rPr>
        <i/>
        <sz val="9"/>
        <rFont val="Calibri"/>
        <family val="2"/>
        <scheme val="minor"/>
      </rPr>
      <t>Services outside scope of tax</t>
    </r>
  </si>
  <si>
    <t>VAT 4 amount</t>
  </si>
  <si>
    <t>Message trailer</t>
  </si>
  <si>
    <t>R20.99 Message trailer</t>
  </si>
  <si>
    <t>Number of segments in the message</t>
  </si>
  <si>
    <t>Message reference number (equal to UNH.0062)</t>
  </si>
  <si>
    <t>Total amount of discounts excluding VAT</t>
  </si>
  <si>
    <t>Total amount of freight charges excluding VAT</t>
  </si>
  <si>
    <t>Total amount of packing charges excluding VAT</t>
  </si>
  <si>
    <t>Total discounts, introduction</t>
  </si>
  <si>
    <t>Total discounts</t>
  </si>
  <si>
    <t>Total freight charges, introduction</t>
  </si>
  <si>
    <t>Total freight charges</t>
  </si>
  <si>
    <t>Total packing charges, introduction</t>
  </si>
  <si>
    <t>Total packing charges</t>
  </si>
  <si>
    <t>Number messages in the interchange</t>
  </si>
  <si>
    <t>Interchange reference number (equal to UNB.0020)</t>
  </si>
  <si>
    <r>
      <t>Required</t>
    </r>
    <r>
      <rPr>
        <b/>
        <sz val="9"/>
        <color theme="9" tint="-0.249977111117893"/>
        <rFont val="Calibri"/>
        <family val="2"/>
        <scheme val="minor"/>
      </rPr>
      <t xml:space="preserve"> if the invoice/credit note includes at least 2 VAT rates</t>
    </r>
  </si>
  <si>
    <r>
      <t>Required</t>
    </r>
    <r>
      <rPr>
        <b/>
        <sz val="9"/>
        <color theme="9" tint="-0.249977111117893"/>
        <rFont val="Calibri"/>
        <family val="2"/>
        <scheme val="minor"/>
      </rPr>
      <t xml:space="preserve"> if the invoice/credit note includes at least 2 rates and/or types of VAT</t>
    </r>
  </si>
  <si>
    <r>
      <t>Required</t>
    </r>
    <r>
      <rPr>
        <b/>
        <sz val="9"/>
        <color theme="9" tint="-0.249977111117893"/>
        <rFont val="Calibri"/>
        <family val="2"/>
        <scheme val="minor"/>
      </rPr>
      <t xml:space="preserve"> if the invoice/credit note includes at least 3 VAT rates</t>
    </r>
  </si>
  <si>
    <r>
      <t>Required</t>
    </r>
    <r>
      <rPr>
        <b/>
        <sz val="9"/>
        <color theme="9" tint="-0.249977111117893"/>
        <rFont val="Calibri"/>
        <family val="2"/>
        <scheme val="minor"/>
      </rPr>
      <t xml:space="preserve"> if the invoice/credit note includes 4 VAT rates</t>
    </r>
  </si>
  <si>
    <r>
      <t>Required</t>
    </r>
    <r>
      <rPr>
        <b/>
        <sz val="9"/>
        <color theme="9" tint="-0.249977111117893"/>
        <rFont val="Calibri"/>
        <family val="2"/>
        <scheme val="minor"/>
      </rPr>
      <t xml:space="preserve"> if the invoice/credit note includes at least 3 rates and/or types of VAT</t>
    </r>
  </si>
  <si>
    <r>
      <t>Required</t>
    </r>
    <r>
      <rPr>
        <b/>
        <sz val="9"/>
        <color theme="9" tint="-0.249977111117893"/>
        <rFont val="Calibri"/>
        <family val="2"/>
        <scheme val="minor"/>
      </rPr>
      <t xml:space="preserve"> if the invoice/credit note includes 4 rates and/or types of VAT</t>
    </r>
  </si>
  <si>
    <r>
      <t>Required</t>
    </r>
    <r>
      <rPr>
        <b/>
        <sz val="9"/>
        <color theme="9" tint="-0.249977111117893"/>
        <rFont val="Calibri"/>
        <family val="2"/>
        <scheme val="minor"/>
      </rPr>
      <t xml:space="preserve"> if [SG51] ALC (C214.7161=DI) is specified</t>
    </r>
  </si>
  <si>
    <r>
      <t>Required</t>
    </r>
    <r>
      <rPr>
        <b/>
        <sz val="9"/>
        <color theme="9" tint="-0.249977111117893"/>
        <rFont val="Calibri"/>
        <family val="2"/>
        <scheme val="minor"/>
      </rPr>
      <t xml:space="preserve"> if [SG51] ALC (C214.7161=FC) is specified</t>
    </r>
  </si>
  <si>
    <r>
      <t>Required</t>
    </r>
    <r>
      <rPr>
        <b/>
        <sz val="9"/>
        <color theme="9" tint="-0.249977111117893"/>
        <rFont val="Calibri"/>
        <family val="2"/>
        <scheme val="minor"/>
      </rPr>
      <t xml:space="preserve"> if [SG51] ALC (C214.7161=PC) is specified</t>
    </r>
  </si>
  <si>
    <r>
      <t>Required</t>
    </r>
    <r>
      <rPr>
        <b/>
        <sz val="9"/>
        <color theme="9" tint="-0.249977111117893"/>
        <rFont val="Calibri"/>
        <family val="2"/>
        <scheme val="minor"/>
      </rPr>
      <t xml:space="preserve"> if [SG51] ALC (C214.7161=TX) is specified</t>
    </r>
  </si>
  <si>
    <t>REQUIRED, 1 occurence per INVOIC message</t>
  </si>
  <si>
    <t>CONDITIONAL, as many invoiced delivery notes to be generated previously to the G21 invoice lines related to the delivery note</t>
  </si>
  <si>
    <t>REQUIRED, 1 occurence per interchange containing 1 or more INVOIC messages</t>
  </si>
  <si>
    <t>The EDIFACT syntax characters used in the interchange can be customised as required. In this case, a UNA segment consisting of the characters used should precede the UNB segment at the start of the interchange to allow the recipient to interpret the EDI message correctly.
However, the use of the default syntax characters, as described above, is preferable. In this case, the UNA segment can be omitted. Default UNA segment: UNA:+.? '</t>
  </si>
  <si>
    <t>The identification of the interchange sender and recipient are key data for routing invoice messages. The codes to be entered in these data items must therefore be agreed between EDI partners involved in routing these flows.
It is good practice to identify both the sender and the recipient of the flows by their respective intra-Community VAT numbers.
The UNOC syntax identifier implies that the values of the information transmitted in the INVOICs are encoded in accordance with the ISO 8859-15 (Latin-9) table. The use of another type of encoding, in particular UTF8, would result in a potential misrepresentation of these values or even rejection of the message when processed by an EDI platform due to the presence of prohibited characters.
The interchange number is a reference which must uniquely identify the interchange. The same EDI file cannot contain several interchanges with the same reference. This reference must be reproduced identically in the UNZ segment at the end of the interchange.</t>
  </si>
  <si>
    <t>PROCESS CONTROL</t>
  </si>
  <si>
    <t>Test indicator, value</t>
  </si>
  <si>
    <t>GROUPING OF BUSINESS CONTEXT INFORMATION</t>
  </si>
  <si>
    <t>Business process type</t>
  </si>
  <si>
    <t>GROUPING OF APPLICATION RECOMMENDATION INFORMATION</t>
  </si>
  <si>
    <t>Specification identifier</t>
  </si>
  <si>
    <t>Invoice number</t>
  </si>
  <si>
    <t>Document name</t>
  </si>
  <si>
    <t>Invoice type code</t>
  </si>
  <si>
    <t>INVOICE ISSUE DATE</t>
  </si>
  <si>
    <t>COPY INDICATOR</t>
  </si>
  <si>
    <t>Copy indicator, value</t>
  </si>
  <si>
    <t>Invoice language code</t>
  </si>
  <si>
    <t>INVOICE NOTE</t>
  </si>
  <si>
    <t>Content Code</t>
  </si>
  <si>
    <t>Invoice note</t>
  </si>
  <si>
    <t>Invoice note subject code</t>
  </si>
  <si>
    <t>Contractual due date of the invoice, value</t>
  </si>
  <si>
    <t>INVOICE LINE</t>
  </si>
  <si>
    <t>Invoice line identifier</t>
  </si>
  <si>
    <t>Parent Line ID</t>
  </si>
  <si>
    <t>Type of the inovice line item (Code)</t>
  </si>
  <si>
    <t>Subtype of the invoice line item</t>
  </si>
  <si>
    <t>INVOICE LINE NOTE</t>
  </si>
  <si>
    <t>Invoice line note subject code</t>
  </si>
  <si>
    <t>ITEM INFORMATION</t>
  </si>
  <si>
    <t>Item standard identifier</t>
  </si>
  <si>
    <t>Scheme identifier</t>
  </si>
  <si>
    <t>Item Seller's identifier</t>
  </si>
  <si>
    <t>Item Buyer's identifier</t>
  </si>
  <si>
    <t>Item name</t>
  </si>
  <si>
    <t>ITEM ATTRIBUTES</t>
  </si>
  <si>
    <t>Item Attribute Type (Code)</t>
  </si>
  <si>
    <t>Item attribute name</t>
  </si>
  <si>
    <t>Item attribute value</t>
  </si>
  <si>
    <t>Item classification identifier</t>
  </si>
  <si>
    <t>Item (Trade Product) Instances Batch ID</t>
  </si>
  <si>
    <t>Item (Trade Product) Instances Supplier Serial ID</t>
  </si>
  <si>
    <t>Item country of origin</t>
  </si>
  <si>
    <t>Document date, value</t>
  </si>
  <si>
    <t>Referenced position</t>
  </si>
  <si>
    <t>Contract number</t>
  </si>
  <si>
    <t>External document location</t>
  </si>
  <si>
    <t>Attached document</t>
  </si>
  <si>
    <t>Attached document Mime code</t>
  </si>
  <si>
    <t>Attached document Filename</t>
  </si>
  <si>
    <t>Item gross price</t>
  </si>
  <si>
    <t>Item price base quantity</t>
  </si>
  <si>
    <t>Discount in percent</t>
  </si>
  <si>
    <t>Discount base amount</t>
  </si>
  <si>
    <t>Item price discount</t>
  </si>
  <si>
    <t>Reason for the discount (code)</t>
  </si>
  <si>
    <t>Reason for the discount (free text)</t>
  </si>
  <si>
    <t>Charge in percent</t>
  </si>
  <si>
    <t>Charge base amount</t>
  </si>
  <si>
    <t>Reason for the charge (code)</t>
  </si>
  <si>
    <t>Reason for the charge (free text)</t>
  </si>
  <si>
    <t>Item net price</t>
  </si>
  <si>
    <t>Included tax for B2C</t>
  </si>
  <si>
    <t>Type of tax (code)</t>
  </si>
  <si>
    <t>VAT exemption reason text</t>
  </si>
  <si>
    <t>VAT category code</t>
  </si>
  <si>
    <t>VAT exemption reason code</t>
  </si>
  <si>
    <t>VAT category rate</t>
  </si>
  <si>
    <t>ULTIMATE CUSTOMER ORDER REFERENCED DOCUMENT</t>
  </si>
  <si>
    <t>Order number of the final customer</t>
  </si>
  <si>
    <t>Invoiced quantity</t>
  </si>
  <si>
    <t>Package quantity</t>
  </si>
  <si>
    <t>Final recipient identifier</t>
  </si>
  <si>
    <t>Final recipient global identifier</t>
  </si>
  <si>
    <t>Trading Business Name</t>
  </si>
  <si>
    <t>LINE VAT INFORMATION</t>
  </si>
  <si>
    <t>Invoiced item VAT category code</t>
  </si>
  <si>
    <t>Invoiced item VAT rate</t>
  </si>
  <si>
    <t>INVOICE LINE PERIOD</t>
  </si>
  <si>
    <t>INVOICE LINE ALLOWANCES</t>
  </si>
  <si>
    <t>Invoice line allowance percentage</t>
  </si>
  <si>
    <t>Invoice line allowance base amount</t>
  </si>
  <si>
    <t>Invoice line allowance amount</t>
  </si>
  <si>
    <t>Invoice line allowance reason code</t>
  </si>
  <si>
    <t>Invoice line allowance reason</t>
  </si>
  <si>
    <t>INVOICE LINE CHARGES</t>
  </si>
  <si>
    <t>Invoice line charge amount</t>
  </si>
  <si>
    <t>Invoice line charge reason code</t>
  </si>
  <si>
    <t>Invoice line net amount</t>
  </si>
  <si>
    <t>PRECEDING INVOICE REFERENCE</t>
  </si>
  <si>
    <t>Preceding Invoice reference</t>
  </si>
  <si>
    <t>Preceding Invoice issue date, value</t>
  </si>
  <si>
    <t>Invoice line object identifier</t>
  </si>
  <si>
    <t>Invoice line Buyer accounting reference</t>
  </si>
  <si>
    <t>Accounting reference (Code)</t>
  </si>
  <si>
    <t>Buyer reference</t>
  </si>
  <si>
    <t>Seller identifier</t>
  </si>
  <si>
    <t>Seller name</t>
  </si>
  <si>
    <t>Seller additional legal information</t>
  </si>
  <si>
    <t>Seller legal registration identifier</t>
  </si>
  <si>
    <t>SELLER CONTACT</t>
  </si>
  <si>
    <t>SELLER POSTAL ADDRESS</t>
  </si>
  <si>
    <t>Buyer identifier</t>
  </si>
  <si>
    <t>Buyer global identifier</t>
  </si>
  <si>
    <t>Buyer name</t>
  </si>
  <si>
    <t>Buyer additional legal information</t>
  </si>
  <si>
    <t>Buyer legal registration identifier</t>
  </si>
  <si>
    <t>BUYER CONTACT</t>
  </si>
  <si>
    <t>BUYER POSTAL ADDRESS</t>
  </si>
  <si>
    <t>Sales agent identifier</t>
  </si>
  <si>
    <t>Sales agent global identifier</t>
  </si>
  <si>
    <t>SALES AGENT POSTAL ADDRESS</t>
  </si>
  <si>
    <t>BUYER TAX REPRESENTATIVE PARTY</t>
  </si>
  <si>
    <t>BUYER TAX REPRESENTATIVE POSTAL ADDRESS</t>
  </si>
  <si>
    <t>SELLER TAX REPRESENTATIVE PARTY</t>
  </si>
  <si>
    <t>Buyer tax representative name</t>
  </si>
  <si>
    <t>SELLER TAX REPRESENTATIVE POSTAL ADDRESS</t>
  </si>
  <si>
    <t>PRODUCT END USER PARTY</t>
  </si>
  <si>
    <t>Product end user identifier</t>
  </si>
  <si>
    <t>Product end user global identifier</t>
  </si>
  <si>
    <t>PRODUCT END USER CONTACT</t>
  </si>
  <si>
    <t>PRODUCT END USER POSTAL ADDRESS</t>
  </si>
  <si>
    <t>PRODUCT END USER ELECTRONIC ADDRESS</t>
  </si>
  <si>
    <t>Contract date, value</t>
  </si>
  <si>
    <t>ADDITIONAL SUPPORTING DOCUMENTS</t>
  </si>
  <si>
    <t>Supporting document reference</t>
  </si>
  <si>
    <t>Supporting document description</t>
  </si>
  <si>
    <t>Invoiced object identifier</t>
  </si>
  <si>
    <t>BUYER AGENT CONTACT</t>
  </si>
  <si>
    <t>BUYER AGENT POSTAL ADDRESS</t>
  </si>
  <si>
    <t>Project reference</t>
  </si>
  <si>
    <t>Project name</t>
  </si>
  <si>
    <t>Delivery method (Code)</t>
  </si>
  <si>
    <t>Despatch advice date, value</t>
  </si>
  <si>
    <t>Goods receipt date, value</t>
  </si>
  <si>
    <t>Bank assigned creditor identifier</t>
  </si>
  <si>
    <t>Remittance information</t>
  </si>
  <si>
    <t>VAT accounting currency code</t>
  </si>
  <si>
    <t>Invoice currency code</t>
  </si>
  <si>
    <t>Seller reference number</t>
  </si>
  <si>
    <t>Invoicer identifier</t>
  </si>
  <si>
    <t>Invoicer global identifier</t>
  </si>
  <si>
    <t>Invoicee identifier</t>
  </si>
  <si>
    <t>Invoicee global identifier</t>
  </si>
  <si>
    <t>Payee identifier</t>
  </si>
  <si>
    <t>Payee global identifier</t>
  </si>
  <si>
    <t>Payee name</t>
  </si>
  <si>
    <t>Payee role (code)</t>
  </si>
  <si>
    <t>PAYEE CONTACT</t>
  </si>
  <si>
    <t>PAYEE POSTAL ADDRESS</t>
  </si>
  <si>
    <t>Payer global identifier</t>
  </si>
  <si>
    <t>TAX CURRENCY EXCHANGE</t>
  </si>
  <si>
    <t>Exchange rate</t>
  </si>
  <si>
    <t>Exchange rate date, value</t>
  </si>
  <si>
    <t>PAYMENT INSTRUCTIONS</t>
  </si>
  <si>
    <t>Payment means type code</t>
  </si>
  <si>
    <t>Payment means text</t>
  </si>
  <si>
    <t>PAYMENT CARD INFORMATION</t>
  </si>
  <si>
    <t>Payment card primary account number</t>
  </si>
  <si>
    <t>Payment card holder name</t>
  </si>
  <si>
    <t>Debited account identifier</t>
  </si>
  <si>
    <t>CREDIT TRANSFER</t>
  </si>
  <si>
    <t>Payment account identifier</t>
  </si>
  <si>
    <t>Payment account name</t>
  </si>
  <si>
    <t>National account number (not SEPA)</t>
  </si>
  <si>
    <t>Payment service provider identifier</t>
  </si>
  <si>
    <t>VAT BREAKDOWN</t>
  </si>
  <si>
    <t>VAT category tax amount</t>
  </si>
  <si>
    <t>VAT category taxable amount</t>
  </si>
  <si>
    <t>Line Total Basis Amount</t>
  </si>
  <si>
    <t>Value added tax point date code</t>
  </si>
  <si>
    <t>INVOICING PERIOD</t>
  </si>
  <si>
    <t>Invoicing period description (free text)</t>
  </si>
  <si>
    <t>DOCUMENT LEVEL ALLOWANCES</t>
  </si>
  <si>
    <t>Document level allowance percentage</t>
  </si>
  <si>
    <t>Document level allowance base amount</t>
  </si>
  <si>
    <t>Document level allowance amount</t>
  </si>
  <si>
    <t>Document level allowance reason code</t>
  </si>
  <si>
    <t>Document level allowance reason</t>
  </si>
  <si>
    <t>Document level allowance VAT category code</t>
  </si>
  <si>
    <t>Document level allowance VAT rate</t>
  </si>
  <si>
    <t>DOCUMENT LEVEL CHARGES</t>
  </si>
  <si>
    <t>Document level charge percentage</t>
  </si>
  <si>
    <t>Document level charge base amount</t>
  </si>
  <si>
    <t>Document level charge amount</t>
  </si>
  <si>
    <t>Document level charge reason code</t>
  </si>
  <si>
    <t>Document level charge reason</t>
  </si>
  <si>
    <t>Document level charge VAT category code</t>
  </si>
  <si>
    <t>Document level charge VAT rate</t>
  </si>
  <si>
    <t>Payment terms</t>
  </si>
  <si>
    <t>Mandate reference identifier</t>
  </si>
  <si>
    <t>Partial payment amount</t>
  </si>
  <si>
    <t>APPLICABLE TRADE PAYMENT PENALTIES</t>
  </si>
  <si>
    <t>Maturity Reference Date, value</t>
  </si>
  <si>
    <t>Payment penalty base amount</t>
  </si>
  <si>
    <t>Payment penalty percentage</t>
  </si>
  <si>
    <t>Payment penalty amount</t>
  </si>
  <si>
    <t>APPLICABLE TRADE PAYMENTS DISCOUNT TERMS</t>
  </si>
  <si>
    <t>Payment discount base amount</t>
  </si>
  <si>
    <t>Payment discount percentage</t>
  </si>
  <si>
    <t>Payment discount amount</t>
  </si>
  <si>
    <t>DOCUMENT TOTALS</t>
  </si>
  <si>
    <t>Sum of Invoice line net amount</t>
  </si>
  <si>
    <t>Sum of charges on document level</t>
  </si>
  <si>
    <t>Sum of allowances on document level</t>
  </si>
  <si>
    <t>Invoice total amount without VAT</t>
  </si>
  <si>
    <t>Invoice total VAT amount</t>
  </si>
  <si>
    <t>Invoice total VAT amount in accounting currency</t>
  </si>
  <si>
    <t>Rounding amount</t>
  </si>
  <si>
    <t>Invoice total amount with VAT</t>
  </si>
  <si>
    <t>Paid amount</t>
  </si>
  <si>
    <t>Amount due for payment</t>
  </si>
  <si>
    <t>Buyer accounting reference</t>
  </si>
  <si>
    <t>ADVANCE PAYMENT</t>
  </si>
  <si>
    <t>Date of advanced payment, value</t>
  </si>
  <si>
    <t>PRECEDING INVOICE REFERENCE FOR ADVANCE PAYMENT</t>
  </si>
  <si>
    <t>CONTRACTUAL DUE DATE OF THE INVOICE</t>
  </si>
  <si>
    <t>ITEM CLASSIFICATION IDENTIFIER</t>
  </si>
  <si>
    <t>ITEM (TRADE PRODUCT) INSTANCES</t>
  </si>
  <si>
    <t>ITEM COUNTRY OF ORIGIN</t>
  </si>
  <si>
    <t>INCLUDED ITEM</t>
  </si>
  <si>
    <t>DOCUMENT DATE</t>
  </si>
  <si>
    <t>CONTRACT DATE</t>
  </si>
  <si>
    <t>GROUPING OF INFORMATION ABOUT THE BUSINESS TRANSACTION</t>
  </si>
  <si>
    <t>GROUPING OF GENERAL POSITION INFORMATION</t>
  </si>
  <si>
    <t>Type of the invoice line item (code)</t>
  </si>
  <si>
    <t>Parent line ID</t>
  </si>
  <si>
    <t>Product identifier</t>
  </si>
  <si>
    <t>Industry assigned product identifier</t>
  </si>
  <si>
    <t>Model identification of the item</t>
  </si>
  <si>
    <t>Batch (lot) identification of the item</t>
  </si>
  <si>
    <t>Item brand name</t>
  </si>
  <si>
    <t>Item model name</t>
  </si>
  <si>
    <t>ID of Included Referenced Product</t>
  </si>
  <si>
    <t>Global ID of Included Referenced Product</t>
  </si>
  <si>
    <t>SellerAssignedID of Included Referenced Product</t>
  </si>
  <si>
    <t>BuyerAssignedID of Included Referenced Product</t>
  </si>
  <si>
    <t>IndustryAssignedID of Included Referenced Product</t>
  </si>
  <si>
    <t>Name of Included Referenced Product</t>
  </si>
  <si>
    <t>Description of Included Referenced Product</t>
  </si>
  <si>
    <t>UnitQuantity of Included Referenced Product</t>
  </si>
  <si>
    <t>PRICE DETAILS</t>
  </si>
  <si>
    <t>Indicator for price allowance, value</t>
  </si>
  <si>
    <t>Indicator for price charge, value</t>
  </si>
  <si>
    <t>Charge amount</t>
  </si>
  <si>
    <t>Order item (ultimate customer)</t>
  </si>
  <si>
    <t>Quantity, without charge</t>
  </si>
  <si>
    <t>Tax Amount</t>
  </si>
  <si>
    <t>Indicator for charge, value</t>
  </si>
  <si>
    <t>Total amount of line item charges</t>
  </si>
  <si>
    <t>Total amount of line item allowances</t>
  </si>
  <si>
    <t>Total line item gross amount</t>
  </si>
  <si>
    <t>Total amount of allowances / charges</t>
  </si>
  <si>
    <t>Preceding incoive type code</t>
  </si>
  <si>
    <t>Object identifier type code (fix value)</t>
  </si>
  <si>
    <t>Scheme identifier Invocice line object identifier</t>
  </si>
  <si>
    <t>Seller global identifier</t>
  </si>
  <si>
    <t>SELLER LEGAL ADDRESS</t>
  </si>
  <si>
    <t>Seller tax representative name</t>
  </si>
  <si>
    <t>Delivery condition (Code)</t>
  </si>
  <si>
    <t>Type of contract (code)</t>
  </si>
  <si>
    <t>Referenced document type</t>
  </si>
  <si>
    <t>Delivery note date, value</t>
  </si>
  <si>
    <t>DIRECT DEBIT</t>
  </si>
  <si>
    <t>Payee legal registration identifier</t>
  </si>
  <si>
    <t>Local currency</t>
  </si>
  <si>
    <t>Total amount of charges / allowances on document level</t>
  </si>
  <si>
    <t>Indicator for allowance, value</t>
  </si>
  <si>
    <t>Calculation sequence</t>
  </si>
  <si>
    <t>Due date period basis</t>
  </si>
  <si>
    <t>GROUPING OF CHARACTERISTICS THAT AFFECT THE ENTIRE DOCUMENT</t>
  </si>
  <si>
    <t>DETAILED INFORMATION ON THE GROSS PRICE OF THE ITEM</t>
  </si>
  <si>
    <t>PRICE-RELATED DISCOUNTS</t>
  </si>
  <si>
    <t>INDICATOR FOR PRICE ALLOWANCE</t>
  </si>
  <si>
    <t>PRICE-RELATED SURCHARGES</t>
  </si>
  <si>
    <t>INDICATOR FOR PRICE CHARGE</t>
  </si>
  <si>
    <t>DETAILED INFORMATION ON THE NET PRICE OF THE ITEM</t>
  </si>
  <si>
    <t>INCLUDED TAX FOR B2C</t>
  </si>
  <si>
    <t>DETAILS ON REFERENCED CUSTOMER ORDER</t>
  </si>
  <si>
    <t>GROUPING OF DELIVERY DETAILS ON LINE LEVEL</t>
  </si>
  <si>
    <t>CONTACT EMAIL ADDRESS</t>
  </si>
  <si>
    <t>DETAILED INFORMATION ABOUT THE ACTUAL DELIVERY</t>
  </si>
  <si>
    <t>GROUPING OF BILLING INFORMATION AT LINE LEVEL</t>
  </si>
  <si>
    <t>INDICATOR FOR ALLOWANCE</t>
  </si>
  <si>
    <t>INDICATOR FOR CHARGE</t>
  </si>
  <si>
    <t>DETAILED INFORMATION ABOUT ITEM TOTALS</t>
  </si>
  <si>
    <t>PRECEDING INVOICE ISSUE DATE</t>
  </si>
  <si>
    <t>OBJECT IDENTIFIER AT THE INVOICE ITEM LEVEL</t>
  </si>
  <si>
    <t>DETAILED INFORMATION ON THE ACCOUNTING REFERENCE</t>
  </si>
  <si>
    <t>GROUPING OF CONTRACT INFORMATION</t>
  </si>
  <si>
    <t>SELLER CONTACT TELEPHONE NUMBER</t>
  </si>
  <si>
    <t>Seller contact telephone number, value</t>
  </si>
  <si>
    <t>SELLER CONTACT FAX NUMBER</t>
  </si>
  <si>
    <t>Seller contact fax number, value</t>
  </si>
  <si>
    <t>SELLER CONTACT EMAIL ADDRESS</t>
  </si>
  <si>
    <t>Seller contact email address, value</t>
  </si>
  <si>
    <t>SELLER ELECTRONIC ADDRESS</t>
  </si>
  <si>
    <t>Seller electronic address, value</t>
  </si>
  <si>
    <t>SELLER VAT IDENTIFIER</t>
  </si>
  <si>
    <t>Seller VAT identifier, value</t>
  </si>
  <si>
    <t>SELLER TAX REGISTRATION IDENTIFIER</t>
  </si>
  <si>
    <t>Seller tax registration identifier, value</t>
  </si>
  <si>
    <t>BUYER CONTACT TELEPHONE NUMBER</t>
  </si>
  <si>
    <t>Buyer contact telephone number, value</t>
  </si>
  <si>
    <t>BUYER CONTACT FAX NUMBER</t>
  </si>
  <si>
    <t>Buyer contact fax number, value</t>
  </si>
  <si>
    <t>BUYER CONTACT EMAIL ADDRESS</t>
  </si>
  <si>
    <t>Buyer contact email address, value</t>
  </si>
  <si>
    <t>BUYER ELECTRONIC ADDRESS</t>
  </si>
  <si>
    <t>Buyer electronic address, value</t>
  </si>
  <si>
    <t>BUYER VAT IDENTIFIER</t>
  </si>
  <si>
    <t>Buyer VAT identifier, value</t>
  </si>
  <si>
    <t>SALES AGENT CONTACT</t>
  </si>
  <si>
    <t>SALES AGENT CONTACT TELEPHONE NUMBER</t>
  </si>
  <si>
    <t>SALES AGENT CONTACT POINT FAX NUMBER</t>
  </si>
  <si>
    <t>SALES AGENT CONTACT EMAIL ADDRESS</t>
  </si>
  <si>
    <t>SALES AGENT ELECTRONIC ADDRESS</t>
  </si>
  <si>
    <t>SALES AGENT VAT IDENTIFIER</t>
  </si>
  <si>
    <t>SELLER PARTY</t>
  </si>
  <si>
    <t>BUYER PARTY</t>
  </si>
  <si>
    <t>SALES AGENT PARTY</t>
  </si>
  <si>
    <t>BUYER TAX REPRESENTATIVE CONTACT</t>
  </si>
  <si>
    <t>BUYER TAX REPRESENTATIVE ELECTRONIC ADDRESS</t>
  </si>
  <si>
    <t>BUYER TAX REPRESENTATIVE VAT IDENTIFIER</t>
  </si>
  <si>
    <t>SELLER TAX REPRESENTATIVE CONTACT</t>
  </si>
  <si>
    <t>SELLER TAX REPRESENTATIVE ELECTRONIC ADDRESS</t>
  </si>
  <si>
    <t>SELLER TAX REPRESENTATIVE VAT IDENTIFIER</t>
  </si>
  <si>
    <t>PRODUCT END USER VAT IDENTIFIER</t>
  </si>
  <si>
    <t>DETAILS OF THE DELIVERY CONDITIONS</t>
  </si>
  <si>
    <t>SALES ORDER REFERENCE</t>
  </si>
  <si>
    <t>Sales order reference, value</t>
  </si>
  <si>
    <t>PURCHASE ORDER REFERENCE</t>
  </si>
  <si>
    <t>Purchase order reference, value</t>
  </si>
  <si>
    <t>QUOTATION REFERENCE</t>
  </si>
  <si>
    <t>CONTRACT REFERENCE</t>
  </si>
  <si>
    <t>Contract reference, value</t>
  </si>
  <si>
    <t>Quotation reference, value</t>
  </si>
  <si>
    <t>TENDER OR LOT REFERENCE</t>
  </si>
  <si>
    <t>Tender or lot reference, value</t>
  </si>
  <si>
    <t>INVOICED OBJECT IDENTIFIER</t>
  </si>
  <si>
    <t>BUYER AGENT PARTY</t>
  </si>
  <si>
    <t>BUYER AGENT ELECTRONIC ADDRESS</t>
  </si>
  <si>
    <t>BUYER AGENT VAT IDENTIFIER</t>
  </si>
  <si>
    <t>PROJECT REFERENCE</t>
  </si>
  <si>
    <t>GROUPING OF DELIVERY DETAILS</t>
  </si>
  <si>
    <t>RELATED SUPPLY CHAIN CONSIGNMENT</t>
  </si>
  <si>
    <t>SPECIFIED LOGISTICS TRANSPORT MOVEMENT</t>
  </si>
  <si>
    <t>DETAILS ABOUT SELLER ORGANIZATION</t>
  </si>
  <si>
    <t>Seller legal address, Post code</t>
  </si>
  <si>
    <t>Seller legal address, Address line 1</t>
  </si>
  <si>
    <t>Seller legal address, Address line 2</t>
  </si>
  <si>
    <t>Seller legal address, Address line 3</t>
  </si>
  <si>
    <t>Seller legal address, City</t>
  </si>
  <si>
    <t>Seller legal address, Country code</t>
  </si>
  <si>
    <t>Seller legal address, Country subdivision</t>
  </si>
  <si>
    <t>Seller contact department name</t>
  </si>
  <si>
    <t>Seller contact type of contact (code)</t>
  </si>
  <si>
    <t>Seller postal address, Post code</t>
  </si>
  <si>
    <t>Seller postal address, Address line 1</t>
  </si>
  <si>
    <t>Seller postal address, Address line 2</t>
  </si>
  <si>
    <t>Seller postal address, Address line 3</t>
  </si>
  <si>
    <t>Seller postal address, City</t>
  </si>
  <si>
    <t>Seller postal address, Country code</t>
  </si>
  <si>
    <t>Seller postal address, Country subdivision</t>
  </si>
  <si>
    <t>Seller electronic address, scheme</t>
  </si>
  <si>
    <t>Seller legal registration identifier, scheme</t>
  </si>
  <si>
    <t>Seller VAT identifier, scheme</t>
  </si>
  <si>
    <t>Seller tax registration identifier, scheme</t>
  </si>
  <si>
    <t>Seller global identifier, scheme</t>
  </si>
  <si>
    <t>Buyer global identifier, scheme</t>
  </si>
  <si>
    <t>Buyer role (code)</t>
  </si>
  <si>
    <t>DETAILS ABOUT BUYER ORGANIZATION</t>
  </si>
  <si>
    <t>Buyer legal registration identifier, scheme</t>
  </si>
  <si>
    <t>BUYER LEGAL ADDRESS</t>
  </si>
  <si>
    <t>Buyer legal address, Post code</t>
  </si>
  <si>
    <t>Buyer legal address, Address line 1</t>
  </si>
  <si>
    <t>Buyer legal address, Address line 2</t>
  </si>
  <si>
    <t>Buyer legal address, Address line 3</t>
  </si>
  <si>
    <t>Buyer legal address, City</t>
  </si>
  <si>
    <t>Buyer legal address, Country code</t>
  </si>
  <si>
    <t>Buyer legal address, Country subdivision</t>
  </si>
  <si>
    <t>Buyer contact department name</t>
  </si>
  <si>
    <t>Buyer contact type of contact (code)</t>
  </si>
  <si>
    <t>Buyer postal address, Post code</t>
  </si>
  <si>
    <t>Buyer postal address, Address line 1</t>
  </si>
  <si>
    <t>Buyer postal address, Address line 2</t>
  </si>
  <si>
    <t>Buyer postal address, Address line 3</t>
  </si>
  <si>
    <t>Buyer postal address, City</t>
  </si>
  <si>
    <t>Buyer postal address, Country code</t>
  </si>
  <si>
    <t>Buyer postal address, Country subdivision</t>
  </si>
  <si>
    <t>Buyer electronic address, scheme</t>
  </si>
  <si>
    <t>Buyer VAT identifier, scheme</t>
  </si>
  <si>
    <t>Sales agent global identifier, scheme</t>
  </si>
  <si>
    <t>Seller role (code)</t>
  </si>
  <si>
    <t>Sales agent name</t>
  </si>
  <si>
    <t>Sales agent role (code)</t>
  </si>
  <si>
    <t>DETAILS ABOUT SALES AGENT ORGANIZATION</t>
  </si>
  <si>
    <t>Buyer trading business name</t>
  </si>
  <si>
    <t>Seller trading business name</t>
  </si>
  <si>
    <t>Sales agent legal registration identifier</t>
  </si>
  <si>
    <t>Sales agent legal registration identifier, scheme</t>
  </si>
  <si>
    <t>Sales agent trading business name</t>
  </si>
  <si>
    <t>SALES AGENT LEGAL ADDRESS</t>
  </si>
  <si>
    <t>Sales agent legal address, Post code</t>
  </si>
  <si>
    <t>Sales agent legal address, Address line 1</t>
  </si>
  <si>
    <t>Sales agent legal address, Address line 2</t>
  </si>
  <si>
    <t>Sales agent legal address, Address line 3</t>
  </si>
  <si>
    <t>Sales agent legal address, City</t>
  </si>
  <si>
    <t>Sales agent legal address, Country code</t>
  </si>
  <si>
    <t>Sales agent legal address, Country subdivision</t>
  </si>
  <si>
    <t>Sales agent contact department name</t>
  </si>
  <si>
    <t>Sales agent contact type of contact (code)</t>
  </si>
  <si>
    <t>Sales agent contact telephone number, value</t>
  </si>
  <si>
    <t>Sales agent contact point fax number, value</t>
  </si>
  <si>
    <t>Sales agent contact email address, value</t>
  </si>
  <si>
    <t>Sales agent postal address, Post code</t>
  </si>
  <si>
    <t>Sales agent postal address, Address line 1</t>
  </si>
  <si>
    <t>Sales agent postal address, Address line 2</t>
  </si>
  <si>
    <t>Sales agent postal address, Address line 3</t>
  </si>
  <si>
    <t>Sales agent postal address, City</t>
  </si>
  <si>
    <t>Sales agent postal address, Country code</t>
  </si>
  <si>
    <t>Sales agent postal address, Country subdivision</t>
  </si>
  <si>
    <t>Sales agent electronic address, value</t>
  </si>
  <si>
    <t>Sales agent electronic address, scheme</t>
  </si>
  <si>
    <t>Sales agent VAT identifier, value</t>
  </si>
  <si>
    <t>Sales agent VAT identifier, scheme</t>
  </si>
  <si>
    <t>Buyer tax representative identifier</t>
  </si>
  <si>
    <t>Buyer tax representative global identifier</t>
  </si>
  <si>
    <t>Buyer tax representative global identifier, sheme</t>
  </si>
  <si>
    <t>Buyer tax representative role (code)</t>
  </si>
  <si>
    <t>DETAILS ABOUT BUYER TAX REPRESENTATIVE ORGANIZATION</t>
  </si>
  <si>
    <t>BUYER TAX REPRESENTATIVE LEGAL ADDRESS</t>
  </si>
  <si>
    <t>Buyer tax representative legal address, Post code</t>
  </si>
  <si>
    <t>Buyer tax representative legal address, Address line 1</t>
  </si>
  <si>
    <t>Buyer tax representative legal address, Address line 2</t>
  </si>
  <si>
    <t>Buyer tax representative legal address, Address line 3</t>
  </si>
  <si>
    <t>Buyer tax representative legal address, City</t>
  </si>
  <si>
    <t>Buyer tax representative legal address, Country code</t>
  </si>
  <si>
    <t>Buyer tax representative legal address, Country subdivision</t>
  </si>
  <si>
    <t>Buyer tax representative contact department name</t>
  </si>
  <si>
    <t>Buyer tax representative contact type of contact (code)</t>
  </si>
  <si>
    <t>BUYER TAX REPRESENTATIVE CONTACT TELEPHONE NUMBER</t>
  </si>
  <si>
    <t>Buyer tax representative contact telephone number, value</t>
  </si>
  <si>
    <t>BUYER TAX REPRESENTATIVE CONTACT POINT FAX NUMBER</t>
  </si>
  <si>
    <t>Buyer tax representative contact point fax number, value</t>
  </si>
  <si>
    <t>Buyer tax representative contact email address, value</t>
  </si>
  <si>
    <t>BUYER TAX REPRESENTATIVE CONTACT EMAIL ADDRESS</t>
  </si>
  <si>
    <t>Buyer tax representative postal address, Post code</t>
  </si>
  <si>
    <t>Buyer tax representative postal address, Address line 1</t>
  </si>
  <si>
    <t>Buyer tax representative postal address, Address line 2</t>
  </si>
  <si>
    <t>Buyer tax representative postal address, Address line 3</t>
  </si>
  <si>
    <t>Buyer tax representative postal address, City</t>
  </si>
  <si>
    <t>Buyer tax representative postal address, Country code</t>
  </si>
  <si>
    <t>Buyer tax representative postal address, Country subdivision</t>
  </si>
  <si>
    <t>Buyer tax representative electronic address, value</t>
  </si>
  <si>
    <t>Buyer tax representative electronic address, scheme</t>
  </si>
  <si>
    <t>Buyer tax representative VAT identifier, value</t>
  </si>
  <si>
    <t>Buyer tax representative VAT identifier, scheme</t>
  </si>
  <si>
    <t>Seller tax representative identifier</t>
  </si>
  <si>
    <t>Seller tax representative global identifier</t>
  </si>
  <si>
    <t>Seller tax representative role (code)</t>
  </si>
  <si>
    <t>DETAILS ABOUT SELLER TAX REPRESENTATIVE ORGANIZATION</t>
  </si>
  <si>
    <t>Seller tax representative legal registration identifier</t>
  </si>
  <si>
    <t>Seller tax representative legal registration identifier, scheme</t>
  </si>
  <si>
    <t>Seller tax representative trading business name</t>
  </si>
  <si>
    <t>SELLER TAX REPRESENTATIVE LEGAL ADDRESS</t>
  </si>
  <si>
    <t>Seller tax representative legal address, Post code</t>
  </si>
  <si>
    <t>Seller tax representative legal address, Address line 1</t>
  </si>
  <si>
    <t>Seller tax representative legal address, Address line 2</t>
  </si>
  <si>
    <t>Seller tax representative legal address, Address line 3</t>
  </si>
  <si>
    <t>Seller tax representative legal address, City</t>
  </si>
  <si>
    <t>Seller tax representative legal address, Country code</t>
  </si>
  <si>
    <t>Seller tax representative legal address, Country subdivision</t>
  </si>
  <si>
    <t>Seller tax representative contact department name</t>
  </si>
  <si>
    <t>Seller tax representative contact type of contact (code)</t>
  </si>
  <si>
    <t>SELLER TAX REPRESENTATIVE CONTACT TELEPHONE NUMBER</t>
  </si>
  <si>
    <t>Seller tax representative contact telephone number, value</t>
  </si>
  <si>
    <t>Seller tax representative contact point fax number, value</t>
  </si>
  <si>
    <t>Seller tax representative contact email address, value</t>
  </si>
  <si>
    <t>SELLER TAX REPRESENTATIVE CONTACT POINT FAX NUMBER</t>
  </si>
  <si>
    <t>SELLER TAX REPRESENTATIVE CONTACT EMAIL ADDRESS</t>
  </si>
  <si>
    <t>Seller tax representative postal address, Post code</t>
  </si>
  <si>
    <t>Seller tax representative postal address, Address line 1</t>
  </si>
  <si>
    <t>Seller tax representative postal address, Address line 2</t>
  </si>
  <si>
    <t>Seller tax representative postal address, Address line 3</t>
  </si>
  <si>
    <t>Seller tax representative postal address, City</t>
  </si>
  <si>
    <t>Seller tax representative postal address, Country code</t>
  </si>
  <si>
    <t>Seller tax representative postal address, Country subdivision</t>
  </si>
  <si>
    <t>Seller tax representative electronic address, value</t>
  </si>
  <si>
    <t>Seller tax representative electronic address, scheme</t>
  </si>
  <si>
    <t>Seller tax representative VAT identifier, scheme</t>
  </si>
  <si>
    <t>Seller tax representative VAT identifier, value</t>
  </si>
  <si>
    <t>Product end user global identifier, scheme</t>
  </si>
  <si>
    <t>Product end user name</t>
  </si>
  <si>
    <t>Product end user role (code)</t>
  </si>
  <si>
    <t>DETAILS ABOUT PRODUCT END USER ORGANIZATION</t>
  </si>
  <si>
    <t>Product end user trading business name</t>
  </si>
  <si>
    <t>PRODUCT END USER LEGAL ADDRESS</t>
  </si>
  <si>
    <t>Product end user legal address, Post code</t>
  </si>
  <si>
    <t>Product end user legal address, Address line 1</t>
  </si>
  <si>
    <t>Product end user legal address, Address line 2</t>
  </si>
  <si>
    <t>Product end user legal address, Address line 3</t>
  </si>
  <si>
    <t>Product end user legal address, City</t>
  </si>
  <si>
    <t>Product end user legal address, Country code</t>
  </si>
  <si>
    <t>Product end user legal address, Country subdivision</t>
  </si>
  <si>
    <t>Product end user contact name</t>
  </si>
  <si>
    <t>Seller contact name</t>
  </si>
  <si>
    <t>Buyer contact name</t>
  </si>
  <si>
    <t>Sales agent contact name</t>
  </si>
  <si>
    <t>Buyer tax representative contact name</t>
  </si>
  <si>
    <t>Seller tax representative contact name</t>
  </si>
  <si>
    <t>Product end user contact department name</t>
  </si>
  <si>
    <t>Product end user contact type of contact (code)</t>
  </si>
  <si>
    <t>Product end user contact telephone number, value</t>
  </si>
  <si>
    <t>Product end user contact point fax number, value</t>
  </si>
  <si>
    <t>Product end user contact email address, value</t>
  </si>
  <si>
    <t>PRODUCT END USER CONTACT TELEPHONE NUMBER</t>
  </si>
  <si>
    <t>PRODUCT END USER CONTACT POINT FAX NUMBER</t>
  </si>
  <si>
    <t>Product end user postal address, Post code</t>
  </si>
  <si>
    <t>Product end user postal address, Address line 1</t>
  </si>
  <si>
    <t>Product end user postal address, Address line 2</t>
  </si>
  <si>
    <t>Product end user postal address, Address line 3</t>
  </si>
  <si>
    <t>Product end user postal address, City</t>
  </si>
  <si>
    <t>Product end user postal address, Country code</t>
  </si>
  <si>
    <t>Product end user postal address, Country subdivision</t>
  </si>
  <si>
    <t>Product end user electronic address, value</t>
  </si>
  <si>
    <t>Product end user electronic address, scheme</t>
  </si>
  <si>
    <t>Product end user VAT identifier, value</t>
  </si>
  <si>
    <t>Product end user VAT identifier, scheme</t>
  </si>
  <si>
    <t>SALES ORDER DATE</t>
  </si>
  <si>
    <t>Sales order date, value</t>
  </si>
  <si>
    <t>PURCHASE ORDER DATE</t>
  </si>
  <si>
    <t>Purchase order date, value</t>
  </si>
  <si>
    <t>QUOTATION DATE</t>
  </si>
  <si>
    <t>Quotation date, value</t>
  </si>
  <si>
    <t>Buyer agent identifier</t>
  </si>
  <si>
    <t>Buyer agent global identifier</t>
  </si>
  <si>
    <t>Buyer agent global identifier, scheme</t>
  </si>
  <si>
    <t>Buyer agent name</t>
  </si>
  <si>
    <t>Buyer agent role (code)</t>
  </si>
  <si>
    <t>DETAILS ABOUT BUYER AGENT ORGANIZATION</t>
  </si>
  <si>
    <t>Buyer agent trading business name</t>
  </si>
  <si>
    <t>BUYER AGENT LEGAL ADDRESS</t>
  </si>
  <si>
    <t>Buyer agent legal address, Post code</t>
  </si>
  <si>
    <t>Buyer agent legal address, Address line 1</t>
  </si>
  <si>
    <t>Buyer agent legal address, Address line 2</t>
  </si>
  <si>
    <t>Buyer agent legal address, Address line 3</t>
  </si>
  <si>
    <t>Buyer agent legal address, City</t>
  </si>
  <si>
    <t>Buyer agent legal address, Country code</t>
  </si>
  <si>
    <t>Buyer agent legal address, Country subdivision</t>
  </si>
  <si>
    <t>Buyer agent contact name</t>
  </si>
  <si>
    <t>Buyer agent contact department name</t>
  </si>
  <si>
    <t>Buyer agent contact type of contact (code)</t>
  </si>
  <si>
    <t>Buyer agent contact telephone number, value</t>
  </si>
  <si>
    <t>Buyer agent contact point fax number, value</t>
  </si>
  <si>
    <t>Buyer agent contact email address, value</t>
  </si>
  <si>
    <t>Buyer agent electronic address, value</t>
  </si>
  <si>
    <t>Buyer agent electronic address, scheme</t>
  </si>
  <si>
    <t>BUYER AGENT CONTACT TELEPHONE NUMBER</t>
  </si>
  <si>
    <t>BUYER AGENT CONTACT POINT FAX NUMBER</t>
  </si>
  <si>
    <t>BUYER AGENT CONTACT EMAIL ADDRESS</t>
  </si>
  <si>
    <t>Buyer agent postal address, Post code</t>
  </si>
  <si>
    <t>Buyer agent postal address, Address line 1</t>
  </si>
  <si>
    <t>Buyer agent postal address, Address line 2</t>
  </si>
  <si>
    <t>Buyer agent postal address, Address line 3</t>
  </si>
  <si>
    <t>Buyer agent postal address, City</t>
  </si>
  <si>
    <t>Buyer agent postal address, Country code</t>
  </si>
  <si>
    <t>Buyer agent postal address, Country subdivision</t>
  </si>
  <si>
    <t>Buyer agent VAT identifier, value</t>
  </si>
  <si>
    <t>Buyer agent VAT identifier, scheme</t>
  </si>
  <si>
    <t>Ultimate Customer Order number</t>
  </si>
  <si>
    <t>ULTIMATE CUSTOMER ORDER DATE</t>
  </si>
  <si>
    <t>Ultimate customer order date, value</t>
  </si>
  <si>
    <t>SHIP-TO PARTY</t>
  </si>
  <si>
    <t>Ship-to identifier</t>
  </si>
  <si>
    <t>Ship-to global identifier</t>
  </si>
  <si>
    <t>Ship-to global identifier, scheme</t>
  </si>
  <si>
    <t>Ship-to name</t>
  </si>
  <si>
    <t>Ship-to role (code)</t>
  </si>
  <si>
    <t>DETAILS ABOUT SHIP-TO ORGANIZATION</t>
  </si>
  <si>
    <t>Ship-to legal registration identifier</t>
  </si>
  <si>
    <t>Ship-to legal registration identifier, scheme</t>
  </si>
  <si>
    <t>Ship-to trading business name</t>
  </si>
  <si>
    <t>SHIP-TO LEGAL ADDRESS</t>
  </si>
  <si>
    <t>Ship-to legal address, Post code</t>
  </si>
  <si>
    <t>Ship-to legal address, Address line 1</t>
  </si>
  <si>
    <t>Ship-to legal address, Address line 2</t>
  </si>
  <si>
    <t>Ship-to legal address, Address line 3</t>
  </si>
  <si>
    <t>Ship-to legal address, City</t>
  </si>
  <si>
    <t>Ship-to legal address, Country code</t>
  </si>
  <si>
    <t>Ship-to legal address, Country subdivision</t>
  </si>
  <si>
    <t>SHIP-TO CONTACT</t>
  </si>
  <si>
    <t>Ship-to contact name</t>
  </si>
  <si>
    <t>Ship-to contact department name</t>
  </si>
  <si>
    <t>Ship-to contact type of contact (code)</t>
  </si>
  <si>
    <t>Ship-to contact telephone number, value</t>
  </si>
  <si>
    <t>SHIP-TO CONTACT TELEPHONE NUMBER</t>
  </si>
  <si>
    <t>SHIP-TO CONTACT POINT FAX NUMBER</t>
  </si>
  <si>
    <t>Ship-to contact point fax number, value</t>
  </si>
  <si>
    <t>Ship-to contact email address, value</t>
  </si>
  <si>
    <t>SHIP-TO CONTACT EMAIL ADDRESS</t>
  </si>
  <si>
    <t>SHIP-TO POSTAL ADDRESS</t>
  </si>
  <si>
    <t>Ship-to postal address, Post code</t>
  </si>
  <si>
    <t>Ship-to postal address, Address line 1</t>
  </si>
  <si>
    <t>Ship-to postal address, Address line 2</t>
  </si>
  <si>
    <t>Ship-to postal address, Address line 3</t>
  </si>
  <si>
    <t>Ship-to postal address, City</t>
  </si>
  <si>
    <t>Ship-to postal address, Country code</t>
  </si>
  <si>
    <t>Ship-to postal address, Country subdivision</t>
  </si>
  <si>
    <t>SHIP-TO ELECTRONIC ADDRESS</t>
  </si>
  <si>
    <t>Ship-to electronic address, value</t>
  </si>
  <si>
    <t>Ship-to electronic address, scheme</t>
  </si>
  <si>
    <t>SHIP-TO VAT IDENTIFIER</t>
  </si>
  <si>
    <t>Ship-to VAT identifier, value</t>
  </si>
  <si>
    <t>Ship-to VAT identifier, scheme</t>
  </si>
  <si>
    <t>ULTIMATE SHIP-TO PARTY</t>
  </si>
  <si>
    <t>Ultimate ship-to identifier</t>
  </si>
  <si>
    <t>Ultimate ship-to global identifier</t>
  </si>
  <si>
    <t>Ultimate ship-to global identifier, scheme</t>
  </si>
  <si>
    <t>Ultimate ship-to name</t>
  </si>
  <si>
    <t>Ultimate ship-to role (code)</t>
  </si>
  <si>
    <t>Ultimate ship-to trading business name</t>
  </si>
  <si>
    <t>DETAILS ABOUT ULTIMATE SHIP-TO ORGANIZATION</t>
  </si>
  <si>
    <t>ULTIMATE SHIP-TO LEGAL ADDRESS</t>
  </si>
  <si>
    <t>Ultimate ship-to legal address, Post code</t>
  </si>
  <si>
    <t>Ultimate ship-to legal address, Address line 1</t>
  </si>
  <si>
    <t>Ultimate ship-to legal address, Address line 2</t>
  </si>
  <si>
    <t>Ultimate ship-to legal address, Address line 3</t>
  </si>
  <si>
    <t>Ultimate ship-to legal address, City</t>
  </si>
  <si>
    <t>Ultimate ship-to legal address, Country code</t>
  </si>
  <si>
    <t>Ultimate ship-to legal address, Country subdivision</t>
  </si>
  <si>
    <t>ULTIMATE SHIP-TO CONTACT</t>
  </si>
  <si>
    <t>Ultimate ship-to contact name</t>
  </si>
  <si>
    <t>Ultimate ship-to contact department name</t>
  </si>
  <si>
    <t>Ultimate ship-to contact type of contact (code)</t>
  </si>
  <si>
    <t>Ultimate ship-to contact telephone number, value</t>
  </si>
  <si>
    <t>Ultimate ship-to contact point fax number, value</t>
  </si>
  <si>
    <t>Ultimate ship-to contact email address, value</t>
  </si>
  <si>
    <t>ULTIMATE SHIP-TO CONTACT TELEPHONE NUMBER</t>
  </si>
  <si>
    <t>ULTIMATE SHIP-TO CONTACT POINT FAX NUMBER</t>
  </si>
  <si>
    <t>ULTIMATE SHIP-TO CONTACT EMAIL ADDRESS</t>
  </si>
  <si>
    <t>ULTIMATE SHIP-TO POSTAL ADDRESS</t>
  </si>
  <si>
    <t>Ultimate ship-to postal address, Post code</t>
  </si>
  <si>
    <t>Ultimate ship-to postal address, Address line 1</t>
  </si>
  <si>
    <t>Ultimate ship-to postal address, Address line 2</t>
  </si>
  <si>
    <t>Ultimate ship-to postal address, Address line 3</t>
  </si>
  <si>
    <t>Ultimate ship-to postal address, City</t>
  </si>
  <si>
    <t>Ultimate ship-to postal address, Country code</t>
  </si>
  <si>
    <t>Ultimate ship-to postal address, Country subdivision</t>
  </si>
  <si>
    <t>ULTIMATE SHIP-TO ELECTRONIC ADDRESS</t>
  </si>
  <si>
    <t>Ultimate ship-to electronic address, value</t>
  </si>
  <si>
    <t>Ultimate ship-to electronic address, scheme</t>
  </si>
  <si>
    <t>ULTIMATE SHIP-TO VAT IDENTIFIER</t>
  </si>
  <si>
    <t>Ultimate ship-to VAT identifier, value</t>
  </si>
  <si>
    <t>Ultimate ship-to VAT identifier, scheme</t>
  </si>
  <si>
    <t>SHIP-FROM PARTY</t>
  </si>
  <si>
    <t>Ship-from identifier</t>
  </si>
  <si>
    <t>Ship-from global identifier</t>
  </si>
  <si>
    <t>Ship-from global identifier, scheme</t>
  </si>
  <si>
    <t>Ship-from name</t>
  </si>
  <si>
    <t>Ship-from role (code)</t>
  </si>
  <si>
    <t>DETAILS ABOUT SHIP-FROM ORGANIZATION</t>
  </si>
  <si>
    <t>Ship-from trading business name</t>
  </si>
  <si>
    <t>SHIP-FROM LEGAL ADDRESS</t>
  </si>
  <si>
    <t>Ship-from legal address, Post code</t>
  </si>
  <si>
    <t>Ship-from legal address, Address line 1</t>
  </si>
  <si>
    <t>Ship-from legal address, Address line 2</t>
  </si>
  <si>
    <t>Ship-from legal address, Address line 3</t>
  </si>
  <si>
    <t>Ship-from legal address, City</t>
  </si>
  <si>
    <t>Ship-from legal address, Country code</t>
  </si>
  <si>
    <t>Ship-from legal address, Country subdivision</t>
  </si>
  <si>
    <t>SHIP-FROM CONTACT</t>
  </si>
  <si>
    <t>Ship-from contact name</t>
  </si>
  <si>
    <t>Ship-from contact department name</t>
  </si>
  <si>
    <t>Ship-from contact type of contact (code)</t>
  </si>
  <si>
    <t>Ship-from contact telephone number, value</t>
  </si>
  <si>
    <t>Ship-from contact point fax number, value</t>
  </si>
  <si>
    <t>Ship-from contact email address, value</t>
  </si>
  <si>
    <t>Ship-from electronic address, value</t>
  </si>
  <si>
    <t>Ship-from electronic address, scheme</t>
  </si>
  <si>
    <t>SHIP-FROM CONTACT TELEPHONE NUMBER</t>
  </si>
  <si>
    <t>SHIP-FROM CONTACT POINT FAX NUMBER</t>
  </si>
  <si>
    <t>SHIP-FROM CONTACT EMAIL ADDRESS</t>
  </si>
  <si>
    <t>SHIP-FROM POSTAL ADDRESS</t>
  </si>
  <si>
    <t>Shp-from postal address, Post code</t>
  </si>
  <si>
    <t>Shp-from postal address, Address line 1</t>
  </si>
  <si>
    <t>Shp-from postal address, Address line 2</t>
  </si>
  <si>
    <t>Shp-from postal address, Address line 3</t>
  </si>
  <si>
    <t>Shp-from postal address, City</t>
  </si>
  <si>
    <t>Shp-from postal address, Country code</t>
  </si>
  <si>
    <t>Shp-from postal address, Country subdivision</t>
  </si>
  <si>
    <t>SHIP-FROM ELECTRONIC ADDRESS</t>
  </si>
  <si>
    <t>SHIP-FROM VAT IDENTIFIER</t>
  </si>
  <si>
    <t>Ship-from VAT identifier, value</t>
  </si>
  <si>
    <t>Ship-from VAT identifier, scheme</t>
  </si>
  <si>
    <t>ACTUAL DELIVERY DATE</t>
  </si>
  <si>
    <t>Actual delivery date, value</t>
  </si>
  <si>
    <t>DESPATCH ADVICE REFERENCE</t>
  </si>
  <si>
    <t>Despatch advice reference, value</t>
  </si>
  <si>
    <t>DESPATCH ADVICE DATE</t>
  </si>
  <si>
    <t>GOODS RECEIPT REFERENCE</t>
  </si>
  <si>
    <t>Goods receipt reference, value</t>
  </si>
  <si>
    <t>GOODS RECEIPT DATE</t>
  </si>
  <si>
    <t>DELIVERY NOTE REFERENCE</t>
  </si>
  <si>
    <t>Delivery note reference, value</t>
  </si>
  <si>
    <t>DELIVERY NOTE DATE</t>
  </si>
  <si>
    <t>INVOICER PARTY</t>
  </si>
  <si>
    <t>Invoicer global identifier, scheme</t>
  </si>
  <si>
    <t>Invoicer name</t>
  </si>
  <si>
    <t>Invoicer role (code)</t>
  </si>
  <si>
    <t>DETAILS ABOUT INVOICER ORGANIZATION</t>
  </si>
  <si>
    <t>Invoicer trading business name</t>
  </si>
  <si>
    <t>INVOICER LEGAL ADDRESS</t>
  </si>
  <si>
    <t>Invoicer legal address, Post code</t>
  </si>
  <si>
    <t>Invoicer legal address, Address line 1</t>
  </si>
  <si>
    <t>Invoicer legal address, Address line 2</t>
  </si>
  <si>
    <t>Invoicer legal address, Address line 3</t>
  </si>
  <si>
    <t>Invoicer legal address, City</t>
  </si>
  <si>
    <t>Invoicer legal address, Country code</t>
  </si>
  <si>
    <t>Invoicer legal address, Country subdivision</t>
  </si>
  <si>
    <t>INVOICER CONTACT</t>
  </si>
  <si>
    <t>Invoicer contact name</t>
  </si>
  <si>
    <t>Invoicer contact department name</t>
  </si>
  <si>
    <t>Invoicer contact type of contact (code)</t>
  </si>
  <si>
    <t>Invoicer contact telephone number, value</t>
  </si>
  <si>
    <t>Invoicer contact point fax number, value</t>
  </si>
  <si>
    <t>Invoicer contact email address, value</t>
  </si>
  <si>
    <t>INVOICER CONTACT TELEPHONE NUMBER</t>
  </si>
  <si>
    <t>INVOICER CONTACT POINT FAX NUMBER</t>
  </si>
  <si>
    <t>INVOICER CONTACT EMAIL ADDRESS</t>
  </si>
  <si>
    <t>INVOICER POSTAL ADDRESS</t>
  </si>
  <si>
    <t>Invoicer postal address, Post code</t>
  </si>
  <si>
    <t>Invoicer postal address, Address line 1</t>
  </si>
  <si>
    <t>Invoicer postal address, Address line 2</t>
  </si>
  <si>
    <t>Invoicer postal address, Address line 3</t>
  </si>
  <si>
    <t>Invoicer postal address, City</t>
  </si>
  <si>
    <t>Invoicer postal address, Country code</t>
  </si>
  <si>
    <t>Invoicer postal address, Country subdivision</t>
  </si>
  <si>
    <t>INVOICER ELECTRONIC ADDRESS</t>
  </si>
  <si>
    <t>Invoicer electronic address, value</t>
  </si>
  <si>
    <t>Invoicer electronic address, scheme</t>
  </si>
  <si>
    <t>INVOICER VAT IDENTIFIER</t>
  </si>
  <si>
    <t>Invoicer VAT identifier, value</t>
  </si>
  <si>
    <t>Invoicer VAT identifier, scheme</t>
  </si>
  <si>
    <t>INVOICEE PARTY</t>
  </si>
  <si>
    <t>Invoicee global identifier, scheme</t>
  </si>
  <si>
    <t>Invoicee name</t>
  </si>
  <si>
    <t>Invoicee role (code)</t>
  </si>
  <si>
    <t>DETAILS ABOUT INVOICEE ORGANIZATION</t>
  </si>
  <si>
    <t>Invoicee trading business name</t>
  </si>
  <si>
    <t>INVOICEE LEGAL ADDRESS</t>
  </si>
  <si>
    <t>Invoicee legal address, Post code</t>
  </si>
  <si>
    <t>Invoicee legal address, Address line 1</t>
  </si>
  <si>
    <t>Invoicee legal address, Address line 2</t>
  </si>
  <si>
    <t>Invoicee legal address, Address line 3</t>
  </si>
  <si>
    <t>Invoicee legal address, City</t>
  </si>
  <si>
    <t>Invoicee legal address, Country code</t>
  </si>
  <si>
    <t>Invoicee legal address, Country subdivision</t>
  </si>
  <si>
    <t>INVOICEE CONTACT</t>
  </si>
  <si>
    <t>Invoicee contact name</t>
  </si>
  <si>
    <t>Invoicee contact department name</t>
  </si>
  <si>
    <t>Invoicee contact type of contact (code)</t>
  </si>
  <si>
    <t>Invoicee contact telephone number, value</t>
  </si>
  <si>
    <t>Invoicee contact point fax number, value</t>
  </si>
  <si>
    <t>Invoicee contact email address, value</t>
  </si>
  <si>
    <t>INVOICEE CONTACT TELEPHONE NUMBER</t>
  </si>
  <si>
    <t>INVOICEE CONTACT POINT FAX NUMBER</t>
  </si>
  <si>
    <t>INVOICEE CONTACT EMAIL ADDRESS</t>
  </si>
  <si>
    <t>INVOICEE POSTAL ADDRESS</t>
  </si>
  <si>
    <t>Invoicee postal address, Post code</t>
  </si>
  <si>
    <t>Invoicee postal address, Address line 1</t>
  </si>
  <si>
    <t>Invoicee postal address, Address line 2</t>
  </si>
  <si>
    <t>Invoicee postal address, Address line 3</t>
  </si>
  <si>
    <t>Invoicee postal address, City</t>
  </si>
  <si>
    <t>Invoicee postal address, Country code</t>
  </si>
  <si>
    <t>Invoicee postal address, Country subdivision</t>
  </si>
  <si>
    <t>INVOICEE ELECTRONIC ADDRESS</t>
  </si>
  <si>
    <t>Invoicee electronic address, value</t>
  </si>
  <si>
    <t>Invoicee electronic address, scheme</t>
  </si>
  <si>
    <t>INVOICEE VAT IDENTIFIER</t>
  </si>
  <si>
    <t>Invoicee VAT identifier, value</t>
  </si>
  <si>
    <t>Invoicee VAT identifier, scheme</t>
  </si>
  <si>
    <t>PAYEE PARTY</t>
  </si>
  <si>
    <t>Payee global identifier, scheme</t>
  </si>
  <si>
    <t>DETAILS ABOUT PAYEE ORGANIZATION</t>
  </si>
  <si>
    <t>Payee legal registration identifier, scheme</t>
  </si>
  <si>
    <t>Payee trading business name</t>
  </si>
  <si>
    <t>PAYEE LEGAL ADDRESS</t>
  </si>
  <si>
    <t>Payee legal address, Post code</t>
  </si>
  <si>
    <t>Payee legal address, Address line 1</t>
  </si>
  <si>
    <t>Payee legal address, Address line 2</t>
  </si>
  <si>
    <t>Payee legal address, Address line 3</t>
  </si>
  <si>
    <t>Payee legal address, City</t>
  </si>
  <si>
    <t>Payee legal address, Country code</t>
  </si>
  <si>
    <t>Payee legal address, Country subdivision</t>
  </si>
  <si>
    <t>Payee contact name</t>
  </si>
  <si>
    <t>Payee contact department name</t>
  </si>
  <si>
    <t>Payee contact type of contact (code)</t>
  </si>
  <si>
    <t>PAYEE CONTACT TELEPHONE NUMBER</t>
  </si>
  <si>
    <t>Payee contact telephone number, value</t>
  </si>
  <si>
    <t>PAYEE CONTACT POINT FAX NUMBER</t>
  </si>
  <si>
    <t>Payee contact point fax number, value</t>
  </si>
  <si>
    <t>PAYEE CONTACT EMAIL ADDRESS</t>
  </si>
  <si>
    <t>Payee contact email address, value</t>
  </si>
  <si>
    <t>Payee postal address, Post code</t>
  </si>
  <si>
    <t>Payee postal address, Address line 1</t>
  </si>
  <si>
    <t>Payee postal address, Address line 2</t>
  </si>
  <si>
    <t>Payee postal address, Address line 3</t>
  </si>
  <si>
    <t>Payee postal address, City</t>
  </si>
  <si>
    <t>Payee postal address, Country code</t>
  </si>
  <si>
    <t>Payee postal address, Country subdivision</t>
  </si>
  <si>
    <t>PAYEE LECTRONIC ADDRESS</t>
  </si>
  <si>
    <t>Payee electronic address, value</t>
  </si>
  <si>
    <t>Payee electronic address, scheme</t>
  </si>
  <si>
    <t>PAYEE VAT IDENTIFIER</t>
  </si>
  <si>
    <t>Payee VAT identifier, value</t>
  </si>
  <si>
    <t>Payee VAT identifier, scheme</t>
  </si>
  <si>
    <t>PAYER PARTY</t>
  </si>
  <si>
    <t>Payer identifier</t>
  </si>
  <si>
    <t>Payer global identifier, scheme</t>
  </si>
  <si>
    <t>Payer name</t>
  </si>
  <si>
    <t>Payer role (code)</t>
  </si>
  <si>
    <t>DETAILS ABOUT PAYER ORGANIZATION</t>
  </si>
  <si>
    <t>Payer legal registration number</t>
  </si>
  <si>
    <t>Payer legal registration number, scheme</t>
  </si>
  <si>
    <t>Payer trading business name</t>
  </si>
  <si>
    <t>PAYER LEGAL ADDRESS</t>
  </si>
  <si>
    <t>Payer legal address, Post code</t>
  </si>
  <si>
    <t>Payer legal address, Address line 1</t>
  </si>
  <si>
    <t>Payer legal address, Address line 2</t>
  </si>
  <si>
    <t>Payer legal address, Address line 3</t>
  </si>
  <si>
    <t>Payer legal address, City</t>
  </si>
  <si>
    <t>Payer legal address, Country code</t>
  </si>
  <si>
    <t>Payer legal address, Country subdivision</t>
  </si>
  <si>
    <t>PAYER CONTACT</t>
  </si>
  <si>
    <t>Payer contact name</t>
  </si>
  <si>
    <t>Payer contact department name</t>
  </si>
  <si>
    <t>Payer contact type of contact (code)</t>
  </si>
  <si>
    <t>PAYER CONTACT TELEPHONE NUMBER</t>
  </si>
  <si>
    <t>Payer contact telephone number, value</t>
  </si>
  <si>
    <t>PAYER CONTACT POINT FAX NUMBER</t>
  </si>
  <si>
    <t>Payer contact point fax number, value</t>
  </si>
  <si>
    <t>Payer contact email address, value</t>
  </si>
  <si>
    <t>PAYER CONTACT EMAIL ADDRESS</t>
  </si>
  <si>
    <t>PAYER POSTAL ADDRESS</t>
  </si>
  <si>
    <t>Payer postal address, Post code</t>
  </si>
  <si>
    <t>Payer postal address, Address line 1</t>
  </si>
  <si>
    <t>Payer postal address, Address line 2</t>
  </si>
  <si>
    <t>Payer postal address, Address line 3</t>
  </si>
  <si>
    <t>Payer postal address, City</t>
  </si>
  <si>
    <t>Payer postal address, Country code</t>
  </si>
  <si>
    <t>Payer postal address, Country subdivision</t>
  </si>
  <si>
    <t>PAYER ELECTRONIC ADDRESS</t>
  </si>
  <si>
    <t>Payer electronic address, value</t>
  </si>
  <si>
    <t>Payer electronic address, scheme</t>
  </si>
  <si>
    <t>PAYER VAT IDENTIFIER</t>
  </si>
  <si>
    <t>Payer VAT identifier, value</t>
  </si>
  <si>
    <t>Payer VAT identifier, scheme</t>
  </si>
  <si>
    <t>EXCHANGE RATE DATE</t>
  </si>
  <si>
    <t>Exchange rate date, format</t>
  </si>
  <si>
    <t>BUYER BANK INFORMATION</t>
  </si>
  <si>
    <t>SELLER BANK INFORMATION</t>
  </si>
  <si>
    <t>TAX DUE POINT DATE</t>
  </si>
  <si>
    <t>Tax due point date, value</t>
  </si>
  <si>
    <t>Tax due point date, format</t>
  </si>
  <si>
    <t>INVOICING PERIOD START DATE</t>
  </si>
  <si>
    <t>Invoicing period start date, value</t>
  </si>
  <si>
    <t>Invoicing period start date, format</t>
  </si>
  <si>
    <t>INVOICING PERIOD END DATE</t>
  </si>
  <si>
    <t>Invoicing period end date, value</t>
  </si>
  <si>
    <t>Invoicing period end date, format</t>
  </si>
  <si>
    <t>Document level allowance type of tax (code)</t>
  </si>
  <si>
    <t>Document level charge base quantity</t>
  </si>
  <si>
    <t>Document level allowance base quantity</t>
  </si>
  <si>
    <t>DOCUMENT LEVEL ALLOWANCE VAT</t>
  </si>
  <si>
    <t>DOCUMENT LEVEL CHARGE VAT</t>
  </si>
  <si>
    <t>Document level charge type of tax (code)</t>
  </si>
  <si>
    <t>LOGISTICS SERVICE FEES</t>
  </si>
  <si>
    <t>SERVICE FEES VAT</t>
  </si>
  <si>
    <t>Service fees description</t>
  </si>
  <si>
    <t>Service fees amount</t>
  </si>
  <si>
    <t>Service fees tax type (Code)</t>
  </si>
  <si>
    <t>Service fees VAT category code</t>
  </si>
  <si>
    <t>Service fees VAT category rate</t>
  </si>
  <si>
    <t>PAYMENT DUE DATE</t>
  </si>
  <si>
    <t>Payment due date, value</t>
  </si>
  <si>
    <t>Payment due date, format</t>
  </si>
  <si>
    <t>MATURITY REFERENCE DATE</t>
  </si>
  <si>
    <t>Maturity Reference Date, format</t>
  </si>
  <si>
    <t>DEVIATING PAYEE PARTY PER PAYMENT</t>
  </si>
  <si>
    <t>Deviating payee identifier</t>
  </si>
  <si>
    <t>Deviating payee global identifier, scheme</t>
  </si>
  <si>
    <t>Deviating payee global identifier</t>
  </si>
  <si>
    <t>Deviating payee name</t>
  </si>
  <si>
    <t>Deviating payee role (code)</t>
  </si>
  <si>
    <t>DETAILS ABOUT DEVIATING PAYEE ORGANIZATION</t>
  </si>
  <si>
    <t>Deviating payee legal registration identifier</t>
  </si>
  <si>
    <t>Deviating payee legal registration identifier, scheme</t>
  </si>
  <si>
    <t>Deviating payee trading business name</t>
  </si>
  <si>
    <t>DEVIATING PAYEE LEGAL ADDRESS</t>
  </si>
  <si>
    <t>Deviating payee legal address, Post code</t>
  </si>
  <si>
    <t>Deviating payee legal address, Address line 1</t>
  </si>
  <si>
    <t>Deviating payee legal address, Address line 2</t>
  </si>
  <si>
    <t>Deviating payee legal address, Address line 3</t>
  </si>
  <si>
    <t>Deviating payee legal address, City</t>
  </si>
  <si>
    <t>Deviating payee legal address, Country code</t>
  </si>
  <si>
    <t>Deviating payee legal address, Country subdivision</t>
  </si>
  <si>
    <t>DEVIATING PAYEE CONTACT</t>
  </si>
  <si>
    <t>Deviating payee contact name</t>
  </si>
  <si>
    <t>Deviating payee contact department name</t>
  </si>
  <si>
    <t>Deviating payee contact type of contact (code)</t>
  </si>
  <si>
    <t>Deviating payee contact telephone number, value</t>
  </si>
  <si>
    <t>Deviating payee contact point fax number, value</t>
  </si>
  <si>
    <t>Deviating payee contact email address, value</t>
  </si>
  <si>
    <t>DEVIATING PAYEE CONTACT TELEPHONE NUMBER</t>
  </si>
  <si>
    <t>DEVIATING PAYEE CONTACT POINT FAX NUMBER</t>
  </si>
  <si>
    <t>DEVIATING PAYEE CONTACT EMAIL ADDRESS</t>
  </si>
  <si>
    <t>DEVIATING PAYEE POSTAL ADDRESS</t>
  </si>
  <si>
    <t>Deviating payee postal address, Post code</t>
  </si>
  <si>
    <t>Deviating payee postal address, Address line 1</t>
  </si>
  <si>
    <t>Deviating payee postal address, Address line 2</t>
  </si>
  <si>
    <t>Deviating payee postal address, Address line 3</t>
  </si>
  <si>
    <t>Deviating payee postal address, City</t>
  </si>
  <si>
    <t>Deviating payee postal address, Country code</t>
  </si>
  <si>
    <t>Deviating payee postal address, Country subdivision</t>
  </si>
  <si>
    <t>DEVIATING PAYEE ELECTRONIC ADDRESS</t>
  </si>
  <si>
    <t>Deviating payee electronic address, value</t>
  </si>
  <si>
    <t>Deviating payee electronic address, scheme</t>
  </si>
  <si>
    <t>DEVIATING PAYEE VAT IDENTIFIER</t>
  </si>
  <si>
    <t>Deviating payee VAT identifier, value</t>
  </si>
  <si>
    <t>Deviating payee VAT identifier, scheme</t>
  </si>
  <si>
    <t>Preceding Invoice issue date, format</t>
  </si>
  <si>
    <t>BUYER ACCOUNTING REFERENCE</t>
  </si>
  <si>
    <t>Buyer accounting reference type (Code)</t>
  </si>
  <si>
    <t>Advanced payment amount</t>
  </si>
  <si>
    <t>DATE OF ADVANCED PAYMENT</t>
  </si>
  <si>
    <t>Date of advanced payment, format</t>
  </si>
  <si>
    <t>ADVANCE PAYMENT TAX INFORMATION</t>
  </si>
  <si>
    <t>Advance payment type of tax (code)</t>
  </si>
  <si>
    <t>Advance payment amount Included tax</t>
  </si>
  <si>
    <t>Advance payment VAT exemption reason text</t>
  </si>
  <si>
    <t>Advance payment VAT category code</t>
  </si>
  <si>
    <t>Advance payment VAT exemption reason code</t>
  </si>
  <si>
    <t>Advance payment VAT category rate</t>
  </si>
  <si>
    <t>Preceding Invoice for advance payment, reference</t>
  </si>
  <si>
    <t>Preceding Invoice for advance payment, type code</t>
  </si>
  <si>
    <t>PRECEDING INVOICE FOR ADVANCE PAYMENT ISSUE DATE</t>
  </si>
  <si>
    <t>Preceding Invoice for advance payment issue date, value</t>
  </si>
  <si>
    <t>Preceding Invoice for advance payment issue date, format</t>
  </si>
  <si>
    <t>Contractual due date of the invoice, format</t>
  </si>
  <si>
    <t>Seller order document number</t>
  </si>
  <si>
    <t>SELLER ORDER DOCUMENT DATE</t>
  </si>
  <si>
    <t>Seller order document date, value</t>
  </si>
  <si>
    <t>Seller order document date, format</t>
  </si>
  <si>
    <t>Buyer order document number</t>
  </si>
  <si>
    <t>Buyer order document line number</t>
  </si>
  <si>
    <t>BUYER ORDER DOCUMENT DATE</t>
  </si>
  <si>
    <t>Buyer order document date, value</t>
  </si>
  <si>
    <t>Buyer order document date, format</t>
  </si>
  <si>
    <t>Quotation document number</t>
  </si>
  <si>
    <t>QUOTATION DOCUMENT DATE</t>
  </si>
  <si>
    <t>Quotation document date, value</t>
  </si>
  <si>
    <t>Quotation document date, format</t>
  </si>
  <si>
    <t>Contract date, format</t>
  </si>
  <si>
    <t>Additional document number</t>
  </si>
  <si>
    <t>Additional document type (code)</t>
  </si>
  <si>
    <t>Additional document description</t>
  </si>
  <si>
    <t>Additional attached document</t>
  </si>
  <si>
    <t>Additional attached document Mime code</t>
  </si>
  <si>
    <t>Additional attached document Filename</t>
  </si>
  <si>
    <t>ADDITIONAL DOCUMENT DATE</t>
  </si>
  <si>
    <t>Additional document date, value</t>
  </si>
  <si>
    <t>Additional document date, format</t>
  </si>
  <si>
    <t>Type of additional document reference (code)</t>
  </si>
  <si>
    <t>DETAILS ON ULTIMATE CUSTOMER ORDER REFERENCED DOCUMENT</t>
  </si>
  <si>
    <t>Ultimate customer order document number</t>
  </si>
  <si>
    <t>Ultimate customer order document line number</t>
  </si>
  <si>
    <t>ULTIMATE CUSTOMER ORDER DOCUMENT DATE</t>
  </si>
  <si>
    <t>Ultimate customer order document date, value</t>
  </si>
  <si>
    <t>Ultimate customer order document date, format</t>
  </si>
  <si>
    <t>Despatch advice document number</t>
  </si>
  <si>
    <t>Despatch advice document lineID</t>
  </si>
  <si>
    <t>DESPATCH ADVICE DOCUMENT DATE</t>
  </si>
  <si>
    <t>Despatch advice document date, value</t>
  </si>
  <si>
    <t>Despatch advice document date, format</t>
  </si>
  <si>
    <t>Goods receipt document number</t>
  </si>
  <si>
    <t>Goods receipt document lineID</t>
  </si>
  <si>
    <t>GOODS RECEIPT DOCUMENT DATE</t>
  </si>
  <si>
    <t>Goods receipt document date, value</t>
  </si>
  <si>
    <t>Goods receipt document date, format</t>
  </si>
  <si>
    <t>Invoice line note content Code</t>
  </si>
  <si>
    <t>Invoice line note content</t>
  </si>
  <si>
    <t>Item standard identifier, scheme</t>
  </si>
  <si>
    <t>Item attribute Value (numerical measurand)</t>
  </si>
  <si>
    <t>Item attribute Value, unit of measure</t>
  </si>
  <si>
    <t>Item classification identifier, scheme identifier</t>
  </si>
  <si>
    <t>Item classification identifier, scheme version identifier</t>
  </si>
  <si>
    <t>Item classification name</t>
  </si>
  <si>
    <t>Included item ID</t>
  </si>
  <si>
    <t>Included item global ID</t>
  </si>
  <si>
    <t>Included item global ID, scheme</t>
  </si>
  <si>
    <t>Included item SellerAssignedID</t>
  </si>
  <si>
    <t>Included item BuyerAssignedID</t>
  </si>
  <si>
    <t>Included item IndustryAssignedID</t>
  </si>
  <si>
    <t>Included item name</t>
  </si>
  <si>
    <t>Included item description</t>
  </si>
  <si>
    <t>Included item quantity</t>
  </si>
  <si>
    <t>Seller order document lineID</t>
  </si>
  <si>
    <t>ASSOCIATED CONTRACT (RELATED TO THE LINE)</t>
  </si>
  <si>
    <t>SELLER ORDER DOCUMENT (RELATED TO THE LINE)</t>
  </si>
  <si>
    <t>BUYER ORDER DOCUMENT (RELATED TO THE LINE)</t>
  </si>
  <si>
    <t>QUOTATION DOCUMENT (RELATED TO THE LINE)</t>
  </si>
  <si>
    <t>ADDITIONAL DOCUMENT (RELATED TO THE LINE)</t>
  </si>
  <si>
    <t>Contract lineID</t>
  </si>
  <si>
    <t>Quotation document lineID</t>
  </si>
  <si>
    <t>Additional document lineID</t>
  </si>
  <si>
    <t>Quantity, without charge, unit of measure</t>
  </si>
  <si>
    <t>Package quantity, unit of measure</t>
  </si>
  <si>
    <t>SHIP-TO PARTY (RELATED TO THE LINE)</t>
  </si>
  <si>
    <t>Ship-to Legal identifier</t>
  </si>
  <si>
    <t>Ship-to Legal identifier, scheme</t>
  </si>
  <si>
    <t>Ship-to contact  email address, value</t>
  </si>
  <si>
    <t>ULTIMATE SHIP-TO PARTY (RELATED TU THE LINE)</t>
  </si>
  <si>
    <t>Final recipient global identifier, scheme</t>
  </si>
  <si>
    <t>Final Recipient name</t>
  </si>
  <si>
    <t>Final recipient role (code)</t>
  </si>
  <si>
    <t>DETAILS ABOUT FINAL RECIPIENT ORGANIZATION</t>
  </si>
  <si>
    <t>Final recipient registration number</t>
  </si>
  <si>
    <t>Final recipient registration number, scheme</t>
  </si>
  <si>
    <t>Finale recipient trading business name</t>
  </si>
  <si>
    <t>FINAL RECIPIENT CONTACT</t>
  </si>
  <si>
    <t>Final recipient contact name</t>
  </si>
  <si>
    <t>Final recipient contact department name</t>
  </si>
  <si>
    <t>Final recipient contact type of contact (code)</t>
  </si>
  <si>
    <t>FINAL RECIPIENT CONTACT TELEPHONE NUMBER</t>
  </si>
  <si>
    <t>Final recipient contact telephone number, value</t>
  </si>
  <si>
    <t>FINAL RECIPIENT CONTACT POINT FAX NUMBER</t>
  </si>
  <si>
    <t>Final recipient contact point fax number, value</t>
  </si>
  <si>
    <t>FINAL RECIPIENT CONTACT EMAIL ADDRESS</t>
  </si>
  <si>
    <t>Final recipient contact email address, value</t>
  </si>
  <si>
    <t>FINAL RECIPIENT POSTAL ADDRESS</t>
  </si>
  <si>
    <t>Final recipient postal address, Post code</t>
  </si>
  <si>
    <t>Final recipient postal address, Address line 1</t>
  </si>
  <si>
    <t>Final recipient postal address, Address line 2</t>
  </si>
  <si>
    <t>Final recipient postal address, Address line 3</t>
  </si>
  <si>
    <t>Final recipient postal address, City</t>
  </si>
  <si>
    <t>Final recipient postal address, Country code</t>
  </si>
  <si>
    <t>Final recipient postal address, Country subdivision</t>
  </si>
  <si>
    <t>FINAL RECIPIENT ELECTRONIC ADDRESS</t>
  </si>
  <si>
    <t>Final recipient electronic address, value</t>
  </si>
  <si>
    <t>Final recipient electronic address, scheme</t>
  </si>
  <si>
    <t>FINAL RECIPIENT VAT identifier</t>
  </si>
  <si>
    <t>Final recipient VAT identifier, value</t>
  </si>
  <si>
    <t>Final recipient VAT identifier, scheme</t>
  </si>
  <si>
    <t>ACTUAL DELIVERY (RELATED TO THE LINE)</t>
  </si>
  <si>
    <t>Actual delivery date, format</t>
  </si>
  <si>
    <t>DESPATCH ADVICE DOCUMENT (RELATED TO THE LINE)</t>
  </si>
  <si>
    <t>GOODS RECEIPT DOCUMENT (RELATED TO THE LINE)</t>
  </si>
  <si>
    <t>DELIVERY NOTE DOCUMENT (RELATED TO THE LINE)</t>
  </si>
  <si>
    <t>Delivery note document number</t>
  </si>
  <si>
    <t>Delivery note document lineID</t>
  </si>
  <si>
    <t>DELIVERY NOTE DOCUMENT DATE</t>
  </si>
  <si>
    <t>Delivery note document date, value</t>
  </si>
  <si>
    <t>Delivery note document date, format</t>
  </si>
  <si>
    <t>Invoiced item tax type (code)</t>
  </si>
  <si>
    <t>INVOICE LINE PERIOD START DATE</t>
  </si>
  <si>
    <t>Invoice line period start date, value</t>
  </si>
  <si>
    <t>Invoice line period start date, format</t>
  </si>
  <si>
    <t>INVOICE LINE PERIOD END DATE</t>
  </si>
  <si>
    <t>Invoice line period end date, value</t>
  </si>
  <si>
    <t>Invoice line period end date, format</t>
  </si>
  <si>
    <t>Buyer tax representative legal registration identifier</t>
  </si>
  <si>
    <t>Buyer tax representative legal registration identifier, scheme</t>
  </si>
  <si>
    <t>Product end user legal registration identifier</t>
  </si>
  <si>
    <t>Product end user legal registration identifier, scheme</t>
  </si>
  <si>
    <t>Sales order date, format</t>
  </si>
  <si>
    <t>Purchase order date, format</t>
  </si>
  <si>
    <t>Quotation date, format</t>
  </si>
  <si>
    <t>Document date, format</t>
  </si>
  <si>
    <t>Buyer agent legal registration identifier</t>
  </si>
  <si>
    <t>Buyer agent legal registration identifier, scheme</t>
  </si>
  <si>
    <t>Ultimate ship-to legal registration identifier</t>
  </si>
  <si>
    <t>Ultimate ship-to legal registration identifier, scheme</t>
  </si>
  <si>
    <t>Ship-from legal registration identifier</t>
  </si>
  <si>
    <t>Ship-from legal registration identifier, scheme</t>
  </si>
  <si>
    <t>Despatch advice date, format</t>
  </si>
  <si>
    <t>Goods receipt date, format</t>
  </si>
  <si>
    <t>Delivery note date, format</t>
  </si>
  <si>
    <t>Invoicer legal registration identifier</t>
  </si>
  <si>
    <t>Invoicer legal registration identifier, scheme</t>
  </si>
  <si>
    <t>Invoicee legal registration identifier</t>
  </si>
  <si>
    <t>Invoicee legal registration identifier, scheme</t>
  </si>
  <si>
    <t>Invoice issue date, value</t>
  </si>
  <si>
    <t>Invoice issue date, format</t>
  </si>
  <si>
    <t>Ultimate customer order date, format</t>
  </si>
  <si>
    <t>Included item quantity, unit of measure</t>
  </si>
  <si>
    <t>Item price base quantity, unit of measure</t>
  </si>
  <si>
    <t>Invoiced quantity, unit of measure</t>
  </si>
  <si>
    <t>UnitQuantity of Included Referenced Product, unit of measure</t>
  </si>
  <si>
    <t>Document level allowance base quantity, unit of measure</t>
  </si>
  <si>
    <t>Document level charge base quantity, unit of measure</t>
  </si>
  <si>
    <t>Due date period basis, unit of measure</t>
  </si>
  <si>
    <t>Factur-X business term</t>
  </si>
  <si>
    <t>DOCUMENT ENVELOPE</t>
  </si>
  <si>
    <t>Data name</t>
  </si>
  <si>
    <t>Format, value(s)</t>
  </si>
  <si>
    <t>Usage rule</t>
  </si>
  <si>
    <t>E20 - INVOICE HEADER - REQUIRED 1 occurrence per INVOIC message</t>
  </si>
  <si>
    <t>G21 - ITEM/SERVICE INVOICE/CREDIT NOTE LINE (EXCLUDING FREIGHT/PACKING COSTS)</t>
  </si>
  <si>
    <t>R20 - INVOICE/CREDIT NOTE FOOTER - REQUIRED, 1 occurence per INVOIC message</t>
  </si>
  <si>
    <t>Caption</t>
  </si>
  <si>
    <t>Available in OPTO profile</t>
  </si>
  <si>
    <t>Not included in OPTO profile</t>
  </si>
  <si>
    <t>Segment group ID</t>
  </si>
  <si>
    <t>Segment ID and qualifier</t>
  </si>
  <si>
    <t>Segment position in standard profile</t>
  </si>
  <si>
    <t>No of occurrence / Max number of occurrences in standard profile</t>
  </si>
  <si>
    <r>
      <rPr>
        <sz val="9"/>
        <color rgb="FF0070C0"/>
        <rFont val="Calibri"/>
        <family val="2"/>
        <scheme val="minor"/>
      </rPr>
      <t xml:space="preserve">Status: </t>
    </r>
    <r>
      <rPr>
        <b/>
        <sz val="9"/>
        <rFont val="Calibri"/>
        <family val="2"/>
        <scheme val="minor"/>
      </rPr>
      <t>O</t>
    </r>
    <r>
      <rPr>
        <sz val="9"/>
        <color rgb="FF0070C0"/>
        <rFont val="Calibri"/>
        <family val="2"/>
        <scheme val="minor"/>
      </rPr>
      <t xml:space="preserve"> = Optional, </t>
    </r>
    <r>
      <rPr>
        <b/>
        <sz val="9"/>
        <color rgb="FFC00000"/>
        <rFont val="Calibri"/>
        <family val="2"/>
        <scheme val="minor"/>
      </rPr>
      <t>R</t>
    </r>
    <r>
      <rPr>
        <sz val="9"/>
        <color rgb="FF0070C0"/>
        <rFont val="Calibri"/>
        <family val="2"/>
        <scheme val="minor"/>
      </rPr>
      <t xml:space="preserve"> = Required, </t>
    </r>
    <r>
      <rPr>
        <b/>
        <sz val="9"/>
        <color theme="9" tint="-0.249977111117893"/>
        <rFont val="Calibri"/>
        <family val="2"/>
        <scheme val="minor"/>
      </rPr>
      <t>C</t>
    </r>
    <r>
      <rPr>
        <sz val="9"/>
        <color rgb="FF0070C0"/>
        <rFont val="Calibri"/>
        <family val="2"/>
        <scheme val="minor"/>
      </rPr>
      <t xml:space="preserve"> = Conditional</t>
    </r>
  </si>
  <si>
    <t>Segment ID</t>
  </si>
  <si>
    <t>Max number of occurrences in standard profile</t>
  </si>
  <si>
    <r>
      <rPr>
        <sz val="9"/>
        <color rgb="FF0070C0"/>
        <rFont val="Calibri"/>
        <family val="2"/>
        <scheme val="minor"/>
      </rPr>
      <t xml:space="preserve">Status: </t>
    </r>
    <r>
      <rPr>
        <b/>
        <sz val="9"/>
        <rFont val="Calibri"/>
        <family val="2"/>
        <scheme val="minor"/>
      </rPr>
      <t>O</t>
    </r>
    <r>
      <rPr>
        <sz val="9"/>
        <color rgb="FF0070C0"/>
        <rFont val="Calibri"/>
        <family val="2"/>
        <scheme val="minor"/>
      </rPr>
      <t xml:space="preserve"> = Optional, </t>
    </r>
    <r>
      <rPr>
        <b/>
        <sz val="9"/>
        <rFont val="Calibri"/>
        <family val="2"/>
        <scheme val="minor"/>
      </rPr>
      <t>R</t>
    </r>
    <r>
      <rPr>
        <sz val="9"/>
        <color rgb="FF0070C0"/>
        <rFont val="Calibri"/>
        <family val="2"/>
        <scheme val="minor"/>
      </rPr>
      <t xml:space="preserve"> = Required</t>
    </r>
  </si>
  <si>
    <t>Data dictionary</t>
  </si>
  <si>
    <t>Data in OPTO36 format</t>
  </si>
  <si>
    <t>Comments, usage rule</t>
  </si>
  <si>
    <t>INVOIC EDIFACT mapping</t>
  </si>
  <si>
    <t>CII-Factur-X mapping</t>
  </si>
  <si>
    <t>Root element: /rsm:CrossIndustryInvoice</t>
  </si>
  <si>
    <t>SERVICE DATA</t>
  </si>
  <si>
    <t>REQUIRED, 1 occurence per INVOICE/CREDIT NOTE</t>
  </si>
  <si>
    <t>CONDITIONAL, required for all invoices/credit notes with freight and/or packing charges. Each type of charge must be described in separate lines.</t>
  </si>
  <si>
    <t>Type of
product / service</t>
  </si>
  <si>
    <t>Brand</t>
  </si>
  <si>
    <r>
      <t xml:space="preserve">Characteristic #1
</t>
    </r>
    <r>
      <rPr>
        <b/>
        <sz val="9"/>
        <rFont val="Calibri"/>
        <family val="2"/>
        <scheme val="minor"/>
      </rPr>
      <t>Product / Service</t>
    </r>
  </si>
  <si>
    <r>
      <t xml:space="preserve">Characteristic #6
</t>
    </r>
    <r>
      <rPr>
        <b/>
        <sz val="9"/>
        <rFont val="Calibri"/>
        <family val="2"/>
        <scheme val="minor"/>
      </rPr>
      <t>Free</t>
    </r>
  </si>
  <si>
    <r>
      <t xml:space="preserve">Characteristic #7
</t>
    </r>
    <r>
      <rPr>
        <b/>
        <sz val="9"/>
        <rFont val="Calibri"/>
        <family val="2"/>
        <scheme val="minor"/>
      </rPr>
      <t>Brand treatment</t>
    </r>
  </si>
  <si>
    <t>(1 character)</t>
  </si>
  <si>
    <t>(2 characters)</t>
  </si>
  <si>
    <t>(1st character)</t>
  </si>
  <si>
    <t>(2nd character)</t>
  </si>
  <si>
    <t>Lens</t>
  </si>
  <si>
    <t>Brand
(free codification depending on manufacturers)</t>
  </si>
  <si>
    <t>Add-on</t>
  </si>
  <si>
    <t>Assembly</t>
  </si>
  <si>
    <t>Freight charges</t>
  </si>
  <si>
    <t>Advertising</t>
  </si>
  <si>
    <t>Packing charges</t>
  </si>
  <si>
    <t>Other</t>
  </si>
  <si>
    <t>Progressive</t>
  </si>
  <si>
    <t>Half-distance</t>
  </si>
  <si>
    <t>Treatment</t>
  </si>
  <si>
    <t>Unifocal + progressive</t>
  </si>
  <si>
    <t>Mineral</t>
  </si>
  <si>
    <t>Organic</t>
  </si>
  <si>
    <t>Without</t>
  </si>
  <si>
    <t>Spheric</t>
  </si>
  <si>
    <t>Aspheric</t>
  </si>
  <si>
    <t>From 1,49 to 1,53</t>
  </si>
  <si>
    <t>From 1,54 to 1,58</t>
  </si>
  <si>
    <t>From 1,59 to 1,62</t>
  </si>
  <si>
    <t>From 1,63 to 1,75</t>
  </si>
  <si>
    <t>From 1,76 to 1,86</t>
  </si>
  <si>
    <t>&gt; 1,86</t>
  </si>
  <si>
    <t>White</t>
  </si>
  <si>
    <t>Coloured</t>
  </si>
  <si>
    <t>Photochromic</t>
  </si>
  <si>
    <t>Polarizing</t>
  </si>
  <si>
    <t>Brown</t>
  </si>
  <si>
    <t>Grey</t>
  </si>
  <si>
    <t>Green</t>
  </si>
  <si>
    <t>Pink</t>
  </si>
  <si>
    <t>Blue</t>
  </si>
  <si>
    <t>Yellow</t>
  </si>
  <si>
    <t>Free codification depending on manufacturers</t>
  </si>
  <si>
    <t>Frame</t>
  </si>
  <si>
    <r>
      <t xml:space="preserve">Characteristic #7
</t>
    </r>
    <r>
      <rPr>
        <b/>
        <sz val="9"/>
        <rFont val="Calibri"/>
        <family val="2"/>
        <scheme val="minor"/>
      </rPr>
      <t>Not used</t>
    </r>
  </si>
  <si>
    <t>Optical</t>
  </si>
  <si>
    <t>Optical half-moon</t>
  </si>
  <si>
    <t>Sun half-moon</t>
  </si>
  <si>
    <t>Sunglass</t>
  </si>
  <si>
    <t>Traditional</t>
  </si>
  <si>
    <t>Metal</t>
  </si>
  <si>
    <t>Plastic</t>
  </si>
  <si>
    <t>Combined</t>
  </si>
  <si>
    <t>Titanium</t>
  </si>
  <si>
    <t>Carbon</t>
  </si>
  <si>
    <t>Wood</t>
  </si>
  <si>
    <t>Male</t>
  </si>
  <si>
    <t>Female</t>
  </si>
  <si>
    <t>Unisex</t>
  </si>
  <si>
    <t>Rolled gold-filled</t>
  </si>
  <si>
    <t>Rim mount</t>
  </si>
  <si>
    <t>Semi-rimless</t>
  </si>
  <si>
    <t>Rimless mount</t>
  </si>
  <si>
    <t>Baby 0 à 3 years</t>
  </si>
  <si>
    <t>Children 4 à 8 years</t>
  </si>
  <si>
    <t>Junior 9 à 12 years</t>
  </si>
  <si>
    <t>Teen 13 à 16 years</t>
  </si>
  <si>
    <t>Adult 17 à 35 years</t>
  </si>
  <si>
    <t>Adult 36 à 55 years</t>
  </si>
  <si>
    <t>Adult &gt; 55 years</t>
  </si>
  <si>
    <t>Classic</t>
  </si>
  <si>
    <t>Modern</t>
  </si>
  <si>
    <t>Gold</t>
  </si>
  <si>
    <t>Silver</t>
  </si>
  <si>
    <t>Dusky</t>
  </si>
  <si>
    <t>Light/pastel</t>
  </si>
  <si>
    <t>Brightly</t>
  </si>
  <si>
    <t>Multicolor</t>
  </si>
  <si>
    <t>Spare parts</t>
  </si>
  <si>
    <t>Characteristic #2</t>
  </si>
  <si>
    <t>Characteristic #3</t>
  </si>
  <si>
    <t>Characteristic #4</t>
  </si>
  <si>
    <t>Characteristic #5</t>
  </si>
  <si>
    <t>Characteristic #6</t>
  </si>
  <si>
    <t>Contactology</t>
  </si>
  <si>
    <t>Soft</t>
  </si>
  <si>
    <t>Hard</t>
  </si>
  <si>
    <t>JH</t>
  </si>
  <si>
    <t>Toric</t>
  </si>
  <si>
    <t>Multifocal/progressive</t>
  </si>
  <si>
    <t>Weekly extended wear</t>
  </si>
  <si>
    <t>Monthly extended wear</t>
  </si>
  <si>
    <t>Transparent</t>
  </si>
  <si>
    <t>For soft</t>
  </si>
  <si>
    <t>For hard</t>
  </si>
  <si>
    <t>For soft or hard</t>
  </si>
  <si>
    <t>Rinsing</t>
  </si>
  <si>
    <t>Multifunction</t>
  </si>
  <si>
    <t>Oxydizer</t>
  </si>
  <si>
    <t>Deproteinizer</t>
  </si>
  <si>
    <t>Disindection</t>
  </si>
  <si>
    <t>Washing</t>
  </si>
  <si>
    <t>Cleaning</t>
  </si>
  <si>
    <t>Non standard</t>
  </si>
  <si>
    <t>Various</t>
  </si>
  <si>
    <t>Cases</t>
  </si>
  <si>
    <t>Mask</t>
  </si>
  <si>
    <t>Make-up removal</t>
  </si>
  <si>
    <t>Accessories</t>
  </si>
  <si>
    <t>Magnifier</t>
  </si>
  <si>
    <r>
      <t xml:space="preserve">Characteristic #2
</t>
    </r>
    <r>
      <rPr>
        <b/>
        <sz val="9"/>
        <rFont val="Calibri"/>
        <family val="2"/>
        <scheme val="minor"/>
      </rPr>
      <t>Not used</t>
    </r>
  </si>
  <si>
    <r>
      <t xml:space="preserve">Characteristic #3
</t>
    </r>
    <r>
      <rPr>
        <b/>
        <sz val="9"/>
        <rFont val="Calibri"/>
        <family val="2"/>
        <scheme val="minor"/>
      </rPr>
      <t>Not used</t>
    </r>
  </si>
  <si>
    <r>
      <t xml:space="preserve">Characteristic #4
</t>
    </r>
    <r>
      <rPr>
        <b/>
        <sz val="9"/>
        <rFont val="Calibri"/>
        <family val="2"/>
        <scheme val="minor"/>
      </rPr>
      <t>Not used</t>
    </r>
  </si>
  <si>
    <r>
      <t xml:space="preserve">Characteristic #5
</t>
    </r>
    <r>
      <rPr>
        <b/>
        <sz val="9"/>
        <rFont val="Calibri"/>
        <family val="2"/>
        <scheme val="minor"/>
      </rPr>
      <t>Not used</t>
    </r>
  </si>
  <si>
    <r>
      <t xml:space="preserve">Characteristic #6
</t>
    </r>
    <r>
      <rPr>
        <b/>
        <sz val="9"/>
        <rFont val="Calibri"/>
        <family val="2"/>
        <scheme val="minor"/>
      </rPr>
      <t>Not used</t>
    </r>
  </si>
  <si>
    <t>Barometer / Thermometer / Pedometer / Compass</t>
  </si>
  <si>
    <t>Eyeglass cleaning cloth</t>
  </si>
  <si>
    <t>Cleaning products</t>
  </si>
  <si>
    <t>Office supplies</t>
  </si>
  <si>
    <t>Skin care product, makeup</t>
  </si>
  <si>
    <t>Cords / Chains / Croackies</t>
  </si>
  <si>
    <t>Tray</t>
  </si>
  <si>
    <t>Labor</t>
  </si>
  <si>
    <t>Travel</t>
  </si>
  <si>
    <t>Workshop equipment</t>
  </si>
  <si>
    <t>Optometry equipment</t>
  </si>
  <si>
    <t>Small tools</t>
  </si>
  <si>
    <t>Furniture</t>
  </si>
  <si>
    <t>Binoculars</t>
  </si>
  <si>
    <t>Monocular / Spyglass</t>
  </si>
  <si>
    <t>Astrology / Telescope / Microscope</t>
  </si>
  <si>
    <t>Special operation - eclipse glasses</t>
  </si>
  <si>
    <t>Low vision</t>
  </si>
  <si>
    <t>Pre-mounted glasses</t>
  </si>
  <si>
    <t>Magnifying glasses</t>
  </si>
  <si>
    <t>BRANCHING DIAGRAM - Subset of INVOIC D96B EDIFACT</t>
  </si>
  <si>
    <r>
      <rPr>
        <b/>
        <sz val="11"/>
        <color rgb="FFC00000"/>
        <rFont val="Verdana"/>
        <family val="2"/>
      </rPr>
      <t>INVOIC</t>
    </r>
    <r>
      <rPr>
        <b/>
        <sz val="11"/>
        <color indexed="10"/>
        <rFont val="Verdana"/>
        <family val="2"/>
      </rPr>
      <t xml:space="preserve"> </t>
    </r>
    <r>
      <rPr>
        <b/>
        <sz val="11"/>
        <color rgb="FF0070C0"/>
        <rFont val="Verdana"/>
        <family val="2"/>
      </rPr>
      <t>- Multi-products invoice</t>
    </r>
    <r>
      <rPr>
        <b/>
        <sz val="11"/>
        <color indexed="10"/>
        <rFont val="Verdana"/>
        <family val="2"/>
      </rPr>
      <t xml:space="preserve"> - </t>
    </r>
    <r>
      <rPr>
        <b/>
        <sz val="11"/>
        <rFont val="Verdana"/>
        <family val="2"/>
      </rPr>
      <t>STATISTICAL APPENDIX</t>
    </r>
    <r>
      <rPr>
        <b/>
        <sz val="11"/>
        <color indexed="10"/>
        <rFont val="Verdana"/>
        <family val="2"/>
      </rPr>
      <t xml:space="preserve"> "Lenses"</t>
    </r>
  </si>
  <si>
    <r>
      <rPr>
        <b/>
        <sz val="11"/>
        <color rgb="FFC00000"/>
        <rFont val="Verdana"/>
        <family val="2"/>
      </rPr>
      <t>INVOIC</t>
    </r>
    <r>
      <rPr>
        <b/>
        <sz val="11"/>
        <color indexed="10"/>
        <rFont val="Verdana"/>
        <family val="2"/>
      </rPr>
      <t xml:space="preserve"> </t>
    </r>
    <r>
      <rPr>
        <b/>
        <sz val="11"/>
        <color rgb="FF0070C0"/>
        <rFont val="Verdana"/>
        <family val="2"/>
      </rPr>
      <t>- Multi-products invoice</t>
    </r>
    <r>
      <rPr>
        <b/>
        <sz val="11"/>
        <color indexed="10"/>
        <rFont val="Verdana"/>
        <family val="2"/>
      </rPr>
      <t xml:space="preserve"> - </t>
    </r>
    <r>
      <rPr>
        <b/>
        <sz val="11"/>
        <rFont val="Verdana"/>
        <family val="2"/>
      </rPr>
      <t>STATISTICAL APPENDIX</t>
    </r>
    <r>
      <rPr>
        <b/>
        <sz val="11"/>
        <color indexed="10"/>
        <rFont val="Verdana"/>
        <family val="2"/>
      </rPr>
      <t xml:space="preserve"> "Frames"</t>
    </r>
  </si>
  <si>
    <r>
      <rPr>
        <b/>
        <sz val="11"/>
        <color rgb="FFC00000"/>
        <rFont val="Verdana"/>
        <family val="2"/>
      </rPr>
      <t>INVOIC</t>
    </r>
    <r>
      <rPr>
        <b/>
        <sz val="11"/>
        <color indexed="10"/>
        <rFont val="Verdana"/>
        <family val="2"/>
      </rPr>
      <t xml:space="preserve"> </t>
    </r>
    <r>
      <rPr>
        <b/>
        <sz val="11"/>
        <color rgb="FF0070C0"/>
        <rFont val="Verdana"/>
        <family val="2"/>
      </rPr>
      <t>- Multi-products invoice</t>
    </r>
    <r>
      <rPr>
        <b/>
        <sz val="11"/>
        <color indexed="10"/>
        <rFont val="Verdana"/>
        <family val="2"/>
      </rPr>
      <t xml:space="preserve"> - </t>
    </r>
    <r>
      <rPr>
        <b/>
        <sz val="11"/>
        <rFont val="Verdana"/>
        <family val="2"/>
      </rPr>
      <t>STATISTICAL APPENDIX</t>
    </r>
    <r>
      <rPr>
        <b/>
        <sz val="11"/>
        <color indexed="10"/>
        <rFont val="Verdana"/>
        <family val="2"/>
      </rPr>
      <t xml:space="preserve"> "Contactology products"</t>
    </r>
  </si>
  <si>
    <r>
      <rPr>
        <b/>
        <sz val="11"/>
        <color rgb="FFC00000"/>
        <rFont val="Verdana"/>
        <family val="2"/>
      </rPr>
      <t>INVOIC</t>
    </r>
    <r>
      <rPr>
        <b/>
        <sz val="11"/>
        <color indexed="10"/>
        <rFont val="Verdana"/>
        <family val="2"/>
      </rPr>
      <t xml:space="preserve"> </t>
    </r>
    <r>
      <rPr>
        <b/>
        <sz val="11"/>
        <color rgb="FF0070C0"/>
        <rFont val="Verdana"/>
        <family val="2"/>
      </rPr>
      <t>- Multi-products invoice</t>
    </r>
    <r>
      <rPr>
        <b/>
        <sz val="11"/>
        <color indexed="10"/>
        <rFont val="Verdana"/>
        <family val="2"/>
      </rPr>
      <t xml:space="preserve"> - </t>
    </r>
    <r>
      <rPr>
        <b/>
        <sz val="11"/>
        <rFont val="Verdana"/>
        <family val="2"/>
      </rPr>
      <t>STATISTICAL APPENDIX</t>
    </r>
    <r>
      <rPr>
        <b/>
        <sz val="11"/>
        <color indexed="10"/>
        <rFont val="Verdana"/>
        <family val="2"/>
      </rPr>
      <t xml:space="preserve"> "Instrument, Magnifier, Other products/service"</t>
    </r>
  </si>
  <si>
    <t>Test indicator</t>
  </si>
  <si>
    <t>Record type identifier</t>
  </si>
  <si>
    <t>Message profile version</t>
  </si>
  <si>
    <t>Document type</t>
  </si>
  <si>
    <t>Business process type (invoicing context)</t>
  </si>
  <si>
    <r>
      <t xml:space="preserve">Business process type (invoicing context):
</t>
    </r>
    <r>
      <rPr>
        <b/>
        <sz val="9"/>
        <rFont val="Calibri"/>
        <family val="2"/>
        <scheme val="minor"/>
      </rPr>
      <t>B1</t>
    </r>
    <r>
      <rPr>
        <sz val="9"/>
        <rFont val="Calibri"/>
        <family val="2"/>
        <scheme val="minor"/>
      </rPr>
      <t xml:space="preserve">=Submission of an invoice for goods
</t>
    </r>
    <r>
      <rPr>
        <b/>
        <sz val="9"/>
        <rFont val="Calibri"/>
        <family val="2"/>
        <scheme val="minor"/>
      </rPr>
      <t>S1</t>
    </r>
    <r>
      <rPr>
        <sz val="9"/>
        <rFont val="Calibri"/>
        <family val="2"/>
        <scheme val="minor"/>
      </rPr>
      <t xml:space="preserve">=Submission of an invoice for services
</t>
    </r>
    <r>
      <rPr>
        <b/>
        <sz val="9"/>
        <rFont val="Calibri"/>
        <family val="2"/>
        <scheme val="minor"/>
      </rPr>
      <t>M1</t>
    </r>
    <r>
      <rPr>
        <sz val="9"/>
        <rFont val="Calibri"/>
        <family val="2"/>
        <scheme val="minor"/>
      </rPr>
      <t xml:space="preserve">=Submissiof of an invoice for goods and services that are not incidental to each other
</t>
    </r>
    <r>
      <rPr>
        <b/>
        <sz val="9"/>
        <rFont val="Calibri"/>
        <family val="2"/>
        <scheme val="minor"/>
      </rPr>
      <t>B2</t>
    </r>
    <r>
      <rPr>
        <sz val="9"/>
        <rFont val="Calibri"/>
        <family val="2"/>
        <scheme val="minor"/>
      </rPr>
      <t xml:space="preserve">=Submission of an invoice for goods already paid
</t>
    </r>
    <r>
      <rPr>
        <b/>
        <sz val="9"/>
        <rFont val="Calibri"/>
        <family val="2"/>
        <scheme val="minor"/>
      </rPr>
      <t>S2</t>
    </r>
    <r>
      <rPr>
        <sz val="9"/>
        <rFont val="Calibri"/>
        <family val="2"/>
        <scheme val="minor"/>
      </rPr>
      <t xml:space="preserve">=Submission of an invoice for services already paid
</t>
    </r>
    <r>
      <rPr>
        <b/>
        <sz val="9"/>
        <rFont val="Calibri"/>
        <family val="2"/>
        <scheme val="minor"/>
      </rPr>
      <t>M2</t>
    </r>
    <r>
      <rPr>
        <sz val="9"/>
        <rFont val="Calibri"/>
        <family val="2"/>
        <scheme val="minor"/>
      </rPr>
      <t xml:space="preserve">=Submissiof of an invoice for goods and services already paid
</t>
    </r>
    <r>
      <rPr>
        <b/>
        <sz val="9"/>
        <rFont val="Calibri"/>
        <family val="2"/>
        <scheme val="minor"/>
      </rPr>
      <t>B4</t>
    </r>
    <r>
      <rPr>
        <sz val="9"/>
        <rFont val="Calibri"/>
        <family val="2"/>
        <scheme val="minor"/>
      </rPr>
      <t xml:space="preserve">=Submission of a final invoice (after deposit) for goods
</t>
    </r>
    <r>
      <rPr>
        <b/>
        <sz val="9"/>
        <rFont val="Calibri"/>
        <family val="2"/>
        <scheme val="minor"/>
      </rPr>
      <t>S4</t>
    </r>
    <r>
      <rPr>
        <sz val="9"/>
        <rFont val="Calibri"/>
        <family val="2"/>
        <scheme val="minor"/>
      </rPr>
      <t xml:space="preserve">=Submission of a final invoice (after deposit) for services
</t>
    </r>
    <r>
      <rPr>
        <b/>
        <sz val="9"/>
        <rFont val="Calibri"/>
        <family val="2"/>
        <scheme val="minor"/>
      </rPr>
      <t>M4</t>
    </r>
    <r>
      <rPr>
        <sz val="9"/>
        <rFont val="Calibri"/>
        <family val="2"/>
        <scheme val="minor"/>
      </rPr>
      <t xml:space="preserve">=Submission of a final invoice (after deposit) for goods and services
</t>
    </r>
    <r>
      <rPr>
        <b/>
        <sz val="9"/>
        <rFont val="Calibri"/>
        <family val="2"/>
        <scheme val="minor"/>
      </rPr>
      <t>S5</t>
    </r>
    <r>
      <rPr>
        <sz val="9"/>
        <rFont val="Calibri"/>
        <family val="2"/>
        <scheme val="minor"/>
      </rPr>
      <t xml:space="preserve">=Submission of an invoice for services by a subcontractor
</t>
    </r>
    <r>
      <rPr>
        <b/>
        <sz val="9"/>
        <rFont val="Calibri"/>
        <family val="2"/>
        <scheme val="minor"/>
      </rPr>
      <t>S6</t>
    </r>
    <r>
      <rPr>
        <sz val="9"/>
        <rFont val="Calibri"/>
        <family val="2"/>
        <scheme val="minor"/>
      </rPr>
      <t xml:space="preserve">=Submission of an invoice for services by a co-contractor
</t>
    </r>
    <r>
      <rPr>
        <b/>
        <sz val="9"/>
        <rFont val="Calibri"/>
        <family val="2"/>
        <scheme val="minor"/>
      </rPr>
      <t>B7</t>
    </r>
    <r>
      <rPr>
        <sz val="9"/>
        <rFont val="Calibri"/>
        <family val="2"/>
        <scheme val="minor"/>
      </rPr>
      <t xml:space="preserve">=Submission of an invoice for goods subject to e-reporting (VAT already collected)
</t>
    </r>
    <r>
      <rPr>
        <b/>
        <sz val="9"/>
        <rFont val="Calibri"/>
        <family val="2"/>
        <scheme val="minor"/>
      </rPr>
      <t>S7</t>
    </r>
    <r>
      <rPr>
        <sz val="9"/>
        <rFont val="Calibri"/>
        <family val="2"/>
        <scheme val="minor"/>
      </rPr>
      <t>=Submission of an invoice for services subject to e-reporting (VAT already collected)</t>
    </r>
  </si>
  <si>
    <r>
      <rPr>
        <b/>
        <sz val="9"/>
        <rFont val="Calibri"/>
        <family val="2"/>
        <scheme val="minor"/>
      </rPr>
      <t>B1</t>
    </r>
    <r>
      <rPr>
        <sz val="9"/>
        <rFont val="Calibri"/>
        <family val="2"/>
        <scheme val="minor"/>
      </rPr>
      <t xml:space="preserve">=Submission of an invoice for goods
</t>
    </r>
    <r>
      <rPr>
        <b/>
        <sz val="9"/>
        <rFont val="Calibri"/>
        <family val="2"/>
        <scheme val="minor"/>
      </rPr>
      <t>S1</t>
    </r>
    <r>
      <rPr>
        <sz val="9"/>
        <rFont val="Calibri"/>
        <family val="2"/>
        <scheme val="minor"/>
      </rPr>
      <t xml:space="preserve">=Submission of an invoice for services
</t>
    </r>
    <r>
      <rPr>
        <b/>
        <sz val="9"/>
        <rFont val="Calibri"/>
        <family val="2"/>
        <scheme val="minor"/>
      </rPr>
      <t>M1</t>
    </r>
    <r>
      <rPr>
        <sz val="9"/>
        <rFont val="Calibri"/>
        <family val="2"/>
        <scheme val="minor"/>
      </rPr>
      <t xml:space="preserve">=Submissiof of an invoice for goods and services that are not incidental to each other
</t>
    </r>
    <r>
      <rPr>
        <b/>
        <sz val="9"/>
        <rFont val="Calibri"/>
        <family val="2"/>
        <scheme val="minor"/>
      </rPr>
      <t>B2</t>
    </r>
    <r>
      <rPr>
        <sz val="9"/>
        <rFont val="Calibri"/>
        <family val="2"/>
        <scheme val="minor"/>
      </rPr>
      <t xml:space="preserve">=Submission of an invoice for goods already paid
</t>
    </r>
    <r>
      <rPr>
        <b/>
        <sz val="9"/>
        <rFont val="Calibri"/>
        <family val="2"/>
        <scheme val="minor"/>
      </rPr>
      <t>S2</t>
    </r>
    <r>
      <rPr>
        <sz val="9"/>
        <rFont val="Calibri"/>
        <family val="2"/>
        <scheme val="minor"/>
      </rPr>
      <t xml:space="preserve">=Submission of an invoice for services already paid
</t>
    </r>
    <r>
      <rPr>
        <b/>
        <sz val="9"/>
        <rFont val="Calibri"/>
        <family val="2"/>
        <scheme val="minor"/>
      </rPr>
      <t>M2</t>
    </r>
    <r>
      <rPr>
        <sz val="9"/>
        <rFont val="Calibri"/>
        <family val="2"/>
        <scheme val="minor"/>
      </rPr>
      <t xml:space="preserve">=Submissiof of an invoice for goods and services already paid
</t>
    </r>
    <r>
      <rPr>
        <b/>
        <sz val="9"/>
        <rFont val="Calibri"/>
        <family val="2"/>
        <scheme val="minor"/>
      </rPr>
      <t>B4</t>
    </r>
    <r>
      <rPr>
        <sz val="9"/>
        <rFont val="Calibri"/>
        <family val="2"/>
        <scheme val="minor"/>
      </rPr>
      <t xml:space="preserve">=Submission of a final invoice (after deposit) for goods
</t>
    </r>
    <r>
      <rPr>
        <b/>
        <sz val="9"/>
        <rFont val="Calibri"/>
        <family val="2"/>
        <scheme val="minor"/>
      </rPr>
      <t>S4</t>
    </r>
    <r>
      <rPr>
        <sz val="9"/>
        <rFont val="Calibri"/>
        <family val="2"/>
        <scheme val="minor"/>
      </rPr>
      <t xml:space="preserve">=Submission of a final invoice (after deposit) for services
</t>
    </r>
    <r>
      <rPr>
        <b/>
        <sz val="9"/>
        <rFont val="Calibri"/>
        <family val="2"/>
        <scheme val="minor"/>
      </rPr>
      <t>M4</t>
    </r>
    <r>
      <rPr>
        <sz val="9"/>
        <rFont val="Calibri"/>
        <family val="2"/>
        <scheme val="minor"/>
      </rPr>
      <t xml:space="preserve">=Submission of a final invoice (after deposit) for goods and services
</t>
    </r>
    <r>
      <rPr>
        <b/>
        <sz val="9"/>
        <rFont val="Calibri"/>
        <family val="2"/>
        <scheme val="minor"/>
      </rPr>
      <t>S5</t>
    </r>
    <r>
      <rPr>
        <sz val="9"/>
        <rFont val="Calibri"/>
        <family val="2"/>
        <scheme val="minor"/>
      </rPr>
      <t xml:space="preserve">=Submission of an invoice for services by a subcontractor
</t>
    </r>
    <r>
      <rPr>
        <b/>
        <sz val="9"/>
        <rFont val="Calibri"/>
        <family val="2"/>
        <scheme val="minor"/>
      </rPr>
      <t>S6</t>
    </r>
    <r>
      <rPr>
        <sz val="9"/>
        <rFont val="Calibri"/>
        <family val="2"/>
        <scheme val="minor"/>
      </rPr>
      <t xml:space="preserve">=Submission of an invoice for services by a co-contractor
</t>
    </r>
    <r>
      <rPr>
        <b/>
        <sz val="9"/>
        <rFont val="Calibri"/>
        <family val="2"/>
        <scheme val="minor"/>
      </rPr>
      <t>B7</t>
    </r>
    <r>
      <rPr>
        <sz val="9"/>
        <rFont val="Calibri"/>
        <family val="2"/>
        <scheme val="minor"/>
      </rPr>
      <t xml:space="preserve">=Submission of an invoice for goods subject to e-reporting (VAT already collected)
</t>
    </r>
    <r>
      <rPr>
        <b/>
        <sz val="9"/>
        <rFont val="Calibri"/>
        <family val="2"/>
        <scheme val="minor"/>
      </rPr>
      <t>S7</t>
    </r>
    <r>
      <rPr>
        <sz val="9"/>
        <rFont val="Calibri"/>
        <family val="2"/>
        <scheme val="minor"/>
      </rPr>
      <t>=Submission of an invoice for services subject to e-reporting (VAT already collected)</t>
    </r>
  </si>
  <si>
    <t>Means of payment</t>
  </si>
  <si>
    <t>Legal notice: Supplier's company name</t>
  </si>
  <si>
    <t>Legal notice: Supplier's company legal form and share capital</t>
  </si>
  <si>
    <t>Legal notice: Supplier's RCS number</t>
  </si>
  <si>
    <t>Legal notice "Membre d'un assujetti unique"</t>
  </si>
  <si>
    <t>Settlement time in text</t>
  </si>
  <si>
    <t>Legal notice: Discount conditions in the event of early payment</t>
  </si>
  <si>
    <t>Legal notice: Penalties terms for late payment</t>
  </si>
  <si>
    <t>Legal notice: Flat compensation fee for recovery costs in the event of late payment</t>
  </si>
  <si>
    <t>Supplier identification type qualifier</t>
  </si>
  <si>
    <t>Supplier country code</t>
  </si>
  <si>
    <t>Ordering party identification type qualifier</t>
  </si>
  <si>
    <t>Ordering party country code</t>
  </si>
  <si>
    <t>Ship-to party identification type qualifier</t>
  </si>
  <si>
    <t>Ship-to party country code</t>
  </si>
  <si>
    <t>Payer identification type qualifier</t>
  </si>
  <si>
    <t>Payer country code</t>
  </si>
  <si>
    <t>Invoicee party identification type qualifier</t>
  </si>
  <si>
    <t>Invoicee country code</t>
  </si>
  <si>
    <t>Payee party identification type qualifier</t>
  </si>
  <si>
    <t>Payee country code</t>
  </si>
  <si>
    <t>VAT declarant party identification type qualifier</t>
  </si>
  <si>
    <t>VAT declarant country code</t>
  </si>
  <si>
    <t>Type of period (frequency) of instalments</t>
  </si>
  <si>
    <t>CCYYMMDD</t>
  </si>
  <si>
    <t>CCYYMMDDCCYYMMDD</t>
  </si>
  <si>
    <t>Identification of the item/service, qualifier</t>
  </si>
  <si>
    <t>Diameter attribute</t>
  </si>
  <si>
    <t>VAT type code</t>
  </si>
  <si>
    <t>1st discount applied to the invoice line, discount reason code</t>
  </si>
  <si>
    <t>2nd discount applied to the invoice line, discount reason code</t>
  </si>
  <si>
    <t>3rd discount applied to the invoice line, discount reason code</t>
  </si>
  <si>
    <t>4th discount applied to the invoice line, discount reason code</t>
  </si>
  <si>
    <t>5th discount applied to the invoice line, discount reason code</t>
  </si>
  <si>
    <t>1st discount applied to the invoice line of add-on, discount reason code</t>
  </si>
  <si>
    <t>2nd discount applied to the invoice line of add-on, discount reason code</t>
  </si>
  <si>
    <t>3rd discount applied to the invoice line of add-on, discount reason code</t>
  </si>
  <si>
    <t>4th discount applied to the invoice line of add-on, discount reason code</t>
  </si>
  <si>
    <t>5th discount applied to the invoice line of add-on, discount reason code</t>
  </si>
  <si>
    <t>Identification of the charges-item invoiced, qualifier</t>
  </si>
  <si>
    <t>Net unit price excl. VAT</t>
  </si>
  <si>
    <t>Gross unit price excl. VAT</t>
  </si>
  <si>
    <t>VAT 1 type code</t>
  </si>
  <si>
    <t>VAT 2 type code</t>
  </si>
  <si>
    <t>VAT 3 type code</t>
  </si>
  <si>
    <t>VAT 4 type code</t>
  </si>
  <si>
    <r>
      <t>E20</t>
    </r>
    <r>
      <rPr>
        <sz val="9"/>
        <color indexed="8"/>
        <rFont val="Calibri"/>
        <family val="2"/>
        <scheme val="minor"/>
      </rPr>
      <t>=Document header</t>
    </r>
  </si>
  <si>
    <t>1=Specifies that the interchange is a test</t>
  </si>
  <si>
    <r>
      <rPr>
        <sz val="9"/>
        <color rgb="FF000000"/>
        <rFont val="Calibri"/>
        <family val="2"/>
        <scheme val="minor"/>
      </rPr>
      <t xml:space="preserve">Incoterms, all modes of transport:
</t>
    </r>
    <r>
      <rPr>
        <b/>
        <sz val="9"/>
        <color rgb="FF000000"/>
        <rFont val="Calibri"/>
        <family val="2"/>
        <scheme val="minor"/>
      </rPr>
      <t>EXW</t>
    </r>
    <r>
      <rPr>
        <sz val="9"/>
        <color rgb="FF000000"/>
        <rFont val="Calibri"/>
        <family val="2"/>
        <scheme val="minor"/>
      </rPr>
      <t xml:space="preserve">=EX-Works
</t>
    </r>
    <r>
      <rPr>
        <b/>
        <sz val="9"/>
        <color rgb="FF000000"/>
        <rFont val="Calibri"/>
        <family val="2"/>
        <scheme val="minor"/>
      </rPr>
      <t>FCA</t>
    </r>
    <r>
      <rPr>
        <sz val="9"/>
        <color rgb="FF000000"/>
        <rFont val="Calibri"/>
        <family val="2"/>
        <scheme val="minor"/>
      </rPr>
      <t xml:space="preserve">=Free-CArrier
</t>
    </r>
    <r>
      <rPr>
        <b/>
        <sz val="9"/>
        <color rgb="FF000000"/>
        <rFont val="Calibri"/>
        <family val="2"/>
        <scheme val="minor"/>
      </rPr>
      <t>CPT</t>
    </r>
    <r>
      <rPr>
        <sz val="9"/>
        <color rgb="FF000000"/>
        <rFont val="Calibri"/>
        <family val="2"/>
        <scheme val="minor"/>
      </rPr>
      <t xml:space="preserve">=Carriage Paid To
</t>
    </r>
    <r>
      <rPr>
        <b/>
        <sz val="9"/>
        <color rgb="FF000000"/>
        <rFont val="Calibri"/>
        <family val="2"/>
        <scheme val="minor"/>
      </rPr>
      <t>CIP</t>
    </r>
    <r>
      <rPr>
        <sz val="9"/>
        <color rgb="FF000000"/>
        <rFont val="Calibri"/>
        <family val="2"/>
        <scheme val="minor"/>
      </rPr>
      <t xml:space="preserve">=Carriage Insurance Paid to
</t>
    </r>
    <r>
      <rPr>
        <b/>
        <sz val="9"/>
        <color rgb="FF000000"/>
        <rFont val="Calibri"/>
        <family val="2"/>
        <scheme val="minor"/>
      </rPr>
      <t>DAP</t>
    </r>
    <r>
      <rPr>
        <sz val="9"/>
        <color rgb="FF000000"/>
        <rFont val="Calibri"/>
        <family val="2"/>
        <scheme val="minor"/>
      </rPr>
      <t xml:space="preserve">=Delivered At Place
</t>
    </r>
    <r>
      <rPr>
        <b/>
        <sz val="9"/>
        <color rgb="FF000000"/>
        <rFont val="Calibri"/>
        <family val="2"/>
        <scheme val="minor"/>
      </rPr>
      <t>DPU</t>
    </r>
    <r>
      <rPr>
        <sz val="9"/>
        <color rgb="FF000000"/>
        <rFont val="Calibri"/>
        <family val="2"/>
        <scheme val="minor"/>
      </rPr>
      <t xml:space="preserve">=Delivered at Place Unloaded
</t>
    </r>
    <r>
      <rPr>
        <b/>
        <sz val="9"/>
        <color rgb="FF000000"/>
        <rFont val="Calibri"/>
        <family val="2"/>
        <scheme val="minor"/>
      </rPr>
      <t>DDP</t>
    </r>
    <r>
      <rPr>
        <sz val="9"/>
        <color rgb="FF000000"/>
        <rFont val="Calibri"/>
        <family val="2"/>
        <scheme val="minor"/>
      </rPr>
      <t xml:space="preserve">=Delivered Duty Paid
Incoterms, sea and inland waterway transport:
</t>
    </r>
    <r>
      <rPr>
        <b/>
        <sz val="9"/>
        <color rgb="FF000000"/>
        <rFont val="Calibri"/>
        <family val="2"/>
        <scheme val="minor"/>
      </rPr>
      <t>FAS</t>
    </r>
    <r>
      <rPr>
        <sz val="9"/>
        <color rgb="FF000000"/>
        <rFont val="Calibri"/>
        <family val="2"/>
        <scheme val="minor"/>
      </rPr>
      <t xml:space="preserve">=Free Alongside Ship
</t>
    </r>
    <r>
      <rPr>
        <b/>
        <sz val="9"/>
        <color rgb="FF000000"/>
        <rFont val="Calibri"/>
        <family val="2"/>
        <scheme val="minor"/>
      </rPr>
      <t>FOB</t>
    </r>
    <r>
      <rPr>
        <sz val="9"/>
        <color rgb="FF000000"/>
        <rFont val="Calibri"/>
        <family val="2"/>
        <scheme val="minor"/>
      </rPr>
      <t xml:space="preserve">=Free On Board
</t>
    </r>
    <r>
      <rPr>
        <b/>
        <sz val="9"/>
        <color rgb="FF000000"/>
        <rFont val="Calibri"/>
        <family val="2"/>
        <scheme val="minor"/>
      </rPr>
      <t>CFR</t>
    </r>
    <r>
      <rPr>
        <sz val="9"/>
        <color rgb="FF000000"/>
        <rFont val="Calibri"/>
        <family val="2"/>
        <scheme val="minor"/>
      </rPr>
      <t xml:space="preserve">=Cost and FReight
</t>
    </r>
    <r>
      <rPr>
        <b/>
        <sz val="9"/>
        <color rgb="FF000000"/>
        <rFont val="Calibri"/>
        <family val="2"/>
        <scheme val="minor"/>
      </rPr>
      <t>CIF</t>
    </r>
    <r>
      <rPr>
        <sz val="9"/>
        <color rgb="FF000000"/>
        <rFont val="Calibri"/>
        <family val="2"/>
        <scheme val="minor"/>
      </rPr>
      <t>=Cost, Insurance and Freight</t>
    </r>
  </si>
  <si>
    <r>
      <rPr>
        <b/>
        <sz val="9"/>
        <color rgb="FF000000"/>
        <rFont val="Calibri"/>
        <family val="2"/>
        <scheme val="minor"/>
      </rPr>
      <t>01</t>
    </r>
    <r>
      <rPr>
        <sz val="9"/>
        <color indexed="8"/>
        <rFont val="Calibri"/>
        <family val="2"/>
        <scheme val="minor"/>
      </rPr>
      <t xml:space="preserve">=1st pair
</t>
    </r>
    <r>
      <rPr>
        <b/>
        <sz val="9"/>
        <color rgb="FF000000"/>
        <rFont val="Calibri"/>
        <family val="2"/>
        <scheme val="minor"/>
      </rPr>
      <t>02</t>
    </r>
    <r>
      <rPr>
        <sz val="9"/>
        <color indexed="8"/>
        <rFont val="Calibri"/>
        <family val="2"/>
        <scheme val="minor"/>
      </rPr>
      <t xml:space="preserve">=2nd pair
</t>
    </r>
    <r>
      <rPr>
        <b/>
        <sz val="9"/>
        <color rgb="FF000000"/>
        <rFont val="Calibri"/>
        <family val="2"/>
        <scheme val="minor"/>
      </rPr>
      <t>03</t>
    </r>
    <r>
      <rPr>
        <sz val="9"/>
        <color indexed="8"/>
        <rFont val="Calibri"/>
        <family val="2"/>
        <scheme val="minor"/>
      </rPr>
      <t>=3rd pair</t>
    </r>
  </si>
  <si>
    <r>
      <t>Y</t>
    </r>
    <r>
      <rPr>
        <sz val="9"/>
        <color rgb="FF000000"/>
        <rFont val="Calibri"/>
        <family val="2"/>
        <scheme val="minor"/>
      </rPr>
      <t xml:space="preserve">=Amount of the line not taken into account when calculating end-of-year allowances
</t>
    </r>
    <r>
      <rPr>
        <b/>
        <sz val="9"/>
        <color rgb="FF000000"/>
        <rFont val="Calibri"/>
        <family val="2"/>
        <scheme val="minor"/>
      </rPr>
      <t>N</t>
    </r>
    <r>
      <rPr>
        <sz val="9"/>
        <color rgb="FF000000"/>
        <rFont val="Calibri"/>
        <family val="2"/>
        <scheme val="minor"/>
      </rPr>
      <t>=Line amount used to calculate end-of-year allowances (default value)</t>
    </r>
  </si>
  <si>
    <r>
      <t>R20</t>
    </r>
    <r>
      <rPr>
        <sz val="9"/>
        <rFont val="Calibri"/>
        <family val="2"/>
        <scheme val="minor"/>
      </rPr>
      <t>=Document footer</t>
    </r>
  </si>
  <si>
    <t>Document/Message name</t>
  </si>
  <si>
    <t>Invoice/Credit note issue date</t>
  </si>
  <si>
    <t>Invoice/Credit note number</t>
  </si>
  <si>
    <t>Invoice/Credit note identification</t>
  </si>
  <si>
    <r>
      <rPr>
        <sz val="9"/>
        <rFont val="Calibri"/>
        <family val="2"/>
        <scheme val="minor"/>
      </rPr>
      <t xml:space="preserve">Document type:
</t>
    </r>
    <r>
      <rPr>
        <b/>
        <sz val="9"/>
        <rFont val="Calibri"/>
        <family val="2"/>
        <scheme val="minor"/>
      </rPr>
      <t>380</t>
    </r>
    <r>
      <rPr>
        <sz val="9"/>
        <rFont val="Calibri"/>
        <family val="2"/>
        <scheme val="minor"/>
      </rPr>
      <t>=</t>
    </r>
    <r>
      <rPr>
        <i/>
        <sz val="9"/>
        <rFont val="Calibri"/>
        <family val="2"/>
        <scheme val="minor"/>
      </rPr>
      <t xml:space="preserve">Commercial invoice
</t>
    </r>
    <r>
      <rPr>
        <b/>
        <sz val="9"/>
        <rFont val="Calibri"/>
        <family val="2"/>
        <scheme val="minor"/>
      </rPr>
      <t>381</t>
    </r>
    <r>
      <rPr>
        <sz val="9"/>
        <rFont val="Calibri"/>
        <family val="2"/>
        <scheme val="minor"/>
      </rPr>
      <t>=</t>
    </r>
    <r>
      <rPr>
        <i/>
        <sz val="9"/>
        <rFont val="Calibri"/>
        <family val="2"/>
        <scheme val="minor"/>
      </rPr>
      <t xml:space="preserve">Credit note
</t>
    </r>
    <r>
      <rPr>
        <b/>
        <sz val="9"/>
        <rFont val="Calibri"/>
        <family val="2"/>
        <scheme val="minor"/>
      </rPr>
      <t>325</t>
    </r>
    <r>
      <rPr>
        <sz val="9"/>
        <rFont val="Calibri"/>
        <family val="2"/>
        <scheme val="minor"/>
      </rPr>
      <t>=</t>
    </r>
    <r>
      <rPr>
        <i/>
        <sz val="9"/>
        <rFont val="Calibri"/>
        <family val="2"/>
        <scheme val="minor"/>
      </rPr>
      <t xml:space="preserve">Proforma invoice
</t>
    </r>
    <r>
      <rPr>
        <b/>
        <sz val="9"/>
        <rFont val="Calibri"/>
        <family val="2"/>
        <scheme val="minor"/>
      </rPr>
      <t>386</t>
    </r>
    <r>
      <rPr>
        <sz val="9"/>
        <rFont val="Calibri"/>
        <family val="2"/>
        <scheme val="minor"/>
      </rPr>
      <t>=</t>
    </r>
    <r>
      <rPr>
        <i/>
        <sz val="9"/>
        <rFont val="Calibri"/>
        <family val="2"/>
        <scheme val="minor"/>
      </rPr>
      <t xml:space="preserve">Prepayment invoice
</t>
    </r>
    <r>
      <rPr>
        <b/>
        <sz val="9"/>
        <rFont val="Calibri"/>
        <family val="2"/>
        <scheme val="minor"/>
      </rPr>
      <t>393</t>
    </r>
    <r>
      <rPr>
        <sz val="9"/>
        <rFont val="Calibri"/>
        <family val="2"/>
        <scheme val="minor"/>
      </rPr>
      <t>=</t>
    </r>
    <r>
      <rPr>
        <i/>
        <sz val="9"/>
        <rFont val="Calibri"/>
        <family val="2"/>
        <scheme val="minor"/>
      </rPr>
      <t xml:space="preserve">Factored invoice
</t>
    </r>
    <r>
      <rPr>
        <b/>
        <sz val="9"/>
        <rFont val="Calibri"/>
        <family val="2"/>
        <scheme val="minor"/>
      </rPr>
      <t>396</t>
    </r>
    <r>
      <rPr>
        <sz val="9"/>
        <rFont val="Calibri"/>
        <family val="2"/>
        <scheme val="minor"/>
      </rPr>
      <t>=</t>
    </r>
    <r>
      <rPr>
        <i/>
        <sz val="9"/>
        <rFont val="Calibri"/>
        <family val="2"/>
        <scheme val="minor"/>
      </rPr>
      <t>Factored credit note</t>
    </r>
  </si>
  <si>
    <t>Date #6 of the invoice/credit note must correspond to the date it was created, i.e. the date it was originally issued. This date must be identical to the date printed on the ‘paper’ format of the invoice/credit note.</t>
  </si>
  <si>
    <t>Mandatory information as specified on the paper invoice.
#227 Settlement time in text: "Comptant", "30 jours fin de mois le 10", "60 jours net", ...
#310 Examples of discount conditions terms: "Pas d'escompte accordé en cas de paiement anticipé", "Un escompte de 3% sera accordé en cas de paiement anticipé", ...
The settlement time in text #227 must be indicated in the 1st occurrence of data element C108.4440 reserved for it and must be limited to 70 characters.
Discount conditions terms #310 must begin in the 2nd occurrence of data element C108.4440, which cannot be empty and must be split into blocks of 70 characters for a maximum length of 280 characters.</t>
  </si>
  <si>
    <t>Mandatory information as specified on the paper invoice.
Examples: "Pénalités égales à 3 fois le taux d'intérêt légal", "Pénalités égales au taux de la BCE majoré de 10%", …
The penalties terms #311 must begin in the 1st occurrence of data element C108.4440, which cannot be empty and must be split into blocks of 70 characters for a maximum length of 280 characters.</t>
  </si>
  <si>
    <t>Mandatory information as specified on the paper invoice.
Example: "Indemnité forfaitaire pour frais de recouvrement : 40 EUR".
The flat compensation terms #312 must begin in the 1st occurrence of data element C108.4440, which cannot be empty and must be split into blocks of 70 characters for a maximum length of 280 characters.</t>
  </si>
  <si>
    <t>The means of payment #8 is not mandatory. However, if it is indicated and concerns a method that requires the identification of a bank account to which the payment will be credited (e.g. "credit transfer"), the identification of this account will be mandatory in the invoice (see segment [SG8] FII RB).</t>
  </si>
  <si>
    <t>The type of VAT liability date #226 is required for all invoices/credit notes subject to VAT.
Code "35" should be used in the case of an invoice/credit note issued by a services company that has opted for VAT paid on debits.
Code "432" should be used in the case of an invoice/credit note issued by a services company that has opted for VAT paid on  receipts.
Except in these special cases, code "3" should be used.</t>
  </si>
  <si>
    <t>If comments are entered for the invoice/credit note, they must begin with the 1st occurrence of data element C108.4440, which must not be empty, and then be split into blocks of 70 characters with a maximum length of 210 characters.</t>
  </si>
  <si>
    <t>In the event of a claim, the buyer and/or debtor must quote this reference in all their documents.
If no reference to quote is provided, this segment should not be generated.</t>
  </si>
  <si>
    <t>Supplier SIREN number #12a is mandatory for all companies registered in France. This segment must not be generated in other cases.
The 9 digits of the SIREN must be entered without any other formatting characters.</t>
  </si>
  <si>
    <t>This optional segment is nevertheless recommended if the ordering party belongs to a central office so that the code under which the central office identifies him can be specified.
This identification is generally requested by the central offices themselves in the invoices sent to them for payment.</t>
  </si>
  <si>
    <t>The payer SIREN number #13a is mandatory for all companies registered in France. Otherwise, this segment must not be generated.
The 9 digits of the SIREN must be entered without any other formatting characters.</t>
  </si>
  <si>
    <t>This segment introduces the identifier for sending e-invoices to the payer, which is mandatory for all companies registered in the PPF (Public e-invoicing Portal) directory.</t>
  </si>
  <si>
    <t>Payer e-invoicing address</t>
  </si>
  <si>
    <t>Invoicee e-invoicing address</t>
  </si>
  <si>
    <t>The SIREN number #15a of the invoicee party is mandatory for all companies registered in France. Otherwise, this segment must not be generated.
The 9 digits of the SIREN must be entered without any other formatting characters.</t>
  </si>
  <si>
    <t>This segment introduces the identifier for addressing electronic invoices to the invoiced party, which is mandatory for all companies registered in the PPF (Public e-invoicing Portal) directory.</t>
  </si>
  <si>
    <t>E-invoicing address #13b must be obtained from the payer. Depending on the reception addressing level chosen by this party, this address must be in the form ‘SIREN’, ‘SIREN_SUFFIXE’, ‘SIREN_SIRET’ or ‘SIREN_SIRET_CODEROUTAGE’.</t>
  </si>
  <si>
    <t>The SIREN number of the payee party #169a is mandatory if it is different from the supplier and for all companies registered in France. Otherwise, this segment must not be generated.
The 9 digits of the SIREN must be entered without any other formatting characters.</t>
  </si>
  <si>
    <t>The VAT declarant must only be entered if it differs from the supplier identified in the [SG2] NAD+SU segment, in particular :
- if the supplier has appointed a fiscal representative, in which case this intermediary must be described as the VAT declarant
- If the supplier is part of a VAT group, in which case the designated single taxable company must be described as the VAT declarant.
The identification of the VAT declarant #171 must be its intra-Community VAT number without any formatting characters.
This segment must not be generated if the supplier is the VAT declarant.</t>
  </si>
  <si>
    <t>The currency code #17, in which the invoice amounts are expressed, is mandatory and must be the code taken from the ISO 4217 table for this currency ( e.g. EUR for euro).</t>
  </si>
  <si>
    <t>Used to specify the conditions granted for an instalment payment.
Data item #137 corresponds to the time frequency of payments.
Data item #138 corresponds to the number of payments.
This segment should not be generated if no instalment payment has been granted.</t>
  </si>
  <si>
    <t>Used to specify the due date of the 1st instalment, from which the dates of subsequent instalments will be determined according to the frequency indicated.
This segment should not be generated if no instalments have been granted.</t>
  </si>
  <si>
    <t>This optional segment can be specified for all types of invoiced product.
This segment should not be generated if colour #218 is not filled in.</t>
  </si>
  <si>
    <t>Total gross amount of the invoice/credit note line, excl. VAT and WEEE eco-contribution</t>
  </si>
  <si>
    <t>Total net amount of the invoice/credit note line, excl. VAT, with WEEE eco-contribution</t>
  </si>
  <si>
    <t>The gross unit price #64 of the item/service invoiced is mandatory and must not include, for products subject to the WEEE eco-contribution, the cost of this eco-contribution indicated in G21.#243.
This price must not be negative.</t>
  </si>
  <si>
    <t>Gross unit price of the item/service invoiced, excl. VAT and WEEE eco-contribution</t>
  </si>
  <si>
    <t>Net unit price of the item/service invoiced, excl. VAT, with WEEE eco-contribution</t>
  </si>
  <si>
    <t>WEEE eco-contribution, introduction</t>
  </si>
  <si>
    <t>WEEE eco-contribution unit amount</t>
  </si>
  <si>
    <t>WEEE eco-contribution VAT rate</t>
  </si>
  <si>
    <t>Total net amount excluding VAT, without packing/freight charges, with WEEE eco-contribution</t>
  </si>
  <si>
    <t>Total net amount excluding VAT, with packing/freight charges, with WEEE eco-contribution</t>
  </si>
  <si>
    <t>Total WEEE eco-contribution, introduction</t>
  </si>
  <si>
    <t>Total amount of WEEE eco-contribution excluding VAT</t>
  </si>
  <si>
    <t>Used to specify the code for the sales action applied by the seller. This information is generally also included in the ordering party's order.
The code is primarily one of those indicated by default, but can be a code agreed between the supplier and the customer if the sales action differs from those specified. The agreed code must not begin with the letters A, B, C, P, S, E and F, which are reserved.
This segment must not be generated if no sales action #239 is filled in.</t>
  </si>
  <si>
    <t>Used to specify the commercial offer level of the commercial action for the equipment invoiced.
This segment must not be generated if no commercial offer level #242 is filled in.</t>
  </si>
  <si>
    <t>In the case of a commercial offer applying to the purchase of a 2nd or 3rd pair (G21.#242 = ‘02’ or ‘03’), the order number of the 1st pair that initiated the commercial offer must be provided.</t>
  </si>
  <si>
    <t>This segment is only of interest if commercial agreements have been established between the supplier and the invoiced party stipulating the allocation of periodic allowances.
In the case of agreements on end-of-year allowances, this segment is required to specify an invoice line that does not fall within the scope of these allowances (#219=Y).
In the absence of this segment or if #219=N, the invoice line will be considered taken into account in the calculation of the periodic allowances.</t>
  </si>
  <si>
    <t>The discount basis amount #82 is mandatory if the discount amount was obtained by applying a G21.#81 rate on a basis different from the total gross amount excluding VAT of the invoice line (case of cascading discounts).
This segment must not be generated if less than 3 discount levels have been granted or if the 3rd discount is a discount in value.</t>
  </si>
  <si>
    <r>
      <t xml:space="preserve">The total amount including VAT #131 must comply with the result of the following formula:
</t>
    </r>
    <r>
      <rPr>
        <sz val="9"/>
        <color rgb="FF0070C0"/>
        <rFont val="Calibri"/>
        <family val="2"/>
        <scheme val="minor"/>
      </rPr>
      <t xml:space="preserve">R20.#121 [Total net excl.VAT] + Ʃ [VAT amounts]
</t>
    </r>
    <r>
      <rPr>
        <sz val="9"/>
        <rFont val="Calibri"/>
        <family val="2"/>
        <scheme val="minor"/>
      </rPr>
      <t xml:space="preserve">where </t>
    </r>
    <r>
      <rPr>
        <sz val="9"/>
        <color rgb="FF0070C0"/>
        <rFont val="Calibri"/>
        <family val="2"/>
        <scheme val="minor"/>
      </rPr>
      <t xml:space="preserve">Ʃ [VAT amounts]
</t>
    </r>
    <r>
      <rPr>
        <sz val="9"/>
        <rFont val="Calibri"/>
        <family val="2"/>
        <scheme val="minor"/>
      </rPr>
      <t xml:space="preserve">= </t>
    </r>
    <r>
      <rPr>
        <sz val="9"/>
        <color rgb="FF0070C0"/>
        <rFont val="Calibri"/>
        <family val="2"/>
        <scheme val="minor"/>
      </rPr>
      <t>R20.#124 [VAT 1 amt.] + R20.#127 [VAT 2 amt.] + R20.#130 [VAT 3 amt.] + R20.#162 [VAT 4 amt.]</t>
    </r>
  </si>
  <si>
    <r>
      <rPr>
        <sz val="9"/>
        <rFont val="Calibri"/>
        <family val="2"/>
        <scheme val="minor"/>
      </rPr>
      <t>Identification type qualifier:</t>
    </r>
    <r>
      <rPr>
        <b/>
        <sz val="9"/>
        <rFont val="Calibri"/>
        <family val="2"/>
        <scheme val="minor"/>
      </rPr>
      <t xml:space="preserve">
SA</t>
    </r>
    <r>
      <rPr>
        <sz val="9"/>
        <rFont val="Calibri"/>
        <family val="2"/>
        <scheme val="minor"/>
      </rPr>
      <t>=</t>
    </r>
    <r>
      <rPr>
        <i/>
        <sz val="9"/>
        <rFont val="Calibri"/>
        <family val="2"/>
        <scheme val="minor"/>
      </rPr>
      <t>Supplier's article number</t>
    </r>
    <r>
      <rPr>
        <sz val="9"/>
        <rFont val="Calibri"/>
        <family val="2"/>
        <scheme val="minor"/>
      </rPr>
      <t xml:space="preserve"> (catalogues add-on)
</t>
    </r>
    <r>
      <rPr>
        <b/>
        <sz val="9"/>
        <rFont val="Calibri"/>
        <family val="2"/>
        <scheme val="minor"/>
      </rPr>
      <t>VN</t>
    </r>
    <r>
      <rPr>
        <sz val="9"/>
        <rFont val="Calibri"/>
        <family val="2"/>
        <scheme val="minor"/>
      </rPr>
      <t>=</t>
    </r>
    <r>
      <rPr>
        <i/>
        <sz val="9"/>
        <rFont val="Calibri"/>
        <family val="2"/>
        <scheme val="minor"/>
      </rPr>
      <t>Vendor item number</t>
    </r>
    <r>
      <rPr>
        <sz val="9"/>
        <rFont val="Calibri"/>
        <family val="2"/>
        <scheme val="minor"/>
      </rPr>
      <t xml:space="preserve"> (uncatalogued add-on)</t>
    </r>
  </si>
  <si>
    <t>This segment is mandatory to describe the item/service invoiced.
Refer to the statistical appendices for the content and structure of statistical code #46.</t>
  </si>
  <si>
    <t>A negative quantity should only be used in exceptional cases, such as in the case of a credit note in order to be able to deduct any remaining charges to be borne by the invoiced party. Entering a negative quantity will result in a negative total net amount of the line to be deducted from the total of the credit note.
The total amount of an invoice or credit note must not be negative.</t>
  </si>
  <si>
    <t>The comments #57 is dedicated to commercial comments, in particular to specify the reason why an invoiced item is free of charge (replacement of broken ophthalmic lenses, gift, etc.).
If other general comments are to be mentioned for the invoice line, they must start from the 2nd free text element #58  which must not be empty and be split into blocks of 70 characters for a maximum length of 280 characters.</t>
  </si>
  <si>
    <r>
      <t xml:space="preserve">The amount #410 deducted from the gross unit price G21.#64, excluding VAT, is mandatory when the net unit price G21.#65, excluding VAT and WEEE eco-contribution G21.#243, is lower. The amount deducted must then comply with the result of the following formula:
</t>
    </r>
    <r>
      <rPr>
        <sz val="9"/>
        <color rgb="FF0070C0"/>
        <rFont val="Calibri"/>
        <family val="2"/>
        <scheme val="minor"/>
      </rPr>
      <t>G21.#64 [GUP] - G21.#65 [NUP] - G21.#243 [WEEE UP]</t>
    </r>
    <r>
      <rPr>
        <sz val="9"/>
        <rFont val="Calibri"/>
        <family val="2"/>
        <scheme val="minor"/>
      </rPr>
      <t xml:space="preserve">
This segment should not be generated otherwise (if </t>
    </r>
    <r>
      <rPr>
        <sz val="9"/>
        <color rgb="FF0070C0"/>
        <rFont val="Calibri"/>
        <family val="2"/>
        <scheme val="minor"/>
      </rPr>
      <t>G21.#64 - G21.#65 - G21.#243 = 0</t>
    </r>
    <r>
      <rPr>
        <sz val="9"/>
        <rFont val="Calibri"/>
        <family val="2"/>
        <scheme val="minor"/>
      </rPr>
      <t xml:space="preserve">).
</t>
    </r>
  </si>
  <si>
    <t>The discount basis amount #74 is mandatory if the discount amount was obtained by applying a G21.#73 rate on a basis different from the total gross amount excluding VAT of the invoice line.
This segment must not be generated if no discount has been granted or if the 1st discount is a discount in value.</t>
  </si>
  <si>
    <t>The discount basis amount #78 is mandatory if the discount amount was obtained by applying a G21.#77 rate on a basis different from the total gross amount excluding VAT of the invoice line (cas of cascading discounts).
This segment should not be generated if less than 2 discount levels have been granted or if the 2nd discount is a discount in value.</t>
  </si>
  <si>
    <t>The discount basis amount #402 is mandatory if the discount amount was obtained by applying a G21.#401 rate on a basis different from the total gross amount excluding VAT of the invoice line (case of cascading discounts).
This segment must not be generated if less than 4 discount levels have been granted or if the 4th discount is a discount in value.</t>
  </si>
  <si>
    <t>The discount basis amount #406 is mandatory if the discount amount was obtained by applying a G21.#405 rate on a basis different from the total gross amount excluding VAT of the invoice line (case of cascading discounts).
This segment must not be generated if less than 5 discount levels have been granted or if the 4th discount is a discount in value.</t>
  </si>
  <si>
    <r>
      <t xml:space="preserve">The total amount of the discount #79 is mandatory if at least 2 discount levels have been granted.
This amount is either:
= </t>
    </r>
    <r>
      <rPr>
        <sz val="9"/>
        <color rgb="FF0070C0"/>
        <rFont val="Calibri"/>
        <family val="2"/>
        <scheme val="minor"/>
      </rPr>
      <t>G21.#55 [Invoiced qty] * G21.#64 [GUP] * G21.#77 [Disc.2 rate] / 100</t>
    </r>
    <r>
      <rPr>
        <sz val="9"/>
        <rFont val="Calibri"/>
        <family val="2"/>
        <scheme val="minor"/>
      </rPr>
      <t xml:space="preserve"> (case of additional discounts)
or = </t>
    </r>
    <r>
      <rPr>
        <sz val="9"/>
        <color rgb="FF0070C0"/>
        <rFont val="Calibri"/>
        <family val="2"/>
        <scheme val="minor"/>
      </rPr>
      <t>G21.#78 [Disc.2 basis amt.] * G21.#77 [Disc.2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2 discount levels have been granted.</t>
    </r>
  </si>
  <si>
    <r>
      <t xml:space="preserve">The total amount of the discount #83 is mandatory if at least 3 discount levels have been granted.
This amount is either:
= </t>
    </r>
    <r>
      <rPr>
        <sz val="9"/>
        <color rgb="FF0070C0"/>
        <rFont val="Calibri"/>
        <family val="2"/>
        <scheme val="minor"/>
      </rPr>
      <t>G21.#55 [Invoiced qty] * G21.#64 [GUP] * G21.#81 [Disc.3 rate] / 100</t>
    </r>
    <r>
      <rPr>
        <sz val="9"/>
        <rFont val="Calibri"/>
        <family val="2"/>
        <scheme val="minor"/>
      </rPr>
      <t xml:space="preserve"> (case of additional discounts)
or = </t>
    </r>
    <r>
      <rPr>
        <sz val="9"/>
        <color rgb="FF0070C0"/>
        <rFont val="Calibri"/>
        <family val="2"/>
        <scheme val="minor"/>
      </rPr>
      <t>G21.#82 [Disc.3 basis amt.] * G21.#81 [Disc.3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3 discount levels have been granted.</t>
    </r>
  </si>
  <si>
    <r>
      <t xml:space="preserve">The total amount of the discount #403 is mandatory if at least 4 discount levels have been granted.
This amount is either:
= </t>
    </r>
    <r>
      <rPr>
        <sz val="9"/>
        <color rgb="FF0070C0"/>
        <rFont val="Calibri"/>
        <family val="2"/>
        <scheme val="minor"/>
      </rPr>
      <t>G21.#55 [Invoiced qty] * G21.#64 [GUP] * G21.#401 [Disc.4 rate] / 100</t>
    </r>
    <r>
      <rPr>
        <sz val="9"/>
        <rFont val="Calibri"/>
        <family val="2"/>
        <scheme val="minor"/>
      </rPr>
      <t xml:space="preserve"> (case of additional discounts)
or = </t>
    </r>
    <r>
      <rPr>
        <sz val="9"/>
        <color rgb="FF0070C0"/>
        <rFont val="Calibri"/>
        <family val="2"/>
        <scheme val="minor"/>
      </rPr>
      <t>G21.#402 [Disc.4 basis amt.] * G21.#401 [Disc.4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4 discount levels have been granted.</t>
    </r>
  </si>
  <si>
    <r>
      <t xml:space="preserve">The total amount of the discount #407 is mandatory if 5 discount levels have been granted.
This amount is either:
= </t>
    </r>
    <r>
      <rPr>
        <sz val="9"/>
        <color rgb="FF0070C0"/>
        <rFont val="Calibri"/>
        <family val="2"/>
        <scheme val="minor"/>
      </rPr>
      <t>G21.#55 [Invoiced qty] * G21.#64 [GUP] * G21.#405 [Disc.5 rate] / 100</t>
    </r>
    <r>
      <rPr>
        <sz val="9"/>
        <rFont val="Calibri"/>
        <family val="2"/>
        <scheme val="minor"/>
      </rPr>
      <t xml:space="preserve"> (case of additional discounts)
or = </t>
    </r>
    <r>
      <rPr>
        <sz val="9"/>
        <color rgb="FF0070C0"/>
        <rFont val="Calibri"/>
        <family val="2"/>
        <scheme val="minor"/>
      </rPr>
      <t>G21.#406 [Disc.5 basis amt.] * G21.#405 [Disc.5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5 discount levels have been granted.</t>
    </r>
  </si>
  <si>
    <r>
      <t xml:space="preserve">The total amount of the discount #75 is mandatory if at least one discount has been granted.
This amount is either:
= </t>
    </r>
    <r>
      <rPr>
        <sz val="9"/>
        <color rgb="FF0070C0"/>
        <rFont val="Calibri"/>
        <family val="2"/>
        <scheme val="minor"/>
      </rPr>
      <t>G21.#55 [Invoiced qty] * G21.#64 [GUP] * G21.#73 [Disc.1 rate] / 100</t>
    </r>
    <r>
      <rPr>
        <sz val="9"/>
        <rFont val="Calibri"/>
        <family val="2"/>
        <scheme val="minor"/>
      </rPr>
      <t xml:space="preserve">
or = </t>
    </r>
    <r>
      <rPr>
        <sz val="9"/>
        <color rgb="FF0070C0"/>
        <rFont val="Calibri"/>
        <family val="2"/>
        <scheme val="minor"/>
      </rPr>
      <t>G21.#74 [Disc.1 basis amt.] * G21.#73 [Disc.1 rate] / 100</t>
    </r>
    <r>
      <rPr>
        <sz val="9"/>
        <rFont val="Calibri"/>
        <family val="2"/>
        <scheme val="minor"/>
      </rPr>
      <t xml:space="preserve">
or = </t>
    </r>
    <r>
      <rPr>
        <sz val="9"/>
        <color rgb="FF0070C0"/>
        <rFont val="Calibri"/>
        <family val="2"/>
        <scheme val="minor"/>
      </rPr>
      <t>the amount deducted in the case of a discount in value.</t>
    </r>
    <r>
      <rPr>
        <sz val="9"/>
        <rFont val="Calibri"/>
        <family val="2"/>
        <scheme val="minor"/>
      </rPr>
      <t xml:space="preserve">
This segment should not be generated if no discount has been granted.</t>
    </r>
  </si>
  <si>
    <t>Invoiced quantity #55 is mandatory and must be equal to 1 for a freight/packing charges invoice line.</t>
  </si>
  <si>
    <t>The total net amount #63 is mandatory and must be equal to the freight or packing charges amount.</t>
  </si>
  <si>
    <r>
      <t xml:space="preserve">The total net amount #63 of the invoice/credit note line is mandatory and must comply with the result of the following formula:
</t>
    </r>
    <r>
      <rPr>
        <sz val="9"/>
        <color rgb="FF0070C0"/>
        <rFont val="Calibri"/>
        <family val="2"/>
        <scheme val="minor"/>
      </rPr>
      <t xml:space="preserve">G21.#55 [Invoiced qty] * G21.#65 [NUP] - </t>
    </r>
    <r>
      <rPr>
        <sz val="9"/>
        <color rgb="FF0070C0"/>
        <rFont val="Aptos Narrow"/>
        <family val="2"/>
      </rPr>
      <t>∑</t>
    </r>
    <r>
      <rPr>
        <sz val="9"/>
        <color rgb="FF0070C0"/>
        <rFont val="Calibri"/>
        <family val="2"/>
      </rPr>
      <t xml:space="preserve"> </t>
    </r>
    <r>
      <rPr>
        <sz val="9"/>
        <color rgb="FF0070C0"/>
        <rFont val="Calibri"/>
        <family val="2"/>
        <scheme val="minor"/>
      </rPr>
      <t xml:space="preserve">[Discounts]
</t>
    </r>
    <r>
      <rPr>
        <sz val="9"/>
        <rFont val="Calibri"/>
        <family val="2"/>
        <scheme val="minor"/>
      </rPr>
      <t xml:space="preserve">where </t>
    </r>
    <r>
      <rPr>
        <sz val="9"/>
        <color rgb="FF0070C0"/>
        <rFont val="Calibri"/>
        <family val="2"/>
        <scheme val="minor"/>
      </rPr>
      <t>∑ [Discounts] = G21.#75 [Disc.1 amt.] + G21.#79 [Disc.2 amt] + G21.#83 [Disc.3 amt] + G21.#403 [Disc.4 amt.] + G21.#407 [Disc.5 amt]</t>
    </r>
  </si>
  <si>
    <t>The net unit price #65 is mandatory for all invoice lines but does not apply to freight and packing charges, which are additional charges to the total net amount of the invoice line.
The net unit price must be 0 for freight and packing charges lines.</t>
  </si>
  <si>
    <t>The gross unit price #64 is mandatory for all invoice lines but does not apply to freight and packing charges, which are additional charges to the total net amount of the invoice line.
The gross unit price must be 0 for freight and packing charges lines.</t>
  </si>
  <si>
    <t>If the invoice/credit note line is the result of the invoicing of an order, the number of this document must be entered in #69 and must correspond to the number assigned by the ordering party. The line no. in the ordering party's order can also be provided in #70.
If the invoice/credit note line is not linked to any order, this segment must not be generated.</t>
  </si>
  <si>
    <t>If line of freight or packing charges can be associated with a specific order, its number must be entered in data item #69.
This number must correspond to that assigned by the ordering party.</t>
  </si>
  <si>
    <t>If a customer file number assigned by the ordering party has been provided in the invoiced order, this can be specified in data item #175 in order to facilitate reconciliation of the invoice/credit note.
Otherwise, this segment must not be generated.</t>
  </si>
  <si>
    <t>This segment is mandatory for any G21 invoice line and allows to specify the rate and type of VAT applied to the invoiced item/service.
In the case of VAT exemption, rate #71 must be equal to 0.
Legal notices associated with the "Exempt" VAT type codes:
K = Exonération de TVA, article 262 ter I du CGI
G = TVA non applicable, article 259-1 du CGI
AE = Autoliquidation
O = TVA non applicable, article 293 B du CGI</t>
  </si>
  <si>
    <t>This segment is mandatory and allows to specify the rate and type of VAT applied to the freight or packing charges invoiced.
In the case of VAT exemption, rate #71 must be equal to 0.
Legal notices associated with the "Exempt" VAT type codes:
K = Exonération de TVA, article 262 ter I du CGI
G = TVA non applicable, article 259-1 du CGI
AE = Autoliquidation
O = TVA non applicable, article 293 B du CGI</t>
  </si>
  <si>
    <r>
      <t xml:space="preserve">The total amount payable including VAT #224 must comply with the result of the following formula:
</t>
    </r>
    <r>
      <rPr>
        <sz val="9"/>
        <color rgb="FF0070C0"/>
        <rFont val="Calibri"/>
        <family val="2"/>
        <scheme val="minor"/>
      </rPr>
      <t>R20.#131 [Total amount incl.VAT] - R20.#221 [Down-payments total amount]</t>
    </r>
  </si>
  <si>
    <t>The total amount of all VAT applied to an invoice/credit must be provided.
This mandatory segment introduces this total.</t>
  </si>
  <si>
    <r>
      <t xml:space="preserve">The VAT total amount #246 must comply with the result of the following formula:
</t>
    </r>
    <r>
      <rPr>
        <sz val="9"/>
        <color rgb="FF0070C0"/>
        <rFont val="Calibri"/>
        <family val="2"/>
        <scheme val="minor"/>
      </rPr>
      <t>R20.#124 [VAT 1 amt.] + R20.#127 [VAT 2 amt.] + R20.#130 [VAT 3 amt.] + R20.#162 [VAT 4 amt.]</t>
    </r>
  </si>
  <si>
    <r>
      <t xml:space="preserve">The VAT amount #124 must comply with the result of the following formula:
</t>
    </r>
    <r>
      <rPr>
        <sz val="9"/>
        <color rgb="FF0070C0"/>
        <rFont val="Calibri"/>
        <family val="2"/>
        <scheme val="minor"/>
      </rPr>
      <t xml:space="preserve">R20.#122 [VAT 1 basis amt.] * R20.#123 [VAT 1 rate] / 100
</t>
    </r>
    <r>
      <rPr>
        <sz val="9"/>
        <rFont val="Calibri"/>
        <family val="2"/>
        <scheme val="minor"/>
      </rPr>
      <t>In case of exemption, the VAT amount must be equal to 0.</t>
    </r>
  </si>
  <si>
    <r>
      <t xml:space="preserve">This segment is mandatory in the case of an invoice/credit note with at least 2 different VAT rates and/or types and must not be generated otherwise.
The VAT amount #127 must comply with the result of the following formula:
</t>
    </r>
    <r>
      <rPr>
        <sz val="9"/>
        <color rgb="FF0070C0"/>
        <rFont val="Calibri"/>
        <family val="2"/>
        <scheme val="minor"/>
      </rPr>
      <t xml:space="preserve">R20.#125 [VAT 2 basis amt.] * R20.#126 [VAT 2 rate] / 100
</t>
    </r>
    <r>
      <rPr>
        <sz val="9"/>
        <rFont val="Calibri"/>
        <family val="2"/>
        <scheme val="minor"/>
      </rPr>
      <t>In case of exemption, the VAT amount must be equal to 0.</t>
    </r>
  </si>
  <si>
    <r>
      <t xml:space="preserve">This segment is mandatory in the case of an invoice/credit note with at least 3 different VAT rates and/or types and must not be generated otherwise.
The VAT amount #130 must comply with the result of the following formula:
</t>
    </r>
    <r>
      <rPr>
        <sz val="9"/>
        <color rgb="FF0070C0"/>
        <rFont val="Calibri"/>
        <family val="2"/>
        <scheme val="minor"/>
      </rPr>
      <t xml:space="preserve">R20.#128 [VAT 3 basis amt.] * R20.#129 [VAT 3 rate] / 100
</t>
    </r>
    <r>
      <rPr>
        <sz val="9"/>
        <rFont val="Calibri"/>
        <family val="2"/>
        <scheme val="minor"/>
      </rPr>
      <t>In case of exemption, the VAT amount must be equal to 0.</t>
    </r>
  </si>
  <si>
    <r>
      <t xml:space="preserve">This segment is mandatory in the case of an invoice/credit note with 4 different VAT rates and/or types and must not be generated otherwise.
The VAT amount #162 must comply with the result of the following formula:
</t>
    </r>
    <r>
      <rPr>
        <sz val="9"/>
        <color rgb="FF0070C0"/>
        <rFont val="Calibri"/>
        <family val="2"/>
        <scheme val="minor"/>
      </rPr>
      <t xml:space="preserve">R20.#160 [VAT 4 basis amt.] * R20.#161 [VAT 4 rate] / 100
</t>
    </r>
    <r>
      <rPr>
        <sz val="9"/>
        <rFont val="Calibri"/>
        <family val="2"/>
        <scheme val="minor"/>
      </rPr>
      <t>In case of exemption, the VAT amount must be equal to 0.</t>
    </r>
  </si>
  <si>
    <t>The number of messages in the interchange can be obtained by counting the number of UNH segments contained in the interchange.</t>
  </si>
  <si>
    <t>The number of segments in the message must be counted from the UNH to the UNT segment included.</t>
  </si>
  <si>
    <t>Interchange number assigned to the batch of invoices contained in the same EDI file used to identify uniquely this batch.</t>
  </si>
  <si>
    <t>The test indicator should only be provided in the case of an interchange that is to be treated as such by the recipient.</t>
  </si>
  <si>
    <t>Interchange generation date (of the EDI file).</t>
  </si>
  <si>
    <t>Interchange generation time (of the EDI file).</t>
  </si>
  <si>
    <t>In the case of factoring, invoices and credit notes assigned to the factor must be identified by a specific document type, 393 for invoices and 396 for credit notes respectively. The factor must be described in the INVOIC as the beneficiary of the payment.</t>
  </si>
  <si>
    <t>Date of the invoice/credit note must correspond to the date it was created, i.e. the date it was originally issued. This date must be identical to the date printed on the ‘paper’ format of the invoice/credit note.</t>
  </si>
  <si>
    <t>Examples : "Comptant", "30 jours fin de mois le 10", "60 jours net", …</t>
  </si>
  <si>
    <t>Examples : "Pas d'escompte accordé en cas de paiement anticipé", "Un escompte de 3% sera accordé en cas de paiement anticipé", ...</t>
  </si>
  <si>
    <t>Examples : "Pénalités égales à 3 fois le taux d'intérêt légal", "Pénalités égales au taux de la BCE majoré de 10%", …</t>
  </si>
  <si>
    <t>Example : "Indemnité forfaitaire pour frais de recouvrement : 40 EUR"</t>
  </si>
  <si>
    <t>In the event of a claim, the buyer and/or debtor must quote this reference in all their documents.</t>
  </si>
  <si>
    <r>
      <rPr>
        <sz val="9"/>
        <color theme="9" tint="-0.249977111117893"/>
        <rFont val="Calibri"/>
        <family val="2"/>
        <scheme val="minor"/>
      </rPr>
      <t>Supplier SIREN number is mandatory for all companies registered in France.</t>
    </r>
    <r>
      <rPr>
        <sz val="9"/>
        <color indexed="8"/>
        <rFont val="Calibri"/>
        <family val="2"/>
        <scheme val="minor"/>
      </rPr>
      <t xml:space="preserve">
The 9 digits of the SIREN must be entered without any other formatting characters.</t>
    </r>
  </si>
  <si>
    <t>The actual date of delivery (date on which the goods are handed over to the customer) or of completion of the service is required if it is unique for the goods or services invoiced.
Otherwise, invoice period E20.#7a must be entered.</t>
  </si>
  <si>
    <t>The invoicing period is required if the invoice/credit note refers to several deliveries of goods or services made on different dates (periodic invoicing, end-of-year discounts, etc.). The start and end date of the period must then be entered, e.g. for a period from 01/01/2025 to 01/31/2025 = "2025010120250131". 
Otherwise, the actual date of delivery or completion of service E20.#7 must be provided.</t>
  </si>
  <si>
    <t>The type of VAT liability date is required for all invoices/credit notes subject to VAT.
Code "35" should be used in the case of an invoice/credit note issued by a services company that has opted for VAT paid on debits.
Code "432" should be used in the case of an invoice/credit note issued by a services company that has opted for VAT paid on  receipts.
Except in these special cases, code "3" should be used.</t>
  </si>
  <si>
    <t>Required information as part of the widespread use of e-invoicing between VAT-registered entities in France. 
Invoicing context B4, S4 and M4 must not be used in the case of a prepayment invoice (document type E20.#3=386).</t>
  </si>
  <si>
    <t>The SIRET number of the ordering party #11a is mandatory for all companies registered in France. Otherwise, this segment must not be generated.
The 14 digits of the SIRET (9 digits of the SIREN + 5 digits of the NIC) must be entered without any other formatting characters.</t>
  </si>
  <si>
    <t>This information is recommended if the ordering party belongs to a central office so that the code under which the central office identifies him can be specified.
This identification is generally requested by the central offices themselves in the invoices sent to them for payment.</t>
  </si>
  <si>
    <r>
      <rPr>
        <sz val="9"/>
        <color theme="9" tint="-0.249977111117893"/>
        <rFont val="Calibri"/>
        <family val="2"/>
        <scheme val="minor"/>
      </rPr>
      <t xml:space="preserve">The ordering party SIRET number is mandatory for all companies registered in France.
</t>
    </r>
    <r>
      <rPr>
        <sz val="9"/>
        <color indexed="8"/>
        <rFont val="Calibri"/>
        <family val="2"/>
        <scheme val="minor"/>
      </rPr>
      <t>The 14 digits of the SIRET (9 digits of the SIREN + 5 digits of the NIC) must be entered without any other formatting characters.</t>
    </r>
  </si>
  <si>
    <t>See comments on data item E20.#13</t>
  </si>
  <si>
    <t>If the means of payment is entered and it concerns a method that requires the identification of a bank account to which the payment will be credited (e.g. "credit transfer"), the identification of this account must be entered in data items E20.#305, E20.#306 and E20.#307.</t>
  </si>
  <si>
    <t>See comments on data item E20.#12</t>
  </si>
  <si>
    <t>See comments on data item E20.#11</t>
  </si>
  <si>
    <r>
      <rPr>
        <sz val="9"/>
        <color theme="9" tint="-0.249977111117893"/>
        <rFont val="Calibri"/>
        <family val="2"/>
        <scheme val="minor"/>
      </rPr>
      <t>Payer SIREN number is mandatory for all companies registered in France.</t>
    </r>
    <r>
      <rPr>
        <sz val="9"/>
        <color indexed="8"/>
        <rFont val="Calibri"/>
        <family val="2"/>
        <scheme val="minor"/>
      </rPr>
      <t xml:space="preserve">
The 9 digits of the SIREN must be entered without any other formatting characters.</t>
    </r>
  </si>
  <si>
    <r>
      <rPr>
        <sz val="9"/>
        <color theme="9" tint="-0.249977111117893"/>
        <rFont val="Calibri"/>
        <family val="2"/>
        <scheme val="minor"/>
      </rPr>
      <t xml:space="preserve">The e-invoicing address identifier is mandatory for all companies registered in the PPF (Public e-invoicing Portal) directory.
</t>
    </r>
    <r>
      <rPr>
        <sz val="9"/>
        <color indexed="8"/>
        <rFont val="Calibri"/>
        <family val="2"/>
        <scheme val="minor"/>
      </rPr>
      <t>This identifier must be obtained from the payer. Depending on the reception addressing level chosen by this party, this address must be in the form ‘SIREN’, ‘SIREN_SUFFIXE’, ‘SIREN_SIRET’ or ‘SIREN_SIRET_CODEROUTAGE’.</t>
    </r>
  </si>
  <si>
    <t>See comments on data item E20.#15</t>
  </si>
  <si>
    <r>
      <rPr>
        <sz val="9"/>
        <color theme="9" tint="-0.249977111117893"/>
        <rFont val="Calibri"/>
        <family val="2"/>
        <scheme val="minor"/>
      </rPr>
      <t>Invoicee SIREN number is mandatory for all companies registered in France.</t>
    </r>
    <r>
      <rPr>
        <sz val="9"/>
        <color indexed="8"/>
        <rFont val="Calibri"/>
        <family val="2"/>
        <scheme val="minor"/>
      </rPr>
      <t xml:space="preserve">
The 9 digits of the SIREN must be entered without any other formatting characters.</t>
    </r>
  </si>
  <si>
    <r>
      <rPr>
        <sz val="9"/>
        <color theme="9" tint="-0.249977111117893"/>
        <rFont val="Calibri"/>
        <family val="2"/>
        <scheme val="minor"/>
      </rPr>
      <t xml:space="preserve">The e-invoicing address identifier is mandatory for all companies registered in the PPF (Public e-invoicing Portal) directory.
</t>
    </r>
    <r>
      <rPr>
        <sz val="9"/>
        <color indexed="8"/>
        <rFont val="Calibri"/>
        <family val="2"/>
        <scheme val="minor"/>
      </rPr>
      <t>This identifier must be obtained from the invoicee. Depending on the reception addressing level chosen by this party, this address must be in the form ‘SIREN’, ‘SIREN_SUFFIXE’, ‘SIREN_SIRET’ or ‘SIREN_SIRET_CODEROUTAGE’.</t>
    </r>
  </si>
  <si>
    <t>E-invoicing address #15b must be obtained from the invoicee. Depending on the reception addressing level chosen by this party, this address must be in the form ‘SIREN’, ‘SIREN_SUFFIXE’, ‘SIREN_SIRET’ or ‘SIREN_SIRET_CODEROUTAGE’.</t>
  </si>
  <si>
    <r>
      <rPr>
        <sz val="9"/>
        <color theme="9" tint="-0.249977111117893"/>
        <rFont val="Calibri"/>
        <family val="2"/>
        <scheme val="minor"/>
      </rPr>
      <t xml:space="preserve">The references of the bank account receiving the payment must be specified whenever the nature of the means of payment E20.#8 makes this necessary, in particular if data item E20.#8 contains one of the following codes:
</t>
    </r>
    <r>
      <rPr>
        <b/>
        <sz val="9"/>
        <color rgb="FF000000"/>
        <rFont val="Calibri"/>
        <family val="2"/>
        <scheme val="minor"/>
      </rPr>
      <t>30</t>
    </r>
    <r>
      <rPr>
        <sz val="9"/>
        <color indexed="8"/>
        <rFont val="Calibri"/>
        <family val="2"/>
        <scheme val="minor"/>
      </rPr>
      <t xml:space="preserve">=Credit transfert (non-SEPA)
</t>
    </r>
    <r>
      <rPr>
        <b/>
        <sz val="9"/>
        <color rgb="FF000000"/>
        <rFont val="Calibri"/>
        <family val="2"/>
        <scheme val="minor"/>
      </rPr>
      <t>42</t>
    </r>
    <r>
      <rPr>
        <sz val="9"/>
        <color indexed="8"/>
        <rFont val="Calibri"/>
        <family val="2"/>
        <scheme val="minor"/>
      </rPr>
      <t xml:space="preserve">=Payment to bank account
</t>
    </r>
    <r>
      <rPr>
        <b/>
        <sz val="9"/>
        <color rgb="FF000000"/>
        <rFont val="Calibri"/>
        <family val="2"/>
        <scheme val="minor"/>
      </rPr>
      <t>58</t>
    </r>
    <r>
      <rPr>
        <sz val="9"/>
        <color indexed="8"/>
        <rFont val="Calibri"/>
        <family val="2"/>
        <scheme val="minor"/>
      </rPr>
      <t>=Single Euro Payments Area credit transfer
IBAN must be entered without any formatting characters.</t>
    </r>
  </si>
  <si>
    <t>See comments on data item E20.#305.
BIC must be entered without any formatting characters.</t>
  </si>
  <si>
    <r>
      <rPr>
        <sz val="9"/>
        <color theme="9" tint="-0.249977111117893"/>
        <rFont val="Calibri"/>
        <family val="2"/>
        <scheme val="minor"/>
      </rPr>
      <t xml:space="preserve">VAT declarant </t>
    </r>
    <r>
      <rPr>
        <b/>
        <sz val="9"/>
        <color theme="9" tint="-0.249977111117893"/>
        <rFont val="Calibri"/>
        <family val="2"/>
        <scheme val="minor"/>
      </rPr>
      <t>is required only if</t>
    </r>
    <r>
      <rPr>
        <sz val="9"/>
        <color theme="9" tint="-0.249977111117893"/>
        <rFont val="Calibri"/>
        <family val="2"/>
        <scheme val="minor"/>
      </rPr>
      <t xml:space="preserve"> it differs from supplier E20.#12, in particular:
- if the supplier has appointed a fiscal representative, in which case this intermediary must be described as the VAT declarant
- If the supplier is part of a VAT group, in which case the designated single taxable company must be described as the VAT declarant.
</t>
    </r>
    <r>
      <rPr>
        <sz val="9"/>
        <color indexed="8"/>
        <rFont val="Calibri"/>
        <family val="2"/>
        <scheme val="minor"/>
      </rPr>
      <t>The identification of the VAT declarant must be its intra-Community VAT number without any formatting characters.</t>
    </r>
  </si>
  <si>
    <r>
      <t xml:space="preserve">Required if the identification of the payee party E20.#169 is filled in and this beneficiary is registered in France.
See comments on data item E20.#169.
</t>
    </r>
    <r>
      <rPr>
        <sz val="9"/>
        <rFont val="Calibri"/>
        <family val="2"/>
        <scheme val="minor"/>
      </rPr>
      <t>The 9 digits of the SIREN must be entered without any other formatting characters.</t>
    </r>
  </si>
  <si>
    <t>Required if the identification of the payee party E20.#169 is filled in.
See comments on data item E20.#169.</t>
  </si>
  <si>
    <r>
      <rPr>
        <sz val="9"/>
        <color theme="9" tint="-0.249977111117893"/>
        <rFont val="Calibri"/>
        <family val="2"/>
        <scheme val="minor"/>
      </rPr>
      <t>See comments on data item E20.#305.</t>
    </r>
    <r>
      <rPr>
        <sz val="9"/>
        <color indexed="8"/>
        <rFont val="Calibri"/>
        <family val="2"/>
        <scheme val="minor"/>
      </rPr>
      <t xml:space="preserve">
BIC must be entered without any formatting characters.</t>
    </r>
  </si>
  <si>
    <t>Required if the identification of the VAT declarant E20#171 is filled in.
See comments on data item E20.#171.</t>
  </si>
  <si>
    <r>
      <rPr>
        <sz val="9"/>
        <color theme="9" tint="-0.249977111117893"/>
        <rFont val="Calibri"/>
        <family val="2"/>
        <scheme val="minor"/>
      </rPr>
      <t xml:space="preserve">Required if the identification of the VAT declarant E20#171 is filled in.
See comments on data item E20.#171.
</t>
    </r>
    <r>
      <rPr>
        <sz val="9"/>
        <color indexed="8"/>
        <rFont val="Calibri"/>
        <family val="2"/>
        <scheme val="minor"/>
      </rPr>
      <t>The 9 digits of the SIREN must be entered without any other formatting characters.</t>
    </r>
  </si>
  <si>
    <t>Data item to be filled in only if an instalment payment has been granted in order to specify the time frequency of payments.</t>
  </si>
  <si>
    <r>
      <t xml:space="preserve">Required if the type of period of instalments E20.#137 is filled in.
</t>
    </r>
    <r>
      <rPr>
        <sz val="9"/>
        <rFont val="Calibri"/>
        <family val="2"/>
        <scheme val="minor"/>
      </rPr>
      <t>Corresponds to the number of payments granted.</t>
    </r>
  </si>
  <si>
    <r>
      <t xml:space="preserve">Required if the type of period of instalments E20.#137 is filled in.
</t>
    </r>
    <r>
      <rPr>
        <sz val="9"/>
        <rFont val="Calibri"/>
        <family val="2"/>
        <scheme val="minor"/>
      </rPr>
      <t>Used to specify the due date of the 1st instalment, from which the dates of subsequent instalments will be determined according to the frequency indicated.</t>
    </r>
  </si>
  <si>
    <t>Incoterms are primarily used in international trade and define the obligations of the supplier and buyer during transport. The codes described correspond to the list of Incoterms applicable as of January 1 2020, published in September 2019 by the International Chamber of Commerce.</t>
  </si>
  <si>
    <t>For any product published in a catalogue, the identification of the item/service must be identical to the code in catalogue, i.e., according to the OPTO11 data dictionary:
- For lenses: data item #90 "Manufacturer's product code" or #91 "EDI product code".
- For contact lenses: data item #298 "Product code" or #299 "EDI product".
- For contact lenses packing: data item #698 "GTIN14 Code".
- For care solutions: data item #743 "GTIN14" or #745 ‘EDI product code".
- For frames: data item #468 "GTIN14" or #1055 "EDI product code".
- For accessories: data item #709 "Product code" or #710 "EDI product code".</t>
  </si>
  <si>
    <t>The qualifier of code type must be "SA" for all catalogued references, "VN" in other cases.</t>
  </si>
  <si>
    <t>Refer to the statistical appendices for the content and structure of statistical code.</t>
  </si>
  <si>
    <t>Can be specified for all types of invoiced product.</t>
  </si>
  <si>
    <t>Optional data, only if a value of diameter G21.#47 is filled in.</t>
  </si>
  <si>
    <t>Can be specified for the following types of invoiced products:
- Ophthalmic lenses (products with statistical code G21.#46 starting with ‘1’)
- Contact lenses (products with statistical code G21.#46 starting with ‘3’)</t>
  </si>
  <si>
    <t>Can be specified for the following types of invoiced products:
- Contact lenses (products with statistical code G21.#46 starting with ‘3’).</t>
  </si>
  <si>
    <t>Can be specified for the following types of invoiced products:
- Ophthalmic lenses (products with statistical code G21.#46 starting with ‘1’)</t>
  </si>
  <si>
    <t>Can be specified for the following types of invoiced products:
- Frames (products with statistical code G21.#46 starting with ‘2’).</t>
  </si>
  <si>
    <t>This data item is dedicated to commercial comments, in particular to specify the reason why an invoiced item is free of charge (replacement of broken ophthalmic lenses, gift, etc.).</t>
  </si>
  <si>
    <r>
      <t xml:space="preserve">The total net amount of the invoice/credit note line is mandatory and must comply with the result of the following formula:
</t>
    </r>
    <r>
      <rPr>
        <sz val="9"/>
        <color rgb="FF0070C0"/>
        <rFont val="Calibri"/>
        <family val="2"/>
        <scheme val="minor"/>
      </rPr>
      <t>G21.#55 [Invoiced qty] * G21.#65 [NUP] - ∑ [Discounts]</t>
    </r>
    <r>
      <rPr>
        <sz val="9"/>
        <rFont val="Calibri"/>
        <family val="2"/>
        <scheme val="minor"/>
      </rPr>
      <t xml:space="preserve">
where </t>
    </r>
    <r>
      <rPr>
        <sz val="9"/>
        <color rgb="FF0070C0"/>
        <rFont val="Calibri"/>
        <family val="2"/>
        <scheme val="minor"/>
      </rPr>
      <t>∑ [Discounts] = G21.#75 [Disc.1 amt.] + G21.#79 [Disc.2 amt] + G21.#83 [Disc.3 amt] + G21.#403 [Disc.4 amt.] + G21.#407 [Disc.5 amt]</t>
    </r>
  </si>
  <si>
    <t>The gross unit price of the item/service invoiced is mandatory and must not include, for products subject to the WEEE eco-contribution, the cost of this eco-contribution indicated in G21.#243.
This price must not be negative.</t>
  </si>
  <si>
    <t>If the invoice/credit note line is the result of the invoicing of a delivery note, its No. must be entered in this data item.
Note: The delivery note number is one of the control points in the Reliable Audit Trail (RAT) allowing for reconciliation of the various supporting documents for an invoice.</t>
  </si>
  <si>
    <t>Optional data, only if a delivery note number G21.#42 is filled in.</t>
  </si>
  <si>
    <t>If the invoice/credit note line is the result of the invoicing of an order, the number of this document must be entered in this data item and must correspond to the number assigned by the ordering party.</t>
  </si>
  <si>
    <t>Optional data, only if an order number G21.#69 is filled in.</t>
  </si>
  <si>
    <t>If a customer file number assigned by the ordering party has been provided in the invoiced order, this can be specified in this data item in order to facilitate reconciliation of the invoice/credit note.</t>
  </si>
  <si>
    <t>Used to specify the code for the sales action applied by the seller. This information is generally also included in the ordering party's order.
The code is primarily one of those indicated by default, but can be a code agreed between the supplier and the customer if the sales action differs from those specified. The agreed code must not begin with the letters A, B, C, P, S, E and F, which are reserved.</t>
  </si>
  <si>
    <t>Used to specify the commercial offer level of the commercial action for the equipment invoiced.</t>
  </si>
  <si>
    <r>
      <rPr>
        <sz val="9"/>
        <color theme="9" tint="-0.249977111117893"/>
        <rFont val="Calibri"/>
        <family val="2"/>
        <scheme val="minor"/>
      </rPr>
      <t xml:space="preserve">Required if sales offer level G21.#242 is filled in and differs from "01".
</t>
    </r>
    <r>
      <rPr>
        <sz val="9"/>
        <color indexed="8"/>
        <rFont val="Calibri"/>
        <family val="2"/>
        <scheme val="minor"/>
      </rPr>
      <t>In the case of a commercial offer applying to the purchase of a 2nd or 3rd pair (G21.#242 = "02" or "03"), the order number of the 1st pair that initiated the commercial offer must be provided.</t>
    </r>
  </si>
  <si>
    <t>This information may be requested by some central offices for their own classification needs.
This is for example the case of the "Reference code" specific to the Alain Afflelou central office which, in OPTO34, had to be transmitted in the 2nd designation of the invoiced product. This data item is intended to convey this information in the OPTO36 version of invoices.</t>
  </si>
  <si>
    <t>Legal notices associated with the "Exempt" VAT type codes:
K = Exonération de TVA, article 262 ter I du CGI
G = TVA non applicable, article 259-1 du CGI
AE = Autoliquidation
O = TVA non applicable, article 293 B du CGI</t>
  </si>
  <si>
    <t>Allows to specify whether or not the invoice line is taken into account in the calculation of end-of-year allowances.</t>
  </si>
  <si>
    <r>
      <t>Required if the net unit price excluding VAT G21.#65, excluding WEEE eco-contribution G21.#243, of the invoiced item/service is lower than its gross unit price excluding VAT G21.#64.</t>
    </r>
    <r>
      <rPr>
        <sz val="9"/>
        <rFont val="Calibri"/>
        <family val="2"/>
        <scheme val="minor"/>
      </rPr>
      <t xml:space="preserve">
The amount deducted from the gross unit price must then comply with the result of the following formula: </t>
    </r>
    <r>
      <rPr>
        <sz val="9"/>
        <color theme="9" tint="-0.249977111117893"/>
        <rFont val="Calibri"/>
        <family val="2"/>
        <scheme val="minor"/>
      </rPr>
      <t xml:space="preserve">
</t>
    </r>
    <r>
      <rPr>
        <sz val="9"/>
        <color rgb="FF0070C0"/>
        <rFont val="Calibri"/>
        <family val="2"/>
        <scheme val="minor"/>
      </rPr>
      <t>G21.#64 [GUP] - G21.#65 [NUP] - G21.#243 [WEEE UP]</t>
    </r>
  </si>
  <si>
    <r>
      <t xml:space="preserve">Required if the amount of the 1st discount was obtained by applying a rate, this must then be specified in this data item.
</t>
    </r>
    <r>
      <rPr>
        <sz val="9"/>
        <rFont val="Calibri"/>
        <family val="2"/>
        <scheme val="minor"/>
      </rPr>
      <t>Should not be filled in the case of a discount in value.</t>
    </r>
  </si>
  <si>
    <r>
      <rPr>
        <sz val="9"/>
        <color theme="9" tint="-0.249977111117893"/>
        <rFont val="Calibri"/>
        <family val="2"/>
        <scheme val="minor"/>
      </rPr>
      <t xml:space="preserve">Required if at least one discount has been granted.
</t>
    </r>
    <r>
      <rPr>
        <sz val="9"/>
        <rFont val="Calibri"/>
        <family val="2"/>
        <scheme val="minor"/>
      </rPr>
      <t xml:space="preserve">This amount is either:
= </t>
    </r>
    <r>
      <rPr>
        <sz val="9"/>
        <color rgb="FF0070C0"/>
        <rFont val="Calibri"/>
        <family val="2"/>
        <scheme val="minor"/>
      </rPr>
      <t xml:space="preserve">G21.#55 [Invoiced qty] * G21.#64 [GUP] * G21.#73 [Disc.1 rate] / 100
</t>
    </r>
    <r>
      <rPr>
        <sz val="9"/>
        <rFont val="Calibri"/>
        <family val="2"/>
        <scheme val="minor"/>
      </rPr>
      <t xml:space="preserve">or = </t>
    </r>
    <r>
      <rPr>
        <sz val="9"/>
        <color rgb="FF0070C0"/>
        <rFont val="Calibri"/>
        <family val="2"/>
        <scheme val="minor"/>
      </rPr>
      <t>G21.#74 [Disc.1 basis amt.] * G21.#73 [Disc.1 rate] / 100</t>
    </r>
    <r>
      <rPr>
        <sz val="9"/>
        <rFont val="Calibri"/>
        <family val="2"/>
        <scheme val="minor"/>
      </rPr>
      <t xml:space="preserve">
or = </t>
    </r>
    <r>
      <rPr>
        <sz val="9"/>
        <color rgb="FF0070C0"/>
        <rFont val="Calibri"/>
        <family val="2"/>
        <scheme val="minor"/>
      </rPr>
      <t>the amount deducted in the case of a discount in value.</t>
    </r>
  </si>
  <si>
    <r>
      <t xml:space="preserve">Required if the amount of the 2nd discount was obtained by applying a rate, this must then be specified in this data item.
</t>
    </r>
    <r>
      <rPr>
        <sz val="9"/>
        <rFont val="Calibri"/>
        <family val="2"/>
        <scheme val="minor"/>
      </rPr>
      <t>Should not be filled in the case of a discount in value.</t>
    </r>
  </si>
  <si>
    <r>
      <t xml:space="preserve">Required if the amount of the 2nd discount was obtained by applying a G21.#77 rate on a basis amount other than the total gross amount excluding VAT of the invoice line. This basis amount must then be specified in this data item.
</t>
    </r>
    <r>
      <rPr>
        <sz val="9"/>
        <rFont val="Calibri"/>
        <family val="2"/>
        <scheme val="minor"/>
      </rPr>
      <t>Should not be filled in the case of a discount in value.</t>
    </r>
  </si>
  <si>
    <r>
      <t xml:space="preserve">Required if the amount of the 1st discount was obtained by applying a G21.#73 rate on a basis amount other than the total gross amount excluding VAT of the invoice line. This basis amount must then be specified in this data item.
</t>
    </r>
    <r>
      <rPr>
        <sz val="9"/>
        <rFont val="Calibri"/>
        <family val="2"/>
        <scheme val="minor"/>
      </rPr>
      <t>Should not be filled in the case of a discount in value.</t>
    </r>
  </si>
  <si>
    <r>
      <t>Required</t>
    </r>
    <r>
      <rPr>
        <b/>
        <sz val="9"/>
        <color theme="9" tint="-0.249977111117893"/>
        <rFont val="Calibri"/>
        <family val="2"/>
        <scheme val="minor"/>
      </rPr>
      <t xml:space="preserve"> if at least 2 levels of discount have been granted on the invoice line</t>
    </r>
  </si>
  <si>
    <r>
      <t>Required</t>
    </r>
    <r>
      <rPr>
        <b/>
        <sz val="9"/>
        <color theme="9" tint="-0.249977111117893"/>
        <rFont val="Calibri"/>
        <family val="2"/>
        <scheme val="minor"/>
      </rPr>
      <t xml:space="preserve"> if at least 3 levels of discount have been granted on the invoice line</t>
    </r>
  </si>
  <si>
    <r>
      <t>Required</t>
    </r>
    <r>
      <rPr>
        <b/>
        <sz val="9"/>
        <color theme="9" tint="-0.249977111117893"/>
        <rFont val="Calibri"/>
        <family val="2"/>
        <scheme val="minor"/>
      </rPr>
      <t xml:space="preserve"> if at least 4 levels of discount have been granted on the invoice line</t>
    </r>
  </si>
  <si>
    <r>
      <t>Required</t>
    </r>
    <r>
      <rPr>
        <b/>
        <sz val="9"/>
        <color theme="9" tint="-0.249977111117893"/>
        <rFont val="Calibri"/>
        <family val="2"/>
        <scheme val="minor"/>
      </rPr>
      <t xml:space="preserve"> if 5 levels of discount have been granted on the invoice line</t>
    </r>
  </si>
  <si>
    <r>
      <rPr>
        <sz val="9"/>
        <color theme="9" tint="-0.249977111117893"/>
        <rFont val="Calibri"/>
        <family val="2"/>
        <scheme val="minor"/>
      </rPr>
      <t xml:space="preserve">Required if at least 2 levels of discount have been granted.
</t>
    </r>
    <r>
      <rPr>
        <sz val="9"/>
        <rFont val="Calibri"/>
        <family val="2"/>
        <scheme val="minor"/>
      </rPr>
      <t xml:space="preserve">This amount is either:
= </t>
    </r>
    <r>
      <rPr>
        <sz val="9"/>
        <color rgb="FF0070C0"/>
        <rFont val="Calibri"/>
        <family val="2"/>
        <scheme val="minor"/>
      </rPr>
      <t>G21.#55 [Invoiced qty] * G21.#64 [GUP] * G21.#77 [Disc.2 rate] / 100</t>
    </r>
    <r>
      <rPr>
        <sz val="9"/>
        <rFont val="Calibri"/>
        <family val="2"/>
        <scheme val="minor"/>
      </rPr>
      <t xml:space="preserve"> (case of additional discounts)
or =</t>
    </r>
    <r>
      <rPr>
        <sz val="9"/>
        <color rgb="FF0070C0"/>
        <rFont val="Calibri"/>
        <family val="2"/>
        <scheme val="minor"/>
      </rPr>
      <t xml:space="preserve"> G21.#78 [Disc.2 basis amt.] * G21.#77 [Disc.2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</si>
  <si>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t xml:space="preserve">Required if the amount of the 3rd discount was obtained by applying a rate, this must then be specified in this data item.
</t>
    </r>
    <r>
      <rPr>
        <sz val="9"/>
        <rFont val="Calibri"/>
        <family val="2"/>
        <scheme val="minor"/>
      </rPr>
      <t>Should not be filled in the case of a discount in value.</t>
    </r>
  </si>
  <si>
    <r>
      <t xml:space="preserve">Required if the amount of the 3rd discount was obtained by applying a G21.#81 rate on a basis amount other than the total gross amount excluding VAT of the invoice line. This basis amount must then be specified in this data item.
</t>
    </r>
    <r>
      <rPr>
        <sz val="9"/>
        <rFont val="Calibri"/>
        <family val="2"/>
        <scheme val="minor"/>
      </rPr>
      <t>Should not be filled in the case of a discount in value.</t>
    </r>
  </si>
  <si>
    <r>
      <rPr>
        <sz val="9"/>
        <color theme="9" tint="-0.249977111117893"/>
        <rFont val="Calibri"/>
        <family val="2"/>
        <scheme val="minor"/>
      </rPr>
      <t xml:space="preserve">Required if at least 3 levels of discount have been granted.
</t>
    </r>
    <r>
      <rPr>
        <sz val="9"/>
        <rFont val="Calibri"/>
        <family val="2"/>
        <scheme val="minor"/>
      </rPr>
      <t xml:space="preserve">This amount is either:
= </t>
    </r>
    <r>
      <rPr>
        <sz val="9"/>
        <color rgb="FF0070C0"/>
        <rFont val="Calibri"/>
        <family val="2"/>
        <scheme val="minor"/>
      </rPr>
      <t>G21.#55 [Invoiced qty] * G21.#64 [GUP] * G21.#81 [Disc.3 rate] / 100</t>
    </r>
    <r>
      <rPr>
        <sz val="9"/>
        <rFont val="Calibri"/>
        <family val="2"/>
        <scheme val="minor"/>
      </rPr>
      <t xml:space="preserve"> (case of additional discounts)
or = </t>
    </r>
    <r>
      <rPr>
        <sz val="9"/>
        <color rgb="FF0070C0"/>
        <rFont val="Calibri"/>
        <family val="2"/>
        <scheme val="minor"/>
      </rPr>
      <t>G21.#82 [Disc.3 basis amt.] * G21.#81 [Disc.3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</si>
  <si>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t xml:space="preserve">Required if the amount of the 4th discount was obtained by applying a rate, this must then be specified in this data item.
</t>
    </r>
    <r>
      <rPr>
        <sz val="9"/>
        <rFont val="Calibri"/>
        <family val="2"/>
        <scheme val="minor"/>
      </rPr>
      <t>Should not be filled in the case of a discount in value.</t>
    </r>
  </si>
  <si>
    <r>
      <t xml:space="preserve">Required if the amount of the 4th discount was obtained by applying a G21.#401 rate on a basis amount other than the total gross amount excluding VAT of the invoice line. This basis amount must then be specified in this data item.
</t>
    </r>
    <r>
      <rPr>
        <sz val="9"/>
        <rFont val="Calibri"/>
        <family val="2"/>
        <scheme val="minor"/>
      </rPr>
      <t>Should not be filled in the case of a discount in value.</t>
    </r>
  </si>
  <si>
    <r>
      <rPr>
        <sz val="9"/>
        <color theme="9" tint="-0.249977111117893"/>
        <rFont val="Calibri"/>
        <family val="2"/>
        <scheme val="minor"/>
      </rPr>
      <t xml:space="preserve">Required if at least 4 levels of discount have been granted.
</t>
    </r>
    <r>
      <rPr>
        <sz val="9"/>
        <rFont val="Calibri"/>
        <family val="2"/>
        <scheme val="minor"/>
      </rPr>
      <t xml:space="preserve">This amount is either:
= </t>
    </r>
    <r>
      <rPr>
        <sz val="9"/>
        <color rgb="FF0070C0"/>
        <rFont val="Calibri"/>
        <family val="2"/>
        <scheme val="minor"/>
      </rPr>
      <t>G21.#55 [Invoiced qty] * G21.#64 [GUP] * G21.#401 [Disc.4 rate] / 100</t>
    </r>
    <r>
      <rPr>
        <sz val="9"/>
        <rFont val="Calibri"/>
        <family val="2"/>
        <scheme val="minor"/>
      </rPr>
      <t xml:space="preserve"> (case of additional discounts)
or = </t>
    </r>
    <r>
      <rPr>
        <sz val="9"/>
        <color rgb="FF0070C0"/>
        <rFont val="Calibri"/>
        <family val="2"/>
        <scheme val="minor"/>
      </rPr>
      <t>G21.#402 [Disc.4 basis amt.] * G21.#401 [Disc.4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</si>
  <si>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t xml:space="preserve">Required if the amount of the 5th discount was obtained by applying a rate, this must then be specified in this data item.
</t>
    </r>
    <r>
      <rPr>
        <sz val="9"/>
        <rFont val="Calibri"/>
        <family val="2"/>
        <scheme val="minor"/>
      </rPr>
      <t>Should not be filled in the case of a discount in value.</t>
    </r>
  </si>
  <si>
    <r>
      <t xml:space="preserve">Required if the amount of the 5th discount was obtained by applying a G21.#405 rate on a basis amount other than the total gross amount excluding VAT of the invoice line. This basis amount must then be specified in this data item.
</t>
    </r>
    <r>
      <rPr>
        <sz val="9"/>
        <rFont val="Calibri"/>
        <family val="2"/>
        <scheme val="minor"/>
      </rPr>
      <t>Should not be filled in the case of a discount in value.</t>
    </r>
  </si>
  <si>
    <r>
      <rPr>
        <sz val="9"/>
        <color theme="9" tint="-0.249977111117893"/>
        <rFont val="Calibri"/>
        <family val="2"/>
        <scheme val="minor"/>
      </rPr>
      <t xml:space="preserve">Required if 5 levels of discount have been granted.
</t>
    </r>
    <r>
      <rPr>
        <sz val="9"/>
        <rFont val="Calibri"/>
        <family val="2"/>
        <scheme val="minor"/>
      </rPr>
      <t xml:space="preserve">This amount is either:
= </t>
    </r>
    <r>
      <rPr>
        <sz val="9"/>
        <color rgb="FF0070C0"/>
        <rFont val="Calibri"/>
        <family val="2"/>
        <scheme val="minor"/>
      </rPr>
      <t>G21.#55 [Invoiced qty] * G21.#64 [GUP] * G21.#405 [Disc.5 rate] / 100</t>
    </r>
    <r>
      <rPr>
        <sz val="9"/>
        <rFont val="Calibri"/>
        <family val="2"/>
        <scheme val="minor"/>
      </rPr>
      <t xml:space="preserve"> (case of additional discounts)
or = </t>
    </r>
    <r>
      <rPr>
        <sz val="9"/>
        <color rgb="FF0070C0"/>
        <rFont val="Calibri"/>
        <family val="2"/>
        <scheme val="minor"/>
      </rPr>
      <t>G21.#406 [Disc.5 basis amt.] * G21.#405 [Disc.5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</si>
  <si>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t>22</t>
    </r>
    <r>
      <rPr>
        <sz val="9"/>
        <rFont val="Calibri"/>
        <family val="2"/>
        <scheme val="minor"/>
      </rPr>
      <t>=Sub-line of add-on</t>
    </r>
  </si>
  <si>
    <t>Optional data, only if a delivery note number G22.#88 is filled in.</t>
  </si>
  <si>
    <t>This information may be requested by some central offices for their own classification needs.
This is for example the case of the "Reference code" specific to the Alain Afflelou central office which, in OPTO34, had to be transmitted in the 2nd designation of the add-on. This data item is intended to convey this information in the OPTO36 version of invoices.</t>
  </si>
  <si>
    <t>Free code identifying the type of charge in the supplier's system.</t>
  </si>
  <si>
    <t>Invoiced quantity is mandatory and must be equal to 1 for a freight/packing charges invoice line.</t>
  </si>
  <si>
    <t>This data-item is dedicated to commercial comments, in particular to specify the reason why an invoiced item is free of charge (replacement of broken ophthalmic lenses, gift, etc.).</t>
  </si>
  <si>
    <t>The total net amount is mandatory and must be equal to the freight or packing charges amount.</t>
  </si>
  <si>
    <t>The gross unit price is mandatory for all invoice lines but does not apply to freight and packing charges, which are additional charges to the total net amount of the invoice line.
The gross unit price must be 0 for freight and packing charges lines.</t>
  </si>
  <si>
    <t>The net unit price is mandatory for all invoice lines but does not apply to freight and packing charges, which are additional charges to the total net amount of the invoice line.
The net unit price must be 0 for freight and packing charges lines.</t>
  </si>
  <si>
    <t>If the charge line applies to a specific delivery note, its number must be entered in this data item.
Note: The delivery note number is one of the control points in the Reliable Audit Trail (RAT) allowing for reconciliation of the various supporting documents for an invoice.</t>
  </si>
  <si>
    <t>If line of freight or packing charges can be associated with a specific order, its number must be entered in this data item.
This number must correspond to that assigned by the ordering party.</t>
  </si>
  <si>
    <r>
      <rPr>
        <sz val="9"/>
        <rFont val="Calibri"/>
        <family val="2"/>
        <scheme val="minor"/>
      </rPr>
      <t>The total amount including VAT must comply with the result of the following formula:</t>
    </r>
    <r>
      <rPr>
        <sz val="9"/>
        <color rgb="FF0070C0"/>
        <rFont val="Calibri"/>
        <family val="2"/>
        <scheme val="minor"/>
      </rPr>
      <t xml:space="preserve">
R20.#121 [Total net excl.VAT] + Ʃ [VAT amounts]
</t>
    </r>
    <r>
      <rPr>
        <sz val="9"/>
        <rFont val="Calibri"/>
        <family val="2"/>
        <scheme val="minor"/>
      </rPr>
      <t xml:space="preserve">where </t>
    </r>
    <r>
      <rPr>
        <sz val="9"/>
        <color rgb="FF0070C0"/>
        <rFont val="Calibri"/>
        <family val="2"/>
        <scheme val="minor"/>
      </rPr>
      <t>Ʃ [VAT amounts]</t>
    </r>
    <r>
      <rPr>
        <sz val="9"/>
        <rFont val="Calibri"/>
        <family val="2"/>
        <scheme val="minor"/>
      </rPr>
      <t xml:space="preserve"> = </t>
    </r>
    <r>
      <rPr>
        <sz val="9"/>
        <color rgb="FF0070C0"/>
        <rFont val="Calibri"/>
        <family val="2"/>
        <scheme val="minor"/>
      </rPr>
      <t>R20.#124 [VAT 1 amt.] + R20.#127 [VAT 2 amt.] + R20.#130 [VAT 3 amt.] + R20.#162 [VAT 4 amt.]</t>
    </r>
  </si>
  <si>
    <r>
      <rPr>
        <sz val="9"/>
        <color theme="9" tint="-0.249977111117893"/>
        <rFont val="Calibri"/>
        <family val="2"/>
        <scheme val="minor"/>
      </rPr>
      <t xml:space="preserve">Required if down-payments have been collected and deducted from the total including VAT of the invoice (total amount payable R20.#224 &lt; total amount R20.#131).
</t>
    </r>
    <r>
      <rPr>
        <sz val="9"/>
        <rFont val="Calibri"/>
        <family val="2"/>
        <scheme val="minor"/>
      </rPr>
      <t>If no down-payment has been collected, this data item can be ignored or set to 0.</t>
    </r>
  </si>
  <si>
    <r>
      <rPr>
        <sz val="9"/>
        <color theme="9" tint="-0.249977111117893"/>
        <rFont val="Calibri"/>
        <family val="2"/>
        <scheme val="minor"/>
      </rPr>
      <t>Required if a non-zero down-payment amount R20.#221 was specified.</t>
    </r>
    <r>
      <rPr>
        <sz val="9"/>
        <rFont val="Calibri"/>
        <family val="2"/>
        <scheme val="minor"/>
      </rPr>
      <t xml:space="preserve">
In this case, this data must contain the first down-payment invoice number.</t>
    </r>
  </si>
  <si>
    <t>Required if a 1st down-payment invoice number is filled in.</t>
  </si>
  <si>
    <r>
      <rPr>
        <sz val="9"/>
        <rFont val="Calibri"/>
        <family val="2"/>
        <scheme val="minor"/>
      </rPr>
      <t>The total amount payable including VAT must comply with the result of the following formula:</t>
    </r>
    <r>
      <rPr>
        <sz val="9"/>
        <color rgb="FF0070C0"/>
        <rFont val="Calibri"/>
        <family val="2"/>
        <scheme val="minor"/>
      </rPr>
      <t xml:space="preserve">
R20.#131 [Total amount incl.VAT] - R20.#221 [Down-payments total amount]</t>
    </r>
  </si>
  <si>
    <r>
      <rPr>
        <sz val="9"/>
        <rFont val="Calibri"/>
        <family val="2"/>
        <scheme val="minor"/>
      </rPr>
      <t>The VAT total amount must comply with the result of the following formula:</t>
    </r>
    <r>
      <rPr>
        <sz val="9"/>
        <color rgb="FF0070C0"/>
        <rFont val="Calibri"/>
        <family val="2"/>
        <scheme val="minor"/>
      </rPr>
      <t xml:space="preserve">
R20.#124 [VAT 1 amt.] + R20.#127 [VAT 2 amt.] + R20.#130 [VAT 3 amt.] + R20.#162 [VAT 4 amt.]</t>
    </r>
  </si>
  <si>
    <r>
      <rPr>
        <sz val="9"/>
        <color theme="9" tint="-0.249977111117893"/>
        <rFont val="Calibri"/>
        <family val="2"/>
        <scheme val="minor"/>
      </rPr>
      <t>Required if the invoice/credit note includes at least 2 rates and/or types of VAT.</t>
    </r>
    <r>
      <rPr>
        <sz val="9"/>
        <color indexed="8"/>
        <rFont val="Calibri"/>
        <family val="2"/>
        <scheme val="minor"/>
      </rPr>
      <t xml:space="preserve">
Legal notices associated with the "Exempt" VAT type codes:
K = Exonération de TVA, article 262 ter I du CGI
G = TVA non applicable, article 259-1 du CGI
AE = Autoliquidation
O = TVA non applicable, article 293 B du CGI</t>
    </r>
  </si>
  <si>
    <t>In case of VAT exemption, VAT rate must be equal to 0.</t>
  </si>
  <si>
    <r>
      <t xml:space="preserve">VAT 1 amount must comply with the result of the following formula:
</t>
    </r>
    <r>
      <rPr>
        <sz val="9"/>
        <color rgb="FF0070C0"/>
        <rFont val="Calibri"/>
        <family val="2"/>
        <scheme val="minor"/>
      </rPr>
      <t>R20.#122 [VAT 1 basis amt.] * R20.#123 [VAT 1 rate] / 100</t>
    </r>
    <r>
      <rPr>
        <sz val="9"/>
        <rFont val="Calibri"/>
        <family val="2"/>
        <scheme val="minor"/>
      </rPr>
      <t xml:space="preserve">
In case of VAT exemption, the VAT amount must be equal to 0.</t>
    </r>
  </si>
  <si>
    <r>
      <rPr>
        <sz val="9"/>
        <color theme="9" tint="-0.249977111117893"/>
        <rFont val="Calibri"/>
        <family val="2"/>
        <scheme val="minor"/>
      </rPr>
      <t xml:space="preserve">Required if the invoice/credit note includes at least 2 rates and/or types of VAT.
</t>
    </r>
    <r>
      <rPr>
        <sz val="9"/>
        <rFont val="Calibri"/>
        <family val="2"/>
        <scheme val="minor"/>
      </rPr>
      <t>In case of VAT exemption, VAT rate must be equal to 0.</t>
    </r>
  </si>
  <si>
    <r>
      <rPr>
        <sz val="9"/>
        <color theme="9" tint="-0.249977111117893"/>
        <rFont val="Calibri"/>
        <family val="2"/>
        <scheme val="minor"/>
      </rPr>
      <t>Required if the invoice/credit note includes at least 2 rates and/or types of VAT.</t>
    </r>
    <r>
      <rPr>
        <sz val="9"/>
        <rFont val="Calibri"/>
        <family val="2"/>
        <scheme val="minor"/>
      </rPr>
      <t xml:space="preserve">
The VAT 2 amount must comply with the result of the following formula:
</t>
    </r>
    <r>
      <rPr>
        <sz val="9"/>
        <color rgb="FF0070C0"/>
        <rFont val="Calibri"/>
        <family val="2"/>
        <scheme val="minor"/>
      </rPr>
      <t>R20.#125 [VAT 2 basis amt.] * R20.#126 [VAT 2 rate] / 100</t>
    </r>
    <r>
      <rPr>
        <sz val="9"/>
        <rFont val="Calibri"/>
        <family val="2"/>
        <scheme val="minor"/>
      </rPr>
      <t xml:space="preserve">
In case of VAT exemption, the VAT amount must be equal to 0.</t>
    </r>
  </si>
  <si>
    <r>
      <rPr>
        <sz val="9"/>
        <color theme="9" tint="-0.249977111117893"/>
        <rFont val="Calibri"/>
        <family val="2"/>
        <scheme val="minor"/>
      </rPr>
      <t xml:space="preserve">Required if the invoice/credit note includes at least 3 rates and/or types of VAT.
</t>
    </r>
    <r>
      <rPr>
        <sz val="9"/>
        <rFont val="Calibri"/>
        <family val="2"/>
        <scheme val="minor"/>
      </rPr>
      <t>In case of VAT exemption, VAT rate must be equal to 0.</t>
    </r>
  </si>
  <si>
    <r>
      <rPr>
        <sz val="9"/>
        <color theme="9" tint="-0.249977111117893"/>
        <rFont val="Calibri"/>
        <family val="2"/>
        <scheme val="minor"/>
      </rPr>
      <t>Required if the invoice/credit note includes at least 3 rates and/or types of VAT.</t>
    </r>
    <r>
      <rPr>
        <sz val="9"/>
        <color indexed="8"/>
        <rFont val="Calibri"/>
        <family val="2"/>
        <scheme val="minor"/>
      </rPr>
      <t xml:space="preserve">
Legal notices associated with the "Exempt" VAT type codes:
K = Exonération de TVA, article 262 ter I du CGI
G = TVA non applicable, article 259-1 du CGI
AE = Autoliquidation
O = TVA non applicable, article 293 B du CGI</t>
    </r>
  </si>
  <si>
    <r>
      <rPr>
        <sz val="9"/>
        <color theme="9" tint="-0.249977111117893"/>
        <rFont val="Calibri"/>
        <family val="2"/>
        <scheme val="minor"/>
      </rPr>
      <t>Required if the invoice/credit note includes at least 3 rates and/or types of VAT.</t>
    </r>
    <r>
      <rPr>
        <sz val="9"/>
        <rFont val="Calibri"/>
        <family val="2"/>
        <scheme val="minor"/>
      </rPr>
      <t xml:space="preserve">
The VAT 3 amount must comply with the result of the following formula:
</t>
    </r>
    <r>
      <rPr>
        <sz val="9"/>
        <color rgb="FF0070C0"/>
        <rFont val="Calibri"/>
        <family val="2"/>
        <scheme val="minor"/>
      </rPr>
      <t xml:space="preserve">R20.#128 [VAT 3 basis amt.] * R20.#129 [VAT 3 rate] / 100
</t>
    </r>
    <r>
      <rPr>
        <sz val="9"/>
        <rFont val="Calibri"/>
        <family val="2"/>
        <scheme val="minor"/>
      </rPr>
      <t>In case of VAT exemption, the VAT amount must be equal to 0.</t>
    </r>
  </si>
  <si>
    <r>
      <rPr>
        <sz val="9"/>
        <color theme="9" tint="-0.249977111117893"/>
        <rFont val="Calibri"/>
        <family val="2"/>
        <scheme val="minor"/>
      </rPr>
      <t xml:space="preserve">Required if the invoice/credit note includes 4 rates and/or types of VAT.
</t>
    </r>
    <r>
      <rPr>
        <sz val="9"/>
        <rFont val="Calibri"/>
        <family val="2"/>
        <scheme val="minor"/>
      </rPr>
      <t>In case of VAT exemption, VAT rate must be equal to 0.</t>
    </r>
  </si>
  <si>
    <r>
      <rPr>
        <sz val="9"/>
        <color theme="9" tint="-0.249977111117893"/>
        <rFont val="Calibri"/>
        <family val="2"/>
        <scheme val="minor"/>
      </rPr>
      <t>Required if the invoice/credit note includes 4 rates and/or types of VAT.</t>
    </r>
    <r>
      <rPr>
        <sz val="9"/>
        <color indexed="8"/>
        <rFont val="Calibri"/>
        <family val="2"/>
        <scheme val="minor"/>
      </rPr>
      <t xml:space="preserve">
Legal notices associated with the "Exempt" VAT type codes:
K = Exonération de TVA, article 262 ter I du CGI
G = TVA non applicable, article 259-1 du CGI
AE = Autoliquidation
O = TVA non applicable, article 293 B du CGI</t>
    </r>
  </si>
  <si>
    <r>
      <rPr>
        <sz val="9"/>
        <color theme="9" tint="-0.249977111117893"/>
        <rFont val="Calibri"/>
        <family val="2"/>
        <scheme val="minor"/>
      </rPr>
      <t>Required if the invoice/credit note includes 4 rates and/or types of VAT.</t>
    </r>
    <r>
      <rPr>
        <sz val="9"/>
        <rFont val="Calibri"/>
        <family val="2"/>
        <scheme val="minor"/>
      </rPr>
      <t xml:space="preserve">
The VAT 4 amount must comply with the result of the following formula:
</t>
    </r>
    <r>
      <rPr>
        <sz val="9"/>
        <color rgb="FF0070C0"/>
        <rFont val="Calibri"/>
        <family val="2"/>
        <scheme val="minor"/>
      </rPr>
      <t>R20.#160 [VAT 4 basis amt.] * R20.#161 [VAT 4 rate] / 100</t>
    </r>
    <r>
      <rPr>
        <sz val="9"/>
        <rFont val="Calibri"/>
        <family val="2"/>
        <scheme val="minor"/>
      </rPr>
      <t xml:space="preserve">
In case of VAT exemption, the VAT amount must be equal to 0.</t>
    </r>
  </si>
  <si>
    <t>BUSINESS PROCESS TYPE IDENTIFIER</t>
  </si>
  <si>
    <t>SPECIFICATION IDENTIFIER</t>
  </si>
  <si>
    <t>DOCUMENT IDENTIFICATION</t>
  </si>
  <si>
    <t>DOCUMENT ISSUE DATE</t>
  </si>
  <si>
    <t>GENERAL COMMENTS</t>
  </si>
  <si>
    <t>Invoice note subject qualifier</t>
  </si>
  <si>
    <t>NOTE: DISCOUNT CONDITIONS FOR EARLY PAYMENT</t>
  </si>
  <si>
    <t>NOTE: SUPPLIER'S RCS NUMBER</t>
  </si>
  <si>
    <t>NOTE: PENALTIES TERMS FOR LATE PAYMENT</t>
  </si>
  <si>
    <t>NOTE: FLAT COMPENSATION FEE FOR LATE PAYMENT</t>
  </si>
  <si>
    <t>INFORMATION ON INSTALMENTS</t>
  </si>
  <si>
    <t>Information on instalments</t>
  </si>
  <si>
    <t>DOCUMENT DETAIL</t>
  </si>
  <si>
    <t>Line type identifier</t>
  </si>
  <si>
    <t>INVOICE/CREDIT NOTE LINE IDENFIFIER</t>
  </si>
  <si>
    <t>COMMERCIAL COMMENTS RELATING TO THE ITEM/SERVICE INVOICED</t>
  </si>
  <si>
    <t>GENERAL COMMENTS ON THE INVOICE/CREDIT NOTE LINE</t>
  </si>
  <si>
    <t>Invoice line note subject qualifier</t>
  </si>
  <si>
    <t>INFORMATION WEEE ECO-CONTRIBUTION</t>
  </si>
  <si>
    <t>Information WEEE eco-contribution</t>
  </si>
  <si>
    <t>INVOICE/CREDIT NOTE TYPE OF LINE</t>
  </si>
  <si>
    <t>END-OF-YEAR ALLOWANCES CALCULATION INDICATOR</t>
  </si>
  <si>
    <t>ITEM CHARACTERISTIC: COLOUR</t>
  </si>
  <si>
    <t>Name/qualifier of the item's characteristic</t>
  </si>
  <si>
    <t>ITEM CHARACTERISTIC: DIAMETER</t>
  </si>
  <si>
    <t>ITEM CHARACTERISTIC: DIAMETER ATTRIBUTE</t>
  </si>
  <si>
    <t>ITEM CHARACTERISTIC: RADIUS</t>
  </si>
  <si>
    <t>ITEM CHARACTERISTIC: SPHERE</t>
  </si>
  <si>
    <t>ITEM CHARACTERISTIC: BASE CURVE</t>
  </si>
  <si>
    <t>ITEM CHARACTERISTIC: BASE CYLINDER</t>
  </si>
  <si>
    <t>ITEM CHARACTERISTIC: BASE CYLINDER AXIS</t>
  </si>
  <si>
    <t>ITEM CHARACTERISTIC: ADDITION</t>
  </si>
  <si>
    <t>ITEM CHARACTERISTIC: NOSE</t>
  </si>
  <si>
    <t>ITEM CHARACTERISTIC: TEMPLE LENGTH</t>
  </si>
  <si>
    <t>ITEM/SERVICE IDENTIFICATION</t>
  </si>
  <si>
    <t>STATISTICAL CLASSIFICATION OF THE ITEM/SERVICE</t>
  </si>
  <si>
    <t>DETAIL OF THE PRICE OF THE ITEM/SERVICE INVOICED</t>
  </si>
  <si>
    <t>REFERENCE TO THE ORDERING PARTY'S ORDER</t>
  </si>
  <si>
    <t>REBATE ON THE GROSS UNIT PRICE OF THE ITEM/SERVICE</t>
  </si>
  <si>
    <t>CHARGE/ALLOWANCE INDICATOR</t>
  </si>
  <si>
    <t>Allowance indicator</t>
  </si>
  <si>
    <t>Charge indicator</t>
  </si>
  <si>
    <t>INFORMATION ON QUANTITY INVOICED AND DELIVERY</t>
  </si>
  <si>
    <t>FINAL DELIVERY LOCATION INFORMATION</t>
  </si>
  <si>
    <t>VAT, DISCOUNTS, AMOUNTS RELATING TO THE ITEM/SERVICE LINE</t>
  </si>
  <si>
    <t>VAT INFORMATION APPLIED TO THE ITEM/SERVICE LINE</t>
  </si>
  <si>
    <t>TOTAL AMOUNT OF THE INVOICE LINE</t>
  </si>
  <si>
    <t>CUSTOMER FILE NUMBER ASSIGNED BY THE ORDERING PARTY</t>
  </si>
  <si>
    <t>Qualifier of the type of reference</t>
  </si>
  <si>
    <t>TERMS OF SALE INFORMATION</t>
  </si>
  <si>
    <t>SALES OFFER LEVEL INFORMATION</t>
  </si>
  <si>
    <t>TERMS OF SALES REFERENCE ORDER</t>
  </si>
  <si>
    <t>TERMS OF SALES REFERENCE ORDER LINE</t>
  </si>
  <si>
    <t>BUYER'S ACCOUNTING REFERENCE</t>
  </si>
  <si>
    <t>INFORMATION ON THE ITEM/SERVICE INVOICED</t>
  </si>
  <si>
    <t>Item/service statistical code, qualifier</t>
  </si>
  <si>
    <t>GROSS UNIT PRICE OF THE ITEM/SERVICE</t>
  </si>
  <si>
    <t>NET UNIT PRICE OF THE ITEM/SERVICE</t>
  </si>
  <si>
    <t>1st DISCOUNT APPLIED TO ITEM/SERVICE INVOICE LINE</t>
  </si>
  <si>
    <t>2nd DISCOUNT APPLIED TO ITEM/SERVICE INVOICE LINE</t>
  </si>
  <si>
    <t>3rd DISCOUNT APPLIED TO ITEM/SERVICE INVOICE LINE</t>
  </si>
  <si>
    <t>4th DISCOUNT APPLIED TO ITEM/SERVICE INVOICE LINE</t>
  </si>
  <si>
    <t>5th DISCOUNT APPLIED TO ITEM/SERVICE INVOICE LINE</t>
  </si>
  <si>
    <t>COMMERCIAL COMMENTS RELATING TO THE CHARGES INVOICED</t>
  </si>
  <si>
    <t>GENERAL COMMENTS RELATING TO THE CHARGES INVOICED</t>
  </si>
  <si>
    <t>INFORMATION ON THE CHARGES INVOICED</t>
  </si>
  <si>
    <t>IDENTIFICATION OF THE CHARGES-ITEM</t>
  </si>
  <si>
    <t>STATISTICAL CLASSIFICATION OF THE TYPE OF CHARGES</t>
  </si>
  <si>
    <t>Statistical code of the type of charges, qualifier</t>
  </si>
  <si>
    <t>GROSS UNIT PRICE</t>
  </si>
  <si>
    <t>NET UNIT PRICE</t>
  </si>
  <si>
    <t>VAT, DISCOUNTS, AMOUNTS RELATING TO THE LINE OF CHARGES</t>
  </si>
  <si>
    <t>VAT INFORMATION APPLIED TO THE LINE OF CHARGES</t>
  </si>
  <si>
    <t>PACKING CHARGES AMOUNT</t>
  </si>
  <si>
    <t>FREIGHT CHARGES AMOUNT</t>
  </si>
  <si>
    <t>Qualifier of the type of charges</t>
  </si>
  <si>
    <t>Object identifier type code</t>
  </si>
  <si>
    <t>INFORMATION APPLICABLE TO THE ENTIRE DOCUMENT</t>
  </si>
  <si>
    <t>SUPPLIER PARTY INFORMATION</t>
  </si>
  <si>
    <t>SUPPLIER PARTY ORGANIZATION</t>
  </si>
  <si>
    <t>SUPPLIER POSTAL ADDRESS</t>
  </si>
  <si>
    <t>SUPPLIER VAT IDENTIFICATION</t>
  </si>
  <si>
    <t>INVOICEE PARTY INFORMATION</t>
  </si>
  <si>
    <t>INVOICEE PARTY ORGANIZATION</t>
  </si>
  <si>
    <t>INVOICEE E-INVOICING ADDRESS</t>
  </si>
  <si>
    <t>INVOICEE VAT IDENTIFICATION</t>
  </si>
  <si>
    <t>VAT identification type qualifier</t>
  </si>
  <si>
    <t>VAT declarant SIREN number, scheme</t>
  </si>
  <si>
    <t>Supplier SIREN number, scheme</t>
  </si>
  <si>
    <t>Supplier identification, scheme</t>
  </si>
  <si>
    <t>Invoicee party identification, scheme</t>
  </si>
  <si>
    <t>Invoicee SIREN number, scheme</t>
  </si>
  <si>
    <t>Invoicee e-invoicing address, scheme</t>
  </si>
  <si>
    <t>VAT DECLARANT PARTY INFORMATION</t>
  </si>
  <si>
    <t>VAT DECLARANT POSTAL ADDRESS</t>
  </si>
  <si>
    <t>VAT DECLARANT IDENTIFICATION</t>
  </si>
  <si>
    <t>REFERENCE TO QUOTE</t>
  </si>
  <si>
    <t>Reference type qualifier</t>
  </si>
  <si>
    <t>Referenced document type qualifier</t>
  </si>
  <si>
    <t>ORDERING PARTY INFORMATION</t>
  </si>
  <si>
    <t>Ordering party SIRET number, scheme</t>
  </si>
  <si>
    <t>ORDERING PARTY POSTAL ADDRESS</t>
  </si>
  <si>
    <t>ORDERING PARTY VAT IDENTIFICATION</t>
  </si>
  <si>
    <t>DELIVERY INFORMATION</t>
  </si>
  <si>
    <t>SHIP-TO PARTY INFORMATION</t>
  </si>
  <si>
    <t>SHIP-TO PARTY POSTAL ADDRESS</t>
  </si>
  <si>
    <t>ACTUAL DATE OF DELIVERY OR COMPLETION OF THE SERVICE</t>
  </si>
  <si>
    <t>PAYMENT INFORMATION</t>
  </si>
  <si>
    <t>PAYEE PARTY INFORMATION</t>
  </si>
  <si>
    <t>PAYEE PARTY ORGANIZATION</t>
  </si>
  <si>
    <t>Payee SIREN number, scheme</t>
  </si>
  <si>
    <t>PAYER PARTY INFORMATION</t>
  </si>
  <si>
    <t>PAYER PARTY ORGANIZATION</t>
  </si>
  <si>
    <t>Payer SIREN number, scheme</t>
  </si>
  <si>
    <t>PAYER E-INVOICING ADDRESS</t>
  </si>
  <si>
    <t>Payer e-invoicing address, scheme</t>
  </si>
  <si>
    <t>PAYER VAT IDENTIFICATION</t>
  </si>
  <si>
    <r>
      <t xml:space="preserve">/rsm:SupplyChainTradeTransaction
- /ram:ApplicableHeaderTradeAgreement
-- /ram:SellerTaxRepresentativeTradeParty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</si>
  <si>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t>Supplier intra-community VAT number</t>
  </si>
  <si>
    <t>Invoicee intra-community VAT number</t>
  </si>
  <si>
    <t>VAT declarant intra-community VAT number</t>
  </si>
  <si>
    <t>Ordering party intra-community VAT number</t>
  </si>
  <si>
    <t>Payee intra-community VAT number</t>
  </si>
  <si>
    <t>PAYEE VAT IDENTIFICATION</t>
  </si>
  <si>
    <t>Payer intra-community VAT number</t>
  </si>
  <si>
    <t>PAYEE PARTY CREDITOR FINANCIAL ACCOUNT</t>
  </si>
  <si>
    <t>PAYEE PARTY CREDITOR FINANCIAL INSTITUTION</t>
  </si>
  <si>
    <t>VAT 1 DETAIL</t>
  </si>
  <si>
    <t>VAT 1 tax type qualifier</t>
  </si>
  <si>
    <t>VAT 2 DETAIL</t>
  </si>
  <si>
    <t>VAT 3 DETAIL</t>
  </si>
  <si>
    <t>VAT 4 DETAIL</t>
  </si>
  <si>
    <t>VAT 4 tax type qualifier</t>
  </si>
  <si>
    <t>VAT 3 tax type qualifier</t>
  </si>
  <si>
    <t>VAT 2 tax type qualifier</t>
  </si>
  <si>
    <t>VAT 1 exemption reason text</t>
  </si>
  <si>
    <t>VAT 2 exemption reason text</t>
  </si>
  <si>
    <t>VAT 3 exemption reason text</t>
  </si>
  <si>
    <t>VAT 4 exemption reason text</t>
  </si>
  <si>
    <t>VAT 1 exemption reason code</t>
  </si>
  <si>
    <t>VAT 2 exemption reason code</t>
  </si>
  <si>
    <t>VAT 3 exemption reason code</t>
  </si>
  <si>
    <t>VAT 4 exemption reason code</t>
  </si>
  <si>
    <t>VAT due date type code</t>
  </si>
  <si>
    <r>
      <t xml:space="preserve">VAT due date type code:
</t>
    </r>
    <r>
      <rPr>
        <b/>
        <sz val="9"/>
        <rFont val="Calibri"/>
        <family val="2"/>
        <scheme val="minor"/>
      </rPr>
      <t>3</t>
    </r>
    <r>
      <rPr>
        <sz val="9"/>
        <rFont val="Calibri"/>
        <family val="2"/>
        <scheme val="minor"/>
      </rPr>
      <t>=</t>
    </r>
    <r>
      <rPr>
        <i/>
        <sz val="9"/>
        <rFont val="Calibri"/>
        <family val="2"/>
        <scheme val="minor"/>
      </rPr>
      <t>Invoice date/time</t>
    </r>
    <r>
      <rPr>
        <b/>
        <sz val="9"/>
        <rFont val="Calibri"/>
        <family val="2"/>
        <scheme val="minor"/>
      </rPr>
      <t xml:space="preserve">
35</t>
    </r>
    <r>
      <rPr>
        <sz val="9"/>
        <rFont val="Calibri"/>
        <family val="2"/>
        <scheme val="minor"/>
      </rPr>
      <t>=</t>
    </r>
    <r>
      <rPr>
        <i/>
        <sz val="9"/>
        <rFont val="Calibri"/>
        <family val="2"/>
        <scheme val="minor"/>
      </rPr>
      <t>Delivery date/time, actual</t>
    </r>
    <r>
      <rPr>
        <sz val="9"/>
        <rFont val="Calibri"/>
        <family val="2"/>
        <scheme val="minor"/>
      </rPr>
      <t xml:space="preserve">
</t>
    </r>
    <r>
      <rPr>
        <b/>
        <sz val="9"/>
        <rFont val="Calibri"/>
        <family val="2"/>
        <scheme val="minor"/>
      </rPr>
      <t>432</t>
    </r>
    <r>
      <rPr>
        <sz val="9"/>
        <rFont val="Calibri"/>
        <family val="2"/>
        <scheme val="minor"/>
      </rPr>
      <t>=</t>
    </r>
    <r>
      <rPr>
        <i/>
        <sz val="9"/>
        <rFont val="Calibri"/>
        <family val="2"/>
        <scheme val="minor"/>
      </rPr>
      <t>Paid to date</t>
    </r>
  </si>
  <si>
    <t>Invoicing period start date</t>
  </si>
  <si>
    <t>Invoicing period end date</t>
  </si>
  <si>
    <t>1st DOWN-PAYMENT INVOICE NUMBER</t>
  </si>
  <si>
    <t>1st down-payment invoice type qualifier</t>
  </si>
  <si>
    <t>1st DOWN-PAYMENT INVOICE DATE</t>
  </si>
  <si>
    <r>
      <t>B1</t>
    </r>
    <r>
      <rPr>
        <sz val="9"/>
        <color theme="1"/>
        <rFont val="Calibri"/>
        <family val="2"/>
      </rPr>
      <t xml:space="preserve">=Submission of an invoice for goods
</t>
    </r>
    <r>
      <rPr>
        <b/>
        <sz val="9"/>
        <color theme="1"/>
        <rFont val="Calibri"/>
        <family val="2"/>
      </rPr>
      <t>S1</t>
    </r>
    <r>
      <rPr>
        <sz val="9"/>
        <color theme="1"/>
        <rFont val="Calibri"/>
        <family val="2"/>
      </rPr>
      <t xml:space="preserve">=Submission of an invoice for services
</t>
    </r>
    <r>
      <rPr>
        <b/>
        <sz val="9"/>
        <color theme="1"/>
        <rFont val="Calibri"/>
        <family val="2"/>
      </rPr>
      <t>M1</t>
    </r>
    <r>
      <rPr>
        <sz val="9"/>
        <color theme="1"/>
        <rFont val="Calibri"/>
        <family val="2"/>
      </rPr>
      <t xml:space="preserve">=Submissiof of an invoice for goods and services that are not incidental to each other
</t>
    </r>
    <r>
      <rPr>
        <b/>
        <sz val="9"/>
        <color theme="1"/>
        <rFont val="Calibri"/>
        <family val="2"/>
      </rPr>
      <t>B2</t>
    </r>
    <r>
      <rPr>
        <sz val="9"/>
        <color theme="1"/>
        <rFont val="Calibri"/>
        <family val="2"/>
      </rPr>
      <t xml:space="preserve">=Submission of an invoice for goods already paid
</t>
    </r>
    <r>
      <rPr>
        <b/>
        <sz val="9"/>
        <color theme="1"/>
        <rFont val="Calibri"/>
        <family val="2"/>
      </rPr>
      <t>S2</t>
    </r>
    <r>
      <rPr>
        <sz val="9"/>
        <color theme="1"/>
        <rFont val="Calibri"/>
        <family val="2"/>
      </rPr>
      <t xml:space="preserve">=Submission of an invoice for services already paid
</t>
    </r>
    <r>
      <rPr>
        <b/>
        <sz val="9"/>
        <color theme="1"/>
        <rFont val="Calibri"/>
        <family val="2"/>
      </rPr>
      <t>M2</t>
    </r>
    <r>
      <rPr>
        <sz val="9"/>
        <color theme="1"/>
        <rFont val="Calibri"/>
        <family val="2"/>
      </rPr>
      <t xml:space="preserve">=Submissiof of an invoice for goods and services already paid
</t>
    </r>
    <r>
      <rPr>
        <b/>
        <sz val="9"/>
        <color theme="1"/>
        <rFont val="Calibri"/>
        <family val="2"/>
      </rPr>
      <t>B4</t>
    </r>
    <r>
      <rPr>
        <sz val="9"/>
        <color theme="1"/>
        <rFont val="Calibri"/>
        <family val="2"/>
      </rPr>
      <t xml:space="preserve">=Submission of a final invoice (after deposit) for goods
</t>
    </r>
    <r>
      <rPr>
        <b/>
        <sz val="9"/>
        <color theme="1"/>
        <rFont val="Calibri"/>
        <family val="2"/>
      </rPr>
      <t>S4</t>
    </r>
    <r>
      <rPr>
        <sz val="9"/>
        <color theme="1"/>
        <rFont val="Calibri"/>
        <family val="2"/>
      </rPr>
      <t xml:space="preserve">=Submission of a final invoice (after deposit) for services
</t>
    </r>
    <r>
      <rPr>
        <b/>
        <sz val="9"/>
        <color theme="1"/>
        <rFont val="Calibri"/>
        <family val="2"/>
      </rPr>
      <t>M4</t>
    </r>
    <r>
      <rPr>
        <sz val="9"/>
        <color theme="1"/>
        <rFont val="Calibri"/>
        <family val="2"/>
      </rPr>
      <t xml:space="preserve">=Submission of a final invoice (after deposit) for goods and services
</t>
    </r>
    <r>
      <rPr>
        <b/>
        <sz val="9"/>
        <color theme="1"/>
        <rFont val="Calibri"/>
        <family val="2"/>
      </rPr>
      <t>S5</t>
    </r>
    <r>
      <rPr>
        <sz val="9"/>
        <color theme="1"/>
        <rFont val="Calibri"/>
        <family val="2"/>
      </rPr>
      <t xml:space="preserve">=Submission of an invoice for services by a subcontractor
</t>
    </r>
    <r>
      <rPr>
        <b/>
        <sz val="9"/>
        <color theme="1"/>
        <rFont val="Calibri"/>
        <family val="2"/>
      </rPr>
      <t>S6</t>
    </r>
    <r>
      <rPr>
        <sz val="9"/>
        <color theme="1"/>
        <rFont val="Calibri"/>
        <family val="2"/>
      </rPr>
      <t xml:space="preserve">=Submission of an invoice for services by a co-contractor
</t>
    </r>
    <r>
      <rPr>
        <b/>
        <sz val="9"/>
        <color theme="1"/>
        <rFont val="Calibri"/>
        <family val="2"/>
      </rPr>
      <t>B7</t>
    </r>
    <r>
      <rPr>
        <sz val="9"/>
        <color theme="1"/>
        <rFont val="Calibri"/>
        <family val="2"/>
      </rPr>
      <t xml:space="preserve">=Submission of an invoice for goods subject to e-reporting (VAT already collected)
</t>
    </r>
    <r>
      <rPr>
        <b/>
        <sz val="9"/>
        <color theme="1"/>
        <rFont val="Calibri"/>
        <family val="2"/>
      </rPr>
      <t>S7</t>
    </r>
    <r>
      <rPr>
        <sz val="9"/>
        <color theme="1"/>
        <rFont val="Calibri"/>
        <family val="2"/>
      </rPr>
      <t>=Submission of an invoice for services subject to e-reporting (VAT already collected)</t>
    </r>
  </si>
  <si>
    <r>
      <rPr>
        <b/>
        <sz val="9"/>
        <color theme="1"/>
        <rFont val="Calibri"/>
        <family val="2"/>
      </rPr>
      <t>true</t>
    </r>
    <r>
      <rPr>
        <sz val="9"/>
        <color theme="1"/>
        <rFont val="Calibri"/>
        <family val="2"/>
      </rPr>
      <t>=Specifies that the interchange is a test</t>
    </r>
  </si>
  <si>
    <r>
      <t>D</t>
    </r>
    <r>
      <rPr>
        <sz val="9"/>
        <color rgb="FF000000"/>
        <rFont val="Calibri"/>
        <family val="2"/>
        <scheme val="minor"/>
      </rPr>
      <t>=Day (</t>
    </r>
    <r>
      <rPr>
        <i/>
        <sz val="9"/>
        <color rgb="FF000000"/>
        <rFont val="Calibri"/>
        <family val="2"/>
        <scheme val="minor"/>
      </rPr>
      <t>UNTDID 2151</t>
    </r>
    <r>
      <rPr>
        <sz val="9"/>
        <color rgb="FF000000"/>
        <rFont val="Calibri"/>
        <family val="2"/>
        <scheme val="minor"/>
      </rPr>
      <t xml:space="preserve">)
</t>
    </r>
    <r>
      <rPr>
        <b/>
        <sz val="9"/>
        <color rgb="FF000000"/>
        <rFont val="Calibri"/>
        <family val="2"/>
        <scheme val="minor"/>
      </rPr>
      <t>W</t>
    </r>
    <r>
      <rPr>
        <sz val="9"/>
        <color rgb="FF000000"/>
        <rFont val="Calibri"/>
        <family val="2"/>
        <scheme val="minor"/>
      </rPr>
      <t>=Week (</t>
    </r>
    <r>
      <rPr>
        <i/>
        <sz val="9"/>
        <color rgb="FF000000"/>
        <rFont val="Calibri"/>
        <family val="2"/>
        <scheme val="minor"/>
      </rPr>
      <t>UNTDID 2151</t>
    </r>
    <r>
      <rPr>
        <sz val="9"/>
        <color rgb="FF000000"/>
        <rFont val="Calibri"/>
        <family val="2"/>
        <scheme val="minor"/>
      </rPr>
      <t xml:space="preserve">)
</t>
    </r>
    <r>
      <rPr>
        <b/>
        <sz val="9"/>
        <color rgb="FF000000"/>
        <rFont val="Calibri"/>
        <family val="2"/>
        <scheme val="minor"/>
      </rPr>
      <t>F</t>
    </r>
    <r>
      <rPr>
        <sz val="9"/>
        <color rgb="FF000000"/>
        <rFont val="Calibri"/>
        <family val="2"/>
        <scheme val="minor"/>
      </rPr>
      <t>=Period of 2 weeks  (</t>
    </r>
    <r>
      <rPr>
        <i/>
        <sz val="9"/>
        <color rgb="FF000000"/>
        <rFont val="Calibri"/>
        <family val="2"/>
        <scheme val="minor"/>
      </rPr>
      <t>UNTDID 2151, synonym : fortnight</t>
    </r>
    <r>
      <rPr>
        <sz val="9"/>
        <color rgb="FF000000"/>
        <rFont val="Calibri"/>
        <family val="2"/>
        <scheme val="minor"/>
      </rPr>
      <t xml:space="preserve">)
</t>
    </r>
    <r>
      <rPr>
        <b/>
        <sz val="9"/>
        <color rgb="FF000000"/>
        <rFont val="Calibri"/>
        <family val="2"/>
        <scheme val="minor"/>
      </rPr>
      <t>M</t>
    </r>
    <r>
      <rPr>
        <sz val="9"/>
        <color rgb="FF000000"/>
        <rFont val="Calibri"/>
        <family val="2"/>
        <scheme val="minor"/>
      </rPr>
      <t>=Month (</t>
    </r>
    <r>
      <rPr>
        <i/>
        <sz val="9"/>
        <color rgb="FF000000"/>
        <rFont val="Calibri"/>
        <family val="2"/>
        <scheme val="minor"/>
      </rPr>
      <t>UNTDID 2151</t>
    </r>
    <r>
      <rPr>
        <sz val="9"/>
        <color rgb="FF000000"/>
        <rFont val="Calibri"/>
        <family val="2"/>
        <scheme val="minor"/>
      </rPr>
      <t>)</t>
    </r>
  </si>
  <si>
    <r>
      <t>Information relating to an invoice/credit note instalment payment agreement should be entered in a structured string in the form:
Type of period;Number of periods;Date of 1st instalment payment
where
"</t>
    </r>
    <r>
      <rPr>
        <b/>
        <sz val="9"/>
        <color theme="1"/>
        <rFont val="Calibri"/>
        <family val="2"/>
      </rPr>
      <t>Type of period</t>
    </r>
    <r>
      <rPr>
        <sz val="9"/>
        <color theme="1"/>
        <rFont val="Calibri"/>
        <family val="2"/>
      </rPr>
      <t xml:space="preserve">"=Time frequency of payments specified by one of the following codes:
</t>
    </r>
    <r>
      <rPr>
        <b/>
        <sz val="9"/>
        <color theme="1"/>
        <rFont val="Calibri"/>
        <family val="2"/>
      </rPr>
      <t>D</t>
    </r>
    <r>
      <rPr>
        <sz val="9"/>
        <color theme="1"/>
        <rFont val="Calibri"/>
        <family val="2"/>
      </rPr>
      <t>=Day (</t>
    </r>
    <r>
      <rPr>
        <i/>
        <sz val="9"/>
        <color theme="1"/>
        <rFont val="Calibri"/>
        <family val="2"/>
      </rPr>
      <t>UNTDID 2151</t>
    </r>
    <r>
      <rPr>
        <sz val="9"/>
        <color theme="1"/>
        <rFont val="Calibri"/>
        <family val="2"/>
      </rPr>
      <t xml:space="preserve">)
</t>
    </r>
    <r>
      <rPr>
        <b/>
        <sz val="9"/>
        <color theme="1"/>
        <rFont val="Calibri"/>
        <family val="2"/>
      </rPr>
      <t>W</t>
    </r>
    <r>
      <rPr>
        <sz val="9"/>
        <color theme="1"/>
        <rFont val="Calibri"/>
        <family val="2"/>
      </rPr>
      <t>=Week (</t>
    </r>
    <r>
      <rPr>
        <i/>
        <sz val="9"/>
        <color theme="1"/>
        <rFont val="Calibri"/>
        <family val="2"/>
      </rPr>
      <t>UNTDID 2151</t>
    </r>
    <r>
      <rPr>
        <sz val="9"/>
        <color theme="1"/>
        <rFont val="Calibri"/>
        <family val="2"/>
      </rPr>
      <t xml:space="preserve">)
</t>
    </r>
    <r>
      <rPr>
        <b/>
        <sz val="9"/>
        <color theme="1"/>
        <rFont val="Calibri"/>
        <family val="2"/>
      </rPr>
      <t>F</t>
    </r>
    <r>
      <rPr>
        <sz val="9"/>
        <color theme="1"/>
        <rFont val="Calibri"/>
        <family val="2"/>
      </rPr>
      <t>=Peiod of 2 weeks (</t>
    </r>
    <r>
      <rPr>
        <i/>
        <sz val="9"/>
        <color theme="1"/>
        <rFont val="Calibri"/>
        <family val="2"/>
      </rPr>
      <t>UNTDID 2151, synonym : fortnight</t>
    </r>
    <r>
      <rPr>
        <sz val="9"/>
        <color theme="1"/>
        <rFont val="Calibri"/>
        <family val="2"/>
      </rPr>
      <t xml:space="preserve">)
</t>
    </r>
    <r>
      <rPr>
        <b/>
        <sz val="9"/>
        <color theme="1"/>
        <rFont val="Calibri"/>
        <family val="2"/>
      </rPr>
      <t>M</t>
    </r>
    <r>
      <rPr>
        <sz val="9"/>
        <color theme="1"/>
        <rFont val="Calibri"/>
        <family val="2"/>
      </rPr>
      <t>=Month (</t>
    </r>
    <r>
      <rPr>
        <i/>
        <sz val="9"/>
        <color theme="1"/>
        <rFont val="Calibri"/>
        <family val="2"/>
      </rPr>
      <t>UNTDID 2151</t>
    </r>
    <r>
      <rPr>
        <sz val="9"/>
        <color theme="1"/>
        <rFont val="Calibri"/>
        <family val="2"/>
      </rPr>
      <t>)
"</t>
    </r>
    <r>
      <rPr>
        <b/>
        <sz val="9"/>
        <color theme="1"/>
        <rFont val="Calibri"/>
        <family val="2"/>
      </rPr>
      <t>Number of period</t>
    </r>
    <r>
      <rPr>
        <sz val="9"/>
        <color theme="1"/>
        <rFont val="Calibri"/>
        <family val="2"/>
      </rPr>
      <t>"=Number of fractional payments granted, to be entered as an integer value.
"</t>
    </r>
    <r>
      <rPr>
        <b/>
        <sz val="9"/>
        <color theme="1"/>
        <rFont val="Calibri"/>
        <family val="2"/>
      </rPr>
      <t>Date of 1st instalment payment</t>
    </r>
    <r>
      <rPr>
        <sz val="9"/>
        <color theme="1"/>
        <rFont val="Calibri"/>
        <family val="2"/>
      </rPr>
      <t>"=Due date of the 1st payment in the form CCYYMMDD, from which the dates of subsequent payments will be determined at the frequency indicated.</t>
    </r>
  </si>
  <si>
    <r>
      <rPr>
        <b/>
        <sz val="9"/>
        <color theme="1"/>
        <rFont val="Calibri"/>
        <family val="2"/>
      </rPr>
      <t>21</t>
    </r>
    <r>
      <rPr>
        <sz val="9"/>
        <color theme="1"/>
        <rFont val="Calibri"/>
        <family val="2"/>
      </rPr>
      <t xml:space="preserve"> (</t>
    </r>
    <r>
      <rPr>
        <i/>
        <sz val="9"/>
        <color theme="1"/>
        <rFont val="Calibri"/>
        <family val="2"/>
      </rPr>
      <t>Normeyes, Invoice line for an item/service invoiced</t>
    </r>
    <r>
      <rPr>
        <sz val="9"/>
        <color theme="1"/>
        <rFont val="Calibri"/>
        <family val="2"/>
      </rPr>
      <t>)</t>
    </r>
  </si>
  <si>
    <r>
      <t>21</t>
    </r>
    <r>
      <rPr>
        <sz val="9"/>
        <rFont val="Calibri"/>
        <family val="2"/>
        <scheme val="minor"/>
      </rPr>
      <t>=Invoice line for an item/service invoiced</t>
    </r>
  </si>
  <si>
    <r>
      <t>SDI</t>
    </r>
    <r>
      <rPr>
        <sz val="9"/>
        <color rgb="FF000000"/>
        <rFont val="Calibri"/>
        <family val="2"/>
        <scheme val="minor"/>
      </rPr>
      <t xml:space="preserve">=Supplier's diameter
</t>
    </r>
    <r>
      <rPr>
        <b/>
        <sz val="9"/>
        <color rgb="FF000000"/>
        <rFont val="Calibri"/>
        <family val="2"/>
        <scheme val="minor"/>
      </rPr>
      <t>BDI</t>
    </r>
    <r>
      <rPr>
        <sz val="9"/>
        <color rgb="FF000000"/>
        <rFont val="Calibri"/>
        <family val="2"/>
        <scheme val="minor"/>
      </rPr>
      <t>=Buyer's diameter</t>
    </r>
  </si>
  <si>
    <r>
      <t>21</t>
    </r>
    <r>
      <rPr>
        <sz val="9"/>
        <color rgb="FF000000"/>
        <rFont val="Calibri"/>
        <family val="2"/>
        <scheme val="minor"/>
      </rPr>
      <t>=Invoice line for an item/service invoiced (</t>
    </r>
    <r>
      <rPr>
        <i/>
        <sz val="9"/>
        <color rgb="FF000000"/>
        <rFont val="Calibri"/>
        <family val="2"/>
        <scheme val="minor"/>
      </rPr>
      <t>Normeyes</t>
    </r>
    <r>
      <rPr>
        <sz val="9"/>
        <color rgb="FF000000"/>
        <rFont val="Calibri"/>
        <family val="2"/>
        <scheme val="minor"/>
      </rPr>
      <t>)</t>
    </r>
  </si>
  <si>
    <r>
      <t>3</t>
    </r>
    <r>
      <rPr>
        <sz val="9"/>
        <rFont val="Calibri"/>
        <family val="2"/>
        <scheme val="minor"/>
      </rPr>
      <t>=Invoice document issue date time (</t>
    </r>
    <r>
      <rPr>
        <i/>
        <sz val="9"/>
        <rFont val="Calibri"/>
        <family val="2"/>
        <scheme val="minor"/>
      </rPr>
      <t>UNTDID 2005</t>
    </r>
    <r>
      <rPr>
        <sz val="9"/>
        <rFont val="Calibri"/>
        <family val="2"/>
        <scheme val="minor"/>
      </rPr>
      <t xml:space="preserve">)
</t>
    </r>
    <r>
      <rPr>
        <b/>
        <sz val="9"/>
        <rFont val="Calibri"/>
        <family val="2"/>
        <scheme val="minor"/>
      </rPr>
      <t>35</t>
    </r>
    <r>
      <rPr>
        <sz val="9"/>
        <rFont val="Calibri"/>
        <family val="2"/>
        <scheme val="minor"/>
      </rPr>
      <t>=Delivery date/time (</t>
    </r>
    <r>
      <rPr>
        <i/>
        <sz val="9"/>
        <rFont val="Calibri"/>
        <family val="2"/>
        <scheme val="minor"/>
      </rPr>
      <t>UNTDID 2005</t>
    </r>
    <r>
      <rPr>
        <sz val="9"/>
        <rFont val="Calibri"/>
        <family val="2"/>
        <scheme val="minor"/>
      </rPr>
      <t xml:space="preserve">)
</t>
    </r>
    <r>
      <rPr>
        <b/>
        <sz val="9"/>
        <rFont val="Calibri"/>
        <family val="2"/>
        <scheme val="minor"/>
      </rPr>
      <t>432</t>
    </r>
    <r>
      <rPr>
        <sz val="9"/>
        <rFont val="Calibri"/>
        <family val="2"/>
        <scheme val="minor"/>
      </rPr>
      <t>=Paid to date (</t>
    </r>
    <r>
      <rPr>
        <i/>
        <sz val="9"/>
        <rFont val="Calibri"/>
        <family val="2"/>
        <scheme val="minor"/>
      </rPr>
      <t>UNTDID 2005</t>
    </r>
    <r>
      <rPr>
        <sz val="9"/>
        <rFont val="Calibri"/>
        <family val="2"/>
        <scheme val="minor"/>
      </rPr>
      <t>)</t>
    </r>
  </si>
  <si>
    <r>
      <t>10</t>
    </r>
    <r>
      <rPr>
        <sz val="9"/>
        <rFont val="Calibri"/>
        <family val="2"/>
        <scheme val="minor"/>
      </rPr>
      <t>=In cash (</t>
    </r>
    <r>
      <rPr>
        <i/>
        <sz val="9"/>
        <rFont val="Calibri"/>
        <family val="2"/>
        <scheme val="minor"/>
      </rPr>
      <t>UNTDID 4461</t>
    </r>
    <r>
      <rPr>
        <sz val="9"/>
        <rFont val="Calibri"/>
        <family val="2"/>
        <scheme val="minor"/>
      </rPr>
      <t xml:space="preserve">)
</t>
    </r>
    <r>
      <rPr>
        <b/>
        <sz val="9"/>
        <rFont val="Calibri"/>
        <family val="2"/>
        <scheme val="minor"/>
      </rPr>
      <t>20</t>
    </r>
    <r>
      <rPr>
        <sz val="9"/>
        <rFont val="Calibri"/>
        <family val="2"/>
        <scheme val="minor"/>
      </rPr>
      <t>=Cheque (</t>
    </r>
    <r>
      <rPr>
        <i/>
        <sz val="9"/>
        <rFont val="Calibri"/>
        <family val="2"/>
        <scheme val="minor"/>
      </rPr>
      <t>UNTDID 4461</t>
    </r>
    <r>
      <rPr>
        <sz val="9"/>
        <rFont val="Calibri"/>
        <family val="2"/>
        <scheme val="minor"/>
      </rPr>
      <t xml:space="preserve">)
</t>
    </r>
    <r>
      <rPr>
        <b/>
        <sz val="9"/>
        <rFont val="Calibri"/>
        <family val="2"/>
        <scheme val="minor"/>
      </rPr>
      <t>30</t>
    </r>
    <r>
      <rPr>
        <sz val="9"/>
        <rFont val="Calibri"/>
        <family val="2"/>
        <scheme val="minor"/>
      </rPr>
      <t>=Credit transfert non-SEPA (</t>
    </r>
    <r>
      <rPr>
        <i/>
        <sz val="9"/>
        <rFont val="Calibri"/>
        <family val="2"/>
        <scheme val="minor"/>
      </rPr>
      <t>UNTDID 4461</t>
    </r>
    <r>
      <rPr>
        <sz val="9"/>
        <rFont val="Calibri"/>
        <family val="2"/>
        <scheme val="minor"/>
      </rPr>
      <t xml:space="preserve">)
</t>
    </r>
    <r>
      <rPr>
        <b/>
        <sz val="9"/>
        <rFont val="Calibri"/>
        <family val="2"/>
        <scheme val="minor"/>
      </rPr>
      <t>42</t>
    </r>
    <r>
      <rPr>
        <sz val="9"/>
        <rFont val="Calibri"/>
        <family val="2"/>
        <scheme val="minor"/>
      </rPr>
      <t>=Payment to bank account (</t>
    </r>
    <r>
      <rPr>
        <i/>
        <sz val="9"/>
        <rFont val="Calibri"/>
        <family val="2"/>
        <scheme val="minor"/>
      </rPr>
      <t>UNTDID 4461</t>
    </r>
    <r>
      <rPr>
        <sz val="9"/>
        <rFont val="Calibri"/>
        <family val="2"/>
        <scheme val="minor"/>
      </rPr>
      <t xml:space="preserve">)
</t>
    </r>
    <r>
      <rPr>
        <b/>
        <sz val="9"/>
        <rFont val="Calibri"/>
        <family val="2"/>
        <scheme val="minor"/>
      </rPr>
      <t>48</t>
    </r>
    <r>
      <rPr>
        <sz val="9"/>
        <rFont val="Calibri"/>
        <family val="2"/>
        <scheme val="minor"/>
      </rPr>
      <t>=Bank card (</t>
    </r>
    <r>
      <rPr>
        <i/>
        <sz val="9"/>
        <rFont val="Calibri"/>
        <family val="2"/>
        <scheme val="minor"/>
      </rPr>
      <t>UNTDID 4461</t>
    </r>
    <r>
      <rPr>
        <sz val="9"/>
        <rFont val="Calibri"/>
        <family val="2"/>
        <scheme val="minor"/>
      </rPr>
      <t xml:space="preserve">)
</t>
    </r>
    <r>
      <rPr>
        <b/>
        <sz val="9"/>
        <rFont val="Calibri"/>
        <family val="2"/>
        <scheme val="minor"/>
      </rPr>
      <t>49</t>
    </r>
    <r>
      <rPr>
        <sz val="9"/>
        <rFont val="Calibri"/>
        <family val="2"/>
        <scheme val="minor"/>
      </rPr>
      <t>=Direct debit (</t>
    </r>
    <r>
      <rPr>
        <i/>
        <sz val="9"/>
        <rFont val="Calibri"/>
        <family val="2"/>
        <scheme val="minor"/>
      </rPr>
      <t>UNTDID 4461</t>
    </r>
    <r>
      <rPr>
        <sz val="9"/>
        <rFont val="Calibri"/>
        <family val="2"/>
        <scheme val="minor"/>
      </rPr>
      <t xml:space="preserve">)
</t>
    </r>
    <r>
      <rPr>
        <b/>
        <sz val="9"/>
        <rFont val="Calibri"/>
        <family val="2"/>
        <scheme val="minor"/>
      </rPr>
      <t>57</t>
    </r>
    <r>
      <rPr>
        <sz val="9"/>
        <rFont val="Calibri"/>
        <family val="2"/>
        <scheme val="minor"/>
      </rPr>
      <t>=Standing agreement (</t>
    </r>
    <r>
      <rPr>
        <i/>
        <sz val="9"/>
        <rFont val="Calibri"/>
        <family val="2"/>
        <scheme val="minor"/>
      </rPr>
      <t>UNTDID 4461</t>
    </r>
    <r>
      <rPr>
        <sz val="9"/>
        <rFont val="Calibri"/>
        <family val="2"/>
        <scheme val="minor"/>
      </rPr>
      <t xml:space="preserve">)
</t>
    </r>
    <r>
      <rPr>
        <b/>
        <sz val="9"/>
        <rFont val="Calibri"/>
        <family val="2"/>
        <scheme val="minor"/>
      </rPr>
      <t>58</t>
    </r>
    <r>
      <rPr>
        <sz val="9"/>
        <rFont val="Calibri"/>
        <family val="2"/>
        <scheme val="minor"/>
      </rPr>
      <t>=Single Euro Payments Area credit transfer (</t>
    </r>
    <r>
      <rPr>
        <i/>
        <sz val="9"/>
        <rFont val="Calibri"/>
        <family val="2"/>
        <scheme val="minor"/>
      </rPr>
      <t>UNTDID 4461</t>
    </r>
    <r>
      <rPr>
        <sz val="9"/>
        <rFont val="Calibri"/>
        <family val="2"/>
        <scheme val="minor"/>
      </rPr>
      <t xml:space="preserve">)
</t>
    </r>
    <r>
      <rPr>
        <b/>
        <sz val="9"/>
        <rFont val="Calibri"/>
        <family val="2"/>
        <scheme val="minor"/>
      </rPr>
      <t>59</t>
    </r>
    <r>
      <rPr>
        <sz val="9"/>
        <rFont val="Calibri"/>
        <family val="2"/>
        <scheme val="minor"/>
      </rPr>
      <t>=Single Euro Payments Area direct debit (</t>
    </r>
    <r>
      <rPr>
        <i/>
        <sz val="9"/>
        <rFont val="Calibri"/>
        <family val="2"/>
        <scheme val="minor"/>
      </rPr>
      <t>UNTDID 4461</t>
    </r>
    <r>
      <rPr>
        <sz val="9"/>
        <rFont val="Calibri"/>
        <family val="2"/>
        <scheme val="minor"/>
      </rPr>
      <t xml:space="preserve">)
</t>
    </r>
    <r>
      <rPr>
        <b/>
        <sz val="9"/>
        <rFont val="Calibri"/>
        <family val="2"/>
        <scheme val="minor"/>
      </rPr>
      <t>97</t>
    </r>
    <r>
      <rPr>
        <sz val="9"/>
        <rFont val="Calibri"/>
        <family val="2"/>
        <scheme val="minor"/>
      </rPr>
      <t>=Clearing between partners (</t>
    </r>
    <r>
      <rPr>
        <i/>
        <sz val="9"/>
        <rFont val="Calibri"/>
        <family val="2"/>
        <scheme val="minor"/>
      </rPr>
      <t>UNTDID 4461</t>
    </r>
    <r>
      <rPr>
        <sz val="9"/>
        <rFont val="Calibri"/>
        <family val="2"/>
        <scheme val="minor"/>
      </rPr>
      <t xml:space="preserve">)
</t>
    </r>
    <r>
      <rPr>
        <b/>
        <sz val="9"/>
        <rFont val="Calibri"/>
        <family val="2"/>
        <scheme val="minor"/>
      </rPr>
      <t>ZZZ</t>
    </r>
    <r>
      <rPr>
        <sz val="9"/>
        <rFont val="Calibri"/>
        <family val="2"/>
        <scheme val="minor"/>
      </rPr>
      <t>=Mutually defined (</t>
    </r>
    <r>
      <rPr>
        <i/>
        <sz val="9"/>
        <rFont val="Calibri"/>
        <family val="2"/>
        <scheme val="minor"/>
      </rPr>
      <t>UNTDID 4461</t>
    </r>
    <r>
      <rPr>
        <sz val="9"/>
        <rFont val="Calibri"/>
        <family val="2"/>
        <scheme val="minor"/>
      </rPr>
      <t>)</t>
    </r>
  </si>
  <si>
    <r>
      <t>SA</t>
    </r>
    <r>
      <rPr>
        <sz val="9"/>
        <rFont val="Calibri"/>
        <family val="2"/>
        <scheme val="minor"/>
      </rPr>
      <t>=Supplier's article number (</t>
    </r>
    <r>
      <rPr>
        <i/>
        <sz val="9"/>
        <rFont val="Calibri"/>
        <family val="2"/>
        <scheme val="minor"/>
      </rPr>
      <t>UNTDID 7143</t>
    </r>
    <r>
      <rPr>
        <sz val="9"/>
        <rFont val="Calibri"/>
        <family val="2"/>
        <scheme val="minor"/>
      </rPr>
      <t xml:space="preserve">)
</t>
    </r>
    <r>
      <rPr>
        <b/>
        <sz val="9"/>
        <rFont val="Calibri"/>
        <family val="2"/>
        <scheme val="minor"/>
      </rPr>
      <t>VN</t>
    </r>
    <r>
      <rPr>
        <sz val="9"/>
        <rFont val="Calibri"/>
        <family val="2"/>
        <scheme val="minor"/>
      </rPr>
      <t>=Vendor item number (</t>
    </r>
    <r>
      <rPr>
        <i/>
        <sz val="9"/>
        <rFont val="Calibri"/>
        <family val="2"/>
        <scheme val="minor"/>
      </rPr>
      <t>UNTDID 7143</t>
    </r>
    <r>
      <rPr>
        <sz val="9"/>
        <rFont val="Calibri"/>
        <family val="2"/>
        <scheme val="minor"/>
      </rPr>
      <t>)</t>
    </r>
  </si>
  <si>
    <r>
      <t>VN</t>
    </r>
    <r>
      <rPr>
        <sz val="9"/>
        <rFont val="Calibri"/>
        <family val="2"/>
        <scheme val="minor"/>
      </rPr>
      <t>=Vendor item number (</t>
    </r>
    <r>
      <rPr>
        <i/>
        <sz val="9"/>
        <rFont val="Calibri"/>
        <family val="2"/>
        <scheme val="minor"/>
      </rPr>
      <t>UNTDID 7143</t>
    </r>
    <r>
      <rPr>
        <sz val="9"/>
        <rFont val="Calibri"/>
        <family val="2"/>
        <scheme val="minor"/>
      </rPr>
      <t>)</t>
    </r>
  </si>
  <si>
    <r>
      <rPr>
        <b/>
        <sz val="9"/>
        <color rgb="FF000000"/>
        <rFont val="Calibri"/>
        <family val="2"/>
        <scheme val="minor"/>
      </rPr>
      <t>S</t>
    </r>
    <r>
      <rPr>
        <sz val="9"/>
        <color indexed="8"/>
        <rFont val="Calibri"/>
        <family val="2"/>
        <scheme val="minor"/>
      </rPr>
      <t>=Standard rate (</t>
    </r>
    <r>
      <rPr>
        <i/>
        <sz val="9"/>
        <color rgb="FF000000"/>
        <rFont val="Calibri"/>
        <family val="2"/>
        <scheme val="minor"/>
      </rPr>
      <t>UNTDID 5305</t>
    </r>
    <r>
      <rPr>
        <sz val="9"/>
        <color indexed="8"/>
        <rFont val="Calibri"/>
        <family val="2"/>
        <scheme val="minor"/>
      </rPr>
      <t xml:space="preserve">)
</t>
    </r>
    <r>
      <rPr>
        <b/>
        <sz val="9"/>
        <color rgb="FF000000"/>
        <rFont val="Calibri"/>
        <family val="2"/>
        <scheme val="minor"/>
      </rPr>
      <t>K</t>
    </r>
    <r>
      <rPr>
        <sz val="9"/>
        <color indexed="8"/>
        <rFont val="Calibri"/>
        <family val="2"/>
        <scheme val="minor"/>
      </rPr>
      <t>=VAT exempt for intra-community supply of goods/services (</t>
    </r>
    <r>
      <rPr>
        <i/>
        <sz val="9"/>
        <color rgb="FF000000"/>
        <rFont val="Calibri"/>
        <family val="2"/>
        <scheme val="minor"/>
      </rPr>
      <t>UNTDID 5305</t>
    </r>
    <r>
      <rPr>
        <sz val="9"/>
        <color indexed="8"/>
        <rFont val="Calibri"/>
        <family val="2"/>
        <scheme val="minor"/>
      </rPr>
      <t xml:space="preserve">)
</t>
    </r>
    <r>
      <rPr>
        <b/>
        <sz val="9"/>
        <color rgb="FF000000"/>
        <rFont val="Calibri"/>
        <family val="2"/>
        <scheme val="minor"/>
      </rPr>
      <t>G</t>
    </r>
    <r>
      <rPr>
        <sz val="9"/>
        <color indexed="8"/>
        <rFont val="Calibri"/>
        <family val="2"/>
        <scheme val="minor"/>
      </rPr>
      <t>=Free export item, VAT not charged (</t>
    </r>
    <r>
      <rPr>
        <i/>
        <sz val="9"/>
        <color rgb="FF000000"/>
        <rFont val="Calibri"/>
        <family val="2"/>
        <scheme val="minor"/>
      </rPr>
      <t>UNTDID 5305</t>
    </r>
    <r>
      <rPr>
        <sz val="9"/>
        <color indexed="8"/>
        <rFont val="Calibri"/>
        <family val="2"/>
        <scheme val="minor"/>
      </rPr>
      <t xml:space="preserve">)
</t>
    </r>
    <r>
      <rPr>
        <b/>
        <sz val="9"/>
        <color rgb="FF000000"/>
        <rFont val="Calibri"/>
        <family val="2"/>
        <scheme val="minor"/>
      </rPr>
      <t>AE</t>
    </r>
    <r>
      <rPr>
        <sz val="9"/>
        <color indexed="8"/>
        <rFont val="Calibri"/>
        <family val="2"/>
        <scheme val="minor"/>
      </rPr>
      <t>=VAT reverse charge (</t>
    </r>
    <r>
      <rPr>
        <i/>
        <sz val="9"/>
        <color rgb="FF000000"/>
        <rFont val="Calibri"/>
        <family val="2"/>
        <scheme val="minor"/>
      </rPr>
      <t>UNTDID 5305</t>
    </r>
    <r>
      <rPr>
        <sz val="9"/>
        <color indexed="8"/>
        <rFont val="Calibri"/>
        <family val="2"/>
        <scheme val="minor"/>
      </rPr>
      <t xml:space="preserve">)
</t>
    </r>
    <r>
      <rPr>
        <b/>
        <sz val="9"/>
        <color rgb="FF000000"/>
        <rFont val="Calibri"/>
        <family val="2"/>
        <scheme val="minor"/>
      </rPr>
      <t>O</t>
    </r>
    <r>
      <rPr>
        <sz val="9"/>
        <color indexed="8"/>
        <rFont val="Calibri"/>
        <family val="2"/>
        <scheme val="minor"/>
      </rPr>
      <t>=Services outside scope of tax (</t>
    </r>
    <r>
      <rPr>
        <i/>
        <sz val="9"/>
        <color rgb="FF000000"/>
        <rFont val="Calibri"/>
        <family val="2"/>
        <scheme val="minor"/>
      </rPr>
      <t>UNTDID 5305</t>
    </r>
    <r>
      <rPr>
        <sz val="9"/>
        <color indexed="8"/>
        <rFont val="Calibri"/>
        <family val="2"/>
        <scheme val="minor"/>
      </rPr>
      <t>)</t>
    </r>
  </si>
  <si>
    <r>
      <t>SDI</t>
    </r>
    <r>
      <rPr>
        <sz val="9"/>
        <color theme="1"/>
        <rFont val="Calibri"/>
        <family val="2"/>
      </rPr>
      <t xml:space="preserve">=Supplier's diameter
</t>
    </r>
    <r>
      <rPr>
        <b/>
        <sz val="9"/>
        <color theme="1"/>
        <rFont val="Calibri"/>
        <family val="2"/>
      </rPr>
      <t>BDI</t>
    </r>
    <r>
      <rPr>
        <sz val="9"/>
        <color theme="1"/>
        <rFont val="Calibri"/>
        <family val="2"/>
      </rPr>
      <t>=Buyer's diameter</t>
    </r>
  </si>
  <si>
    <r>
      <rPr>
        <b/>
        <sz val="9"/>
        <color theme="1"/>
        <rFont val="Calibri"/>
        <family val="2"/>
      </rPr>
      <t>S</t>
    </r>
    <r>
      <rPr>
        <sz val="9"/>
        <color theme="1"/>
        <rFont val="Calibri"/>
        <family val="2"/>
      </rPr>
      <t>=Standard rate (</t>
    </r>
    <r>
      <rPr>
        <i/>
        <sz val="9"/>
        <color theme="1"/>
        <rFont val="Calibri"/>
        <family val="2"/>
      </rPr>
      <t>UNTDID 5305</t>
    </r>
    <r>
      <rPr>
        <sz val="9"/>
        <color theme="1"/>
        <rFont val="Calibri"/>
        <family val="2"/>
      </rPr>
      <t xml:space="preserve">)
</t>
    </r>
    <r>
      <rPr>
        <b/>
        <sz val="9"/>
        <color theme="1"/>
        <rFont val="Calibri"/>
        <family val="2"/>
      </rPr>
      <t>K</t>
    </r>
    <r>
      <rPr>
        <sz val="9"/>
        <color theme="1"/>
        <rFont val="Calibri"/>
        <family val="2"/>
      </rPr>
      <t>=VAT exempt for intra-community supply of goods/services (</t>
    </r>
    <r>
      <rPr>
        <i/>
        <sz val="9"/>
        <color theme="1"/>
        <rFont val="Calibri"/>
        <family val="2"/>
      </rPr>
      <t>UNTDID 5305</t>
    </r>
    <r>
      <rPr>
        <sz val="9"/>
        <color theme="1"/>
        <rFont val="Calibri"/>
        <family val="2"/>
      </rPr>
      <t xml:space="preserve">)
</t>
    </r>
    <r>
      <rPr>
        <b/>
        <sz val="9"/>
        <color theme="1"/>
        <rFont val="Calibri"/>
        <family val="2"/>
      </rPr>
      <t>G</t>
    </r>
    <r>
      <rPr>
        <sz val="9"/>
        <color theme="1"/>
        <rFont val="Calibri"/>
        <family val="2"/>
      </rPr>
      <t>=Free export item, tax not charged (</t>
    </r>
    <r>
      <rPr>
        <i/>
        <sz val="9"/>
        <color theme="1"/>
        <rFont val="Calibri"/>
        <family val="2"/>
      </rPr>
      <t>UNTDID 5305)</t>
    </r>
    <r>
      <rPr>
        <sz val="9"/>
        <color theme="1"/>
        <rFont val="Calibri"/>
        <family val="2"/>
      </rPr>
      <t xml:space="preserve">
</t>
    </r>
    <r>
      <rPr>
        <b/>
        <sz val="9"/>
        <color theme="1"/>
        <rFont val="Calibri"/>
        <family val="2"/>
      </rPr>
      <t>AE</t>
    </r>
    <r>
      <rPr>
        <sz val="9"/>
        <color theme="1"/>
        <rFont val="Calibri"/>
        <family val="2"/>
      </rPr>
      <t>=VAT reverse charge (</t>
    </r>
    <r>
      <rPr>
        <i/>
        <sz val="9"/>
        <color theme="1"/>
        <rFont val="Calibri"/>
        <family val="2"/>
      </rPr>
      <t>UNTDID 5305</t>
    </r>
    <r>
      <rPr>
        <sz val="9"/>
        <color theme="1"/>
        <rFont val="Calibri"/>
        <family val="2"/>
      </rPr>
      <t xml:space="preserve">)
</t>
    </r>
    <r>
      <rPr>
        <b/>
        <sz val="9"/>
        <color theme="1"/>
        <rFont val="Calibri"/>
        <family val="2"/>
      </rPr>
      <t>O</t>
    </r>
    <r>
      <rPr>
        <sz val="9"/>
        <color theme="1"/>
        <rFont val="Calibri"/>
        <family val="2"/>
      </rPr>
      <t>=Services outside scope of tax (</t>
    </r>
    <r>
      <rPr>
        <i/>
        <sz val="9"/>
        <color theme="1"/>
        <rFont val="Calibri"/>
        <family val="2"/>
      </rPr>
      <t>UNTDID 5305</t>
    </r>
    <r>
      <rPr>
        <sz val="9"/>
        <color theme="1"/>
        <rFont val="Calibri"/>
        <family val="2"/>
      </rPr>
      <t>)</t>
    </r>
  </si>
  <si>
    <r>
      <rPr>
        <b/>
        <sz val="9"/>
        <color theme="1"/>
        <rFont val="Calibri"/>
        <family val="2"/>
      </rPr>
      <t>60</t>
    </r>
    <r>
      <rPr>
        <sz val="9"/>
        <color theme="1"/>
        <rFont val="Calibri"/>
        <family val="2"/>
      </rPr>
      <t>=Manufacturer's consumer discount (</t>
    </r>
    <r>
      <rPr>
        <i/>
        <sz val="9"/>
        <color theme="1"/>
        <rFont val="Calibri"/>
        <family val="2"/>
      </rPr>
      <t>UNTDID 5189</t>
    </r>
    <r>
      <rPr>
        <sz val="9"/>
        <color theme="1"/>
        <rFont val="Calibri"/>
        <family val="2"/>
      </rPr>
      <t xml:space="preserve">)
</t>
    </r>
    <r>
      <rPr>
        <b/>
        <sz val="9"/>
        <color theme="1"/>
        <rFont val="Calibri"/>
        <family val="2"/>
      </rPr>
      <t>64</t>
    </r>
    <r>
      <rPr>
        <sz val="9"/>
        <color theme="1"/>
        <rFont val="Calibri"/>
        <family val="2"/>
      </rPr>
      <t>=Special agreement (</t>
    </r>
    <r>
      <rPr>
        <i/>
        <sz val="9"/>
        <color theme="1"/>
        <rFont val="Calibri"/>
        <family val="2"/>
      </rPr>
      <t>UNTDID 5189</t>
    </r>
    <r>
      <rPr>
        <sz val="9"/>
        <color theme="1"/>
        <rFont val="Calibri"/>
        <family val="2"/>
      </rPr>
      <t xml:space="preserve">)
</t>
    </r>
    <r>
      <rPr>
        <b/>
        <sz val="9"/>
        <color theme="1"/>
        <rFont val="Calibri"/>
        <family val="2"/>
      </rPr>
      <t>65</t>
    </r>
    <r>
      <rPr>
        <sz val="9"/>
        <color theme="1"/>
        <rFont val="Calibri"/>
        <family val="2"/>
      </rPr>
      <t>=Production error discount (</t>
    </r>
    <r>
      <rPr>
        <i/>
        <sz val="9"/>
        <color theme="1"/>
        <rFont val="Calibri"/>
        <family val="2"/>
      </rPr>
      <t>UNTDID 5189</t>
    </r>
    <r>
      <rPr>
        <sz val="9"/>
        <color theme="1"/>
        <rFont val="Calibri"/>
        <family val="2"/>
      </rPr>
      <t xml:space="preserve">)
</t>
    </r>
    <r>
      <rPr>
        <b/>
        <sz val="9"/>
        <color theme="1"/>
        <rFont val="Calibri"/>
        <family val="2"/>
      </rPr>
      <t>66</t>
    </r>
    <r>
      <rPr>
        <sz val="9"/>
        <color theme="1"/>
        <rFont val="Calibri"/>
        <family val="2"/>
      </rPr>
      <t>=New outlet discount (</t>
    </r>
    <r>
      <rPr>
        <i/>
        <sz val="9"/>
        <color theme="1"/>
        <rFont val="Calibri"/>
        <family val="2"/>
      </rPr>
      <t>UNTDID 5189</t>
    </r>
    <r>
      <rPr>
        <sz val="9"/>
        <color theme="1"/>
        <rFont val="Calibri"/>
        <family val="2"/>
      </rPr>
      <t xml:space="preserve">)
</t>
    </r>
    <r>
      <rPr>
        <b/>
        <sz val="9"/>
        <color theme="1"/>
        <rFont val="Calibri"/>
        <family val="2"/>
      </rPr>
      <t>67</t>
    </r>
    <r>
      <rPr>
        <sz val="9"/>
        <color theme="1"/>
        <rFont val="Calibri"/>
        <family val="2"/>
      </rPr>
      <t>=Sample discount (</t>
    </r>
    <r>
      <rPr>
        <i/>
        <sz val="9"/>
        <color theme="1"/>
        <rFont val="Calibri"/>
        <family val="2"/>
      </rPr>
      <t>UNTDID 5189</t>
    </r>
    <r>
      <rPr>
        <sz val="9"/>
        <color theme="1"/>
        <rFont val="Calibri"/>
        <family val="2"/>
      </rPr>
      <t xml:space="preserve">)
</t>
    </r>
    <r>
      <rPr>
        <b/>
        <sz val="9"/>
        <color theme="1"/>
        <rFont val="Calibri"/>
        <family val="2"/>
      </rPr>
      <t>68</t>
    </r>
    <r>
      <rPr>
        <sz val="9"/>
        <color theme="1"/>
        <rFont val="Calibri"/>
        <family val="2"/>
      </rPr>
      <t>=End-of-range discount (</t>
    </r>
    <r>
      <rPr>
        <i/>
        <sz val="9"/>
        <color theme="1"/>
        <rFont val="Calibri"/>
        <family val="2"/>
      </rPr>
      <t>UNTDID 5189</t>
    </r>
    <r>
      <rPr>
        <sz val="9"/>
        <color theme="1"/>
        <rFont val="Calibri"/>
        <family val="2"/>
      </rPr>
      <t xml:space="preserve">)
</t>
    </r>
    <r>
      <rPr>
        <b/>
        <sz val="9"/>
        <color theme="1"/>
        <rFont val="Calibri"/>
        <family val="2"/>
      </rPr>
      <t>71</t>
    </r>
    <r>
      <rPr>
        <sz val="9"/>
        <color theme="1"/>
        <rFont val="Calibri"/>
        <family val="2"/>
      </rPr>
      <t>=Point of sales threshold allowance (</t>
    </r>
    <r>
      <rPr>
        <i/>
        <sz val="9"/>
        <color theme="1"/>
        <rFont val="Calibri"/>
        <family val="2"/>
      </rPr>
      <t>UNTDID 5189</t>
    </r>
    <r>
      <rPr>
        <sz val="9"/>
        <color theme="1"/>
        <rFont val="Calibri"/>
        <family val="2"/>
      </rPr>
      <t xml:space="preserve">)
</t>
    </r>
    <r>
      <rPr>
        <b/>
        <sz val="9"/>
        <color theme="1"/>
        <rFont val="Calibri"/>
        <family val="2"/>
      </rPr>
      <t>95</t>
    </r>
    <r>
      <rPr>
        <sz val="9"/>
        <color theme="1"/>
        <rFont val="Calibri"/>
        <family val="2"/>
      </rPr>
      <t>=Discount (</t>
    </r>
    <r>
      <rPr>
        <i/>
        <sz val="9"/>
        <color theme="1"/>
        <rFont val="Calibri"/>
        <family val="2"/>
      </rPr>
      <t>UNTDID 5189</t>
    </r>
    <r>
      <rPr>
        <sz val="9"/>
        <color theme="1"/>
        <rFont val="Calibri"/>
        <family val="2"/>
      </rPr>
      <t xml:space="preserve">)
</t>
    </r>
    <r>
      <rPr>
        <b/>
        <sz val="9"/>
        <color theme="1"/>
        <rFont val="Calibri"/>
        <family val="2"/>
      </rPr>
      <t>42</t>
    </r>
    <r>
      <rPr>
        <sz val="9"/>
        <color theme="1"/>
        <rFont val="Calibri"/>
        <family val="2"/>
      </rPr>
      <t>=Other bonus (</t>
    </r>
    <r>
      <rPr>
        <i/>
        <sz val="9"/>
        <color theme="1"/>
        <rFont val="Calibri"/>
        <family val="2"/>
      </rPr>
      <t>UNTDID 5189</t>
    </r>
    <r>
      <rPr>
        <sz val="9"/>
        <color theme="1"/>
        <rFont val="Calibri"/>
        <family val="2"/>
      </rPr>
      <t>)</t>
    </r>
  </si>
  <si>
    <r>
      <rPr>
        <b/>
        <sz val="9"/>
        <color rgb="FF000000"/>
        <rFont val="Calibri"/>
        <family val="2"/>
        <scheme val="minor"/>
      </rPr>
      <t>60</t>
    </r>
    <r>
      <rPr>
        <sz val="9"/>
        <color indexed="8"/>
        <rFont val="Calibri"/>
        <family val="2"/>
        <scheme val="minor"/>
      </rPr>
      <t>=Manufacturer's consumer discount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64</t>
    </r>
    <r>
      <rPr>
        <sz val="9"/>
        <color indexed="8"/>
        <rFont val="Calibri"/>
        <family val="2"/>
        <scheme val="minor"/>
      </rPr>
      <t>=Special agreement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65</t>
    </r>
    <r>
      <rPr>
        <sz val="9"/>
        <color indexed="8"/>
        <rFont val="Calibri"/>
        <family val="2"/>
        <scheme val="minor"/>
      </rPr>
      <t>=Product error discount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66</t>
    </r>
    <r>
      <rPr>
        <sz val="9"/>
        <color indexed="8"/>
        <rFont val="Calibri"/>
        <family val="2"/>
        <scheme val="minor"/>
      </rPr>
      <t>=New outlet discount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67</t>
    </r>
    <r>
      <rPr>
        <sz val="9"/>
        <color indexed="8"/>
        <rFont val="Calibri"/>
        <family val="2"/>
        <scheme val="minor"/>
      </rPr>
      <t>=Sample discount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68</t>
    </r>
    <r>
      <rPr>
        <sz val="9"/>
        <color indexed="8"/>
        <rFont val="Calibri"/>
        <family val="2"/>
        <scheme val="minor"/>
      </rPr>
      <t>=End-of-range discount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71</t>
    </r>
    <r>
      <rPr>
        <sz val="9"/>
        <color indexed="8"/>
        <rFont val="Calibri"/>
        <family val="2"/>
        <scheme val="minor"/>
      </rPr>
      <t>=Point of sales threshold allowance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95</t>
    </r>
    <r>
      <rPr>
        <sz val="9"/>
        <color indexed="8"/>
        <rFont val="Calibri"/>
        <family val="2"/>
        <scheme val="minor"/>
      </rPr>
      <t>=Discount (</t>
    </r>
    <r>
      <rPr>
        <i/>
        <sz val="9"/>
        <color rgb="FF000000"/>
        <rFont val="Calibri"/>
        <family val="2"/>
        <scheme val="minor"/>
      </rPr>
      <t>UNTDID 5189</t>
    </r>
    <r>
      <rPr>
        <sz val="9"/>
        <color indexed="8"/>
        <rFont val="Calibri"/>
        <family val="2"/>
        <scheme val="minor"/>
      </rPr>
      <t xml:space="preserve">)
</t>
    </r>
    <r>
      <rPr>
        <b/>
        <sz val="9"/>
        <color rgb="FF000000"/>
        <rFont val="Calibri"/>
        <family val="2"/>
        <scheme val="minor"/>
      </rPr>
      <t>42</t>
    </r>
    <r>
      <rPr>
        <sz val="9"/>
        <color indexed="8"/>
        <rFont val="Calibri"/>
        <family val="2"/>
        <scheme val="minor"/>
      </rPr>
      <t>=Other bonus (</t>
    </r>
    <r>
      <rPr>
        <i/>
        <sz val="9"/>
        <color rgb="FF000000"/>
        <rFont val="Calibri"/>
        <family val="2"/>
        <scheme val="minor"/>
      </rPr>
      <t>UNTDID 5189</t>
    </r>
    <r>
      <rPr>
        <sz val="9"/>
        <color indexed="8"/>
        <rFont val="Calibri"/>
        <family val="2"/>
        <scheme val="minor"/>
      </rPr>
      <t>)</t>
    </r>
  </si>
  <si>
    <r>
      <rPr>
        <b/>
        <sz val="9"/>
        <color theme="1"/>
        <rFont val="Calibri"/>
        <family val="2"/>
      </rPr>
      <t>false</t>
    </r>
    <r>
      <rPr>
        <sz val="9"/>
        <color theme="1"/>
        <rFont val="Calibri"/>
        <family val="2"/>
      </rPr>
      <t>=Allowance</t>
    </r>
  </si>
  <si>
    <r>
      <rPr>
        <sz val="9"/>
        <color rgb="FF000000"/>
        <rFont val="Calibri"/>
        <family val="2"/>
        <scheme val="minor"/>
      </rPr>
      <t xml:space="preserve">an..15, by default:
</t>
    </r>
    <r>
      <rPr>
        <b/>
        <sz val="9"/>
        <color rgb="FF000000"/>
        <rFont val="Calibri"/>
        <family val="2"/>
        <scheme val="minor"/>
      </rPr>
      <t>P1</t>
    </r>
    <r>
      <rPr>
        <sz val="9"/>
        <color indexed="8"/>
        <rFont val="Calibri"/>
        <family val="2"/>
        <scheme val="minor"/>
      </rPr>
      <t xml:space="preserve">=2nd pair
</t>
    </r>
    <r>
      <rPr>
        <b/>
        <sz val="9"/>
        <color rgb="FF000000"/>
        <rFont val="Calibri"/>
        <family val="2"/>
        <scheme val="minor"/>
      </rPr>
      <t>P2</t>
    </r>
    <r>
      <rPr>
        <sz val="9"/>
        <color indexed="8"/>
        <rFont val="Calibri"/>
        <family val="2"/>
        <scheme val="minor"/>
      </rPr>
      <t xml:space="preserve">=3rd pair
</t>
    </r>
    <r>
      <rPr>
        <b/>
        <sz val="9"/>
        <color rgb="FF000000"/>
        <rFont val="Calibri"/>
        <family val="2"/>
        <scheme val="minor"/>
      </rPr>
      <t>P3</t>
    </r>
    <r>
      <rPr>
        <sz val="9"/>
        <color indexed="8"/>
        <rFont val="Calibri"/>
        <family val="2"/>
        <scheme val="minor"/>
      </rPr>
      <t xml:space="preserve">=4th pair
</t>
    </r>
    <r>
      <rPr>
        <b/>
        <sz val="9"/>
        <color rgb="FF000000"/>
        <rFont val="Calibri"/>
        <family val="2"/>
        <scheme val="minor"/>
      </rPr>
      <t>P4</t>
    </r>
    <r>
      <rPr>
        <sz val="9"/>
        <color indexed="8"/>
        <rFont val="Calibri"/>
        <family val="2"/>
        <scheme val="minor"/>
      </rPr>
      <t xml:space="preserve">=5th pair
</t>
    </r>
    <r>
      <rPr>
        <b/>
        <sz val="9"/>
        <color rgb="FF000000"/>
        <rFont val="Calibri"/>
        <family val="2"/>
        <scheme val="minor"/>
      </rPr>
      <t>S1</t>
    </r>
    <r>
      <rPr>
        <sz val="9"/>
        <color indexed="8"/>
        <rFont val="Calibri"/>
        <family val="2"/>
        <scheme val="minor"/>
      </rPr>
      <t xml:space="preserve">=Sunglasses promotion/sunglasses fixed price
</t>
    </r>
    <r>
      <rPr>
        <b/>
        <sz val="9"/>
        <color rgb="FF000000"/>
        <rFont val="Calibri"/>
        <family val="2"/>
        <scheme val="minor"/>
      </rPr>
      <t>E1</t>
    </r>
    <r>
      <rPr>
        <sz val="9"/>
        <color indexed="8"/>
        <rFont val="Calibri"/>
        <family val="2"/>
        <scheme val="minor"/>
      </rPr>
      <t xml:space="preserve">=Voluntary segmentation
</t>
    </r>
    <r>
      <rPr>
        <b/>
        <sz val="9"/>
        <color rgb="FF000000"/>
        <rFont val="Calibri"/>
        <family val="2"/>
        <scheme val="minor"/>
      </rPr>
      <t>F1</t>
    </r>
    <r>
      <rPr>
        <sz val="9"/>
        <color indexed="8"/>
        <rFont val="Calibri"/>
        <family val="2"/>
        <scheme val="minor"/>
      </rPr>
      <t xml:space="preserve">=Free
</t>
    </r>
    <r>
      <rPr>
        <b/>
        <sz val="9"/>
        <color rgb="FF000000"/>
        <rFont val="Calibri"/>
        <family val="2"/>
        <scheme val="minor"/>
      </rPr>
      <t>F2</t>
    </r>
    <r>
      <rPr>
        <sz val="9"/>
        <color indexed="8"/>
        <rFont val="Calibri"/>
        <family val="2"/>
        <scheme val="minor"/>
      </rPr>
      <t xml:space="preserve">=New product promotion
</t>
    </r>
    <r>
      <rPr>
        <b/>
        <sz val="9"/>
        <color rgb="FF000000"/>
        <rFont val="Calibri"/>
        <family val="2"/>
        <scheme val="minor"/>
      </rPr>
      <t>F3</t>
    </r>
    <r>
      <rPr>
        <sz val="9"/>
        <color indexed="8"/>
        <rFont val="Calibri"/>
        <family val="2"/>
        <scheme val="minor"/>
      </rPr>
      <t>=Fixed price/Pack</t>
    </r>
  </si>
  <si>
    <r>
      <t xml:space="preserve">an..15, by default:
</t>
    </r>
    <r>
      <rPr>
        <b/>
        <sz val="9"/>
        <color theme="1"/>
        <rFont val="Calibri"/>
        <family val="2"/>
      </rPr>
      <t>P1</t>
    </r>
    <r>
      <rPr>
        <sz val="9"/>
        <color theme="1"/>
        <rFont val="Calibri"/>
        <family val="2"/>
      </rPr>
      <t xml:space="preserve">=2nd pair
</t>
    </r>
    <r>
      <rPr>
        <b/>
        <sz val="9"/>
        <color theme="1"/>
        <rFont val="Calibri"/>
        <family val="2"/>
      </rPr>
      <t>P2</t>
    </r>
    <r>
      <rPr>
        <sz val="9"/>
        <color theme="1"/>
        <rFont val="Calibri"/>
        <family val="2"/>
      </rPr>
      <t xml:space="preserve">=3rd pair
</t>
    </r>
    <r>
      <rPr>
        <b/>
        <sz val="9"/>
        <color theme="1"/>
        <rFont val="Calibri"/>
        <family val="2"/>
      </rPr>
      <t>P3</t>
    </r>
    <r>
      <rPr>
        <sz val="9"/>
        <color theme="1"/>
        <rFont val="Calibri"/>
        <family val="2"/>
      </rPr>
      <t xml:space="preserve">=4th pair
</t>
    </r>
    <r>
      <rPr>
        <b/>
        <sz val="9"/>
        <color theme="1"/>
        <rFont val="Calibri"/>
        <family val="2"/>
      </rPr>
      <t>P4</t>
    </r>
    <r>
      <rPr>
        <sz val="9"/>
        <color theme="1"/>
        <rFont val="Calibri"/>
        <family val="2"/>
      </rPr>
      <t xml:space="preserve">=5th pair
</t>
    </r>
    <r>
      <rPr>
        <b/>
        <sz val="9"/>
        <color theme="1"/>
        <rFont val="Calibri"/>
        <family val="2"/>
      </rPr>
      <t>S1</t>
    </r>
    <r>
      <rPr>
        <sz val="9"/>
        <color theme="1"/>
        <rFont val="Calibri"/>
        <family val="2"/>
      </rPr>
      <t xml:space="preserve">=Sunglasses promotion/sunglasses fixed price
</t>
    </r>
    <r>
      <rPr>
        <b/>
        <sz val="9"/>
        <color theme="1"/>
        <rFont val="Calibri"/>
        <family val="2"/>
      </rPr>
      <t>E1</t>
    </r>
    <r>
      <rPr>
        <sz val="9"/>
        <color theme="1"/>
        <rFont val="Calibri"/>
        <family val="2"/>
      </rPr>
      <t xml:space="preserve">=Voluntary segmentation
</t>
    </r>
    <r>
      <rPr>
        <b/>
        <sz val="9"/>
        <color theme="1"/>
        <rFont val="Calibri"/>
        <family val="2"/>
      </rPr>
      <t>F1</t>
    </r>
    <r>
      <rPr>
        <sz val="9"/>
        <color theme="1"/>
        <rFont val="Calibri"/>
        <family val="2"/>
      </rPr>
      <t xml:space="preserve">=Free
</t>
    </r>
    <r>
      <rPr>
        <b/>
        <sz val="9"/>
        <color theme="1"/>
        <rFont val="Calibri"/>
        <family val="2"/>
      </rPr>
      <t>F2</t>
    </r>
    <r>
      <rPr>
        <sz val="9"/>
        <color theme="1"/>
        <rFont val="Calibri"/>
        <family val="2"/>
      </rPr>
      <t xml:space="preserve">=New product promotion
</t>
    </r>
    <r>
      <rPr>
        <b/>
        <sz val="9"/>
        <color theme="1"/>
        <rFont val="Calibri"/>
        <family val="2"/>
      </rPr>
      <t>F3</t>
    </r>
    <r>
      <rPr>
        <sz val="9"/>
        <color theme="1"/>
        <rFont val="Calibri"/>
        <family val="2"/>
      </rPr>
      <t>=Fixed price/Pack</t>
    </r>
  </si>
  <si>
    <r>
      <rPr>
        <b/>
        <sz val="9"/>
        <color theme="1"/>
        <rFont val="Calibri"/>
        <family val="2"/>
      </rPr>
      <t>01</t>
    </r>
    <r>
      <rPr>
        <sz val="9"/>
        <color theme="1"/>
        <rFont val="Calibri"/>
        <family val="2"/>
      </rPr>
      <t xml:space="preserve">=1st pair
</t>
    </r>
    <r>
      <rPr>
        <b/>
        <sz val="9"/>
        <color theme="1"/>
        <rFont val="Calibri"/>
        <family val="2"/>
      </rPr>
      <t>02</t>
    </r>
    <r>
      <rPr>
        <sz val="9"/>
        <color theme="1"/>
        <rFont val="Calibri"/>
        <family val="2"/>
      </rPr>
      <t xml:space="preserve">=2nd pair
</t>
    </r>
    <r>
      <rPr>
        <b/>
        <sz val="9"/>
        <color theme="1"/>
        <rFont val="Calibri"/>
        <family val="2"/>
      </rPr>
      <t>03</t>
    </r>
    <r>
      <rPr>
        <sz val="9"/>
        <color theme="1"/>
        <rFont val="Calibri"/>
        <family val="2"/>
      </rPr>
      <t>=3rd pair</t>
    </r>
  </si>
  <si>
    <r>
      <rPr>
        <b/>
        <sz val="9"/>
        <color theme="1"/>
        <rFont val="Calibri"/>
        <family val="2"/>
      </rPr>
      <t>22</t>
    </r>
    <r>
      <rPr>
        <sz val="9"/>
        <color theme="1"/>
        <rFont val="Calibri"/>
        <family val="2"/>
      </rPr>
      <t xml:space="preserve"> (</t>
    </r>
    <r>
      <rPr>
        <i/>
        <sz val="9"/>
        <color theme="1"/>
        <rFont val="Calibri"/>
        <family val="2"/>
      </rPr>
      <t>Normeyes, Sub-line of add-on</t>
    </r>
    <r>
      <rPr>
        <sz val="9"/>
        <color theme="1"/>
        <rFont val="Calibri"/>
        <family val="2"/>
      </rPr>
      <t>)</t>
    </r>
  </si>
  <si>
    <r>
      <t>Fixed value "</t>
    </r>
    <r>
      <rPr>
        <b/>
        <sz val="9"/>
        <color rgb="FF000000"/>
        <rFont val="Calibri"/>
        <family val="2"/>
        <scheme val="minor"/>
      </rPr>
      <t>1</t>
    </r>
    <r>
      <rPr>
        <sz val="9"/>
        <color indexed="8"/>
        <rFont val="Calibri"/>
        <family val="2"/>
        <scheme val="minor"/>
      </rPr>
      <t>"</t>
    </r>
  </si>
  <si>
    <r>
      <t>Fixed value "</t>
    </r>
    <r>
      <rPr>
        <b/>
        <sz val="9"/>
        <color rgb="FF000000"/>
        <rFont val="Calibri"/>
        <family val="2"/>
        <scheme val="minor"/>
      </rPr>
      <t>0</t>
    </r>
    <r>
      <rPr>
        <sz val="9"/>
        <color indexed="8"/>
        <rFont val="Calibri"/>
        <family val="2"/>
        <scheme val="minor"/>
      </rPr>
      <t>"</t>
    </r>
  </si>
  <si>
    <r>
      <t>Fixed value "</t>
    </r>
    <r>
      <rPr>
        <b/>
        <sz val="9"/>
        <color theme="1"/>
        <rFont val="Calibri"/>
        <family val="2"/>
      </rPr>
      <t>0</t>
    </r>
    <r>
      <rPr>
        <sz val="9"/>
        <color theme="1"/>
        <rFont val="Calibri"/>
        <family val="2"/>
      </rPr>
      <t>"</t>
    </r>
  </si>
  <si>
    <r>
      <t>Fixed value "</t>
    </r>
    <r>
      <rPr>
        <b/>
        <sz val="9"/>
        <color theme="1"/>
        <rFont val="Calibri"/>
        <family val="2"/>
      </rPr>
      <t>1</t>
    </r>
    <r>
      <rPr>
        <sz val="9"/>
        <color theme="1"/>
        <rFont val="Calibri"/>
        <family val="2"/>
      </rPr>
      <t>"</t>
    </r>
  </si>
  <si>
    <r>
      <rPr>
        <b/>
        <sz val="9"/>
        <color theme="1"/>
        <rFont val="Calibri"/>
        <family val="2"/>
      </rPr>
      <t>0223</t>
    </r>
    <r>
      <rPr>
        <sz val="9"/>
        <color theme="1"/>
        <rFont val="Calibri"/>
        <family val="2"/>
      </rPr>
      <t>=EU based company (</t>
    </r>
    <r>
      <rPr>
        <i/>
        <sz val="9"/>
        <color theme="1"/>
        <rFont val="Calibri"/>
        <family val="2"/>
      </rPr>
      <t>ISO 6523</t>
    </r>
    <r>
      <rPr>
        <sz val="9"/>
        <color theme="1"/>
        <rFont val="Calibri"/>
        <family val="2"/>
      </rPr>
      <t xml:space="preserve">)
</t>
    </r>
    <r>
      <rPr>
        <b/>
        <sz val="9"/>
        <color theme="1"/>
        <rFont val="Calibri"/>
        <family val="2"/>
      </rPr>
      <t>0227</t>
    </r>
    <r>
      <rPr>
        <sz val="9"/>
        <color theme="1"/>
        <rFont val="Calibri"/>
        <family val="2"/>
      </rPr>
      <t>=NON-EU based company (</t>
    </r>
    <r>
      <rPr>
        <i/>
        <sz val="9"/>
        <color theme="1"/>
        <rFont val="Calibri"/>
        <family val="2"/>
      </rPr>
      <t>ISO 6523</t>
    </r>
    <r>
      <rPr>
        <sz val="9"/>
        <color theme="1"/>
        <rFont val="Calibri"/>
        <family val="2"/>
      </rPr>
      <t>)</t>
    </r>
  </si>
  <si>
    <r>
      <t xml:space="preserve">Incoterms, all modes of transport:
</t>
    </r>
    <r>
      <rPr>
        <b/>
        <sz val="9"/>
        <color theme="1"/>
        <rFont val="Calibri"/>
        <family val="2"/>
      </rPr>
      <t>EXW</t>
    </r>
    <r>
      <rPr>
        <sz val="9"/>
        <color theme="1"/>
        <rFont val="Calibri"/>
        <family val="2"/>
      </rPr>
      <t xml:space="preserve">=EX-Works
</t>
    </r>
    <r>
      <rPr>
        <b/>
        <sz val="9"/>
        <color theme="1"/>
        <rFont val="Calibri"/>
        <family val="2"/>
      </rPr>
      <t>FCA</t>
    </r>
    <r>
      <rPr>
        <sz val="9"/>
        <color theme="1"/>
        <rFont val="Calibri"/>
        <family val="2"/>
      </rPr>
      <t xml:space="preserve">=Free-CArrier
</t>
    </r>
    <r>
      <rPr>
        <b/>
        <sz val="9"/>
        <color theme="1"/>
        <rFont val="Calibri"/>
        <family val="2"/>
      </rPr>
      <t>CPT</t>
    </r>
    <r>
      <rPr>
        <sz val="9"/>
        <color theme="1"/>
        <rFont val="Calibri"/>
        <family val="2"/>
      </rPr>
      <t xml:space="preserve">=Carriage Paid To
</t>
    </r>
    <r>
      <rPr>
        <b/>
        <sz val="9"/>
        <color theme="1"/>
        <rFont val="Calibri"/>
        <family val="2"/>
      </rPr>
      <t>CIP</t>
    </r>
    <r>
      <rPr>
        <sz val="9"/>
        <color theme="1"/>
        <rFont val="Calibri"/>
        <family val="2"/>
      </rPr>
      <t xml:space="preserve">=Carriage Insurance Paid to
</t>
    </r>
    <r>
      <rPr>
        <b/>
        <sz val="9"/>
        <color theme="1"/>
        <rFont val="Calibri"/>
        <family val="2"/>
      </rPr>
      <t>DAP</t>
    </r>
    <r>
      <rPr>
        <sz val="9"/>
        <color theme="1"/>
        <rFont val="Calibri"/>
        <family val="2"/>
      </rPr>
      <t xml:space="preserve">=Delivered At Place
</t>
    </r>
    <r>
      <rPr>
        <b/>
        <sz val="9"/>
        <color theme="1"/>
        <rFont val="Calibri"/>
        <family val="2"/>
      </rPr>
      <t>DPU</t>
    </r>
    <r>
      <rPr>
        <sz val="9"/>
        <color theme="1"/>
        <rFont val="Calibri"/>
        <family val="2"/>
      </rPr>
      <t xml:space="preserve">=Delivered at Place Unloaded
</t>
    </r>
    <r>
      <rPr>
        <b/>
        <sz val="9"/>
        <color theme="1"/>
        <rFont val="Calibri"/>
        <family val="2"/>
      </rPr>
      <t>DDP</t>
    </r>
    <r>
      <rPr>
        <sz val="9"/>
        <color theme="1"/>
        <rFont val="Calibri"/>
        <family val="2"/>
      </rPr>
      <t xml:space="preserve">=Delivered Duty Paid
Incoterms, sea and inland waterway transport:
</t>
    </r>
    <r>
      <rPr>
        <b/>
        <sz val="9"/>
        <color theme="1"/>
        <rFont val="Calibri"/>
        <family val="2"/>
      </rPr>
      <t>FAS</t>
    </r>
    <r>
      <rPr>
        <sz val="9"/>
        <color theme="1"/>
        <rFont val="Calibri"/>
        <family val="2"/>
      </rPr>
      <t xml:space="preserve">=Free Alongside Ship
</t>
    </r>
    <r>
      <rPr>
        <b/>
        <sz val="9"/>
        <color theme="1"/>
        <rFont val="Calibri"/>
        <family val="2"/>
      </rPr>
      <t>FOB</t>
    </r>
    <r>
      <rPr>
        <sz val="9"/>
        <color theme="1"/>
        <rFont val="Calibri"/>
        <family val="2"/>
      </rPr>
      <t xml:space="preserve">=Free On Board
</t>
    </r>
    <r>
      <rPr>
        <b/>
        <sz val="9"/>
        <color theme="1"/>
        <rFont val="Calibri"/>
        <family val="2"/>
      </rPr>
      <t>CFR</t>
    </r>
    <r>
      <rPr>
        <sz val="9"/>
        <color theme="1"/>
        <rFont val="Calibri"/>
        <family val="2"/>
      </rPr>
      <t xml:space="preserve">=Cost and FReight
</t>
    </r>
    <r>
      <rPr>
        <b/>
        <sz val="9"/>
        <color theme="1"/>
        <rFont val="Calibri"/>
        <family val="2"/>
      </rPr>
      <t>CIF</t>
    </r>
    <r>
      <rPr>
        <sz val="9"/>
        <color theme="1"/>
        <rFont val="Calibri"/>
        <family val="2"/>
      </rPr>
      <t>=Cost, Insurance and Freight</t>
    </r>
  </si>
  <si>
    <r>
      <rPr>
        <b/>
        <sz val="9"/>
        <color theme="1"/>
        <rFont val="Calibri"/>
        <family val="2"/>
      </rPr>
      <t>10</t>
    </r>
    <r>
      <rPr>
        <sz val="9"/>
        <color theme="1"/>
        <rFont val="Calibri"/>
        <family val="2"/>
      </rPr>
      <t>=In cash (</t>
    </r>
    <r>
      <rPr>
        <i/>
        <sz val="9"/>
        <color theme="1"/>
        <rFont val="Calibri"/>
        <family val="2"/>
      </rPr>
      <t>UNTDID 4461</t>
    </r>
    <r>
      <rPr>
        <sz val="9"/>
        <color theme="1"/>
        <rFont val="Calibri"/>
        <family val="2"/>
      </rPr>
      <t xml:space="preserve">)
</t>
    </r>
    <r>
      <rPr>
        <b/>
        <sz val="9"/>
        <color theme="1"/>
        <rFont val="Calibri"/>
        <family val="2"/>
      </rPr>
      <t>20</t>
    </r>
    <r>
      <rPr>
        <sz val="9"/>
        <color theme="1"/>
        <rFont val="Calibri"/>
        <family val="2"/>
      </rPr>
      <t>=Cheque (</t>
    </r>
    <r>
      <rPr>
        <i/>
        <sz val="9"/>
        <color theme="1"/>
        <rFont val="Calibri"/>
        <family val="2"/>
      </rPr>
      <t>UNTDID 4461</t>
    </r>
    <r>
      <rPr>
        <sz val="9"/>
        <color theme="1"/>
        <rFont val="Calibri"/>
        <family val="2"/>
      </rPr>
      <t xml:space="preserve">)
</t>
    </r>
    <r>
      <rPr>
        <b/>
        <sz val="9"/>
        <color theme="1"/>
        <rFont val="Calibri"/>
        <family val="2"/>
      </rPr>
      <t>30</t>
    </r>
    <r>
      <rPr>
        <sz val="9"/>
        <color theme="1"/>
        <rFont val="Calibri"/>
        <family val="2"/>
      </rPr>
      <t>=Credit transfert non-SEPA (</t>
    </r>
    <r>
      <rPr>
        <i/>
        <sz val="9"/>
        <color theme="1"/>
        <rFont val="Calibri"/>
        <family val="2"/>
      </rPr>
      <t>UNTDID 4461</t>
    </r>
    <r>
      <rPr>
        <sz val="9"/>
        <color theme="1"/>
        <rFont val="Calibri"/>
        <family val="2"/>
      </rPr>
      <t xml:space="preserve">)
</t>
    </r>
    <r>
      <rPr>
        <b/>
        <sz val="9"/>
        <color theme="1"/>
        <rFont val="Calibri"/>
        <family val="2"/>
      </rPr>
      <t>42</t>
    </r>
    <r>
      <rPr>
        <sz val="9"/>
        <color theme="1"/>
        <rFont val="Calibri"/>
        <family val="2"/>
      </rPr>
      <t>=Payment to bank account (</t>
    </r>
    <r>
      <rPr>
        <i/>
        <sz val="9"/>
        <color theme="1"/>
        <rFont val="Calibri"/>
        <family val="2"/>
      </rPr>
      <t>UNTDID 4461</t>
    </r>
    <r>
      <rPr>
        <sz val="9"/>
        <color theme="1"/>
        <rFont val="Calibri"/>
        <family val="2"/>
      </rPr>
      <t xml:space="preserve">)
</t>
    </r>
    <r>
      <rPr>
        <b/>
        <sz val="9"/>
        <color theme="1"/>
        <rFont val="Calibri"/>
        <family val="2"/>
      </rPr>
      <t>48</t>
    </r>
    <r>
      <rPr>
        <sz val="9"/>
        <color theme="1"/>
        <rFont val="Calibri"/>
        <family val="2"/>
      </rPr>
      <t>=Bank card (</t>
    </r>
    <r>
      <rPr>
        <i/>
        <sz val="9"/>
        <color theme="1"/>
        <rFont val="Calibri"/>
        <family val="2"/>
      </rPr>
      <t>UNTDID 4461</t>
    </r>
    <r>
      <rPr>
        <sz val="9"/>
        <color theme="1"/>
        <rFont val="Calibri"/>
        <family val="2"/>
      </rPr>
      <t xml:space="preserve">)
</t>
    </r>
    <r>
      <rPr>
        <b/>
        <sz val="9"/>
        <color theme="1"/>
        <rFont val="Calibri"/>
        <family val="2"/>
      </rPr>
      <t>49</t>
    </r>
    <r>
      <rPr>
        <sz val="9"/>
        <color theme="1"/>
        <rFont val="Calibri"/>
        <family val="2"/>
      </rPr>
      <t>=Direct debit (</t>
    </r>
    <r>
      <rPr>
        <i/>
        <sz val="9"/>
        <color theme="1"/>
        <rFont val="Calibri"/>
        <family val="2"/>
      </rPr>
      <t>UNTDID 4461</t>
    </r>
    <r>
      <rPr>
        <sz val="9"/>
        <color theme="1"/>
        <rFont val="Calibri"/>
        <family val="2"/>
      </rPr>
      <t xml:space="preserve">)
</t>
    </r>
    <r>
      <rPr>
        <b/>
        <sz val="9"/>
        <color theme="1"/>
        <rFont val="Calibri"/>
        <family val="2"/>
      </rPr>
      <t>57</t>
    </r>
    <r>
      <rPr>
        <sz val="9"/>
        <color theme="1"/>
        <rFont val="Calibri"/>
        <family val="2"/>
      </rPr>
      <t>=Standing agreement (</t>
    </r>
    <r>
      <rPr>
        <i/>
        <sz val="9"/>
        <color theme="1"/>
        <rFont val="Calibri"/>
        <family val="2"/>
      </rPr>
      <t>UNTDID 4461</t>
    </r>
    <r>
      <rPr>
        <sz val="9"/>
        <color theme="1"/>
        <rFont val="Calibri"/>
        <family val="2"/>
      </rPr>
      <t xml:space="preserve">)
</t>
    </r>
    <r>
      <rPr>
        <b/>
        <sz val="9"/>
        <color theme="1"/>
        <rFont val="Calibri"/>
        <family val="2"/>
      </rPr>
      <t>58</t>
    </r>
    <r>
      <rPr>
        <sz val="9"/>
        <color theme="1"/>
        <rFont val="Calibri"/>
        <family val="2"/>
      </rPr>
      <t>=Single Euro Payments Area credit transfer (</t>
    </r>
    <r>
      <rPr>
        <i/>
        <sz val="9"/>
        <color theme="1"/>
        <rFont val="Calibri"/>
        <family val="2"/>
      </rPr>
      <t>UNTDID 4461</t>
    </r>
    <r>
      <rPr>
        <sz val="9"/>
        <color theme="1"/>
        <rFont val="Calibri"/>
        <family val="2"/>
      </rPr>
      <t xml:space="preserve">)
</t>
    </r>
    <r>
      <rPr>
        <b/>
        <sz val="9"/>
        <color theme="1"/>
        <rFont val="Calibri"/>
        <family val="2"/>
      </rPr>
      <t>59</t>
    </r>
    <r>
      <rPr>
        <sz val="9"/>
        <color theme="1"/>
        <rFont val="Calibri"/>
        <family val="2"/>
      </rPr>
      <t>=Single Euro Payments Area direct debit (</t>
    </r>
    <r>
      <rPr>
        <i/>
        <sz val="9"/>
        <color theme="1"/>
        <rFont val="Calibri"/>
        <family val="2"/>
      </rPr>
      <t>UNTDID 4461</t>
    </r>
    <r>
      <rPr>
        <sz val="9"/>
        <color theme="1"/>
        <rFont val="Calibri"/>
        <family val="2"/>
      </rPr>
      <t xml:space="preserve">)
</t>
    </r>
    <r>
      <rPr>
        <b/>
        <sz val="9"/>
        <color theme="1"/>
        <rFont val="Calibri"/>
        <family val="2"/>
      </rPr>
      <t>97</t>
    </r>
    <r>
      <rPr>
        <sz val="9"/>
        <color theme="1"/>
        <rFont val="Calibri"/>
        <family val="2"/>
      </rPr>
      <t>=Clearing between partners (</t>
    </r>
    <r>
      <rPr>
        <i/>
        <sz val="9"/>
        <color theme="1"/>
        <rFont val="Calibri"/>
        <family val="2"/>
      </rPr>
      <t>UNTDID 4461</t>
    </r>
    <r>
      <rPr>
        <sz val="9"/>
        <color theme="1"/>
        <rFont val="Calibri"/>
        <family val="2"/>
      </rPr>
      <t xml:space="preserve">)
</t>
    </r>
    <r>
      <rPr>
        <b/>
        <sz val="9"/>
        <color theme="1"/>
        <rFont val="Calibri"/>
        <family val="2"/>
      </rPr>
      <t>ZZZ</t>
    </r>
    <r>
      <rPr>
        <sz val="9"/>
        <color theme="1"/>
        <rFont val="Calibri"/>
        <family val="2"/>
      </rPr>
      <t>=Mutually defined (</t>
    </r>
    <r>
      <rPr>
        <i/>
        <sz val="9"/>
        <color theme="1"/>
        <rFont val="Calibri"/>
        <family val="2"/>
      </rPr>
      <t>UNTDID 4461</t>
    </r>
    <r>
      <rPr>
        <sz val="9"/>
        <color theme="1"/>
        <rFont val="Calibri"/>
        <family val="2"/>
      </rPr>
      <t>)</t>
    </r>
  </si>
  <si>
    <r>
      <rPr>
        <b/>
        <sz val="9"/>
        <color theme="1"/>
        <rFont val="Calibri"/>
        <family val="2"/>
      </rPr>
      <t>0231</t>
    </r>
    <r>
      <rPr>
        <sz val="9"/>
        <color theme="1"/>
        <rFont val="Calibri"/>
        <family val="2"/>
      </rPr>
      <t xml:space="preserve"> (</t>
    </r>
    <r>
      <rPr>
        <i/>
        <sz val="9"/>
        <color theme="1"/>
        <rFont val="Calibri"/>
        <family val="2"/>
      </rPr>
      <t>ISO 6523, specific to Public e-invoicing Portal)</t>
    </r>
    <r>
      <rPr>
        <sz val="9"/>
        <color theme="1"/>
        <rFont val="Calibri"/>
        <family val="2"/>
      </rPr>
      <t>)</t>
    </r>
  </si>
  <si>
    <r>
      <rPr>
        <b/>
        <sz val="9"/>
        <color theme="1"/>
        <rFont val="Calibri"/>
        <family val="2"/>
      </rPr>
      <t>PC</t>
    </r>
    <r>
      <rPr>
        <sz val="9"/>
        <color theme="1"/>
        <rFont val="Calibri"/>
        <family val="2"/>
      </rPr>
      <t xml:space="preserve"> (</t>
    </r>
    <r>
      <rPr>
        <i/>
        <sz val="9"/>
        <color theme="1"/>
        <rFont val="Calibri"/>
        <family val="2"/>
      </rPr>
      <t>UNTDID 7161, Packing charge</t>
    </r>
    <r>
      <rPr>
        <sz val="9"/>
        <color theme="1"/>
        <rFont val="Calibri"/>
        <family val="2"/>
      </rPr>
      <t>)</t>
    </r>
  </si>
  <si>
    <t>SELLER</t>
  </si>
  <si>
    <t>BUYER</t>
  </si>
  <si>
    <t>Invoice line note</t>
  </si>
  <si>
    <t>IDENTIFIER</t>
  </si>
  <si>
    <t>TEXT</t>
  </si>
  <si>
    <t>DOCUMENT REFERENCE</t>
  </si>
  <si>
    <t>AMOUNT</t>
  </si>
  <si>
    <t>PERCENTAGE</t>
  </si>
  <si>
    <t>QUANTITY</t>
  </si>
  <si>
    <t>UNIT PRICE AMOUNT</t>
  </si>
  <si>
    <t>Field to specify the option for debit based tax payment</t>
  </si>
  <si>
    <t>This field is used only to populate the SIREN number of a single taxable entity. No SIREN for single taxable entity in OCR</t>
  </si>
  <si>
    <t>Value = 0231 for the SIREN nulmber of a single taxable entity.
If this field is used, it can have only one value: the SIREN number of the single taxable entity.</t>
  </si>
  <si>
    <t>Value = 0002 for a SIREN number</t>
  </si>
  <si>
    <t>Breakdown of VAT by VAT type rate.</t>
  </si>
  <si>
    <t>Mandatory only if there is an environmental tax</t>
  </si>
  <si>
    <t>Format structure</t>
  </si>
  <si>
    <t>Logical type</t>
  </si>
  <si>
    <t>Lgth</t>
  </si>
  <si>
    <t>Values &amp;</t>
  </si>
  <si>
    <t>Nomenclatures list</t>
  </si>
  <si>
    <t>Management rules to follow</t>
  </si>
  <si>
    <t>EN16931 business definition</t>
  </si>
  <si>
    <t>EN16931 usage note</t>
  </si>
  <si>
    <t>Trajectory</t>
  </si>
  <si>
    <t>Generic rules</t>
  </si>
  <si>
    <t>CPRO EDI</t>
  </si>
  <si>
    <t>Status</t>
  </si>
  <si>
    <t>Syntactic rules</t>
  </si>
  <si>
    <t>Lvl</t>
  </si>
  <si>
    <t>Full path</t>
  </si>
  <si>
    <t>START-UP</t>
  </si>
  <si>
    <t>TARGET</t>
  </si>
  <si>
    <t>Unique identification of the Invoice.</t>
  </si>
  <si>
    <t>Sequential number required by Article 226(2) of Directive 2006/112/EC [2], to uniquely identify the Invoice. It can be based on one or more series, which may contain alphanumeric characters.</t>
  </si>
  <si>
    <t>Date the Invoice was issued.</t>
  </si>
  <si>
    <t>Code specifying the functional type of the Invoice.</t>
  </si>
  <si>
    <t>Commercial invoices and credit notes are defined according to entries from the UNTDID 1001 list [6].
Other entries in the UNTDID 1001 [6] list concerning specific invoices or credit notes may be used, as appropriate.</t>
  </si>
  <si>
    <t>Currency in which all amounts in the Invoice are expressed, except for the total VAT amount in the accounting currency.</t>
  </si>
  <si>
    <t>Only one currency should be used in the Invoice, except for the total VAT amount in the accounting currency.
The currency can be specified for each amount or at document level, depending on the syntax used.
Valid currency lists are registered with the Maintenance Agency for standard ISO 4217 “Codes for the representation of currencies”. Use of the alpha-3 representation is recommended.</t>
  </si>
  <si>
    <t>Code specifying the date on which VAT becomes chargeable for the Seller and the Buyer</t>
  </si>
  <si>
    <t>The code must be chosen from among the following values from UNTDID 2005 [6]:
- Invoice date
- Delivery date
- Payment date
The code for the chargeable date for value added tax is used when the chargeable date for value added tax is not known at the time of sending the invoice. The use of BT-8 thus excludes use of BT-7 and vice versa.</t>
  </si>
  <si>
    <t>The date the payment falls due.</t>
  </si>
  <si>
    <t>The due date is the date the net payment is due. For partial payments, it is the due date of the first instalment. The description of more complex payment terms is provided in BT-20.</t>
  </si>
  <si>
    <t>Set of business terms providing text notes relevant to the invoice, along with an indicator specifying the subject of the note.</t>
  </si>
  <si>
    <t>Subject of the following text note.</t>
  </si>
  <si>
    <t>Must be selected from the UNTDID 4451 list [6].</t>
  </si>
  <si>
    <t>Comment providing unstructured information about the Invoice as a whole.</t>
  </si>
  <si>
    <t>E.g. reason for a correction.</t>
  </si>
  <si>
    <t>Set of business terms providing information about the business process and rules applicable to the Invoice document.</t>
  </si>
  <si>
    <t>Identifies the context of the business process in which the transaction takes place. Allows the Buyer to process the Invoice in an appropriate manner.</t>
  </si>
  <si>
    <t>Invoicing framework to be filled in by seller</t>
  </si>
  <si>
    <t>Identifies the specification containing all the rules concerning the semantic content, cardinalities and operational rules with which the data in the document instance complies.</t>
  </si>
  <si>
    <t>It identifies the European invoicing standard and any extensions applied.
The identification can include the specification version number.</t>
  </si>
  <si>
    <t>Set of business terms providing information about a previous invoice that needs to be corrected or covered by a credit note.</t>
  </si>
  <si>
    <t>To be used in the following cases:
- correction of a previous invoice
- the final invoice referring to previous partial invoices
- the final invoice referring to previous pre-payment invoices</t>
  </si>
  <si>
    <t>Identification of an Invoice previously sent by the Seller.</t>
  </si>
  <si>
    <t>Date the previous Invoice was issued.</t>
  </si>
  <si>
    <t>The date of issue of the previous invoice must be provided if the identifier of the previous invoice is not unique.</t>
  </si>
  <si>
    <t>Set of business terms providing information about the Seller.</t>
  </si>
  <si>
    <t>Identification of the seller.</t>
  </si>
  <si>
    <t>For many systems, the Seller’s identifier is key information. Multiple Seller identifiers can be assigned or specified. However, all identifiers are context-specific and when data is exchanged between systems, it is important to differentiate them by usin</t>
  </si>
  <si>
    <t>Scheme identifier of the seller identifier</t>
  </si>
  <si>
    <t>Identifier issued by an official registration body, which identifies the Seller as a legal entity or a legal person.</t>
  </si>
  <si>
    <t>If no identification scheme is specified, it should be known to the Buyer and Seller.</t>
  </si>
  <si>
    <t>Seller’s VAT identifier (also known as the seller’s VAT identification number).</t>
  </si>
  <si>
    <t>According to Article 215 of Council Directive 2006/112/EC [2], the individual VAT identification number takes a prefix in accordance with ISO 3166-1 alpha-2 identifying the Member State that assigned the number. Nevertheless, Greece may use the prefix “EL”.</t>
  </si>
  <si>
    <t>Set of business terms providing information about the Seller’s address.</t>
  </si>
  <si>
    <t>The relevant address items must be completed to comply with legal requirements.</t>
  </si>
  <si>
    <t>Country identification code.</t>
  </si>
  <si>
    <t>Valid country lists are registered with the Maintenance Agency for standard ISO 3166-1 “Codes for the representation of names of countries and their subdivisions”. Use of the alpha-2 representation is recommended.</t>
  </si>
  <si>
    <t>Set of business terms providing information about the Buyer.</t>
  </si>
  <si>
    <t>Identifier issued by an official registration body, which identifies the Buyer as a legal entity or a legal person.</t>
  </si>
  <si>
    <t>If no identification scheme is specified, it should be known to the Buyer and Seller, for example an identifier used exclusively in the applicable legal environment.</t>
  </si>
  <si>
    <t>Scheme identifier of buyer’s legal registration identifier</t>
  </si>
  <si>
    <t>If used, the scheme identifier must be selected from the list of entries published by the ISO 6523 maintenance agency.</t>
  </si>
  <si>
    <t>Buyer’s VAT identifier (also known as the buyer’s VAT identification number).</t>
  </si>
  <si>
    <t>Set of business terms providing information about the Buyer’s postal address.</t>
  </si>
  <si>
    <t>Set of business terms providing information about the Seller’s Tax Representative.</t>
  </si>
  <si>
    <t>VAT identifier of the party representing the Seller for tax purposes.</t>
  </si>
  <si>
    <t>VAT number including the country code prefix based on ISO 3166-1.</t>
  </si>
  <si>
    <t>Set of business terms providing information on the delivery location and date of invoiced goods and services.</t>
  </si>
  <si>
    <t>Date the delivery is made.</t>
  </si>
  <si>
    <t>Set of business terms providing information about the invoicing period.</t>
  </si>
  <si>
    <t>Used to indicate when the period covered by the Invoice starts and ends.</t>
  </si>
  <si>
    <t>Date the invoicing period starts.</t>
  </si>
  <si>
    <t>This date is the first day of the period.</t>
  </si>
  <si>
    <t>Date the invoicing period ends.</t>
  </si>
  <si>
    <t>This date is the last day of the period.</t>
  </si>
  <si>
    <t>Set of business terms providing information on the delivery address of invoiced goods and services.</t>
  </si>
  <si>
    <t>In the event of collection, the delivery address is the collection address. The relevant address items must be completed to comply with legal requirements.</t>
  </si>
  <si>
    <t>Main line of an address.</t>
  </si>
  <si>
    <t>Usually the street name and number or the post box.</t>
  </si>
  <si>
    <t>An additional address line that can be used to provide details and complete the main line.</t>
  </si>
  <si>
    <t>Usual name of the town, city or village in which the delivery address is located.</t>
  </si>
  <si>
    <t>Identifier of an addressable group of properties, in compliance with the relevant postal service.</t>
  </si>
  <si>
    <t>E.g. postcode or postal routing number.</t>
  </si>
  <si>
    <t>Subdivision of a country.</t>
  </si>
  <si>
    <t>E.g. region, county, state, province, etc.</t>
  </si>
  <si>
    <t>Set of business terms providing information about the discounts applicable to the Invoice as a whole.</t>
  </si>
  <si>
    <t>Deductions such as withholding tax can thus be specified in this group.</t>
  </si>
  <si>
    <t>Amount of a bottom-line discount, excluding VAT.</t>
  </si>
  <si>
    <t>Coded identification of the VAT type applicable to the document-level discount.</t>
  </si>
  <si>
    <t>The following UNTDID 5305 [6] entries are used: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t>
  </si>
  <si>
    <t>VAT rate, expressed as a percentage, applicable to the document-level discount.</t>
  </si>
  <si>
    <t>Set of business terms providing information about the monetary totals of the Invoice.</t>
  </si>
  <si>
    <t>Total invoice amount, without the VAT.</t>
  </si>
  <si>
    <t>The Total invoice amount excluding VAT is the Sum of the net amounts in the invoice lines, minus the Sum of the document-level discounts, plus the Sum of the document-level charges or fees.</t>
  </si>
  <si>
    <t>Total VAT amount of the Invoice.</t>
  </si>
  <si>
    <t>The Total invoice amount including VAT is the sum of all VAT amounts for the different types of VAT.</t>
  </si>
  <si>
    <t>Set of business terms providing information about the distribution of VAT by type.</t>
  </si>
  <si>
    <t>The sum of all taxable amounts subject to a specific VAT type code and rate (if the VAT type rate is applicable).</t>
  </si>
  <si>
    <t>Sum of the net amount of the invoice lines, less any discounts, plus any document-level charges or fees that are subject to a specific VAT type code and rate (if the VAT type rate is applicable).</t>
  </si>
  <si>
    <t>Total VAT amount for a given VAT type.</t>
  </si>
  <si>
    <t>Obtained by multiplying the Taxable amount of the VAT type by the VAT type rate for the corresponding type.</t>
  </si>
  <si>
    <t>Coded identification of a VAT type.</t>
  </si>
  <si>
    <t xml:space="preserve">The following UNTDID 5305 [6] entries are used:
S = Standard VAT rate
Z = VAT rate equal to 0
E = VAT exempt
AE = Reverse charge VAT
K = Reverse charge due to intra-Community delivery
G = VAT-exempt for Export outside the EU
O = Outside the scope of VAT
L = Canary Islands
M = Ceuta and Mellila
</t>
  </si>
  <si>
    <t>The VAT rate, expressed as a percentage, applicable to the corresponding VAT type.</t>
  </si>
  <si>
    <t>The VAT type code and the VAT type rate must be consistent.</t>
  </si>
  <si>
    <t>Statement explaining why an amount is exempt from VAT.</t>
  </si>
  <si>
    <t>Articles 226 items 11 to 15 Directive 2006/112/EC</t>
  </si>
  <si>
    <t>Code explaining why an amount is exempt from VAT.</t>
  </si>
  <si>
    <t>Code list issued and maintained by the CEF</t>
  </si>
  <si>
    <t>Set of business terms providing information about individual Invoice lines.</t>
  </si>
  <si>
    <t>Comment providing unstructured information about the Invoice line.</t>
  </si>
  <si>
    <t>Quantity of items (goods or services) taken into account in the Invoice line.</t>
  </si>
  <si>
    <t>Unit of measurement applicable to the invoiced quantity.</t>
  </si>
  <si>
    <t>Units of measurement should be expressed according to UNECE recommendation no. 20 “Codes for Units of Measure Used in International Trade” [7], e.g. “KGM” for kilogram.</t>
  </si>
  <si>
    <t>Extension of the standard. Use to reference a prepayment invoice line (useful for prepayment invoice line reversals)</t>
  </si>
  <si>
    <t>Alternate place of delivery details</t>
  </si>
  <si>
    <t>Usual name of the town, city or village in which the Buyer’s address is located.</t>
  </si>
  <si>
    <t>Set of business terms providing information about the invoicing period for the Invoice line.</t>
  </si>
  <si>
    <t>Also known as the delivery period of the invoice.</t>
  </si>
  <si>
    <t>Date the invoicing period starts for this Invoice line.</t>
  </si>
  <si>
    <t>The date the invoicing period ends for this Invoice line.</t>
  </si>
  <si>
    <t>Set of business terms providing information about the discounts applicable to an Invoice line.</t>
  </si>
  <si>
    <t>Amount of a discount, excluding VAT.</t>
  </si>
  <si>
    <t>Set of business terms providing information about charges, fees and taxes other than VAT applicable to an individual Invoice line.</t>
  </si>
  <si>
    <t>All charges, fees and taxes are assumed to be subject to the same VAT rate as the Invoice line.</t>
  </si>
  <si>
    <t>Amount of charges and fees, excluding VAT.</t>
  </si>
  <si>
    <t>Set of business terms providing information about the price applied to the goods and services invoiced on the Invoice line.</t>
  </si>
  <si>
    <t>Price of an item, excluding VAT, after applying the Price discount to the price of the item.</t>
  </si>
  <si>
    <t>The Net price of the item must be equal to the Gross price of the item minus the Price discount on the price of the item.</t>
  </si>
  <si>
    <t>Total discount which, when subtracted from the Gross price of the item, gives the Net price of the item.</t>
  </si>
  <si>
    <t>Applies exclusively to the unit and is not included in the Gross price of the item.</t>
  </si>
  <si>
    <t>Unit price, excluding VAT, before applying the Price discount to the price of the item.</t>
  </si>
  <si>
    <t>Set of business terms providing information about the goods and services invoiced.</t>
  </si>
  <si>
    <t>Name of an item.</t>
  </si>
  <si>
    <t>Total VAT amount expressed in the accounting currency accepted or required in the Seller’s country.</t>
  </si>
  <si>
    <t>Must be used when the VAT accounting currency differs from the invoice currency code.
The VAT accounting currency is not used in the calculation of Invoice totals.
Valid currency lists are registered with the Maintenance Agency for standard ISO 4217 “Codes for the representation of currencies”. Use of the alpha-3 representation is recommended.</t>
  </si>
  <si>
    <t>NOTE: MEMBER OF A SINGLE TAXABLE ENTITY</t>
  </si>
  <si>
    <t>This information is mandatory as part of the general introduction of electronic invoicing between VAT taxable persons in France. 
The B4, S4 and M4 invoicing frames must not be used in the case of a prepayment invoice (document type E20.#3=386).</t>
  </si>
  <si>
    <t>Identification of the specification containing all the rules concerning the semantic content, cardinalities and operational rules to which the data contained in the document instance conforms.</t>
  </si>
  <si>
    <t>In the case of factoring, invoices and credit notes assigned to the factor must be identified by a specific document type, ‘393’ for invoices and ‘396’ for credit notes. The factor must be described in the message as the beneficiary of the payment.</t>
  </si>
  <si>
    <t>The date of the document (invoice/credit note) must correspond to the date on which it was created, i.e. the date on which it was originally issued. This date must be identical to the date printed on the ‘paper’ format of the invoice/credit note.</t>
  </si>
  <si>
    <t>Examples: "Pas d'escompte accordé en cas de paiement anticipé", "Un escompte de 3% sera accordé en cas de paiement anticipé", ...</t>
  </si>
  <si>
    <t>Examples: "Pénalités égales à 3 fois le taux d'intérêt légal", "Pénalités égales au taux de la BCE majoré de 10%", …</t>
  </si>
  <si>
    <t>Example: "Indemnité forfaitaire pour frais de recouvrement : 40 EUR"</t>
  </si>
  <si>
    <t>Example for a payment in 3 installments every 15th of the month starting from 01/15/2025:
M;3;20250115</t>
  </si>
  <si>
    <t>REQUIRED BLOCK FOR INTRODUCTION TO THE CONTENT OF THE INVOICE/CREDIT NOTE</t>
  </si>
  <si>
    <t>This block describes the information to be completed for G21 lines of invoiced items/services.
An invoice/credit note must include at least one G21 or G23 (freight/packing charges) line.</t>
  </si>
  <si>
    <t>The line number must be an incremented sequential number for all line types (G21, G22, G23). The same line number must not be repeated in the same document.</t>
  </si>
  <si>
    <t>This data item is dedicated to commercial comments, in particular to specify the reason why an invoiced item is free of charge (replacement of broken ophthalmic lenses, gift, etc.).
This data must not be empty in the block.</t>
  </si>
  <si>
    <t>This optional segment can be specified for the following types of invoiced products:
- Ophthalmic lenses (products with statistical code G21.#46 starting with ‘1’)
- Contact lenses (products with statistical code G21.#46 starting with ‘3’)
For ophtalmic lenses, the diameter can be:
- The diameter value in millimetres with an accuracy to the thousandth.
- The EDI code of the diameter according to the catalogue.
For contact lenses, the diameter must be expressed in millimetres with an accuracy to the tenth.
This segment must not be generated if the diameter value #47 is not filled in.</t>
  </si>
  <si>
    <t>This optional segment can be specified for the following types of invoiced products:
- Contact lenses (products with statistical code G21.#46 starting with ‘3’).
This segment should not be generated if radius value #48 is not filled in.</t>
  </si>
  <si>
    <t>This optional segment can be specified for the following types of invoiced products:
- Ophthalmic lenses (products with statistical code G21.#46 starting with ‘1’)
- Contact lenses (products with statistical code G21.#46 starting with ‘3’)
This segment should not be generated if the value of sphere #49 is not filled in.</t>
  </si>
  <si>
    <t>This optional segment can be specified for the following types of invoiced products:
- Ophthalmic lenses (products with statistical code G21.#46 starting with ‘1’)
- Contact lenses (products with statistical code G21.#46 starting with ‘3’)
This segment should not be generated if the base curve value #173 is not filled in.</t>
  </si>
  <si>
    <t>This optional segment can be specified for the following types of invoiced products:
- Ophthalmic lenses (products with statistical code G21.#46 starting with ‘1’)
- Contact lenses (products with statistical code G21.#46 starting with ‘3’)
This segment should not be generated if cylinder value #50 is not filled in.</t>
  </si>
  <si>
    <t>This optional segment can be specified for the following types of invoiced products:
- Ophthalmic lenses (products with statistical code G21.#46 starting with ‘1’)
- Contact lenses (products with statistical code G21.#46 starting with ‘3’)
This segment should not be generated if the cylinder axis value #51 is not filled in.</t>
  </si>
  <si>
    <t>This optional segment can be specified for the following types of invoiced products:
- Ophthalmic lenses (products with statistical code G21.#46 starting with ‘1’)
This segment should not be generated if the value of addition #52 is not filled in.</t>
  </si>
  <si>
    <t>This optional segment can be specified for the following types of invoiced products:
- Frames (products with statistical code G21.#46 starting with ‘2’).
This segment should not be generated if the nominal nose value #53 is not filed in.</t>
  </si>
  <si>
    <t>This optional segment can be specified for the following types of invoiced products:
- Frames (products with statistical code G21.#46 starting with ‘2’).
This segment should not be generated if temple length #54 is not filled in.</t>
  </si>
  <si>
    <t>For any product published in a catalogue, the item/service code must be identical to the code in catalogue, i.e., according to the OPTO11 data dictionary:
- For lenses: data item #90 "Manufacturer's product code" or #91 "EDI product code".
- For contact lenses: data item #298 "Product code" or #299 "EDI product".
- For contact lenses packing: data item #698 "GTIN14 Code".
- For care solutions: data item #743 "GTIN14" or #745 ‘EDI product code".
- For frames: data item #468 "GTIN14" or #1055 "EDI product code".
- For accessories: data item #709 "Product code" or #710 "EDI product code".</t>
  </si>
  <si>
    <t>If the invoice/credit note line is the result of the invoicing of an order, the number of this document must be entered and must correspond to the number assigned by the ordering party.</t>
  </si>
  <si>
    <t>The gross unit price of the item/service invoiced is mandatory and must not include, for products subject to the WEEE eco-contribution, the cost of this eco-contribution indicated in G21.#243. This price must not be negative.</t>
  </si>
  <si>
    <r>
      <t xml:space="preserve">Required if the net unit price G21.#65, excluding VAT and WEEE eco-contribution G21.#243, of the invoiced item is lower than its gross unit price G21.#64 excluding VAT. The amount deducted must then comply with the result of the following formula:
</t>
    </r>
    <r>
      <rPr>
        <sz val="9"/>
        <color rgb="FF0070C0"/>
        <rFont val="Calibri"/>
        <family val="2"/>
      </rPr>
      <t>G21.#64 [GUP] - G21.#65 [NUP] - G21.#243 [WEEE UP]</t>
    </r>
    <r>
      <rPr>
        <sz val="9"/>
        <color theme="1"/>
        <rFont val="Calibri"/>
        <family val="2"/>
      </rPr>
      <t xml:space="preserve">
</t>
    </r>
  </si>
  <si>
    <t>Required block</t>
  </si>
  <si>
    <r>
      <t xml:space="preserve">Required if the amount of the 1st discount was obtained by applying a rate.
</t>
    </r>
    <r>
      <rPr>
        <sz val="9"/>
        <rFont val="Calibri"/>
        <family val="2"/>
      </rPr>
      <t>Must not be entered in the case of discount in value.</t>
    </r>
  </si>
  <si>
    <r>
      <t xml:space="preserve">Required if the amount of the 1st discount was obtained by applying a G21.#73 rate on a basis different from the total gross amount excluding VAT of the invoice line.
</t>
    </r>
    <r>
      <rPr>
        <sz val="9"/>
        <rFont val="Calibri"/>
        <family val="2"/>
      </rPr>
      <t>Must not be entered in the case of discount in value.</t>
    </r>
  </si>
  <si>
    <r>
      <t xml:space="preserve">Required if the amount of the 2nd discount was obtained by applying a G21.#77 rate on a basis different from the total gross amount excluding VAT of the invoice line.
</t>
    </r>
    <r>
      <rPr>
        <sz val="9"/>
        <rFont val="Calibri"/>
        <family val="2"/>
      </rPr>
      <t>Must not be entered in the case of discount in value.</t>
    </r>
  </si>
  <si>
    <r>
      <t xml:space="preserve">Required if the amount of the 3rd discount was obtained by applying a G21.#81 rate on a basis different from the total gross amount excluding VAT of the invoice line.
</t>
    </r>
    <r>
      <rPr>
        <sz val="9"/>
        <rFont val="Calibri"/>
        <family val="2"/>
      </rPr>
      <t>Must not be entered in the case of discount in value.</t>
    </r>
  </si>
  <si>
    <r>
      <t xml:space="preserve">Required if the amount of the 4th discount was obtained by applying a G21.#401 rate on a basis different from the total gross amount excluding VAT of the invoice line.
</t>
    </r>
    <r>
      <rPr>
        <sz val="9"/>
        <rFont val="Calibri"/>
        <family val="2"/>
      </rPr>
      <t>Must not be entered in the case of discount in value.</t>
    </r>
  </si>
  <si>
    <r>
      <t xml:space="preserve">Required if the amount of the 5th discount was obtained by applying a G21.#405 rate on a basis different from the total gross amount excluding VAT of the invoice line.
</t>
    </r>
    <r>
      <rPr>
        <sz val="9"/>
        <rFont val="Calibri"/>
        <family val="2"/>
      </rPr>
      <t>Must not be entered in the case of discount in value.</t>
    </r>
  </si>
  <si>
    <r>
      <rPr>
        <sz val="9"/>
        <color theme="9" tint="-0.249977111117893"/>
        <rFont val="Calibri"/>
        <family val="2"/>
      </rPr>
      <t xml:space="preserve">Required if at least one discount has been granted.
</t>
    </r>
    <r>
      <rPr>
        <sz val="9"/>
        <color theme="1"/>
        <rFont val="Calibri"/>
        <family val="2"/>
      </rPr>
      <t xml:space="preserve">This amount is either:
= </t>
    </r>
    <r>
      <rPr>
        <sz val="9"/>
        <color rgb="FF0070C0"/>
        <rFont val="Calibri"/>
        <family val="2"/>
      </rPr>
      <t>G21.#55 [Invoiced qty] * G21.#64 [GUP] * G21.#73 [Disc.1 rate] / 100</t>
    </r>
    <r>
      <rPr>
        <sz val="9"/>
        <color theme="1"/>
        <rFont val="Calibri"/>
        <family val="2"/>
      </rPr>
      <t xml:space="preserve">
or = </t>
    </r>
    <r>
      <rPr>
        <sz val="9"/>
        <color rgb="FF0070C0"/>
        <rFont val="Calibri"/>
        <family val="2"/>
      </rPr>
      <t>G21.#74 [Disc.1 basis amt.] * G21.#73 [Disc.1 rate] / 100</t>
    </r>
    <r>
      <rPr>
        <sz val="9"/>
        <color theme="1"/>
        <rFont val="Calibri"/>
        <family val="2"/>
      </rPr>
      <t xml:space="preserve">
or = </t>
    </r>
    <r>
      <rPr>
        <sz val="9"/>
        <color rgb="FF0070C0"/>
        <rFont val="Calibri"/>
        <family val="2"/>
      </rPr>
      <t>the amount deducted in the case of a discount in value.</t>
    </r>
  </si>
  <si>
    <r>
      <rPr>
        <sz val="9"/>
        <color theme="9" tint="-0.249977111117893"/>
        <rFont val="Calibri"/>
        <family val="2"/>
      </rPr>
      <t xml:space="preserve">Required if at least 2 discount levels have been applied to the invoice line.
</t>
    </r>
    <r>
      <rPr>
        <sz val="9"/>
        <color theme="1"/>
        <rFont val="Calibri"/>
        <family val="2"/>
      </rPr>
      <t xml:space="preserve">This amount is either:
= </t>
    </r>
    <r>
      <rPr>
        <sz val="9"/>
        <color rgb="FF0070C0"/>
        <rFont val="Calibri"/>
        <family val="2"/>
      </rPr>
      <t>G21.#55 [Invoiced qty] * G21.#64 [GUP] * G21.#77 [Disc.2 rate] / 100</t>
    </r>
    <r>
      <rPr>
        <sz val="9"/>
        <color theme="1"/>
        <rFont val="Calibri"/>
        <family val="2"/>
      </rPr>
      <t xml:space="preserve"> (case of additional discounts)
or = </t>
    </r>
    <r>
      <rPr>
        <sz val="9"/>
        <color rgb="FF0070C0"/>
        <rFont val="Calibri"/>
        <family val="2"/>
      </rPr>
      <t>G21.#78 [Disc.2 basis amt.] * G21.#77 [Disc.2 rate] / 100</t>
    </r>
    <r>
      <rPr>
        <sz val="9"/>
        <color theme="1"/>
        <rFont val="Calibri"/>
        <family val="2"/>
      </rPr>
      <t xml:space="preserve"> (case of cascading discounts)
or = </t>
    </r>
    <r>
      <rPr>
        <sz val="9"/>
        <color rgb="FF0070C0"/>
        <rFont val="Calibri"/>
        <family val="2"/>
      </rPr>
      <t>the amount deducted in the case of a discount in value.</t>
    </r>
  </si>
  <si>
    <r>
      <t xml:space="preserve">Required if the amount of the 2nd discount was obtained by applying a rate.
</t>
    </r>
    <r>
      <rPr>
        <sz val="9"/>
        <rFont val="Calibri"/>
        <family val="2"/>
      </rPr>
      <t>Must not be entered in the case of discount in value.</t>
    </r>
  </si>
  <si>
    <r>
      <t xml:space="preserve">Required if the amount of the 3rd discount was obtained by applying a rate.
</t>
    </r>
    <r>
      <rPr>
        <sz val="9"/>
        <rFont val="Calibri"/>
        <family val="2"/>
      </rPr>
      <t>Must not be entered in the case of discount in value.</t>
    </r>
  </si>
  <si>
    <r>
      <t xml:space="preserve">Required if the amount of the 4th discount was obtained by applying a rate.
</t>
    </r>
    <r>
      <rPr>
        <sz val="9"/>
        <rFont val="Calibri"/>
        <family val="2"/>
      </rPr>
      <t>Must not be entered in the case of discount in value.</t>
    </r>
  </si>
  <si>
    <r>
      <rPr>
        <sz val="9"/>
        <color theme="9" tint="-0.249977111117893"/>
        <rFont val="Calibri"/>
        <family val="2"/>
      </rPr>
      <t xml:space="preserve">Required if at least 3 discount levels have been applied to the invoice line.
</t>
    </r>
    <r>
      <rPr>
        <sz val="9"/>
        <color theme="1"/>
        <rFont val="Calibri"/>
        <family val="2"/>
      </rPr>
      <t xml:space="preserve">This amount is either:
= </t>
    </r>
    <r>
      <rPr>
        <sz val="9"/>
        <color rgb="FF0070C0"/>
        <rFont val="Calibri"/>
        <family val="2"/>
      </rPr>
      <t>G21.#55 [Invoiced qty] * G21.#64 [GUP] * G21.#81 [Disc.3 rate] / 100</t>
    </r>
    <r>
      <rPr>
        <sz val="9"/>
        <color theme="1"/>
        <rFont val="Calibri"/>
        <family val="2"/>
      </rPr>
      <t xml:space="preserve"> (case of additional discounts)
or = </t>
    </r>
    <r>
      <rPr>
        <sz val="9"/>
        <color rgb="FF0070C0"/>
        <rFont val="Calibri"/>
        <family val="2"/>
      </rPr>
      <t>G21.#82 [Disc.3 basis amt.] * G21.#81 [Disc.3 rate] / 100</t>
    </r>
    <r>
      <rPr>
        <sz val="9"/>
        <color theme="1"/>
        <rFont val="Calibri"/>
        <family val="2"/>
      </rPr>
      <t xml:space="preserve"> (case of cascading discounts)
or = </t>
    </r>
    <r>
      <rPr>
        <sz val="9"/>
        <color rgb="FF0070C0"/>
        <rFont val="Calibri"/>
        <family val="2"/>
      </rPr>
      <t>the amount deducted in the case of a discount in value.</t>
    </r>
  </si>
  <si>
    <r>
      <rPr>
        <sz val="9"/>
        <color theme="9" tint="-0.249977111117893"/>
        <rFont val="Calibri"/>
        <family val="2"/>
      </rPr>
      <t xml:space="preserve">Required if at least 4 discount levels have been applied to the invoice line.
</t>
    </r>
    <r>
      <rPr>
        <sz val="9"/>
        <rFont val="Calibri"/>
        <family val="2"/>
      </rPr>
      <t xml:space="preserve">This amount is either:
</t>
    </r>
    <r>
      <rPr>
        <sz val="9"/>
        <color theme="1"/>
        <rFont val="Calibri"/>
        <family val="2"/>
      </rPr>
      <t xml:space="preserve">= </t>
    </r>
    <r>
      <rPr>
        <sz val="9"/>
        <color rgb="FF0070C0"/>
        <rFont val="Calibri"/>
        <family val="2"/>
      </rPr>
      <t>G21.#55 [Invoiced qty] * G21.#64 [GUP] * G21.#401 [Disc.4 rate] / 100</t>
    </r>
    <r>
      <rPr>
        <sz val="9"/>
        <color theme="1"/>
        <rFont val="Calibri"/>
        <family val="2"/>
      </rPr>
      <t xml:space="preserve"> (case of additional discounts)
or = </t>
    </r>
    <r>
      <rPr>
        <sz val="9"/>
        <color rgb="FF0070C0"/>
        <rFont val="Calibri"/>
        <family val="2"/>
      </rPr>
      <t>G21.#402 [Disc.4 basis amt.] * G21.#401 [Disc.4 rate] / 100</t>
    </r>
    <r>
      <rPr>
        <sz val="9"/>
        <color theme="1"/>
        <rFont val="Calibri"/>
        <family val="2"/>
      </rPr>
      <t xml:space="preserve"> (case of cascading discounts)
or = </t>
    </r>
    <r>
      <rPr>
        <sz val="9"/>
        <color rgb="FF0070C0"/>
        <rFont val="Calibri"/>
        <family val="2"/>
      </rPr>
      <t>the amount deducted in the case of a discount in value.</t>
    </r>
  </si>
  <si>
    <r>
      <t xml:space="preserve">Required if the amount of the 5th discount was obtained by applying a rate.
</t>
    </r>
    <r>
      <rPr>
        <sz val="9"/>
        <rFont val="Calibri"/>
        <family val="2"/>
      </rPr>
      <t>Must not be entered in the case of discount in value.</t>
    </r>
  </si>
  <si>
    <r>
      <rPr>
        <sz val="9"/>
        <color theme="9" tint="-0.249977111117893"/>
        <rFont val="Calibri"/>
        <family val="2"/>
      </rPr>
      <t xml:space="preserve">Required if 5 discount levels have been applied to the invoice line.
</t>
    </r>
    <r>
      <rPr>
        <sz val="9"/>
        <rFont val="Calibri"/>
        <family val="2"/>
      </rPr>
      <t xml:space="preserve">This amount is either:
</t>
    </r>
    <r>
      <rPr>
        <sz val="9"/>
        <color theme="1"/>
        <rFont val="Calibri"/>
        <family val="2"/>
      </rPr>
      <t xml:space="preserve">= </t>
    </r>
    <r>
      <rPr>
        <sz val="9"/>
        <color rgb="FF0070C0"/>
        <rFont val="Calibri"/>
        <family val="2"/>
      </rPr>
      <t>G21.#55 [Invoiced qty] * G21.#64 [GUP] * G21.#405 [Disc.5 rate] / 100</t>
    </r>
    <r>
      <rPr>
        <sz val="9"/>
        <color theme="1"/>
        <rFont val="Calibri"/>
        <family val="2"/>
      </rPr>
      <t xml:space="preserve"> (case of additional discounts)
or = </t>
    </r>
    <r>
      <rPr>
        <sz val="9"/>
        <color rgb="FF0070C0"/>
        <rFont val="Calibri"/>
        <family val="2"/>
      </rPr>
      <t>G21.#406 [Disc.5 basis amt.] * G21.#405 [Disc.5 rate] / 100</t>
    </r>
    <r>
      <rPr>
        <sz val="9"/>
        <color theme="1"/>
        <rFont val="Calibri"/>
        <family val="2"/>
      </rPr>
      <t xml:space="preserve"> (case of cascading discounts)
or = </t>
    </r>
    <r>
      <rPr>
        <sz val="9"/>
        <color rgb="FF0070C0"/>
        <rFont val="Calibri"/>
        <family val="2"/>
      </rPr>
      <t>the amount deducted in the case of a discount in value.</t>
    </r>
  </si>
  <si>
    <r>
      <t xml:space="preserve">The total net amount of the invoice/credit note line is mandatory and must comply with the result of the following formula:
</t>
    </r>
    <r>
      <rPr>
        <sz val="9"/>
        <color rgb="FF0070C0"/>
        <rFont val="Calibri"/>
        <family val="2"/>
      </rPr>
      <t xml:space="preserve">G21.#55 [Invoiced qty] * G21.#65 [NUP] - ∑ [Discounts]
</t>
    </r>
    <r>
      <rPr>
        <sz val="9"/>
        <rFont val="Calibri"/>
        <family val="2"/>
      </rPr>
      <t>where</t>
    </r>
    <r>
      <rPr>
        <sz val="9"/>
        <color rgb="FF0070C0"/>
        <rFont val="Calibri"/>
        <family val="2"/>
      </rPr>
      <t xml:space="preserve"> ∑ [Discounts] = G21.#75 [Disc.1 amt.] + G21.#79 [Disc.2 amt] + G21.#83 [Disc.3 amt] + G21.#403 [Disc.4 amt.] + G21.#407 [Disc.5 amt]</t>
    </r>
  </si>
  <si>
    <t>If a customer file number assigned by the ordering party has been provided in the invoiced order, this can be specified in this data item in order to facilitate reconciliation of the invoice/credit note.
This data must not be empty in the block.</t>
  </si>
  <si>
    <t>Used to specify the code for the sales action applied by the seller. This information is generally also included in the ordering party's order.
The code is primarily one of those indicated by default, but can be a code agreed between the supplier and the customer if the sales action differs from those specified. The agreed code must not begin with the letters A, B, C, P, S, E and F, which are reserved.
This data must not be empty in the block.</t>
  </si>
  <si>
    <t>Used to specify the commercial offer level of the commercial action for the equipment invoiced.
This data must not be empty in the block.</t>
  </si>
  <si>
    <t>This information may be requested by some central offices for their own classification needs.
This is for example the case of the "Reference code" specific to the Alain Afflelou central office which, in OPTO34, had to be transmitted in the 2nd designation of the invoiced product. Data item G21.#412 is intended to convey this information in the OPTO36 version of invoices.</t>
  </si>
  <si>
    <t>If the ordering party requests delivery on behalf of a final destination point identified at the time of the order, the identification of this final destination point may be indicated in data item #231 of this segment.
If several orders are invoiced on the same invoice for different final destination points, these must be entered on each of the G21, G22 and G23 lines of the invoice (data item G21.#413, G22.#513, G23.#413).</t>
  </si>
  <si>
    <t>The SIREN number of the VAT declarant #171a is mandatory if it is different from the supplier and for all companies registered in France. Otherwise, this segment must not be generated.
The 9 digits of the SIREN must be entered without any other formatting characters.</t>
  </si>
  <si>
    <t>This segment is mandatory and introduces the payment due date E20.#18 to be indicated in the [SG8] DTM+138 segment that follows.</t>
  </si>
  <si>
    <t>Payment due date in accordance with the payment time E20.#227 described in segment [SG0] FTX+AAB.</t>
  </si>
  <si>
    <r>
      <t xml:space="preserve">The references of the bank account receiving the payment must be specified whenever the nature of the means of payment E20.#8 in the [SG0] PAI segment makes this necessary, in particular if data item E20.#8 contains one of the following codes:
</t>
    </r>
    <r>
      <rPr>
        <b/>
        <sz val="9"/>
        <rFont val="Calibri"/>
        <family val="2"/>
        <scheme val="minor"/>
      </rPr>
      <t>30</t>
    </r>
    <r>
      <rPr>
        <sz val="9"/>
        <rFont val="Calibri"/>
        <family val="2"/>
        <scheme val="minor"/>
      </rPr>
      <t xml:space="preserve">=Credit transfert (non-SEPA)
</t>
    </r>
    <r>
      <rPr>
        <b/>
        <sz val="9"/>
        <rFont val="Calibri"/>
        <family val="2"/>
        <scheme val="minor"/>
      </rPr>
      <t>42</t>
    </r>
    <r>
      <rPr>
        <sz val="9"/>
        <rFont val="Calibri"/>
        <family val="2"/>
        <scheme val="minor"/>
      </rPr>
      <t xml:space="preserve">=Payment to bank account
</t>
    </r>
    <r>
      <rPr>
        <b/>
        <sz val="9"/>
        <rFont val="Calibri"/>
        <family val="2"/>
        <scheme val="minor"/>
      </rPr>
      <t>58</t>
    </r>
    <r>
      <rPr>
        <sz val="9"/>
        <rFont val="Calibri"/>
        <family val="2"/>
        <scheme val="minor"/>
      </rPr>
      <t>=Single Euro Payments Area credit transfer
IBAN #305 and BIC #307 must be entered without any formatting characters.</t>
    </r>
  </si>
  <si>
    <t>This information may be requested by some central offices for their own classification needs.
This is for example the case of the "Reference code" specific to the Alain Afflelou central office which, in OPTO34, had to be transmitted in the 2nd designation of the add-on. Data item #512 is intended to convey this information in the OPTO36 version of invoices.</t>
  </si>
  <si>
    <t>This segment is mandatory to identify the invoice line of freight or packing charges.
Line number #41 must be a sequential number incremented for each type of line of the invoice (G21, G22, G23), the same line number cannot appear several times in the same document.</t>
  </si>
  <si>
    <t>This information may be requested by some central offices for their own classification needs.
This is for example the case of the "Reference code" specific to the Alain Afflelou central office which, in OPTO34, had to be transmitted in the 2nd designation of the invoiced product. Data item #412 is intended to convey this information in the OPTO36 version of invoices.</t>
  </si>
  <si>
    <t>In the case where the ordering party requests to be delivered on behalf of final destination points identified in its orders and the invoice concerns several orders for different final destination points, the identification of each final destination point can be indicated in data item #413 of this segment on each corresponding G23 line of the invoice.
In the case of an invoice referring to only one final destination point, this must be specified in data item E20.#231 of segment [SG2] NAD+UC of the invoice header.</t>
  </si>
  <si>
    <t>A G23 line should not include both freight and packing charges.
This segment is required on G23 packing charges lines.</t>
  </si>
  <si>
    <t>A G23 line should not include both freight and packing charges.
This segment is required on G23 freight charges lines.</t>
  </si>
  <si>
    <r>
      <t xml:space="preserve">The total net amount excluding VAT #121 of the invoice/credit note must comply with the following formula:
</t>
    </r>
    <r>
      <rPr>
        <sz val="9"/>
        <rFont val="Calibri"/>
        <family val="2"/>
      </rPr>
      <t xml:space="preserve">= </t>
    </r>
    <r>
      <rPr>
        <sz val="9"/>
        <color rgb="FF0070C0"/>
        <rFont val="Calibri"/>
        <family val="2"/>
      </rPr>
      <t>Ʃ G21.#63 [Total net excl.VAT G21 line]
+ Ʃ G22.#101 [Total net excl.VAT G22 line]
+ Ʃ G23.#63 [Total net excl.VAT G21 freight/packing charges line]</t>
    </r>
  </si>
  <si>
    <t>If down-payments have been collected and deducted from the total including VAT of the invoice (total amount payable R20.#224 &lt; total amount R20.#131), the total amount including VAT of these down-payments must be indicated in data item #221.
If no down-payment has been collected, this segment may not be generated or generated with #221 = 0.</t>
  </si>
  <si>
    <t>If a non-zero down-payment amount R20.#221 was indicated, data item #222 must contain the first down-payment invoice number.
Otherwise, this segment must not be generated.</t>
  </si>
  <si>
    <t>If the No. of the 1st down-payment invoice R20.#222 is provided in the preceding segment [SG49] RFF PQ, the date of this invoice must be indicated in data item #223.
Otherwise, this segment must not be generated.</t>
  </si>
  <si>
    <r>
      <t xml:space="preserve">Each invoice/credit note must contain, for each rate/type of VAT applied to the goods and services invoiced, the summary elements of this tax, namely, the amount of the taxable base, the rate and type of VAT as well as its amount.
This mandatory segment introduces these elements for the first VAT (rate/type) of the invoice/credit note.
In the case of a VAT-exempt invoice/credit note, this segment must also be generated with VAT rate #123 equal to 0.
Legal notices associated with the "Exempt" VAT type codes:
K = Exonération de TVA, article 262 ter I du CGI
G = TVA non applicable, article 259-1 du CGI
AE = Autoliquidation
O = TVA non applicable, article 293 B du CGI
The VAT basis amount #122 must comply with the result of the following formula:
= </t>
    </r>
    <r>
      <rPr>
        <sz val="9"/>
        <color rgb="FF0070C0"/>
        <rFont val="Calibri"/>
        <family val="2"/>
        <scheme val="minor"/>
      </rPr>
      <t xml:space="preserve">Ʃ G21 #63 ( </t>
    </r>
    <r>
      <rPr>
        <sz val="9"/>
        <rFont val="Calibri"/>
        <family val="2"/>
        <scheme val="minor"/>
      </rPr>
      <t>with</t>
    </r>
    <r>
      <rPr>
        <sz val="9"/>
        <color rgb="FF0070C0"/>
        <rFont val="Calibri"/>
        <family val="2"/>
        <scheme val="minor"/>
      </rPr>
      <t xml:space="preserve"> G21.#71 = R20.#123 </t>
    </r>
    <r>
      <rPr>
        <sz val="9"/>
        <rFont val="Calibri"/>
        <family val="2"/>
        <scheme val="minor"/>
      </rPr>
      <t>and</t>
    </r>
    <r>
      <rPr>
        <sz val="9"/>
        <color rgb="FF0070C0"/>
        <rFont val="Calibri"/>
        <family val="2"/>
        <scheme val="minor"/>
      </rPr>
      <t xml:space="preserve"> G21.#71a = R20.#123a )
+ Ʃ G22.#101 ( </t>
    </r>
    <r>
      <rPr>
        <sz val="9"/>
        <rFont val="Calibri"/>
        <family val="2"/>
        <scheme val="minor"/>
      </rPr>
      <t>with</t>
    </r>
    <r>
      <rPr>
        <sz val="9"/>
        <color rgb="FF0070C0"/>
        <rFont val="Calibri"/>
        <family val="2"/>
        <scheme val="minor"/>
      </rPr>
      <t xml:space="preserve"> G22.#105 = R20.#123 </t>
    </r>
    <r>
      <rPr>
        <sz val="9"/>
        <rFont val="Calibri"/>
        <family val="2"/>
        <scheme val="minor"/>
      </rPr>
      <t>and</t>
    </r>
    <r>
      <rPr>
        <sz val="9"/>
        <color rgb="FF0070C0"/>
        <rFont val="Calibri"/>
        <family val="2"/>
        <scheme val="minor"/>
      </rPr>
      <t xml:space="preserve"> G22.#105a = R20.#123a )
+ Ʃ G23.#63 ( </t>
    </r>
    <r>
      <rPr>
        <sz val="9"/>
        <rFont val="Calibri"/>
        <family val="2"/>
        <scheme val="minor"/>
      </rPr>
      <t>with</t>
    </r>
    <r>
      <rPr>
        <sz val="9"/>
        <color rgb="FF0070C0"/>
        <rFont val="Calibri"/>
        <family val="2"/>
        <scheme val="minor"/>
      </rPr>
      <t xml:space="preserve"> G23.#71 = R20.#123 </t>
    </r>
    <r>
      <rPr>
        <sz val="9"/>
        <rFont val="Calibri"/>
        <family val="2"/>
        <scheme val="minor"/>
      </rPr>
      <t>and</t>
    </r>
    <r>
      <rPr>
        <sz val="9"/>
        <color rgb="FF0070C0"/>
        <rFont val="Calibri"/>
        <family val="2"/>
        <scheme val="minor"/>
      </rPr>
      <t xml:space="preserve"> G23.#71a = R20.#123a )</t>
    </r>
  </si>
  <si>
    <r>
      <t xml:space="preserve">This segment is mandatory in the case of an invoice/credit note with at least 2 different VAT rates and/or types and must not be generated otherwise.
In the case of VAT exemption, rate #126 must be equal to 0.
Legal notices associated with the "Exempt" VAT type codes:
K = Exonération de TVA, article 262 ter I du CGI
G = TVA non applicable, article 259-1 du CGI
AE = Autoliquidation
O = TVA non applicable, article 293 B du CGI
The VAT basis amount #125 must comply with the result of the following formula:
= </t>
    </r>
    <r>
      <rPr>
        <sz val="9"/>
        <color rgb="FF0070C0"/>
        <rFont val="Calibri"/>
        <family val="2"/>
        <scheme val="minor"/>
      </rPr>
      <t xml:space="preserve">Ʃ G21.#63 ( </t>
    </r>
    <r>
      <rPr>
        <sz val="9"/>
        <rFont val="Calibri"/>
        <family val="2"/>
        <scheme val="minor"/>
      </rPr>
      <t>with</t>
    </r>
    <r>
      <rPr>
        <sz val="9"/>
        <color rgb="FF0070C0"/>
        <rFont val="Calibri"/>
        <family val="2"/>
        <scheme val="minor"/>
      </rPr>
      <t xml:space="preserve"> G21.#71 = R20.#126 </t>
    </r>
    <r>
      <rPr>
        <sz val="9"/>
        <rFont val="Calibri"/>
        <family val="2"/>
        <scheme val="minor"/>
      </rPr>
      <t>and</t>
    </r>
    <r>
      <rPr>
        <sz val="9"/>
        <color rgb="FF0070C0"/>
        <rFont val="Calibri"/>
        <family val="2"/>
        <scheme val="minor"/>
      </rPr>
      <t xml:space="preserve"> G21.#71a = R20.#126a )
+ Ʃ G22.#101 ( </t>
    </r>
    <r>
      <rPr>
        <sz val="9"/>
        <rFont val="Calibri"/>
        <family val="2"/>
        <scheme val="minor"/>
      </rPr>
      <t>with</t>
    </r>
    <r>
      <rPr>
        <sz val="9"/>
        <color rgb="FF0070C0"/>
        <rFont val="Calibri"/>
        <family val="2"/>
        <scheme val="minor"/>
      </rPr>
      <t xml:space="preserve"> G22.#105 = R20.#126 </t>
    </r>
    <r>
      <rPr>
        <sz val="9"/>
        <rFont val="Calibri"/>
        <family val="2"/>
        <scheme val="minor"/>
      </rPr>
      <t>and</t>
    </r>
    <r>
      <rPr>
        <sz val="9"/>
        <color rgb="FF0070C0"/>
        <rFont val="Calibri"/>
        <family val="2"/>
        <scheme val="minor"/>
      </rPr>
      <t xml:space="preserve"> G22.#105a = R20.#126a )
+ Ʃ G23.#63 ( </t>
    </r>
    <r>
      <rPr>
        <sz val="9"/>
        <rFont val="Calibri"/>
        <family val="2"/>
        <scheme val="minor"/>
      </rPr>
      <t>with</t>
    </r>
    <r>
      <rPr>
        <sz val="9"/>
        <color rgb="FF0070C0"/>
        <rFont val="Calibri"/>
        <family val="2"/>
        <scheme val="minor"/>
      </rPr>
      <t xml:space="preserve"> G23.#71 = R20.#126 </t>
    </r>
    <r>
      <rPr>
        <sz val="9"/>
        <rFont val="Calibri"/>
        <family val="2"/>
        <scheme val="minor"/>
      </rPr>
      <t>and</t>
    </r>
    <r>
      <rPr>
        <sz val="9"/>
        <color rgb="FF0070C0"/>
        <rFont val="Calibri"/>
        <family val="2"/>
        <scheme val="minor"/>
      </rPr>
      <t xml:space="preserve"> G23.#71a = R20.#126a )</t>
    </r>
  </si>
  <si>
    <r>
      <t xml:space="preserve">This segment is mandatory in the case of an invoice/credit note with at least 3 different VAT rates and/or types and must not be generated otherwise.
In the case of VAT exemption, rate #129 must be equal to 0.
Legal notices associated with the "Exempt" VAT type codes:
K = Exonération de TVA, article 262 ter I du CGI
G = TVA non applicable, article 259-1 du CGI
AE = Autoliquidation
O = TVA non applicable, article 293 B du CGI
The VAT basis amount #128 must comply with the result of the following formula:
= </t>
    </r>
    <r>
      <rPr>
        <sz val="9"/>
        <color rgb="FF0070C0"/>
        <rFont val="Calibri"/>
        <family val="2"/>
        <scheme val="minor"/>
      </rPr>
      <t xml:space="preserve">Ʃ G21.#63 ( </t>
    </r>
    <r>
      <rPr>
        <sz val="9"/>
        <rFont val="Calibri"/>
        <family val="2"/>
        <scheme val="minor"/>
      </rPr>
      <t>with</t>
    </r>
    <r>
      <rPr>
        <sz val="9"/>
        <color rgb="FF0070C0"/>
        <rFont val="Calibri"/>
        <family val="2"/>
        <scheme val="minor"/>
      </rPr>
      <t xml:space="preserve"> G21.#71 = R20.#129 </t>
    </r>
    <r>
      <rPr>
        <sz val="9"/>
        <rFont val="Calibri"/>
        <family val="2"/>
        <scheme val="minor"/>
      </rPr>
      <t>and</t>
    </r>
    <r>
      <rPr>
        <sz val="9"/>
        <color rgb="FF0070C0"/>
        <rFont val="Calibri"/>
        <family val="2"/>
        <scheme val="minor"/>
      </rPr>
      <t xml:space="preserve"> G21.#71a = R20.#129a )
+ Ʃ G22.#101 ( </t>
    </r>
    <r>
      <rPr>
        <sz val="9"/>
        <rFont val="Calibri"/>
        <family val="2"/>
        <scheme val="minor"/>
      </rPr>
      <t>with</t>
    </r>
    <r>
      <rPr>
        <sz val="9"/>
        <color rgb="FF0070C0"/>
        <rFont val="Calibri"/>
        <family val="2"/>
        <scheme val="minor"/>
      </rPr>
      <t xml:space="preserve"> G22.#105 = R20.#129 </t>
    </r>
    <r>
      <rPr>
        <sz val="9"/>
        <rFont val="Calibri"/>
        <family val="2"/>
        <scheme val="minor"/>
      </rPr>
      <t>and</t>
    </r>
    <r>
      <rPr>
        <sz val="9"/>
        <color rgb="FF0070C0"/>
        <rFont val="Calibri"/>
        <family val="2"/>
        <scheme val="minor"/>
      </rPr>
      <t xml:space="preserve"> G22.#105a = R20.#129a )
+ Ʃ G23.#63 ( </t>
    </r>
    <r>
      <rPr>
        <sz val="9"/>
        <rFont val="Calibri"/>
        <family val="2"/>
        <scheme val="minor"/>
      </rPr>
      <t>with</t>
    </r>
    <r>
      <rPr>
        <sz val="9"/>
        <color rgb="FF0070C0"/>
        <rFont val="Calibri"/>
        <family val="2"/>
        <scheme val="minor"/>
      </rPr>
      <t xml:space="preserve"> G23.#71 = R20.#129 </t>
    </r>
    <r>
      <rPr>
        <sz val="9"/>
        <rFont val="Calibri"/>
        <family val="2"/>
        <scheme val="minor"/>
      </rPr>
      <t>and</t>
    </r>
    <r>
      <rPr>
        <sz val="9"/>
        <color rgb="FF0070C0"/>
        <rFont val="Calibri"/>
        <family val="2"/>
        <scheme val="minor"/>
      </rPr>
      <t xml:space="preserve"> G23.#71a = R20.#129a )</t>
    </r>
  </si>
  <si>
    <r>
      <t xml:space="preserve">This segment is mandatory in the case of an invoice/credit note with 4 different VAT rates and/or types and must not be generated otherwise.
In the case of VAT exemption, rate #161 must be equal to 0.
Legal notices associated with the "Exempt" VAT type codes:
K = Exonération de TVA, article 262 ter I du CGI
G = TVA non applicable, article 259-1 du CGI
AE = Autoliquidation
O = TVA non applicable, article 293 B du CGI
The VAT basis amount #160 must comply with the result of the following formula:
= </t>
    </r>
    <r>
      <rPr>
        <sz val="9"/>
        <color rgb="FF0070C0"/>
        <rFont val="Calibri"/>
        <family val="2"/>
        <scheme val="minor"/>
      </rPr>
      <t xml:space="preserve">Ʃ G21.#63 ( </t>
    </r>
    <r>
      <rPr>
        <sz val="9"/>
        <rFont val="Calibri"/>
        <family val="2"/>
        <scheme val="minor"/>
      </rPr>
      <t>with</t>
    </r>
    <r>
      <rPr>
        <sz val="9"/>
        <color rgb="FF0070C0"/>
        <rFont val="Calibri"/>
        <family val="2"/>
        <scheme val="minor"/>
      </rPr>
      <t xml:space="preserve"> G21.#71 = R20.#161 </t>
    </r>
    <r>
      <rPr>
        <sz val="9"/>
        <rFont val="Calibri"/>
        <family val="2"/>
        <scheme val="minor"/>
      </rPr>
      <t>and</t>
    </r>
    <r>
      <rPr>
        <sz val="9"/>
        <color rgb="FF0070C0"/>
        <rFont val="Calibri"/>
        <family val="2"/>
        <scheme val="minor"/>
      </rPr>
      <t xml:space="preserve"> G21.#71a = R20.#161a )
+ Ʃ G22.#101 ( </t>
    </r>
    <r>
      <rPr>
        <sz val="9"/>
        <rFont val="Calibri"/>
        <family val="2"/>
        <scheme val="minor"/>
      </rPr>
      <t>with</t>
    </r>
    <r>
      <rPr>
        <sz val="9"/>
        <color rgb="FF0070C0"/>
        <rFont val="Calibri"/>
        <family val="2"/>
        <scheme val="minor"/>
      </rPr>
      <t xml:space="preserve"> G22.#105 = R20.#161 </t>
    </r>
    <r>
      <rPr>
        <sz val="9"/>
        <rFont val="Calibri"/>
        <family val="2"/>
        <scheme val="minor"/>
      </rPr>
      <t>and</t>
    </r>
    <r>
      <rPr>
        <sz val="9"/>
        <color rgb="FF0070C0"/>
        <rFont val="Calibri"/>
        <family val="2"/>
        <scheme val="minor"/>
      </rPr>
      <t xml:space="preserve"> G22.#105a = R20.#161a )
+ Ʃ G23.#63 ( </t>
    </r>
    <r>
      <rPr>
        <sz val="9"/>
        <rFont val="Calibri"/>
        <family val="2"/>
        <scheme val="minor"/>
      </rPr>
      <t>with</t>
    </r>
    <r>
      <rPr>
        <sz val="9"/>
        <color rgb="FF0070C0"/>
        <rFont val="Calibri"/>
        <family val="2"/>
        <scheme val="minor"/>
      </rPr>
      <t xml:space="preserve"> G23.#71 = R20.#161 </t>
    </r>
    <r>
      <rPr>
        <sz val="9"/>
        <rFont val="Calibri"/>
        <family val="2"/>
        <scheme val="minor"/>
      </rPr>
      <t>and</t>
    </r>
    <r>
      <rPr>
        <sz val="9"/>
        <color rgb="FF0070C0"/>
        <rFont val="Calibri"/>
        <family val="2"/>
        <scheme val="minor"/>
      </rPr>
      <t xml:space="preserve"> G23.#71a = R20.#161a )</t>
    </r>
  </si>
  <si>
    <t>The message reference number must be unique within the same interchange. This reference must be reproduced identically in the UNT segment at the end of the INVOIC message.
Data item #300 is used to specify the version of the INVOIC message profile under which the invoice elements are transmitted. Use of the latest OPTO36 version is strongly recommended, as this is the only version compatible with e-invoicing for tax purposes.</t>
  </si>
  <si>
    <t>In the case where the ordering party requests to be delivered on behalf of final destination points identified in its orders and the invoice concerns several orders for different final destination points, the identification of each final destination point can be indicated in data item #413 of this segment on each corresponding G21 line of the invoice.
In the case of an invoice referring to only one final destination point, this must be specified in data item E20.#231 of segment [SG2] NAD+UC of the invoice header.</t>
  </si>
  <si>
    <t>This segment is mandatory when the net unit price G21.#65, excluding VAT and WEEE eco-contribution G21.#243, of the invoiced item is lower than its gross unit price G21.#64 excluding VAT. The amount deducted from the gross unit price of the item must then be specified in the G21.#410 data item of the MOA segment that follows this segment.
This segment must not be generated if the net unit price G21.#65, excluding VAT and WEEE eco-contribution G21.#243, of the item is equal to its gross unit price G21.#64 excluding VAT.</t>
  </si>
  <si>
    <t>If the amount of the 1st discount was obtained by applying a rate, this rate must be specified in data item #73.
This segment must not be generated if no discount was granted or if the 1st discount is a discount in value.</t>
  </si>
  <si>
    <t>If the amount of the 2nd discount was obtained by applying a rate, this rate must be specified in data item #77.
This segment must not be generated if less than 2 discount levels have been granted or if the 2nd discount is a discount in value.</t>
  </si>
  <si>
    <t>If the amount of the 3rd discount was obtained by applying a rate, this rate must be specified in data item #81.
This segment must not be generated if less than 3 discount levels have been granted or if the 3rd discount is a discount in value.</t>
  </si>
  <si>
    <t>If the amount of the 4th discount was obtained by applying a rate, this rate must be specified in data item #401.
This segment must not be generated if less than 4 discount levels have been granted or if the 4th discount is a discount in value.</t>
  </si>
  <si>
    <t>If the amount of the 5th discount was obtained by applying a rate, this rate must be specified in data item #405.
This segment must not be generated if less than 5 discount levels have been granted or if the 5th discount is a discount in value.</t>
  </si>
  <si>
    <t>An invoice/credit note must contain at least 1 G21 or G23 line.</t>
  </si>
  <si>
    <t>Freight or packing charges must be indicated in specific G23 lines.</t>
  </si>
  <si>
    <t>G23 - Freight or packing charges line</t>
  </si>
  <si>
    <t>G23</t>
  </si>
  <si>
    <t>G23.01 Identification of the charges-item</t>
  </si>
  <si>
    <t>G23.02 Description of the charges-item</t>
  </si>
  <si>
    <t>G23.03 Invoiced quantity</t>
  </si>
  <si>
    <t>G23.04 Comments</t>
  </si>
  <si>
    <t>G23.06 Total net amount excl. VAT</t>
  </si>
  <si>
    <t>G23.07 Gross unit price excl. VAT</t>
  </si>
  <si>
    <t>G23.08 Net unit price excl. VAT</t>
  </si>
  <si>
    <t>G23.09 Delivery note number</t>
  </si>
  <si>
    <t>G23.11 Order number</t>
  </si>
  <si>
    <t>This segment is mandatory to identify the invoice line and the item/service invoiced.
Line number #41 must be a sequential number incremented for each type of line of the invoice (G21, G22, G23), the same line number cannot appear several times in the same document.
For any product published in a catalogue, the item/service code #43 must be identical to the code in catalogue, i.e., according to the OPTO11 data dictionary:
- For lenses: data item #90 "Manufacturer's product code" or #91 "EDI product code".
- For contact lenses: data item #298 "Product code" or #299 "EDI product".
- For contact lenses packing: data item #698 "GTIN14 Code".
- For care solutions: data item #743 "GTIN14" or #745 ‘EDI product code".
- For frames: data item #468 "GTIN14" or #1055 "EDI product code".
- For accessories: data item #709 "Product code" or #710 "EDI product code".
The qualifier of code type #152 must be "SA" for all catalogued references, "VN" in other cases.</t>
  </si>
  <si>
    <t>G23 - FREIGHT OR PACKING CHARGES INVOICE/CREDIT NOTE LINE</t>
  </si>
  <si>
    <t>CONDITIONAL, required for all invoices/credit notes with invoiced items/services. Freight or packing charges must be indicated in specific G23 lines.</t>
  </si>
  <si>
    <t>Line number must be a sequential number incremented for each type of line of the invoice (G21, G22, G23), the same line number cannot appear several times in the same document.</t>
  </si>
  <si>
    <t>G23.#40</t>
  </si>
  <si>
    <t>G23.#41</t>
  </si>
  <si>
    <t>G23.#43</t>
  </si>
  <si>
    <t>G23.#152</t>
  </si>
  <si>
    <t>G23.#44</t>
  </si>
  <si>
    <t>G23.#45</t>
  </si>
  <si>
    <t>G23.#46</t>
  </si>
  <si>
    <t>G23.#55</t>
  </si>
  <si>
    <t>G23.#57</t>
  </si>
  <si>
    <t>G23.#58</t>
  </si>
  <si>
    <t>G23.#63</t>
  </si>
  <si>
    <t>G23.#64</t>
  </si>
  <si>
    <t>G23.#65</t>
  </si>
  <si>
    <t>G23.#42</t>
  </si>
  <si>
    <t>G23.#411</t>
  </si>
  <si>
    <t>G23.#69</t>
  </si>
  <si>
    <t>G23.#175</t>
  </si>
  <si>
    <t>G23.#412</t>
  </si>
  <si>
    <t>G23.#71</t>
  </si>
  <si>
    <t>G23.#71a</t>
  </si>
  <si>
    <t>G23.#413</t>
  </si>
  <si>
    <t>G23.#84</t>
  </si>
  <si>
    <t>G23.#85</t>
  </si>
  <si>
    <t>A single G23 line should not include both freight and packing charges.
This information is required for packing charges lines and should not be provided for freight charges lines.</t>
  </si>
  <si>
    <t>A single G23 line should not include both freight and packing charges.
This information is required for freight charges lines and should not be provided for packing charges lines.</t>
  </si>
  <si>
    <r>
      <t xml:space="preserve">Required if the invoice/credit note includes at least 2 rates and/or types of VAT.
This is the basis amount for VAT at rate R20.#126 and type R20.#126a.
This amount must comply with the result of the following formula:
= </t>
    </r>
    <r>
      <rPr>
        <sz val="9"/>
        <color rgb="FF0070C0"/>
        <rFont val="Calibri"/>
        <family val="2"/>
        <scheme val="minor"/>
      </rPr>
      <t>Ʃ G21.#63 ( with G21.#71 = R20.#126 and G21.#71a = R20.#126a )
+ Ʃ G22.#101 ( with G22.#105 = R20.#126 and G22.#105a = R20.#126a )
+ Ʃ G23.#63 ( with G23.#71 = R20.#126 and G23.#71a = R20.#126a )</t>
    </r>
  </si>
  <si>
    <r>
      <t xml:space="preserve">Required if the invoice/credit note includes at least 3 rates and/or types of VAT.
This is the basis amount for VAT at rate R20.#129 and type R20.#129a.
This amount must comply with the result of the following formula:
= </t>
    </r>
    <r>
      <rPr>
        <sz val="9"/>
        <color rgb="FF0070C0"/>
        <rFont val="Calibri"/>
        <family val="2"/>
        <scheme val="minor"/>
      </rPr>
      <t>Ʃ G21.#63 ( with G21.#71 = R20.#129 and G21.#71a = R20.#129a )
+ Ʃ G22.#101 ( with G22.#105 = R20.#129 and G22.#105a = R20.#129a )
+ Ʃ G23.#63 ( with G23.#71 = R20.#129 and G23.#71a = R20.#129a )</t>
    </r>
  </si>
  <si>
    <r>
      <t xml:space="preserve">Required if the invoice/credit note includes 4 rates and/or types of VAT.
This is the basis amount for VAT at rate R20.#161 and type R20.#161a.
This amount must comply with the result of the following formula:
= </t>
    </r>
    <r>
      <rPr>
        <sz val="9"/>
        <color rgb="FF0070C0"/>
        <rFont val="Calibri"/>
        <family val="2"/>
        <scheme val="minor"/>
      </rPr>
      <t>Ʃ G21.#63 ( with G21.#71 = R20.#161 and G21.#71a = R20.#161a )
+ Ʃ G22.#101 ( with G22.#105 = R20.#161 and G22.#105a = R20.#161a )
+ Ʃ G23.#63 ( with G23.#71 = R20.#161 and G23.#71a = R20.#161a )</t>
    </r>
  </si>
  <si>
    <r>
      <t>23</t>
    </r>
    <r>
      <rPr>
        <sz val="9"/>
        <color rgb="FF000000"/>
        <rFont val="Calibri"/>
        <family val="2"/>
        <scheme val="minor"/>
      </rPr>
      <t>=Freight/Packing charges invoice line (</t>
    </r>
    <r>
      <rPr>
        <i/>
        <sz val="9"/>
        <color rgb="FF000000"/>
        <rFont val="Calibri"/>
        <family val="2"/>
        <scheme val="minor"/>
      </rPr>
      <t>Normeyes</t>
    </r>
    <r>
      <rPr>
        <sz val="9"/>
        <color rgb="FF000000"/>
        <rFont val="Calibri"/>
        <family val="2"/>
        <scheme val="minor"/>
      </rPr>
      <t>)</t>
    </r>
  </si>
  <si>
    <t>LIN 23</t>
  </si>
  <si>
    <r>
      <t>23</t>
    </r>
    <r>
      <rPr>
        <sz val="9"/>
        <rFont val="Calibri"/>
        <family val="2"/>
        <scheme val="minor"/>
      </rPr>
      <t>=Freight/Packing charges invoice line</t>
    </r>
  </si>
  <si>
    <t>The qualifier of the code type must be "SA" for all catalogued reference, "VN" in other cases.</t>
  </si>
  <si>
    <t>This information may be requested by some central offices for their own classification needs.
This is for example the case of the "Reference code" specific to the Alain Afflelou central office which, in OPTO34, had to be transmitted in the 2nd designation of the add-on. Data item G22.#512 is intended to convey this information in the OPTO36 version of invoices.</t>
  </si>
  <si>
    <r>
      <rPr>
        <b/>
        <sz val="9"/>
        <color theme="1"/>
        <rFont val="Calibri"/>
        <family val="2"/>
      </rPr>
      <t>23</t>
    </r>
    <r>
      <rPr>
        <sz val="9"/>
        <color theme="1"/>
        <rFont val="Calibri"/>
        <family val="2"/>
      </rPr>
      <t xml:space="preserve"> (</t>
    </r>
    <r>
      <rPr>
        <i/>
        <sz val="9"/>
        <color theme="1"/>
        <rFont val="Calibri"/>
        <family val="2"/>
      </rPr>
      <t>Normeyes, Freight/Packing charges invoice line</t>
    </r>
    <r>
      <rPr>
        <sz val="9"/>
        <color theme="1"/>
        <rFont val="Calibri"/>
        <family val="2"/>
      </rPr>
      <t>)</t>
    </r>
  </si>
  <si>
    <t>This block describes the information to be produced for G23 freight and packing charges invoice lines.
An invoice/credit note must contain at least one G21 (item/services invoice line) or G23 line.</t>
  </si>
  <si>
    <t>The description of the type of charge invoiced is mandatory and must not be empty.</t>
  </si>
  <si>
    <t>Block required only if the charge line can be associated with a specific order.</t>
  </si>
  <si>
    <t>The order number must correspond to the number assigned by the ordering party.</t>
  </si>
  <si>
    <t>The gross unit price is mandatory for all invoice lines but does not apply to freight and packing charges, which are additional charges to the total net amount of the invoice line.
The gross unit price must be equal to 0 for freight and packing charges lines.</t>
  </si>
  <si>
    <t>The net unit price is mandatory for all invoice lines but does not apply to freight and packing charges, which are additional charges to the total net amount of the invoice line.
The net unit price must be equal to 0 for freight and packing charges lines.</t>
  </si>
  <si>
    <t>The same line must not describe both packing and freight charges.
This block is required for packing charges lines and must not be filled in for freight charges lines.</t>
  </si>
  <si>
    <t>The same line must not describe both packing and freight charges.
This block is required for freight charges lines and must not be filled in for packing charges lines.</t>
  </si>
  <si>
    <t>The total net amount of the invoice line is mandatory and must be equal to the amount of the charges invoiced.</t>
  </si>
  <si>
    <t>This information may be requested by some central offices for their own classification needs.
This is for example the case of the "Reference code" specific to the Alain Afflelou central office which, in OPTO34, had to be transmitted in the 2nd designation of the invoiced product. Data item G23.#412 is intended to convey this information in the OPTO36 version of invoices.</t>
  </si>
  <si>
    <r>
      <rPr>
        <sz val="9"/>
        <color theme="9" tint="-0.249977111117893"/>
        <rFont val="Calibri"/>
        <family val="2"/>
      </rPr>
      <t>Required only if the supplier is not the VAT declarant, in particular :</t>
    </r>
    <r>
      <rPr>
        <sz val="9"/>
        <color theme="1"/>
        <rFont val="Calibri"/>
        <family val="2"/>
      </rPr>
      <t xml:space="preserve">
- If the supplier has appointed a fiscal representative, the SIREN number of this intermediary must be provided.
- If the supplier is part of a VAT group, in this case the SIREN of the designated single taxable company must be entered.
The other information relating to the VAT declarant must, in this case, be described in the corresponding block.
The 9 digits of the SIREN must be entered without any other formatting characters.</t>
    </r>
  </si>
  <si>
    <t>The legal form and share capital of the supplier must, at least, contain the legal form in plain text or abbreviated form of the company followed, for companies with equity capital, by the value of the capital and the currency in code (e.g. EUR) or in plain text (e.g. euros), monetary symbols are prohibited.</t>
  </si>
  <si>
    <r>
      <rPr>
        <sz val="9"/>
        <color theme="9" tint="-0.249977111117893"/>
        <rFont val="Calibri"/>
        <family val="2"/>
      </rPr>
      <t>Required if the supplier is registered in France.</t>
    </r>
    <r>
      <rPr>
        <sz val="9"/>
        <color theme="1"/>
        <rFont val="Calibri"/>
        <family val="2"/>
      </rPr>
      <t xml:space="preserve">
The 9 digits of the SIREN must be entered without any other formatting characters.</t>
    </r>
  </si>
  <si>
    <r>
      <rPr>
        <sz val="9"/>
        <color theme="9" tint="-0.249977111117893"/>
        <rFont val="Calibri"/>
        <family val="2"/>
      </rPr>
      <t>Required if the invoicee party is registered in France.</t>
    </r>
    <r>
      <rPr>
        <sz val="9"/>
        <color theme="1"/>
        <rFont val="Calibri"/>
        <family val="2"/>
      </rPr>
      <t xml:space="preserve">
The 9 digits of the SIREN must be entered without any other formatting characters.</t>
    </r>
  </si>
  <si>
    <t>Required block for all companies registered in the PPF (Public e-invoicing Portal) directory.</t>
  </si>
  <si>
    <t>This e-invoicing address must be obtained from the invoicee. Depending on the reception addressing level chosen by this party, this address must be in the form ‘SIREN’, ‘SIREN_SUFFIXE’, ‘SIREN_SIRET’ or ‘SIREN_SIRET_CODEROUTAGE’.</t>
  </si>
  <si>
    <t>If the ordering party requests to be delivered on behalf of final destination points identified in its orders and the invoice concerns several orders for different final destination points, the identification of each final destination point can be indicated in this data item on each corresponding G21 line of the invoice.
In the case of an invoice referring to only one final destination point, this must be specified in data item E20.#231 of the invoice header.</t>
  </si>
  <si>
    <t>If the ordering party requests to be delivered on behalf of final destination points identified in its orders and the invoice concerns several orders for different final destination points, the identification of each final destination point can be indicated in this data item on each corresponding G23 line of the invoice.
In the case of an invoice referring to only one final destination point, this must be specified in data item E20.#231 of the invoice header.</t>
  </si>
  <si>
    <t>If the ordering party requests to be delivered on behalf of final destination points identified in its orders and the invoice concerns several orders for different final destination points, the identification of each final destination point can be indicated in this data item on each corresponding G22 line of the invoice.
In the case of an invoice referring to only one final destination point, this must be specified in data item E20.#231 of the invoice header.</t>
  </si>
  <si>
    <t>If the ordering party requests to be delivered on behalf of final destination points identified in its orders, the identification of this final destination point may be indicated in this data item.
If several orders are invoiced on the same invoice for different final destination points, these must be entered on each of the G21 lines of the invoice (data items G21.#413, G22.#513, G23.#413).</t>
  </si>
  <si>
    <t>The actual date of delivery (date on which the goods are handed over to the customer) or of completion of the service is required if it is unique for the goods or services invoiced.
Otherwise, invoicing period E20.#7a must be provided.</t>
  </si>
  <si>
    <t>The currency in which the invoice/credit note amounts are expressed is mandatory and must be represented by its code from the ISO 4217 table, for example EUR for the euro.</t>
  </si>
  <si>
    <r>
      <rPr>
        <sz val="9"/>
        <color theme="9" tint="-0.249977111117893"/>
        <rFont val="Calibri"/>
        <family val="2"/>
      </rPr>
      <t>Required if the payee party differs from the supplier and is registered in France.</t>
    </r>
    <r>
      <rPr>
        <sz val="9"/>
        <color theme="1"/>
        <rFont val="Calibri"/>
        <family val="2"/>
      </rPr>
      <t xml:space="preserve">
The 9 digits of the SIREN must be entered without any other formatting characters.</t>
    </r>
  </si>
  <si>
    <r>
      <rPr>
        <sz val="9"/>
        <color theme="9" tint="-0.249977111117893"/>
        <rFont val="Calibri"/>
        <family val="2"/>
      </rPr>
      <t xml:space="preserve">Required if the VAT declarant is not the supplier.
</t>
    </r>
    <r>
      <rPr>
        <sz val="9"/>
        <color theme="1"/>
        <rFont val="Calibri"/>
        <family val="2"/>
      </rPr>
      <t>The intra-Community VAT number must be entered without any formatting characters.</t>
    </r>
  </si>
  <si>
    <t>Block required if the actual date of delivery (date on which the goods are handed over to the customer) or of completion of the service is unique for the goods and services invoiced.
Otherwise, invoicing period E20.#7a must be provided.</t>
  </si>
  <si>
    <r>
      <rPr>
        <sz val="9"/>
        <color theme="9" tint="-0.249977111117893"/>
        <rFont val="Calibri"/>
        <family val="2"/>
      </rPr>
      <t>Required if the payer party is registered in France.</t>
    </r>
    <r>
      <rPr>
        <sz val="9"/>
        <color theme="1"/>
        <rFont val="Calibri"/>
        <family val="2"/>
      </rPr>
      <t xml:space="preserve">
The 9 digits of the SIREN must be entered without any other formatting characters.</t>
    </r>
  </si>
  <si>
    <t>Block required if the payer party is registered in France.</t>
  </si>
  <si>
    <t>This e-invoicing address must be obtained from the payer. Depending on the reception addressing level chosen by this party, this address must be in the form ‘SIREN’, ‘SIREN_SUFFIXE’, ‘SIREN_SIRET’ or ‘SIREN_SIRET_CODEROUTAGE’.</t>
  </si>
  <si>
    <t>All invoices/credit notes must include, for each VAT rate/type applied to the goods and services invoiced, the summary details of this tax, namely the taxable amount, the VAT rate and type, and the amount.
This block, describing the information relating to the first VAT rate/type applied to the invoice/credit note, is required.</t>
  </si>
  <si>
    <r>
      <t xml:space="preserve">VAT 1 amount must comply with the result of the following formula:
</t>
    </r>
    <r>
      <rPr>
        <sz val="9"/>
        <color rgb="FF0070C0"/>
        <rFont val="Calibri"/>
        <family val="2"/>
      </rPr>
      <t>R20.#122 [VAT 1 basis amt.] * R20.#123 [VAT 1 rate] / 100</t>
    </r>
    <r>
      <rPr>
        <sz val="9"/>
        <color theme="1"/>
        <rFont val="Calibri"/>
        <family val="2"/>
      </rPr>
      <t xml:space="preserve">
In case of VAT exemption, the VAT amount must be equal to 0.</t>
    </r>
  </si>
  <si>
    <r>
      <t xml:space="preserve">VAT 2 amount must comply with the result of the following formula:
</t>
    </r>
    <r>
      <rPr>
        <sz val="9"/>
        <color rgb="FF0070C0"/>
        <rFont val="Calibri"/>
        <family val="2"/>
      </rPr>
      <t xml:space="preserve">R20.#125 [VAT 2 basis amt.] * R20.#126 [VAT 2 rate] / 100
</t>
    </r>
    <r>
      <rPr>
        <sz val="9"/>
        <color theme="1"/>
        <rFont val="Calibri"/>
        <family val="2"/>
      </rPr>
      <t>In case of VAT exemption, the VAT amount must be equal to 0.</t>
    </r>
  </si>
  <si>
    <r>
      <t xml:space="preserve">VAT 2 basis amount must comply with the result of the following formula:
= </t>
    </r>
    <r>
      <rPr>
        <sz val="9"/>
        <color rgb="FF0070C0"/>
        <rFont val="Calibri"/>
        <family val="2"/>
      </rPr>
      <t>Ʃ G21.#63 ( with G21.#71 = R20.#129 and G21.#71a = R20.#129a )
+ Ʃ G22.#101 ( with G22.#105 = R20.#129 and G22.#105a = R20.#129a )
+ Ʃ G23.#63 ( with G23.#71 = R20.#129 and G23.#71a = R20.#129a )</t>
    </r>
  </si>
  <si>
    <r>
      <t xml:space="preserve">VAT 3 amount must comply with the result of the following formula:
</t>
    </r>
    <r>
      <rPr>
        <sz val="9"/>
        <color rgb="FF0070C0"/>
        <rFont val="Calibri"/>
        <family val="2"/>
      </rPr>
      <t xml:space="preserve">R20.#128 [VAT 3 basis amt.] * R20.#129 [VAT 3 rate] / 100
</t>
    </r>
    <r>
      <rPr>
        <sz val="9"/>
        <color theme="1"/>
        <rFont val="Calibri"/>
        <family val="2"/>
      </rPr>
      <t>In case of VAT exemption, the VAT amount must be equal to 0.</t>
    </r>
  </si>
  <si>
    <r>
      <t xml:space="preserve">VAT 3 basis amount must comply with the result of the following formula:
= </t>
    </r>
    <r>
      <rPr>
        <sz val="9"/>
        <color rgb="FF0070C0"/>
        <rFont val="Calibri"/>
        <family val="2"/>
      </rPr>
      <t>Ʃ G21.#63 ( with G21.#71 = R20.#129 and G21.#71a = R20.#129a )
+ Ʃ G22.#101 ( with G22.#105 = R20.#129 and G22.#105a = R20.#129a )
+ Ʃ G23.#63 ( with G23.#71 = R20.#129 and G23.#71a = R20.#129a )</t>
    </r>
  </si>
  <si>
    <r>
      <t xml:space="preserve">VAT 4 amount must comply with the result of the following formula:
</t>
    </r>
    <r>
      <rPr>
        <sz val="9"/>
        <color rgb="FF0070C0"/>
        <rFont val="Calibri"/>
        <family val="2"/>
      </rPr>
      <t xml:space="preserve">R20.#160 [VAT 4 basis amt.] * R20.#161 [VAT 4 rate] / 100
</t>
    </r>
    <r>
      <rPr>
        <sz val="9"/>
        <color theme="1"/>
        <rFont val="Calibri"/>
        <family val="2"/>
      </rPr>
      <t>In case of VAT exemption, the VAT amount must be equal to 0.</t>
    </r>
  </si>
  <si>
    <r>
      <t xml:space="preserve">VAT 4 basis amount must comply with the result of the following formula:
= </t>
    </r>
    <r>
      <rPr>
        <sz val="9"/>
        <color rgb="FF0070C0"/>
        <rFont val="Calibri"/>
        <family val="2"/>
      </rPr>
      <t>Ʃ G21.#63 ( with G21.#71 = R20.#161 and G21.#71a = R20.#161a )
+ Ʃ G22.#101 ( with G22.#105 = R20.#161 and G22.#105a = R20.#161a )
+ Ʃ G23.#63 ( with G23.#71 = R20.#161 and G23.#71a = R20.#161a )</t>
    </r>
  </si>
  <si>
    <t>The invoicing period is required if the invoice/credit note refers to several deliveries of goods or services made on different dates (periodic invoicing, end-of-year discounts, etc.). The start and end date of the period must then be entered. 
Otherwise, the actual date of delivery or completion of service E20.#7 must be provided.</t>
  </si>
  <si>
    <r>
      <t xml:space="preserve">The total net amount excluding VAT of the invoice/credit note must comply with the following formula:
= </t>
    </r>
    <r>
      <rPr>
        <sz val="9"/>
        <color rgb="FF0070C0"/>
        <rFont val="Calibri"/>
        <family val="2"/>
      </rPr>
      <t>Ʃ G21.#63 [Total net excl.VAT G21 line]
+ Ʃ G22.#101 [Total net excl.VAT G22 line]
+ Ʃ G23.#63 [Total net excl.VAT G23 freight/packing charges line]</t>
    </r>
  </si>
  <si>
    <r>
      <rPr>
        <sz val="9"/>
        <rFont val="Calibri"/>
        <family val="2"/>
        <scheme val="minor"/>
      </rPr>
      <t xml:space="preserve">The total net amount excluding VAT of the invoice/credit note must comply with the following formula:
</t>
    </r>
    <r>
      <rPr>
        <sz val="9"/>
        <color rgb="FF0070C0"/>
        <rFont val="Calibri"/>
        <family val="2"/>
        <scheme val="minor"/>
      </rPr>
      <t>= Ʃ G21.#63 [Total net excl.VAT G21 line]
+ Ʃ G22.#101 [Total net excl.VAT G22 line]
+ Ʃ G23.#63 [Total net excl.VAT G23 freight/packing charges line]</t>
    </r>
  </si>
  <si>
    <r>
      <t xml:space="preserve">The VAT total amount must comply with the result of the following formula:
</t>
    </r>
    <r>
      <rPr>
        <sz val="9"/>
        <color rgb="FF0070C0"/>
        <rFont val="Calibri"/>
        <family val="2"/>
      </rPr>
      <t>R20.#124 [VAT 1 amt.] + R20.#127 [VAT 2 amt.] + R20.#130 [VAT 3 amt.] + R20.#162 [VAT 4 amt.]</t>
    </r>
  </si>
  <si>
    <r>
      <t xml:space="preserve">The total amount including VAT must comply with the result of the following formula:
</t>
    </r>
    <r>
      <rPr>
        <sz val="9"/>
        <color rgb="FF0070C0"/>
        <rFont val="Calibri"/>
        <family val="2"/>
      </rPr>
      <t>R20.#121 [Total net excl.VAT] + Ʃ [VAT amounts]</t>
    </r>
    <r>
      <rPr>
        <sz val="9"/>
        <color theme="1"/>
        <rFont val="Calibri"/>
        <family val="2"/>
      </rPr>
      <t xml:space="preserve">
where </t>
    </r>
    <r>
      <rPr>
        <sz val="9"/>
        <color rgb="FF0070C0"/>
        <rFont val="Calibri"/>
        <family val="2"/>
      </rPr>
      <t>Ʃ [VAT amounts] = R20.#124 [VAT 1 amt.] + R20.#127 [VAT 2 amt.] + R20.#130 [VAT 3 amt.] + R20.#162 [VAT 4 amt.]</t>
    </r>
  </si>
  <si>
    <r>
      <t xml:space="preserve">Required if down-payments have been collected and deducted from the total including VAT of the invoice.
</t>
    </r>
    <r>
      <rPr>
        <sz val="9"/>
        <rFont val="Calibri"/>
        <family val="2"/>
      </rPr>
      <t>If no down-payment has been collected, this data item can be ignored or set to 0.</t>
    </r>
  </si>
  <si>
    <r>
      <t xml:space="preserve">The total amount payable including VAT must comply with the result of the following formula:
</t>
    </r>
    <r>
      <rPr>
        <sz val="9"/>
        <color rgb="FF0070C0"/>
        <rFont val="Calibri"/>
        <family val="2"/>
      </rPr>
      <t>R20.#131 [Total amount incl.VAT] - R20.#221 [Down-payments total amount]</t>
    </r>
  </si>
  <si>
    <t>Required if a 1st down-payment invoice number E20.#222 is filled in.</t>
  </si>
  <si>
    <t>Block required if a 1st down-payment invoice number E20.#222 is filled in.</t>
  </si>
  <si>
    <t>REQUIRED BLOCK CONTAINING INFORMATION ABOUT AN INVOICE/CREDIT NOTE</t>
  </si>
  <si>
    <t>Optional block, only if an instalment payment has been granted for the invoice/credit note</t>
  </si>
  <si>
    <t>The value "Y" must be entered for any invoice line not taken into account in the calculation of end-of-year allowances.
In the absence of this information, the invoice line will be considered taken into account in the calculation of end-of-year allowances.</t>
  </si>
  <si>
    <t>Diameter can be indicated for the following product types:
- Ophthalmic lenses (products with statistical code G21.#46 starting with ‘1’)
- Contact lenses (products with statistical code G21.#46 starting with ‘3’)</t>
  </si>
  <si>
    <t>Radius value can be indicated for the following product types:
- Contact lenses (products with statistical code G21.#46 starting with ‘3’)</t>
  </si>
  <si>
    <t>Sphere value can be indicated for the following product types:
- Ophthalmic lenses (products with statistical code G21.#46 starting with ‘1’)
- Contact lenses (products with statistical code G21.#46 starting with ‘3’)</t>
  </si>
  <si>
    <t>Base curve value can be indicated for the following product types:
- Ophthalmic lenses (products with statistical code G21.#46 starting with ‘1’)
- Contact lenses (products with statistical code G21.#46 starting with ‘3’)</t>
  </si>
  <si>
    <t>Cylinder value can be indicated for the following product types:
- Ophthalmic lenses (products with statistical code G21.#46 starting with ‘1’)
- Contact lenses (products with statistical code G21.#46 starting with ‘3’)</t>
  </si>
  <si>
    <t>Addition value can be indicated for the following product types:
- Ophthalmic lenses (products with statistical code G21.#46 starting with ‘1’)</t>
  </si>
  <si>
    <t>Nominal nose value can be indicated for the following product types:
- Frames (products with statistical code G21.#46 starting with ‘2’)</t>
  </si>
  <si>
    <t>Temple length can be indicated for the following product types:
- Frames (products with statistical code G21.#46 starting with ‘2’)</t>
  </si>
  <si>
    <t>Block required if the supplier is registered in "Registre du Commerce et des Sociétés".</t>
  </si>
  <si>
    <t>Block required if the supplier is a member of a VAT group that constitutes a single taxable company. In this case, the single taxable company must be described in the message as "VAT Declarant".</t>
  </si>
  <si>
    <t>Block required in the case of agreements on end-of-year allowances to indicate an invoice line which does not fall within the scope of these allowances.</t>
  </si>
  <si>
    <r>
      <rPr>
        <b/>
        <sz val="9"/>
        <color theme="9" tint="-0.249977111117893"/>
        <rFont val="Calibri"/>
        <family val="2"/>
      </rPr>
      <t xml:space="preserve">Block required if the invoice/credit note line is the result of invoicing a delivery note.
</t>
    </r>
    <r>
      <rPr>
        <sz val="9"/>
        <rFont val="Calibri"/>
        <family val="2"/>
      </rPr>
      <t>Note: The delivery note number is one of the control points in the Reliable Audit Trail (RAT) allowing for reconciliation of the various supporting documents for an invoice.</t>
    </r>
  </si>
  <si>
    <r>
      <rPr>
        <b/>
        <sz val="9"/>
        <color theme="9" tint="-0.249977111117893"/>
        <rFont val="Calibri"/>
        <family val="2"/>
      </rPr>
      <t>Block required if the total net amount G21.#63, excluding VAT, of the invoice line, deducted from the total amount of the WEEE eco-contribution, is less than the total gross amount excluding VAT of the line:</t>
    </r>
    <r>
      <rPr>
        <sz val="9"/>
        <color theme="9" tint="-0.249977111117893"/>
        <rFont val="Calibri"/>
        <family val="2"/>
      </rPr>
      <t xml:space="preserve">
</t>
    </r>
    <r>
      <rPr>
        <sz val="9"/>
        <color rgb="FF0070C0"/>
        <rFont val="Calibri"/>
        <family val="2"/>
      </rPr>
      <t>G21.#63 [Net tot.excl.VAT] - G21.#55 [Invoiced qty] * G21.#243 [WEEE UP] &lt; G21.#55 [Invoiced qty] * G21.#64 [GUP]</t>
    </r>
    <r>
      <rPr>
        <sz val="9"/>
        <color theme="1"/>
        <rFont val="Calibri"/>
        <family val="2"/>
      </rPr>
      <t xml:space="preserve">
In case multiple discounts are applied to the invoice line, the restitution order in the message must respect the order of their application.</t>
    </r>
  </si>
  <si>
    <r>
      <rPr>
        <b/>
        <sz val="9"/>
        <color theme="9" tint="-0.249977111117893"/>
        <rFont val="Calibri"/>
        <family val="2"/>
      </rPr>
      <t>Block required if at least 2 discount levels have been applied to the invoice line.</t>
    </r>
    <r>
      <rPr>
        <sz val="9"/>
        <color theme="9" tint="-0.249977111117893"/>
        <rFont val="Calibri"/>
        <family val="2"/>
      </rPr>
      <t xml:space="preserve">
</t>
    </r>
    <r>
      <rPr>
        <sz val="9"/>
        <color theme="1"/>
        <rFont val="Calibri"/>
        <family val="2"/>
      </rPr>
      <t>The order of restitution of the discounts in the message must respect the order of their application.</t>
    </r>
  </si>
  <si>
    <r>
      <rPr>
        <b/>
        <sz val="9"/>
        <color theme="9" tint="-0.249977111117893"/>
        <rFont val="Calibri"/>
        <family val="2"/>
      </rPr>
      <t xml:space="preserve">Block required if at least 3 discount levels have been applied to the invoice line.
</t>
    </r>
    <r>
      <rPr>
        <sz val="9"/>
        <color theme="1"/>
        <rFont val="Calibri"/>
        <family val="2"/>
      </rPr>
      <t>The order of restitution of the discounts in the message must respect the order of their application.</t>
    </r>
  </si>
  <si>
    <r>
      <rPr>
        <b/>
        <sz val="9"/>
        <color theme="9" tint="-0.249977111117893"/>
        <rFont val="Calibri"/>
        <family val="2"/>
      </rPr>
      <t>Block required if at least 4 discount levels have been applied to the invoice line.</t>
    </r>
    <r>
      <rPr>
        <sz val="9"/>
        <color theme="9" tint="-0.249977111117893"/>
        <rFont val="Calibri"/>
        <family val="2"/>
      </rPr>
      <t xml:space="preserve">
</t>
    </r>
    <r>
      <rPr>
        <sz val="9"/>
        <color theme="1"/>
        <rFont val="Calibri"/>
        <family val="2"/>
      </rPr>
      <t>The order of restitution of the discounts in the message must respect the order of their application.</t>
    </r>
  </si>
  <si>
    <r>
      <rPr>
        <b/>
        <sz val="9"/>
        <color theme="9" tint="-0.249977111117893"/>
        <rFont val="Calibri"/>
        <family val="2"/>
      </rPr>
      <t>Block required if 5 discount levels have been applied to the invoice line.</t>
    </r>
    <r>
      <rPr>
        <sz val="9"/>
        <color theme="9" tint="-0.249977111117893"/>
        <rFont val="Calibri"/>
        <family val="2"/>
      </rPr>
      <t xml:space="preserve">
</t>
    </r>
    <r>
      <rPr>
        <sz val="9"/>
        <color theme="1"/>
        <rFont val="Calibri"/>
        <family val="2"/>
      </rPr>
      <t>The order of restitution of the discounts in the message must respect the order of their application.</t>
    </r>
  </si>
  <si>
    <r>
      <rPr>
        <b/>
        <sz val="9"/>
        <color theme="9" tint="-0.249977111117893"/>
        <rFont val="Calibri"/>
        <family val="2"/>
      </rPr>
      <t xml:space="preserve">Block required if the invoice/credit note line is the result of invoicing a delivery note.
</t>
    </r>
    <r>
      <rPr>
        <sz val="9"/>
        <rFont val="Calibri"/>
        <family val="2"/>
      </rPr>
      <t>The delivery note number G22.#88 must, in theory, be identical to that entered in data item #42 of the G21 line to which the line of add-on relates.
Note: The delivery note number is one of the control points in the Reliable Audit Trail (RAT) allowing for reconciliation of the various supporting documents for an invoice.</t>
    </r>
  </si>
  <si>
    <r>
      <rPr>
        <b/>
        <sz val="9"/>
        <color theme="9" tint="-0.249977111117893"/>
        <rFont val="Calibri"/>
        <family val="2"/>
      </rPr>
      <t xml:space="preserve">Block required only if the charges line applies to a specific delivery note.
</t>
    </r>
    <r>
      <rPr>
        <sz val="9"/>
        <rFont val="Calibri"/>
        <family val="2"/>
      </rPr>
      <t>Note: The delivery note number is one of the control points in the Reliable Audit Trail (RAT) allowing for reconciliation of the various supporting documents for an invoice.</t>
    </r>
  </si>
  <si>
    <r>
      <rPr>
        <b/>
        <sz val="9"/>
        <color theme="9" tint="-0.249977111117893"/>
        <rFont val="Calibri"/>
        <family val="2"/>
      </rPr>
      <t>Block required only if the VAT declarant is not the supplier, in particular :</t>
    </r>
    <r>
      <rPr>
        <b/>
        <sz val="9"/>
        <color theme="1"/>
        <rFont val="Calibri"/>
        <family val="2"/>
      </rPr>
      <t xml:space="preserve">
</t>
    </r>
    <r>
      <rPr>
        <sz val="9"/>
        <color theme="1"/>
        <rFont val="Calibri"/>
        <family val="2"/>
      </rPr>
      <t>- If the supplier has appointed a fiscal representative, the SIREN number of this intermediary must be provided.
- If the supplier is part of a VAT group, in this case the SIREN of the designated single taxable company must be entered.</t>
    </r>
  </si>
  <si>
    <r>
      <rPr>
        <b/>
        <sz val="9"/>
        <color theme="9" tint="-0.249977111117893"/>
        <rFont val="Calibri"/>
        <family val="2"/>
      </rPr>
      <t>Block required if the means of payment requires identification of a bank account, in particular if data item E20.#8 contains one of the following codes:</t>
    </r>
    <r>
      <rPr>
        <sz val="9"/>
        <color theme="9" tint="-0.249977111117893"/>
        <rFont val="Calibri"/>
        <family val="2"/>
      </rPr>
      <t xml:space="preserve">
</t>
    </r>
    <r>
      <rPr>
        <b/>
        <sz val="9"/>
        <color theme="1"/>
        <rFont val="Calibri"/>
        <family val="2"/>
      </rPr>
      <t>30</t>
    </r>
    <r>
      <rPr>
        <sz val="9"/>
        <color theme="1"/>
        <rFont val="Calibri"/>
        <family val="2"/>
      </rPr>
      <t xml:space="preserve">=Credit transfert (non-SEPA)
</t>
    </r>
    <r>
      <rPr>
        <b/>
        <sz val="9"/>
        <color theme="1"/>
        <rFont val="Calibri"/>
        <family val="2"/>
      </rPr>
      <t>42</t>
    </r>
    <r>
      <rPr>
        <sz val="9"/>
        <color theme="1"/>
        <rFont val="Calibri"/>
        <family val="2"/>
      </rPr>
      <t xml:space="preserve">=Payment to bank account
</t>
    </r>
    <r>
      <rPr>
        <b/>
        <sz val="9"/>
        <color theme="1"/>
        <rFont val="Calibri"/>
        <family val="2"/>
      </rPr>
      <t>58</t>
    </r>
    <r>
      <rPr>
        <sz val="9"/>
        <color theme="1"/>
        <rFont val="Calibri"/>
        <family val="2"/>
      </rPr>
      <t>=Single Euro Payments Area credit transfer</t>
    </r>
  </si>
  <si>
    <t>Block required only if the invoice/credit note includes at least 2 rates and/or types of VAT</t>
  </si>
  <si>
    <t>E20.22 Supplier: E-invoicing address</t>
  </si>
  <si>
    <r>
      <rPr>
        <b/>
        <sz val="9"/>
        <color rgb="FFC00000"/>
        <rFont val="Calibri"/>
        <family val="2"/>
        <scheme val="minor"/>
      </rPr>
      <t>Required</t>
    </r>
    <r>
      <rPr>
        <b/>
        <sz val="9"/>
        <color theme="9" tint="-0.249977111117893"/>
        <rFont val="Calibri"/>
        <family val="2"/>
        <scheme val="minor"/>
      </rPr>
      <t xml:space="preserve"> if the supplier is registered in the PPF directory</t>
    </r>
  </si>
  <si>
    <t>#12b</t>
  </si>
  <si>
    <t>E20.#12b</t>
  </si>
  <si>
    <r>
      <rPr>
        <sz val="9"/>
        <color theme="9" tint="-0.249977111117893"/>
        <rFont val="Calibri"/>
        <family val="2"/>
        <scheme val="minor"/>
      </rPr>
      <t xml:space="preserve">The e-invoicing address identifier is mandatory for all companies registered in the PPF (Public e-invoicing Portal) directory.
</t>
    </r>
    <r>
      <rPr>
        <sz val="9"/>
        <color indexed="8"/>
        <rFont val="Calibri"/>
        <family val="2"/>
        <scheme val="minor"/>
      </rPr>
      <t>Depending on the reception addressing level chosen by this party, this address must be in the form ‘SIREN’, ‘SIREN_SUFFIXE’, ‘SIREN_SIRET’ or ‘SIREN_SIRET_CODEROUTAGE’.</t>
    </r>
  </si>
  <si>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[SG5]</t>
    </r>
    <r>
      <rPr>
        <sz val="9"/>
        <rFont val="Calibri"/>
        <family val="2"/>
        <scheme val="minor"/>
      </rPr>
      <t xml:space="preserve"> </t>
    </r>
    <r>
      <rPr>
        <b/>
        <sz val="9"/>
        <color rgb="FFFF0000"/>
        <rFont val="Calibri"/>
        <family val="2"/>
        <scheme val="minor"/>
      </rPr>
      <t>CTA</t>
    </r>
    <r>
      <rPr>
        <sz val="9"/>
        <rFont val="Calibri"/>
        <family val="2"/>
        <scheme val="minor"/>
      </rPr>
      <t xml:space="preserve"> (</t>
    </r>
    <r>
      <rPr>
        <sz val="9"/>
        <color rgb="FF0070C0"/>
        <rFont val="Calibri"/>
        <family val="2"/>
        <scheme val="minor"/>
      </rPr>
      <t>3139</t>
    </r>
    <r>
      <rPr>
        <sz val="9"/>
        <rFont val="Calibri"/>
        <family val="2"/>
        <scheme val="minor"/>
      </rPr>
      <t>=</t>
    </r>
    <r>
      <rPr>
        <b/>
        <sz val="9"/>
        <rFont val="Calibri"/>
        <family val="2"/>
        <scheme val="minor"/>
      </rPr>
      <t>MR</t>
    </r>
    <r>
      <rPr>
        <sz val="9"/>
        <rFont val="Calibri"/>
        <family val="2"/>
        <scheme val="minor"/>
      </rPr>
      <t xml:space="preserve">)
- </t>
    </r>
    <r>
      <rPr>
        <b/>
        <sz val="9"/>
        <color rgb="FFFF0000"/>
        <rFont val="Calibri"/>
        <family val="2"/>
        <scheme val="minor"/>
      </rPr>
      <t>COM</t>
    </r>
    <r>
      <rPr>
        <sz val="9"/>
        <rFont val="Calibri"/>
        <family val="2"/>
        <scheme val="minor"/>
      </rPr>
      <t xml:space="preserve"> (</t>
    </r>
    <r>
      <rPr>
        <sz val="9"/>
        <color rgb="FF0070C0"/>
        <rFont val="Calibri"/>
        <family val="2"/>
        <scheme val="minor"/>
      </rPr>
      <t>C076.3155</t>
    </r>
    <r>
      <rPr>
        <sz val="9"/>
        <rFont val="Calibri"/>
        <family val="2"/>
        <scheme val="minor"/>
      </rPr>
      <t>=</t>
    </r>
    <r>
      <rPr>
        <b/>
        <sz val="9"/>
        <rFont val="Calibri"/>
        <family val="2"/>
        <scheme val="minor"/>
      </rPr>
      <t>EI</t>
    </r>
    <r>
      <rPr>
        <sz val="9"/>
        <rFont val="Calibri"/>
        <family val="2"/>
        <scheme val="minor"/>
      </rPr>
      <t xml:space="preserve">) </t>
    </r>
    <r>
      <rPr>
        <b/>
        <sz val="9"/>
        <color rgb="FF0070C0"/>
        <rFont val="Calibri"/>
        <family val="2"/>
        <scheme val="minor"/>
      </rPr>
      <t>C076.3148</t>
    </r>
  </si>
  <si>
    <r>
      <t xml:space="preserve">/rsm:SupplyChainTradeTransaction
- /ram:ApplicableHeaderTradeAgreement
-- /ram:SellerTradeParty
--- /ram:URIUniversalCommunication
</t>
    </r>
    <r>
      <rPr>
        <b/>
        <sz val="9"/>
        <rFont val="Calibri"/>
        <family val="2"/>
        <scheme val="minor"/>
      </rPr>
      <t xml:space="preserve">---- </t>
    </r>
    <r>
      <rPr>
        <b/>
        <sz val="9"/>
        <color rgb="FF0070C0"/>
        <rFont val="Calibri"/>
        <family val="2"/>
        <scheme val="minor"/>
      </rPr>
      <t>/ram:URIID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</si>
  <si>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t>Supplier e-invoicing address, scheme</t>
  </si>
  <si>
    <t>Depending on the reception addressing level chosen by this party, this address must be in the form ‘SIREN’, ‘SIREN_SUFFIXE’, ‘SIREN_SIRET’ or ‘SIREN_SIRET_CODEROUTAGE’.</t>
  </si>
  <si>
    <t>Supplier electronic routing address for invoice "Life Cycle" messages</t>
  </si>
  <si>
    <t>E20.23 Ordering party</t>
  </si>
  <si>
    <t>E20.24 Delivery point</t>
  </si>
  <si>
    <t>E20.25 Ordering party: SIRET</t>
  </si>
  <si>
    <t>NOTES AND CAPTIONS</t>
  </si>
  <si>
    <t>Meaning of status</t>
  </si>
  <si>
    <t>Statuses used to qualify data in EDIFACT format :</t>
  </si>
  <si>
    <t>A status is assigned to each message element, i.e., in descending hierarchical order, segment group, segments, composite data, data element:</t>
  </si>
  <si>
    <r>
      <rPr>
        <b/>
        <sz val="10"/>
        <color rgb="FFC00000"/>
        <rFont val="Calibri"/>
        <family val="2"/>
        <scheme val="minor"/>
      </rPr>
      <t>R</t>
    </r>
    <r>
      <rPr>
        <sz val="10"/>
        <rFont val="Calibri"/>
        <family val="2"/>
        <scheme val="minor"/>
      </rPr>
      <t>=Required</t>
    </r>
  </si>
  <si>
    <r>
      <rPr>
        <b/>
        <sz val="10"/>
        <rFont val="Calibri"/>
        <family val="2"/>
        <scheme val="minor"/>
      </rPr>
      <t>O</t>
    </r>
    <r>
      <rPr>
        <sz val="10"/>
        <rFont val="Calibri"/>
        <family val="2"/>
        <scheme val="minor"/>
      </rPr>
      <t>=Optional</t>
    </r>
  </si>
  <si>
    <r>
      <rPr>
        <b/>
        <sz val="10"/>
        <color theme="9" tint="-0.249977111117893"/>
        <rFont val="Calibri"/>
        <family val="2"/>
        <scheme val="minor"/>
      </rPr>
      <t>C</t>
    </r>
    <r>
      <rPr>
        <sz val="10"/>
        <rFont val="Calibri"/>
        <family val="2"/>
        <scheme val="minor"/>
      </rPr>
      <t>=Conditional</t>
    </r>
  </si>
  <si>
    <t>Indicates that the element must be filled in.</t>
  </si>
  <si>
    <t>Indicates whether or not the element can be filled in.</t>
  </si>
  <si>
    <t>Indicates that use of the element depends on a specific rule/condition.</t>
  </si>
  <si>
    <t>Qualifies an optional non-repeatable element</t>
  </si>
  <si>
    <t>Qualifies a non-repeatable required element</t>
  </si>
  <si>
    <t>Qualifies an optional element that can be repeated n times</t>
  </si>
  <si>
    <t>Qualifies a required element that can be repeated n times</t>
  </si>
  <si>
    <t>These cardinalities are to be considered according to the hierarchical order of the elements, which means that a data element of cardinality 1...1 in a hierarchically</t>
  </si>
  <si>
    <t>superior element of cardinality 0...1 is only mandatory if the superior element is filled in.</t>
  </si>
  <si>
    <t>The statuses are to be considered according to the hierarchical order of the elements, which means that a data element with the required status only needs to be</t>
  </si>
  <si>
    <t>filled in if the hierarchically superior element must be or is being used.</t>
  </si>
  <si>
    <t>Meaning of format codes</t>
  </si>
  <si>
    <t>Each data item has a format code starting with a letter specifying its type:</t>
  </si>
  <si>
    <t>Alphabetic data composed exclusively of the letters [a-z][A-Z].</t>
  </si>
  <si>
    <t>Alpha-numeric data that can contain any authorised character (see table of authorised characters below).</t>
  </si>
  <si>
    <t>Numerical data.</t>
  </si>
  <si>
    <t>This letter is followed by fixed or variable length information, completed, in the case of numerical data, by indicators specifying the format of the values accepted.</t>
  </si>
  <si>
    <t>Alphabetic data of a fixed length of X characters.</t>
  </si>
  <si>
    <t>Alphabetic data of variable length from 1 to X characters maximum.</t>
  </si>
  <si>
    <t>Alpha-numeric data of a fixed length of X characters.</t>
  </si>
  <si>
    <t>Alpha-numeric data of variable length from 1 to X characters maximum.</t>
  </si>
  <si>
    <t>Unsigned positive integer numeric data with a fixed length of X digits. Any value with less than X digits must be completed with 0's on the left</t>
  </si>
  <si>
    <t>to obtain the length X.</t>
  </si>
  <si>
    <t>Examples for a format "n3" : 0 = 000 ; 12 = 012 ; 123 = 123</t>
  </si>
  <si>
    <t>Unsigned positive integer numeric data of variable length up to a maximum of X digits without non-significant 0.</t>
  </si>
  <si>
    <t>Examples for a format "n..3" : 0 = 0 ; 012 = 12 ; 123=123</t>
  </si>
  <si>
    <t>Unsigned positive numeric data consisting of a fixed-length integer part of X digits and a fixed number D of decimal places.</t>
  </si>
  <si>
    <t>Any value whose integer part contains less than X digits must be completed with 0s on the left to obtain the length X.</t>
  </si>
  <si>
    <t>Examples for a format "n3.3" : 0 = 000.000 ; 12.3 = 012.300 ; 123.4326 = 123.433</t>
  </si>
  <si>
    <t>Unsigned positive numeric data consisting of an integer part of variable length up to a maximum of X digits with no significant 0 and a fixed</t>
  </si>
  <si>
    <t>number D of decimal places.</t>
  </si>
  <si>
    <t>Examples for a format "n..3.2" : 0 = 0.00 ; 012.3 = 12.30 ; 123 = 123.00</t>
  </si>
  <si>
    <t>Unsigned positive numeric data consisting of a fixed-length integer part of X digits and a variable number D of decimal places.</t>
  </si>
  <si>
    <t>Examples for a format "n3..3" : 0 = 000 ; 12.30 = 012.3 ; 123.4326 = 123.433</t>
  </si>
  <si>
    <t>Unsigned positive numeric data consisting of an integer part of variable length up to X digits without a non-significant 0 and a variable</t>
  </si>
  <si>
    <t>Examples for a format "n..3..3" : 0 = 0 ; 012.30 = 12.3 ; 123.4326 = 123.433</t>
  </si>
  <si>
    <t>The indicator (-) after type n specifies that positive and negative values are permitted. Negative values must be signed.</t>
  </si>
  <si>
    <t>Positive values should only be signed if the ‘+’ sign is representative of the context of the data.</t>
  </si>
  <si>
    <t>The length information (integer part, number of decimal places) given after the (-) indicator should be interpreted as indicated above.</t>
  </si>
  <si>
    <t>Examples for a format "n(-)3" : 0 = 000 ; 12 = 012 ; -1 = -001 ;  -123 = -123</t>
  </si>
  <si>
    <t>Examples for a format "n(-)..3..2" : 0 = 0 ; 012.3 = 12.3 ; -12.34 = -12.34 ; -123.4326 = -123.43</t>
  </si>
  <si>
    <t>Authorised characters in the INVOIC message</t>
  </si>
  <si>
    <t>In order to comply with the UNOC syntax version of the INVOIC message, the characters allowed in the data values are those defined in the</t>
  </si>
  <si>
    <t>ISO/IEC 8859-15 (Latin-9) character set:</t>
  </si>
  <si>
    <t>Numeric data format codes:</t>
  </si>
  <si>
    <t>Alphabetic and alpha-numeric data format codes:</t>
  </si>
  <si>
    <t>Symbol characterising a data block in CII-Factur-X XML format.</t>
  </si>
  <si>
    <t>REVISION NOTES</t>
  </si>
  <si>
    <t>Author</t>
  </si>
  <si>
    <t>Object</t>
  </si>
  <si>
    <t>Creation of the document as part of the study of the "Démat 2024" project</t>
  </si>
  <si>
    <t>Definition of the CII-Factur-X OPTO36 profile and revision of the EDIFACT profile for compatibility</t>
  </si>
  <si>
    <t>Addition of relationships to INVOIC EDIFACT and CII-Factur-X in the ‘OPTO36 Dictionary’.
Finalisation of the document following GT3 ‘Démat 2024’ of 16/01/2025</t>
  </si>
  <si>
    <t>Block indicator in CII-Factur-X XML format:</t>
  </si>
  <si>
    <t xml:space="preserve">- Addition of a group G23 for the description of freight and packing charges lines.
- Cancellation of the 20-character restriction on the invoice number, 35 characters should be accepted in flows with the PPF.
- Addition of supplier's electronic routing address for invoice "Life Cycle" messages.
+ Various minor drafting corrections
</t>
  </si>
  <si>
    <t>Upgrades from OPTO34 to OPTO36</t>
  </si>
  <si>
    <t>As part of the government's electronic invoicing reform project, the OPTO profile for invoices had to be revised to comply with the data to be sent to the PPF (Public</t>
  </si>
  <si>
    <t>e-invoicing Portal). This revision has resulted in the new OPTO36 version of invoices, which establishes a new dictionary of invoicing data that can be exchanged and is</t>
  </si>
  <si>
    <t>- EDIFACT format based on the INVOIC D96B message, as used in previous OPTO versions of invoices</t>
  </si>
  <si>
    <t>This document consists of the following sheets:</t>
  </si>
  <si>
    <t>[Notes, captions]</t>
  </si>
  <si>
    <t>[OPTO36 Dictionary]</t>
  </si>
  <si>
    <t>[EDIFACT Profile]</t>
  </si>
  <si>
    <t>[EDIFACT Diagram]</t>
  </si>
  <si>
    <t>[CII-Factur-X Profile]</t>
  </si>
  <si>
    <t>[Stat-Appendix Lenses]</t>
  </si>
  <si>
    <t>[Stat-Appendix Frames]</t>
  </si>
  <si>
    <t>[Stat-Appendix Contacto]</t>
  </si>
  <si>
    <t>[Stat-Appendix Misc]</t>
  </si>
  <si>
    <t>Description of status codes and formats used to qualify data</t>
  </si>
  <si>
    <t>Description of the OPTO33/OPTO34/OPTO36 profiles in the INVOIC D96B EDIFACT message</t>
  </si>
  <si>
    <t>Branching diagram for the OPTO36 profile of the INVOIC D96B EDIFACT message</t>
  </si>
  <si>
    <t>Description of statistical codes for lenses and add-ons</t>
  </si>
  <si>
    <t>Description of statistical codes for frames</t>
  </si>
  <si>
    <t>Description of statistical codes for contact-lenses and care products</t>
  </si>
  <si>
    <t>Description of statistical codes for accessories and other products/services</t>
  </si>
  <si>
    <t>Public e-invoicing portal semantic format describing the data to be sent to the tax authorities</t>
  </si>
  <si>
    <t>Description of possible data in the different parts of an invoice/credit note (header, lines, footer) in OPTO36 profile</t>
  </si>
  <si>
    <t>Summary of the main changes:</t>
  </si>
  <si>
    <t>- Revision of the rules for identifying parties based exclusively on the use of codes allocated by the authorities (intra-Community VAT number, SIREN, SIRET, etc.).</t>
  </si>
  <si>
    <t>- Addition of mandatory legal information (mention of discounts, penalties, flat-rate compensation, type of VAT, member of a single VAT-taxable company, etc.).</t>
  </si>
  <si>
    <t>- Addition of specific information (electronic routing address) to e-invoicing/life cycle flows between PPF and PDP (Partner Dematerialisation Platform).</t>
  </si>
  <si>
    <t>- Removal of the possibility of issuing multi-buyer invoices that is incompatible with the single-buyer model of the PPF.</t>
  </si>
  <si>
    <t>- Removal of delivery description G20 lines that cannot be reproduced in CII-Factur-X format.</t>
  </si>
  <si>
    <t>- Addition of a G23 line group specific to freight or packing charges previously managed in G21 lines.</t>
  </si>
  <si>
    <t>- Revision of the length and status of some data in accordance with the requirements of the PPF format (identification and country code of the parties, currency, etc.).</t>
  </si>
  <si>
    <t>- Harmonisation of code lists with those used in the PPF format (document types, payment method types, etc.).</t>
  </si>
  <si>
    <t>- Standardising the identification of invoiced items by recommending the use of catalogue codes.</t>
  </si>
  <si>
    <t>- Revision of calculation rules relating to discounts, which should no longer be deducted from the unit price but only applied to the total amount of the invoice line.</t>
  </si>
  <si>
    <t>Changes made to group E20 - Invoice header/credit note</t>
  </si>
  <si>
    <t>New data:</t>
  </si>
  <si>
    <t>Deleted data:</t>
  </si>
  <si>
    <t>Requalified/moved data:</t>
  </si>
  <si>
    <t>Data whose length has been changed:</t>
  </si>
  <si>
    <t>Data whose status has been changed:</t>
  </si>
  <si>
    <t>Data whose code list has been changed:</t>
  </si>
  <si>
    <t>Changes made to Group G20 - Delivery description line</t>
  </si>
  <si>
    <t>Changes made to group G21 - Item/Service Invoice/credit note line</t>
  </si>
  <si>
    <t>Changes made to group G22 - Invoice/Credit note sub-line for an add-on linked to an invoiced item</t>
  </si>
  <si>
    <t>Changes made to group R20 - Invoice/Credit note footer</t>
  </si>
  <si>
    <t>Message function</t>
  </si>
  <si>
    <t>Delivery point identification type qualifier</t>
  </si>
  <si>
    <t>Other legal information 2 (data merged in data item #181)</t>
  </si>
  <si>
    <t>Supplier's share capital (data merged in data item #177)</t>
  </si>
  <si>
    <t>Other legal information 3 (data merged in data item #181)</t>
  </si>
  <si>
    <t>Legal notice relating to WEEE eco-contribution (Waste Electrical and Electronic Equipment)</t>
  </si>
  <si>
    <t>Message forwarder identification type qualifier</t>
  </si>
  <si>
    <t>Ordering party member code qualifier</t>
  </si>
  <si>
    <t>Ultimate consignee identification type qualifier</t>
  </si>
  <si>
    <t>Invoice/Credit note issue date: DTM segment qualifier ‘3’ changed to ‘137’, ‘3’ is used to qualify #226 Type of VAT due date</t>
  </si>
  <si>
    <t>"Date of ownership transfer" requalified as "Actual date of delivery or completion of the service".</t>
  </si>
  <si>
    <t>"Type of ownership transfer date" requalified as "VAT due date type code" and revision of the rules of use adapted to the PPF model</t>
  </si>
  <si>
    <t>"Supplier's company legal form" requalified as "Supplier's company legal form and share capital"</t>
  </si>
  <si>
    <t>"Supplier's national identifier (SIREN, SIRET, ...)" requalified as "Supplier's RCS number"</t>
  </si>
  <si>
    <t>"Special mention of share capital (e.g. variable capital)" requalified as "Legal information 'Membre d'un assujetti unique'"</t>
  </si>
  <si>
    <t>"Other legal information 1" requalified as "Comments relating to the invoice/credit note"</t>
  </si>
  <si>
    <t>Ultimate consignee identification: Modification of the "AC" qualifier, which does not exist in EDIFACT in the NAD segment, to "UC"</t>
  </si>
  <si>
    <t>Ordering party identification increased from 14 to 35 characters</t>
  </si>
  <si>
    <t>Supplier identification increased from 14 to 35 characters</t>
  </si>
  <si>
    <t>Payer identification increased from 14 to 35 characters</t>
  </si>
  <si>
    <t>Invoicee party identification increased from 14 to 35 characters</t>
  </si>
  <si>
    <t>Payee party identification increased from 14 to 35 characters</t>
  </si>
  <si>
    <t>VAT declarant party identification increased from 14 to 35 characters</t>
  </si>
  <si>
    <t>This segment introduces the identifier for sending invoice "Life cycle" messages to the supplier, which is mandatory for all companies registered in the PPF (Public e-invoicing Portal) directory.</t>
  </si>
  <si>
    <t>Depending on the reception addressing level chosen by the supplier, this address must be in the form ‘SIREN’, ‘SIREN_SUFFIXE’, ‘SIREN_SIRET’ or ‘SIREN_SIRET_CODEROUTAGE’.</t>
  </si>
  <si>
    <t>Identification of the supplier department, unit or subsidiary 1 increased from 7 to 35 characters</t>
  </si>
  <si>
    <t>Comments relating to the invoice/credit note increased from 70 to 210 characters (merging of data items #181, #182 and #183)</t>
  </si>
  <si>
    <t>Supplier's company legal form and share capital increased from 70 to 140 characters (merging of data items #177 and #179)</t>
  </si>
  <si>
    <t>Ultimate consignee identification increased from 14 to 35 characters</t>
  </si>
  <si>
    <t>Ordering party identification changes from Optional to Required</t>
  </si>
  <si>
    <t>Ordering party identification type qualifier changes from Conditional to Required</t>
  </si>
  <si>
    <t>Ordering party company name changes from Conditional to Required</t>
  </si>
  <si>
    <t>Ordering party address, line 1 changes from Conditional to Required</t>
  </si>
  <si>
    <t>Ordering party city name changes from Conditional to Required</t>
  </si>
  <si>
    <t>Ordering party postcode changes from Conditional to Required</t>
  </si>
  <si>
    <t>Ordering party country code changes from Optional to Required</t>
  </si>
  <si>
    <t>Supplier country code changes from Optional to Required</t>
  </si>
  <si>
    <t>Payer country code changes from Optional to Required</t>
  </si>
  <si>
    <t>Invoicee country code changes from Optional to Required</t>
  </si>
  <si>
    <t>Payee country code changes from Optional to Required</t>
  </si>
  <si>
    <t>VAT declarant party identification changes from Required to Conditional</t>
  </si>
  <si>
    <t>VAT declarant party identification type qualifier changes from Required to Conditional</t>
  </si>
  <si>
    <t>VAT declarant address, line 1 changes from Required to Conditional</t>
  </si>
  <si>
    <t>VAT declarant city name changes from Required to Conditional</t>
  </si>
  <si>
    <t>VAT declarant postcode changes from Required to Conditional</t>
  </si>
  <si>
    <t>VAT declarant country code changes from Optional to Conditional</t>
  </si>
  <si>
    <t>Invoice currency code changes from Optional to Required</t>
  </si>
  <si>
    <t>"Supplier's national identifier (SIREN, SIRET, ...)", requalified as "Supplier's RCS number", changes from Required to Conditional</t>
  </si>
  <si>
    <t>"Special mention of share capital", requalified as "Legal information 'Membre d'un assujetti unique'", changes from Optional to Conditional</t>
  </si>
  <si>
    <t>Freight charges associated with the delivery note, excluding VAT (freight charges are managed exclusively via G23 lines)</t>
  </si>
  <si>
    <t>VAT rate applied to freight charges (freight charges are managed exclusively via G23 lines)</t>
  </si>
  <si>
    <t>Packing charges associated with the delivery note, excluding VAT (packing charges are managed exclusively via G23 lines)</t>
  </si>
  <si>
    <t>VAT rate applied to packing charges (packing charges are managed exclusively via G23 lines)</t>
  </si>
  <si>
    <t>Delivery note date (data moved to lines G21, G22 and G23 new data items #411/#511)</t>
  </si>
  <si>
    <t>Ultimate consignee identification (data moved to lines G21, G22 and G23, new data items #413/#513)</t>
  </si>
  <si>
    <t>Ultimate consignee identification (relocation of data item #235 from group G20 deleted)</t>
  </si>
  <si>
    <t>Free-of-charge comments</t>
  </si>
  <si>
    <t>General comments on the invoice/credit note line, line 1</t>
  </si>
  <si>
    <t>General comments on the invoice/credit note line, line 2</t>
  </si>
  <si>
    <t>General comments on the invoice/credit note line, line 3</t>
  </si>
  <si>
    <t>General comments on the invoice/credit note line, line 4</t>
  </si>
  <si>
    <t>General comments on the invoice/credit note line, line 2 (data merged in data item #58)</t>
  </si>
  <si>
    <t>General comments on the invoice/credit note line, line 3 (data merged in data item #58)</t>
  </si>
  <si>
    <t>General comments on the invoice/credit note line, line 4 (data merged in data item #58)</t>
  </si>
  <si>
    <t>Special price indicator (Usual invoicing conditions / Exceptional invoicing conditions)</t>
  </si>
  <si>
    <t>Discount 1, rank in the discount hierarchy</t>
  </si>
  <si>
    <t>Discount 2, rank in the discount hierarchy</t>
  </si>
  <si>
    <t>Discount 3, rank in the discount hierarchy</t>
  </si>
  <si>
    <t>Incoterms (data moved to document header group E20, new data item #329)</t>
  </si>
  <si>
    <t>Packing charges amount excluding VAT (data moved in new group G23)</t>
  </si>
  <si>
    <t>Freight charges amount excluding VAT (data moved in new group G23)</t>
  </si>
  <si>
    <t>Line type 21 "Invoice line for an item/service/charges invoiced’ requalified as "Invoice line for an item/service invoiced"</t>
  </si>
  <si>
    <t>Identification of the item/service invoiced: new recommendations to make the use of codes indicated in catalogues compulsory</t>
  </si>
  <si>
    <t>"General comments on the invoice/credit note line, line 1" becomes "General comments on the invoice/credit note line"</t>
  </si>
  <si>
    <t>"Free-of-charge comments" becomes "Commercial comments relating to the item/service invoiced"</t>
  </si>
  <si>
    <t>Description of the item/service, line 1 increased from 30 to 35 characters</t>
  </si>
  <si>
    <t>Description of the item/service, line 2 increased from 30 to 35 characters</t>
  </si>
  <si>
    <t>Diameter value or diameter code increased from 4 to 15 characters (compliance with OPTO11 catalogues)</t>
  </si>
  <si>
    <t>General comments on the invoice/credit note line increased from 70 to 280 characters (merging of data items #58, #59, #60 et #61)</t>
  </si>
  <si>
    <t>Delivery note number changes from Required to Conditional</t>
  </si>
  <si>
    <t>Order number assigned by the ordering party changes from Optional to Conditional</t>
  </si>
  <si>
    <t>1st discount applied to the invoice line, amount deducted from the total gross amount changes from Optional to Conditional</t>
  </si>
  <si>
    <t>2nd discount applied to the invoice line, amount deducted from the total gross amount changes from Optional to Conditional</t>
  </si>
  <si>
    <t>3rd discount applied to the invoice line, amount deducted from the total gross amount changes from Optional to Conditional</t>
  </si>
  <si>
    <t>Free-of-charges comments</t>
  </si>
  <si>
    <t>General comments relating to the line of add-on, line 1</t>
  </si>
  <si>
    <t>General comments relating to the line of add-on, line 2</t>
  </si>
  <si>
    <t>General comments relating to the line of add-on, line 3</t>
  </si>
  <si>
    <t>General comments relating to the line of add-on, line 4</t>
  </si>
  <si>
    <t>General comments relating to the line of add-on, line 2 (data merged in data item #96)</t>
  </si>
  <si>
    <t>General comments relating to the line of add-on, line 4 (data merged in data item #96)</t>
  </si>
  <si>
    <t>General comments relating to the line of add-on, line 3 (data merged in data item #96)</t>
  </si>
  <si>
    <t xml:space="preserve">Special price indicator (Usual invoicing conditions / Exceptional invoicing conditions) </t>
  </si>
  <si>
    <t>Total net amount of the invoice/credit note line: revision of the calculation rule for taking into account discounts applied to the total of the line and</t>
  </si>
  <si>
    <t>not deducted from the NUP.</t>
  </si>
  <si>
    <t>Net unit price of the item/service invoiced: revision of the calculation rule, the NUP must no longer include discounts applied to the total of the line.</t>
  </si>
  <si>
    <t>Identification of the add-on: new recommendations to make the use of codes indicated in catalogues compulsory</t>
  </si>
  <si>
    <t>"Free-of-charges comments" becomes "Commercial comments relating to the line of add-on"</t>
  </si>
  <si>
    <t>"General comments relating to the line of add-on, line 1" becomes "General comments relating to the line of add-on"</t>
  </si>
  <si>
    <t>Net unit price excluding VAT of the add-on:</t>
  </si>
  <si>
    <t>Total net amount of the line of the add-on, excluding VAT:</t>
  </si>
  <si>
    <t>- Revision of the calculation rule: the NUP must no longer include the discounts applied to the total of the line.</t>
  </si>
  <si>
    <t>- Revision of the calculation rule for taking into account discounts applied to the total of the invoice line and not deducted from the NUP.</t>
  </si>
  <si>
    <t>- Addition of the rule, the total net amount of the line must be equal to 0 in the case of G22 lines describing add-ons included in the price of the item invoiced.</t>
  </si>
  <si>
    <t>- Addition of the rule, the NUP must be equal to 0 in the case of G22 lines describing add-ons included in the price of the item invoiced.</t>
  </si>
  <si>
    <t>Description of the add-on, line 1 increased from 30 to 35 characters</t>
  </si>
  <si>
    <t>Description of the add-on, line 2 increased from 30 to 35 characters</t>
  </si>
  <si>
    <t>General comments relating to the line of add-on increased from 70 to 280 caractères (merging of data items #96, #97, #98 et #99)</t>
  </si>
  <si>
    <t>1st discount applied to the invoice line of add-on, amount deducted from the total gross amount excl. VAT changes from Optional to Conditional</t>
  </si>
  <si>
    <t>2nd discount applied to the invoice line of add-on, amount deducted from the total gross amount excl. VAT changes from Optional to Conditional</t>
  </si>
  <si>
    <t>3nd discount applied to the invoice line of add-on, amount deducted from the total gross amount excl. VAT changes from Optional to Conditional</t>
  </si>
  <si>
    <t>Identification of the item/service invoiced type qualifier</t>
  </si>
  <si>
    <t>Identification of the add-on type qualifier</t>
  </si>
  <si>
    <t>Line type, 23=Freight/Packing charges invoice line</t>
  </si>
  <si>
    <t>New group G23 - Freight / Packing charges invoice line</t>
  </si>
  <si>
    <t>This new group describes information specific to invoice/credit note lines relating to freight or packing charges previously managed in G21 lines.</t>
  </si>
  <si>
    <t>Duplicate data from group G21 in group G23:</t>
  </si>
  <si>
    <t>Data moved from group G21 to group G23:</t>
  </si>
  <si>
    <t>Document number must be a unique sequential number for a supplier within the same calendar year. It may be based on one or more series. This identifier may include alphanumeric characters [A-Za-Z0-9] and only the following authorised special characters: minus sign "-", plus sign "+", underscore "_" and slash "/".</t>
  </si>
  <si>
    <t>Document number #4 must be a unique sequential number for a supplier within the same calendar year. It may be based on one or more series. This identifier may include alphanumeric characters [A-Za-Z0-9] and only the following authorised special characters: minus sign "-", plus sign "+", underscore "_" and slash "/".
In the case of factoring, invoices and credit notes assigned to the factor must be identified by a specific document type #3, 393 for invoices and 396 for credit notes respectively. The factor must be described in the INVOIC as the beneficiary of the payment (see [SG2] NAD PE).
Business process type #3a: Required information as part of the widespread use of e-invoicing between VAT-registered entities in France. 
Invoicing context B4, S4 and M4 must not be used in the case of a prepayment invoice (document type #3=386).</t>
  </si>
  <si>
    <t>BT-X-302-00</t>
  </si>
  <si>
    <t>BT-X-302-01</t>
  </si>
  <si>
    <t>BT-X-302-02</t>
  </si>
  <si>
    <t>The VAT rate, represented as percentage that applies to the document level charge.</t>
  </si>
  <si>
    <t>A coded identification of what VAT category applies to the document level charge.</t>
  </si>
  <si>
    <t>The following UNTDID 5305 [6] entries are used:
S = Standard VAT rate
Z = VAT rate equal to 0
E = VAT exempt
AE = Reverse charge VAT
K = Reverse charge due to intra-Community delivery
G = VAT-exempt for Export outside the EU
O = Outside the scope of VAT
L = Canary Islands
M = Ceuta and Mellila</t>
  </si>
  <si>
    <t>The amount of a charge, without VAT.</t>
  </si>
  <si>
    <t>A group of business terms providing information about charges and taxes other than VAT, applicable to the Invoice as a whole.</t>
  </si>
  <si>
    <t>/rsm:CrossIndustryInvoice
/rsm:SupplyChainTradeTransaction
/ram:ApplicableHeaderTradeAgreement
/ram:SellerTradeParty
/ram:GlobalID @schemeID</t>
  </si>
  <si>
    <t>/rsm:CrossIndustryInvoice
/rsm:SupplyChainTradeTransaction
/ram:ApplicableHeaderTradeAgreement
/ram:SellerTradeParty
/ram:SpecifiedLegalOrganization
/ram:ID @schemeID</t>
  </si>
  <si>
    <t>/rsm:CrossIndustryInvoice
/rsm:SupplyChainTradeTransaction
/ram:ApplicableHeaderTradeAgreement
/ram:SellerTradeParty
/ram:SpecifiedTaxRegistration
/ram:ID @schemeID</t>
  </si>
  <si>
    <t>/rsm:CrossIndustryInvoice
/rsm:SupplyChainTradeTransaction
/ram:ApplicableHeaderTradeAgreement
/ram:BuyerTradeParty
/ram:SpecifiedLegalOrganization
/ram:ID @schemeID</t>
  </si>
  <si>
    <t>/rsm:CrossIndustryInvoice
/rsm:SupplyChainTradeTransaction
/ram:ApplicableHeaderTradeAgreement
/ram:BuyerTradeParty
/ram:SpecifiedTaxRegistration
/ram:ID @schemeID</t>
  </si>
  <si>
    <t>/rsm:CrossIndustryInvoice
/rsm:SupplyChainTradeTransaction
/ram:ApplicableHeaderTradeAgreement
/ram:SellerTaxRepresentativeTradeParty
/ram:SpecifiedTaxRegistration
/ram:ID @schemeID</t>
  </si>
  <si>
    <t>/rsm:CrossIndustryInvoice
/rsm:SupplyChainTradeTransaction
/ram:ApplicableHeaderTradeSettlement
/ram:SpecifiedTradeSettlementHeaderMonetarySummation
/ram:TaxTotalAmount @currencyID</t>
  </si>
  <si>
    <t>/rsm:CrossIndustryInvoice
/rsm:SupplyChainTradeTransaction
/ram:IncludedSupplyChainTradeLineItem
/ram:SpecifiedLineTradeDelivery
/ram:BilledQuantity @unitCode</t>
  </si>
  <si>
    <t>G1.07
G1.09
G1.36
G6.08</t>
  </si>
  <si>
    <t>G1.10
G6.08</t>
  </si>
  <si>
    <t>#132</t>
  </si>
  <si>
    <t>Rounding amount applied to the total amount including VAT (down payment not deducted)</t>
  </si>
  <si>
    <t>R20.#132</t>
  </si>
  <si>
    <r>
      <rPr>
        <b/>
        <sz val="9"/>
        <color theme="9" tint="-0.249977111117893"/>
        <rFont val="Calibri"/>
        <family val="2"/>
        <scheme val="minor"/>
      </rPr>
      <t>[SG48]</t>
    </r>
    <r>
      <rPr>
        <b/>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165</t>
    </r>
    <r>
      <rPr>
        <sz val="9"/>
        <rFont val="Calibri"/>
        <family val="2"/>
        <scheme val="minor"/>
      </rPr>
      <t xml:space="preserve">) </t>
    </r>
    <r>
      <rPr>
        <b/>
        <sz val="9"/>
        <color rgb="FF0070C0"/>
        <rFont val="Calibri"/>
        <family val="2"/>
        <scheme val="minor"/>
      </rPr>
      <t>C516.5004</t>
    </r>
  </si>
  <si>
    <r>
      <t xml:space="preserve">/rsm:SupplyChainTradeTransaction
- /ram:ApplicableHeaderTradeSettlement
-- /ram:SpecifiedTradeSettlementHeaderMonetarySummation
--- </t>
    </r>
    <r>
      <rPr>
        <b/>
        <sz val="9"/>
        <color rgb="FF0070C0"/>
        <rFont val="Calibri"/>
        <family val="2"/>
        <scheme val="minor"/>
      </rPr>
      <t>/ram:RoundingAmount</t>
    </r>
  </si>
  <si>
    <t>MOA 165</t>
  </si>
  <si>
    <t>5/100</t>
  </si>
  <si>
    <r>
      <t>165</t>
    </r>
    <r>
      <rPr>
        <sz val="9"/>
        <rFont val="Calibri"/>
        <family val="2"/>
        <scheme val="minor"/>
      </rPr>
      <t>=</t>
    </r>
    <r>
      <rPr>
        <i/>
        <sz val="9"/>
        <rFont val="Calibri"/>
        <family val="2"/>
        <scheme val="minor"/>
      </rPr>
      <t>Adjustment amount</t>
    </r>
  </si>
  <si>
    <t>In some countries, the total amount including VAT on invoices may be rounded up or down to the nearest cent for local currency management reasons. This is the case in Switzerland, for example, where the total amount including VAT may be rounded up or down to the nearest 5 cents, as the country does not have coins with a value of less than 5 cents.
If rounding has been applied, its value, i.e. the difference between the rounded total and the total calculated before rounding, must be indicated. This value may be negative (rounded total &lt; total calculated before rounding) or positive (rounded total &gt; total calculated before rounding). This segment must not be generated in the event of zero rounding.</t>
  </si>
  <si>
    <t>R20.05 Rounding amount</t>
  </si>
  <si>
    <r>
      <t xml:space="preserve">In some countries, the total amount including VAT on invoices may be rounded up or down to the nearest cent for local currency management reasons. This is the case in Switzerland, for example, where the total amount including VAT may be rounded up or down to the nearest 5 cents, as the country does not have coins with a value of less than 5 cents.
</t>
    </r>
    <r>
      <rPr>
        <sz val="9"/>
        <color theme="9" tint="-0.249977111117893"/>
        <rFont val="Calibri"/>
        <family val="2"/>
        <scheme val="minor"/>
      </rPr>
      <t>If rounding has been applied, its value, i.e. the difference between the rounded total and the total calculated before rounding, must be indicated. This value may be negative (rounded total &lt; total calculated before rounding) or positive (rounded total &gt; total calculated before rounding). Examples :
Total amount inclunding VAT of 100.13 rounded to the nearest 5 cents = 100.15, rounded = 0.2
Total amount inclunding VAT of 100.11 rounded to the nearest 5 cents = 100.10, rounded = -0.1
The data does not need to be specified if no rounding has been applied (rounding value zero).</t>
    </r>
  </si>
  <si>
    <r>
      <t xml:space="preserve">In some countries, the total amount including VAT on invoices may be rounded up or down to the nearest cent for local currency management reasons. This is the case in Switzerland, for example, where the total amount including VAT may be rounded up or down to the nearest 5 cents, as the country does not have coins with a value of less than 5 cents.
</t>
    </r>
    <r>
      <rPr>
        <sz val="9"/>
        <color theme="9" tint="-0.249977111117893"/>
        <rFont val="Calibri"/>
        <family val="2"/>
      </rPr>
      <t>If rounding has been applied, its value, i.e. the difference between the rounded total and the total calculated before rounding, must be indicated. This value may be negative (rounded total &lt; total calculated before rounding) or positive (rounded total &gt; total calculated before rounding). Examples :
Total amount inclunding VAT of 100.13 rounded to the nearest 5 cents = 100.15, rounded = 0.2
Total amount inclunding VAT of 100.11 rounded to the nearest 5 cents = 100.10, rounded = -0.1
The data does not need to be specified if no rounding has been applied (rounding value zero).</t>
    </r>
  </si>
  <si>
    <t>Rounding amount applied to the total amount including VAT</t>
  </si>
  <si>
    <r>
      <t xml:space="preserve">Required </t>
    </r>
    <r>
      <rPr>
        <b/>
        <sz val="9"/>
        <color theme="9" tint="-0.249977111117893"/>
        <rFont val="Calibri"/>
        <family val="2"/>
        <scheme val="minor"/>
      </rPr>
      <t>only if rounding has been applied to the total amount including VAT on the invoice</t>
    </r>
  </si>
  <si>
    <t>R20.06 Amount of down-payments</t>
  </si>
  <si>
    <t>R20.07 1st down-payment invoice number</t>
  </si>
  <si>
    <t>R20.08 1st down-payment invoice date</t>
  </si>
  <si>
    <t>R20.09 Due payable amount</t>
  </si>
  <si>
    <t>R20.10 VAT total amount, introduction</t>
  </si>
  <si>
    <t>R20.11 VAT total amount</t>
  </si>
  <si>
    <t>R20.12 VAT 1 basis amount and rate</t>
  </si>
  <si>
    <t>R20.13 VAT 1 amount</t>
  </si>
  <si>
    <t>R20.14 VAT 2 basis amount and rate</t>
  </si>
  <si>
    <t>R20.15 VAT 2 amount</t>
  </si>
  <si>
    <t>R20.16 VAT 3 basis amount and rate</t>
  </si>
  <si>
    <t>R20.17 VAT 3 amount</t>
  </si>
  <si>
    <t>R20.18 VAT 4 basis amount and rate</t>
  </si>
  <si>
    <t>R20.19 VAT 4 amount</t>
  </si>
  <si>
    <t>R20.20 Total discounts, introduction</t>
  </si>
  <si>
    <t>R20.21 Total discounts</t>
  </si>
  <si>
    <t>R20.22 Total freight charges, introduction</t>
  </si>
  <si>
    <t>R20.23 Total freight charges</t>
  </si>
  <si>
    <t>R20.24 Total packing charges, introduction</t>
  </si>
  <si>
    <t>R20.25 Total packing charges</t>
  </si>
  <si>
    <t>R20.26 Total WEEE eco-contribution, introduction</t>
  </si>
  <si>
    <t>R20.27 Total WEEE eco-contribution</t>
  </si>
  <si>
    <r>
      <rPr>
        <b/>
        <sz val="10"/>
        <rFont val="Calibri"/>
        <family val="2"/>
        <scheme val="minor"/>
      </rPr>
      <t xml:space="preserve">Revision of the document according to the following publications:
</t>
    </r>
    <r>
      <rPr>
        <sz val="10"/>
        <rFont val="Calibri"/>
        <family val="2"/>
        <scheme val="minor"/>
      </rPr>
      <t xml:space="preserve">- AFNOR XP Z12-012 standard on 31/07/2025
- Factur-X format "EXTENDED - 1.07.3 on 15/05/2025" replacing version "EXTENDED - 1.07.2 on 15/11/2024"
</t>
    </r>
    <r>
      <rPr>
        <b/>
        <sz val="10"/>
        <rFont val="Calibri"/>
        <family val="2"/>
        <scheme val="minor"/>
      </rPr>
      <t>Sheet [FE-Flow1-CII]</t>
    </r>
    <r>
      <rPr>
        <sz val="10"/>
        <rFont val="Calibri"/>
        <family val="2"/>
        <scheme val="minor"/>
      </rPr>
      <t xml:space="preserve">
Revision of flow 1 semantic format according to AFNOR document "XP_Z12-012_Annexe_A_V1.1_2025_07_31.xlsx"
- Addition of BG-21 "DOCUMENT LEVEL CHARGES"
- Addition of BG-21 &lt; BT-99 "Document level charge amount"
- Addition of BG-21 &lt; BT-102 "Document level charge VAT category code"
- Addition of BG-21 &lt; BT-103 "Document level charge VAT rate"
- Addition of BG-25 &lt; BT-126 "Invoice line identifier"
- Addition of BG-25 &lt; BT-131 "Invoice line net amount"
- Addition of BG-25 &lt; BG-29 &lt; BT-149 "Item price base quantity"
- Addition of BG-25 &lt; BG-29 &lt; BT-150 "Item price base quantity unit of measure code"
- Addition of BG-25 &lt; EXT-FR-FE-BG-06 &lt; EXT-FR-FE-137 "Preceding invoice type code"
</t>
    </r>
    <r>
      <rPr>
        <b/>
        <sz val="10"/>
        <rFont val="Calibri"/>
        <family val="2"/>
        <scheme val="minor"/>
      </rPr>
      <t>Sheet [CII-Factur-X Profile]</t>
    </r>
    <r>
      <rPr>
        <sz val="10"/>
        <rFont val="Calibri"/>
        <family val="2"/>
        <scheme val="minor"/>
      </rPr>
      <t xml:space="preserve">
- Recoding of BT-X-299-00 to BT-X-302-00 "PRICE-RELATED SURCHARGES"
- Recoding of BT-X-299-01 to BT-X-302-01 "INDICATOR FOR PRICE CHARGE"
- Recoding of BT-X-299-02 to BT-X-302-02 "Indicator for price charge, value"
- Addition of relationships between CII format and new data added to flow 1 semantic format
</t>
    </r>
    <r>
      <rPr>
        <b/>
        <sz val="10"/>
        <color rgb="FFC00000"/>
        <rFont val="Calibri"/>
        <family val="2"/>
        <scheme val="minor"/>
      </rPr>
      <t xml:space="preserve">[OPTO36 Dictionary]
</t>
    </r>
    <r>
      <rPr>
        <sz val="10"/>
        <color rgb="FFC00000"/>
        <rFont val="Calibri"/>
        <family val="2"/>
        <scheme val="minor"/>
      </rPr>
      <t xml:space="preserve">- E20.#4 "Invoice/Credit note number" : Revision of the usage rule to remove space as an authorised character.
</t>
    </r>
  </si>
  <si>
    <r>
      <rPr>
        <b/>
        <sz val="10"/>
        <color rgb="FFC00000"/>
        <rFont val="Calibri"/>
        <family val="2"/>
        <scheme val="minor"/>
      </rPr>
      <t xml:space="preserve">[OPTO36 Dictionary]
</t>
    </r>
    <r>
      <rPr>
        <sz val="10"/>
        <color rgb="FFC00000"/>
        <rFont val="Calibri"/>
        <family val="2"/>
        <scheme val="minor"/>
      </rPr>
      <t xml:space="preserve">Addition of data R20.#132 "Rounding amount applied to the total amount including VAT (down payment not deducted)".
</t>
    </r>
  </si>
  <si>
    <t>- CII-Factur-X format based on UN/CEFACT XML message D22B: Factur-X, EXTENDED - 1.08</t>
  </si>
  <si>
    <t>#329a</t>
  </si>
  <si>
    <t>E20.#329a</t>
  </si>
  <si>
    <r>
      <rPr>
        <b/>
        <sz val="9"/>
        <color theme="9" tint="-0.249977111117893"/>
        <rFont val="Calibri"/>
        <family val="2"/>
        <scheme val="minor"/>
      </rPr>
      <t>[SG12]</t>
    </r>
    <r>
      <rPr>
        <b/>
        <sz val="9"/>
        <rFont val="Calibri"/>
        <family val="2"/>
        <scheme val="minor"/>
      </rPr>
      <t xml:space="preserve"> </t>
    </r>
    <r>
      <rPr>
        <b/>
        <sz val="9"/>
        <color rgb="FFFF0000"/>
        <rFont val="Calibri"/>
        <family val="2"/>
        <scheme val="minor"/>
      </rPr>
      <t>TOD</t>
    </r>
    <r>
      <rPr>
        <sz val="9"/>
        <rFont val="Calibri"/>
        <family val="2"/>
        <scheme val="minor"/>
      </rPr>
      <t xml:space="preserve"> (</t>
    </r>
    <r>
      <rPr>
        <sz val="9"/>
        <color rgb="FF0070C0"/>
        <rFont val="Calibri"/>
        <family val="2"/>
        <scheme val="minor"/>
      </rPr>
      <t>4055</t>
    </r>
    <r>
      <rPr>
        <sz val="9"/>
        <rFont val="Calibri"/>
        <family val="2"/>
        <scheme val="minor"/>
      </rPr>
      <t>=</t>
    </r>
    <r>
      <rPr>
        <b/>
        <sz val="9"/>
        <rFont val="Calibri"/>
        <family val="2"/>
        <scheme val="minor"/>
      </rPr>
      <t>3</t>
    </r>
    <r>
      <rPr>
        <sz val="9"/>
        <rFont val="Calibri"/>
        <family val="2"/>
        <scheme val="minor"/>
      </rPr>
      <t xml:space="preserve">) </t>
    </r>
    <r>
      <rPr>
        <b/>
        <sz val="9"/>
        <color rgb="FF0070C0"/>
        <rFont val="Calibri"/>
        <family val="2"/>
        <scheme val="minor"/>
      </rPr>
      <t>C100.4052#1</t>
    </r>
  </si>
  <si>
    <r>
      <t xml:space="preserve">/rsm:SupplyChainTradeTransaction
- /ram:ApplicableHeaderTradeAgreement
-- /ram:ApplicableTradeDeliveryTerms
--- /ram:RelevantTradeLocation
---- </t>
    </r>
    <r>
      <rPr>
        <b/>
        <sz val="9"/>
        <color rgb="FF0070C0"/>
        <rFont val="Calibri"/>
        <family val="2"/>
        <scheme val="minor"/>
      </rPr>
      <t>/ram:Name</t>
    </r>
  </si>
  <si>
    <t>Incoterm, name of the transfer place</t>
  </si>
  <si>
    <t>Incoterm</t>
  </si>
  <si>
    <t>Refers to the place where the transfer of obligations, risks and costs from the seller to the buyer takes place according to the specified Incoterm.</t>
  </si>
  <si>
    <t>BG-X-87</t>
  </si>
  <si>
    <t>BT-X-562</t>
  </si>
  <si>
    <t>BG-X-89</t>
  </si>
  <si>
    <t>BT-X-565</t>
  </si>
  <si>
    <t>BT-X-566</t>
  </si>
  <si>
    <t>BG-X-90</t>
  </si>
  <si>
    <t>BT-X-567</t>
  </si>
  <si>
    <t>BT-X-568</t>
  </si>
  <si>
    <t>BT-X-568-0</t>
  </si>
  <si>
    <t>BT-X-569</t>
  </si>
  <si>
    <t>BT-X-570</t>
  </si>
  <si>
    <t>BT-X-571</t>
  </si>
  <si>
    <t>BT-X-572-00</t>
  </si>
  <si>
    <t>BT-X-572</t>
  </si>
  <si>
    <t>BT-X-572-0</t>
  </si>
  <si>
    <t>BT-X-573</t>
  </si>
  <si>
    <t>BG-X-91</t>
  </si>
  <si>
    <t>BT-X-574</t>
  </si>
  <si>
    <t>BT-X-574-1</t>
  </si>
  <si>
    <t>BT-X-575</t>
  </si>
  <si>
    <t>BT-X-576-00</t>
  </si>
  <si>
    <t>BT-X-576</t>
  </si>
  <si>
    <t>BT-X-577-00</t>
  </si>
  <si>
    <t>BT-X-577</t>
  </si>
  <si>
    <t>BT-X-578-00</t>
  </si>
  <si>
    <t>BT-X-578</t>
  </si>
  <si>
    <t>BG-X-92</t>
  </si>
  <si>
    <t>BT-X-579</t>
  </si>
  <si>
    <t>BT-X-580</t>
  </si>
  <si>
    <t>BT-X-581</t>
  </si>
  <si>
    <t>BT-X-582</t>
  </si>
  <si>
    <t>BT-X-583</t>
  </si>
  <si>
    <t>BT-X-584</t>
  </si>
  <si>
    <t>BT-X-585</t>
  </si>
  <si>
    <t>BT-X-586-00</t>
  </si>
  <si>
    <t>BT-X-586</t>
  </si>
  <si>
    <t>BT-X-586-0</t>
  </si>
  <si>
    <t>BT-X-587-00</t>
  </si>
  <si>
    <t>BT-X-587</t>
  </si>
  <si>
    <t>BT-X-587-0</t>
  </si>
  <si>
    <t>BT-X-588-00</t>
  </si>
  <si>
    <t>BT-X-588</t>
  </si>
  <si>
    <t>BT-X-588-0</t>
  </si>
  <si>
    <t>BT-X-561</t>
  </si>
  <si>
    <t>BT-X-561-0</t>
  </si>
  <si>
    <t>BT-X-589</t>
  </si>
  <si>
    <t>BT-X-329-0</t>
  </si>
  <si>
    <t>BT-X-590</t>
  </si>
  <si>
    <t>BT-X-590-0</t>
  </si>
  <si>
    <t>BG-X-88</t>
  </si>
  <si>
    <t>BT-X-563</t>
  </si>
  <si>
    <t>BT-X-564</t>
  </si>
  <si>
    <t>/ram:RelevantTradeLocation</t>
  </si>
  <si>
    <t>ISO-3166 Alpha 2</t>
  </si>
  <si>
    <t>LINE ITEM APPLICABLE TRADE DELIVERY TERMS</t>
  </si>
  <si>
    <t>LOCATION FOR DELIVERY TERMS</t>
  </si>
  <si>
    <t>Country code of the location for delivery terms</t>
  </si>
  <si>
    <t>Name of the location for delivery terms</t>
  </si>
  <si>
    <t>Delivery terms type code</t>
  </si>
  <si>
    <t>/ram:ItemSellerTradeParty</t>
  </si>
  <si>
    <t>LINE ITEM SELLER (case of multiple sellers)</t>
  </si>
  <si>
    <t>Seller tax representative global identifier, scheme</t>
  </si>
  <si>
    <t>/ram:PerPackageUnitQuantity</t>
  </si>
  <si>
    <t>Number of units per package</t>
  </si>
  <si>
    <t>Unit of measure of the number of units per package</t>
  </si>
  <si>
    <t>@CurrencyID</t>
  </si>
  <si>
    <t>Total amount of line item taxes in invoicing currency</t>
  </si>
  <si>
    <t>Total amount of line item taxes, invoicing currency code</t>
  </si>
  <si>
    <t>Total amount of line item taxes in accounting currency</t>
  </si>
  <si>
    <t>Total amount of line item taxes, accounting currency code</t>
  </si>
  <si>
    <r>
      <rPr>
        <b/>
        <sz val="10"/>
        <rFont val="Calibri"/>
        <family val="2"/>
        <scheme val="minor"/>
      </rPr>
      <t>Revision of the document according to the following publications:</t>
    </r>
    <r>
      <rPr>
        <sz val="10"/>
        <rFont val="Calibri"/>
        <family val="2"/>
        <scheme val="minor"/>
      </rPr>
      <t xml:space="preserve">
- AFNOR XP Z12-012 standard November 2025
- Factur-X format "EXTENDED - 1.08 on 04/12/2025" replacing version "EXTENDED - 1.07.3 on 15/05/2025"
</t>
    </r>
    <r>
      <rPr>
        <b/>
        <sz val="10"/>
        <rFont val="Calibri"/>
        <family val="2"/>
        <scheme val="minor"/>
      </rPr>
      <t xml:space="preserve">Sheet [FE-Flow1-CII]
</t>
    </r>
    <r>
      <rPr>
        <sz val="10"/>
        <rFont val="Calibri"/>
        <family val="2"/>
        <scheme val="minor"/>
      </rPr>
      <t xml:space="preserve">Revision of flow 1 semantic format according to AFNOR document "XP_Z12-012_Annexe_A_V1.2.xlsx"
- Addition of date format qualifiers: BT-2-1, BT-9-1, BT-26-1, BT-72-1, BT-73-1, BT-74-1, EXT-FR-FE-138-1,  EXT-FR-FE-158-1, BT-134-1, BT-135-1
- Addition of VAT type qualifiers: BT-95-0, BT-102-0, BT-118-0
- Deletion BT-126 "Invoice line identifier"
- Deletion BT-131 "Invoice line net amount"
- Deletion EXT-FR-FE-137 "Preceding invoice type code"
- Deletion BT-149 "Item price base quantity"
- Deletion BT-150 "Item price base quantity unit of measure code"
</t>
    </r>
    <r>
      <rPr>
        <b/>
        <sz val="10"/>
        <rFont val="Calibri"/>
        <family val="2"/>
        <scheme val="minor"/>
      </rPr>
      <t>Sheet [CII-Factur-X Profile]</t>
    </r>
    <r>
      <rPr>
        <sz val="10"/>
        <rFont val="Calibri"/>
        <family val="2"/>
        <scheme val="minor"/>
      </rPr>
      <t xml:space="preserve">
- Addition data group BG-25-00 &lt; BG-25 &lt; BG-29 &lt; BG-X-87 "LINE ITEM APPLICABLE TRADE DELIVERY TERMS"
- Addition data group BG-25-00 &lt; BG-25 &lt; BG-29 &lt; BG-X-90 "LINE ITEM SELLER (case of multiple sellers)"
- Addition data group BG-25-00 &lt; BT-10-00 &lt; BG-X-22 &lt; BG-X-88 "PLACE OF APPLICATION OF THE INCOTERM"
- Addition data BG-25-00 &lt; BG-25 &lt; BG-30-00 &lt; BT-131-00 &lt; BT-X-329 &lt; BT-X-329-0 "Total amount of line item taxes, invoicing currency code"
- Addition data BG-25-00 &lt; BG-25 &lt; BG-30-00 &lt; BT-131-00 &lt; BT-X-590 "Total amount of line item taxes in accounting currency"
- Addition data BG-25-00 &lt; BG-25 &lt; BG-30-00 &lt; BT-131-00 &lt; BT-X-590 &lt; BT-X-590-0 "Total amount of line item taxes, accounting currency code"
- Addition data BG-25-00 &lt; BG-25 &lt; BG-30-00 &lt; BG-30 &lt; BT-X-589 "Value added tax point date code on line level"
- Addition data BG-25-00 &lt; BG-25 &lt; BG-129-00 &lt; BT-X-561 "Number of units per package"
- Addition data BG-25-00 &lt; BG-25 &lt; BG-129-00 &lt; BT-X-561 &lt; BT-X-561-0 "Unit of measure of the number of units per package"
</t>
    </r>
    <r>
      <rPr>
        <b/>
        <sz val="10"/>
        <color rgb="FFC00000"/>
        <rFont val="Calibri"/>
        <family val="2"/>
        <scheme val="minor"/>
      </rPr>
      <t xml:space="preserve">[OPTO36 Dictionary]
</t>
    </r>
    <r>
      <rPr>
        <sz val="10"/>
        <color rgb="FFC00000"/>
        <rFont val="Calibri"/>
        <family val="2"/>
        <scheme val="minor"/>
      </rPr>
      <t xml:space="preserve">- Addition of data E20.#329a "Incoterm, country of the transfer place"
- Addition of data E20.#329b "Incoterm, name of the transfer place"
</t>
    </r>
    <r>
      <rPr>
        <b/>
        <sz val="10"/>
        <color rgb="FFC00000"/>
        <rFont val="Calibri"/>
        <family val="2"/>
        <scheme val="minor"/>
      </rPr>
      <t xml:space="preserve">[Stat-Appendix]
</t>
    </r>
    <r>
      <rPr>
        <sz val="10"/>
        <color rgb="FFC00000"/>
        <rFont val="Calibri"/>
        <family val="2"/>
        <scheme val="minor"/>
      </rPr>
      <t>Adaptations according to GT Normeyes of 20/11/2025, see details of changes at the bottom of each appendix sheet.</t>
    </r>
    <r>
      <rPr>
        <sz val="10"/>
        <rFont val="Calibri"/>
        <family val="2"/>
        <scheme val="minor"/>
      </rPr>
      <t xml:space="preserve">
</t>
    </r>
  </si>
  <si>
    <t>UNTDID 2475</t>
  </si>
  <si>
    <t>Type of VAT due date in code</t>
  </si>
  <si>
    <t>PLACE OF APPLICATION OF THE INCOTERM</t>
  </si>
  <si>
    <t>Country of the place of application of the incoterm</t>
  </si>
  <si>
    <t>Name of the place of application of the incoterm</t>
  </si>
  <si>
    <t>CII "UN/CEFACT XML D22B : Factur-X, EXTENDED - 1.08 on 04/12/2025" FORMAT</t>
  </si>
  <si>
    <t>BT-2-1</t>
  </si>
  <si>
    <t>BT-9-1</t>
  </si>
  <si>
    <t>BT-26-1</t>
  </si>
  <si>
    <t>BT-72-1</t>
  </si>
  <si>
    <t>BT-73-1</t>
  </si>
  <si>
    <t>BT-74-1</t>
  </si>
  <si>
    <t>EXT-FR-FE-138-1</t>
  </si>
  <si>
    <t>EXT-FR-FE-158-0</t>
  </si>
  <si>
    <t>EXT-FR-FE-158-1</t>
  </si>
  <si>
    <t>BT-134-1</t>
  </si>
  <si>
    <t>BT-135-1</t>
  </si>
  <si>
    <t>Date format qualifier</t>
  </si>
  <si>
    <t>/rsm:CrossIndustryInvoice
/rsm:ExchangedDocument
/ram:IssueDateTime
/udt:DateTimeString @format</t>
  </si>
  <si>
    <t>"102"</t>
  </si>
  <si>
    <t>Qualifier used for functional tests in standard EN16931</t>
  </si>
  <si>
    <t>/rsm:CrossIndustryInvoice
/rsm:ExchangedDocument
/ram:IssueDateTime
/udt:DateTimeString</t>
  </si>
  <si>
    <t>/rsm:CrossIndustryInvoice
/rsm:SupplyChainTradeTransaction
/ram:ApplicableHeaderTradeSettlement
/ram:SpecifiedTradePaymentTerms
/ram:DueDateDateTime
/udt:DateTimeString @format</t>
  </si>
  <si>
    <t>/rsm:CrossIndustryInvoice
/rsm:SupplyChainTradeTransaction
/ram:ApplicableHeaderTradeSettlement
/ram:SpecifiedTradePaymentTerms
/ram:DueDateDateTime
/udt:DateTimeString</t>
  </si>
  <si>
    <t>/rsm:CrossIndustryInvoice
/rsm:SupplyChainTradeTransaction
/ram:ApplicableHeaderTradeSettlement
/ram:InvoiceReferencedDocument
/ram:FormattedIssueDateTime
/qdt:DateTimeString @format</t>
  </si>
  <si>
    <t>/rsm:CrossIndustryInvoice
/rsm:SupplyChainTradeTransaction
/ram:ApplicableHeaderTradeSettlement
/ram:InvoiceReferencedDocument
/ram:FormattedIssueDateTime
/qdt:DateTimeString</t>
  </si>
  <si>
    <t>/rsm:CrossIndustryInvoice
/rsm:SupplyChainTradeTransaction
/ram:ApplicableHeaderTradeDelivery
/ram:ActualDeliverySupplyChainEvent
/ram:OccurrenceDateTime
/udt:DateTimeString @format</t>
  </si>
  <si>
    <t>/rsm:CrossIndustryInvoice
/rsm:SupplyChainTradeTransaction
/ram:ApplicableHeaderTradeSettlement
/ram:BillingSpecifiedPeriod
/ram:StartDateTime
/udt:DateTimeString @format</t>
  </si>
  <si>
    <t>/rsm:CrossIndustryInvoice
/rsm:SupplyChainTradeTransaction
/ram:ApplicableHeaderTradeSettlement
/ram:BillingSpecifiedPeriod
/ram:EndDateTime
/udt:DateTimeString</t>
  </si>
  <si>
    <t>"VAT"</t>
  </si>
  <si>
    <t>S1.17</t>
  </si>
  <si>
    <t>/rsm:CrossIndustryInvoice
/rsm:SupplyChainTradeTransaction
/ram:ApplicableHeaderTradeSettlement
/ram:SpecifiedTradeAllowanceCharge
/ram:CategoryTradeTax
/ram:CategoryCode</t>
  </si>
  <si>
    <t>/rsm:CrossIndustryInvoice
/rsm:SupplyChainTradeTransaction
/ram:ApplicableHeaderTradeSettlement
/ram:SpecifiedTradeAllowanceCharge
/ram:CategoryTradeTax
/ram:TypeCode</t>
  </si>
  <si>
    <t>/rsm:CrossIndustryInvoice
/rsm:SupplyChainTradeTransaction
/ram:ApplicableHeaderTradeSettlement
/ram:ApplicableTradeTax
/ram:TypeCode</t>
  </si>
  <si>
    <t>/rsm:CrossIndustryInvoice
/rsm:SupplyChainTradeTransaction
/ram:ApplicableHeaderTradeSettlement
/ram:ApplicableTradeTax
/ram:CategoryCode</t>
  </si>
  <si>
    <t>/rsm:CrossIndustryInvoice
/rsm:SupplyChainTradeTransaction
/ram:IncludedSupplyChainTradeLineItem
/ram:SpecifiedLineTradeSettlement
/ram:InvoiceReferencedDocument
/ram:FormattedIssueDateTime
/qdt:DateTimeString @format</t>
  </si>
  <si>
    <t>/rsm:CrossIndustryInvoice
/rsm:SupplyChainTradeTransaction
/ram:IncludedSupplyChainTradeLineItem
/ram:SpecifiedLineTradeDelivery
/ram:ActualDeliverySupplyChainEvent
/ram:OccurrenceDateTime</t>
  </si>
  <si>
    <t>G6.12</t>
  </si>
  <si>
    <t>/rsm:CrossIndustryInvoice
/rsm:SupplyChainTradeTransaction
/ram:IncludedSupplyChainTradeLineItem
/ram:SpecifiedLineTradeDelivery
/ram:ActualDeliverySupplyChainEvent
/ram:OccurrenceDateTime
/udt:DateTimeString @format</t>
  </si>
  <si>
    <t>/rsm:CrossIndustryInvoice
/rsm:SupplyChainTradeTransaction
/ram:IncludedSupplyChainTradeLineItem
/ram:SpecifiedLineTradeSettlement
/ram:BillingSpecifiedPeriod
/ram:StartDateTime
/udt:DateTimeString @format</t>
  </si>
  <si>
    <t>/rsm:CrossIndustryInvoice
/rsm:SupplyChainTradeTransaction
/ram:IncludedSupplyChainTradeLineItem
/ram:SpecifiedLineTradeSettlement
/ram:BillingSpecifiedPeriod
/ram:EndDateTime
/udt:DateTimeString @format</t>
  </si>
  <si>
    <t>/rsm:CrossIndustryInvoice
/rsm:SupplyChainTradeTransaction
/ram:ApplicableHeaderTradeSettlement
/ram:BillingSpecifiedPeriod
/ram:StartDateTime
/udt:DateTimeString</t>
  </si>
  <si>
    <t>/rsm:CrossIndustryInvoice
/rsm:SupplyChainTradeTransaction
/ram:IncludedSupplyChainTradeLineItem
/ram:SpecifiedLineTradeSettlement
/ram:InvoiceReferencedDocument
/ram:FormattedIssueDateTime
/qdt:DateTimeString</t>
  </si>
  <si>
    <t>/rsm:CrossIndustryInvoice
/rsm:SupplyChainTradeTransaction
/ram:IncludedSupplyChainTradeLineItem
/ram:SpecifiedLineTradeDelivery
/ram:ActualDeliverySupplyChainEvent
/ram:OccurrenceDateTime
/udt:DateTimeString</t>
  </si>
  <si>
    <t>/rsm:CrossIndustryInvoice
/rsm:SupplyChainTradeTransaction
/ram:IncludedSupplyChainTradeLineItem
/ram:SpecifiedLineTradeSettlement
/ram:BillingSpecifiedPeriod
/ram:StartDateTime
/udt:DateTimeString</t>
  </si>
  <si>
    <t>/rsm:CrossIndustryInvoice
/rsm:SupplyChainTradeTransaction
/ram:IncludedSupplyChainTradeLineItem
/ram:SpecifiedLineTradeSettlement
/ram:BillingSpecifiedPeriod
/ram:EndDateTime
/udt:DateTimeString</t>
  </si>
  <si>
    <t xml:space="preserve">
9</t>
  </si>
  <si>
    <t>G1.05
G1.45
G6.08</t>
  </si>
  <si>
    <t>P1.11
G1.43
G6.11</t>
  </si>
  <si>
    <t>G1.09
G1.36
P1.12
G1.18
G6.11</t>
  </si>
  <si>
    <t>G1.52
G6.11</t>
  </si>
  <si>
    <t>G1.31
G6.11</t>
  </si>
  <si>
    <t>G1.05
G6.11</t>
  </si>
  <si>
    <t>G1.07
G1.09
G1.36
G6.12</t>
  </si>
  <si>
    <t>G6.11
G1.76
G1.101</t>
  </si>
  <si>
    <t>G1.47
G6.11</t>
  </si>
  <si>
    <t>S1.17
G6.11</t>
  </si>
  <si>
    <t>G2.01
G6.08</t>
  </si>
  <si>
    <t>G1.78
G6.11</t>
  </si>
  <si>
    <t>G6.13
G1.76
G6.11</t>
  </si>
  <si>
    <t>G1.47
G1.76
G6.11</t>
  </si>
  <si>
    <t>G1.09
G1.36
G1.39
G6.11</t>
  </si>
  <si>
    <t>G6.11
G1.39</t>
  </si>
  <si>
    <t>G1.09
G1.36
G6.11
G6.25</t>
  </si>
  <si>
    <t>G6.16
G6.12</t>
  </si>
  <si>
    <t>G2.01
G6.16
G6.12</t>
  </si>
  <si>
    <t>G1.14
G6.12</t>
  </si>
  <si>
    <t>G2.31
G6.12</t>
  </si>
  <si>
    <t>G6.10
G6.12
G1.24</t>
  </si>
  <si>
    <t>G2.31
G2.32
G6.08</t>
  </si>
  <si>
    <t>G1.41
G6.11</t>
  </si>
  <si>
    <t>G1.41
G2.32
G6.21
G6.11</t>
  </si>
  <si>
    <t>G6.09</t>
  </si>
  <si>
    <t>G1.52
G6.12</t>
  </si>
  <si>
    <t>G6.06
G6.12</t>
  </si>
  <si>
    <t>G1.15
G6.09</t>
  </si>
  <si>
    <t>G1.31
G6.12</t>
  </si>
  <si>
    <t>G1.05
G6.12</t>
  </si>
  <si>
    <t>G1.07
G1.09
G1.31
G1.36
G6.12</t>
  </si>
  <si>
    <t>G6.12
G6.16</t>
  </si>
  <si>
    <t>G1.09
G1.36
G6.12
G6.25</t>
  </si>
  <si>
    <t>G1.16
G1.55
G6.09</t>
  </si>
  <si>
    <t>G1.16
G6.12</t>
  </si>
  <si>
    <t>G1.16
G6.09</t>
  </si>
  <si>
    <t>01</t>
  </si>
  <si>
    <t>Surface :</t>
  </si>
  <si>
    <t>00</t>
  </si>
  <si>
    <t>02</t>
  </si>
  <si>
    <t>03</t>
  </si>
  <si>
    <t>04</t>
  </si>
  <si>
    <t>05</t>
  </si>
  <si>
    <t>Trivex</t>
  </si>
  <si>
    <t>Autre</t>
  </si>
  <si>
    <t>99</t>
  </si>
  <si>
    <t>07</t>
  </si>
  <si>
    <t>06</t>
  </si>
  <si>
    <t>08</t>
  </si>
  <si>
    <t>ATD</t>
  </si>
  <si>
    <t>EV</t>
  </si>
  <si>
    <t>GR</t>
  </si>
  <si>
    <t>RM</t>
  </si>
  <si>
    <t>Lens + Frame</t>
  </si>
  <si>
    <t>Type of lens:</t>
  </si>
  <si>
    <t>Type of add-on:</t>
  </si>
  <si>
    <t>Special manufacturing</t>
  </si>
  <si>
    <t>Lens material:</t>
  </si>
  <si>
    <t>Index:</t>
  </si>
  <si>
    <t>Geometry:</t>
  </si>
  <si>
    <t>Color:</t>
  </si>
  <si>
    <t>Electronic lens</t>
  </si>
  <si>
    <t>Deferred pricing advantage</t>
  </si>
  <si>
    <t>is calculated (ie. 25=2025)</t>
  </si>
  <si>
    <t>Calculation based on evolution</t>
  </si>
  <si>
    <t>Group calcultation</t>
  </si>
  <si>
    <t>Commercial discount reducing</t>
  </si>
  <si>
    <t>Year for which the YER</t>
  </si>
  <si>
    <t>Year-End Rebate</t>
  </si>
  <si>
    <t>YER</t>
  </si>
  <si>
    <t>YER Group</t>
  </si>
  <si>
    <t>Year-End Rebate Group</t>
  </si>
  <si>
    <t>the basis for calculating the YER</t>
  </si>
  <si>
    <t>Minimum mandatory data</t>
  </si>
  <si>
    <t>Changes made following GT Normeyes of 20/11/2025</t>
  </si>
  <si>
    <t>- Product class "01=Lens", addition of material "05=Trivex" (characteristic 3)</t>
  </si>
  <si>
    <t>- Product class "05=Lens + Frame", addition of lens type "00=Unifocal" (characteristic 2)</t>
  </si>
  <si>
    <t>- Addition of product class "08=Electronic lens" (characteristic 1)</t>
  </si>
  <si>
    <t>- Addition of class "AT=Deferred pricing advantage"</t>
  </si>
  <si>
    <t>- Addition of class "RG=Year-End Rebate Group"</t>
  </si>
  <si>
    <t>- Addition of class "RM=Commercial discount reducing the basis for calculating the YER"</t>
  </si>
  <si>
    <t>- Class "RF=YER", addition of the year for which the YER is calculated</t>
  </si>
  <si>
    <t>- Deletion of class ‘04=Freight charges’, retention of a unique statistical code for freight charges in category "6=Miscellaneous"</t>
  </si>
  <si>
    <t>- Deletion of class ‘07=Packing charges’, retention of a unique statistical code for packing charges in category "6=Miscellaneous"</t>
  </si>
  <si>
    <t>10</t>
  </si>
  <si>
    <t>20</t>
  </si>
  <si>
    <t>11</t>
  </si>
  <si>
    <t>30</t>
  </si>
  <si>
    <t>40</t>
  </si>
  <si>
    <t>50</t>
  </si>
  <si>
    <t>60</t>
  </si>
  <si>
    <t>70</t>
  </si>
  <si>
    <t>90</t>
  </si>
  <si>
    <t>Recycled material</t>
  </si>
  <si>
    <t>Electronic frame</t>
  </si>
  <si>
    <t>Frame type:</t>
  </si>
  <si>
    <t>Frame style:</t>
  </si>
  <si>
    <t>Frame material:</t>
  </si>
  <si>
    <t>Gender:</t>
  </si>
  <si>
    <t>Age:</t>
  </si>
  <si>
    <t>Trend:</t>
  </si>
  <si>
    <t>Shade:</t>
  </si>
  <si>
    <t>- Frame product class, addition of materials "70=Recycled material" and "99=Other" (characteristic 3)</t>
  </si>
  <si>
    <t>- Addition of product class "40=Electronic frame" (characteristic 1)</t>
  </si>
  <si>
    <t>JB</t>
  </si>
  <si>
    <t>JT</t>
  </si>
  <si>
    <t>JS</t>
  </si>
  <si>
    <t>JA</t>
  </si>
  <si>
    <t>Type of contact lens:</t>
  </si>
  <si>
    <t>Replacement frequency:</t>
  </si>
  <si>
    <t>Daily</t>
  </si>
  <si>
    <t>Weekly</t>
  </si>
  <si>
    <t>Monthly</t>
  </si>
  <si>
    <t>Quarterly</t>
  </si>
  <si>
    <t>Half-yearly</t>
  </si>
  <si>
    <t>Annual</t>
  </si>
  <si>
    <t>Twice-monthly</t>
  </si>
  <si>
    <t>Wearing:</t>
  </si>
  <si>
    <t>Dayly wear</t>
  </si>
  <si>
    <t>Coloration:</t>
  </si>
  <si>
    <t>Application type:</t>
  </si>
  <si>
    <t>Type of care:</t>
  </si>
  <si>
    <t>Type of product:</t>
  </si>
  <si>
    <t>- Contact lens classes, addition of replacement frequency "JB=Twice-monthly", "JT=Quarterly", "JS=Half-yearly", "JA=Annual" and "99=Other" (characteristic 2)</t>
  </si>
  <si>
    <t>Services</t>
  </si>
  <si>
    <t>Miscellaneous</t>
  </si>
  <si>
    <t>Software</t>
  </si>
  <si>
    <t>Display stand</t>
  </si>
  <si>
    <t>Consulting</t>
  </si>
  <si>
    <t>- Addition of the category "7=Services"</t>
  </si>
  <si>
    <t>- For each category, addition of class "AT=Deferred pricing advantage"</t>
  </si>
  <si>
    <t>- For each category, addition of class "RG=Year-End Rebate Group"</t>
  </si>
  <si>
    <t>- For each category, addition of class "RM=Commercial discount reducing the basis for calculating the YER"</t>
  </si>
  <si>
    <t>- For each category, class "RF=YER", addition of the year for which the YER is calculated</t>
  </si>
  <si>
    <r>
      <rPr>
        <b/>
        <sz val="11"/>
        <color rgb="FFC00000"/>
        <rFont val="Verdana"/>
        <family val="2"/>
      </rPr>
      <t>INVOIC</t>
    </r>
    <r>
      <rPr>
        <b/>
        <sz val="11"/>
        <color indexed="10"/>
        <rFont val="Verdana"/>
        <family val="2"/>
      </rPr>
      <t xml:space="preserve"> </t>
    </r>
    <r>
      <rPr>
        <b/>
        <sz val="11"/>
        <color rgb="FF0070C0"/>
        <rFont val="Verdana"/>
        <family val="2"/>
      </rPr>
      <t>- Multi-products invoice</t>
    </r>
    <r>
      <rPr>
        <b/>
        <sz val="11"/>
        <color indexed="10"/>
        <rFont val="Verdana"/>
        <family val="2"/>
      </rPr>
      <t xml:space="preserve"> - OPTO36</t>
    </r>
  </si>
  <si>
    <r>
      <rPr>
        <b/>
        <sz val="11"/>
        <color rgb="FFC00000"/>
        <rFont val="Verdana"/>
        <family val="2"/>
      </rPr>
      <t>INVOIC</t>
    </r>
    <r>
      <rPr>
        <b/>
        <sz val="11"/>
        <color rgb="FF0070C0"/>
        <rFont val="Verdana"/>
        <family val="2"/>
      </rPr>
      <t xml:space="preserve"> - Multi-products invoice </t>
    </r>
    <r>
      <rPr>
        <b/>
        <sz val="11"/>
        <color rgb="FFFF0000"/>
        <rFont val="Verdana"/>
        <family val="2"/>
      </rPr>
      <t>- OPTO36</t>
    </r>
  </si>
  <si>
    <r>
      <rPr>
        <b/>
        <sz val="11"/>
        <color rgb="FFC00000"/>
        <rFont val="Verdana"/>
        <family val="2"/>
      </rPr>
      <t>INVOIC</t>
    </r>
    <r>
      <rPr>
        <b/>
        <sz val="11"/>
        <color indexed="10"/>
        <rFont val="Verdana"/>
        <family val="2"/>
      </rPr>
      <t xml:space="preserve"> </t>
    </r>
    <r>
      <rPr>
        <b/>
        <sz val="11"/>
        <color rgb="FF0070C0"/>
        <rFont val="Verdana"/>
        <family val="2"/>
      </rPr>
      <t>- Multi-products invoice</t>
    </r>
    <r>
      <rPr>
        <b/>
        <sz val="11"/>
        <color rgb="FFFF0000"/>
        <rFont val="Verdana"/>
        <family val="2"/>
      </rPr>
      <t xml:space="preserve"> - OPTO36</t>
    </r>
  </si>
  <si>
    <t>Reverse chronological revision history</t>
  </si>
  <si>
    <t>#143a</t>
  </si>
  <si>
    <t>Main activity of the supplier's department, unit or subsidiary</t>
  </si>
  <si>
    <t>#72b</t>
  </si>
  <si>
    <t>#76b</t>
  </si>
  <si>
    <t>#80b</t>
  </si>
  <si>
    <t>#400b</t>
  </si>
  <si>
    <t>#404b</t>
  </si>
  <si>
    <t>1st discount applied to the invoice line, discount reason in text</t>
  </si>
  <si>
    <t>2nd discount applied to the invoice line, discount reason in text</t>
  </si>
  <si>
    <t>3rd discount applied to the invoice line, discount reason in text</t>
  </si>
  <si>
    <t>4th discount applied to the invoice line, discount reason in text</t>
  </si>
  <si>
    <t>5th discount applied to the invoice line, discount reason in text</t>
  </si>
  <si>
    <t>Optician's patient file reference increased from 20 to 35 characters</t>
  </si>
  <si>
    <t>#106b</t>
  </si>
  <si>
    <t>#110b</t>
  </si>
  <si>
    <t>#114b</t>
  </si>
  <si>
    <t>#500b</t>
  </si>
  <si>
    <t>#504b</t>
  </si>
  <si>
    <t>1st discount applied to the invoice line of add-on, discount reason in text</t>
  </si>
  <si>
    <t>2nd discount applied to the invoice line of add-on, discount reason in text</t>
  </si>
  <si>
    <t>3rd discount applied to the invoice line of add-on, discount reason in text</t>
  </si>
  <si>
    <t>4th discount applied to the invoice line of add-on, discount reason in text</t>
  </si>
  <si>
    <t>5th discount applied to the invoice line of add-on, discount reason in text</t>
  </si>
  <si>
    <t>E20.#143a</t>
  </si>
  <si>
    <t>Identification of the supplier's department, unit or subsidiary</t>
  </si>
  <si>
    <r>
      <rPr>
        <b/>
        <sz val="9"/>
        <color theme="9" tint="-0.249977111117893"/>
        <rFont val="Calibri"/>
        <family val="2"/>
        <scheme val="minor"/>
      </rPr>
      <t>[SG2]</t>
    </r>
    <r>
      <rPr>
        <b/>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SU</t>
    </r>
    <r>
      <rPr>
        <sz val="9"/>
        <rFont val="Calibri"/>
        <family val="2"/>
        <scheme val="minor"/>
      </rPr>
      <t xml:space="preserve">)
- </t>
    </r>
    <r>
      <rPr>
        <b/>
        <sz val="9"/>
        <color theme="9" tint="-0.249977111117893"/>
        <rFont val="Calibri"/>
        <family val="2"/>
        <scheme val="minor"/>
      </rPr>
      <t>[SG3]</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OU1</t>
    </r>
    <r>
      <rPr>
        <sz val="9"/>
        <rFont val="Calibri"/>
        <family val="2"/>
        <scheme val="minor"/>
      </rPr>
      <t xml:space="preserve">) </t>
    </r>
    <r>
      <rPr>
        <b/>
        <sz val="9"/>
        <color rgb="FF0070C0"/>
        <rFont val="Calibri"/>
        <family val="2"/>
        <scheme val="minor"/>
      </rPr>
      <t>C506.1156</t>
    </r>
  </si>
  <si>
    <t>G21.#72b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</si>
  <si>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C552.1230</t>
    </r>
  </si>
  <si>
    <t>G21.#76b</t>
  </si>
  <si>
    <r>
      <rPr>
        <sz val="9"/>
        <color theme="9" tint="-0.249977111117893"/>
        <rFont val="Calibri"/>
        <family val="2"/>
        <scheme val="minor"/>
      </rPr>
      <t xml:space="preserve">2nd discount reason is required if at least 2 levels of discount have been granted.
This reason may be indicated in code G21.#76a and/or in plain text G21.#76b.
</t>
    </r>
    <r>
      <rPr>
        <sz val="9"/>
        <rFont val="Calibri"/>
        <family val="2"/>
        <scheme val="minor"/>
      </rPr>
      <t>In case multiple discounts are applied to the invoice line, the restitution order in the message must respect the order of their application.</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</si>
  <si>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C552.1230</t>
    </r>
  </si>
  <si>
    <t>G21.#80b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</si>
  <si>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C552.1230</t>
    </r>
  </si>
  <si>
    <r>
      <rPr>
        <sz val="9"/>
        <color theme="9" tint="-0.249977111117893"/>
        <rFont val="Calibri"/>
        <family val="2"/>
        <scheme val="minor"/>
      </rPr>
      <t xml:space="preserve">3rd discount reason is required if at least 3 levels of discount have been granted.
This reason may be indicated in code G21.#80a and/or in plain text G21.#80b.
</t>
    </r>
    <r>
      <rPr>
        <sz val="9"/>
        <rFont val="Calibri"/>
        <family val="2"/>
        <scheme val="minor"/>
      </rPr>
      <t>In case multiple discounts are applied to the invoice line, the restitution order in the message must respect the order of their application.</t>
    </r>
  </si>
  <si>
    <t>G21.#400b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</si>
  <si>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C552.1230</t>
    </r>
  </si>
  <si>
    <r>
      <rPr>
        <sz val="9"/>
        <color theme="9" tint="-0.249977111117893"/>
        <rFont val="Calibri"/>
        <family val="2"/>
        <scheme val="minor"/>
      </rPr>
      <t xml:space="preserve">4th discount reason is required if at least 4 levels of discount have been granted.
This reason may be indicated in code G21.#400a and/or in plain text G21.#400b.
</t>
    </r>
    <r>
      <rPr>
        <sz val="9"/>
        <rFont val="Calibri"/>
        <family val="2"/>
        <scheme val="minor"/>
      </rPr>
      <t>In case multiple discounts are applied to the invoice line, the restitution order in the message must respect the order of their application.</t>
    </r>
  </si>
  <si>
    <t>G21.#404b</t>
  </si>
  <si>
    <r>
      <rPr>
        <sz val="9"/>
        <color theme="9" tint="-0.249977111117893"/>
        <rFont val="Calibri"/>
        <family val="2"/>
        <scheme val="minor"/>
      </rPr>
      <t xml:space="preserve">5th discount reason is required if 5 levels of discount have been granted.
This reason may be indicated in code G21.#404a and/or in plain text G21.#404b.
</t>
    </r>
    <r>
      <rPr>
        <sz val="9"/>
        <rFont val="Calibri"/>
        <family val="2"/>
        <scheme val="minor"/>
      </rPr>
      <t>In case multiple discounts are applied to the invoice line, the restitution order in the message must respect the order of their application.</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</si>
  <si>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C552.1230</t>
    </r>
  </si>
  <si>
    <t>G22.#106b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</si>
  <si>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#1 </t>
    </r>
    <r>
      <rPr>
        <b/>
        <sz val="9"/>
        <color rgb="FF0070C0"/>
        <rFont val="Calibri"/>
        <family val="2"/>
        <scheme val="minor"/>
      </rPr>
      <t>C552.1230</t>
    </r>
  </si>
  <si>
    <r>
      <t xml:space="preserve">1st discount reason is required if at least one discount has been granted, i.e., if the total net amount excluding VAT G21.#63 of the invoice line, deducted from the total amount of the WEEE eco-contribution, is less than the total gross amount excluding VAT of the line:
</t>
    </r>
    <r>
      <rPr>
        <sz val="9"/>
        <color rgb="FF0070C0"/>
        <rFont val="Calibri"/>
        <family val="2"/>
        <scheme val="minor"/>
      </rPr>
      <t xml:space="preserve">G21.#63 [Net tot.excl.VAT] - G21.#55 [Invoiced qty] * G21.#243 [WEEE UP] &lt; G21.#55 [Invoiced qty] * G21.#64 [GUP]
</t>
    </r>
    <r>
      <rPr>
        <sz val="9"/>
        <color theme="9" tint="-0.249977111117893"/>
        <rFont val="Calibri"/>
        <family val="2"/>
        <scheme val="minor"/>
      </rPr>
      <t xml:space="preserve">This reason may be indicated in code G21.#72a and/or in plain text G21.#72b.
</t>
    </r>
    <r>
      <rPr>
        <sz val="9"/>
        <rFont val="Calibri"/>
        <family val="2"/>
        <scheme val="minor"/>
      </rPr>
      <t>In case multiple discounts are applied to the invoice line, the restitution order in the message must respect the order of their application.</t>
    </r>
  </si>
  <si>
    <t>G22.#110b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</si>
  <si>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#2 </t>
    </r>
    <r>
      <rPr>
        <b/>
        <sz val="9"/>
        <color rgb="FF0070C0"/>
        <rFont val="Calibri"/>
        <family val="2"/>
        <scheme val="minor"/>
      </rPr>
      <t>C552.1230</t>
    </r>
  </si>
  <si>
    <t>G22.#114b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</si>
  <si>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#3 </t>
    </r>
    <r>
      <rPr>
        <b/>
        <sz val="9"/>
        <color rgb="FF0070C0"/>
        <rFont val="Calibri"/>
        <family val="2"/>
        <scheme val="minor"/>
      </rPr>
      <t>C552.1230</t>
    </r>
  </si>
  <si>
    <t>G22.#500b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</si>
  <si>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#4 </t>
    </r>
    <r>
      <rPr>
        <b/>
        <sz val="9"/>
        <color rgb="FF0070C0"/>
        <rFont val="Calibri"/>
        <family val="2"/>
        <scheme val="minor"/>
      </rPr>
      <t>C552.1230</t>
    </r>
  </si>
  <si>
    <t>G22.#504b</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</si>
  <si>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H</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DI</t>
    </r>
    <r>
      <rPr>
        <sz val="9"/>
        <rFont val="Calibri"/>
        <family val="2"/>
        <scheme val="minor"/>
      </rPr>
      <t xml:space="preserve">) #5 </t>
    </r>
    <r>
      <rPr>
        <b/>
        <sz val="9"/>
        <color rgb="FF0070C0"/>
        <rFont val="Calibri"/>
        <family val="2"/>
        <scheme val="minor"/>
      </rPr>
      <t>C552.1230</t>
    </r>
  </si>
  <si>
    <r>
      <t xml:space="preserve">This segment is mandatory when the total net amount G21.#63, excluding VAT, of the invoice line, deducted from the total amount of the WEEE eco-contribution, is less than the total gross amount excluding VAT of the line:
</t>
    </r>
    <r>
      <rPr>
        <sz val="9"/>
        <color rgb="FF0070C0"/>
        <rFont val="Calibri"/>
        <family val="2"/>
        <scheme val="minor"/>
      </rPr>
      <t>G21.#63 [Net tot.excl.VAT] - G21.#55 [Invoiced qty] * G21.#243 [WEEE UP] &lt; G21.#55 [Invoiced qty] * G21.#64 [GUP]</t>
    </r>
    <r>
      <rPr>
        <sz val="9"/>
        <rFont val="Calibri"/>
        <family val="2"/>
        <scheme val="minor"/>
      </rPr>
      <t xml:space="preserve">
Discount reason is required and may be indicated in code G21.#72a and/or in plain text G21.#72b.
In case multiple discounts are applied to the invoice line, the restitution order in the message must respect the order of their application.
This segment should not be generated if no discount has been granted.</t>
    </r>
  </si>
  <si>
    <t>This segment is mandatory if at least 2 discount levels have been applied to the invoice line and must not be generated otherwise.
Discount reason is required and may be indicated in code G21.#76a and/or in plain text G21.#76b.
The order of restitution of the discounts in the message must respect the order of their application.</t>
  </si>
  <si>
    <t>This segment is mandatory if at least 3 discount levels have been applied to the invoice line and must not be generated otherwise.
Discount reason is required and may be indicated in code G21.#80a and/or in plain text G21.#80b.
The order of restitution of the discounts in the message must respect the order of their application.</t>
  </si>
  <si>
    <t>This segment is mandatory if at least 4 discount levels have been applied to the invoice line and must not be generated otherwise.
Discount reason is required and may be indicated in code G21.#400a and/or in plain text G21.#400b.
The order of restitution of the discounts in the message must respect the order of their application.</t>
  </si>
  <si>
    <t>This segment is mandatory when 5 discount levels have been applied to the invoice line and must not be generated otherwise.
Discount reason is required and may be indicated in code G21.#404a and/or in plain text G21.#404b.
The order of restitution of the discounts in the message must respect the order of their application.</t>
  </si>
  <si>
    <t>The identification of the supplier's sub-organisation #143 that issued the invoice/credit note, as well as its main activity indicated in data #143a, allows the recipient to classify it by sector of activity in the case of a supplier with several activities.</t>
  </si>
  <si>
    <t>The reason of discount is required and may be indicated in code G21.#72a and/or in plain text G21.#72b.</t>
  </si>
  <si>
    <t>The reason of discount is required and may be indicated in code G21.#76a and/or in plain text G21.#76b.</t>
  </si>
  <si>
    <t>The reason of discount is required and may be indicated in code G21.#80a and/or in plain text G21.#80b.</t>
  </si>
  <si>
    <t>The reason of discount is required and may be indicated in code G21.#400a and/or in plain text G21.#400b.</t>
  </si>
  <si>
    <t>The reason of discount is required and may be indicated in code G21.#404a and/or in plain text G21.#404b.</t>
  </si>
  <si>
    <t>The reason of discount is required and may be indicated in code G22.#106a and/or in plain text G22.#106b.</t>
  </si>
  <si>
    <t>The reason of discount is required and may be indicated in code G22.#110a and/or in plain text G22.#110b.</t>
  </si>
  <si>
    <t>The reason of discount is required and may be indicated in code G22.#114a and/or in plain text G22.#114b.</t>
  </si>
  <si>
    <t>The reason of discount is required and may be indicated in code G22.#500a and/or in plain text G22.#500b.</t>
  </si>
  <si>
    <t>The reason of discount is required and may be indicated in code G22.#504a and/or in plain text G22.#504b.</t>
  </si>
  <si>
    <t>SUPPLIER'S DEPARTMENT, UNIT OR SUBSIDIARY</t>
  </si>
  <si>
    <t>Supplier's sub-organisation identification</t>
  </si>
  <si>
    <t>Supplier's sub-organisation 2 identification</t>
  </si>
  <si>
    <t>Supplier's sub-organisation 3 identification</t>
  </si>
  <si>
    <t>Didier Rondeau
OPTO36 UBL profile :
Study varried out by
Younse Oubenaissa
Sébastien Lagneaux</t>
  </si>
  <si>
    <t xml:space="preserve"> available in 3 different message formats that are compatible with each other:</t>
  </si>
  <si>
    <t>[UBL Profile]</t>
  </si>
  <si>
    <t>[FE-Flow1-AFNOR]</t>
  </si>
  <si>
    <t>Description of the CII-Factu-X OPTO36 profile</t>
  </si>
  <si>
    <t xml:space="preserve">Description of the UBL OPTO36 profile	</t>
  </si>
  <si>
    <t>- Addition of the address details of the delivery location to the invoice/credit note header and line items.</t>
  </si>
  <si>
    <t>- Removal of data that cannot be represented in accordance with AFNOR specifications (G20 lines, some invoice footer totals, etc.).</t>
  </si>
  <si>
    <t xml:space="preserve">Type of line deleted from OPTO36 profile; not compatible with the AFNOR Z12-012 specifications		</t>
  </si>
  <si>
    <t>#420</t>
  </si>
  <si>
    <t>#421</t>
  </si>
  <si>
    <t>#422</t>
  </si>
  <si>
    <t>#423</t>
  </si>
  <si>
    <t>#424</t>
  </si>
  <si>
    <t>#425</t>
  </si>
  <si>
    <t>#426</t>
  </si>
  <si>
    <t>#427</t>
  </si>
  <si>
    <t>#428</t>
  </si>
  <si>
    <t>Ship-to party relating to the invoice line: identification</t>
  </si>
  <si>
    <t>Ship-to party relating to the invoice line: identification type qualifier</t>
  </si>
  <si>
    <t>Ship-to party relating to the invoice line: name</t>
  </si>
  <si>
    <t>Ship-to party relating to the invoice line: address, line 1</t>
  </si>
  <si>
    <t>Ship-to party relating to the invoice line: address, line 2</t>
  </si>
  <si>
    <t>Ship-to party relating to the invoice line: address, line 3</t>
  </si>
  <si>
    <t>Ship-to party relating to the invoice line: city name</t>
  </si>
  <si>
    <t>Ship-to party relating to the invoice line: postcode</t>
  </si>
  <si>
    <t>Ship-to party relating to the invoice line: country code</t>
  </si>
  <si>
    <t>#520</t>
  </si>
  <si>
    <t>#521</t>
  </si>
  <si>
    <t>#522</t>
  </si>
  <si>
    <t>#523</t>
  </si>
  <si>
    <t>#524</t>
  </si>
  <si>
    <t>#525</t>
  </si>
  <si>
    <t>#526</t>
  </si>
  <si>
    <t>#527</t>
  </si>
  <si>
    <t>#528</t>
  </si>
  <si>
    <t>Ship-to party relating to the invoice line of add-on: identification</t>
  </si>
  <si>
    <t>Ship-to party relating to the invoice line of add-on: identification type qualifier</t>
  </si>
  <si>
    <t>Ship-to party relating to the invoice line of add-on: name</t>
  </si>
  <si>
    <t>Ship-to party relating to the invoice line of add-on: address, line 1</t>
  </si>
  <si>
    <t>Ship-to party relating to the invoice line of add-on: address, line 2</t>
  </si>
  <si>
    <t>Ship-to party relating to the invoice line of add-on: address, line 3</t>
  </si>
  <si>
    <t>Ship-to party relating to the invoice line of add-on: city name</t>
  </si>
  <si>
    <t>Ship-to party relating to the invoice line of add-on: postcode</t>
  </si>
  <si>
    <t>Ship-to party relating to the invoice line of add-on: country code</t>
  </si>
  <si>
    <t>- UBL format based on OASIS Standard version 2.1</t>
  </si>
  <si>
    <t>Statuses used to qualify data in CII-Factur-X and UBL formats:</t>
  </si>
  <si>
    <t>The CII-Factur-X and UBL formats are based on an XML structure in which the status of the various elements (blocks, data, schemas) is indicated by one of the following</t>
  </si>
  <si>
    <t>cardinalities:</t>
  </si>
  <si>
    <t>2/20</t>
  </si>
  <si>
    <t>G21.#420</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</si>
  <si>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</si>
  <si>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t>G21.#421</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</si>
  <si>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</si>
  <si>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t>G21.#422</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</si>
  <si>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</si>
  <si>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r>
      <t xml:space="preserve">/rsm:SupplyChainTradeTransaction
- /ram:IncludedSupplyChainTradeLineItem
-- /ram:SpecifiedLineTradeDelivery
--- /ram:ShipToTradeParty
</t>
    </r>
    <r>
      <rPr>
        <b/>
        <sz val="9"/>
        <rFont val="Calibri"/>
        <family val="2"/>
        <scheme val="minor"/>
      </rPr>
      <t xml:space="preserve">---- </t>
    </r>
    <r>
      <rPr>
        <b/>
        <sz val="9"/>
        <color rgb="FF0070C0"/>
        <rFont val="Calibri"/>
        <family val="2"/>
        <scheme val="minor"/>
      </rPr>
      <t>/ram:Name</t>
    </r>
  </si>
  <si>
    <r>
      <t xml:space="preserve">/cac:InvoiceLine
- /cac:Delivery
-- /cac:DeliveryParty
--- /cac:PartyName
---- </t>
    </r>
    <r>
      <rPr>
        <b/>
        <sz val="9"/>
        <color rgb="FF0070C0"/>
        <rFont val="Calibri"/>
        <family val="2"/>
        <scheme val="minor"/>
      </rPr>
      <t>/cbc:Name</t>
    </r>
  </si>
  <si>
    <r>
      <t xml:space="preserve">/cac:CreditNoteLine
- /cac:Delivery
-- /cac:DeliveryParty
--- /cac:PartyName
---- </t>
    </r>
    <r>
      <rPr>
        <b/>
        <sz val="9"/>
        <color rgb="FF0070C0"/>
        <rFont val="Calibri"/>
        <family val="2"/>
        <scheme val="minor"/>
      </rPr>
      <t>/cbc:Name</t>
    </r>
  </si>
  <si>
    <t>G21.#423</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</si>
  <si>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</si>
  <si>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r>
      <t xml:space="preserve">/rsm:SupplyChainTradeTransaction
- /ram:IncludedSupplyChainTradeLineItem
-- /ram:SpecifiedLineTradeDelivery
--- /ram:ShipToTradeParty
---- /ram:PostalTradeAddress
</t>
    </r>
    <r>
      <rPr>
        <b/>
        <sz val="9"/>
        <rFont val="Calibri"/>
        <family val="2"/>
        <scheme val="minor"/>
      </rPr>
      <t xml:space="preserve">----- </t>
    </r>
    <r>
      <rPr>
        <b/>
        <sz val="9"/>
        <color rgb="FF0070C0"/>
        <rFont val="Calibri"/>
        <family val="2"/>
        <scheme val="minor"/>
      </rPr>
      <t>/ram:LineOne</t>
    </r>
  </si>
  <si>
    <r>
      <t xml:space="preserve">/cac:InvoiceLine
- /cac:Delivery
-- /cac:DeliveryLocation
--- /cac:Address
---- </t>
    </r>
    <r>
      <rPr>
        <b/>
        <sz val="9"/>
        <color rgb="FF0070C0"/>
        <rFont val="Calibri"/>
        <family val="2"/>
        <scheme val="minor"/>
      </rPr>
      <t>/cbc:StreetName</t>
    </r>
  </si>
  <si>
    <r>
      <t xml:space="preserve">/cac:CreditNoteLine
- /cac:Delivery
-- /cac:DeliveryLocation
--- /cac:Address
---- </t>
    </r>
    <r>
      <rPr>
        <b/>
        <sz val="9"/>
        <color rgb="FF0070C0"/>
        <rFont val="Calibri"/>
        <family val="2"/>
        <scheme val="minor"/>
      </rPr>
      <t>/cbc:StreetName</t>
    </r>
  </si>
  <si>
    <t>G21.#424</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</si>
  <si>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</si>
  <si>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r>
      <t xml:space="preserve">/rsm:SupplyChainTradeTransaction
- /ram:IncludedSupplyChainTradeLineItem
-- /ram:SpecifiedLineTradeDelivery
--- /ram:ShipToTradeParty
---- /ram:PostalTradeAddress
</t>
    </r>
    <r>
      <rPr>
        <b/>
        <sz val="9"/>
        <rFont val="Calibri"/>
        <family val="2"/>
        <scheme val="minor"/>
      </rPr>
      <t xml:space="preserve">----- </t>
    </r>
    <r>
      <rPr>
        <b/>
        <sz val="9"/>
        <color rgb="FF0070C0"/>
        <rFont val="Calibri"/>
        <family val="2"/>
        <scheme val="minor"/>
      </rPr>
      <t>/ram:LineTwo</t>
    </r>
  </si>
  <si>
    <r>
      <t xml:space="preserve">/cac:InvoiceLine
- /cac:Delivery
-- /cac:DeliveryLocation
--- /cac:Address
---- </t>
    </r>
    <r>
      <rPr>
        <b/>
        <sz val="9"/>
        <color rgb="FF0070C0"/>
        <rFont val="Calibri"/>
        <family val="2"/>
        <scheme val="minor"/>
      </rPr>
      <t>/cbc:AdditionalStreetName</t>
    </r>
  </si>
  <si>
    <r>
      <t xml:space="preserve">/cac:CreditNoteLine
- /cac:Delivery
-- /cac:DeliveryLocation
--- /cac:Address
---- </t>
    </r>
    <r>
      <rPr>
        <b/>
        <sz val="9"/>
        <color rgb="FF0070C0"/>
        <rFont val="Calibri"/>
        <family val="2"/>
        <scheme val="minor"/>
      </rPr>
      <t>/cbc:AdditionalStreetName</t>
    </r>
  </si>
  <si>
    <t>G21.#425</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</si>
  <si>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</si>
  <si>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r>
      <t xml:space="preserve">/rsm:SupplyChainTradeTransaction
- /ram:IncludedSupplyChainTradeLineItem
-- /ram:SpecifiedLineTradeDelivery
--- /ram:ShipToTradeParty
---- /ram:PostalTradeAddress
</t>
    </r>
    <r>
      <rPr>
        <b/>
        <sz val="9"/>
        <rFont val="Calibri"/>
        <family val="2"/>
        <scheme val="minor"/>
      </rPr>
      <t xml:space="preserve">----- </t>
    </r>
    <r>
      <rPr>
        <b/>
        <sz val="9"/>
        <color rgb="FF0070C0"/>
        <rFont val="Calibri"/>
        <family val="2"/>
        <scheme val="minor"/>
      </rPr>
      <t>/ram:LineThree</t>
    </r>
  </si>
  <si>
    <r>
      <t xml:space="preserve">/cac:InvoiceLine
- /cac:Delivery
-- /cac:DeliveryLocation
--- /cac:Address
---- /cac:AddressLine
----- </t>
    </r>
    <r>
      <rPr>
        <b/>
        <sz val="9"/>
        <color rgb="FF0070C0"/>
        <rFont val="Calibri"/>
        <family val="2"/>
        <scheme val="minor"/>
      </rPr>
      <t>/cbc:Line</t>
    </r>
  </si>
  <si>
    <r>
      <t xml:space="preserve">/cac:CreditNoteLine
- /cac:Delivery
-- /cac:DeliveryLocation
--- /cac:Address
---- /cac:AddressLine
----- </t>
    </r>
    <r>
      <rPr>
        <b/>
        <sz val="9"/>
        <color rgb="FF0070C0"/>
        <rFont val="Calibri"/>
        <family val="2"/>
        <scheme val="minor"/>
      </rPr>
      <t>/cbc:Line</t>
    </r>
  </si>
  <si>
    <t>G21.#426</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</si>
  <si>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</si>
  <si>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r>
      <t xml:space="preserve">/rsm:SupplyChainTradeTransaction
- /ram:IncludedSupplyChainTradeLineItem
-- /ram:SpecifiedLineTradeDelivery
--- /ram:ShipToTradeParty
---- /ram:PostalTradeAddress
</t>
    </r>
    <r>
      <rPr>
        <b/>
        <sz val="9"/>
        <rFont val="Calibri"/>
        <family val="2"/>
        <scheme val="minor"/>
      </rPr>
      <t xml:space="preserve">----- </t>
    </r>
    <r>
      <rPr>
        <b/>
        <sz val="9"/>
        <color rgb="FF0070C0"/>
        <rFont val="Calibri"/>
        <family val="2"/>
        <scheme val="minor"/>
      </rPr>
      <t>/ram:CityName</t>
    </r>
  </si>
  <si>
    <r>
      <t xml:space="preserve">/cac:InvoiceLine
- /cac:Delivery
-- /cac:DeliveryLocation
--- /cac:Address
---- </t>
    </r>
    <r>
      <rPr>
        <b/>
        <sz val="9"/>
        <color rgb="FF0070C0"/>
        <rFont val="Calibri"/>
        <family val="2"/>
        <scheme val="minor"/>
      </rPr>
      <t>/cbc:CityName</t>
    </r>
  </si>
  <si>
    <r>
      <t xml:space="preserve">/cac:CreditNoteLine
- /cac:Delivery
-- /cac:DeliveryLocation
--- /cac:Address
---- </t>
    </r>
    <r>
      <rPr>
        <b/>
        <sz val="9"/>
        <color rgb="FF0070C0"/>
        <rFont val="Calibri"/>
        <family val="2"/>
        <scheme val="minor"/>
      </rPr>
      <t>/cbc:CityName</t>
    </r>
  </si>
  <si>
    <t>G21.#427</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</si>
  <si>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</si>
  <si>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r>
      <t xml:space="preserve">/rsm:SupplyChainTradeTransaction
- /ram:IncludedSupplyChainTradeLineItem
-- /ram:SpecifiedLineTradeDelivery
--- /ram:ShipToTradeParty
---- /ram:PostalTradeAddress
</t>
    </r>
    <r>
      <rPr>
        <b/>
        <sz val="9"/>
        <rFont val="Calibri"/>
        <family val="2"/>
        <scheme val="minor"/>
      </rPr>
      <t xml:space="preserve">----- </t>
    </r>
    <r>
      <rPr>
        <b/>
        <sz val="9"/>
        <color rgb="FF0070C0"/>
        <rFont val="Calibri"/>
        <family val="2"/>
        <scheme val="minor"/>
      </rPr>
      <t>/ram:PostcodeCode</t>
    </r>
  </si>
  <si>
    <r>
      <t xml:space="preserve">/cac:InvoiceLine
- /cac:Delivery
-- /cac:DeliveryLocation
--- /cac:Address
---- </t>
    </r>
    <r>
      <rPr>
        <b/>
        <sz val="9"/>
        <color rgb="FF0070C0"/>
        <rFont val="Calibri"/>
        <family val="2"/>
        <scheme val="minor"/>
      </rPr>
      <t>/cbc:PostalZone</t>
    </r>
  </si>
  <si>
    <r>
      <t xml:space="preserve">/cac:CreditNoteLine
- /cac:Delivery
-- /cac:DeliveryLocation
--- /cac:Address
---- </t>
    </r>
    <r>
      <rPr>
        <b/>
        <sz val="9"/>
        <color rgb="FF0070C0"/>
        <rFont val="Calibri"/>
        <family val="2"/>
        <scheme val="minor"/>
      </rPr>
      <t>/cbc:PostalZone</t>
    </r>
  </si>
  <si>
    <t>G21.#428</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</si>
  <si>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</si>
  <si>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r>
      <t xml:space="preserve">/rsm:SupplyChainTradeTransaction
- /ram:IncludedSupplyChainTradeLineItem
-- /ram:SpecifiedLineTradeDelivery
--- /ram:ShipToTradeParty
---- /ram:PostalTradeAddress
</t>
    </r>
    <r>
      <rPr>
        <b/>
        <sz val="9"/>
        <rFont val="Calibri"/>
        <family val="2"/>
        <scheme val="minor"/>
      </rPr>
      <t xml:space="preserve">----- </t>
    </r>
    <r>
      <rPr>
        <b/>
        <sz val="9"/>
        <color rgb="FF0070C0"/>
        <rFont val="Calibri"/>
        <family val="2"/>
        <scheme val="minor"/>
      </rPr>
      <t>/ram:CountryID</t>
    </r>
  </si>
  <si>
    <r>
      <t xml:space="preserve">/cac:InvoiceLine
- /cac:Delivery
-- /cac:DeliveryLocation
--- /cac:Address
---- /cac:Country
----- </t>
    </r>
    <r>
      <rPr>
        <b/>
        <sz val="9"/>
        <color rgb="FF0070C0"/>
        <rFont val="Calibri"/>
        <family val="2"/>
        <scheme val="minor"/>
      </rPr>
      <t>/cbc:IdentificationCode</t>
    </r>
  </si>
  <si>
    <r>
      <t xml:space="preserve">/cac:CreditNoteLine
-/cac:Delivery
-- /cac:DeliveryLocation
--- /cac:Address
---- /cac:Country
----- </t>
    </r>
    <r>
      <rPr>
        <b/>
        <sz val="9"/>
        <color rgb="FF0070C0"/>
        <rFont val="Calibri"/>
        <family val="2"/>
        <scheme val="minor"/>
      </rPr>
      <t>/cbc:IdentificationCode</t>
    </r>
  </si>
  <si>
    <t>G22.#520</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</si>
  <si>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</si>
  <si>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t>G22.#521</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</si>
  <si>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</si>
  <si>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t>G22.#522</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</si>
  <si>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</si>
  <si>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t>G22.#523</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</si>
  <si>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</si>
  <si>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t>G22.#524</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</si>
  <si>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</si>
  <si>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t>G22.#525</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</si>
  <si>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</si>
  <si>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t>G22.#526</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</si>
  <si>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</si>
  <si>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t>G22.#527</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</si>
  <si>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</si>
  <si>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t>G22.#528</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</si>
  <si>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</si>
  <si>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t>G23.#420</t>
  </si>
  <si>
    <t>G23.#421</t>
  </si>
  <si>
    <t>G23.#422</t>
  </si>
  <si>
    <t>G23.#423</t>
  </si>
  <si>
    <t>G23.#424</t>
  </si>
  <si>
    <t>G23.#425</t>
  </si>
  <si>
    <t>G23.#426</t>
  </si>
  <si>
    <t>G23.#427</t>
  </si>
  <si>
    <t>G23.#428</t>
  </si>
  <si>
    <r>
      <t>/cbc:TestIndicator</t>
    </r>
    <r>
      <rPr>
        <sz val="9"/>
        <rFont val="Calibri"/>
        <family val="2"/>
        <scheme val="minor"/>
      </rPr>
      <t>=</t>
    </r>
    <r>
      <rPr>
        <b/>
        <sz val="9"/>
        <rFont val="Calibri"/>
        <family val="2"/>
        <scheme val="minor"/>
      </rPr>
      <t>true</t>
    </r>
  </si>
  <si>
    <t>UBL mapping - Invoice</t>
  </si>
  <si>
    <t>Root element: /Invoice</t>
  </si>
  <si>
    <t>UBL mapping: Credit note</t>
  </si>
  <si>
    <t>Root element: /CreditNote</t>
  </si>
  <si>
    <t>/cbc:InvoiceTypeCode</t>
  </si>
  <si>
    <t>/cbc:CreditNoteTypeCode</t>
  </si>
  <si>
    <t>/cbc:ProfileID</t>
  </si>
  <si>
    <t>/cbc:ID</t>
  </si>
  <si>
    <r>
      <t xml:space="preserve">/cac:InvoicePeriod
- </t>
    </r>
    <r>
      <rPr>
        <b/>
        <sz val="9"/>
        <color rgb="FF0070C0"/>
        <rFont val="Calibri"/>
        <family val="2"/>
        <scheme val="minor"/>
      </rPr>
      <t>/cbc:DescriptionCode</t>
    </r>
  </si>
  <si>
    <r>
      <t xml:space="preserve">/cac:PaymentMeans
- </t>
    </r>
    <r>
      <rPr>
        <b/>
        <sz val="9"/>
        <color rgb="FF0070C0"/>
        <rFont val="Calibri"/>
        <family val="2"/>
        <scheme val="minor"/>
      </rPr>
      <t>/cbc:PaymentMeansCode</t>
    </r>
  </si>
  <si>
    <r>
      <t xml:space="preserve">/cac:AccountingSupplierParty
- /cac:Party
-- /cac:PartyLegalEntity
--- </t>
    </r>
    <r>
      <rPr>
        <b/>
        <sz val="9"/>
        <color rgb="FF0070C0"/>
        <rFont val="Calibri"/>
        <family val="2"/>
        <scheme val="minor"/>
      </rPr>
      <t>/cbc:RegistrationName</t>
    </r>
  </si>
  <si>
    <r>
      <t xml:space="preserve">/cac:AccountingSupplierParty
- /cac:Party
-- /cac:PartyLegalEntity
--- </t>
    </r>
    <r>
      <rPr>
        <b/>
        <sz val="9"/>
        <color rgb="FF0070C0"/>
        <rFont val="Calibri"/>
        <family val="2"/>
        <scheme val="minor"/>
      </rPr>
      <t>/cbc:CompanyLegalForm</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</si>
  <si>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"#ABL#"</t>
    </r>
    <r>
      <rPr>
        <sz val="9"/>
        <rFont val="Calibri"/>
        <family val="2"/>
        <scheme val="minor"/>
      </rPr>
      <t xml:space="preserve"> + </t>
    </r>
    <r>
      <rPr>
        <b/>
        <sz val="9"/>
        <rFont val="Calibri"/>
        <family val="2"/>
        <scheme val="minor"/>
      </rPr>
      <t>E20.#178</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</si>
  <si>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"#TXD#"</t>
    </r>
    <r>
      <rPr>
        <sz val="9"/>
        <rFont val="Calibri"/>
        <family val="2"/>
        <scheme val="minor"/>
      </rPr>
      <t xml:space="preserve"> + </t>
    </r>
    <r>
      <rPr>
        <b/>
        <sz val="9"/>
        <rFont val="Calibri"/>
        <family val="2"/>
        <scheme val="minor"/>
      </rPr>
      <t>E20.#180</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</si>
  <si>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"#AAI#"</t>
    </r>
    <r>
      <rPr>
        <sz val="9"/>
        <rFont val="Calibri"/>
        <family val="2"/>
        <scheme val="minor"/>
      </rPr>
      <t xml:space="preserve"> + </t>
    </r>
    <r>
      <rPr>
        <b/>
        <sz val="9"/>
        <rFont val="Calibri"/>
        <family val="2"/>
        <scheme val="minor"/>
      </rPr>
      <t>E20.#181</t>
    </r>
  </si>
  <si>
    <r>
      <t xml:space="preserve">/cac:PaymentTerms
- </t>
    </r>
    <r>
      <rPr>
        <b/>
        <sz val="9"/>
        <color rgb="FF0070C0"/>
        <rFont val="Calibri"/>
        <family val="2"/>
        <scheme val="minor"/>
      </rPr>
      <t>/cbc:Note</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</si>
  <si>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"#AAB#"</t>
    </r>
    <r>
      <rPr>
        <sz val="9"/>
        <rFont val="Calibri"/>
        <family val="2"/>
        <scheme val="minor"/>
      </rPr>
      <t xml:space="preserve"> + </t>
    </r>
    <r>
      <rPr>
        <b/>
        <sz val="9"/>
        <rFont val="Calibri"/>
        <family val="2"/>
        <scheme val="minor"/>
      </rPr>
      <t>E20.#310</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</si>
  <si>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"#PMD#"</t>
    </r>
    <r>
      <rPr>
        <sz val="9"/>
        <rFont val="Calibri"/>
        <family val="2"/>
        <scheme val="minor"/>
      </rPr>
      <t xml:space="preserve"> + </t>
    </r>
    <r>
      <rPr>
        <b/>
        <sz val="9"/>
        <rFont val="Calibri"/>
        <family val="2"/>
        <scheme val="minor"/>
      </rPr>
      <t>E20.#311</t>
    </r>
  </si>
  <si>
    <r>
      <rPr>
        <b/>
        <sz val="9"/>
        <color rgb="FF0070C0"/>
        <rFont val="Calibri"/>
        <family val="2"/>
        <scheme val="minor"/>
      </rPr>
      <t>/cbc:Note</t>
    </r>
    <r>
      <rPr>
        <sz val="9"/>
        <rFont val="Calibri"/>
        <family val="2"/>
        <scheme val="minor"/>
      </rPr>
      <t xml:space="preserve"> = </t>
    </r>
    <r>
      <rPr>
        <b/>
        <sz val="9"/>
        <color theme="9" tint="-0.249977111117893"/>
        <rFont val="Calibri"/>
        <family val="2"/>
        <scheme val="minor"/>
      </rPr>
      <t>"#PMT#"</t>
    </r>
    <r>
      <rPr>
        <sz val="9"/>
        <rFont val="Calibri"/>
        <family val="2"/>
        <scheme val="minor"/>
      </rPr>
      <t xml:space="preserve"> + </t>
    </r>
    <r>
      <rPr>
        <b/>
        <sz val="9"/>
        <rFont val="Calibri"/>
        <family val="2"/>
        <scheme val="minor"/>
      </rPr>
      <t>E20.#312</t>
    </r>
  </si>
  <si>
    <r>
      <t xml:space="preserve">/cac:BillingReference
- /cac:InvoiceDocumentReference
-- </t>
    </r>
    <r>
      <rPr>
        <b/>
        <sz val="9"/>
        <color rgb="FF0070C0"/>
        <rFont val="Calibri"/>
        <family val="2"/>
        <scheme val="minor"/>
      </rPr>
      <t>/cbc:ID</t>
    </r>
  </si>
  <si>
    <r>
      <t xml:space="preserve">/cac:AccountingSupplierParty
- /cac:Party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</si>
  <si>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/cac:AccountingSupplierParty
- /cac:Party
-- </t>
    </r>
    <r>
      <rPr>
        <b/>
        <sz val="9"/>
        <color rgb="FF0070C0"/>
        <rFont val="Calibri"/>
        <family val="2"/>
        <scheme val="minor"/>
      </rPr>
      <t>/cbc:EndpointID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</si>
  <si>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/cac:AccountingSupplierParty
- /cac:Party
-- /cac:PartyName
--- </t>
    </r>
    <r>
      <rPr>
        <b/>
        <sz val="9"/>
        <color rgb="FF0070C0"/>
        <rFont val="Calibri"/>
        <family val="2"/>
        <scheme val="minor"/>
      </rPr>
      <t>/cbc:Name</t>
    </r>
  </si>
  <si>
    <r>
      <t xml:space="preserve">/cac:AccountingSupplierParty
- /cac:Party
-- /cac:PostalAddress
--- </t>
    </r>
    <r>
      <rPr>
        <b/>
        <sz val="9"/>
        <color rgb="FF0070C0"/>
        <rFont val="Calibri"/>
        <family val="2"/>
        <scheme val="minor"/>
      </rPr>
      <t>/cbc:StreetName</t>
    </r>
  </si>
  <si>
    <r>
      <t xml:space="preserve">/cac:AccountingSupplierParty
- /cac:Party
-- /cac:PostalAddress
--- </t>
    </r>
    <r>
      <rPr>
        <b/>
        <sz val="9"/>
        <color rgb="FF0070C0"/>
        <rFont val="Calibri"/>
        <family val="2"/>
        <scheme val="minor"/>
      </rPr>
      <t>/cbc:AdditionalStreetName</t>
    </r>
  </si>
  <si>
    <r>
      <t xml:space="preserve">/cac:AccountingSupplierParty
- /cac:Party
-- /cac:PostalAddress
--- /cac:AddressLine
---- </t>
    </r>
    <r>
      <rPr>
        <b/>
        <sz val="9"/>
        <color rgb="FF0070C0"/>
        <rFont val="Calibri"/>
        <family val="2"/>
        <scheme val="minor"/>
      </rPr>
      <t>/cbc:Line</t>
    </r>
  </si>
  <si>
    <r>
      <t xml:space="preserve">/cac:AccountingSupplierParty
- /cac:Party
-- /cac:PostalAddress
--- </t>
    </r>
    <r>
      <rPr>
        <b/>
        <sz val="9"/>
        <color rgb="FF0070C0"/>
        <rFont val="Calibri"/>
        <family val="2"/>
        <scheme val="minor"/>
      </rPr>
      <t>/cbc:CityName</t>
    </r>
  </si>
  <si>
    <r>
      <t xml:space="preserve">/cac:AccountingSupplierParty
- /cac:Party
-- /cac:PostalAddress
--- </t>
    </r>
    <r>
      <rPr>
        <b/>
        <sz val="9"/>
        <color rgb="FF0070C0"/>
        <rFont val="Calibri"/>
        <family val="2"/>
        <scheme val="minor"/>
      </rPr>
      <t>/cbc:PostalZone</t>
    </r>
  </si>
  <si>
    <r>
      <t xml:space="preserve">/cac:AccountingSupplierParty
- /cac:Party
-- /cac:PostalAddress
--- /cac:Country
---- </t>
    </r>
    <r>
      <rPr>
        <b/>
        <sz val="9"/>
        <color rgb="FF0070C0"/>
        <rFont val="Calibri"/>
        <family val="2"/>
        <scheme val="minor"/>
      </rPr>
      <t>/cbc:IdentificationCode</t>
    </r>
  </si>
  <si>
    <r>
      <t xml:space="preserve">/cac:AccountingCustomerParty
- /cac:Party
-- /cac:AgentParty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0009</t>
    </r>
    <r>
      <rPr>
        <sz val="9"/>
        <rFont val="Calibri"/>
        <family val="2"/>
        <scheme val="minor"/>
      </rPr>
      <t>"</t>
    </r>
  </si>
  <si>
    <r>
      <t xml:space="preserve">/cac:AccountingCustomerParty
- /cac:Party
-- /cac:AgentParty
--- /cac:PostalAddress
---- </t>
    </r>
    <r>
      <rPr>
        <b/>
        <sz val="9"/>
        <color rgb="FF0070C0"/>
        <rFont val="Calibri"/>
        <family val="2"/>
        <scheme val="minor"/>
      </rPr>
      <t>/cbc:StreetName</t>
    </r>
  </si>
  <si>
    <r>
      <t xml:space="preserve">/cac:AccountingCustomerParty
- /cac:Party
-- /cac:AgentParty
--- /cac:PostalAddress
---- </t>
    </r>
    <r>
      <rPr>
        <b/>
        <sz val="9"/>
        <color rgb="FF0070C0"/>
        <rFont val="Calibri"/>
        <family val="2"/>
        <scheme val="minor"/>
      </rPr>
      <t>/cbc:AdditionalStreetName</t>
    </r>
  </si>
  <si>
    <r>
      <t xml:space="preserve">/cac:AccountingCustomerParty
- /cac:Party
-- /cac:AgentParty
--- /cac:PostalAddress
---- /cac:AddressLine
----- </t>
    </r>
    <r>
      <rPr>
        <b/>
        <sz val="9"/>
        <color rgb="FF0070C0"/>
        <rFont val="Calibri"/>
        <family val="2"/>
        <scheme val="minor"/>
      </rPr>
      <t>/cbc:Line</t>
    </r>
  </si>
  <si>
    <r>
      <t xml:space="preserve">/cac:AccountingCustomerParty
- /cac:Party
-- /cac:AgentParty
--- /cac:PostalAddress
---- </t>
    </r>
    <r>
      <rPr>
        <b/>
        <sz val="9"/>
        <color rgb="FF0070C0"/>
        <rFont val="Calibri"/>
        <family val="2"/>
        <scheme val="minor"/>
      </rPr>
      <t>/cbc:CityName</t>
    </r>
  </si>
  <si>
    <r>
      <t xml:space="preserve">/cac:AccountingCustomerParty
- /cac:Party
-- /cac:AgentParty
--- /cac:PostalAddress
---- </t>
    </r>
    <r>
      <rPr>
        <b/>
        <sz val="9"/>
        <color rgb="FF0070C0"/>
        <rFont val="Calibri"/>
        <family val="2"/>
        <scheme val="minor"/>
      </rPr>
      <t>/cbc:PostalZone</t>
    </r>
  </si>
  <si>
    <r>
      <t xml:space="preserve">/cac:AccountingCustomerParty
- /cac:Party
-- /cac:AgentParty
--- /cac:PostalAddress
---- /cac:Country
----- </t>
    </r>
    <r>
      <rPr>
        <b/>
        <sz val="9"/>
        <color rgb="FF0070C0"/>
        <rFont val="Calibri"/>
        <family val="2"/>
        <scheme val="minor"/>
      </rPr>
      <t>/cbc:IdentificationCode</t>
    </r>
  </si>
  <si>
    <r>
      <t xml:space="preserve">/cac:Delivery
- /cac:DeliveryParty
-- /cac:PartyName
--- </t>
    </r>
    <r>
      <rPr>
        <b/>
        <sz val="9"/>
        <color rgb="FF0070C0"/>
        <rFont val="Calibri"/>
        <family val="2"/>
        <scheme val="minor"/>
      </rPr>
      <t>/cbc:Name</t>
    </r>
  </si>
  <si>
    <r>
      <t xml:space="preserve">/cac:Delivery
- /cac:DeliveryLocation
-- /cac:Address
--- </t>
    </r>
    <r>
      <rPr>
        <b/>
        <sz val="9"/>
        <color rgb="FF0070C0"/>
        <rFont val="Calibri"/>
        <family val="2"/>
        <scheme val="minor"/>
      </rPr>
      <t>/cbc:StreetName</t>
    </r>
  </si>
  <si>
    <r>
      <t xml:space="preserve">/cac:Delivery
- /cac:DeliveryLocation
-- /cac:Address
--- </t>
    </r>
    <r>
      <rPr>
        <b/>
        <sz val="9"/>
        <color rgb="FF0070C0"/>
        <rFont val="Calibri"/>
        <family val="2"/>
        <scheme val="minor"/>
      </rPr>
      <t>/cbc:AdditionalStreetName</t>
    </r>
  </si>
  <si>
    <r>
      <t xml:space="preserve">/cac:Delivery
- /cac:DeliveryLocation
-- /cac:Address
--- /cac:AddressLine
---- </t>
    </r>
    <r>
      <rPr>
        <b/>
        <sz val="9"/>
        <color rgb="FF0070C0"/>
        <rFont val="Calibri"/>
        <family val="2"/>
        <scheme val="minor"/>
      </rPr>
      <t>/cbc:Line</t>
    </r>
  </si>
  <si>
    <r>
      <t xml:space="preserve">/cac:Delivery
- /cac:DeliveryLocation
-- /cac:Address
--- </t>
    </r>
    <r>
      <rPr>
        <b/>
        <sz val="9"/>
        <color rgb="FF0070C0"/>
        <rFont val="Calibri"/>
        <family val="2"/>
        <scheme val="minor"/>
      </rPr>
      <t>/cbc:CityName</t>
    </r>
  </si>
  <si>
    <r>
      <t xml:space="preserve">/cac:Delivery
- /cac:DeliveryLocation
-- /cac:Address
--- </t>
    </r>
    <r>
      <rPr>
        <b/>
        <sz val="9"/>
        <color rgb="FF0070C0"/>
        <rFont val="Calibri"/>
        <family val="2"/>
        <scheme val="minor"/>
      </rPr>
      <t>/cbc:PostalZone</t>
    </r>
  </si>
  <si>
    <r>
      <t xml:space="preserve">/cac:Delivery
- /cac:DeliveryLocation
-- /cac:Address
--- /cac:Country
---- </t>
    </r>
    <r>
      <rPr>
        <b/>
        <sz val="9"/>
        <color rgb="FF0070C0"/>
        <rFont val="Calibri"/>
        <family val="2"/>
        <scheme val="minor"/>
      </rPr>
      <t>/cbc:IdentificationCode</t>
    </r>
  </si>
  <si>
    <r>
      <t xml:space="preserve">/cac:PaymentMeans
- /cac:PaymentMandate
-- /cac:PayerParty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</si>
  <si>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/cac:PaymentMeans
- /cac:PaymentMandate
-- /cac:PayerParty
--- </t>
    </r>
    <r>
      <rPr>
        <b/>
        <sz val="9"/>
        <color rgb="FF0070C0"/>
        <rFont val="Calibri"/>
        <family val="2"/>
        <scheme val="minor"/>
      </rPr>
      <t>/cbc:EndpointD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</si>
  <si>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/cac:PaymentMeans
- /cac:PaymentMandate
-- /cac:PayerParty
--- /cac:PostalAddress
---- </t>
    </r>
    <r>
      <rPr>
        <b/>
        <sz val="9"/>
        <color rgb="FF0070C0"/>
        <rFont val="Calibri"/>
        <family val="2"/>
        <scheme val="minor"/>
      </rPr>
      <t>/cbc:StreetName</t>
    </r>
  </si>
  <si>
    <r>
      <t xml:space="preserve">/cac:PaymentMeans
- /cac:PaymentMandate
-- /cac:PayerParty
--- /cac:PostalAddress
---- </t>
    </r>
    <r>
      <rPr>
        <b/>
        <sz val="9"/>
        <color rgb="FF0070C0"/>
        <rFont val="Calibri"/>
        <family val="2"/>
        <scheme val="minor"/>
      </rPr>
      <t>/cbc:AdditionalStreetName</t>
    </r>
  </si>
  <si>
    <r>
      <t xml:space="preserve">/cac:PaymentMeans
- /cac:PaymentMandate
-- /cac:PayerParty
--- /cac:PostalAddress
---- /cac:AddressLine
----- </t>
    </r>
    <r>
      <rPr>
        <b/>
        <sz val="9"/>
        <color rgb="FF0070C0"/>
        <rFont val="Calibri"/>
        <family val="2"/>
        <scheme val="minor"/>
      </rPr>
      <t>/cbc:Line</t>
    </r>
  </si>
  <si>
    <r>
      <t xml:space="preserve">/cac:PaymentMeans
- /cac:PaymentMandate
-- /cac:PayerParty
--- /cac:PostalAddress
---- </t>
    </r>
    <r>
      <rPr>
        <b/>
        <sz val="9"/>
        <color rgb="FF0070C0"/>
        <rFont val="Calibri"/>
        <family val="2"/>
        <scheme val="minor"/>
      </rPr>
      <t>/cbc:CityName</t>
    </r>
  </si>
  <si>
    <r>
      <t xml:space="preserve">/cac:PaymentMeans
- /cac:PaymentMandate
-- /cac:PayerParty
--- /cac:PostalAddress
---- </t>
    </r>
    <r>
      <rPr>
        <b/>
        <sz val="9"/>
        <color rgb="FF0070C0"/>
        <rFont val="Calibri"/>
        <family val="2"/>
        <scheme val="minor"/>
      </rPr>
      <t>/cbc:PostalZone</t>
    </r>
  </si>
  <si>
    <r>
      <t xml:space="preserve">/cac:PaymentMeans
- /cac:PaymentMandate
-- /cac:PayerParty
--- /cac:PostalAddress
---- /cac:Country
----- </t>
    </r>
    <r>
      <rPr>
        <b/>
        <sz val="9"/>
        <color rgb="FF0070C0"/>
        <rFont val="Calibri"/>
        <family val="2"/>
        <scheme val="minor"/>
      </rPr>
      <t>/cbc:IdentificationCode</t>
    </r>
  </si>
  <si>
    <r>
      <t xml:space="preserve">/cac:AccountingCustomerParty
- /cac:Party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</si>
  <si>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/cac:AccountingCustomerParty
- /cac:Party
-- </t>
    </r>
    <r>
      <rPr>
        <b/>
        <sz val="9"/>
        <color rgb="FF0070C0"/>
        <rFont val="Calibri"/>
        <family val="2"/>
        <scheme val="minor"/>
      </rPr>
      <t>/cbc:EndpointID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0225</t>
    </r>
    <r>
      <rPr>
        <sz val="9"/>
        <rFont val="Calibri"/>
        <family val="2"/>
        <scheme val="minor"/>
      </rPr>
      <t>"</t>
    </r>
  </si>
  <si>
    <r>
      <t xml:space="preserve">/cac:AccountingCustomerParty
- /cac:Party
-- /cac:PostalAddress
--- </t>
    </r>
    <r>
      <rPr>
        <b/>
        <sz val="9"/>
        <color rgb="FF0070C0"/>
        <rFont val="Calibri"/>
        <family val="2"/>
        <scheme val="minor"/>
      </rPr>
      <t>/cbc:StreetName</t>
    </r>
  </si>
  <si>
    <r>
      <t xml:space="preserve">/cac:AccountingCustomerParty
- /cac:Party
-- /cac:PostalAddress
--- </t>
    </r>
    <r>
      <rPr>
        <b/>
        <sz val="9"/>
        <color rgb="FF0070C0"/>
        <rFont val="Calibri"/>
        <family val="2"/>
        <scheme val="minor"/>
      </rPr>
      <t>/cbc:AdditionalStreetName</t>
    </r>
  </si>
  <si>
    <r>
      <t xml:space="preserve">/cac:AccountingCustomerParty
- /cac:Party
-- /cac:PostalAddress
--- /cac:AddressLine
---- </t>
    </r>
    <r>
      <rPr>
        <b/>
        <sz val="9"/>
        <color rgb="FF0070C0"/>
        <rFont val="Calibri"/>
        <family val="2"/>
        <scheme val="minor"/>
      </rPr>
      <t>/cbc:Line</t>
    </r>
  </si>
  <si>
    <r>
      <t xml:space="preserve">/cac:AccountingCustomerParty
- /cac:Party
-- /cac:PostalAddress
--- </t>
    </r>
    <r>
      <rPr>
        <b/>
        <sz val="9"/>
        <color rgb="FF0070C0"/>
        <rFont val="Calibri"/>
        <family val="2"/>
        <scheme val="minor"/>
      </rPr>
      <t>/cbc:CityName</t>
    </r>
  </si>
  <si>
    <r>
      <t xml:space="preserve">/cac:AccountingCustomerParty
- /cac:Party
-- /cac:PostalAddress
--- </t>
    </r>
    <r>
      <rPr>
        <b/>
        <sz val="9"/>
        <color rgb="FF0070C0"/>
        <rFont val="Calibri"/>
        <family val="2"/>
        <scheme val="minor"/>
      </rPr>
      <t>/cbc:PostalZone</t>
    </r>
  </si>
  <si>
    <r>
      <t xml:space="preserve">/cac:AccountingCustomerParty
- /cac:Party
-- /cac:PostalAddress
--- /cac:Country
---- </t>
    </r>
    <r>
      <rPr>
        <b/>
        <sz val="9"/>
        <color rgb="FF0070C0"/>
        <rFont val="Calibri"/>
        <family val="2"/>
        <scheme val="minor"/>
      </rPr>
      <t>/cbc:IdentificationCode</t>
    </r>
  </si>
  <si>
    <r>
      <t xml:space="preserve">/cac:PayeeParty
- /cac:PartyLegalEntity
-- </t>
    </r>
    <r>
      <rPr>
        <b/>
        <sz val="9"/>
        <color rgb="FF0070C0"/>
        <rFont val="Calibri"/>
        <family val="2"/>
        <scheme val="minor"/>
      </rPr>
      <t>/cbc:CompanyID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0002</t>
    </r>
    <r>
      <rPr>
        <sz val="9"/>
        <rFont val="Calibri"/>
        <family val="2"/>
        <scheme val="minor"/>
      </rPr>
      <t>"</t>
    </r>
  </si>
  <si>
    <r>
      <t xml:space="preserve">/cac:PayeeParty
- /cac:PartyName
-- </t>
    </r>
    <r>
      <rPr>
        <b/>
        <sz val="9"/>
        <color rgb="FF0070C0"/>
        <rFont val="Calibri"/>
        <family val="2"/>
        <scheme val="minor"/>
      </rPr>
      <t>/cbc:Name</t>
    </r>
  </si>
  <si>
    <r>
      <t xml:space="preserve">/cac:PayeeParty
- /cac:PostalAddress
-- </t>
    </r>
    <r>
      <rPr>
        <b/>
        <sz val="9"/>
        <color rgb="FF0070C0"/>
        <rFont val="Calibri"/>
        <family val="2"/>
        <scheme val="minor"/>
      </rPr>
      <t>/cbc:StreetName</t>
    </r>
  </si>
  <si>
    <r>
      <t xml:space="preserve">/cac:PayeeParty
- /cac:PostalAddress
-- </t>
    </r>
    <r>
      <rPr>
        <b/>
        <sz val="9"/>
        <color rgb="FF0070C0"/>
        <rFont val="Calibri"/>
        <family val="2"/>
        <scheme val="minor"/>
      </rPr>
      <t>/cbc:AdditionalStreetName</t>
    </r>
  </si>
  <si>
    <r>
      <t xml:space="preserve">/cac:PayeeParty
- /cac:PostalAddress
-- /cac:AddressLine
--- </t>
    </r>
    <r>
      <rPr>
        <b/>
        <sz val="9"/>
        <color rgb="FF0070C0"/>
        <rFont val="Calibri"/>
        <family val="2"/>
        <scheme val="minor"/>
      </rPr>
      <t>/cbc:Line</t>
    </r>
  </si>
  <si>
    <r>
      <t xml:space="preserve">/cac:PayeeParty
- /cac:PostalAddress
-- </t>
    </r>
    <r>
      <rPr>
        <b/>
        <sz val="9"/>
        <color rgb="FF0070C0"/>
        <rFont val="Calibri"/>
        <family val="2"/>
        <scheme val="minor"/>
      </rPr>
      <t>/cbc:CityName</t>
    </r>
  </si>
  <si>
    <r>
      <t xml:space="preserve">/cac:PayeeParty
- /cac:PostalAddress
-- </t>
    </r>
    <r>
      <rPr>
        <b/>
        <sz val="9"/>
        <color rgb="FF0070C0"/>
        <rFont val="Calibri"/>
        <family val="2"/>
        <scheme val="minor"/>
      </rPr>
      <t>/cbc:PostalZone</t>
    </r>
  </si>
  <si>
    <r>
      <t xml:space="preserve">/cac:PayeeParty
- /cac:PostalAddress
-- /cac:Country
--- </t>
    </r>
    <r>
      <rPr>
        <b/>
        <sz val="9"/>
        <color rgb="FF0070C0"/>
        <rFont val="Calibri"/>
        <family val="2"/>
        <scheme val="minor"/>
      </rPr>
      <t>/cbc:IdentificationCode</t>
    </r>
  </si>
  <si>
    <r>
      <t xml:space="preserve">/cac:PaymentMeans
- /cac:PayeeFinancialAccount
-- </t>
    </r>
    <r>
      <rPr>
        <b/>
        <sz val="9"/>
        <color rgb="FF0070C0"/>
        <rFont val="Calibri"/>
        <family val="2"/>
        <scheme val="minor"/>
      </rPr>
      <t>/cbc:ID</t>
    </r>
  </si>
  <si>
    <r>
      <t xml:space="preserve">/cac:PaymentMeans
- /cac:PayeeFinancialAccount
-- </t>
    </r>
    <r>
      <rPr>
        <b/>
        <sz val="9"/>
        <color rgb="FF0070C0"/>
        <rFont val="Calibri"/>
        <family val="2"/>
        <scheme val="minor"/>
      </rPr>
      <t>/cbc:Name</t>
    </r>
  </si>
  <si>
    <r>
      <t xml:space="preserve">/cac:PaymentMeans
- /cac:PayeeFinancialAccount
-- /cac:FinancialInstitutionBranch
--- </t>
    </r>
    <r>
      <rPr>
        <b/>
        <sz val="9"/>
        <color rgb="FF0070C0"/>
        <rFont val="Calibri"/>
        <family val="2"/>
        <scheme val="minor"/>
      </rPr>
      <t>/cbc:ID</t>
    </r>
  </si>
  <si>
    <r>
      <t xml:space="preserve">/cac:TaxRepresentativeParty
- /cac:PartyTaxScheme
-- </t>
    </r>
    <r>
      <rPr>
        <b/>
        <sz val="9"/>
        <color rgb="FF0070C0"/>
        <rFont val="Calibri"/>
        <family val="2"/>
        <scheme val="minor"/>
      </rPr>
      <t>/cbc:CompanyID</t>
    </r>
  </si>
  <si>
    <r>
      <t xml:space="preserve">/cac:TaxRepresentativeParty
- /cac:PartyTaxScheme
-- /cac:TaxScheme
--- </t>
    </r>
    <r>
      <rPr>
        <b/>
        <sz val="9"/>
        <color rgb="FF0070C0"/>
        <rFont val="Calibri"/>
        <family val="2"/>
        <scheme val="minor"/>
      </rPr>
      <t>/cbc:ID</t>
    </r>
    <r>
      <rPr>
        <sz val="9"/>
        <rFont val="Calibri"/>
        <family val="2"/>
        <scheme val="minor"/>
      </rPr>
      <t xml:space="preserve"> = "</t>
    </r>
    <r>
      <rPr>
        <b/>
        <sz val="9"/>
        <rFont val="Calibri"/>
        <family val="2"/>
        <scheme val="minor"/>
      </rPr>
      <t>VAT</t>
    </r>
    <r>
      <rPr>
        <sz val="9"/>
        <rFont val="Calibri"/>
        <family val="2"/>
        <scheme val="minor"/>
      </rPr>
      <t>"</t>
    </r>
  </si>
  <si>
    <r>
      <t xml:space="preserve">/cac:AccountingSupplierParty
- /cac:Party
-- /cac:PartyIdentification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0231</t>
    </r>
    <r>
      <rPr>
        <sz val="9"/>
        <rFont val="Calibri"/>
        <family val="2"/>
        <scheme val="minor"/>
      </rPr>
      <t>"</t>
    </r>
  </si>
  <si>
    <r>
      <t xml:space="preserve">/cac:TaxRepresentativeParty
- /cac:PartyName
-- </t>
    </r>
    <r>
      <rPr>
        <b/>
        <sz val="9"/>
        <color rgb="FF0070C0"/>
        <rFont val="Calibri"/>
        <family val="2"/>
        <scheme val="minor"/>
      </rPr>
      <t>/cbc:Name</t>
    </r>
  </si>
  <si>
    <r>
      <t xml:space="preserve">/cac:TaxRepresentativeParty
- /cac:PostalAddress
-- </t>
    </r>
    <r>
      <rPr>
        <b/>
        <sz val="9"/>
        <color rgb="FF0070C0"/>
        <rFont val="Calibri"/>
        <family val="2"/>
        <scheme val="minor"/>
      </rPr>
      <t>/cbc:StreetName</t>
    </r>
  </si>
  <si>
    <r>
      <t xml:space="preserve">/cac:TaxRepresentativeParty
- /cac:PostalAddress
-- </t>
    </r>
    <r>
      <rPr>
        <b/>
        <sz val="9"/>
        <color rgb="FF0070C0"/>
        <rFont val="Calibri"/>
        <family val="2"/>
        <scheme val="minor"/>
      </rPr>
      <t>/cbc:AdditionalStreetName</t>
    </r>
  </si>
  <si>
    <r>
      <t xml:space="preserve">/cac:TaxRepresentativeParty
- /cac:PostalAddress
-- /cac:AddressLine
--- </t>
    </r>
    <r>
      <rPr>
        <b/>
        <sz val="9"/>
        <color rgb="FF0070C0"/>
        <rFont val="Calibri"/>
        <family val="2"/>
        <scheme val="minor"/>
      </rPr>
      <t>/cbc:Line</t>
    </r>
  </si>
  <si>
    <r>
      <t xml:space="preserve">/cac:TaxRepresentativeParty
- /cac:PostalAddress
-- </t>
    </r>
    <r>
      <rPr>
        <b/>
        <sz val="9"/>
        <color rgb="FF0070C0"/>
        <rFont val="Calibri"/>
        <family val="2"/>
        <scheme val="minor"/>
      </rPr>
      <t>/cbc:CityName</t>
    </r>
  </si>
  <si>
    <r>
      <t xml:space="preserve">/cac:TaxRepresentativeParty
- /cac:PostalAddress
-- </t>
    </r>
    <r>
      <rPr>
        <b/>
        <sz val="9"/>
        <color rgb="FF0070C0"/>
        <rFont val="Calibri"/>
        <family val="2"/>
        <scheme val="minor"/>
      </rPr>
      <t>/cbc:PostalZone</t>
    </r>
  </si>
  <si>
    <r>
      <t xml:space="preserve">/cac:TaxRepresentativeParty
- /cac:PostalAddress
-- /cac:Country
--- </t>
    </r>
    <r>
      <rPr>
        <b/>
        <sz val="9"/>
        <color rgb="FF0070C0"/>
        <rFont val="Calibri"/>
        <family val="2"/>
        <scheme val="minor"/>
      </rPr>
      <t>/cbc:IdentificationCode</t>
    </r>
  </si>
  <si>
    <t>/cbc:DueDate</t>
  </si>
  <si>
    <r>
      <t xml:space="preserve">/cac:PaymentMeans
- </t>
    </r>
    <r>
      <rPr>
        <b/>
        <sz val="9"/>
        <color rgb="FF0070C0"/>
        <rFont val="Calibri"/>
        <family val="2"/>
        <scheme val="minor"/>
      </rPr>
      <t>/cbc:PaymentDueDate</t>
    </r>
  </si>
  <si>
    <r>
      <t xml:space="preserve">/cac:DeliveryTerms
- </t>
    </r>
    <r>
      <rPr>
        <b/>
        <sz val="9"/>
        <color rgb="FF0070C0"/>
        <rFont val="Calibri"/>
        <family val="2"/>
        <scheme val="minor"/>
      </rPr>
      <t>/cbc:ID</t>
    </r>
  </si>
  <si>
    <r>
      <t xml:space="preserve">/rsm:SupplyChainTradeTransaction
- /ram:ApplicableHeaderTradeSettlement
-- /ram:ApplicableTradeTax
</t>
    </r>
    <r>
      <rPr>
        <b/>
        <sz val="9"/>
        <rFont val="Calibri"/>
        <family val="2"/>
        <scheme val="minor"/>
      </rPr>
      <t xml:space="preserve">--- </t>
    </r>
    <r>
      <rPr>
        <b/>
        <sz val="9"/>
        <color rgb="FF0070C0"/>
        <rFont val="Calibri"/>
        <family val="2"/>
        <scheme val="minor"/>
      </rPr>
      <t>/ram:DueDateTypeCode</t>
    </r>
    <r>
      <rPr>
        <sz val="9"/>
        <rFont val="Calibri"/>
        <family val="2"/>
        <scheme val="minor"/>
      </rPr>
      <t xml:space="preserve">
</t>
    </r>
    <r>
      <rPr>
        <b/>
        <sz val="9"/>
        <rFont val="Calibri"/>
        <family val="2"/>
        <scheme val="minor"/>
      </rPr>
      <t xml:space="preserve">CII code must be the one retrieved from table UNTDID 2475, i.e.:
</t>
    </r>
    <r>
      <rPr>
        <sz val="9"/>
        <rFont val="Calibri"/>
        <family val="2"/>
        <scheme val="minor"/>
      </rPr>
      <t xml:space="preserve">If </t>
    </r>
    <r>
      <rPr>
        <b/>
        <sz val="9"/>
        <rFont val="Calibri"/>
        <family val="2"/>
        <scheme val="minor"/>
      </rPr>
      <t>E20.#226</t>
    </r>
    <r>
      <rPr>
        <sz val="9"/>
        <rFont val="Calibri"/>
        <family val="2"/>
        <scheme val="minor"/>
      </rPr>
      <t>="</t>
    </r>
    <r>
      <rPr>
        <b/>
        <sz val="9"/>
        <rFont val="Calibri"/>
        <family val="2"/>
        <scheme val="minor"/>
      </rPr>
      <t>3</t>
    </r>
    <r>
      <rPr>
        <sz val="9"/>
        <rFont val="Calibri"/>
        <family val="2"/>
        <scheme val="minor"/>
      </rPr>
      <t>" then "</t>
    </r>
    <r>
      <rPr>
        <b/>
        <sz val="9"/>
        <color theme="9" tint="-0.249977111117893"/>
        <rFont val="Calibri"/>
        <family val="2"/>
        <scheme val="minor"/>
      </rPr>
      <t>5</t>
    </r>
    <r>
      <rPr>
        <sz val="9"/>
        <rFont val="Calibri"/>
        <family val="2"/>
        <scheme val="minor"/>
      </rPr>
      <t xml:space="preserve">"
If </t>
    </r>
    <r>
      <rPr>
        <b/>
        <sz val="9"/>
        <rFont val="Calibri"/>
        <family val="2"/>
        <scheme val="minor"/>
      </rPr>
      <t>E20.#226</t>
    </r>
    <r>
      <rPr>
        <sz val="9"/>
        <rFont val="Calibri"/>
        <family val="2"/>
        <scheme val="minor"/>
      </rPr>
      <t>="</t>
    </r>
    <r>
      <rPr>
        <b/>
        <sz val="9"/>
        <rFont val="Calibri"/>
        <family val="2"/>
        <scheme val="minor"/>
      </rPr>
      <t>35</t>
    </r>
    <r>
      <rPr>
        <sz val="9"/>
        <rFont val="Calibri"/>
        <family val="2"/>
        <scheme val="minor"/>
      </rPr>
      <t>" then "</t>
    </r>
    <r>
      <rPr>
        <b/>
        <sz val="9"/>
        <color theme="9" tint="-0.249977111117893"/>
        <rFont val="Calibri"/>
        <family val="2"/>
        <scheme val="minor"/>
      </rPr>
      <t>29</t>
    </r>
    <r>
      <rPr>
        <sz val="9"/>
        <rFont val="Calibri"/>
        <family val="2"/>
        <scheme val="minor"/>
      </rPr>
      <t xml:space="preserve">"
If </t>
    </r>
    <r>
      <rPr>
        <b/>
        <sz val="9"/>
        <rFont val="Calibri"/>
        <family val="2"/>
        <scheme val="minor"/>
      </rPr>
      <t>E20.#226</t>
    </r>
    <r>
      <rPr>
        <sz val="9"/>
        <rFont val="Calibri"/>
        <family val="2"/>
        <scheme val="minor"/>
      </rPr>
      <t>="</t>
    </r>
    <r>
      <rPr>
        <b/>
        <sz val="9"/>
        <rFont val="Calibri"/>
        <family val="2"/>
        <scheme val="minor"/>
      </rPr>
      <t>432</t>
    </r>
    <r>
      <rPr>
        <sz val="9"/>
        <rFont val="Calibri"/>
        <family val="2"/>
        <scheme val="minor"/>
      </rPr>
      <t>" then "</t>
    </r>
    <r>
      <rPr>
        <b/>
        <sz val="9"/>
        <color theme="9" tint="-0.249977111117893"/>
        <rFont val="Calibri"/>
        <family val="2"/>
        <scheme val="minor"/>
      </rPr>
      <t>72</t>
    </r>
    <r>
      <rPr>
        <sz val="9"/>
        <rFont val="Calibri"/>
        <family val="2"/>
        <scheme val="minor"/>
      </rPr>
      <t xml:space="preserve">"
</t>
    </r>
    <r>
      <rPr>
        <b/>
        <sz val="9"/>
        <rFont val="Calibri"/>
        <family val="2"/>
        <scheme val="minor"/>
      </rPr>
      <t>This information must be repeated for each type of VAT applied on the invoice/credit note.</t>
    </r>
  </si>
  <si>
    <r>
      <t xml:space="preserve">/rsm:SupplyChainTradeTransaction
- /ram:ApplicableHeaderTradeAgreement
-- /ram:SellerTradeParty
</t>
    </r>
    <r>
      <rPr>
        <b/>
        <sz val="9"/>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E20.#142</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E20.#142</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</si>
  <si>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/cac:AccountingSupplierParty
- /cac:Party
-- /cac:PartyIdentification
--- /cbc:ID </t>
    </r>
    <r>
      <rPr>
        <b/>
        <sz val="9"/>
        <color rgb="FF0070C0"/>
        <rFont val="Calibri"/>
        <family val="2"/>
        <scheme val="minor"/>
      </rPr>
      <t>schemeID</t>
    </r>
    <r>
      <rPr>
        <sz val="9"/>
        <rFont val="Calibri"/>
        <family val="2"/>
        <scheme val="minor"/>
      </rPr>
      <t xml:space="preserve">
If </t>
    </r>
    <r>
      <rPr>
        <b/>
        <sz val="9"/>
        <rFont val="Calibri"/>
        <family val="2"/>
        <scheme val="minor"/>
      </rPr>
      <t>E20.#142</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E20.#142</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</si>
  <si>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/ram:ApplicableHeaderTradeAgreement
-- /ram:BuyerAgentTradeParty
</t>
    </r>
    <r>
      <rPr>
        <b/>
        <sz val="9"/>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E20.#139</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E20.#139</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</si>
  <si>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/cac:AccountingCustomerParty
- /cac:Party
-- /cac:AgentParty
--- /cac:PartyIdentification
----- /cbc:ID </t>
    </r>
    <r>
      <rPr>
        <b/>
        <sz val="9"/>
        <color rgb="FF0070C0"/>
        <rFont val="Calibri"/>
        <family val="2"/>
        <scheme val="minor"/>
      </rPr>
      <t>schemeID</t>
    </r>
    <r>
      <rPr>
        <sz val="9"/>
        <rFont val="Calibri"/>
        <family val="2"/>
        <scheme val="minor"/>
      </rPr>
      <t xml:space="preserve">
If </t>
    </r>
    <r>
      <rPr>
        <b/>
        <sz val="9"/>
        <rFont val="Calibri"/>
        <family val="2"/>
        <scheme val="minor"/>
      </rPr>
      <t>E20.#139</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E20.#139</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</si>
  <si>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/cac:AccountingCustomerParty
- /cac:Party
-- /cac:AgentParty
--- /cac:PartyName
---- </t>
    </r>
    <r>
      <rPr>
        <b/>
        <sz val="9"/>
        <color rgb="FF0070C0"/>
        <rFont val="Calibri"/>
        <family val="2"/>
        <scheme val="minor"/>
      </rPr>
      <t xml:space="preserve">/cbc:Name
</t>
    </r>
    <r>
      <rPr>
        <b/>
        <sz val="9"/>
        <rFont val="Calibri"/>
        <family val="2"/>
        <scheme val="minor"/>
      </rPr>
      <t>and</t>
    </r>
    <r>
      <rPr>
        <sz val="9"/>
        <rFont val="Calibri"/>
        <family val="2"/>
        <scheme val="minor"/>
      </rPr>
      <t xml:space="preserve">
/cac:AccountingCustomerParty
- /cac:Party
-- /cac:AgentParty
--- /cac:PartyLegalEntity
---- </t>
    </r>
    <r>
      <rPr>
        <b/>
        <sz val="9"/>
        <color rgb="FF0070C0"/>
        <rFont val="Calibri"/>
        <family val="2"/>
        <scheme val="minor"/>
      </rPr>
      <t>/cbc:RegistrationName</t>
    </r>
    <r>
      <rPr>
        <sz val="9"/>
        <rFont val="Calibri"/>
        <family val="2"/>
        <scheme val="minor"/>
      </rPr>
      <t xml:space="preserve">
</t>
    </r>
  </si>
  <si>
    <r>
      <t xml:space="preserve">/rsm:SupplyChainTradeTransaction
- /ram:ApplicableHeaderTradeDelivery
-- /ram:ShipToTradeParty
</t>
    </r>
    <r>
      <rPr>
        <b/>
        <sz val="9"/>
        <rFont val="Calibri"/>
        <family val="2"/>
        <scheme val="minor"/>
      </rPr>
      <t xml:space="preserve">---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See E20.#321</t>
    </r>
  </si>
  <si>
    <r>
      <t xml:space="preserve">/cac:Delivery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E20.#321</t>
    </r>
  </si>
  <si>
    <r>
      <t xml:space="preserve">/rsm:SupplyChainTradeTransaction
- /ram:ApplicableHeaderTradeAgreement
-- /ram:SellerTradeParty
--- </t>
    </r>
    <r>
      <rPr>
        <b/>
        <sz val="9"/>
        <color rgb="FF0070C0"/>
        <rFont val="Calibri"/>
        <family val="2"/>
        <scheme val="minor"/>
      </rPr>
      <t xml:space="preserve">/ram:GlobalID </t>
    </r>
    <r>
      <rPr>
        <b/>
        <sz val="9"/>
        <color theme="9" tint="-0.249977111117893"/>
        <rFont val="Calibri"/>
        <family val="2"/>
        <scheme val="minor"/>
      </rPr>
      <t>schemeID</t>
    </r>
    <r>
      <rPr>
        <b/>
        <sz val="9"/>
        <rFont val="Calibri"/>
        <family val="2"/>
        <scheme val="minor"/>
      </rPr>
      <t>=See E20.#142</t>
    </r>
    <r>
      <rPr>
        <sz val="9"/>
        <rFont val="Calibri"/>
        <family val="2"/>
        <scheme val="minor"/>
      </rPr>
      <t xml:space="preserve">
</t>
    </r>
    <r>
      <rPr>
        <b/>
        <sz val="9"/>
        <rFont val="Calibri"/>
        <family val="2"/>
        <scheme val="minor"/>
      </rPr>
      <t>and if E20.#142=167</t>
    </r>
    <r>
      <rPr>
        <sz val="9"/>
        <rFont val="Calibri"/>
        <family val="2"/>
        <scheme val="minor"/>
      </rPr>
      <t xml:space="preserve"> then
/rsm:SupplyChainTradeTransaction
- /ram:ApplicableHeaderTradeAgreement
-- /ram:SellerTradeParty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</si>
  <si>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/ram:ApplicableHeaderTradeSettlement
-- /ram:PayerTradeParty
</t>
    </r>
    <r>
      <rPr>
        <b/>
        <sz val="9"/>
        <rFont val="Calibri"/>
        <family val="2"/>
        <scheme val="minor"/>
      </rPr>
      <t xml:space="preserve">---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See E20.#146</t>
    </r>
    <r>
      <rPr>
        <b/>
        <sz val="9"/>
        <color rgb="FF0070C0"/>
        <rFont val="Calibri"/>
        <family val="2"/>
        <scheme val="minor"/>
      </rPr>
      <t xml:space="preserve">
</t>
    </r>
    <r>
      <rPr>
        <sz val="9"/>
        <rFont val="Calibri"/>
        <family val="2"/>
        <scheme val="minor"/>
      </rPr>
      <t xml:space="preserve">
</t>
    </r>
    <r>
      <rPr>
        <b/>
        <sz val="9"/>
        <rFont val="Calibri"/>
        <family val="2"/>
        <scheme val="minor"/>
      </rPr>
      <t>and if E20.#146=167</t>
    </r>
    <r>
      <rPr>
        <sz val="9"/>
        <rFont val="Calibri"/>
        <family val="2"/>
        <scheme val="minor"/>
      </rPr>
      <t xml:space="preserve"> then
/rsm:SupplyChainTradeTransaction
- /ram:ApplicableHeaderTradeSettlement
-- /ram:PayerTradeParty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</si>
  <si>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/ram:ApplicableHeaderTradeSettlement
-- /ram:PayerTradeParty
</t>
    </r>
    <r>
      <rPr>
        <b/>
        <sz val="9"/>
        <color rgb="FF0070C0"/>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E20.#146</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E20.#146</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</si>
  <si>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/cac:PaymentMeans
- /cac:PaymentMandate
-- /cac:PayerParty
--- /cac:PartyIdentification
---- /cbc:ID </t>
    </r>
    <r>
      <rPr>
        <b/>
        <sz val="9"/>
        <color rgb="FF0070C0"/>
        <rFont val="Calibri"/>
        <family val="2"/>
        <scheme val="minor"/>
      </rPr>
      <t>schemeID</t>
    </r>
    <r>
      <rPr>
        <sz val="9"/>
        <rFont val="Calibri"/>
        <family val="2"/>
        <scheme val="minor"/>
      </rPr>
      <t xml:space="preserve">
If </t>
    </r>
    <r>
      <rPr>
        <b/>
        <sz val="9"/>
        <rFont val="Calibri"/>
        <family val="2"/>
        <scheme val="minor"/>
      </rPr>
      <t>E20.#146</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E20.#146</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</si>
  <si>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/cac:PaymentMeans
- /cac:PaymentMandate
-- /cac:PayerParty
--- /cac:PartyName
---- </t>
    </r>
    <r>
      <rPr>
        <b/>
        <sz val="9"/>
        <color rgb="FF0070C0"/>
        <rFont val="Calibri"/>
        <family val="2"/>
        <scheme val="minor"/>
      </rPr>
      <t xml:space="preserve">/cbc:Name
</t>
    </r>
    <r>
      <rPr>
        <b/>
        <sz val="9"/>
        <rFont val="Calibri"/>
        <family val="2"/>
        <scheme val="minor"/>
      </rPr>
      <t>and</t>
    </r>
    <r>
      <rPr>
        <sz val="9"/>
        <rFont val="Calibri"/>
        <family val="2"/>
        <scheme val="minor"/>
      </rPr>
      <t xml:space="preserve">
/cac:PaymentMeans
- /cac:PaymentMandate
-- /cac:PayerParty
--- /cac:PartyLegalEntity
---- </t>
    </r>
    <r>
      <rPr>
        <b/>
        <sz val="9"/>
        <color rgb="FF0070C0"/>
        <rFont val="Calibri"/>
        <family val="2"/>
        <scheme val="minor"/>
      </rPr>
      <t>/cbc:RegistrationName</t>
    </r>
    <r>
      <rPr>
        <sz val="9"/>
        <rFont val="Calibri"/>
        <family val="2"/>
        <scheme val="minor"/>
      </rPr>
      <t xml:space="preserve">
</t>
    </r>
  </si>
  <si>
    <r>
      <t xml:space="preserve">/rsm:SupplyChainTradeTransaction
- /ram:ApplicableHeaderTradeAgreement
-- /ram:BuyerTradeParty
</t>
    </r>
    <r>
      <rPr>
        <b/>
        <sz val="9"/>
        <rFont val="Calibri"/>
        <family val="2"/>
        <scheme val="minor"/>
      </rPr>
      <t xml:space="preserve">---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See E20.#147</t>
    </r>
    <r>
      <rPr>
        <sz val="9"/>
        <rFont val="Calibri"/>
        <family val="2"/>
        <scheme val="minor"/>
      </rPr>
      <t xml:space="preserve">
</t>
    </r>
    <r>
      <rPr>
        <b/>
        <sz val="9"/>
        <rFont val="Calibri"/>
        <family val="2"/>
        <scheme val="minor"/>
      </rPr>
      <t>and if E20.#147=167</t>
    </r>
    <r>
      <rPr>
        <sz val="9"/>
        <rFont val="Calibri"/>
        <family val="2"/>
        <scheme val="minor"/>
      </rPr>
      <t xml:space="preserve"> then
/rsm:SupplyChainTradeTransaction
- /ram:ApplicableHeaderTradeAgreement
-- /ram:BuyerTradeParty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</si>
  <si>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/ram:ApplicableHeaderTradeAgreement
-- /ram:BuyerTradeParty
</t>
    </r>
    <r>
      <rPr>
        <b/>
        <sz val="9"/>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E20.#147</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E20.#147</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</si>
  <si>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/cac:AccountingCustomerParty
- /cac:Party
-- /cac:PartyIdentification
--- /cbc:ID </t>
    </r>
    <r>
      <rPr>
        <b/>
        <sz val="9"/>
        <color rgb="FF0070C0"/>
        <rFont val="Calibri"/>
        <family val="2"/>
        <scheme val="minor"/>
      </rPr>
      <t>schemeID</t>
    </r>
    <r>
      <rPr>
        <sz val="9"/>
        <rFont val="Calibri"/>
        <family val="2"/>
        <scheme val="minor"/>
      </rPr>
      <t xml:space="preserve">
If </t>
    </r>
    <r>
      <rPr>
        <b/>
        <sz val="9"/>
        <rFont val="Calibri"/>
        <family val="2"/>
        <scheme val="minor"/>
      </rPr>
      <t>E20.#147</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E20.#147</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</si>
  <si>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/cac:AccountingCustomerParty
- /cac:Party
-- /cac:PartyName
--- </t>
    </r>
    <r>
      <rPr>
        <b/>
        <sz val="9"/>
        <color rgb="FF0070C0"/>
        <rFont val="Calibri"/>
        <family val="2"/>
        <scheme val="minor"/>
      </rPr>
      <t xml:space="preserve">/cbc:Name
</t>
    </r>
    <r>
      <rPr>
        <b/>
        <sz val="9"/>
        <rFont val="Calibri"/>
        <family val="2"/>
        <scheme val="minor"/>
      </rPr>
      <t>and</t>
    </r>
    <r>
      <rPr>
        <sz val="9"/>
        <rFont val="Calibri"/>
        <family val="2"/>
        <scheme val="minor"/>
      </rPr>
      <t xml:space="preserve">
/cac:AccountingCustomerParty
- /cac:Party
-- /cac:PartyLegalEntity
--- </t>
    </r>
    <r>
      <rPr>
        <b/>
        <sz val="9"/>
        <color rgb="FF0070C0"/>
        <rFont val="Calibri"/>
        <family val="2"/>
        <scheme val="minor"/>
      </rPr>
      <t>/cbc:RegistrationName</t>
    </r>
    <r>
      <rPr>
        <sz val="9"/>
        <rFont val="Calibri"/>
        <family val="2"/>
        <scheme val="minor"/>
      </rPr>
      <t xml:space="preserve">
</t>
    </r>
  </si>
  <si>
    <r>
      <t xml:space="preserve">/rsm:SupplyChainTradeTransaction
- /ram:ApplicableHeaderTradeSettlement
-- /ram:PayeeTradeParty
</t>
    </r>
    <r>
      <rPr>
        <b/>
        <sz val="9"/>
        <rFont val="Calibri"/>
        <family val="2"/>
        <scheme val="minor"/>
      </rPr>
      <t xml:space="preserve">--- </t>
    </r>
    <r>
      <rPr>
        <b/>
        <sz val="9"/>
        <color rgb="FF0070C0"/>
        <rFont val="Calibri"/>
        <family val="2"/>
        <scheme val="minor"/>
      </rPr>
      <t xml:space="preserve">/ram:GlobalID </t>
    </r>
    <r>
      <rPr>
        <b/>
        <sz val="9"/>
        <color theme="9" tint="-0.249977111117893"/>
        <rFont val="Calibri"/>
        <family val="2"/>
        <scheme val="minor"/>
      </rPr>
      <t>schemeID</t>
    </r>
    <r>
      <rPr>
        <sz val="9"/>
        <rFont val="Calibri"/>
        <family val="2"/>
        <scheme val="minor"/>
      </rPr>
      <t>=</t>
    </r>
    <r>
      <rPr>
        <b/>
        <sz val="9"/>
        <rFont val="Calibri"/>
        <family val="2"/>
        <scheme val="minor"/>
      </rPr>
      <t>See E20.#170</t>
    </r>
    <r>
      <rPr>
        <b/>
        <sz val="9"/>
        <color rgb="FF0070C0"/>
        <rFont val="Calibri"/>
        <family val="2"/>
        <scheme val="minor"/>
      </rPr>
      <t xml:space="preserve">
</t>
    </r>
    <r>
      <rPr>
        <sz val="9"/>
        <rFont val="Calibri"/>
        <family val="2"/>
        <scheme val="minor"/>
      </rPr>
      <t xml:space="preserve">
</t>
    </r>
    <r>
      <rPr>
        <b/>
        <sz val="9"/>
        <rFont val="Calibri"/>
        <family val="2"/>
        <scheme val="minor"/>
      </rPr>
      <t>and if E20.#170=167</t>
    </r>
    <r>
      <rPr>
        <sz val="9"/>
        <rFont val="Calibri"/>
        <family val="2"/>
        <scheme val="minor"/>
      </rPr>
      <t xml:space="preserve"> then
/rsm:SupplyChainTradeTransaction
- /ram:ApplicableHeaderTradeSettlement
-- /ram:PayeeTradeParty
--- /ram:SpecifiedTaxRegistration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VA</t>
    </r>
    <r>
      <rPr>
        <sz val="9"/>
        <rFont val="Calibri"/>
        <family val="2"/>
        <scheme val="minor"/>
      </rPr>
      <t>"</t>
    </r>
  </si>
  <si>
    <r>
      <t xml:space="preserve">/rsm:SupplyChainTradeTransaction
- /ram:ApplicableHeaderTradeSettlement
-- /ram:PayeeTradeParty
</t>
    </r>
    <r>
      <rPr>
        <b/>
        <sz val="9"/>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E20.#170</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E20.#170</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</si>
  <si>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/cac:PayeeParty
- /cac:PartyIdentification
-- /cbc:ID </t>
    </r>
    <r>
      <rPr>
        <b/>
        <sz val="9"/>
        <color rgb="FF0070C0"/>
        <rFont val="Calibri"/>
        <family val="2"/>
        <scheme val="minor"/>
      </rPr>
      <t>schemeID</t>
    </r>
    <r>
      <rPr>
        <sz val="9"/>
        <rFont val="Calibri"/>
        <family val="2"/>
        <scheme val="minor"/>
      </rPr>
      <t xml:space="preserve">
If </t>
    </r>
    <r>
      <rPr>
        <b/>
        <sz val="9"/>
        <rFont val="Calibri"/>
        <family val="2"/>
        <scheme val="minor"/>
      </rPr>
      <t>E20.#170</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E20.#170</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</si>
  <si>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/cbc:DocumentCurrencyCode
</t>
    </r>
    <r>
      <rPr>
        <sz val="9"/>
        <color theme="9" tint="-0.249977111117893"/>
        <rFont val="Calibri"/>
        <family val="2"/>
        <scheme val="minor"/>
      </rPr>
      <t xml:space="preserve">The invoicing currency code must also be specified in the </t>
    </r>
    <r>
      <rPr>
        <b/>
        <sz val="9"/>
        <color rgb="FF0070C0"/>
        <rFont val="Calibri"/>
        <family val="2"/>
        <scheme val="minor"/>
      </rPr>
      <t>@currencyID</t>
    </r>
    <r>
      <rPr>
        <sz val="9"/>
        <color theme="9" tint="-0.249977111117893"/>
        <rFont val="Calibri"/>
        <family val="2"/>
        <scheme val="minor"/>
      </rPr>
      <t xml:space="preserve"> attribute associated with the amounts contained in an invoice.</t>
    </r>
  </si>
  <si>
    <r>
      <t xml:space="preserve">/cbc:DocumentCurrencyCode
</t>
    </r>
    <r>
      <rPr>
        <sz val="9"/>
        <color theme="9" tint="-0.249977111117893"/>
        <rFont val="Calibri"/>
        <family val="2"/>
        <scheme val="minor"/>
      </rPr>
      <t xml:space="preserve">The invoicing currency code must also be specified in the </t>
    </r>
    <r>
      <rPr>
        <b/>
        <sz val="9"/>
        <color rgb="FF0070C0"/>
        <rFont val="Calibri"/>
        <family val="2"/>
        <scheme val="minor"/>
      </rPr>
      <t>@currencyID</t>
    </r>
    <r>
      <rPr>
        <sz val="9"/>
        <color theme="9" tint="-0.249977111117893"/>
        <rFont val="Calibri"/>
        <family val="2"/>
        <scheme val="minor"/>
      </rPr>
      <t xml:space="preserve"> attribute associated with the amounts contained in a credit note.</t>
    </r>
  </si>
  <si>
    <r>
      <t xml:space="preserve">/cac:InvoiceLine
- </t>
    </r>
    <r>
      <rPr>
        <b/>
        <sz val="9"/>
        <color rgb="FF0070C0"/>
        <rFont val="Calibri"/>
        <family val="2"/>
        <scheme val="minor"/>
      </rPr>
      <t>/cbc:ID</t>
    </r>
  </si>
  <si>
    <r>
      <t xml:space="preserve">/cac:CreditNoteLine
- </t>
    </r>
    <r>
      <rPr>
        <b/>
        <sz val="9"/>
        <color rgb="FF0070C0"/>
        <rFont val="Calibri"/>
        <family val="2"/>
        <scheme val="minor"/>
      </rPr>
      <t>/cbc:ID</t>
    </r>
  </si>
  <si>
    <r>
      <t xml:space="preserve">/cac:InvoiceLine
- /cac:Item
-- /cac:CommodityClassification
--- /cbc:ItemClassificationCode </t>
    </r>
    <r>
      <rPr>
        <b/>
        <sz val="9"/>
        <color rgb="FF0070C0"/>
        <rFont val="Calibri"/>
        <family val="2"/>
        <scheme val="minor"/>
      </rPr>
      <t>listID</t>
    </r>
  </si>
  <si>
    <r>
      <t xml:space="preserve">/cac:CreditNoteLine
- /cac:Item
-- /cac:CommodityClassification
--- /cbc:ItemClassificationCode </t>
    </r>
    <r>
      <rPr>
        <b/>
        <sz val="9"/>
        <color rgb="FF0070C0"/>
        <rFont val="Calibri"/>
        <family val="2"/>
        <scheme val="minor"/>
      </rPr>
      <t>listID</t>
    </r>
  </si>
  <si>
    <r>
      <t xml:space="preserve">/cac:InvoiceLine
- /cac:item
-- </t>
    </r>
    <r>
      <rPr>
        <b/>
        <sz val="9"/>
        <color rgb="FF0070C0"/>
        <rFont val="Calibri"/>
        <family val="2"/>
        <scheme val="minor"/>
      </rPr>
      <t>/cbc:Name</t>
    </r>
  </si>
  <si>
    <r>
      <t xml:space="preserve">/cac:CreditNoteLine
- /cac:item
-- </t>
    </r>
    <r>
      <rPr>
        <b/>
        <sz val="9"/>
        <color rgb="FF0070C0"/>
        <rFont val="Calibri"/>
        <family val="2"/>
        <scheme val="minor"/>
      </rPr>
      <t>/cbc:Name</t>
    </r>
  </si>
  <si>
    <r>
      <t xml:space="preserve">/cac:InvoiceLine
- /cac:item
-- </t>
    </r>
    <r>
      <rPr>
        <b/>
        <sz val="9"/>
        <color rgb="FF0070C0"/>
        <rFont val="Calibri"/>
        <family val="2"/>
        <scheme val="minor"/>
      </rPr>
      <t>/cbc:Description</t>
    </r>
  </si>
  <si>
    <r>
      <t xml:space="preserve">/cac:CreditNoteLine
- /cac:item
-- </t>
    </r>
    <r>
      <rPr>
        <b/>
        <sz val="9"/>
        <color rgb="FF0070C0"/>
        <rFont val="Calibri"/>
        <family val="2"/>
        <scheme val="minor"/>
      </rPr>
      <t>/cbc:Description</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</si>
  <si>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CG</t>
    </r>
    <r>
      <rPr>
        <sz val="9"/>
        <rFont val="Calibri"/>
        <family val="2"/>
        <scheme val="minor"/>
      </rPr>
      <t>"</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</si>
  <si>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CG</t>
    </r>
    <r>
      <rPr>
        <sz val="9"/>
        <rFont val="Calibri"/>
        <family val="2"/>
        <scheme val="minor"/>
      </rPr>
      <t>"</t>
    </r>
  </si>
  <si>
    <r>
      <t xml:space="preserve">/cac:InvoiceLine
- </t>
    </r>
    <r>
      <rPr>
        <b/>
        <sz val="9"/>
        <color rgb="FF0070C0"/>
        <rFont val="Calibri"/>
        <family val="2"/>
        <scheme val="minor"/>
      </rPr>
      <t>/cbc:InvoicedQuantity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t>
    </r>
  </si>
  <si>
    <r>
      <t xml:space="preserve">/cac:CreditNoteLine
- </t>
    </r>
    <r>
      <rPr>
        <b/>
        <sz val="9"/>
        <color rgb="FF0070C0"/>
        <rFont val="Calibri"/>
        <family val="2"/>
        <scheme val="minor"/>
      </rPr>
      <t>/cbc:CreditedQuantity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t>
    </r>
  </si>
  <si>
    <r>
      <t xml:space="preserve">/cac:InvoiceLine
- </t>
    </r>
    <r>
      <rPr>
        <b/>
        <sz val="9"/>
        <color rgb="FF0070C0"/>
        <rFont val="Calibri"/>
        <family val="2"/>
        <scheme val="minor"/>
      </rPr>
      <t>/cbc:LineExtensionAmount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</si>
  <si>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t>
    </r>
    <r>
      <rPr>
        <b/>
        <sz val="9"/>
        <color rgb="FF0070C0"/>
        <rFont val="Calibri"/>
        <family val="2"/>
        <scheme val="minor"/>
      </rPr>
      <t>/cbc:LineExtensionAmount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</si>
  <si>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</si>
  <si>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</si>
  <si>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</si>
  <si>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</si>
  <si>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/cac:InvoiceLine
- /cac:DespatchLineReference
-- /cac:DocumentReference
--- </t>
    </r>
    <r>
      <rPr>
        <b/>
        <sz val="9"/>
        <color rgb="FF0070C0"/>
        <rFont val="Calibri"/>
        <family val="2"/>
        <scheme val="minor"/>
      </rPr>
      <t>/cbc:ID</t>
    </r>
  </si>
  <si>
    <r>
      <t xml:space="preserve">/cac:CreditNoteLine
- /cac:DespatchLineReference
-- /cac:DocumentReference
--- </t>
    </r>
    <r>
      <rPr>
        <b/>
        <sz val="9"/>
        <color rgb="FF0070C0"/>
        <rFont val="Calibri"/>
        <family val="2"/>
        <scheme val="minor"/>
      </rPr>
      <t>/cbc:ID</t>
    </r>
  </si>
  <si>
    <r>
      <t xml:space="preserve">/cac:InvoiceLine
- /cac:DespatchLineReference
-- </t>
    </r>
    <r>
      <rPr>
        <b/>
        <sz val="9"/>
        <color rgb="FF0070C0"/>
        <rFont val="Calibri"/>
        <family val="2"/>
        <scheme val="minor"/>
      </rPr>
      <t>/cbc:LineID</t>
    </r>
  </si>
  <si>
    <r>
      <t xml:space="preserve">/cac:CreditNoteLine
- /cac:DespatchLineReference
-- </t>
    </r>
    <r>
      <rPr>
        <b/>
        <sz val="9"/>
        <color rgb="FF0070C0"/>
        <rFont val="Calibri"/>
        <family val="2"/>
        <scheme val="minor"/>
      </rPr>
      <t>/cbc:LineID</t>
    </r>
  </si>
  <si>
    <r>
      <t xml:space="preserve">/cac:InvoiceLine
- /cac:OrderLineReference
-- /cac:OrderReference
--- </t>
    </r>
    <r>
      <rPr>
        <b/>
        <sz val="9"/>
        <color rgb="FF0070C0"/>
        <rFont val="Calibri"/>
        <family val="2"/>
        <scheme val="minor"/>
      </rPr>
      <t>/cbc:ID</t>
    </r>
  </si>
  <si>
    <r>
      <t xml:space="preserve">/cac:CreditNoteLine
- /cac:OrderLineReference
-- /cac:OrderReference
--- </t>
    </r>
    <r>
      <rPr>
        <b/>
        <sz val="9"/>
        <color rgb="FF0070C0"/>
        <rFont val="Calibri"/>
        <family val="2"/>
        <scheme val="minor"/>
      </rPr>
      <t>/cbc:ID</t>
    </r>
  </si>
  <si>
    <r>
      <t xml:space="preserve">/cac:InvoiceLine
- /cac:OrderLineReference
-- </t>
    </r>
    <r>
      <rPr>
        <b/>
        <sz val="9"/>
        <color rgb="FF0070C0"/>
        <rFont val="Calibri"/>
        <family val="2"/>
        <scheme val="minor"/>
      </rPr>
      <t>/cbc:LineID</t>
    </r>
  </si>
  <si>
    <r>
      <t xml:space="preserve">/cac:CreditNoteLine
- /cac:OrderLineReference
-- </t>
    </r>
    <r>
      <rPr>
        <b/>
        <sz val="9"/>
        <color rgb="FF0070C0"/>
        <rFont val="Calibri"/>
        <family val="2"/>
        <scheme val="minor"/>
      </rPr>
      <t>/cbc:LineID</t>
    </r>
  </si>
  <si>
    <r>
      <t xml:space="preserve">/rsm:SupplyChainTradeTransaction
- /ram:IncludedSupplyChainTradeLineItem
-- /ram:SpecifiedLineTradeSettlement
--- /ram:ReceivableSpecifiedTradeAccountingAccount
---- </t>
    </r>
    <r>
      <rPr>
        <b/>
        <sz val="9"/>
        <color theme="4" tint="-0.249977111117893"/>
        <rFont val="Calibri"/>
        <family val="2"/>
        <scheme val="minor"/>
      </rPr>
      <t>/ram:ID</t>
    </r>
  </si>
  <si>
    <r>
      <t xml:space="preserve">/cac:InvoiceLine
- </t>
    </r>
    <r>
      <rPr>
        <b/>
        <sz val="9"/>
        <color rgb="FF0070C0"/>
        <rFont val="Calibri"/>
        <family val="2"/>
        <scheme val="minor"/>
      </rPr>
      <t>/cbc:AccountingCost</t>
    </r>
  </si>
  <si>
    <r>
      <t xml:space="preserve">/cac:CreditNoteLine
- </t>
    </r>
    <r>
      <rPr>
        <b/>
        <sz val="9"/>
        <color rgb="FF0070C0"/>
        <rFont val="Calibri"/>
        <family val="2"/>
        <scheme val="minor"/>
      </rPr>
      <t>/cbc:AccountingCost</t>
    </r>
  </si>
  <si>
    <r>
      <t xml:space="preserve">/rsm:SupplyChainTradeTransaction
- /ram:IncludedSupplyChainTradeLineItem
-- /ram:SpecifiedLineTradeAgreement
--- /ram:GrossPriceProductTradePrice
---- /ram:AppliedTradeAllowanceCharge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/ram:ActualAmount</t>
    </r>
  </si>
  <si>
    <r>
      <t xml:space="preserve">/cac:InvoiceLine
- /cac:Price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</si>
  <si>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/cac:Price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</si>
  <si>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/ram:ReasonCode</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</si>
  <si>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/cbc:AllowanceChargeReasonCode</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</si>
  <si>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/cbc:AllowanceChargeReasonCode</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</si>
  <si>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/ram:Reason</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</si>
  <si>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</si>
  <si>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/cbc:AllowanceChargeReason</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</si>
  <si>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/ram:CalculationPercent</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</si>
  <si>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/cbc:MultiplierFactorNumeric</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</si>
  <si>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/cbc:MultiplierFactorNumeric</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</si>
  <si>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/ram:BasisAmount</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</si>
  <si>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</si>
  <si>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</si>
  <si>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/udt:Indicator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/ram:ActualAmount</t>
    </r>
  </si>
  <si>
    <r>
      <t xml:space="preserve">/cac:InvoiceLine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</si>
  <si>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/cac:AllowanceCharge
-- </t>
    </r>
    <r>
      <rPr>
        <b/>
        <sz val="9"/>
        <color theme="9" tint="-0.249977111117893"/>
        <rFont val="Calibri"/>
        <family val="2"/>
        <scheme val="minor"/>
      </rPr>
      <t>/cbc:ChargeIndicator</t>
    </r>
    <r>
      <rPr>
        <sz val="9"/>
        <rFont val="Calibri"/>
        <family val="2"/>
        <scheme val="minor"/>
      </rPr>
      <t>=</t>
    </r>
    <r>
      <rPr>
        <b/>
        <sz val="9"/>
        <rFont val="Calibri"/>
        <family val="2"/>
        <scheme val="minor"/>
      </rPr>
      <t>false</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</si>
  <si>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/ram:IncludedSupplyChainTradeLineItem
-- /ram:SpecifiedTradeProduct
--- /ram:DesignatedProductClassification
---- </t>
    </r>
    <r>
      <rPr>
        <b/>
        <sz val="9"/>
        <color rgb="FF0070C0"/>
        <rFont val="Calibri"/>
        <family val="2"/>
        <scheme val="minor"/>
      </rPr>
      <t xml:space="preserve">/ram:ClassCode </t>
    </r>
    <r>
      <rPr>
        <b/>
        <sz val="9"/>
        <color theme="9" tint="-0.249977111117893"/>
        <rFont val="Calibri"/>
        <family val="2"/>
        <scheme val="minor"/>
      </rPr>
      <t>listID</t>
    </r>
    <r>
      <rPr>
        <sz val="9"/>
        <rFont val="Calibri"/>
        <family val="2"/>
        <scheme val="minor"/>
      </rPr>
      <t>=</t>
    </r>
    <r>
      <rPr>
        <b/>
        <sz val="9"/>
        <rFont val="Calibri"/>
        <family val="2"/>
        <scheme val="minor"/>
      </rPr>
      <t>See G21.#152</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</si>
  <si>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See G21.#152</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</si>
  <si>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See G21.#152</t>
    </r>
  </si>
  <si>
    <r>
      <t xml:space="preserve">/rsm:SupplyChainTradeTransaction
- /ram:IncludedSupplyChainTradeLineItem
-- /ram:SpecifiedLineTradeDelivery
--- /ram:ShipToTradeParty
</t>
    </r>
    <r>
      <rPr>
        <b/>
        <sz val="9"/>
        <rFont val="Calibri"/>
        <family val="2"/>
        <scheme val="minor"/>
      </rPr>
      <t xml:space="preserve">---- </t>
    </r>
    <r>
      <rPr>
        <b/>
        <sz val="9"/>
        <color rgb="FF0070C0"/>
        <rFont val="Calibri"/>
        <family val="2"/>
        <scheme val="minor"/>
      </rPr>
      <t xml:space="preserve">/ram:GlobalID </t>
    </r>
    <r>
      <rPr>
        <b/>
        <sz val="9"/>
        <color theme="9" tint="-0.249977111117893"/>
        <rFont val="Calibri"/>
        <family val="2"/>
        <scheme val="minor"/>
      </rPr>
      <t>schemeID</t>
    </r>
    <r>
      <rPr>
        <sz val="9"/>
        <color rgb="FF0070C0"/>
        <rFont val="Calibri"/>
        <family val="2"/>
        <scheme val="minor"/>
      </rPr>
      <t>=</t>
    </r>
    <r>
      <rPr>
        <b/>
        <sz val="9"/>
        <rFont val="Calibri"/>
        <family val="2"/>
        <scheme val="minor"/>
      </rPr>
      <t>See G21.#421</t>
    </r>
  </si>
  <si>
    <r>
      <t xml:space="preserve">/cac:InvoiceLine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G21.#421</t>
    </r>
  </si>
  <si>
    <r>
      <t xml:space="preserve">/cac:CreditNoteLine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G21.#421</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</si>
  <si>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See G22.#156</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</si>
  <si>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See G22.#156</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</si>
  <si>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See G22.#156</t>
    </r>
  </si>
  <si>
    <r>
      <t xml:space="preserve">/rsm:SupplyChainTradeTransaction
- /ram:IncludedSupplyChainTradeLineItem
-- /ram:SpecifiedLineTradeDelivery
--- /ram:ShipToTradeParty
</t>
    </r>
    <r>
      <rPr>
        <b/>
        <sz val="9"/>
        <rFont val="Calibri"/>
        <family val="2"/>
        <scheme val="minor"/>
      </rPr>
      <t xml:space="preserve">---- </t>
    </r>
    <r>
      <rPr>
        <b/>
        <sz val="9"/>
        <color rgb="FF0070C0"/>
        <rFont val="Calibri"/>
        <family val="2"/>
        <scheme val="minor"/>
      </rPr>
      <t xml:space="preserve">/ram:GlobalID </t>
    </r>
    <r>
      <rPr>
        <b/>
        <sz val="9"/>
        <color theme="9" tint="-0.249977111117893"/>
        <rFont val="Calibri"/>
        <family val="2"/>
        <scheme val="minor"/>
      </rPr>
      <t>schemeID</t>
    </r>
    <r>
      <rPr>
        <sz val="9"/>
        <color rgb="FF0070C0"/>
        <rFont val="Calibri"/>
        <family val="2"/>
        <scheme val="minor"/>
      </rPr>
      <t>=</t>
    </r>
    <r>
      <rPr>
        <b/>
        <sz val="9"/>
        <rFont val="Calibri"/>
        <family val="2"/>
        <scheme val="minor"/>
      </rPr>
      <t>See G22.#521</t>
    </r>
  </si>
  <si>
    <r>
      <t xml:space="preserve">/cac:InvoiceLine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G22.#521</t>
    </r>
  </si>
  <si>
    <r>
      <t xml:space="preserve">/cac:CreditNoteLine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G22.#521</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</si>
  <si>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G23.#152</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</si>
  <si>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G23.#152</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</si>
  <si>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Voir G23.#152</t>
    </r>
  </si>
  <si>
    <r>
      <t xml:space="preserve">/cac:InvoiceLine
- </t>
    </r>
    <r>
      <rPr>
        <b/>
        <sz val="9"/>
        <color rgb="FF0070C0"/>
        <rFont val="Calibri"/>
        <family val="2"/>
        <scheme val="minor"/>
      </rPr>
      <t>/cbc:InvoicedQuantity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 xml:space="preserve">" = </t>
    </r>
    <r>
      <rPr>
        <b/>
        <sz val="9"/>
        <rFont val="Calibri"/>
        <family val="2"/>
        <scheme val="minor"/>
      </rPr>
      <t>1</t>
    </r>
  </si>
  <si>
    <r>
      <t xml:space="preserve">/cac:CreditNoteLine
- </t>
    </r>
    <r>
      <rPr>
        <b/>
        <sz val="9"/>
        <color rgb="FF0070C0"/>
        <rFont val="Calibri"/>
        <family val="2"/>
        <scheme val="minor"/>
      </rPr>
      <t>/cbc:CreditedQuantity</t>
    </r>
    <r>
      <rPr>
        <sz val="9"/>
        <rFont val="Calibri"/>
        <family val="2"/>
        <scheme val="minor"/>
      </rPr>
      <t xml:space="preserve"> </t>
    </r>
    <r>
      <rPr>
        <b/>
        <sz val="9"/>
        <color theme="9" tint="-0.249977111117893"/>
        <rFont val="Calibri"/>
        <family val="2"/>
        <scheme val="minor"/>
      </rPr>
      <t>unitCode</t>
    </r>
    <r>
      <rPr>
        <sz val="9"/>
        <rFont val="Calibri"/>
        <family val="2"/>
        <scheme val="minor"/>
      </rPr>
      <t>="</t>
    </r>
    <r>
      <rPr>
        <b/>
        <sz val="9"/>
        <rFont val="Calibri"/>
        <family val="2"/>
        <scheme val="minor"/>
      </rPr>
      <t>C62</t>
    </r>
    <r>
      <rPr>
        <sz val="9"/>
        <rFont val="Calibri"/>
        <family val="2"/>
        <scheme val="minor"/>
      </rPr>
      <t xml:space="preserve">" = </t>
    </r>
    <r>
      <rPr>
        <b/>
        <sz val="9"/>
        <rFont val="Calibri"/>
        <family val="2"/>
        <scheme val="minor"/>
      </rPr>
      <t>1</t>
    </r>
  </si>
  <si>
    <r>
      <t xml:space="preserve">/cac:InvoiceLine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</si>
  <si>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t xml:space="preserve">/cac:CreditNoteLine
- /cac:Price
-- /cac:AllowanceCharge
--- </t>
    </r>
    <r>
      <rPr>
        <b/>
        <sz val="9"/>
        <color rgb="FF0070C0"/>
        <rFont val="Calibri"/>
        <family val="2"/>
        <scheme val="minor"/>
      </rPr>
      <t>/cbc:BaseAmount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</si>
  <si>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t xml:space="preserve">/cac:InvoiceLine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</si>
  <si>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t xml:space="preserve">/cac:CreditNoteLine
- /cac:Price
-- </t>
    </r>
    <r>
      <rPr>
        <b/>
        <sz val="9"/>
        <color rgb="FF0070C0"/>
        <rFont val="Calibri"/>
        <family val="2"/>
        <scheme val="minor"/>
      </rPr>
      <t>/cbc:PriceAmount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rFont val="Calibri"/>
        <family val="2"/>
        <scheme val="minor"/>
      </rPr>
      <t>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</si>
  <si>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t>
    </r>
    <r>
      <rPr>
        <b/>
        <sz val="9"/>
        <color rgb="FF0070C0"/>
        <rFont val="Calibri"/>
        <family val="2"/>
        <scheme val="minor"/>
      </rPr>
      <t>1082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</si>
  <si>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t>
    </r>
    <r>
      <rPr>
        <b/>
        <sz val="9"/>
        <color rgb="FF0070C0"/>
        <rFont val="Calibri"/>
        <family val="2"/>
        <scheme val="minor"/>
      </rPr>
      <t>C212.7140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</si>
  <si>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t>
    </r>
    <r>
      <rPr>
        <b/>
        <sz val="9"/>
        <color rgb="FF0070C0"/>
        <rFont val="Calibri"/>
        <family val="2"/>
        <scheme val="minor"/>
      </rPr>
      <t>C212.7143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</si>
  <si>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</si>
  <si>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C273.7008#2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</si>
  <si>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IMD</t>
    </r>
    <r>
      <rPr>
        <sz val="9"/>
        <rFont val="Calibri"/>
        <family val="2"/>
        <scheme val="minor"/>
      </rPr>
      <t xml:space="preserve"> (</t>
    </r>
    <r>
      <rPr>
        <sz val="9"/>
        <color rgb="FF0070C0"/>
        <rFont val="Calibri"/>
        <family val="2"/>
        <scheme val="minor"/>
      </rPr>
      <t>7077</t>
    </r>
    <r>
      <rPr>
        <sz val="9"/>
        <rFont val="Calibri"/>
        <family val="2"/>
        <scheme val="minor"/>
      </rPr>
      <t>=</t>
    </r>
    <r>
      <rPr>
        <b/>
        <sz val="9"/>
        <rFont val="Calibri"/>
        <family val="2"/>
        <scheme val="minor"/>
      </rPr>
      <t>F</t>
    </r>
    <r>
      <rPr>
        <sz val="9"/>
        <rFont val="Calibri"/>
        <family val="2"/>
        <scheme val="minor"/>
      </rPr>
      <t xml:space="preserve"> &amp; </t>
    </r>
    <r>
      <rPr>
        <sz val="9"/>
        <color rgb="FF0070C0"/>
        <rFont val="Calibri"/>
        <family val="2"/>
        <scheme val="minor"/>
      </rPr>
      <t>7081</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C273.7009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</si>
  <si>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QTY</t>
    </r>
    <r>
      <rPr>
        <sz val="9"/>
        <rFont val="Calibri"/>
        <family val="2"/>
        <scheme val="minor"/>
      </rPr>
      <t xml:space="preserve"> (</t>
    </r>
    <r>
      <rPr>
        <sz val="9"/>
        <color rgb="FF0070C0"/>
        <rFont val="Calibri"/>
        <family val="2"/>
        <scheme val="minor"/>
      </rPr>
      <t>C186.6063</t>
    </r>
    <r>
      <rPr>
        <sz val="9"/>
        <rFont val="Calibri"/>
        <family val="2"/>
        <scheme val="minor"/>
      </rPr>
      <t>=</t>
    </r>
    <r>
      <rPr>
        <b/>
        <sz val="9"/>
        <rFont val="Calibri"/>
        <family val="2"/>
        <scheme val="minor"/>
      </rPr>
      <t>47</t>
    </r>
    <r>
      <rPr>
        <sz val="9"/>
        <rFont val="Calibri"/>
        <family val="2"/>
        <scheme val="minor"/>
      </rPr>
      <t xml:space="preserve">) </t>
    </r>
    <r>
      <rPr>
        <b/>
        <sz val="9"/>
        <color rgb="FF0070C0"/>
        <rFont val="Calibri"/>
        <family val="2"/>
        <scheme val="minor"/>
      </rPr>
      <t>C186.6060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</si>
  <si>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</si>
  <si>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rgb="FFFF0000"/>
        <rFont val="Calibri"/>
        <family val="2"/>
        <scheme val="minor"/>
      </rPr>
      <t>FTX</t>
    </r>
    <r>
      <rPr>
        <sz val="9"/>
        <rFont val="Calibri"/>
        <family val="2"/>
        <scheme val="minor"/>
      </rPr>
      <t xml:space="preserve"> (</t>
    </r>
    <r>
      <rPr>
        <sz val="9"/>
        <color rgb="FF0070C0"/>
        <rFont val="Calibri"/>
        <family val="2"/>
        <scheme val="minor"/>
      </rPr>
      <t>4451</t>
    </r>
    <r>
      <rPr>
        <sz val="9"/>
        <rFont val="Calibri"/>
        <family val="2"/>
        <scheme val="minor"/>
      </rPr>
      <t>=</t>
    </r>
    <r>
      <rPr>
        <b/>
        <sz val="9"/>
        <rFont val="Calibri"/>
        <family val="2"/>
        <scheme val="minor"/>
      </rPr>
      <t>ACB</t>
    </r>
    <r>
      <rPr>
        <sz val="9"/>
        <rFont val="Calibri"/>
        <family val="2"/>
        <scheme val="minor"/>
      </rPr>
      <t xml:space="preserve">) </t>
    </r>
    <r>
      <rPr>
        <b/>
        <sz val="9"/>
        <color rgb="FF0070C0"/>
        <rFont val="Calibri"/>
        <family val="2"/>
        <scheme val="minor"/>
      </rPr>
      <t>C108.4440#2/#3/#4/#5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</si>
  <si>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[SG26]</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125</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</si>
  <si>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AAB</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GRP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</si>
  <si>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[SG28]</t>
    </r>
    <r>
      <rPr>
        <sz val="9"/>
        <rFont val="Calibri"/>
        <family val="2"/>
        <scheme val="minor"/>
      </rPr>
      <t xml:space="preserve"> </t>
    </r>
    <r>
      <rPr>
        <b/>
        <sz val="9"/>
        <color rgb="FFFF0000"/>
        <rFont val="Calibri"/>
        <family val="2"/>
        <scheme val="minor"/>
      </rPr>
      <t>PRI</t>
    </r>
    <r>
      <rPr>
        <sz val="9"/>
        <rFont val="Calibri"/>
        <family val="2"/>
        <scheme val="minor"/>
      </rPr>
      <t xml:space="preserve"> (</t>
    </r>
    <r>
      <rPr>
        <sz val="9"/>
        <color rgb="FF0070C0"/>
        <rFont val="Calibri"/>
        <family val="2"/>
        <scheme val="minor"/>
      </rPr>
      <t>C509.5125</t>
    </r>
    <r>
      <rPr>
        <sz val="9"/>
        <rFont val="Calibri"/>
        <family val="2"/>
        <scheme val="minor"/>
      </rPr>
      <t>=</t>
    </r>
    <r>
      <rPr>
        <b/>
        <sz val="9"/>
        <rFont val="Calibri"/>
        <family val="2"/>
        <scheme val="minor"/>
      </rPr>
      <t>AAA</t>
    </r>
    <r>
      <rPr>
        <sz val="9"/>
        <rFont val="Calibri"/>
        <family val="2"/>
        <scheme val="minor"/>
      </rPr>
      <t xml:space="preserve"> &amp; </t>
    </r>
    <r>
      <rPr>
        <sz val="9"/>
        <color rgb="FF0070C0"/>
        <rFont val="Calibri"/>
        <family val="2"/>
        <scheme val="minor"/>
      </rPr>
      <t>C509.5387</t>
    </r>
    <r>
      <rPr>
        <sz val="9"/>
        <rFont val="Calibri"/>
        <family val="2"/>
        <scheme val="minor"/>
      </rPr>
      <t>=</t>
    </r>
    <r>
      <rPr>
        <b/>
        <sz val="9"/>
        <rFont val="Calibri"/>
        <family val="2"/>
        <scheme val="minor"/>
      </rPr>
      <t>NTP</t>
    </r>
    <r>
      <rPr>
        <sz val="9"/>
        <rFont val="Calibri"/>
        <family val="2"/>
        <scheme val="minor"/>
      </rPr>
      <t xml:space="preserve">) </t>
    </r>
    <r>
      <rPr>
        <b/>
        <sz val="9"/>
        <color rgb="FF0070C0"/>
        <rFont val="Calibri"/>
        <family val="2"/>
        <scheme val="minor"/>
      </rPr>
      <t>C509.5118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</si>
  <si>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</si>
  <si>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AAK</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35</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</si>
  <si>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</si>
  <si>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AEG</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</si>
  <si>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ADP</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</si>
  <si>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C243.5278</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</si>
  <si>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[SG33]</t>
    </r>
    <r>
      <rPr>
        <sz val="9"/>
        <rFont val="Calibri"/>
        <family val="2"/>
        <scheme val="minor"/>
      </rPr>
      <t xml:space="preserve"> </t>
    </r>
    <r>
      <rPr>
        <b/>
        <sz val="9"/>
        <color rgb="FFFF0000"/>
        <rFont val="Calibri"/>
        <family val="2"/>
        <scheme val="minor"/>
      </rPr>
      <t>TAX</t>
    </r>
    <r>
      <rPr>
        <sz val="9"/>
        <rFont val="Calibri"/>
        <family val="2"/>
        <scheme val="minor"/>
      </rPr>
      <t xml:space="preserve"> (</t>
    </r>
    <r>
      <rPr>
        <sz val="9"/>
        <color rgb="FF0070C0"/>
        <rFont val="Calibri"/>
        <family val="2"/>
        <scheme val="minor"/>
      </rPr>
      <t>5283</t>
    </r>
    <r>
      <rPr>
        <sz val="9"/>
        <rFont val="Calibri"/>
        <family val="2"/>
        <scheme val="minor"/>
      </rPr>
      <t>=</t>
    </r>
    <r>
      <rPr>
        <b/>
        <sz val="9"/>
        <rFont val="Calibri"/>
        <family val="2"/>
        <scheme val="minor"/>
      </rPr>
      <t>7</t>
    </r>
    <r>
      <rPr>
        <sz val="9"/>
        <rFont val="Calibri"/>
        <family val="2"/>
        <scheme val="minor"/>
      </rPr>
      <t xml:space="preserve"> &amp; </t>
    </r>
    <r>
      <rPr>
        <sz val="9"/>
        <color rgb="FF0070C0"/>
        <rFont val="Calibri"/>
        <family val="2"/>
        <scheme val="minor"/>
      </rPr>
      <t>C241.5153</t>
    </r>
    <r>
      <rPr>
        <sz val="9"/>
        <rFont val="Calibri"/>
        <family val="2"/>
        <scheme val="minor"/>
      </rPr>
      <t>=</t>
    </r>
    <r>
      <rPr>
        <b/>
        <sz val="9"/>
        <rFont val="Calibri"/>
        <family val="2"/>
        <scheme val="minor"/>
      </rPr>
      <t>VAT</t>
    </r>
    <r>
      <rPr>
        <sz val="9"/>
        <rFont val="Calibri"/>
        <family val="2"/>
        <scheme val="minor"/>
      </rPr>
      <t xml:space="preserve">) </t>
    </r>
    <r>
      <rPr>
        <b/>
        <sz val="9"/>
        <color rgb="FF0070C0"/>
        <rFont val="Calibri"/>
        <family val="2"/>
        <scheme val="minor"/>
      </rPr>
      <t>5305</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</si>
  <si>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</si>
  <si>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C082.1131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</si>
  <si>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C080.3036#1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</si>
  <si>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</si>
  <si>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C059.3042#2</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</si>
  <si>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C059.3042#3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</si>
  <si>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3164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</si>
  <si>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3251</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</si>
  <si>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ST</t>
    </r>
    <r>
      <rPr>
        <sz val="9"/>
        <rFont val="Calibri"/>
        <family val="2"/>
        <scheme val="minor"/>
      </rPr>
      <t xml:space="preserve">) </t>
    </r>
    <r>
      <rPr>
        <b/>
        <sz val="9"/>
        <color rgb="FF0070C0"/>
        <rFont val="Calibri"/>
        <family val="2"/>
        <scheme val="minor"/>
      </rPr>
      <t>3207</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</si>
  <si>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[SG34]</t>
    </r>
    <r>
      <rPr>
        <sz val="9"/>
        <rFont val="Calibri"/>
        <family val="2"/>
        <scheme val="minor"/>
      </rPr>
      <t xml:space="preserve"> </t>
    </r>
    <r>
      <rPr>
        <b/>
        <sz val="9"/>
        <color rgb="FFFF0000"/>
        <rFont val="Calibri"/>
        <family val="2"/>
        <scheme val="minor"/>
      </rPr>
      <t>NAD</t>
    </r>
    <r>
      <rPr>
        <sz val="9"/>
        <rFont val="Calibri"/>
        <family val="2"/>
        <scheme val="minor"/>
      </rPr>
      <t xml:space="preserve"> (</t>
    </r>
    <r>
      <rPr>
        <sz val="9"/>
        <color rgb="FF0070C0"/>
        <rFont val="Calibri"/>
        <family val="2"/>
        <scheme val="minor"/>
      </rPr>
      <t>3035</t>
    </r>
    <r>
      <rPr>
        <sz val="9"/>
        <rFont val="Calibri"/>
        <family val="2"/>
        <scheme val="minor"/>
      </rPr>
      <t>=</t>
    </r>
    <r>
      <rPr>
        <b/>
        <sz val="9"/>
        <rFont val="Calibri"/>
        <family val="2"/>
        <scheme val="minor"/>
      </rPr>
      <t>UC</t>
    </r>
    <r>
      <rPr>
        <sz val="9"/>
        <rFont val="Calibri"/>
        <family val="2"/>
        <scheme val="minor"/>
      </rPr>
      <t xml:space="preserve">) </t>
    </r>
    <r>
      <rPr>
        <b/>
        <sz val="9"/>
        <color rgb="FF0070C0"/>
        <rFont val="Calibri"/>
        <family val="2"/>
        <scheme val="minor"/>
      </rPr>
      <t>C082.3039</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</si>
  <si>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M</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PC</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</si>
  <si>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M</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FC</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</si>
  <si>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t xml:space="preserve">/rsm:SupplyChainTradeTransaction
- /ram:IncludedSupplyChainTradeLineItem
-- /ram:SpecifiedLineTradeDelivery
--- /ram:ShipToTradeParty
</t>
    </r>
    <r>
      <rPr>
        <b/>
        <sz val="9"/>
        <rFont val="Calibri"/>
        <family val="2"/>
        <scheme val="minor"/>
      </rPr>
      <t xml:space="preserve">---- </t>
    </r>
    <r>
      <rPr>
        <b/>
        <sz val="9"/>
        <color rgb="FF0070C0"/>
        <rFont val="Calibri"/>
        <family val="2"/>
        <scheme val="minor"/>
      </rPr>
      <t xml:space="preserve">/ram:GlobalID </t>
    </r>
    <r>
      <rPr>
        <b/>
        <sz val="9"/>
        <color theme="9" tint="-0.249977111117893"/>
        <rFont val="Calibri"/>
        <family val="2"/>
        <scheme val="minor"/>
      </rPr>
      <t>schemeID</t>
    </r>
    <r>
      <rPr>
        <sz val="9"/>
        <color rgb="FF0070C0"/>
        <rFont val="Calibri"/>
        <family val="2"/>
        <scheme val="minor"/>
      </rPr>
      <t>=</t>
    </r>
    <r>
      <rPr>
        <b/>
        <sz val="9"/>
        <rFont val="Calibri"/>
        <family val="2"/>
        <scheme val="minor"/>
      </rPr>
      <t>See G23.#421</t>
    </r>
  </si>
  <si>
    <r>
      <t xml:space="preserve">/cac:InvoiceLine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G23.#421</t>
    </r>
  </si>
  <si>
    <r>
      <t xml:space="preserve">/cac:CreditNoteLine
- /cac:Delivery
-- /cac:DeliveryLocation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G23.#421</t>
    </r>
  </si>
  <si>
    <r>
      <t xml:space="preserve">/cac:LegalMonetaryTotal
-- </t>
    </r>
    <r>
      <rPr>
        <b/>
        <sz val="9"/>
        <color rgb="FF0070C0"/>
        <rFont val="Calibri"/>
        <family val="2"/>
        <scheme val="minor"/>
      </rPr>
      <t>/cbc:LineExtensionAmount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color rgb="FF0070C0"/>
        <rFont val="Calibri"/>
        <family val="2"/>
        <scheme val="minor"/>
      </rPr>
      <t>/cbc:TaxExclusiveAmount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</si>
  <si>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/cac:LegalMonetaryTotal
- </t>
    </r>
    <r>
      <rPr>
        <b/>
        <sz val="9"/>
        <color rgb="FF0070C0"/>
        <rFont val="Calibri"/>
        <family val="2"/>
        <scheme val="minor"/>
      </rPr>
      <t>/cbc:TaxInclusiveAmount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</si>
  <si>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/cac:LegalMonetaryTotal
- </t>
    </r>
    <r>
      <rPr>
        <b/>
        <sz val="9"/>
        <color rgb="FF0070C0"/>
        <rFont val="Calibri"/>
        <family val="2"/>
        <scheme val="minor"/>
      </rPr>
      <t>/cbc:PayableRoundingAmount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</si>
  <si>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/cac:LegalMonetaryTotal
- </t>
    </r>
    <r>
      <rPr>
        <b/>
        <sz val="9"/>
        <color rgb="FF0070C0"/>
        <rFont val="Calibri"/>
        <family val="2"/>
        <scheme val="minor"/>
      </rPr>
      <t>/cbc:PrepaidAmount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</si>
  <si>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/cac:LegalMonetaryTotal
- </t>
    </r>
    <r>
      <rPr>
        <b/>
        <sz val="9"/>
        <color rgb="FF0070C0"/>
        <rFont val="Calibri"/>
        <family val="2"/>
        <scheme val="minor"/>
      </rPr>
      <t>/cbc:PayableAmount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</si>
  <si>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/cac:TaxTotal
- </t>
    </r>
    <r>
      <rPr>
        <b/>
        <sz val="9"/>
        <color rgb="FF0070C0"/>
        <rFont val="Calibri"/>
        <family val="2"/>
        <scheme val="minor"/>
      </rPr>
      <t>/cbc:TaxAmount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</si>
  <si>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/cac:TaxTotal
- /cac:TaxSubtotal
-- /cac:TaxCategory
--- </t>
    </r>
    <r>
      <rPr>
        <b/>
        <sz val="9"/>
        <color rgb="FF0070C0"/>
        <rFont val="Calibri"/>
        <family val="2"/>
        <scheme val="minor"/>
      </rPr>
      <t>/cbc:ID</t>
    </r>
    <r>
      <rPr>
        <sz val="9"/>
        <rFont val="Calibri"/>
        <family val="2"/>
        <scheme val="minor"/>
      </rPr>
      <t xml:space="preserve">
If </t>
    </r>
    <r>
      <rPr>
        <b/>
        <sz val="9"/>
        <rFont val="Calibri"/>
        <family val="2"/>
        <scheme val="minor"/>
      </rPr>
      <t>R20.#123a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R20.#123a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R20.#123a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R20.#123a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</si>
  <si>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r>
      <t xml:space="preserve">/cac:TaxTotal
- /cac:TaxSubtotal
-- /cac:TaxCategory
--- </t>
    </r>
    <r>
      <rPr>
        <b/>
        <sz val="9"/>
        <color rgb="FF0070C0"/>
        <rFont val="Calibri"/>
        <family val="2"/>
        <scheme val="minor"/>
      </rPr>
      <t>/cbc:ID</t>
    </r>
    <r>
      <rPr>
        <sz val="9"/>
        <rFont val="Calibri"/>
        <family val="2"/>
        <scheme val="minor"/>
      </rPr>
      <t xml:space="preserve">
If </t>
    </r>
    <r>
      <rPr>
        <b/>
        <sz val="9"/>
        <rFont val="Calibri"/>
        <family val="2"/>
        <scheme val="minor"/>
      </rPr>
      <t>R20.#126a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R20.#126a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R20.#126a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R20.#126a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</si>
  <si>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r>
      <t xml:space="preserve">/cac:TaxTotal
- /cac:TaxSubtotal
-- /cac:TaxCategory
--- </t>
    </r>
    <r>
      <rPr>
        <b/>
        <sz val="9"/>
        <color rgb="FF0070C0"/>
        <rFont val="Calibri"/>
        <family val="2"/>
        <scheme val="minor"/>
      </rPr>
      <t>/cbc:ID</t>
    </r>
    <r>
      <rPr>
        <sz val="9"/>
        <rFont val="Calibri"/>
        <family val="2"/>
        <scheme val="minor"/>
      </rPr>
      <t xml:space="preserve">
If </t>
    </r>
    <r>
      <rPr>
        <b/>
        <sz val="9"/>
        <rFont val="Calibri"/>
        <family val="2"/>
        <scheme val="minor"/>
      </rPr>
      <t>R20.#129a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R20.#129a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R20.#129a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R20.#129a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</si>
  <si>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r>
      <t xml:space="preserve">/cac:TaxTotal
- /cac:TaxSubtotal
-- /cac:TaxCategory
--- </t>
    </r>
    <r>
      <rPr>
        <b/>
        <sz val="9"/>
        <color rgb="FF0070C0"/>
        <rFont val="Calibri"/>
        <family val="2"/>
        <scheme val="minor"/>
      </rPr>
      <t>/cbc:ID</t>
    </r>
    <r>
      <rPr>
        <sz val="9"/>
        <rFont val="Calibri"/>
        <family val="2"/>
        <scheme val="minor"/>
      </rPr>
      <t xml:space="preserve">
If </t>
    </r>
    <r>
      <rPr>
        <b/>
        <sz val="9"/>
        <rFont val="Calibri"/>
        <family val="2"/>
        <scheme val="minor"/>
      </rPr>
      <t>R20.#161a</t>
    </r>
    <r>
      <rPr>
        <sz val="9"/>
        <rFont val="Calibri"/>
        <family val="2"/>
        <scheme val="minor"/>
      </rPr>
      <t xml:space="preserve"> = </t>
    </r>
    <r>
      <rPr>
        <b/>
        <sz val="9"/>
        <rFont val="Calibri"/>
        <family val="2"/>
        <scheme val="minor"/>
      </rPr>
      <t>K</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R20.#161a</t>
    </r>
    <r>
      <rPr>
        <sz val="9"/>
        <rFont val="Calibri"/>
        <family val="2"/>
        <scheme val="minor"/>
      </rPr>
      <t xml:space="preserve"> = </t>
    </r>
    <r>
      <rPr>
        <b/>
        <sz val="9"/>
        <rFont val="Calibri"/>
        <family val="2"/>
        <scheme val="minor"/>
      </rPr>
      <t>G</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R20.#161a</t>
    </r>
    <r>
      <rPr>
        <sz val="9"/>
        <rFont val="Calibri"/>
        <family val="2"/>
        <scheme val="minor"/>
      </rPr>
      <t xml:space="preserve"> = </t>
    </r>
    <r>
      <rPr>
        <b/>
        <sz val="9"/>
        <rFont val="Calibri"/>
        <family val="2"/>
        <scheme val="minor"/>
      </rPr>
      <t>AE</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R20.#161a</t>
    </r>
    <r>
      <rPr>
        <sz val="9"/>
        <rFont val="Calibri"/>
        <family val="2"/>
        <scheme val="minor"/>
      </rPr>
      <t xml:space="preserve"> = </t>
    </r>
    <r>
      <rPr>
        <b/>
        <sz val="9"/>
        <rFont val="Calibri"/>
        <family val="2"/>
        <scheme val="minor"/>
      </rPr>
      <t>O</t>
    </r>
    <r>
      <rPr>
        <sz val="9"/>
        <rFont val="Calibri"/>
        <family val="2"/>
        <scheme val="minor"/>
      </rPr>
      <t xml:space="preserve">
--- </t>
    </r>
    <r>
      <rPr>
        <b/>
        <sz val="9"/>
        <color theme="9" tint="-0.249977111117893"/>
        <rFont val="Calibri"/>
        <family val="2"/>
        <scheme val="minor"/>
      </rPr>
      <t>/cbc:TaxExemptionReason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/cbc:TaxExemptionReasonCode</t>
    </r>
    <r>
      <rPr>
        <sz val="9"/>
        <rFont val="Calibri"/>
        <family val="2"/>
        <scheme val="minor"/>
      </rPr>
      <t>="</t>
    </r>
    <r>
      <rPr>
        <b/>
        <sz val="9"/>
        <rFont val="Calibri"/>
        <family val="2"/>
        <scheme val="minor"/>
      </rPr>
      <t>VATEX-EU-O</t>
    </r>
    <r>
      <rPr>
        <sz val="9"/>
        <rFont val="Calibri"/>
        <family val="2"/>
        <scheme val="minor"/>
      </rPr>
      <t>"</t>
    </r>
  </si>
  <si>
    <t>Required if ship-to party identification G21.#420 is filled in.
See comments on data item G21.#420.</t>
  </si>
  <si>
    <t>Required if ship-to party identification G21.#420 is filled in.</t>
  </si>
  <si>
    <t>Required if ship-to party identification E20.#320 is filled in.
See comments on data item E20.#320.</t>
  </si>
  <si>
    <t>Required if ship-to party identification E20.#320 is filled in.</t>
  </si>
  <si>
    <t>Required if ship-to party identification G23.#420 is filled in.
See comments on data item G23.#420.</t>
  </si>
  <si>
    <t>Required if ship-to party identification G23.#420 is filled in.</t>
  </si>
  <si>
    <t>Required if ship-to party identification G22.#520 is filled in.
See comments on data item G22.#520.</t>
  </si>
  <si>
    <r>
      <rPr>
        <b/>
        <sz val="9"/>
        <color rgb="FF000000"/>
        <rFont val="Calibri"/>
        <family val="2"/>
        <scheme val="minor"/>
      </rPr>
      <t>10</t>
    </r>
    <r>
      <rPr>
        <sz val="9"/>
        <color indexed="8"/>
        <rFont val="Calibri"/>
        <family val="2"/>
        <scheme val="minor"/>
      </rPr>
      <t xml:space="preserve">=Optics
</t>
    </r>
    <r>
      <rPr>
        <b/>
        <sz val="9"/>
        <color rgb="FF000000"/>
        <rFont val="Calibri"/>
        <family val="2"/>
        <scheme val="minor"/>
      </rPr>
      <t>11</t>
    </r>
    <r>
      <rPr>
        <sz val="9"/>
        <color indexed="8"/>
        <rFont val="Calibri"/>
        <family val="2"/>
        <scheme val="minor"/>
      </rPr>
      <t xml:space="preserve">=Optics lenses
</t>
    </r>
    <r>
      <rPr>
        <b/>
        <sz val="9"/>
        <color rgb="FF000000"/>
        <rFont val="Calibri"/>
        <family val="2"/>
        <scheme val="minor"/>
      </rPr>
      <t>12</t>
    </r>
    <r>
      <rPr>
        <sz val="9"/>
        <color indexed="8"/>
        <rFont val="Calibri"/>
        <family val="2"/>
        <scheme val="minor"/>
      </rPr>
      <t xml:space="preserve">=Optics frames
</t>
    </r>
    <r>
      <rPr>
        <b/>
        <sz val="9"/>
        <color rgb="FF000000"/>
        <rFont val="Calibri"/>
        <family val="2"/>
        <scheme val="minor"/>
      </rPr>
      <t>13</t>
    </r>
    <r>
      <rPr>
        <sz val="9"/>
        <color indexed="8"/>
        <rFont val="Calibri"/>
        <family val="2"/>
        <scheme val="minor"/>
      </rPr>
      <t xml:space="preserve">=Optics contact lenses
</t>
    </r>
    <r>
      <rPr>
        <b/>
        <sz val="9"/>
        <color rgb="FF000000"/>
        <rFont val="Calibri"/>
        <family val="2"/>
        <scheme val="minor"/>
      </rPr>
      <t>14</t>
    </r>
    <r>
      <rPr>
        <sz val="9"/>
        <color indexed="8"/>
        <rFont val="Calibri"/>
        <family val="2"/>
        <scheme val="minor"/>
      </rPr>
      <t xml:space="preserve">=Optics instruments
</t>
    </r>
    <r>
      <rPr>
        <b/>
        <sz val="9"/>
        <color rgb="FF000000"/>
        <rFont val="Calibri"/>
        <family val="2"/>
        <scheme val="minor"/>
      </rPr>
      <t>15</t>
    </r>
    <r>
      <rPr>
        <sz val="9"/>
        <color indexed="8"/>
        <rFont val="Calibri"/>
        <family val="2"/>
        <scheme val="minor"/>
      </rPr>
      <t xml:space="preserve">=Optics magnifiers
</t>
    </r>
    <r>
      <rPr>
        <b/>
        <sz val="9"/>
        <color rgb="FF000000"/>
        <rFont val="Calibri"/>
        <family val="2"/>
        <scheme val="minor"/>
      </rPr>
      <t>16</t>
    </r>
    <r>
      <rPr>
        <sz val="9"/>
        <color indexed="8"/>
        <rFont val="Calibri"/>
        <family val="2"/>
        <scheme val="minor"/>
      </rPr>
      <t xml:space="preserve">=Optics other products
</t>
    </r>
    <r>
      <rPr>
        <b/>
        <sz val="9"/>
        <color rgb="FF000000"/>
        <rFont val="Calibri"/>
        <family val="2"/>
        <scheme val="minor"/>
      </rPr>
      <t>17</t>
    </r>
    <r>
      <rPr>
        <sz val="9"/>
        <color indexed="8"/>
        <rFont val="Calibri"/>
        <family val="2"/>
        <scheme val="minor"/>
      </rPr>
      <t xml:space="preserve">=Optics services
</t>
    </r>
    <r>
      <rPr>
        <b/>
        <sz val="9"/>
        <color rgb="FF000000"/>
        <rFont val="Calibri"/>
        <family val="2"/>
        <scheme val="minor"/>
      </rPr>
      <t>20</t>
    </r>
    <r>
      <rPr>
        <sz val="9"/>
        <color indexed="8"/>
        <rFont val="Calibri"/>
        <family val="2"/>
        <scheme val="minor"/>
      </rPr>
      <t xml:space="preserve">=Audiology
</t>
    </r>
    <r>
      <rPr>
        <b/>
        <sz val="9"/>
        <color rgb="FF000000"/>
        <rFont val="Calibri"/>
        <family val="2"/>
        <scheme val="minor"/>
      </rPr>
      <t>21</t>
    </r>
    <r>
      <rPr>
        <sz val="9"/>
        <color indexed="8"/>
        <rFont val="Calibri"/>
        <family val="2"/>
        <scheme val="minor"/>
      </rPr>
      <t xml:space="preserve">=Audiology hearing aid
</t>
    </r>
    <r>
      <rPr>
        <b/>
        <sz val="9"/>
        <color rgb="FF000000"/>
        <rFont val="Calibri"/>
        <family val="2"/>
        <scheme val="minor"/>
      </rPr>
      <t>22</t>
    </r>
    <r>
      <rPr>
        <sz val="9"/>
        <color indexed="8"/>
        <rFont val="Calibri"/>
        <family val="2"/>
        <scheme val="minor"/>
      </rPr>
      <t xml:space="preserve">=Audiology cleaning products
</t>
    </r>
    <r>
      <rPr>
        <b/>
        <sz val="9"/>
        <color rgb="FF000000"/>
        <rFont val="Calibri"/>
        <family val="2"/>
        <scheme val="minor"/>
      </rPr>
      <t>23</t>
    </r>
    <r>
      <rPr>
        <sz val="9"/>
        <color indexed="8"/>
        <rFont val="Calibri"/>
        <family val="2"/>
        <scheme val="minor"/>
      </rPr>
      <t xml:space="preserve">=Audiology accessories
</t>
    </r>
    <r>
      <rPr>
        <b/>
        <sz val="9"/>
        <color rgb="FF000000"/>
        <rFont val="Calibri"/>
        <family val="2"/>
        <scheme val="minor"/>
      </rPr>
      <t>24</t>
    </r>
    <r>
      <rPr>
        <sz val="9"/>
        <color indexed="8"/>
        <rFont val="Calibri"/>
        <family val="2"/>
        <scheme val="minor"/>
      </rPr>
      <t xml:space="preserve">=Audiology other products
</t>
    </r>
    <r>
      <rPr>
        <b/>
        <sz val="9"/>
        <color rgb="FF000000"/>
        <rFont val="Calibri"/>
        <family val="2"/>
        <scheme val="minor"/>
      </rPr>
      <t>25</t>
    </r>
    <r>
      <rPr>
        <sz val="9"/>
        <color indexed="8"/>
        <rFont val="Calibri"/>
        <family val="2"/>
        <scheme val="minor"/>
      </rPr>
      <t xml:space="preserve">=Audilology services
</t>
    </r>
    <r>
      <rPr>
        <b/>
        <sz val="9"/>
        <color rgb="FF000000"/>
        <rFont val="Calibri"/>
        <family val="2"/>
        <scheme val="minor"/>
      </rPr>
      <t>99</t>
    </r>
    <r>
      <rPr>
        <sz val="9"/>
        <color indexed="8"/>
        <rFont val="Calibri"/>
        <family val="2"/>
        <scheme val="minor"/>
      </rPr>
      <t>=Other</t>
    </r>
  </si>
  <si>
    <t>The identification of the supplier's sub-organisation E20.#143 that issued the invoice/credit note, as well as its main activity indicated in data E20.#143a, allows the recipient to classify it by sector of activity in the case of a supplier with several activities.</t>
  </si>
  <si>
    <t>Optional data, only if a terms of sale reference order number G21.#240 is filled in.</t>
  </si>
  <si>
    <t>The qualifier of the code type G22.#156 must be "SA" for all catalogued reference, "VN" in other cases.</t>
  </si>
  <si>
    <r>
      <t xml:space="preserve">This is the basis amount for VAT at rate R20.#123 and type R20.#123a.
This amount must comply with the result of the following formula:
= </t>
    </r>
    <r>
      <rPr>
        <sz val="9"/>
        <color rgb="FF0070C0"/>
        <rFont val="Calibri"/>
        <family val="2"/>
        <scheme val="minor"/>
      </rPr>
      <t>Ʃ G21.#63 ( with G21.#71 = R20.#123 and G21.#71a = R20.#123a )
+ Ʃ G22.#101 ( with G22.#105 = R20.#123 and G22.#105a = R20.#123a )
+ Ʃ G23.#63 ( with G23.#71 = R20.#123 and G23.#71a = R20.#123a )</t>
    </r>
  </si>
  <si>
    <r>
      <t>Required</t>
    </r>
    <r>
      <rPr>
        <b/>
        <sz val="9"/>
        <color theme="9" tint="-0.249977111117893"/>
        <rFont val="Calibri"/>
        <family val="2"/>
        <scheme val="minor"/>
      </rPr>
      <t xml:space="preserve"> if the delivery address is unique for the invoice/credit note</t>
    </r>
  </si>
  <si>
    <t>Ship-to party relating to the invoice line</t>
  </si>
  <si>
    <r>
      <rPr>
        <b/>
        <sz val="9"/>
        <color rgb="FFC00000"/>
        <rFont val="Calibri"/>
        <family val="2"/>
        <scheme val="minor"/>
      </rPr>
      <t>Required</t>
    </r>
    <r>
      <rPr>
        <b/>
        <sz val="9"/>
        <color rgb="FFE26B0A"/>
        <rFont val="Calibri"/>
        <family val="2"/>
        <scheme val="minor"/>
      </rPr>
      <t xml:space="preserve"> if the ship-to party is not unique for the invoice/credit note</t>
    </r>
  </si>
  <si>
    <t>Ship-to party relating to the invoice line: country code (ISO 3166 Alpha-2 code)</t>
  </si>
  <si>
    <r>
      <t xml:space="preserve">Main activity of the supplier's department, unit or subsidiary:
</t>
    </r>
    <r>
      <rPr>
        <b/>
        <sz val="9"/>
        <rFont val="Calibri"/>
        <family val="2"/>
        <scheme val="minor"/>
      </rPr>
      <t>10</t>
    </r>
    <r>
      <rPr>
        <sz val="9"/>
        <rFont val="Calibri"/>
        <family val="2"/>
        <scheme val="minor"/>
      </rPr>
      <t xml:space="preserve">=Optics
</t>
    </r>
    <r>
      <rPr>
        <b/>
        <sz val="9"/>
        <rFont val="Calibri"/>
        <family val="2"/>
        <scheme val="minor"/>
      </rPr>
      <t>11</t>
    </r>
    <r>
      <rPr>
        <sz val="9"/>
        <rFont val="Calibri"/>
        <family val="2"/>
        <scheme val="minor"/>
      </rPr>
      <t xml:space="preserve">=Optics lenses
</t>
    </r>
    <r>
      <rPr>
        <b/>
        <sz val="9"/>
        <rFont val="Calibri"/>
        <family val="2"/>
        <scheme val="minor"/>
      </rPr>
      <t>12</t>
    </r>
    <r>
      <rPr>
        <sz val="9"/>
        <rFont val="Calibri"/>
        <family val="2"/>
        <scheme val="minor"/>
      </rPr>
      <t xml:space="preserve">=Optics frames
</t>
    </r>
    <r>
      <rPr>
        <b/>
        <sz val="9"/>
        <rFont val="Calibri"/>
        <family val="2"/>
        <scheme val="minor"/>
      </rPr>
      <t>13</t>
    </r>
    <r>
      <rPr>
        <sz val="9"/>
        <rFont val="Calibri"/>
        <family val="2"/>
        <scheme val="minor"/>
      </rPr>
      <t xml:space="preserve">=Optics contact lenses
</t>
    </r>
    <r>
      <rPr>
        <b/>
        <sz val="9"/>
        <rFont val="Calibri"/>
        <family val="2"/>
        <scheme val="minor"/>
      </rPr>
      <t>14</t>
    </r>
    <r>
      <rPr>
        <sz val="9"/>
        <rFont val="Calibri"/>
        <family val="2"/>
        <scheme val="minor"/>
      </rPr>
      <t xml:space="preserve">=Optics instruments
</t>
    </r>
    <r>
      <rPr>
        <b/>
        <sz val="9"/>
        <rFont val="Calibri"/>
        <family val="2"/>
        <scheme val="minor"/>
      </rPr>
      <t>15</t>
    </r>
    <r>
      <rPr>
        <sz val="9"/>
        <rFont val="Calibri"/>
        <family val="2"/>
        <scheme val="minor"/>
      </rPr>
      <t xml:space="preserve">=Optics magnifiers
</t>
    </r>
    <r>
      <rPr>
        <b/>
        <sz val="9"/>
        <rFont val="Calibri"/>
        <family val="2"/>
        <scheme val="minor"/>
      </rPr>
      <t>16</t>
    </r>
    <r>
      <rPr>
        <sz val="9"/>
        <rFont val="Calibri"/>
        <family val="2"/>
        <scheme val="minor"/>
      </rPr>
      <t xml:space="preserve">=Optics other products
</t>
    </r>
    <r>
      <rPr>
        <b/>
        <sz val="9"/>
        <rFont val="Calibri"/>
        <family val="2"/>
        <scheme val="minor"/>
      </rPr>
      <t>17</t>
    </r>
    <r>
      <rPr>
        <sz val="9"/>
        <rFont val="Calibri"/>
        <family val="2"/>
        <scheme val="minor"/>
      </rPr>
      <t xml:space="preserve">=Optics services
</t>
    </r>
    <r>
      <rPr>
        <b/>
        <sz val="9"/>
        <rFont val="Calibri"/>
        <family val="2"/>
        <scheme val="minor"/>
      </rPr>
      <t>20</t>
    </r>
    <r>
      <rPr>
        <sz val="9"/>
        <rFont val="Calibri"/>
        <family val="2"/>
        <scheme val="minor"/>
      </rPr>
      <t xml:space="preserve">=Audiology
</t>
    </r>
    <r>
      <rPr>
        <b/>
        <sz val="9"/>
        <rFont val="Calibri"/>
        <family val="2"/>
        <scheme val="minor"/>
      </rPr>
      <t>21</t>
    </r>
    <r>
      <rPr>
        <sz val="9"/>
        <rFont val="Calibri"/>
        <family val="2"/>
        <scheme val="minor"/>
      </rPr>
      <t xml:space="preserve">=Audiology hearing aid
</t>
    </r>
    <r>
      <rPr>
        <b/>
        <sz val="9"/>
        <rFont val="Calibri"/>
        <family val="2"/>
        <scheme val="minor"/>
      </rPr>
      <t>22</t>
    </r>
    <r>
      <rPr>
        <sz val="9"/>
        <rFont val="Calibri"/>
        <family val="2"/>
        <scheme val="minor"/>
      </rPr>
      <t xml:space="preserve">=Audiology cleaning products
</t>
    </r>
    <r>
      <rPr>
        <b/>
        <sz val="9"/>
        <rFont val="Calibri"/>
        <family val="2"/>
        <scheme val="minor"/>
      </rPr>
      <t>23</t>
    </r>
    <r>
      <rPr>
        <sz val="9"/>
        <rFont val="Calibri"/>
        <family val="2"/>
        <scheme val="minor"/>
      </rPr>
      <t xml:space="preserve">=Audiology accessories
</t>
    </r>
    <r>
      <rPr>
        <b/>
        <sz val="9"/>
        <rFont val="Calibri"/>
        <family val="2"/>
        <scheme val="minor"/>
      </rPr>
      <t>24</t>
    </r>
    <r>
      <rPr>
        <sz val="9"/>
        <rFont val="Calibri"/>
        <family val="2"/>
        <scheme val="minor"/>
      </rPr>
      <t xml:space="preserve">=Audiology other products
</t>
    </r>
    <r>
      <rPr>
        <b/>
        <sz val="9"/>
        <rFont val="Calibri"/>
        <family val="2"/>
        <scheme val="minor"/>
      </rPr>
      <t>25</t>
    </r>
    <r>
      <rPr>
        <sz val="9"/>
        <rFont val="Calibri"/>
        <family val="2"/>
        <scheme val="minor"/>
      </rPr>
      <t xml:space="preserve">=Audilology services
</t>
    </r>
    <r>
      <rPr>
        <b/>
        <sz val="9"/>
        <rFont val="Calibri"/>
        <family val="2"/>
        <scheme val="minor"/>
      </rPr>
      <t>99</t>
    </r>
    <r>
      <rPr>
        <sz val="9"/>
        <rFont val="Calibri"/>
        <family val="2"/>
        <scheme val="minor"/>
      </rPr>
      <t>=Other</t>
    </r>
  </si>
  <si>
    <t>Semantic e-invoicing format - Flow 1 (information required by the tax authorities)</t>
  </si>
  <si>
    <t>Based on AFNOR "XP_Z12-012_Annexe_A_V1.3.xlsx" February 2026</t>
  </si>
  <si>
    <t>/rsm:CrossIndustryInvoice
/rsm:SupplyChainTradeTransaction
/ram:ApplicableHeaderTradeSettlement
/ram:BillingSpecifiedPeriod
/ram:EndDateTime
/udt:DateTimeString @format</t>
  </si>
  <si>
    <r>
      <t xml:space="preserve">/rsm:CrossIndustryInvoice
/rsm:SupplyChainTradeTransaction
/ram:ApplicableHeaderTradeSettlement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false</t>
    </r>
  </si>
  <si>
    <r>
      <t xml:space="preserve">/rsm:CrossIndustryInvoice
/rsm:SupplyChainTradeTransaction
/ram:ApplicableHeaderTradeSettlement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true</t>
    </r>
  </si>
  <si>
    <r>
      <t xml:space="preserve">/rsm:CrossIndustryInvoice
/rsm:SupplyChainTradeTransaction
/ram:IncludedSupplyChainTradeLineItem
/ram:SpecifiedLineTradeSettlement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false</t>
    </r>
  </si>
  <si>
    <r>
      <t xml:space="preserve">/rsm:CrossIndustryInvoice
/rsm:SupplyChainTradeTransaction
/ram:IncludedSupplyChainTradeLineItem
/ram:SpecifiedLineTradeSettlement
/ram:SpecifiedTradeAllowanceCharge
</t>
    </r>
    <r>
      <rPr>
        <i/>
        <sz val="9"/>
        <color theme="9" tint="-0.249977111117893"/>
        <rFont val="Calibri"/>
        <family val="2"/>
        <scheme val="minor"/>
      </rPr>
      <t>With /ram:ChargeIndicator/udt:Indicator=</t>
    </r>
    <r>
      <rPr>
        <b/>
        <i/>
        <sz val="9"/>
        <color theme="9" tint="-0.249977111117893"/>
        <rFont val="Calibri"/>
        <family val="2"/>
        <scheme val="minor"/>
      </rPr>
      <t>true</t>
    </r>
  </si>
  <si>
    <t>/Invoice</t>
  </si>
  <si>
    <t>/CreditNote</t>
  </si>
  <si>
    <t>/cbc:IssueDate</t>
  </si>
  <si>
    <t>/cbc:DocumentCurrencyCode</t>
  </si>
  <si>
    <t>/cac:InvoicePeriod
/cbc:DescriptionCode</t>
  </si>
  <si>
    <t>/cac:PaymentMeans
/cbc:PaymentDueDate</t>
  </si>
  <si>
    <t>/cbc:Note</t>
  </si>
  <si>
    <t>/cbc:CustomizationID</t>
  </si>
  <si>
    <t>/cac:BillingReference</t>
  </si>
  <si>
    <t>/cac:BillingReference
/cac:InvoiceDocumentReference
/cbc:ID</t>
  </si>
  <si>
    <t>/cac:BillingReference
/cac:InvoiceDocumentReference
/cbc:IssueDate</t>
  </si>
  <si>
    <t>/cac:AccountingSupplierParty</t>
  </si>
  <si>
    <t>/cac:AccountingSupplierParty
/cac:Party
/cac:PartyIdentification
/cbc:ID</t>
  </si>
  <si>
    <t>/cac:AccountingSupplierParty
/cac:Party
/cac:PartyIdentification
/cbc:ID @schemeID</t>
  </si>
  <si>
    <t>/cac:AccountingSupplierParty
/cac:Party
/cac:PartyLegalEntity
/cbc:CompanyID</t>
  </si>
  <si>
    <t>/cac:AccountingSupplierParty
/cac:Party
/cac:PartyLegalEntity
/cbc:CompanyID @schemeID</t>
  </si>
  <si>
    <t>/cac:AccountingSupplierParty
/cac:Party
/cac:PartyTaxScheme
/cbc:CompanyID</t>
  </si>
  <si>
    <t>/cac:AccountingSupplierParty
/cac:Party
/cac:PartyTaxScheme
/cac:TaxScheme
/cbc:ID</t>
  </si>
  <si>
    <t>/cac:AccountingSupplierParty
/cac:Party
/cac:PostalAddress</t>
  </si>
  <si>
    <t>/cac:AccountingSupplierParty
/cac:Party
/cac:PostalAddress
/cac:Country
/cbc:IdentificationCode</t>
  </si>
  <si>
    <t>/cac:AccountingCustomerParty</t>
  </si>
  <si>
    <t>/cac:AccountingCustomerParty
/cac:Party
/cac:PartyLegalEntity
/cbc:CompanyID</t>
  </si>
  <si>
    <t>/cac:AccountingCustomerParty
/cac:Party
/cac:PartyLegalEntity
/cbc:CompanyID @schemeID</t>
  </si>
  <si>
    <t>/cac:AccountingCustomerParty
/cac:Party
/cac:PartyTaxScheme
/cbc:CompanyID</t>
  </si>
  <si>
    <t>/cac:AccountingCustomerParty
/cac:Party
/cac:PartyTaxScheme
/cac:TaxScheme
/cbc:ID</t>
  </si>
  <si>
    <t>/cac:AccountingCustomerParty
/cac:Party
/cac:PostalAddress</t>
  </si>
  <si>
    <t>/cac:AccountingCustomerParty
/cac:Party
/cac:PostalAddress
/cac:Country
/cbc:IdentificationCode</t>
  </si>
  <si>
    <t>/cac:TaxRepresentativeParty</t>
  </si>
  <si>
    <t>/cac:TaxRepresentativeParty
/cac:PartyTaxScheme
/cbc:CompanyID</t>
  </si>
  <si>
    <t>/cac:TaxRepresentativeParty
/cac:PartyTaxScheme
/cac:TaxScheme
/cbc:ID</t>
  </si>
  <si>
    <t>/cac:Delivery</t>
  </si>
  <si>
    <t>/cac:Delivery
/cbc:ActualDeliveryDate</t>
  </si>
  <si>
    <t>/cac:InvoicePeriod</t>
  </si>
  <si>
    <t>/cac:InvoicePeriod
/cbc:StartDate</t>
  </si>
  <si>
    <t>/cac:InvoicePeriod
/cbc:EndDate</t>
  </si>
  <si>
    <t>/cac:Delivery
/cac:DeliveryLocation
/cac:Address</t>
  </si>
  <si>
    <t>/cac:Delivery
/cac:DeliveryLocation
/cac:Address
/cbc:StreetName</t>
  </si>
  <si>
    <t>/cac:Delivery
/cac:DeliveryLocation
/cac:Address
/cbc:AdditionalStreetName</t>
  </si>
  <si>
    <t>/cac:Delivery
/cac:DeliveryLocation
/cac:Address
/cac:AddressLine
/cbc:Line</t>
  </si>
  <si>
    <t>/cac:Delivery
/cac:DeliveryLocation
/cac:Address
/cbc:CityName</t>
  </si>
  <si>
    <t>/cac:Delivery
/cac:DeliveryLocation
/cac:Address
/cbc:PostalZone</t>
  </si>
  <si>
    <t>/cac:Delivery
/cac:DeliveryLocation
/cac:Address
/cbc:CountrySubentity</t>
  </si>
  <si>
    <t>/cac:Delivery
/cac:DeliveryLocation
/cac:Address
/cac:Country
/cbc:IdentificationCode</t>
  </si>
  <si>
    <r>
      <t xml:space="preserve">/cac:AllowanceCharge
</t>
    </r>
    <r>
      <rPr>
        <i/>
        <sz val="9"/>
        <color theme="9" tint="-0.249977111117893"/>
        <rFont val="Calibri"/>
        <family val="2"/>
        <scheme val="minor"/>
      </rPr>
      <t>With /cbc:ChargeIndicator=false</t>
    </r>
  </si>
  <si>
    <t>/cac:AllowanceCharge
/cbc:Amount</t>
  </si>
  <si>
    <t>/cac:AllowanceCharge
/cac:TaxCategory
/cbc:ID</t>
  </si>
  <si>
    <t>/cac:AllowanceCharge
/cac:TaxCategory
 /cac :TaxScheme
/cbc:ID</t>
  </si>
  <si>
    <t>/cac:AllowanceCharge
/cac:TaxCategory
/cac :TaxScheme
/cbc:ID</t>
  </si>
  <si>
    <t>/cac:AllowanceCharge
/cac:TaxCategory
/cbc:Percent</t>
  </si>
  <si>
    <r>
      <t xml:space="preserve">/cac:AllowanceCharge
</t>
    </r>
    <r>
      <rPr>
        <i/>
        <sz val="9"/>
        <color theme="9" tint="-0.249977111117893"/>
        <rFont val="Calibri"/>
        <family val="2"/>
        <scheme val="minor"/>
      </rPr>
      <t>With /cbc:ChargeIndicator=true</t>
    </r>
  </si>
  <si>
    <t>/cac:LegalMonetaryTotal</t>
  </si>
  <si>
    <t>/cac:LegalMonetaryTotal
/cbc:TaxExclusiveAmount</t>
  </si>
  <si>
    <t>/cac:TaxTotal
/cbc:TaxAmount</t>
  </si>
  <si>
    <t>/cac:TaxTotal
/cbc:TaxAmount @currencyID</t>
  </si>
  <si>
    <t>/cac:TaxTotal
/cac:TaxSubtotal</t>
  </si>
  <si>
    <t>/cac:TaxTotal
/cac:TaxSubtotal
/cbc:TaxableAmount</t>
  </si>
  <si>
    <t>/cac:TaxTotal
/cac:TaxSubtotal
/cbc:TaxAmount</t>
  </si>
  <si>
    <t>/cac:TaxTotal
/cac:TaxSubtotal
/cac:TaxCategory
/cbc:ID</t>
  </si>
  <si>
    <t>/cac:TaxTotal
/cac:TaxSubtotal
/cac:TaxCategory
/cac:TaxScheme
/cbc:Id</t>
  </si>
  <si>
    <t>/cac:TaxTotal
/cac:TaxSubtotal
/cac:TaxCategory
/cbc:Percent</t>
  </si>
  <si>
    <t>/cac:TaxTotal
/cac:TaxSubtotal
/cac:TaxCategory
/cbc:TaxExemptionReason</t>
  </si>
  <si>
    <t>/cac:TaxTotal
/cac:TaxSubtotal
/cac:TaxCategory
/cbc:TaxExemptionReasonCode</t>
  </si>
  <si>
    <t>/cac:InvoiceLine</t>
  </si>
  <si>
    <t>/cac:CreditNoteLine</t>
  </si>
  <si>
    <t>/cac:InvoiceLine
/cbc:Note</t>
  </si>
  <si>
    <t>/cac:CreditNoteLine
/cbc:Note</t>
  </si>
  <si>
    <t>/cac:InvoiceLine
/cbc:InvoicedQuantity</t>
  </si>
  <si>
    <t>/cac:CreditNoteLine
/cbc:CreditedQuantity</t>
  </si>
  <si>
    <t>/cac:InvoiceLine
/cbc:InvoicedQuantity @unitCode</t>
  </si>
  <si>
    <t>/cac:CreditNoteLine
/cbc:CreditedQuantity @unitCode</t>
  </si>
  <si>
    <t>/cac:InvoiceLine
/cac:BillingReference</t>
  </si>
  <si>
    <t>/cac:CreditNoteLine
/cac:BillingReference</t>
  </si>
  <si>
    <t>/cac:InvoiceLine
/cac:BillingReference
/cac:InvoiceDocumentReference
/cbc:ID</t>
  </si>
  <si>
    <t>/cac:CreditNoteLine
/cac:BillingReference
/cac:InvoiceDocumentReference
/cbc:ID</t>
  </si>
  <si>
    <t>/cac:InvoiceLine
/cac:BillingReference
/cac:InvoiceDocumentReference
/cbc:IssueDate</t>
  </si>
  <si>
    <t>/cac:CreditNoteLine
/cac:BillingReference
/cac:InvoiceDocumentReference
/cbc:IssueDate</t>
  </si>
  <si>
    <t>/cac:InvoiceLine
/cac:Delivery</t>
  </si>
  <si>
    <t>/cac:CreditNoteLine
/cac:Delivery</t>
  </si>
  <si>
    <t>/cac:InvoiceLine
/cac:Delivery
/cac:DeliveryParty
/cac:PartyName
/cbc:Name</t>
  </si>
  <si>
    <t>/cac:InvoiceLine
/cac:Delivery
/cac:DeliveryLocation
/cac:Address</t>
  </si>
  <si>
    <t>/cac:CreditNoteLine
/cac:Delivery
/cac:DeliveryLocation
/cac:Address</t>
  </si>
  <si>
    <t>/cac:InvoiceLine
/cac:Delivery
/cac:DeliveryLocation
/cac:Address
/cbc:StreetName</t>
  </si>
  <si>
    <t>/cac:CreditNoteLine
/cac:Delivery
/cac:DeliveryLocation
/cac:Address
/cbc:StreetName</t>
  </si>
  <si>
    <t>/cac:InvoiceLine
/cac:Delivery
/cac:DeliveryLocation
/cac:Address
/cbc:AdditionalStreetName</t>
  </si>
  <si>
    <t>/cac:CreditNoteLine
/cac:Delivery
/cac:DeliveryLocation
/cac:Address
/cbc:AdditionalStreetName</t>
  </si>
  <si>
    <t>/cac:InvoiceLine
/cac:Delivery
/cac:DeliveryLocation
/cac:Address
/cac:AddressLine
/cbc:Line</t>
  </si>
  <si>
    <t>/cac:CreditNoteLine
/cac:Delivery
/cac:DeliveryLocation
/cac:Address
/cac:AddressLine
/cbc:Line</t>
  </si>
  <si>
    <t>/cac:InvoiceLine
/cac:Delivery
/cac:DeliveryLocation
/cac:Address
/cbc:CityName</t>
  </si>
  <si>
    <t>/cac:CreditNoteLine
/cac:Delivery
/cac:DeliveryLocation
/cac:Address
/cbc:CityName</t>
  </si>
  <si>
    <t>/cac:InvoiceLine
/cac:Delivery
/cac:DeliveryLocation
/cac:Address
/cbc:PostalZone</t>
  </si>
  <si>
    <t>/cac:CreditNoteLine
/cac:Delivery
/cac:DeliveryLocation
/cac:Address
/cbc:PostalZone</t>
  </si>
  <si>
    <t>/cac:InvoiceLine
/cac:Delivery
/cac:DeliveryLocation
/cac:Address
/cbc:CountrySubentity</t>
  </si>
  <si>
    <t>/cac:CreditNoteLine
/cac:Delivery
/cac:DeliveryLocation
/cac:Address
/cbc:CountrySubentity</t>
  </si>
  <si>
    <t>/cac:InvoiceLine
/cac:Delivery
/cac:DeliveryLocation
/cac:Address
/cac:Country
/cbc:IdentificationCode</t>
  </si>
  <si>
    <t>/cac:CreditNoteLine
/cac:Delivery
/cac:DeliveryLocation
/cac:Address
/cac:Country
/cbc:IdentificationCode</t>
  </si>
  <si>
    <t>/cac:InvoiceLine
/cac:Delivery
/cbc:ActualDeliveryDate</t>
  </si>
  <si>
    <t>/cac:CreditNoteLine
/cac:Delivery
/cbc:ActualDeliveryDate</t>
  </si>
  <si>
    <t>/Invoice/cac:InvoiceLine
/CreditNote/cac:CreditNoteLine</t>
  </si>
  <si>
    <t>/cac:CreditNoteLine
/cac:InvoicePeriod</t>
  </si>
  <si>
    <t>/cac:InvoiceLine
/cac:InvoicePeriod
/cbc:StartDate</t>
  </si>
  <si>
    <t>/cac:CreditNoteLine
/cac:InvoicePeriod
/cbc:StartDate</t>
  </si>
  <si>
    <t>/cac:InvoiceLine
/cac:InvoicePeriod
/cbc:EndDate</t>
  </si>
  <si>
    <t>/cac:CreditNoteLine
/cac:InvoicePeriod
/cbc:EndDate</t>
  </si>
  <si>
    <r>
      <t xml:space="preserve">/cac:InvoiceLine
/cac:AllowanceCharge
</t>
    </r>
    <r>
      <rPr>
        <i/>
        <sz val="9"/>
        <color theme="9" tint="-0.249977111117893"/>
        <rFont val="Calibri"/>
        <family val="2"/>
        <scheme val="minor"/>
      </rPr>
      <t>With /cbc:ChargeIndicator=false</t>
    </r>
  </si>
  <si>
    <r>
      <t xml:space="preserve">/cac:CreditNoteLine
/cac:AllowanceCharge
</t>
    </r>
    <r>
      <rPr>
        <i/>
        <sz val="9"/>
        <color theme="9" tint="-0.249977111117893"/>
        <rFont val="Calibri"/>
        <family val="2"/>
        <scheme val="minor"/>
      </rPr>
      <t>With /cbc:ChargeIndicator=false</t>
    </r>
  </si>
  <si>
    <t>/cac:InvoiceLine
/cac:AllowanceCharge
/cbc:Amount</t>
  </si>
  <si>
    <t>/cac:CreditNoteLine
/cac:AllowanceCharge
/cbc:Amount</t>
  </si>
  <si>
    <r>
      <t xml:space="preserve">/cac:InvoiceLine
/cac:AllowanceCharge
</t>
    </r>
    <r>
      <rPr>
        <i/>
        <sz val="9"/>
        <color theme="9" tint="-0.249977111117893"/>
        <rFont val="Calibri"/>
        <family val="2"/>
        <scheme val="minor"/>
      </rPr>
      <t>With /cbc:ChargeIndicator=true</t>
    </r>
  </si>
  <si>
    <r>
      <t xml:space="preserve">/cac:CreditNoteLine
/cac:AllowanceCharge
</t>
    </r>
    <r>
      <rPr>
        <i/>
        <sz val="9"/>
        <color theme="9" tint="-0.249977111117893"/>
        <rFont val="Calibri"/>
        <family val="2"/>
        <scheme val="minor"/>
      </rPr>
      <t>With /cbc:ChargeIndicator=true</t>
    </r>
  </si>
  <si>
    <t>/cac:InvoiceLine
/cac:Price</t>
  </si>
  <si>
    <t>/cac:CreditNoteLine
/cac:Price</t>
  </si>
  <si>
    <t>/cac:InvoiceLine
/cac:Price
/cbc:PriceAmount</t>
  </si>
  <si>
    <t>/cac:CreditNoteLine
/cac:Price
/cbc:PriceAmount</t>
  </si>
  <si>
    <r>
      <t xml:space="preserve">/cac:InvoiceLine
/cac:Price
/cac:AllowanceCharge
</t>
    </r>
    <r>
      <rPr>
        <i/>
        <sz val="9"/>
        <color theme="9" tint="-0.249977111117893"/>
        <rFont val="Calibri"/>
        <family val="2"/>
        <scheme val="minor"/>
      </rPr>
      <t xml:space="preserve">With /cbc:ChargeIndicator=false
</t>
    </r>
    <r>
      <rPr>
        <sz val="9"/>
        <rFont val="Calibri"/>
        <family val="2"/>
        <scheme val="minor"/>
      </rPr>
      <t>/cbc:Amount</t>
    </r>
  </si>
  <si>
    <r>
      <t xml:space="preserve">/cac:CreditNoteLine
/cac:Price
/cac:AllowanceCharge
</t>
    </r>
    <r>
      <rPr>
        <i/>
        <sz val="9"/>
        <color theme="9" tint="-0.249977111117893"/>
        <rFont val="Calibri"/>
        <family val="2"/>
        <scheme val="minor"/>
      </rPr>
      <t>With /cbc:ChargeIndicator=false</t>
    </r>
    <r>
      <rPr>
        <sz val="9"/>
        <rFont val="Calibri"/>
        <family val="2"/>
        <scheme val="minor"/>
      </rPr>
      <t xml:space="preserve">
/cbc:Amount</t>
    </r>
  </si>
  <si>
    <r>
      <t xml:space="preserve">/cac:InvoiceLine
/cac:Price
/cac:AllowanceCharge
</t>
    </r>
    <r>
      <rPr>
        <i/>
        <sz val="9"/>
        <color theme="9" tint="-0.249977111117893"/>
        <rFont val="Calibri"/>
        <family val="2"/>
        <scheme val="minor"/>
      </rPr>
      <t xml:space="preserve">With /cbc:ChargeIndicator=false
</t>
    </r>
    <r>
      <rPr>
        <sz val="9"/>
        <rFont val="Calibri"/>
        <family val="2"/>
        <scheme val="minor"/>
      </rPr>
      <t>/cbc:BaseAmount</t>
    </r>
  </si>
  <si>
    <r>
      <t xml:space="preserve">/cac:CreditNoteLine
/cac:Price
/cac:AllowanceCharge
</t>
    </r>
    <r>
      <rPr>
        <i/>
        <sz val="9"/>
        <color theme="9" tint="-0.249977111117893"/>
        <rFont val="Calibri"/>
        <family val="2"/>
        <scheme val="minor"/>
      </rPr>
      <t>With /cbc:ChargeIndicator=false</t>
    </r>
    <r>
      <rPr>
        <sz val="9"/>
        <rFont val="Calibri"/>
        <family val="2"/>
        <scheme val="minor"/>
      </rPr>
      <t xml:space="preserve">
/cbc:BaseAmount</t>
    </r>
  </si>
  <si>
    <t>/cac:InvoiceLine
/cac:Item</t>
  </si>
  <si>
    <t>/cac:CreditNoteLine
/cac:Item</t>
  </si>
  <si>
    <t>/cac:InvoiceLine
/cac:Item
/cbc:Name</t>
  </si>
  <si>
    <t>/cac:CreditNoteLine
/cac:Item
/cbc:Name</t>
  </si>
  <si>
    <t>Invoice</t>
  </si>
  <si>
    <t>Credit Note</t>
  </si>
  <si>
    <t>CII Xpath</t>
  </si>
  <si>
    <t>UBL Xpath</t>
  </si>
  <si>
    <t>AAAAMMJJ (CII)
AAAA-MM-JJ (UBL)</t>
  </si>
  <si>
    <t>UNTDID 2475 (CII)
UNTDID 2005 (UBL)</t>
  </si>
  <si>
    <t>"VA" (CII)
"VAT" (UBL)</t>
  </si>
  <si>
    <t>CII Code list</t>
  </si>
  <si>
    <t>CII ID</t>
  </si>
  <si>
    <r>
      <t xml:space="preserve">Block required for invoices/credit notes involving goods/services delivered to different locations.
</t>
    </r>
    <r>
      <rPr>
        <sz val="9"/>
        <rFont val="Calibri"/>
        <family val="2"/>
      </rPr>
      <t>If there is only one delivery address for the invoice/credit note, this must be stated in the header of the invoice/credit note; see data item E20.#320.</t>
    </r>
  </si>
  <si>
    <t>INFORMATION ABOUT THE SHIP-TO PARTY RELATING TO THE INVOICE LINE</t>
  </si>
  <si>
    <t>ADDRESS OF THE SHIP-TO PARTY RELATING TO THE INVOICE LINE</t>
  </si>
  <si>
    <r>
      <rPr>
        <b/>
        <sz val="9"/>
        <color theme="9" tint="-0.249977111117893"/>
        <rFont val="Calibri"/>
        <family val="2"/>
      </rPr>
      <t>Block required if the delivery address for the invoiced goods/services is the same for the entire invoice/credit note.</t>
    </r>
    <r>
      <rPr>
        <b/>
        <sz val="9"/>
        <rFont val="Calibri"/>
        <family val="2"/>
      </rPr>
      <t xml:space="preserve">
</t>
    </r>
    <r>
      <rPr>
        <sz val="9"/>
        <rFont val="Calibri"/>
        <family val="2"/>
      </rPr>
      <t>If the invoiced goods/services are delivered to different locations, the delivery address must be specified on each line of the invoice/credit note.</t>
    </r>
  </si>
  <si>
    <t>CII</t>
  </si>
  <si>
    <t>Caption:</t>
  </si>
  <si>
    <t>Element</t>
  </si>
  <si>
    <t>Flow 2</t>
  </si>
  <si>
    <t>Flow 1 + Flow 2</t>
  </si>
  <si>
    <t>Flow 2 + OPTO36</t>
  </si>
  <si>
    <t>Flow 1 + Flow 2 + OPTO36</t>
  </si>
  <si>
    <t>OPTO36 only</t>
  </si>
  <si>
    <t>AFNOR</t>
  </si>
  <si>
    <t>EXT-FR-FE-162</t>
  </si>
  <si>
    <t>EXT-FR-FE-163</t>
  </si>
  <si>
    <t>EXT-FR-FE-159</t>
  </si>
  <si>
    <t>EXT-FR-FE-160</t>
  </si>
  <si>
    <t>EXT-FR-FE-161</t>
  </si>
  <si>
    <t>EXT-FR-FE-BG-09</t>
  </si>
  <si>
    <t>EXT-FR-FE-144</t>
  </si>
  <si>
    <t>EXT-FR-FE-145</t>
  </si>
  <si>
    <t>EXT-FR-FE-135</t>
  </si>
  <si>
    <t>EXT-FR-FE-191</t>
  </si>
  <si>
    <t>EXT-FR-FE-191-1</t>
  </si>
  <si>
    <t>EXT-FR-FE-146</t>
  </si>
  <si>
    <t>EXT-FR-FE-148</t>
  </si>
  <si>
    <t>EXT-FR-FE-BG-07</t>
  </si>
  <si>
    <t>EXT-FR-FE-140</t>
  </si>
  <si>
    <t>EXT-FR-FE-141</t>
  </si>
  <si>
    <t>EXT-FR-FE-BG-08</t>
  </si>
  <si>
    <t>EXT-FR-FE-142</t>
  </si>
  <si>
    <t>EXT-FR-FE-143</t>
  </si>
  <si>
    <t>EXT-FR-FE-178</t>
  </si>
  <si>
    <t>EXT-FR-FE-179</t>
  </si>
  <si>
    <t>EXT-FR-FE-180</t>
  </si>
  <si>
    <t>EXT-FR-FE-181</t>
  </si>
  <si>
    <t>EXT-FR-FE-139</t>
  </si>
  <si>
    <t>EXT-FR-FE-137</t>
  </si>
  <si>
    <t>EXT-FR-FE-BG-03</t>
  </si>
  <si>
    <t>EXT-FR-FE-69</t>
  </si>
  <si>
    <t>EXT-FR-FE-70</t>
  </si>
  <si>
    <t>EXT-FR-FE-66</t>
  </si>
  <si>
    <t>EXT-FR-FE-67</t>
  </si>
  <si>
    <t>EXT-FR-FE-71</t>
  </si>
  <si>
    <t>EXT-FR-FE-72</t>
  </si>
  <si>
    <t>EXT-FR-FE-68</t>
  </si>
  <si>
    <t>EXT-FR-FE-85</t>
  </si>
  <si>
    <t>EXT-FR-FE-86</t>
  </si>
  <si>
    <t>EXT-FR-FE-87</t>
  </si>
  <si>
    <t>EXT-FR-FE-88</t>
  </si>
  <si>
    <t>EXT-FR-FE-77</t>
  </si>
  <si>
    <t>EXT-FR-FE-81</t>
  </si>
  <si>
    <t>EXT-FR-FE-78</t>
  </si>
  <si>
    <t>EXT-FR-FE-79</t>
  </si>
  <si>
    <t>EXT-FR-FE-80</t>
  </si>
  <si>
    <t>EXT-FR-FE-82</t>
  </si>
  <si>
    <t>EXT-FR-FE-84</t>
  </si>
  <si>
    <t>EXT-FR-FE-83</t>
  </si>
  <si>
    <t>EXT-FR-FE-75</t>
  </si>
  <si>
    <t>EXT-FR-FE-76</t>
  </si>
  <si>
    <t>EXT-FR-FE-73</t>
  </si>
  <si>
    <t>EXT-FR-FE-74</t>
  </si>
  <si>
    <t>EXT-FR-FE-BG-14</t>
  </si>
  <si>
    <t>EXT-FR-FE-185</t>
  </si>
  <si>
    <t>EXT-FR-FE-01</t>
  </si>
  <si>
    <t>EXT-FR-FE-BG-01</t>
  </si>
  <si>
    <t>EXT-FR-FE-06</t>
  </si>
  <si>
    <t>EXT-FR-FE-07</t>
  </si>
  <si>
    <t>EXT-FR-FE-03</t>
  </si>
  <si>
    <t>EXT-FR-FE-04</t>
  </si>
  <si>
    <t>EXT-FR-FE-08</t>
  </si>
  <si>
    <t>EXT-FR-FE-09</t>
  </si>
  <si>
    <t>EXT-FR-FE-05</t>
  </si>
  <si>
    <t>EXT-FR-FE-22</t>
  </si>
  <si>
    <t>EXT-FR-FE-23</t>
  </si>
  <si>
    <t>EXT-FR-FE-24</t>
  </si>
  <si>
    <t>EXT-FR-FE-25</t>
  </si>
  <si>
    <t>EXT-FR-FE-14</t>
  </si>
  <si>
    <t>EXT-FR-FE-18</t>
  </si>
  <si>
    <t>EXT-FR-FE-15</t>
  </si>
  <si>
    <t>EXT-FR-FE-16</t>
  </si>
  <si>
    <t>EXT-FR-FE-17</t>
  </si>
  <si>
    <t>EXT-FR-FE-19</t>
  </si>
  <si>
    <t>EXT-FR-FE-21</t>
  </si>
  <si>
    <t>EXT-FR-FE-20</t>
  </si>
  <si>
    <t>EXT-FR-FE-12</t>
  </si>
  <si>
    <t>EXT-FR-FE-13</t>
  </si>
  <si>
    <t>EXT-FR-FE-10</t>
  </si>
  <si>
    <t>EXT-FR-FE-11</t>
  </si>
  <si>
    <t>EXT-FR-FE-BG-05</t>
  </si>
  <si>
    <t>EXT-FR-FE-115</t>
  </si>
  <si>
    <t>EXT-FR-FE-116</t>
  </si>
  <si>
    <t>EXT-FR-FE-112</t>
  </si>
  <si>
    <t>EXT-FR-FE-113</t>
  </si>
  <si>
    <t>EXT-FR-FE-117</t>
  </si>
  <si>
    <t>EXT-FR-FE-118</t>
  </si>
  <si>
    <t>EXT-FR-FE-114</t>
  </si>
  <si>
    <t>EXT-FR-FE-131</t>
  </si>
  <si>
    <t>EXT-FR-FE-132</t>
  </si>
  <si>
    <t>EXT-FR-FE-133</t>
  </si>
  <si>
    <t>EXT-FR-FE-134</t>
  </si>
  <si>
    <t>EXT-FR-FE-123</t>
  </si>
  <si>
    <t>EXT-FR-FE-128</t>
  </si>
  <si>
    <t>EXT-FR-FE-124</t>
  </si>
  <si>
    <t>EXT-FR-FE-125</t>
  </si>
  <si>
    <t>EXT-FR-FE-126</t>
  </si>
  <si>
    <t>EXT-FR-FE-127</t>
  </si>
  <si>
    <t>EXT-FR-FE-130</t>
  </si>
  <si>
    <t>EXT-FR-FE-129</t>
  </si>
  <si>
    <t>EXT-FR-FE-121</t>
  </si>
  <si>
    <t>EXT-FR-FE-122</t>
  </si>
  <si>
    <t>EXT-FR-FE-119</t>
  </si>
  <si>
    <t>EXT-FR-FE-120</t>
  </si>
  <si>
    <t>EXT-FR-FE-BG-04</t>
  </si>
  <si>
    <t>EXT-FR-FE-92</t>
  </si>
  <si>
    <t>EXT-FR-FE-92-1</t>
  </si>
  <si>
    <t>EXT-FR-FE-89</t>
  </si>
  <si>
    <t>EXT-FR-FE-90</t>
  </si>
  <si>
    <t>EXT-FR-FE-94</t>
  </si>
  <si>
    <t>EXT-FR-FE-95</t>
  </si>
  <si>
    <t>EXT-FR-FE-91</t>
  </si>
  <si>
    <t>EXT-FR-FE-108</t>
  </si>
  <si>
    <t>EXT-FR-FE-109</t>
  </si>
  <si>
    <t>EXT-FR-FE-110</t>
  </si>
  <si>
    <t>EXT-FR-FE-111</t>
  </si>
  <si>
    <t>EXT-FR-FE-100</t>
  </si>
  <si>
    <t>EXT-FR-FE-105</t>
  </si>
  <si>
    <t>EXT-FR-FE-101</t>
  </si>
  <si>
    <t>EXT-FR-FE-102</t>
  </si>
  <si>
    <t>EXT-FR-FE-103</t>
  </si>
  <si>
    <t>EXT-FR-FE-104</t>
  </si>
  <si>
    <t>EXT-FR-FE-107</t>
  </si>
  <si>
    <t>EXT-FR-FE-106</t>
  </si>
  <si>
    <t>EXT-FR-FE-98</t>
  </si>
  <si>
    <t>EXT-FR-FE-99</t>
  </si>
  <si>
    <t>EXT-FR-FE-96</t>
  </si>
  <si>
    <t>EXT-FR-FE-97</t>
  </si>
  <si>
    <t>EXT-FR-FE-26</t>
  </si>
  <si>
    <t>EXT-FR-FE-39</t>
  </si>
  <si>
    <t>EXT-FR-FE-40</t>
  </si>
  <si>
    <t>EXT-FR-FE-41</t>
  </si>
  <si>
    <t>EXT-FR-FE-42</t>
  </si>
  <si>
    <t>EXT-FR-FE-31</t>
  </si>
  <si>
    <t>EXT-FR-FE-36</t>
  </si>
  <si>
    <t>EXT-FR-FE-32</t>
  </si>
  <si>
    <t>EXT-FR-FE-33</t>
  </si>
  <si>
    <t>EXT-FR-FE-34</t>
  </si>
  <si>
    <t>EXT-FR-FE-35</t>
  </si>
  <si>
    <t>EXT-FR-FE-38</t>
  </si>
  <si>
    <t>EXT-FR-FE-37</t>
  </si>
  <si>
    <t>EXT-FR-FE-29</t>
  </si>
  <si>
    <t>EXT-FR-FE-30</t>
  </si>
  <si>
    <t>EXT-FR-FE-27</t>
  </si>
  <si>
    <t>EXT-FR-FE-28</t>
  </si>
  <si>
    <t>EXT-FR-FE-BG-02</t>
  </si>
  <si>
    <t>EXT-FR-FE-46</t>
  </si>
  <si>
    <t>EXT-FR-FE-47</t>
  </si>
  <si>
    <t>EXT-FR-FE-43</t>
  </si>
  <si>
    <t>EXT-FR-FE-44</t>
  </si>
  <si>
    <t>EXT-FR-FE-48</t>
  </si>
  <si>
    <t>EXT-FR-FE-49</t>
  </si>
  <si>
    <t>EXT-FR-FE-45</t>
  </si>
  <si>
    <t>EXT-FR-FE-62</t>
  </si>
  <si>
    <t>EXT-FR-FE-63</t>
  </si>
  <si>
    <t>EXT-FR-FE-64</t>
  </si>
  <si>
    <t>EXT-FR-FE-65</t>
  </si>
  <si>
    <t>EXT-FR-FE-54</t>
  </si>
  <si>
    <t>EXT-FR-FE-59</t>
  </si>
  <si>
    <t>EXT-FR-FE-55</t>
  </si>
  <si>
    <t>EXT-FR-FE-56</t>
  </si>
  <si>
    <t>EXT-FR-FE-57</t>
  </si>
  <si>
    <t>EXT-FR-FE-58</t>
  </si>
  <si>
    <t>EXT-FR-FE-61</t>
  </si>
  <si>
    <t>EXT-FR-FE-60</t>
  </si>
  <si>
    <t>EXT-FR-FE-52</t>
  </si>
  <si>
    <t>EXT-FR-FE-53</t>
  </si>
  <si>
    <t>EXT-FR-FE-50</t>
  </si>
  <si>
    <t>EXT-FR-FE-51</t>
  </si>
  <si>
    <t>EXT-FR-FE-02</t>
  </si>
  <si>
    <t>Flow 1</t>
  </si>
  <si>
    <r>
      <t xml:space="preserve">VAT 1 basis amount must comply with the result of the following formula:
= </t>
    </r>
    <r>
      <rPr>
        <sz val="9"/>
        <color rgb="FF0070C0"/>
        <rFont val="Calibri"/>
        <family val="2"/>
      </rPr>
      <t>Ʃ G21.#63 ( with G21.#71 = R20.#123 and G21.#71a = R20.#123a )
+ Ʃ G22.#101 ( with G22.#105 = R20.#123 and G22.#105a = R20.#123a )
+ Ʃ G23.#63 ( with G23.#71 = R20.#123 and G23.#71a = R20.#123a ) )</t>
    </r>
  </si>
  <si>
    <t>EN16931</t>
  </si>
  <si>
    <t>EXCHANGE DOCUMENT CONTEXT</t>
  </si>
  <si>
    <t>Invoice issue date</t>
  </si>
  <si>
    <t>Item attribute code</t>
  </si>
  <si>
    <t>EXT-FR-FE-BG-12</t>
  </si>
  <si>
    <t>EXT-FR-FE-166</t>
  </si>
  <si>
    <t>EXT-FR-FE-166-1</t>
  </si>
  <si>
    <t>EXT-FR-FE-164</t>
  </si>
  <si>
    <t>EXT-FR-FE-167</t>
  </si>
  <si>
    <t>EXT-FR-FE-167-1</t>
  </si>
  <si>
    <t>EXT-FR-FE-165</t>
  </si>
  <si>
    <t>EXT-FR-FE-BG-13</t>
  </si>
  <si>
    <t>EXT-FR-FE-175</t>
  </si>
  <si>
    <t>EXT-FR-FE-171</t>
  </si>
  <si>
    <t>EXT-FR-FE-172</t>
  </si>
  <si>
    <t>EXT-FR-FE-173</t>
  </si>
  <si>
    <t>EXT-FR-FE-174</t>
  </si>
  <si>
    <t>EXT-FR-FE-177</t>
  </si>
  <si>
    <t>EXT-FR-FE-176</t>
  </si>
  <si>
    <t>EXT-FR-FE-170</t>
  </si>
  <si>
    <t>EXT-FR-FE-170-1</t>
  </si>
  <si>
    <t>EXT-FR-FE-168</t>
  </si>
  <si>
    <t>EXT-FR-FE-168-1</t>
  </si>
  <si>
    <t>EXT-FR-FE-169</t>
  </si>
  <si>
    <t>EXT-FR-FE-169-1</t>
  </si>
  <si>
    <t>Invoiced quantity unit of measure</t>
  </si>
  <si>
    <t>DESPATCH ADVICE REFERENCED DOCUMENT FOR THIS LINE</t>
  </si>
  <si>
    <t>Despatch advice number</t>
  </si>
  <si>
    <t>Despatch advice LineID</t>
  </si>
  <si>
    <t>RECEIVING ADVICE REFERENCED DOCUMENT FOR THIS LINE</t>
  </si>
  <si>
    <t>Goods receipt number</t>
  </si>
  <si>
    <t>VAT exemption reason text on line level</t>
  </si>
  <si>
    <t>VAT exemption reason code on line level</t>
  </si>
  <si>
    <t>Invoice total VAT amount on line item</t>
  </si>
  <si>
    <t>EXT-FR-FE-181-1</t>
  </si>
  <si>
    <t>EXT-FR-FE-182</t>
  </si>
  <si>
    <t>Invoice total VAT amount on line item in accounting currency</t>
  </si>
  <si>
    <t>EXT-FR-FE-182-1</t>
  </si>
  <si>
    <t>Preceding invoice type code</t>
  </si>
  <si>
    <t>BT-29b</t>
  </si>
  <si>
    <t>BT-29b-1</t>
  </si>
  <si>
    <t>BT-29c</t>
  </si>
  <si>
    <t>BT-29c-1</t>
  </si>
  <si>
    <t>Seller country code</t>
  </si>
  <si>
    <t>Seller VAT identifier</t>
  </si>
  <si>
    <t>BT-46b</t>
  </si>
  <si>
    <t>BT-46b-1</t>
  </si>
  <si>
    <t>BT-46c</t>
  </si>
  <si>
    <t>BT-46c-1</t>
  </si>
  <si>
    <t>Buyer country code</t>
  </si>
  <si>
    <t>Buyer VAT identifier</t>
  </si>
  <si>
    <t>Seller tax representative VAT identifier</t>
  </si>
  <si>
    <t>EXT-FR-FE-186</t>
  </si>
  <si>
    <t>Contract reference</t>
  </si>
  <si>
    <t>Tender or lot reference</t>
  </si>
  <si>
    <t>Actual delivery date</t>
  </si>
  <si>
    <t>Despatch advice reference</t>
  </si>
  <si>
    <t>Receiving advice reference</t>
  </si>
  <si>
    <t>INVOICER TRADE PARTY</t>
  </si>
  <si>
    <t>INVOICEE TRADE PARTY</t>
  </si>
  <si>
    <t>PAYEE</t>
  </si>
  <si>
    <t>Value added tax point date</t>
  </si>
  <si>
    <t>EXT-FR-FE-187</t>
  </si>
  <si>
    <t>EXT-FR-FE-188</t>
  </si>
  <si>
    <t>EXT-FR-FE-189</t>
  </si>
  <si>
    <t>EXT-FR-FE-190</t>
  </si>
  <si>
    <t>Preceding Invoice issue date</t>
  </si>
  <si>
    <t>SHIP-TO PARTY FOR THE LINE</t>
  </si>
  <si>
    <t>Ship-to post code</t>
  </si>
  <si>
    <t>Ship-to address line 1</t>
  </si>
  <si>
    <t>Ship-to address line 2</t>
  </si>
  <si>
    <t>Ship-to address line 3</t>
  </si>
  <si>
    <t>Ship-to city</t>
  </si>
  <si>
    <t>Ship-to country subdivision</t>
  </si>
  <si>
    <t>Ship-to country code</t>
  </si>
  <si>
    <t>DELIVERY DATE FOR INVOICE LINE</t>
  </si>
  <si>
    <t>Delivery date for invoice line</t>
  </si>
  <si>
    <t>Delivery date for invoice line, value</t>
  </si>
  <si>
    <t>INVOICING PERIOD FOR INVOICE LINE</t>
  </si>
  <si>
    <t>Invoicing period for invoice line, start date</t>
  </si>
  <si>
    <t>Invoicing period for invoice line, end date</t>
  </si>
  <si>
    <t>Preceding invoice reference</t>
  </si>
  <si>
    <t>Preceding invoice issue date</t>
  </si>
  <si>
    <t>Preceding invoice issue date, value</t>
  </si>
  <si>
    <t>Seller identifier (Single taxable entity)</t>
  </si>
  <si>
    <t>Seller SIREN number</t>
  </si>
  <si>
    <t>Seller VAT identifier, scheme qualifier</t>
  </si>
  <si>
    <t>Seller SIREN number, scheme qualifier</t>
  </si>
  <si>
    <t>Scheme qualifier (Single taxable entity)</t>
  </si>
  <si>
    <t>Buyer SIREN number</t>
  </si>
  <si>
    <t>Buyer VAT identifier, scheme qualifier</t>
  </si>
  <si>
    <t>Seller tax representative VAT identifier, scheme qualifier</t>
  </si>
  <si>
    <t>Buyer SIREN number, scheme qualifier</t>
  </si>
  <si>
    <t>SHIP-TO ADDRESS</t>
  </si>
  <si>
    <t>Ship-to address post code</t>
  </si>
  <si>
    <t>Ship-to address city</t>
  </si>
  <si>
    <t>VAT category code qualifier</t>
  </si>
  <si>
    <t>VAT point date code</t>
  </si>
  <si>
    <t>VAT amount currency code</t>
  </si>
  <si>
    <t>Accounting currency code</t>
  </si>
  <si>
    <t>Accounting VAT currency code</t>
  </si>
  <si>
    <t>HEADER TRADE SETTLEMENT</t>
  </si>
  <si>
    <t>Document level charge VAT category code qualifier</t>
  </si>
  <si>
    <t>Document level allowance VAT category code qualifier</t>
  </si>
  <si>
    <t>Item attribute measured value</t>
  </si>
  <si>
    <t>Item attribute measured value, unit of measure</t>
  </si>
  <si>
    <t>Item classification identifier, version identifier</t>
  </si>
  <si>
    <t>SELLER ORDER DOCUMENT REFERENCE</t>
  </si>
  <si>
    <t>Seller order document reference</t>
  </si>
  <si>
    <t>Buyer order document reference</t>
  </si>
  <si>
    <t>Item price base quantity, unit of measure code</t>
  </si>
  <si>
    <t>Buyer order document lineID</t>
  </si>
  <si>
    <t>Goods receipt lineID</t>
  </si>
  <si>
    <t>VAT point date code on line level</t>
  </si>
  <si>
    <t>Invoice line object identifier, qualifier</t>
  </si>
  <si>
    <t>Invoice line buyer accounting reference</t>
  </si>
  <si>
    <t>Invoice total VAT amount currency code</t>
  </si>
  <si>
    <t>Seller sales order reference</t>
  </si>
  <si>
    <t>Buyer purchase order reference</t>
  </si>
  <si>
    <t>Item seller's identifier</t>
  </si>
  <si>
    <t>Item buyer's identifier</t>
  </si>
  <si>
    <t>Item standard identifier, qualifier</t>
  </si>
  <si>
    <t>Item classification identifier, qualifier</t>
  </si>
  <si>
    <t>Invoiced object identifier, qualifier</t>
  </si>
  <si>
    <t>Payee identifier (globalID)</t>
  </si>
  <si>
    <t>Payee identifier (globalID), qualifier</t>
  </si>
  <si>
    <t>Payee legal registration identifier, qualifier</t>
  </si>
  <si>
    <t>Seller rax representative post code</t>
  </si>
  <si>
    <t>Ship-to party identifier (globalID)</t>
  </si>
  <si>
    <t>Ship-to party identifier (globalID), qualifier</t>
  </si>
  <si>
    <t>Contract type</t>
  </si>
  <si>
    <t>SUPPLIER E-INVOICING ADDRESS</t>
  </si>
  <si>
    <t>INVOICEE TRADE PARTY POSTAL ADDRESS</t>
  </si>
  <si>
    <t>Invoicee trade party address line 1</t>
  </si>
  <si>
    <t>Invoicee trade party address line 2</t>
  </si>
  <si>
    <t>Invoicee trade party address line 3</t>
  </si>
  <si>
    <t>Invoicee trade party city</t>
  </si>
  <si>
    <t>Invoicee trade party post code</t>
  </si>
  <si>
    <t>Invoicee trade party country subdivision</t>
  </si>
  <si>
    <t>Invoicee trade party country code</t>
  </si>
  <si>
    <t>INVOICEE TRADE PARTY CONTACT</t>
  </si>
  <si>
    <t>Invoicee trade party contact name</t>
  </si>
  <si>
    <t>Invoicee trade party contact telephone number</t>
  </si>
  <si>
    <t>Invoicee trade party contact email address</t>
  </si>
  <si>
    <t>Invoicer trade party name</t>
  </si>
  <si>
    <t>Invoicer trade party role code</t>
  </si>
  <si>
    <t>Invoicer trade party trading business name</t>
  </si>
  <si>
    <t>Invoicer trade party identifier (globalID)</t>
  </si>
  <si>
    <t>Invoicer trade party identifier (globalID), qualifier</t>
  </si>
  <si>
    <t>Invoicer trade party SIREN number</t>
  </si>
  <si>
    <t>Invoicer trade party SIREN number, qualifier</t>
  </si>
  <si>
    <t>Invoicer trade party VAT identifier</t>
  </si>
  <si>
    <t>Invoicer trade party VAT identifier, qualifier</t>
  </si>
  <si>
    <t>Invoicer trade party electronic address</t>
  </si>
  <si>
    <t>Invoicer trade party electronic address, qualifier</t>
  </si>
  <si>
    <t>INVOICER TRADE PARTY POSTAL ADDRESS</t>
  </si>
  <si>
    <t>Invoicer trade party address line 1</t>
  </si>
  <si>
    <t>Invoicer trade party address line 2</t>
  </si>
  <si>
    <t>Invoicer trade party address line 3</t>
  </si>
  <si>
    <t>Invoicer trade party city</t>
  </si>
  <si>
    <t>Invoicer trade party post code</t>
  </si>
  <si>
    <t>Invoicer trade party country subdivision</t>
  </si>
  <si>
    <t>Invoicer trade party country code</t>
  </si>
  <si>
    <t>INVOICER TRADE PARTY CONTACT</t>
  </si>
  <si>
    <t>Invoicer trade party contact name</t>
  </si>
  <si>
    <t>Invoicer trade party contact telephone number</t>
  </si>
  <si>
    <t>Invoicer trade party contact email address</t>
  </si>
  <si>
    <t>Payee party role code</t>
  </si>
  <si>
    <t>Payee party VAT identifier</t>
  </si>
  <si>
    <t>Payee party VAT identifier, qualifier</t>
  </si>
  <si>
    <t>Payee party electronic address</t>
  </si>
  <si>
    <t>Payee party electronic address, qualifer</t>
  </si>
  <si>
    <t>PAYEE PARTY POSTAL ADDRESS</t>
  </si>
  <si>
    <t>Payee party address line 1</t>
  </si>
  <si>
    <t>Payee party address line 2</t>
  </si>
  <si>
    <t>Payee party address line 3</t>
  </si>
  <si>
    <t>Payee party city</t>
  </si>
  <si>
    <t>Payee party post code</t>
  </si>
  <si>
    <t>Payee party country subdivision</t>
  </si>
  <si>
    <t>Payee party country code</t>
  </si>
  <si>
    <t>PAYEE PARTY CONTACT</t>
  </si>
  <si>
    <t>Payee party contact name</t>
  </si>
  <si>
    <t>Payee party contact telephone number</t>
  </si>
  <si>
    <t>Payee party contact email address</t>
  </si>
  <si>
    <t>Payer party name</t>
  </si>
  <si>
    <t>Payer party role code</t>
  </si>
  <si>
    <t>Payer party trading business name</t>
  </si>
  <si>
    <t>Payer party identifier (globalID)</t>
  </si>
  <si>
    <t>Payer party identifier (globalID), qualifier</t>
  </si>
  <si>
    <t>Payer party SIREN number</t>
  </si>
  <si>
    <t>Payer party SIREN number, qualifier</t>
  </si>
  <si>
    <t>Payer party VAT identifier</t>
  </si>
  <si>
    <t>Payer party VAT identifier, qualifier</t>
  </si>
  <si>
    <t>Payer party electronic address</t>
  </si>
  <si>
    <t>Payer party electronic address, qualifier</t>
  </si>
  <si>
    <t>PAYER PARTY POSTAL ADDRESS</t>
  </si>
  <si>
    <t>Payer party address line 1</t>
  </si>
  <si>
    <t>Payer party address line 2</t>
  </si>
  <si>
    <t>Payer party address line 3</t>
  </si>
  <si>
    <t>Payer party city</t>
  </si>
  <si>
    <t>Payer party post code</t>
  </si>
  <si>
    <t>Payer party country subdivision</t>
  </si>
  <si>
    <t>Payer party country code</t>
  </si>
  <si>
    <t>PAYER PARTY CONTACT</t>
  </si>
  <si>
    <t>Payer party contact name</t>
  </si>
  <si>
    <t>Payer party contact telephone number</t>
  </si>
  <si>
    <t>Payer party contact email address</t>
  </si>
  <si>
    <t>Invoicee trade party name</t>
  </si>
  <si>
    <t>Invoicee trade party role code</t>
  </si>
  <si>
    <t>Invoicee trade party trading business name</t>
  </si>
  <si>
    <t>Invoicee trade party identifier (globalID)</t>
  </si>
  <si>
    <t>Invoicee trade party identifier (globalID), qualifier</t>
  </si>
  <si>
    <t>Invoicee trade party SIREN number</t>
  </si>
  <si>
    <t>Invoicee trade party SIREN number, qualifier</t>
  </si>
  <si>
    <t>Invoicee trade party VAT identifier</t>
  </si>
  <si>
    <t>Invoicee trade party VAT identifier, qualifier</t>
  </si>
  <si>
    <t>Invoicee trade party electronic address</t>
  </si>
  <si>
    <t>Invoicee trade party electronic address, qualifier</t>
  </si>
  <si>
    <t>BUYER PARTY POSTAL ADDRESS</t>
  </si>
  <si>
    <t>BUYER PARTY CONTACT</t>
  </si>
  <si>
    <t>Buyer party address line 3</t>
  </si>
  <si>
    <t>Buyer party name</t>
  </si>
  <si>
    <t>Buyer party trading business name</t>
  </si>
  <si>
    <t>Buyer party identifier (globalID)</t>
  </si>
  <si>
    <t>Buyer party identifier (globalID), qualifier</t>
  </si>
  <si>
    <t>Buyer party SIREN number</t>
  </si>
  <si>
    <t>Buyer party SIREN number, qualifier</t>
  </si>
  <si>
    <t>Buyer party VAT identifier</t>
  </si>
  <si>
    <t>Buyer party VAT identifier, qualifier</t>
  </si>
  <si>
    <t>Buyer party electronic address</t>
  </si>
  <si>
    <t>Buyer party electronic address, qualifier</t>
  </si>
  <si>
    <t>Buyer party address line 1</t>
  </si>
  <si>
    <t>Buyer party address line 2</t>
  </si>
  <si>
    <t>Buyer party city</t>
  </si>
  <si>
    <t>Buyer party post code</t>
  </si>
  <si>
    <t>Buyer party country subdivision</t>
  </si>
  <si>
    <t>Buyer party country code</t>
  </si>
  <si>
    <t>Buyer party contact name</t>
  </si>
  <si>
    <t>Buyer party contact telephone number</t>
  </si>
  <si>
    <t>Buyer party contact email address</t>
  </si>
  <si>
    <t>SELLER PARTY POSTAL ADDRESS</t>
  </si>
  <si>
    <t>SELLER PARTY CONTACT</t>
  </si>
  <si>
    <t>Seller party address line 3</t>
  </si>
  <si>
    <t>Seller party name</t>
  </si>
  <si>
    <t>Seller party trading business name</t>
  </si>
  <si>
    <t>Seller party identifier (Global ID)</t>
  </si>
  <si>
    <t>Seller party identifier (Global ID), qualifier</t>
  </si>
  <si>
    <t>Seller party identifier (Single taxable entity)</t>
  </si>
  <si>
    <t>Seller party identifier (Single taxable entity), qualifier</t>
  </si>
  <si>
    <t>Seller party SIREN number</t>
  </si>
  <si>
    <t>Seller party SIREN number, qualifier</t>
  </si>
  <si>
    <t>Seller party VAT identifier</t>
  </si>
  <si>
    <t>Seller party VAT identifier, qualifier</t>
  </si>
  <si>
    <t>Seller party tax registration identifier</t>
  </si>
  <si>
    <t>Seller party tax registration identifier, qualifier</t>
  </si>
  <si>
    <t>Seller party additional legal information</t>
  </si>
  <si>
    <t>Seller party electronic address</t>
  </si>
  <si>
    <t>Seller party electronic address, qualifier</t>
  </si>
  <si>
    <t>Seller party address line 1</t>
  </si>
  <si>
    <t>Seller party address line 2</t>
  </si>
  <si>
    <t>Seller party city</t>
  </si>
  <si>
    <t>Seller party post code</t>
  </si>
  <si>
    <t>Seller party country subdivision</t>
  </si>
  <si>
    <t>Seller party country code</t>
  </si>
  <si>
    <t>Seller party contact name</t>
  </si>
  <si>
    <t>Seller party contact telephone number</t>
  </si>
  <si>
    <t>Seller party contact email address</t>
  </si>
  <si>
    <t>INVOICE UBL (2.1)</t>
  </si>
  <si>
    <t>CREDIT NOTE UBL (2.1)</t>
  </si>
  <si>
    <t>Format, valeurs</t>
  </si>
  <si>
    <t>urn:cen.eu:en16931:2017#conformant#urn.cpro.gouv.fr:1p0:extended-ctc-fr</t>
  </si>
  <si>
    <t>/cbc:TestIndicator</t>
  </si>
  <si>
    <r>
      <t xml:space="preserve">0..n
0..1
</t>
    </r>
    <r>
      <rPr>
        <b/>
        <sz val="9"/>
        <color rgb="FFC00000"/>
        <rFont val="Calibri"/>
        <family val="2"/>
        <scheme val="minor"/>
      </rPr>
      <t>1..1</t>
    </r>
  </si>
  <si>
    <t xml:space="preserve">
UNTDID 4451</t>
  </si>
  <si>
    <r>
      <rPr>
        <b/>
        <sz val="9"/>
        <rFont val="Calibri"/>
        <family val="2"/>
        <scheme val="minor"/>
      </rPr>
      <t xml:space="preserve">E20.#137
</t>
    </r>
    <r>
      <rPr>
        <b/>
        <sz val="9"/>
        <color theme="9" tint="-0.249977111117893"/>
        <rFont val="Calibri"/>
        <family val="2"/>
        <scheme val="minor"/>
      </rPr>
      <t>E20.#138
E20.#136</t>
    </r>
  </si>
  <si>
    <t>/cbc:TaxPointDate</t>
  </si>
  <si>
    <t>/cbc:TaxCurrencyCode</t>
  </si>
  <si>
    <t>/cbc:AccountingCost</t>
  </si>
  <si>
    <t>/cbc:BuyerReference</t>
  </si>
  <si>
    <t>/cbc:StartDate</t>
  </si>
  <si>
    <t>/cbc:EndDate</t>
  </si>
  <si>
    <t>/cbc:DescriptionCode</t>
  </si>
  <si>
    <t>UNTDID 2005</t>
  </si>
  <si>
    <t>/cac:OrderReference</t>
  </si>
  <si>
    <t>/cbc:SalesOrderID</t>
  </si>
  <si>
    <t>/cac:InvoiceDocumentReference</t>
  </si>
  <si>
    <t>/cbc:DocumentTypeCode</t>
  </si>
  <si>
    <r>
      <rPr>
        <b/>
        <sz val="9"/>
        <rFont val="Calibri"/>
        <family val="2"/>
        <scheme val="minor"/>
      </rPr>
      <t>386</t>
    </r>
    <r>
      <rPr>
        <sz val="9"/>
        <rFont val="Calibri"/>
        <family val="2"/>
        <scheme val="minor"/>
      </rPr>
      <t xml:space="preserve"> (</t>
    </r>
    <r>
      <rPr>
        <i/>
        <sz val="9"/>
        <rFont val="Calibri"/>
        <family val="2"/>
        <scheme val="minor"/>
      </rPr>
      <t>UNTDID 1001, Prepayment invoic</t>
    </r>
    <r>
      <rPr>
        <sz val="9"/>
        <rFont val="Calibri"/>
        <family val="2"/>
        <scheme val="minor"/>
      </rPr>
      <t>)</t>
    </r>
  </si>
  <si>
    <t>/cac:DespatchDocumentReference</t>
  </si>
  <si>
    <t>/cac:ReceiptDocumentReference</t>
  </si>
  <si>
    <t>/cac:OriginatorDocumentReference</t>
  </si>
  <si>
    <t>/cac:ContractDocumentReference</t>
  </si>
  <si>
    <t>/cbc:DocumentType</t>
  </si>
  <si>
    <t>/cac:AdditionalDocumentReference</t>
  </si>
  <si>
    <t>/cbc:DocumentDescription</t>
  </si>
  <si>
    <t>/cac:Attachment</t>
  </si>
  <si>
    <t>/cbc:EmbeddedDocumentBinaryObject</t>
  </si>
  <si>
    <t>/cac:ExternalReference</t>
  </si>
  <si>
    <t>/cbc:URI</t>
  </si>
  <si>
    <t>/cac:ProjectReference</t>
  </si>
  <si>
    <t>/cac:Party</t>
  </si>
  <si>
    <t>/cbc:EndpointID</t>
  </si>
  <si>
    <t>/cac:PartyIdentification</t>
  </si>
  <si>
    <t>"SEPA"</t>
  </si>
  <si>
    <t>/cac:PartyName</t>
  </si>
  <si>
    <t>/cbc:Name</t>
  </si>
  <si>
    <t>/cac:PostalAddress</t>
  </si>
  <si>
    <t>/cbc:StreetName</t>
  </si>
  <si>
    <t>/cbc:AdditionalStreetName</t>
  </si>
  <si>
    <t>/cbc:CityName</t>
  </si>
  <si>
    <t>/cbc:PostalZone</t>
  </si>
  <si>
    <t>/cbc:CountrySubentity</t>
  </si>
  <si>
    <t>/cac:AddressLine</t>
  </si>
  <si>
    <t>/cbc:Line</t>
  </si>
  <si>
    <t>/cac:Country</t>
  </si>
  <si>
    <t>/cbc:IdentificationCode</t>
  </si>
  <si>
    <t>/cac:PartyTaxScheme</t>
  </si>
  <si>
    <t>/cbc:CompanyID</t>
  </si>
  <si>
    <t>/cac:TaxScheme</t>
  </si>
  <si>
    <r>
      <t>VAT</t>
    </r>
    <r>
      <rPr>
        <sz val="9"/>
        <rFont val="Calibri"/>
        <family val="2"/>
        <scheme val="minor"/>
      </rPr>
      <t>=VAT identifier</t>
    </r>
  </si>
  <si>
    <t>"LOC"</t>
  </si>
  <si>
    <t>/cac:PartyLegalEntity</t>
  </si>
  <si>
    <t>/cbc:RegistrationName</t>
  </si>
  <si>
    <t>/cbc:CompanyLegalForm</t>
  </si>
  <si>
    <t>/cac:Contact</t>
  </si>
  <si>
    <t>/cbc:Telephone</t>
  </si>
  <si>
    <t>/cbc:ElectronicMail</t>
  </si>
  <si>
    <t>/cac:AgentParty</t>
  </si>
  <si>
    <t>/cbc:IndustryClassificationCode</t>
  </si>
  <si>
    <t>UNCL 3035</t>
  </si>
  <si>
    <t>/cac:ServiceProviderParty</t>
  </si>
  <si>
    <t>/cac:AgentPartyLegalEntity</t>
  </si>
  <si>
    <t>/cac:PayeeParty</t>
  </si>
  <si>
    <t>/cbc:ActualDeliveryDate</t>
  </si>
  <si>
    <t>/cac:DeliveryLocation</t>
  </si>
  <si>
    <t>/cac:Address</t>
  </si>
  <si>
    <t>/cac:DeliveryParty</t>
  </si>
  <si>
    <t>/cac:DeliveryTerms</t>
  </si>
  <si>
    <t>UNTDID 4053
+ INCOTERMS</t>
  </si>
  <si>
    <t>/cac:PaymentMeans</t>
  </si>
  <si>
    <t>/cbc:PaymentMeansCode</t>
  </si>
  <si>
    <t>@Name</t>
  </si>
  <si>
    <t>/cbc:PaymentDueDate</t>
  </si>
  <si>
    <t>/cbc:PaymentID</t>
  </si>
  <si>
    <t>/cac:CardAccount</t>
  </si>
  <si>
    <t>/cbc:PrimaryAccountNumberID</t>
  </si>
  <si>
    <t>/cbc:NetworkID</t>
  </si>
  <si>
    <t>/cbc:HolderName</t>
  </si>
  <si>
    <t>/cac:PayeeFinancialAccount</t>
  </si>
  <si>
    <t>/cac:FinancialInstitutionBranch</t>
  </si>
  <si>
    <t>/cac:PaymentMandate</t>
  </si>
  <si>
    <t>/cac:PayerParty</t>
  </si>
  <si>
    <t>/cac:PayerFinancialAccount</t>
  </si>
  <si>
    <t>/cac:PaymentTerms</t>
  </si>
  <si>
    <t>/cac:AllowanceCharge</t>
  </si>
  <si>
    <t>/cbc:ChargeIndicator</t>
  </si>
  <si>
    <t>/cbc:AllowanceChargeReasonCode</t>
  </si>
  <si>
    <t>/cbc:AllowanceChargeReason</t>
  </si>
  <si>
    <t>/cbc:MultiplierFactorNumeric</t>
  </si>
  <si>
    <t>/cbc:Amount</t>
  </si>
  <si>
    <t>/cbc:BaseAmount</t>
  </si>
  <si>
    <t>/cac:TaxCategory</t>
  </si>
  <si>
    <t>/cbc:Percent</t>
  </si>
  <si>
    <t>/cbc:TaxExemptionReasonCode</t>
  </si>
  <si>
    <t>/cbc:TaxExemptionReason</t>
  </si>
  <si>
    <t>/cac:TaxTotal</t>
  </si>
  <si>
    <t>/cbc:TaxAmount</t>
  </si>
  <si>
    <t>/cac:TaxSubtotal</t>
  </si>
  <si>
    <t>/cbc:TaxableAmount</t>
  </si>
  <si>
    <r>
      <rPr>
        <b/>
        <sz val="9"/>
        <rFont val="Calibri"/>
        <family val="2"/>
        <scheme val="minor"/>
      </rPr>
      <t>VAT</t>
    </r>
    <r>
      <rPr>
        <sz val="9"/>
        <rFont val="Calibri"/>
        <family val="2"/>
        <scheme val="minor"/>
      </rPr>
      <t>=VAT identifier</t>
    </r>
  </si>
  <si>
    <t>"EUR"</t>
  </si>
  <si>
    <t>/cbc:LineExtensionAmount</t>
  </si>
  <si>
    <t>/cbc:TaxExclusiveAmount</t>
  </si>
  <si>
    <t>/cbc:TaxInclusiveAmount</t>
  </si>
  <si>
    <t>/cbc:AllowanceTotalAmount</t>
  </si>
  <si>
    <t>/cbc:ChargeTotalAmount</t>
  </si>
  <si>
    <t>/cbc:PrepaidAmount</t>
  </si>
  <si>
    <t>/cbc:PayableRoundingAmount</t>
  </si>
  <si>
    <t>/cbc:PayableAmount</t>
  </si>
  <si>
    <r>
      <rPr>
        <b/>
        <sz val="9"/>
        <color rgb="FFC00000"/>
        <rFont val="Calibri"/>
        <family val="2"/>
        <scheme val="minor"/>
      </rPr>
      <t>#BAN#</t>
    </r>
    <r>
      <rPr>
        <b/>
        <sz val="9"/>
        <rFont val="Calibri"/>
        <family val="2"/>
        <scheme val="minor"/>
      </rPr>
      <t>21</t>
    </r>
    <r>
      <rPr>
        <sz val="9"/>
        <rFont val="Calibri"/>
        <family val="2"/>
        <scheme val="minor"/>
      </rPr>
      <t xml:space="preserve">
(</t>
    </r>
    <r>
      <rPr>
        <i/>
        <sz val="9"/>
        <rFont val="Calibri"/>
        <family val="2"/>
        <scheme val="minor"/>
      </rPr>
      <t xml:space="preserve">UNTDID 4451, </t>
    </r>
    <r>
      <rPr>
        <b/>
        <i/>
        <sz val="9"/>
        <rFont val="Calibri"/>
        <family val="2"/>
        <scheme val="minor"/>
      </rPr>
      <t>BAN</t>
    </r>
    <r>
      <rPr>
        <i/>
        <sz val="9"/>
        <rFont val="Calibri"/>
        <family val="2"/>
        <scheme val="minor"/>
      </rPr>
      <t>=Sub-line item information</t>
    </r>
    <r>
      <rPr>
        <sz val="9"/>
        <rFont val="Calibri"/>
        <family val="2"/>
        <scheme val="minor"/>
      </rPr>
      <t>)</t>
    </r>
  </si>
  <si>
    <r>
      <rPr>
        <b/>
        <sz val="9"/>
        <color rgb="FFC00000"/>
        <rFont val="Calibri"/>
        <family val="2"/>
        <scheme val="minor"/>
      </rPr>
      <t>#IND#</t>
    </r>
    <r>
      <rPr>
        <sz val="9"/>
        <rFont val="Calibri"/>
        <family val="2"/>
        <scheme val="minor"/>
      </rPr>
      <t xml:space="preserve"> an..70
(</t>
    </r>
    <r>
      <rPr>
        <i/>
        <sz val="9"/>
        <rFont val="Calibri"/>
        <family val="2"/>
        <scheme val="minor"/>
      </rPr>
      <t xml:space="preserve">UNTDID 4451, </t>
    </r>
    <r>
      <rPr>
        <b/>
        <i/>
        <sz val="9"/>
        <rFont val="Calibri"/>
        <family val="2"/>
        <scheme val="minor"/>
      </rPr>
      <t>IND</t>
    </r>
    <r>
      <rPr>
        <i/>
        <sz val="9"/>
        <rFont val="Calibri"/>
        <family val="2"/>
        <scheme val="minor"/>
      </rPr>
      <t>=Commercial invoice item description</t>
    </r>
    <r>
      <rPr>
        <sz val="9"/>
        <rFont val="Calibri"/>
        <family val="2"/>
        <scheme val="minor"/>
      </rPr>
      <t>)</t>
    </r>
  </si>
  <si>
    <r>
      <rPr>
        <b/>
        <sz val="9"/>
        <color rgb="FFC00000"/>
        <rFont val="Calibri"/>
        <family val="2"/>
        <scheme val="minor"/>
      </rPr>
      <t>#AAI#</t>
    </r>
    <r>
      <rPr>
        <sz val="9"/>
        <rFont val="Calibri"/>
        <family val="2"/>
        <scheme val="minor"/>
      </rPr>
      <t xml:space="preserve"> an..280
(</t>
    </r>
    <r>
      <rPr>
        <i/>
        <sz val="9"/>
        <rFont val="Calibri"/>
        <family val="2"/>
        <scheme val="minor"/>
      </rPr>
      <t xml:space="preserve">UNTDID 4451, </t>
    </r>
    <r>
      <rPr>
        <b/>
        <i/>
        <sz val="9"/>
        <rFont val="Calibri"/>
        <family val="2"/>
        <scheme val="minor"/>
      </rPr>
      <t>AAI</t>
    </r>
    <r>
      <rPr>
        <i/>
        <sz val="9"/>
        <rFont val="Calibri"/>
        <family val="2"/>
        <scheme val="minor"/>
      </rPr>
      <t>=General information</t>
    </r>
    <r>
      <rPr>
        <sz val="9"/>
        <rFont val="Calibri"/>
        <family val="2"/>
        <scheme val="minor"/>
      </rPr>
      <t>)</t>
    </r>
  </si>
  <si>
    <r>
      <rPr>
        <b/>
        <sz val="9"/>
        <color rgb="FFC00000"/>
        <rFont val="Calibri"/>
        <family val="2"/>
        <scheme val="minor"/>
      </rPr>
      <t>#BLU#</t>
    </r>
    <r>
      <rPr>
        <sz val="9"/>
        <rFont val="Calibri"/>
        <family val="2"/>
        <scheme val="minor"/>
      </rPr>
      <t xml:space="preserve"> an..70
(</t>
    </r>
    <r>
      <rPr>
        <i/>
        <sz val="9"/>
        <rFont val="Calibri"/>
        <family val="2"/>
        <scheme val="minor"/>
      </rPr>
      <t xml:space="preserve">UNTDID 4451, </t>
    </r>
    <r>
      <rPr>
        <b/>
        <i/>
        <sz val="9"/>
        <rFont val="Calibri"/>
        <family val="2"/>
        <scheme val="minor"/>
      </rPr>
      <t>BLU</t>
    </r>
    <r>
      <rPr>
        <i/>
        <sz val="9"/>
        <rFont val="Calibri"/>
        <family val="2"/>
        <scheme val="minor"/>
      </rPr>
      <t>=Waste information</t>
    </r>
    <r>
      <rPr>
        <sz val="9"/>
        <rFont val="Calibri"/>
        <family val="2"/>
        <scheme val="minor"/>
      </rPr>
      <t>)</t>
    </r>
  </si>
  <si>
    <r>
      <rPr>
        <b/>
        <sz val="9"/>
        <color rgb="FFC00000"/>
        <rFont val="Calibri"/>
        <family val="2"/>
        <scheme val="minor"/>
      </rPr>
      <t>#PUR#</t>
    </r>
    <r>
      <rPr>
        <b/>
        <sz val="9"/>
        <rFont val="Calibri"/>
        <family val="2"/>
        <scheme val="minor"/>
      </rPr>
      <t>Y</t>
    </r>
    <r>
      <rPr>
        <sz val="9"/>
        <rFont val="Calibri"/>
        <family val="2"/>
        <scheme val="minor"/>
      </rPr>
      <t xml:space="preserve">
(</t>
    </r>
    <r>
      <rPr>
        <i/>
        <sz val="9"/>
        <rFont val="Calibri"/>
        <family val="2"/>
        <scheme val="minor"/>
      </rPr>
      <t xml:space="preserve">UNTDID 4451, </t>
    </r>
    <r>
      <rPr>
        <b/>
        <i/>
        <sz val="9"/>
        <rFont val="Calibri"/>
        <family val="2"/>
        <scheme val="minor"/>
      </rPr>
      <t>PUR</t>
    </r>
    <r>
      <rPr>
        <i/>
        <sz val="9"/>
        <rFont val="Calibri"/>
        <family val="2"/>
        <scheme val="minor"/>
      </rPr>
      <t>=Purchasing information</t>
    </r>
    <r>
      <rPr>
        <sz val="9"/>
        <rFont val="Calibri"/>
        <family val="2"/>
        <scheme val="minor"/>
      </rPr>
      <t>)</t>
    </r>
  </si>
  <si>
    <t>/cbc:InvoicedQuantity</t>
  </si>
  <si>
    <t>/cbc:CreditedQuantity</t>
  </si>
  <si>
    <r>
      <rPr>
        <b/>
        <sz val="9"/>
        <rFont val="Calibri"/>
        <family val="2"/>
        <scheme val="minor"/>
      </rPr>
      <t>C62</t>
    </r>
    <r>
      <rPr>
        <sz val="9"/>
        <rFont val="Calibri"/>
        <family val="2"/>
        <scheme val="minor"/>
      </rPr>
      <t xml:space="preserve"> (</t>
    </r>
    <r>
      <rPr>
        <i/>
        <sz val="9"/>
        <rFont val="Calibri"/>
        <family val="2"/>
        <scheme val="minor"/>
      </rPr>
      <t>UN/CEFACT-Rec20, One</t>
    </r>
    <r>
      <rPr>
        <sz val="9"/>
        <rFont val="Calibri"/>
        <family val="2"/>
        <scheme val="minor"/>
      </rPr>
      <t>)</t>
    </r>
  </si>
  <si>
    <t>/cac:OrderLineReference</t>
  </si>
  <si>
    <t>/cbc:LineID</t>
  </si>
  <si>
    <t>/cbc:SalesOrderLineID</t>
  </si>
  <si>
    <t>/cac:DespatchLineReference</t>
  </si>
  <si>
    <t>/cac:DocumentReference</t>
  </si>
  <si>
    <t>/cac:ReceiptLineReference</t>
  </si>
  <si>
    <t>/cac:BillingReferenceLine</t>
  </si>
  <si>
    <t>/cbc:DocumentStatusCode</t>
  </si>
  <si>
    <r>
      <rPr>
        <b/>
        <sz val="9"/>
        <rFont val="Calibri"/>
        <family val="2"/>
        <scheme val="minor"/>
      </rPr>
      <t>AEG</t>
    </r>
    <r>
      <rPr>
        <sz val="9"/>
        <rFont val="Calibri"/>
        <family val="2"/>
        <scheme val="minor"/>
      </rPr>
      <t xml:space="preserve"> (</t>
    </r>
    <r>
      <rPr>
        <i/>
        <sz val="9"/>
        <rFont val="Calibri"/>
        <family val="2"/>
        <scheme val="minor"/>
      </rPr>
      <t>UNTDID 1153, Customer specification number</t>
    </r>
    <r>
      <rPr>
        <sz val="9"/>
        <rFont val="Calibri"/>
        <family val="2"/>
        <scheme val="minor"/>
      </rPr>
      <t>)</t>
    </r>
  </si>
  <si>
    <r>
      <rPr>
        <b/>
        <sz val="9"/>
        <rFont val="Calibri"/>
        <family val="2"/>
        <scheme val="minor"/>
      </rPr>
      <t>130</t>
    </r>
    <r>
      <rPr>
        <sz val="9"/>
        <rFont val="Calibri"/>
        <family val="2"/>
        <scheme val="minor"/>
      </rPr>
      <t>=</t>
    </r>
    <r>
      <rPr>
        <i/>
        <sz val="9"/>
        <rFont val="Calibri"/>
        <family val="2"/>
        <scheme val="minor"/>
      </rPr>
      <t>Invoicing data sheet</t>
    </r>
  </si>
  <si>
    <r>
      <rPr>
        <b/>
        <sz val="9"/>
        <rFont val="Calibri"/>
        <family val="2"/>
        <scheme val="minor"/>
      </rPr>
      <t>CS</t>
    </r>
    <r>
      <rPr>
        <sz val="9"/>
        <rFont val="Calibri"/>
        <family val="2"/>
        <scheme val="minor"/>
      </rPr>
      <t xml:space="preserve"> (</t>
    </r>
    <r>
      <rPr>
        <i/>
        <sz val="9"/>
        <rFont val="Calibri"/>
        <family val="2"/>
        <scheme val="minor"/>
      </rPr>
      <t>UNTDID 1153, Condition of sale document number</t>
    </r>
    <r>
      <rPr>
        <sz val="9"/>
        <rFont val="Calibri"/>
        <family val="2"/>
        <scheme val="minor"/>
      </rPr>
      <t>)</t>
    </r>
  </si>
  <si>
    <r>
      <rPr>
        <b/>
        <sz val="9"/>
        <rFont val="Calibri"/>
        <family val="2"/>
        <scheme val="minor"/>
      </rPr>
      <t>EQ</t>
    </r>
    <r>
      <rPr>
        <sz val="9"/>
        <rFont val="Calibri"/>
        <family val="2"/>
        <scheme val="minor"/>
      </rPr>
      <t xml:space="preserve"> (</t>
    </r>
    <r>
      <rPr>
        <i/>
        <sz val="9"/>
        <rFont val="Calibri"/>
        <family val="2"/>
        <scheme val="minor"/>
      </rPr>
      <t>UNTDID 1153, Equipment number</t>
    </r>
    <r>
      <rPr>
        <sz val="9"/>
        <rFont val="Calibri"/>
        <family val="2"/>
        <scheme val="minor"/>
      </rPr>
      <t>)</t>
    </r>
  </si>
  <si>
    <r>
      <rPr>
        <b/>
        <sz val="9"/>
        <rFont val="Calibri"/>
        <family val="2"/>
        <scheme val="minor"/>
      </rPr>
      <t>OP</t>
    </r>
    <r>
      <rPr>
        <sz val="9"/>
        <rFont val="Calibri"/>
        <family val="2"/>
        <scheme val="minor"/>
      </rPr>
      <t xml:space="preserve"> (</t>
    </r>
    <r>
      <rPr>
        <i/>
        <sz val="9"/>
        <rFont val="Calibri"/>
        <family val="2"/>
        <scheme val="minor"/>
      </rPr>
      <t>UNTDID 1153, Original purchase order</t>
    </r>
    <r>
      <rPr>
        <sz val="9"/>
        <rFont val="Calibri"/>
        <family val="2"/>
        <scheme val="minor"/>
      </rPr>
      <t>)</t>
    </r>
  </si>
  <si>
    <r>
      <rPr>
        <b/>
        <sz val="9"/>
        <rFont val="Calibri"/>
        <family val="2"/>
        <scheme val="minor"/>
      </rPr>
      <t>LI</t>
    </r>
    <r>
      <rPr>
        <sz val="9"/>
        <rFont val="Calibri"/>
        <family val="2"/>
        <scheme val="minor"/>
      </rPr>
      <t xml:space="preserve"> (</t>
    </r>
    <r>
      <rPr>
        <i/>
        <sz val="9"/>
        <rFont val="Calibri"/>
        <family val="2"/>
        <scheme val="minor"/>
      </rPr>
      <t>UNTDID 1153, Document line identifier</t>
    </r>
    <r>
      <rPr>
        <sz val="9"/>
        <rFont val="Calibri"/>
        <family val="2"/>
        <scheme val="minor"/>
      </rPr>
      <t>)</t>
    </r>
  </si>
  <si>
    <t>/cac:Item</t>
  </si>
  <si>
    <t>/cbc:Description</t>
  </si>
  <si>
    <t>/cbc:PackQuantity</t>
  </si>
  <si>
    <t>/cac:BuyersItemIdentification</t>
  </si>
  <si>
    <t>/cac:SellersItemIdentification</t>
  </si>
  <si>
    <t>/cac:StandardItemIdentification</t>
  </si>
  <si>
    <t>/cac:OriginCountry</t>
  </si>
  <si>
    <t>/cac:CommodityClassification</t>
  </si>
  <si>
    <t>/cbc:ItemClassificationCode</t>
  </si>
  <si>
    <r>
      <rPr>
        <b/>
        <sz val="9"/>
        <rFont val="Calibri"/>
        <family val="2"/>
        <scheme val="minor"/>
      </rPr>
      <t>CG</t>
    </r>
    <r>
      <rPr>
        <sz val="9"/>
        <rFont val="Calibri"/>
        <family val="2"/>
        <scheme val="minor"/>
      </rPr>
      <t xml:space="preserve"> (</t>
    </r>
    <r>
      <rPr>
        <i/>
        <sz val="9"/>
        <rFont val="Calibri"/>
        <family val="2"/>
        <scheme val="minor"/>
      </rPr>
      <t>UNTDID 7143, Commodity grouping</t>
    </r>
    <r>
      <rPr>
        <sz val="9"/>
        <rFont val="Calibri"/>
        <family val="2"/>
        <scheme val="minor"/>
      </rPr>
      <t>)</t>
    </r>
  </si>
  <si>
    <t>/cac:ClassifiedTaxCategory</t>
  </si>
  <si>
    <t>/cac:AdditionalItemProperty</t>
  </si>
  <si>
    <t>COULEUR/COLOR</t>
  </si>
  <si>
    <t>/cbc:NameCode</t>
  </si>
  <si>
    <t>/cbc:Value</t>
  </si>
  <si>
    <t>/cbc:ValueQuantity</t>
  </si>
  <si>
    <t>/cac:ManufacturerParty</t>
  </si>
  <si>
    <t>/cac:Price</t>
  </si>
  <si>
    <t>/cbc:PriceAmount</t>
  </si>
  <si>
    <t>/cbc:BaseQuantity</t>
  </si>
  <si>
    <r>
      <rPr>
        <b/>
        <sz val="9"/>
        <color rgb="FFC00000"/>
        <rFont val="Calibri"/>
        <family val="2"/>
        <scheme val="minor"/>
      </rPr>
      <t>#BAN#</t>
    </r>
    <r>
      <rPr>
        <b/>
        <sz val="9"/>
        <rFont val="Calibri"/>
        <family val="2"/>
        <scheme val="minor"/>
      </rPr>
      <t>22</t>
    </r>
    <r>
      <rPr>
        <sz val="9"/>
        <rFont val="Calibri"/>
        <family val="2"/>
        <scheme val="minor"/>
      </rPr>
      <t xml:space="preserve">
(</t>
    </r>
    <r>
      <rPr>
        <i/>
        <sz val="9"/>
        <rFont val="Calibri"/>
        <family val="2"/>
        <scheme val="minor"/>
      </rPr>
      <t xml:space="preserve">UNTDID 4451, </t>
    </r>
    <r>
      <rPr>
        <b/>
        <i/>
        <sz val="9"/>
        <rFont val="Calibri"/>
        <family val="2"/>
        <scheme val="minor"/>
      </rPr>
      <t>BAN</t>
    </r>
    <r>
      <rPr>
        <i/>
        <sz val="9"/>
        <rFont val="Calibri"/>
        <family val="2"/>
        <scheme val="minor"/>
      </rPr>
      <t>=Sub-line item information</t>
    </r>
    <r>
      <rPr>
        <sz val="9"/>
        <rFont val="Calibri"/>
        <family val="2"/>
        <scheme val="minor"/>
      </rPr>
      <t>)</t>
    </r>
  </si>
  <si>
    <r>
      <rPr>
        <b/>
        <sz val="9"/>
        <color rgb="FFC00000"/>
        <rFont val="Calibri"/>
        <family val="2"/>
        <scheme val="minor"/>
      </rPr>
      <t>#BAN#</t>
    </r>
    <r>
      <rPr>
        <b/>
        <sz val="9"/>
        <rFont val="Calibri"/>
        <family val="2"/>
        <scheme val="minor"/>
      </rPr>
      <t>23</t>
    </r>
    <r>
      <rPr>
        <sz val="9"/>
        <rFont val="Calibri"/>
        <family val="2"/>
        <scheme val="minor"/>
      </rPr>
      <t xml:space="preserve">
(</t>
    </r>
    <r>
      <rPr>
        <i/>
        <sz val="9"/>
        <rFont val="Calibri"/>
        <family val="2"/>
        <scheme val="minor"/>
      </rPr>
      <t xml:space="preserve">UNTDID 4451, </t>
    </r>
    <r>
      <rPr>
        <b/>
        <i/>
        <sz val="9"/>
        <rFont val="Calibri"/>
        <family val="2"/>
        <scheme val="minor"/>
      </rPr>
      <t>BAN</t>
    </r>
    <r>
      <rPr>
        <i/>
        <sz val="9"/>
        <rFont val="Calibri"/>
        <family val="2"/>
        <scheme val="minor"/>
      </rPr>
      <t>=Sub-line item information</t>
    </r>
    <r>
      <rPr>
        <sz val="9"/>
        <rFont val="Calibri"/>
        <family val="2"/>
        <scheme val="minor"/>
      </rPr>
      <t>)</t>
    </r>
  </si>
  <si>
    <r>
      <rPr>
        <b/>
        <sz val="9"/>
        <color theme="1"/>
        <rFont val="Calibri"/>
        <family val="2"/>
      </rPr>
      <t>PC</t>
    </r>
    <r>
      <rPr>
        <sz val="9"/>
        <color theme="1"/>
        <rFont val="Calibri"/>
        <family val="2"/>
      </rPr>
      <t xml:space="preserve"> (</t>
    </r>
    <r>
      <rPr>
        <i/>
        <sz val="9"/>
        <color theme="1"/>
        <rFont val="Calibri"/>
        <family val="2"/>
      </rPr>
      <t>UNTDID 7161, Packing</t>
    </r>
    <r>
      <rPr>
        <sz val="9"/>
        <color theme="1"/>
        <rFont val="Calibri"/>
        <family val="2"/>
      </rPr>
      <t>)</t>
    </r>
  </si>
  <si>
    <t>AFNOR Specifications Flow 2 UBL EXT-CTC-FR</t>
  </si>
  <si>
    <t>UBL OPTO36 PROFILE</t>
  </si>
  <si>
    <t>CII-Factur-X OPTO36 PROFILE</t>
  </si>
  <si>
    <t>INVOICE NOTE
Invoice note subject code enclosed by #
Invoice note</t>
  </si>
  <si>
    <t>INVOICE LINE NOTE
Invoice line note subject code enclosed by #
Invoice line note</t>
  </si>
  <si>
    <t>Seller party identifier SIRET</t>
  </si>
  <si>
    <t>Seller party identifier SIRET, qualifier</t>
  </si>
  <si>
    <t>Seller party identifier CODE ROUTAGE</t>
  </si>
  <si>
    <t>Seller party identifier CODE ROUTAGE, qualifier</t>
  </si>
  <si>
    <t>Buyer party identifier SIRET</t>
  </si>
  <si>
    <t>Buyer party identifier SIRET, qualifier</t>
  </si>
  <si>
    <t>Buyer party identifier CODE ROUTAGE</t>
  </si>
  <si>
    <t>Buyer party identifier CODE ROUTAGE, qualifier</t>
  </si>
  <si>
    <t>Document level allowance VAT exemption reason code</t>
  </si>
  <si>
    <t>Document level allowance VAT exemption reason</t>
  </si>
  <si>
    <t>Invoice total VAT amount on line item, currency code</t>
  </si>
  <si>
    <t>Invoice total VAT amount on line item in accounting currency, currency code</t>
  </si>
  <si>
    <t>Seller party for invoice line, name</t>
  </si>
  <si>
    <t>Seller party for invoice line, identifier (globalID)</t>
  </si>
  <si>
    <t>Seller party for invoice line, identifier (globalID), qualifier</t>
  </si>
  <si>
    <t>Seller party for invoice line, electronic address</t>
  </si>
  <si>
    <t>Seller party for invoice line, electronic address, qualifier</t>
  </si>
  <si>
    <t>SELLER PARTY FOR INVOICE LINE</t>
  </si>
  <si>
    <t>SELLER PARTY FOR INVOICE LINE, POSTAL ADDRESS</t>
  </si>
  <si>
    <t>Seller party for invoice line, address line 1</t>
  </si>
  <si>
    <t>Seller party for invoice line, address line 2</t>
  </si>
  <si>
    <t>Seller party for invoice line, address line 3</t>
  </si>
  <si>
    <t>Seller party for invoice line, city</t>
  </si>
  <si>
    <t>Seller party for invoice line, post code</t>
  </si>
  <si>
    <t>Seller party for invoice line, country subdivision</t>
  </si>
  <si>
    <t>Seller party for invoice line, country code</t>
  </si>
  <si>
    <t>Seller party for invoice line, VAT identifier</t>
  </si>
  <si>
    <t>Seller party for invoice line, VAT identifier, qualifier</t>
  </si>
  <si>
    <t>Seller party for invoice line, tax registration identifier</t>
  </si>
  <si>
    <t>Seller party for invoice line, tax registration identifier, qualifier</t>
  </si>
  <si>
    <t>Seller party for invoice line, trading business name</t>
  </si>
  <si>
    <t>Seller party for invoice line, SIREN number</t>
  </si>
  <si>
    <t>Seller party for invoice line, SIREN number, qualifier</t>
  </si>
  <si>
    <t>YYYY-MM-DD</t>
  </si>
  <si>
    <r>
      <rPr>
        <b/>
        <sz val="9"/>
        <color theme="1"/>
        <rFont val="Calibri"/>
        <family val="2"/>
      </rPr>
      <t>B1</t>
    </r>
    <r>
      <rPr>
        <sz val="9"/>
        <color theme="1"/>
        <rFont val="Calibri"/>
        <family val="2"/>
      </rPr>
      <t xml:space="preserve">=Submission of an invoice for goods
</t>
    </r>
    <r>
      <rPr>
        <b/>
        <sz val="9"/>
        <color theme="1"/>
        <rFont val="Calibri"/>
        <family val="2"/>
      </rPr>
      <t>S1</t>
    </r>
    <r>
      <rPr>
        <sz val="9"/>
        <color theme="1"/>
        <rFont val="Calibri"/>
        <family val="2"/>
      </rPr>
      <t xml:space="preserve">=Submission of an invoice for services
</t>
    </r>
    <r>
      <rPr>
        <b/>
        <sz val="9"/>
        <color theme="1"/>
        <rFont val="Calibri"/>
        <family val="2"/>
      </rPr>
      <t>M1</t>
    </r>
    <r>
      <rPr>
        <sz val="9"/>
        <color theme="1"/>
        <rFont val="Calibri"/>
        <family val="2"/>
      </rPr>
      <t xml:space="preserve">=Submissiof of an invoice for goods and services that are not incidental to each other
</t>
    </r>
    <r>
      <rPr>
        <b/>
        <sz val="9"/>
        <color theme="1"/>
        <rFont val="Calibri"/>
        <family val="2"/>
      </rPr>
      <t>B2</t>
    </r>
    <r>
      <rPr>
        <sz val="9"/>
        <color theme="1"/>
        <rFont val="Calibri"/>
        <family val="2"/>
      </rPr>
      <t xml:space="preserve">=Submission of an invoice for goods already paid
</t>
    </r>
    <r>
      <rPr>
        <b/>
        <sz val="9"/>
        <color theme="1"/>
        <rFont val="Calibri"/>
        <family val="2"/>
      </rPr>
      <t>S2</t>
    </r>
    <r>
      <rPr>
        <sz val="9"/>
        <color theme="1"/>
        <rFont val="Calibri"/>
        <family val="2"/>
      </rPr>
      <t xml:space="preserve">=Submission of an invoice for services already paid
</t>
    </r>
    <r>
      <rPr>
        <b/>
        <sz val="9"/>
        <color theme="1"/>
        <rFont val="Calibri"/>
        <family val="2"/>
      </rPr>
      <t>M2</t>
    </r>
    <r>
      <rPr>
        <sz val="9"/>
        <color theme="1"/>
        <rFont val="Calibri"/>
        <family val="2"/>
      </rPr>
      <t xml:space="preserve">=Submissiof of an invoice for goods and services already paid
</t>
    </r>
    <r>
      <rPr>
        <b/>
        <sz val="9"/>
        <color theme="1"/>
        <rFont val="Calibri"/>
        <family val="2"/>
      </rPr>
      <t>B4</t>
    </r>
    <r>
      <rPr>
        <sz val="9"/>
        <color theme="1"/>
        <rFont val="Calibri"/>
        <family val="2"/>
      </rPr>
      <t xml:space="preserve">=Submission of a final invoice (after deposit) for goods
</t>
    </r>
    <r>
      <rPr>
        <b/>
        <sz val="9"/>
        <color theme="1"/>
        <rFont val="Calibri"/>
        <family val="2"/>
      </rPr>
      <t>S4</t>
    </r>
    <r>
      <rPr>
        <sz val="9"/>
        <color theme="1"/>
        <rFont val="Calibri"/>
        <family val="2"/>
      </rPr>
      <t xml:space="preserve">=Submission of a final invoice (after deposit) for services
</t>
    </r>
    <r>
      <rPr>
        <b/>
        <sz val="9"/>
        <color theme="1"/>
        <rFont val="Calibri"/>
        <family val="2"/>
      </rPr>
      <t>M4</t>
    </r>
    <r>
      <rPr>
        <sz val="9"/>
        <color theme="1"/>
        <rFont val="Calibri"/>
        <family val="2"/>
      </rPr>
      <t xml:space="preserve">=Submission of a final invoice (after deposit) for goods and services
</t>
    </r>
    <r>
      <rPr>
        <b/>
        <sz val="9"/>
        <color theme="1"/>
        <rFont val="Calibri"/>
        <family val="2"/>
      </rPr>
      <t>S5</t>
    </r>
    <r>
      <rPr>
        <sz val="9"/>
        <color theme="1"/>
        <rFont val="Calibri"/>
        <family val="2"/>
      </rPr>
      <t xml:space="preserve">=Submission of an invoice for services by a subcontractor
</t>
    </r>
    <r>
      <rPr>
        <b/>
        <sz val="9"/>
        <color theme="1"/>
        <rFont val="Calibri"/>
        <family val="2"/>
      </rPr>
      <t>S6</t>
    </r>
    <r>
      <rPr>
        <sz val="9"/>
        <color theme="1"/>
        <rFont val="Calibri"/>
        <family val="2"/>
      </rPr>
      <t xml:space="preserve">=Submission of an invoice for services by a co-contractor
</t>
    </r>
    <r>
      <rPr>
        <b/>
        <sz val="9"/>
        <color theme="1"/>
        <rFont val="Calibri"/>
        <family val="2"/>
      </rPr>
      <t>B7</t>
    </r>
    <r>
      <rPr>
        <sz val="9"/>
        <color theme="1"/>
        <rFont val="Calibri"/>
        <family val="2"/>
      </rPr>
      <t xml:space="preserve">=Submission of an invoice for goods subject to e-reporting (VAT already collected)
</t>
    </r>
    <r>
      <rPr>
        <b/>
        <sz val="9"/>
        <color theme="1"/>
        <rFont val="Calibri"/>
        <family val="2"/>
      </rPr>
      <t>S7</t>
    </r>
    <r>
      <rPr>
        <sz val="9"/>
        <color theme="1"/>
        <rFont val="Calibri"/>
        <family val="2"/>
      </rPr>
      <t>=Submission of an invoice for services subject to e-reporting (VAT already collected)</t>
    </r>
  </si>
  <si>
    <r>
      <rPr>
        <b/>
        <sz val="9"/>
        <rFont val="Calibri"/>
        <family val="2"/>
        <scheme val="minor"/>
      </rPr>
      <t>true</t>
    </r>
    <r>
      <rPr>
        <sz val="9"/>
        <rFont val="Calibri"/>
        <family val="2"/>
        <scheme val="minor"/>
      </rPr>
      <t>=Document is a test</t>
    </r>
  </si>
  <si>
    <t>CCYY-MM-DD</t>
  </si>
  <si>
    <r>
      <t>3</t>
    </r>
    <r>
      <rPr>
        <sz val="9"/>
        <rFont val="Calibri"/>
        <family val="2"/>
        <scheme val="minor"/>
      </rPr>
      <t>=Invoice issue date time, VAT on sales (</t>
    </r>
    <r>
      <rPr>
        <i/>
        <sz val="9"/>
        <rFont val="Calibri"/>
        <family val="2"/>
        <scheme val="minor"/>
      </rPr>
      <t>UNTDID 2005</t>
    </r>
    <r>
      <rPr>
        <sz val="9"/>
        <rFont val="Calibri"/>
        <family val="2"/>
        <scheme val="minor"/>
      </rPr>
      <t xml:space="preserve">)
</t>
    </r>
    <r>
      <rPr>
        <b/>
        <sz val="9"/>
        <rFont val="Calibri"/>
        <family val="2"/>
        <scheme val="minor"/>
      </rPr>
      <t>35</t>
    </r>
    <r>
      <rPr>
        <sz val="9"/>
        <rFont val="Calibri"/>
        <family val="2"/>
        <scheme val="minor"/>
      </rPr>
      <t>=Delivery date/time, VAT on sales (</t>
    </r>
    <r>
      <rPr>
        <i/>
        <sz val="9"/>
        <rFont val="Calibri"/>
        <family val="2"/>
        <scheme val="minor"/>
      </rPr>
      <t>UNTDID 2005</t>
    </r>
    <r>
      <rPr>
        <sz val="9"/>
        <rFont val="Calibri"/>
        <family val="2"/>
        <scheme val="minor"/>
      </rPr>
      <t xml:space="preserve">)
</t>
    </r>
    <r>
      <rPr>
        <b/>
        <sz val="9"/>
        <rFont val="Calibri"/>
        <family val="2"/>
        <scheme val="minor"/>
      </rPr>
      <t>432</t>
    </r>
    <r>
      <rPr>
        <sz val="9"/>
        <rFont val="Calibri"/>
        <family val="2"/>
        <scheme val="minor"/>
      </rPr>
      <t>=Paid to date, VAT on payments received (</t>
    </r>
    <r>
      <rPr>
        <i/>
        <sz val="9"/>
        <rFont val="Calibri"/>
        <family val="2"/>
        <scheme val="minor"/>
      </rPr>
      <t>UNTDID 2005</t>
    </r>
    <r>
      <rPr>
        <sz val="9"/>
        <rFont val="Calibri"/>
        <family val="2"/>
        <scheme val="minor"/>
      </rPr>
      <t>)</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</si>
  <si>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O</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</si>
  <si>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O</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</si>
  <si>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O</t>
    </r>
  </si>
  <si>
    <r>
      <rPr>
        <b/>
        <sz val="9"/>
        <color theme="1"/>
        <rFont val="Calibri"/>
        <family val="2"/>
      </rPr>
      <t>VATEX-EU-IC</t>
    </r>
    <r>
      <rPr>
        <sz val="9"/>
        <color theme="1"/>
        <rFont val="Calibri"/>
        <family val="2"/>
      </rPr>
      <t xml:space="preserve"> (</t>
    </r>
    <r>
      <rPr>
        <i/>
        <sz val="9"/>
        <color theme="1"/>
        <rFont val="Calibri"/>
        <family val="2"/>
      </rPr>
      <t>EN16931, Intra-Community supply</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K</t>
    </r>
    <r>
      <rPr>
        <sz val="9"/>
        <color theme="1"/>
        <rFont val="Calibri"/>
        <family val="2"/>
      </rPr>
      <t xml:space="preserve">
</t>
    </r>
    <r>
      <rPr>
        <b/>
        <sz val="9"/>
        <color theme="1"/>
        <rFont val="Calibri"/>
        <family val="2"/>
      </rPr>
      <t>VATEX-EU-G</t>
    </r>
    <r>
      <rPr>
        <sz val="9"/>
        <color theme="1"/>
        <rFont val="Calibri"/>
        <family val="2"/>
      </rPr>
      <t xml:space="preserve"> (</t>
    </r>
    <r>
      <rPr>
        <i/>
        <sz val="9"/>
        <color theme="1"/>
        <rFont val="Calibri"/>
        <family val="2"/>
      </rPr>
      <t>EN16931, Export outside the EU</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G</t>
    </r>
    <r>
      <rPr>
        <sz val="9"/>
        <color theme="1"/>
        <rFont val="Calibri"/>
        <family val="2"/>
      </rPr>
      <t xml:space="preserve">
</t>
    </r>
    <r>
      <rPr>
        <b/>
        <sz val="9"/>
        <color theme="1"/>
        <rFont val="Calibri"/>
        <family val="2"/>
      </rPr>
      <t>VATEX-EU-AE</t>
    </r>
    <r>
      <rPr>
        <sz val="9"/>
        <color theme="1"/>
        <rFont val="Calibri"/>
        <family val="2"/>
      </rPr>
      <t xml:space="preserve"> (</t>
    </r>
    <r>
      <rPr>
        <i/>
        <sz val="9"/>
        <color theme="1"/>
        <rFont val="Calibri"/>
        <family val="2"/>
      </rPr>
      <t>EN16931, Reverse charge</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AE</t>
    </r>
    <r>
      <rPr>
        <sz val="9"/>
        <color theme="1"/>
        <rFont val="Calibri"/>
        <family val="2"/>
      </rPr>
      <t xml:space="preserve">
</t>
    </r>
    <r>
      <rPr>
        <b/>
        <sz val="9"/>
        <color theme="1"/>
        <rFont val="Calibri"/>
        <family val="2"/>
      </rPr>
      <t>VATEX-EU-O</t>
    </r>
    <r>
      <rPr>
        <sz val="9"/>
        <color theme="1"/>
        <rFont val="Calibri"/>
        <family val="2"/>
      </rPr>
      <t xml:space="preserve"> (</t>
    </r>
    <r>
      <rPr>
        <i/>
        <sz val="9"/>
        <color theme="1"/>
        <rFont val="Calibri"/>
        <family val="2"/>
      </rPr>
      <t>EN16931, Not subject to VAT</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</si>
  <si>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if R20.#123a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if R20.#123a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if R20.#123a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if R20.#123a = </t>
    </r>
    <r>
      <rPr>
        <b/>
        <sz val="9"/>
        <color theme="9" tint="-0.249977111117893"/>
        <rFont val="Calibri"/>
        <family val="2"/>
        <scheme val="minor"/>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</si>
  <si>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if R20.#126a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if R20.#126a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if R20.#126a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if R20.#126a = </t>
    </r>
    <r>
      <rPr>
        <b/>
        <sz val="9"/>
        <color theme="9" tint="-0.249977111117893"/>
        <rFont val="Calibri"/>
        <family val="2"/>
        <scheme val="minor"/>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</si>
  <si>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if R20.#129a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if R20.#129a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if R20.#129a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if R20.#129a = </t>
    </r>
    <r>
      <rPr>
        <b/>
        <sz val="9"/>
        <color theme="9" tint="-0.249977111117893"/>
        <rFont val="Calibri"/>
        <family val="2"/>
        <scheme val="minor"/>
      </rPr>
      <t>O</t>
    </r>
  </si>
  <si>
    <r>
      <t>"</t>
    </r>
    <r>
      <rPr>
        <b/>
        <sz val="9"/>
        <rFont val="Calibri"/>
        <family val="2"/>
        <scheme val="minor"/>
      </rPr>
      <t>Exonération de TVA, article 262 ter I du CGI</t>
    </r>
    <r>
      <rPr>
        <sz val="9"/>
        <rFont val="Calibri"/>
        <family val="2"/>
        <scheme val="minor"/>
      </rPr>
      <t xml:space="preserve">" </t>
    </r>
    <r>
      <rPr>
        <sz val="9"/>
        <color theme="9" tint="-0.249977111117893"/>
        <rFont val="Calibri"/>
        <family val="2"/>
        <scheme val="minor"/>
      </rPr>
      <t xml:space="preserve">if R20.#161a = </t>
    </r>
    <r>
      <rPr>
        <b/>
        <sz val="9"/>
        <color theme="9" tint="-0.249977111117893"/>
        <rFont val="Calibri"/>
        <family val="2"/>
        <scheme val="minor"/>
      </rPr>
      <t>K</t>
    </r>
    <r>
      <rPr>
        <sz val="9"/>
        <rFont val="Calibri"/>
        <family val="2"/>
        <scheme val="minor"/>
      </rPr>
      <t xml:space="preserve">
"</t>
    </r>
    <r>
      <rPr>
        <b/>
        <sz val="9"/>
        <rFont val="Calibri"/>
        <family val="2"/>
        <scheme val="minor"/>
      </rPr>
      <t>TVA non applicable, article 259-1 du CGI</t>
    </r>
    <r>
      <rPr>
        <sz val="9"/>
        <rFont val="Calibri"/>
        <family val="2"/>
        <scheme val="minor"/>
      </rPr>
      <t xml:space="preserve">" </t>
    </r>
    <r>
      <rPr>
        <sz val="9"/>
        <color theme="9" tint="-0.249977111117893"/>
        <rFont val="Calibri"/>
        <family val="2"/>
        <scheme val="minor"/>
      </rPr>
      <t xml:space="preserve">if R20.#161a = </t>
    </r>
    <r>
      <rPr>
        <b/>
        <sz val="9"/>
        <color theme="9" tint="-0.249977111117893"/>
        <rFont val="Calibri"/>
        <family val="2"/>
        <scheme val="minor"/>
      </rPr>
      <t>G</t>
    </r>
    <r>
      <rPr>
        <sz val="9"/>
        <rFont val="Calibri"/>
        <family val="2"/>
        <scheme val="minor"/>
      </rPr>
      <t xml:space="preserve">
"</t>
    </r>
    <r>
      <rPr>
        <b/>
        <sz val="9"/>
        <rFont val="Calibri"/>
        <family val="2"/>
        <scheme val="minor"/>
      </rPr>
      <t>Autoliquidation</t>
    </r>
    <r>
      <rPr>
        <sz val="9"/>
        <rFont val="Calibri"/>
        <family val="2"/>
        <scheme val="minor"/>
      </rPr>
      <t xml:space="preserve">" </t>
    </r>
    <r>
      <rPr>
        <sz val="9"/>
        <color theme="9" tint="-0.249977111117893"/>
        <rFont val="Calibri"/>
        <family val="2"/>
        <scheme val="minor"/>
      </rPr>
      <t xml:space="preserve">if R20.#161a = </t>
    </r>
    <r>
      <rPr>
        <b/>
        <sz val="9"/>
        <color theme="9" tint="-0.249977111117893"/>
        <rFont val="Calibri"/>
        <family val="2"/>
        <scheme val="minor"/>
      </rPr>
      <t>AE</t>
    </r>
    <r>
      <rPr>
        <sz val="9"/>
        <rFont val="Calibri"/>
        <family val="2"/>
        <scheme val="minor"/>
      </rPr>
      <t xml:space="preserve">
"</t>
    </r>
    <r>
      <rPr>
        <b/>
        <sz val="9"/>
        <rFont val="Calibri"/>
        <family val="2"/>
        <scheme val="minor"/>
      </rPr>
      <t>TVA non applicable, article 293 B du CGI</t>
    </r>
    <r>
      <rPr>
        <sz val="9"/>
        <rFont val="Calibri"/>
        <family val="2"/>
        <scheme val="minor"/>
      </rPr>
      <t xml:space="preserve">" </t>
    </r>
    <r>
      <rPr>
        <sz val="9"/>
        <color theme="9" tint="-0.249977111117893"/>
        <rFont val="Calibri"/>
        <family val="2"/>
        <scheme val="minor"/>
      </rPr>
      <t xml:space="preserve">if R20.#161a = </t>
    </r>
    <r>
      <rPr>
        <b/>
        <sz val="9"/>
        <color theme="9" tint="-0.249977111117893"/>
        <rFont val="Calibri"/>
        <family val="2"/>
        <scheme val="minor"/>
      </rPr>
      <t>O</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</si>
  <si>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K</t>
    </r>
    <r>
      <rPr>
        <sz val="9"/>
        <color theme="9" tint="-0.249977111117893"/>
        <rFont val="Calibri"/>
        <family val="2"/>
      </rPr>
      <t xml:space="preserve">
</t>
    </r>
    <r>
      <rPr>
        <sz val="9"/>
        <color theme="1"/>
        <rFont val="Calibri"/>
        <family val="2"/>
      </rPr>
      <t>"</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if R20.#123a = </t>
    </r>
    <r>
      <rPr>
        <b/>
        <sz val="9"/>
        <color theme="9" tint="-0.249977111117893"/>
        <rFont val="Calibri"/>
        <family val="2"/>
      </rPr>
      <t>O</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</si>
  <si>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K</t>
    </r>
    <r>
      <rPr>
        <sz val="9"/>
        <color theme="9" tint="-0.249977111117893"/>
        <rFont val="Calibri"/>
        <family val="2"/>
      </rPr>
      <t xml:space="preserve">
</t>
    </r>
    <r>
      <rPr>
        <sz val="9"/>
        <color theme="1"/>
        <rFont val="Calibri"/>
        <family val="2"/>
      </rPr>
      <t>"</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if R20.#126a = </t>
    </r>
    <r>
      <rPr>
        <b/>
        <sz val="9"/>
        <color theme="9" tint="-0.249977111117893"/>
        <rFont val="Calibri"/>
        <family val="2"/>
      </rPr>
      <t>O</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</si>
  <si>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K</t>
    </r>
    <r>
      <rPr>
        <sz val="9"/>
        <color theme="9" tint="-0.249977111117893"/>
        <rFont val="Calibri"/>
        <family val="2"/>
      </rPr>
      <t xml:space="preserve">
</t>
    </r>
    <r>
      <rPr>
        <sz val="9"/>
        <color theme="1"/>
        <rFont val="Calibri"/>
        <family val="2"/>
      </rPr>
      <t>"</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if R20.#129a = </t>
    </r>
    <r>
      <rPr>
        <b/>
        <sz val="9"/>
        <color theme="9" tint="-0.249977111117893"/>
        <rFont val="Calibri"/>
        <family val="2"/>
      </rPr>
      <t>O</t>
    </r>
  </si>
  <si>
    <r>
      <t>"</t>
    </r>
    <r>
      <rPr>
        <b/>
        <sz val="9"/>
        <color theme="1"/>
        <rFont val="Calibri"/>
        <family val="2"/>
      </rPr>
      <t>Exonération de TVA, article 262 ter I du CGI</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K</t>
    </r>
    <r>
      <rPr>
        <sz val="9"/>
        <color theme="9" tint="-0.249977111117893"/>
        <rFont val="Calibri"/>
        <family val="2"/>
      </rPr>
      <t xml:space="preserve">
</t>
    </r>
    <r>
      <rPr>
        <sz val="9"/>
        <color theme="1"/>
        <rFont val="Calibri"/>
        <family val="2"/>
      </rPr>
      <t>"</t>
    </r>
    <r>
      <rPr>
        <b/>
        <sz val="9"/>
        <color theme="1"/>
        <rFont val="Calibri"/>
        <family val="2"/>
      </rPr>
      <t>TVA non applicable, article 259-1 du CGI</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G</t>
    </r>
    <r>
      <rPr>
        <sz val="9"/>
        <color theme="1"/>
        <rFont val="Calibri"/>
        <family val="2"/>
      </rPr>
      <t xml:space="preserve">
"</t>
    </r>
    <r>
      <rPr>
        <b/>
        <sz val="9"/>
        <color theme="1"/>
        <rFont val="Calibri"/>
        <family val="2"/>
      </rPr>
      <t>Autoliquidation</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AE</t>
    </r>
    <r>
      <rPr>
        <sz val="9"/>
        <color theme="1"/>
        <rFont val="Calibri"/>
        <family val="2"/>
      </rPr>
      <t xml:space="preserve">
"</t>
    </r>
    <r>
      <rPr>
        <b/>
        <sz val="9"/>
        <color theme="1"/>
        <rFont val="Calibri"/>
        <family val="2"/>
      </rPr>
      <t>TVA non applicable, article 293 B du CGI</t>
    </r>
    <r>
      <rPr>
        <sz val="9"/>
        <color theme="1"/>
        <rFont val="Calibri"/>
        <family val="2"/>
      </rPr>
      <t xml:space="preserve">" </t>
    </r>
    <r>
      <rPr>
        <sz val="9"/>
        <color theme="9" tint="-0.249977111117893"/>
        <rFont val="Calibri"/>
        <family val="2"/>
      </rPr>
      <t xml:space="preserve">if R20.#161a = </t>
    </r>
    <r>
      <rPr>
        <b/>
        <sz val="9"/>
        <color theme="9" tint="-0.249977111117893"/>
        <rFont val="Calibri"/>
        <family val="2"/>
      </rPr>
      <t>O</t>
    </r>
  </si>
  <si>
    <r>
      <t xml:space="preserve">Information relating to an invoice/credit note instalment payment agreement should be entered in a structured string in the form:
</t>
    </r>
    <r>
      <rPr>
        <b/>
        <sz val="9"/>
        <color rgb="FFC00000"/>
        <rFont val="Calibri"/>
        <family val="2"/>
        <scheme val="minor"/>
      </rPr>
      <t>#ABU#</t>
    </r>
    <r>
      <rPr>
        <sz val="9"/>
        <rFont val="Calibri"/>
        <family val="2"/>
        <scheme val="minor"/>
      </rPr>
      <t xml:space="preserve">Type of period;Number of periods;Date of 1st instalment payment
Where
</t>
    </r>
    <r>
      <rPr>
        <b/>
        <sz val="9"/>
        <rFont val="Calibri"/>
        <family val="2"/>
        <scheme val="minor"/>
      </rPr>
      <t>"#ABU#"</t>
    </r>
    <r>
      <rPr>
        <sz val="9"/>
        <rFont val="Calibri"/>
        <family val="2"/>
        <scheme val="minor"/>
      </rPr>
      <t xml:space="preserve"> Qualifies the type of note (</t>
    </r>
    <r>
      <rPr>
        <i/>
        <sz val="9"/>
        <rFont val="Calibri"/>
        <family val="2"/>
        <scheme val="minor"/>
      </rPr>
      <t xml:space="preserve">UNTDID 4451, </t>
    </r>
    <r>
      <rPr>
        <b/>
        <i/>
        <sz val="9"/>
        <rFont val="Calibri"/>
        <family val="2"/>
        <scheme val="minor"/>
      </rPr>
      <t>ABU</t>
    </r>
    <r>
      <rPr>
        <i/>
        <sz val="9"/>
        <rFont val="Calibri"/>
        <family val="2"/>
        <scheme val="minor"/>
      </rPr>
      <t>=Deferred payement termed additional)</t>
    </r>
    <r>
      <rPr>
        <sz val="9"/>
        <rFont val="Calibri"/>
        <family val="2"/>
        <scheme val="minor"/>
      </rPr>
      <t xml:space="preserve">
"</t>
    </r>
    <r>
      <rPr>
        <b/>
        <sz val="9"/>
        <rFont val="Calibri"/>
        <family val="2"/>
        <scheme val="minor"/>
      </rPr>
      <t>Type of period</t>
    </r>
    <r>
      <rPr>
        <sz val="9"/>
        <rFont val="Calibri"/>
        <family val="2"/>
        <scheme val="minor"/>
      </rPr>
      <t xml:space="preserve">"=Time frequency of payments specified by one of the following codes:
</t>
    </r>
    <r>
      <rPr>
        <b/>
        <sz val="9"/>
        <rFont val="Calibri"/>
        <family val="2"/>
        <scheme val="minor"/>
      </rPr>
      <t>D</t>
    </r>
    <r>
      <rPr>
        <sz val="9"/>
        <rFont val="Calibri"/>
        <family val="2"/>
        <scheme val="minor"/>
      </rPr>
      <t>=Day (</t>
    </r>
    <r>
      <rPr>
        <i/>
        <sz val="9"/>
        <rFont val="Calibri"/>
        <family val="2"/>
        <scheme val="minor"/>
      </rPr>
      <t>UNTDID 2151</t>
    </r>
    <r>
      <rPr>
        <sz val="9"/>
        <rFont val="Calibri"/>
        <family val="2"/>
        <scheme val="minor"/>
      </rPr>
      <t xml:space="preserve">)
</t>
    </r>
    <r>
      <rPr>
        <b/>
        <sz val="9"/>
        <rFont val="Calibri"/>
        <family val="2"/>
        <scheme val="minor"/>
      </rPr>
      <t>W</t>
    </r>
    <r>
      <rPr>
        <sz val="9"/>
        <rFont val="Calibri"/>
        <family val="2"/>
        <scheme val="minor"/>
      </rPr>
      <t>=Week (</t>
    </r>
    <r>
      <rPr>
        <i/>
        <sz val="9"/>
        <rFont val="Calibri"/>
        <family val="2"/>
        <scheme val="minor"/>
      </rPr>
      <t>UNTDID 2151</t>
    </r>
    <r>
      <rPr>
        <sz val="9"/>
        <rFont val="Calibri"/>
        <family val="2"/>
        <scheme val="minor"/>
      </rPr>
      <t xml:space="preserve">)
</t>
    </r>
    <r>
      <rPr>
        <b/>
        <sz val="9"/>
        <rFont val="Calibri"/>
        <family val="2"/>
        <scheme val="minor"/>
      </rPr>
      <t>F</t>
    </r>
    <r>
      <rPr>
        <sz val="9"/>
        <rFont val="Calibri"/>
        <family val="2"/>
        <scheme val="minor"/>
      </rPr>
      <t>=Peiod of 2 weeks (</t>
    </r>
    <r>
      <rPr>
        <i/>
        <sz val="9"/>
        <rFont val="Calibri"/>
        <family val="2"/>
        <scheme val="minor"/>
      </rPr>
      <t>UNTDID 2151, synonym : fortnight</t>
    </r>
    <r>
      <rPr>
        <sz val="9"/>
        <rFont val="Calibri"/>
        <family val="2"/>
        <scheme val="minor"/>
      </rPr>
      <t xml:space="preserve">)
</t>
    </r>
    <r>
      <rPr>
        <b/>
        <sz val="9"/>
        <rFont val="Calibri"/>
        <family val="2"/>
        <scheme val="minor"/>
      </rPr>
      <t>M</t>
    </r>
    <r>
      <rPr>
        <sz val="9"/>
        <rFont val="Calibri"/>
        <family val="2"/>
        <scheme val="minor"/>
      </rPr>
      <t>=Month (</t>
    </r>
    <r>
      <rPr>
        <i/>
        <sz val="9"/>
        <rFont val="Calibri"/>
        <family val="2"/>
        <scheme val="minor"/>
      </rPr>
      <t>UNTDID 2151</t>
    </r>
    <r>
      <rPr>
        <sz val="9"/>
        <rFont val="Calibri"/>
        <family val="2"/>
        <scheme val="minor"/>
      </rPr>
      <t>)
"</t>
    </r>
    <r>
      <rPr>
        <b/>
        <sz val="9"/>
        <rFont val="Calibri"/>
        <family val="2"/>
        <scheme val="minor"/>
      </rPr>
      <t>Number of period</t>
    </r>
    <r>
      <rPr>
        <sz val="9"/>
        <rFont val="Calibri"/>
        <family val="2"/>
        <scheme val="minor"/>
      </rPr>
      <t>"=Number of fractional payments granted, to be entered as an integer value.
"</t>
    </r>
    <r>
      <rPr>
        <b/>
        <sz val="9"/>
        <rFont val="Calibri"/>
        <family val="2"/>
        <scheme val="minor"/>
      </rPr>
      <t>Date of 1st instalment payment</t>
    </r>
    <r>
      <rPr>
        <sz val="9"/>
        <rFont val="Calibri"/>
        <family val="2"/>
        <scheme val="minor"/>
      </rPr>
      <t>"=Due date of the 1st payment in the form CCYYMMDD, from which the dates of subsequent payments will be determined at the frequency indicated.</t>
    </r>
  </si>
  <si>
    <r>
      <rPr>
        <b/>
        <sz val="9"/>
        <color rgb="FFC00000"/>
        <rFont val="Calibri"/>
        <family val="2"/>
        <scheme val="minor"/>
      </rPr>
      <t>#ADR#</t>
    </r>
    <r>
      <rPr>
        <b/>
        <sz val="9"/>
        <rFont val="Calibri"/>
        <family val="2"/>
        <scheme val="minor"/>
      </rPr>
      <t>OPTO36</t>
    </r>
    <r>
      <rPr>
        <sz val="9"/>
        <rFont val="Calibri"/>
        <family val="2"/>
        <scheme val="minor"/>
      </rPr>
      <t xml:space="preserve">
(</t>
    </r>
    <r>
      <rPr>
        <i/>
        <sz val="9"/>
        <rFont val="Calibri"/>
        <family val="2"/>
        <scheme val="minor"/>
      </rPr>
      <t xml:space="preserve">UNTDID 4451, </t>
    </r>
    <r>
      <rPr>
        <b/>
        <i/>
        <sz val="9"/>
        <rFont val="Calibri"/>
        <family val="2"/>
        <scheme val="minor"/>
      </rPr>
      <t>ADR</t>
    </r>
    <r>
      <rPr>
        <i/>
        <sz val="9"/>
        <rFont val="Calibri"/>
        <family val="2"/>
        <scheme val="minor"/>
      </rPr>
      <t>=Message definition</t>
    </r>
    <r>
      <rPr>
        <sz val="9"/>
        <rFont val="Calibri"/>
        <family val="2"/>
        <scheme val="minor"/>
      </rPr>
      <t>)</t>
    </r>
  </si>
  <si>
    <r>
      <rPr>
        <b/>
        <sz val="9"/>
        <color rgb="FFC00000"/>
        <rFont val="Calibri"/>
        <family val="2"/>
        <scheme val="minor"/>
      </rPr>
      <t>#ABL#</t>
    </r>
    <r>
      <rPr>
        <sz val="9"/>
        <rFont val="Calibri"/>
        <family val="2"/>
        <scheme val="minor"/>
      </rPr>
      <t xml:space="preserve"> an..70
(</t>
    </r>
    <r>
      <rPr>
        <i/>
        <sz val="9"/>
        <rFont val="Calibri"/>
        <family val="2"/>
        <scheme val="minor"/>
      </rPr>
      <t xml:space="preserve">UNTDID 4451, </t>
    </r>
    <r>
      <rPr>
        <b/>
        <i/>
        <sz val="9"/>
        <rFont val="Calibri"/>
        <family val="2"/>
        <scheme val="minor"/>
      </rPr>
      <t>ABL</t>
    </r>
    <r>
      <rPr>
        <i/>
        <sz val="9"/>
        <rFont val="Calibri"/>
        <family val="2"/>
        <scheme val="minor"/>
      </rPr>
      <t>=Government information</t>
    </r>
    <r>
      <rPr>
        <sz val="9"/>
        <rFont val="Calibri"/>
        <family val="2"/>
        <scheme val="minor"/>
      </rPr>
      <t>)</t>
    </r>
  </si>
  <si>
    <r>
      <rPr>
        <b/>
        <sz val="9"/>
        <color rgb="FFC00000"/>
        <rFont val="Calibri"/>
        <family val="2"/>
        <scheme val="minor"/>
      </rPr>
      <t>#AAI#</t>
    </r>
    <r>
      <rPr>
        <sz val="9"/>
        <rFont val="Calibri"/>
        <family val="2"/>
        <scheme val="minor"/>
      </rPr>
      <t xml:space="preserve"> an..210
(</t>
    </r>
    <r>
      <rPr>
        <i/>
        <sz val="9"/>
        <rFont val="Calibri"/>
        <family val="2"/>
        <scheme val="minor"/>
      </rPr>
      <t xml:space="preserve">UNTDID 4451, </t>
    </r>
    <r>
      <rPr>
        <b/>
        <i/>
        <sz val="9"/>
        <rFont val="Calibri"/>
        <family val="2"/>
        <scheme val="minor"/>
      </rPr>
      <t>AAI</t>
    </r>
    <r>
      <rPr>
        <i/>
        <sz val="9"/>
        <rFont val="Calibri"/>
        <family val="2"/>
        <scheme val="minor"/>
      </rPr>
      <t>=General information</t>
    </r>
    <r>
      <rPr>
        <sz val="9"/>
        <rFont val="Calibri"/>
        <family val="2"/>
        <scheme val="minor"/>
      </rPr>
      <t>)</t>
    </r>
  </si>
  <si>
    <r>
      <rPr>
        <b/>
        <sz val="9"/>
        <color rgb="FFC00000"/>
        <rFont val="Calibri"/>
        <family val="2"/>
        <scheme val="minor"/>
      </rPr>
      <t>#AAB#</t>
    </r>
    <r>
      <rPr>
        <sz val="9"/>
        <rFont val="Calibri"/>
        <family val="2"/>
        <scheme val="minor"/>
      </rPr>
      <t xml:space="preserve"> an..280
(</t>
    </r>
    <r>
      <rPr>
        <i/>
        <sz val="9"/>
        <rFont val="Calibri"/>
        <family val="2"/>
        <scheme val="minor"/>
      </rPr>
      <t xml:space="preserve">UNTDID 4451, </t>
    </r>
    <r>
      <rPr>
        <b/>
        <i/>
        <sz val="9"/>
        <rFont val="Calibri"/>
        <family val="2"/>
        <scheme val="minor"/>
      </rPr>
      <t>AAB</t>
    </r>
    <r>
      <rPr>
        <i/>
        <sz val="9"/>
        <rFont val="Calibri"/>
        <family val="2"/>
        <scheme val="minor"/>
      </rPr>
      <t>=Payment term</t>
    </r>
    <r>
      <rPr>
        <sz val="9"/>
        <rFont val="Calibri"/>
        <family val="2"/>
        <scheme val="minor"/>
      </rPr>
      <t>)</t>
    </r>
  </si>
  <si>
    <r>
      <rPr>
        <b/>
        <sz val="9"/>
        <color rgb="FFC00000"/>
        <rFont val="Calibri"/>
        <family val="2"/>
        <scheme val="minor"/>
      </rPr>
      <t>#PMD#</t>
    </r>
    <r>
      <rPr>
        <sz val="9"/>
        <rFont val="Calibri"/>
        <family val="2"/>
        <scheme val="minor"/>
      </rPr>
      <t xml:space="preserve"> an..280
(</t>
    </r>
    <r>
      <rPr>
        <i/>
        <sz val="9"/>
        <rFont val="Calibri"/>
        <family val="2"/>
        <scheme val="minor"/>
      </rPr>
      <t xml:space="preserve">UNTDID 4451, </t>
    </r>
    <r>
      <rPr>
        <b/>
        <i/>
        <sz val="9"/>
        <rFont val="Calibri"/>
        <family val="2"/>
        <scheme val="minor"/>
      </rPr>
      <t>PMD</t>
    </r>
    <r>
      <rPr>
        <i/>
        <sz val="9"/>
        <rFont val="Calibri"/>
        <family val="2"/>
        <scheme val="minor"/>
      </rPr>
      <t>=Payment detail/remittance information</t>
    </r>
    <r>
      <rPr>
        <sz val="9"/>
        <rFont val="Calibri"/>
        <family val="2"/>
        <scheme val="minor"/>
      </rPr>
      <t>)</t>
    </r>
  </si>
  <si>
    <r>
      <rPr>
        <b/>
        <sz val="9"/>
        <color rgb="FFC00000"/>
        <rFont val="Calibri"/>
        <family val="2"/>
        <scheme val="minor"/>
      </rPr>
      <t>#PMT#</t>
    </r>
    <r>
      <rPr>
        <sz val="9"/>
        <rFont val="Calibri"/>
        <family val="2"/>
        <scheme val="minor"/>
      </rPr>
      <t xml:space="preserve"> an..280
(</t>
    </r>
    <r>
      <rPr>
        <i/>
        <sz val="9"/>
        <rFont val="Calibri"/>
        <family val="2"/>
        <scheme val="minor"/>
      </rPr>
      <t xml:space="preserve">UNTDID 4451, </t>
    </r>
    <r>
      <rPr>
        <b/>
        <i/>
        <sz val="9"/>
        <rFont val="Calibri"/>
        <family val="2"/>
        <scheme val="minor"/>
      </rPr>
      <t>PMT</t>
    </r>
    <r>
      <rPr>
        <i/>
        <sz val="9"/>
        <rFont val="Calibri"/>
        <family val="2"/>
        <scheme val="minor"/>
      </rPr>
      <t>=Payment information</t>
    </r>
    <r>
      <rPr>
        <sz val="9"/>
        <rFont val="Calibri"/>
        <family val="2"/>
        <scheme val="minor"/>
      </rPr>
      <t>)</t>
    </r>
  </si>
  <si>
    <r>
      <t>Fixed value "</t>
    </r>
    <r>
      <rPr>
        <b/>
        <sz val="9"/>
        <rFont val="Calibri"/>
        <family val="2"/>
        <scheme val="minor"/>
      </rPr>
      <t>1</t>
    </r>
    <r>
      <rPr>
        <sz val="9"/>
        <rFont val="Calibri"/>
        <family val="2"/>
        <scheme val="minor"/>
      </rPr>
      <t>"</t>
    </r>
  </si>
  <si>
    <r>
      <t xml:space="preserve">The RCS number is required for any company registered in the "Registre du Commerce et des Sociétés" in France.
</t>
    </r>
    <r>
      <rPr>
        <sz val="9"/>
        <rFont val="Calibri"/>
        <family val="2"/>
        <scheme val="minor"/>
      </rPr>
      <t>The RCS number must be composed of the qualifier "#ABL# followed by "RCS", the city of registration, a letter specifying the type of activity  and the SIREN number.
Example: #ABL#RCS City name B SIRENXXXX</t>
    </r>
  </si>
  <si>
    <r>
      <t xml:space="preserve">The RCS number is required for any company registered in the "Registre du Commerce et des Sociétés" in France.
</t>
    </r>
    <r>
      <rPr>
        <sz val="9"/>
        <rFont val="Calibri"/>
        <family val="2"/>
        <scheme val="minor"/>
      </rPr>
      <t>The RCS number must be composed of the mention "RCS" followed by the city of registration, a letter specifying the type of activity  and the SIREN number.
Example: RCS City name B SIRENXXXX</t>
    </r>
  </si>
  <si>
    <r>
      <t xml:space="preserve">The RCS number is required for any company registered in the "Registre du Commerce et des Sociétés" in France.
</t>
    </r>
    <r>
      <rPr>
        <sz val="9"/>
        <rFont val="Calibri"/>
        <family val="2"/>
        <scheme val="minor"/>
      </rPr>
      <t>The RCS number must be composed of the mention "RCS" followed by the city of registration, a letter specifying the type of activity  and the SIREN number. 
Example: RCS City name B SIRENXXXX</t>
    </r>
  </si>
  <si>
    <t>Payment due date (invoice)</t>
  </si>
  <si>
    <t>REFERENCE TO BE QUOTED</t>
  </si>
  <si>
    <t>Supplier electronic routing address, qualifier</t>
  </si>
  <si>
    <t>VAT declarant SIREN number, qualifier</t>
  </si>
  <si>
    <t>Supplier VAT identification</t>
  </si>
  <si>
    <t>Supplier VAT identification, qualifier</t>
  </si>
  <si>
    <t>Supplier SIREN number, qualifier</t>
  </si>
  <si>
    <t>Invoicee e-invoicing address, qualifier</t>
  </si>
  <si>
    <t>Invoicee party VAT identification</t>
  </si>
  <si>
    <t>Invoicee party VAT identification, qualifier</t>
  </si>
  <si>
    <t>INVOICEE PARTY AND ORDERING PARTY INFORMATION</t>
  </si>
  <si>
    <t>Invoicee SIREN number, qualifier</t>
  </si>
  <si>
    <t>Ordering party identification, qualifier</t>
  </si>
  <si>
    <t>Ordering party VAT identification</t>
  </si>
  <si>
    <t>Ordering party VAT identification, qualifier</t>
  </si>
  <si>
    <t>Ordering party SIRET number, qualifier</t>
  </si>
  <si>
    <t>Payee party VAT identification</t>
  </si>
  <si>
    <t>Payee party VAT identification, qualifier</t>
  </si>
  <si>
    <t>Payee SIREN number, qualifier</t>
  </si>
  <si>
    <t>VAT declarant party identification, qualifier</t>
  </si>
  <si>
    <t>Payment due date (credit note)</t>
  </si>
  <si>
    <t>Payer e-invoicing address, qualifier</t>
  </si>
  <si>
    <t>Payer VAT identification</t>
  </si>
  <si>
    <t>Payer VAT identification, qualifier</t>
  </si>
  <si>
    <t>Payer SIREN number, qualifier</t>
  </si>
  <si>
    <t>VAT BREAKDOWN - VAT 1</t>
  </si>
  <si>
    <t>VAT BREAKDOWN - VAT 2</t>
  </si>
  <si>
    <t>VAT BREAKDOWN - VAT 3</t>
  </si>
  <si>
    <t>VAT BREAKDOWN - VAT 4</t>
  </si>
  <si>
    <t>VAT 1 category code qualifier</t>
  </si>
  <si>
    <t>VAT 2 category code qualifier</t>
  </si>
  <si>
    <t>VAT 3 category code qualifier</t>
  </si>
  <si>
    <t>VAT 4 category code qualifier</t>
  </si>
  <si>
    <t>ITEM/SERVICE INVOICE/CREDIT NOTE LINE (EXCLUDING FREIGHT/PACKING COSTS) - G21 LINE</t>
  </si>
  <si>
    <t>Quantity of items/services invoiced, unit of measure</t>
  </si>
  <si>
    <t>Optician's patient file reference, qualifier</t>
  </si>
  <si>
    <t>Object type qualifier</t>
  </si>
  <si>
    <t>Terms of sale code, qualifier</t>
  </si>
  <si>
    <t>Sales offer level, qualifier</t>
  </si>
  <si>
    <t>Terms of sale reference order number, qualifier</t>
  </si>
  <si>
    <t>Line number in the reference order, qualifier</t>
  </si>
  <si>
    <t>Charge/Allowance indicator</t>
  </si>
  <si>
    <t>Tax category qualifier</t>
  </si>
  <si>
    <t>PRICE DETAIL OF THE ITEM/SERVICE</t>
  </si>
  <si>
    <t>Quantity of add-on invoiced or included in the price of the item invoiced, unit of measure</t>
  </si>
  <si>
    <t>FREIGHT OR PACKING CHARGES INVOICE/CREDIT NOTE LINE - G23 LINE</t>
  </si>
  <si>
    <t>Type of charge qualifier</t>
  </si>
  <si>
    <t>Examples:
"#AAB#Pas d'escompte accordé en cas de paiement anticipé"
"#AAB#Un escompte de 3% sera accordé en cas de paiement anticipé"</t>
  </si>
  <si>
    <t>Example: "#AAI#Observations ..."</t>
  </si>
  <si>
    <t>Examples:
"#PMD#Pénalités égales à 3 fois le taux d'intérêt légal"
"#PMD#Pénalités égales au taux de la BCE majoré de 10%"</t>
  </si>
  <si>
    <t>Example : "#PMT#Indemnité forfaitaire pour frais de recouvrement : 40 EUR"</t>
  </si>
  <si>
    <t>Example for a payment in 3 installments every 15th of the month starting from 01/15/2025:
#ABU#M;3;20250115</t>
  </si>
  <si>
    <r>
      <rPr>
        <sz val="9"/>
        <color theme="9" tint="-0.249977111117893"/>
        <rFont val="Calibri"/>
        <family val="2"/>
      </rPr>
      <t xml:space="preserve">The type of VAT liability date is required for all invoices/credit notes subject to VAT.
</t>
    </r>
    <r>
      <rPr>
        <sz val="9"/>
        <rFont val="Calibri"/>
        <family val="2"/>
      </rPr>
      <t xml:space="preserve">Code "29" should be used in the case of an invoice/credit note issued by a services company that has opted for VAT paid on debits.
Code "72" should be used in the case of an invoice/credit note issued by a services company that has opted for VAT paid on  receipts.
Except in these special cases, code "5" should be used.
</t>
    </r>
    <r>
      <rPr>
        <sz val="9"/>
        <color theme="1"/>
        <rFont val="Calibri"/>
        <family val="2"/>
      </rPr>
      <t>In the case of an invoice/credit note containing goods/services subject to different VAT rates/types, the VAT liability date must be identical in each block relating to each VAT rate/type.</t>
    </r>
  </si>
  <si>
    <r>
      <rPr>
        <b/>
        <sz val="9"/>
        <color theme="1"/>
        <rFont val="Calibri"/>
        <family val="2"/>
      </rPr>
      <t>5</t>
    </r>
    <r>
      <rPr>
        <sz val="9"/>
        <color theme="1"/>
        <rFont val="Calibri"/>
        <family val="2"/>
      </rPr>
      <t>=Date of invoice (</t>
    </r>
    <r>
      <rPr>
        <i/>
        <sz val="9"/>
        <color theme="1"/>
        <rFont val="Calibri"/>
        <family val="2"/>
      </rPr>
      <t>UNTDID 2475</t>
    </r>
    <r>
      <rPr>
        <sz val="9"/>
        <color theme="1"/>
        <rFont val="Calibri"/>
        <family val="2"/>
      </rPr>
      <t xml:space="preserve">)
</t>
    </r>
    <r>
      <rPr>
        <b/>
        <sz val="9"/>
        <color theme="1"/>
        <rFont val="Calibri"/>
        <family val="2"/>
      </rPr>
      <t>29</t>
    </r>
    <r>
      <rPr>
        <sz val="9"/>
        <color theme="1"/>
        <rFont val="Calibri"/>
        <family val="2"/>
      </rPr>
      <t>=Date of delivery of goods (</t>
    </r>
    <r>
      <rPr>
        <i/>
        <sz val="9"/>
        <color theme="1"/>
        <rFont val="Calibri"/>
        <family val="2"/>
      </rPr>
      <t>UNTDID 2475</t>
    </r>
    <r>
      <rPr>
        <sz val="9"/>
        <color theme="1"/>
        <rFont val="Calibri"/>
        <family val="2"/>
      </rPr>
      <t xml:space="preserve">)
</t>
    </r>
    <r>
      <rPr>
        <b/>
        <sz val="9"/>
        <color theme="1"/>
        <rFont val="Calibri"/>
        <family val="2"/>
      </rPr>
      <t>72</t>
    </r>
    <r>
      <rPr>
        <sz val="9"/>
        <color theme="1"/>
        <rFont val="Calibri"/>
        <family val="2"/>
      </rPr>
      <t>=Payment date (</t>
    </r>
    <r>
      <rPr>
        <i/>
        <sz val="9"/>
        <color theme="1"/>
        <rFont val="Calibri"/>
        <family val="2"/>
      </rPr>
      <t>UNTDID 2475</t>
    </r>
    <r>
      <rPr>
        <sz val="9"/>
        <color theme="1"/>
        <rFont val="Calibri"/>
        <family val="2"/>
      </rPr>
      <t>)</t>
    </r>
  </si>
  <si>
    <r>
      <t xml:space="preserve">The type of VAT liability date is required for all invoices/credit notes subject to VAT.
</t>
    </r>
    <r>
      <rPr>
        <sz val="9"/>
        <rFont val="Calibri"/>
        <family val="2"/>
        <scheme val="minor"/>
      </rPr>
      <t>Code "35" should be used in the case of an invoice/credit note issued by a services company that has opted for VAT paid on debits.
Code "432" should be used in the case of an invoice/credit note issued by a services company that has opted for VAT paid on  receipts.
Except in these special cases, code "3" should be used.
In the case of an invoice/credit note containing goods/services subject to different VAT rates/types, the VAT liability date must be identical in each block relating to each VAT rate/type.</t>
    </r>
  </si>
  <si>
    <t>This block is required in the following cases:
- For any invoice or credit note subject to VAT; in this case, data item E20.#226 must be completed
- If the invoice/credit note refers to several deliveries of goods or services made on different dates (periodic invoicing, end-of-year discounts, etc.). The start and end date of the period E20.#7a must then be entered. Otherwise, the actual date of delivery or completion of the service (E20.#7) must be provided.</t>
  </si>
  <si>
    <t>Block required only if down-payment have been received (R20.#221 &lt;&gt; 0).</t>
  </si>
  <si>
    <r>
      <rPr>
        <sz val="9"/>
        <color theme="9" tint="-0.249977111117893"/>
        <rFont val="Calibri"/>
        <family val="2"/>
        <scheme val="minor"/>
      </rPr>
      <t xml:space="preserve">Electronic routing address is required for all companies registered in the PPF (Public e-invoicing Portal) directory.
</t>
    </r>
    <r>
      <rPr>
        <sz val="9"/>
        <color indexed="8"/>
        <rFont val="Calibri"/>
        <family val="2"/>
        <scheme val="minor"/>
      </rPr>
      <t>Depending on the reception addressing level chosen by this party, this address must be in the form ‘SIREN’, ‘SIREN_SUFFIXE’, ‘SIREN_SIRET’ or ‘SIREN_SIRET_CODEROUTAGE’.</t>
    </r>
  </si>
  <si>
    <t>The 9 digits of the SIREN must be entered without any other formatting characters.</t>
  </si>
  <si>
    <r>
      <rPr>
        <b/>
        <sz val="9"/>
        <color theme="9" tint="-0.249977111117893"/>
        <rFont val="Calibri"/>
        <family val="2"/>
        <scheme val="minor"/>
      </rPr>
      <t>Block required only if the supplier is not the VAT declarant, in particular:</t>
    </r>
    <r>
      <rPr>
        <sz val="9"/>
        <rFont val="Calibri"/>
        <family val="2"/>
        <scheme val="minor"/>
      </rPr>
      <t xml:space="preserve">
- If the supplier has appointed a fiscal representative, the SIREN number of this intermediary must be provided.
- If the supplier is part of a VAT group, in this case the SIREN of the designated single taxable company must be entered.
The other information relating to the VAT declarant must, in this case, be described in the corresponding block.</t>
    </r>
  </si>
  <si>
    <t>Optional block, only if a 3rd line of the address is entered.</t>
  </si>
  <si>
    <t>Block required if the supplier is EU based company.</t>
  </si>
  <si>
    <t>The intra-Community VAT number must be entered without any formatting characters.</t>
  </si>
  <si>
    <t>Required only if down-payment amount have been collected (R20.#221 &lt;&gt; 0).</t>
  </si>
  <si>
    <r>
      <rPr>
        <sz val="9"/>
        <color theme="9" tint="-0.249977111117893"/>
        <rFont val="Calibri"/>
        <family val="2"/>
        <scheme val="minor"/>
      </rPr>
      <t xml:space="preserve">Required if the supplier is registered in France.
</t>
    </r>
    <r>
      <rPr>
        <sz val="9"/>
        <color indexed="8"/>
        <rFont val="Calibri"/>
        <family val="2"/>
        <scheme val="minor"/>
      </rPr>
      <t>The 9 digits of the SIREN must be entered without any other formatting characters.</t>
    </r>
  </si>
  <si>
    <t>Block required if the invoicee party is EU based company.</t>
  </si>
  <si>
    <r>
      <rPr>
        <sz val="9"/>
        <color theme="9" tint="-0.249977111117893"/>
        <rFont val="Calibri"/>
        <family val="2"/>
        <scheme val="minor"/>
      </rPr>
      <t xml:space="preserve">Required if the invoicee party is registered in France.
</t>
    </r>
    <r>
      <rPr>
        <sz val="9"/>
        <color indexed="8"/>
        <rFont val="Calibri"/>
        <family val="2"/>
        <scheme val="minor"/>
      </rPr>
      <t>The 9 digits of the SIREN must be entered without any other formatting characters.</t>
    </r>
  </si>
  <si>
    <t>Block required if the ordering party is EU based company.</t>
  </si>
  <si>
    <r>
      <rPr>
        <sz val="9"/>
        <color theme="9" tint="-0.249977111117893"/>
        <rFont val="Calibri"/>
        <family val="2"/>
        <scheme val="minor"/>
      </rPr>
      <t xml:space="preserve">Required if the ordering party is registered in France.
</t>
    </r>
    <r>
      <rPr>
        <sz val="9"/>
        <rFont val="Calibri"/>
        <family val="2"/>
        <scheme val="minor"/>
      </rPr>
      <t>The 14 digits of the SIRET (9 digits of the SIREN + 5 digits of the NIC) must be entered without any other formatting characters.</t>
    </r>
  </si>
  <si>
    <t>Block required only if the payee party differs from the supplier.</t>
  </si>
  <si>
    <r>
      <rPr>
        <b/>
        <sz val="9"/>
        <color theme="9" tint="-0.249977111117893"/>
        <rFont val="Calibri"/>
        <family val="2"/>
      </rPr>
      <t>Block required only if the VAT declarant is not the supplier, in particular :</t>
    </r>
    <r>
      <rPr>
        <b/>
        <sz val="9"/>
        <color theme="1"/>
        <rFont val="Calibri"/>
        <family val="2"/>
      </rPr>
      <t xml:space="preserve">
</t>
    </r>
    <r>
      <rPr>
        <sz val="9"/>
        <color theme="1"/>
        <rFont val="Calibri"/>
        <family val="2"/>
      </rPr>
      <t>- If the supplier has appointed a fiscal representative, in which case this intermediary must be identified as the VAT declarant.
- If the supplier is part of a VAT group, in which case the single taxable company must be identified as the VAT declarant.</t>
    </r>
  </si>
  <si>
    <t>The VAT declarant identification must be its intra-Community VAT number, without any formatting characters.</t>
  </si>
  <si>
    <t>Block required if the actual date of delivery (date on which the goods are handed over to the customer) or of completion of the service is unique for the goods and services invoiced and/or if the delivery address is the same for the entire invoice/credit note.</t>
  </si>
  <si>
    <t>Required if the actual date of delivery or completion of the service is unique for the goods and services invoiced.
Otherwise, invoicing period E20.#7a must be provided.</t>
  </si>
  <si>
    <r>
      <t xml:space="preserve">Block required if the delivery address for the invoiced goods/services is the same for the entire invoice/credit note.
</t>
    </r>
    <r>
      <rPr>
        <sz val="9"/>
        <rFont val="Calibri"/>
        <family val="2"/>
      </rPr>
      <t>If the invoiced goods/services are delivered to different locations, the delivery address must be specified on each line of the invoice/credit note.</t>
    </r>
  </si>
  <si>
    <t>Block required if the payee party differs from the supplier and is registered in France.</t>
  </si>
  <si>
    <t>Block required if the payee party differs from the supplier.</t>
  </si>
  <si>
    <t>Optional block, only if an Incoterm E20.#329 is filled in.</t>
  </si>
  <si>
    <t>Block required to specify the payment due date in the case of a credit note.</t>
  </si>
  <si>
    <t>If the payment method code is specified and relates to a method that requires the identification of a bank account to which the payment will be credited (e.g. bank transfer), the account details must be entered in fields E20.#305, E20.#306 and E20.#307.</t>
  </si>
  <si>
    <r>
      <rPr>
        <sz val="9"/>
        <color theme="9" tint="-0.249977111117893"/>
        <rFont val="Calibri"/>
        <family val="2"/>
      </rPr>
      <t xml:space="preserve">The details of the bank account into which the payment is to be made are required if the nature of the payment method E20.#8 so requires, in particular if the E20.#8 field contains one of the following codes:
</t>
    </r>
    <r>
      <rPr>
        <b/>
        <sz val="9"/>
        <color theme="1"/>
        <rFont val="Calibri"/>
        <family val="2"/>
      </rPr>
      <t>30</t>
    </r>
    <r>
      <rPr>
        <sz val="9"/>
        <color theme="1"/>
        <rFont val="Calibri"/>
        <family val="2"/>
      </rPr>
      <t xml:space="preserve">=Credit transfert (non-SEPA)
</t>
    </r>
    <r>
      <rPr>
        <b/>
        <sz val="9"/>
        <color theme="1"/>
        <rFont val="Calibri"/>
        <family val="2"/>
      </rPr>
      <t>42</t>
    </r>
    <r>
      <rPr>
        <sz val="9"/>
        <color theme="1"/>
        <rFont val="Calibri"/>
        <family val="2"/>
      </rPr>
      <t xml:space="preserve">=Payment to bank account
</t>
    </r>
    <r>
      <rPr>
        <b/>
        <sz val="9"/>
        <color theme="1"/>
        <rFont val="Calibri"/>
        <family val="2"/>
      </rPr>
      <t>58</t>
    </r>
    <r>
      <rPr>
        <sz val="9"/>
        <color theme="1"/>
        <rFont val="Calibri"/>
        <family val="2"/>
      </rPr>
      <t>=Single Euro Payments Area credit transfer
IBAN must be entered without any formatting characters.</t>
    </r>
  </si>
  <si>
    <t>See comments on data item E20.#305.</t>
  </si>
  <si>
    <r>
      <rPr>
        <sz val="9"/>
        <color theme="9" tint="-0.249977111117893"/>
        <rFont val="Calibri"/>
        <family val="2"/>
        <scheme val="minor"/>
      </rPr>
      <t xml:space="preserve">See comments on data item E20.#305.
</t>
    </r>
    <r>
      <rPr>
        <sz val="9"/>
        <rFont val="Calibri"/>
        <family val="2"/>
        <scheme val="minor"/>
      </rPr>
      <t>BIC must be entered without any formatting characters.</t>
    </r>
  </si>
  <si>
    <t>Block required if the details of the bank account to which the payment is to be made must be specified (see comments on data item E20.#305).</t>
  </si>
  <si>
    <t>Block required if the payer party is EU based company.</t>
  </si>
  <si>
    <t>The identification of the supplier is mandatory and must be:
- For EU based companies: The intra-Community VAT number qualified by E20.#142 = 0223.
- For companies outside the EU: A code agreed between the sender and recipient of the INVOIC qualified by E20.#142 = 0227.
The intra-Community VAT number must be entered without any formatting characters.</t>
  </si>
  <si>
    <t>The identification of the invoicee party is mandatory and must be:
- For EU based companies: The intra-Community VAT number qualified by E20.#147 = 0223.
- For companies outside the EU: A code agreed between the sender and recipient of the INVOIC qualified by E20.#147 = 0227.
The intra-Community VAT number must be entered without any formatting characters.</t>
  </si>
  <si>
    <t>The identification of the ordering party is mandatory and must be:
- For EU based companies: The intra-Community VAT number qualified by E20.#139 = 0223.
- For companies outside the EU: A code agreed between the sender and recipient of the INVOIC qualified by E20.#139 = 0227.
The intra-Community VAT number must be entered without any formatting characters.</t>
  </si>
  <si>
    <r>
      <rPr>
        <sz val="9"/>
        <color theme="9" tint="-0.249977111117893"/>
        <rFont val="Calibri"/>
        <family val="2"/>
        <scheme val="minor"/>
      </rPr>
      <t>Required if the payee party differs from the supplier, the identification of the payee party must be:</t>
    </r>
    <r>
      <rPr>
        <sz val="9"/>
        <rFont val="Calibri"/>
        <family val="2"/>
        <scheme val="minor"/>
      </rPr>
      <t xml:space="preserve">
- For EU based companies: The intra-Community VAT number qualified by E20.#170 = 0223.
- For companies outside the EU: A code agreed between the sender and recipient of the INVOIC qualified by E20.#170 = 0227.
The intra-Community VAT number must be entered without any formatting characters.</t>
    </r>
  </si>
  <si>
    <t>Block required if the payee party differs from the supplier and is EU based company.</t>
  </si>
  <si>
    <t>The identification of the payer party must be:
- For EU based companies: The intra-Community VAT number qualified by E20.#146 = 0223.
- For companies outside the EU: A code agreed between the sender and recipient of the INVOIC qualified by E20.#146 = 0227.
The intra-Community VAT number must be entered without any formatting characters.</t>
  </si>
  <si>
    <t>The identification of the supplier, i.e. the supplier of the goods and services invoiced, must be:
- For EU based companies: The intra-Community VAT number qualified by E20.#142 = 167.
- For companies outside the EU: A code agreed between the sender and recipient of the INVOIC qualified by E20.#142 = ZZZ.
The intra-Community VAT number must be entered without any formatting characters.</t>
  </si>
  <si>
    <t>The identification of the ordering party, i.e. the issuer of the order for the goods and services invoiced, must be:
- For EU based companies: The intra-Community VAT number qualified by E20.#139 = 167.
- For companies outside the EU: A code agreed between the sender and recipient of the INVOIC qualified by E20.#139 = ZZZ.
The intra-Community VAT number must be entered without any formatting characters.
An invoice may refer to only one ordering party.</t>
  </si>
  <si>
    <t>The payer identification must be:
- For EU based companies: The intra-Community VAT number qualified by E20.#146 = 167.
- For companies outside the EU: A code agreed between the sender and recipient of the INVOIC qualified by E20.#146 = ZZZ.
The intra-Community VAT number must be entered without any formatting characters.</t>
  </si>
  <si>
    <t>The identification of the invoicee party, i.e. the actual buyer of the goods and services invoiced for VAT recovery, must be:
- For EU based companies: The intra-Community VAT number qualified by E20.#147 = 167.
- For companies outside the EU: A code agreed between the sender and recipient of the INVOIC qualified by E20.#147 = ZZZ.
The intra-Community VAT number must be entered without any formatting characters.</t>
  </si>
  <si>
    <r>
      <rPr>
        <sz val="9"/>
        <color theme="9" tint="-0.249977111117893"/>
        <rFont val="Calibri"/>
        <family val="2"/>
        <scheme val="minor"/>
      </rPr>
      <t xml:space="preserve">The payee party </t>
    </r>
    <r>
      <rPr>
        <b/>
        <sz val="9"/>
        <color theme="9" tint="-0.249977111117893"/>
        <rFont val="Calibri"/>
        <family val="2"/>
        <scheme val="minor"/>
      </rPr>
      <t>is required only if</t>
    </r>
    <r>
      <rPr>
        <sz val="9"/>
        <color theme="9" tint="-0.249977111117893"/>
        <rFont val="Calibri"/>
        <family val="2"/>
        <scheme val="minor"/>
      </rPr>
      <t xml:space="preserve"> it differs from supplier E20.#12 and should not be filled in otherwise.
</t>
    </r>
    <r>
      <rPr>
        <sz val="9"/>
        <color indexed="8"/>
        <rFont val="Calibri"/>
        <family val="2"/>
        <scheme val="minor"/>
      </rPr>
      <t>If the payee party must be filled in, his identification must be:
- For EU based companies: The intra-Community VAT number qualified by E20.#170 = 167.
- For companies outside the EU: A code agreed between the sender and recipient of the INVOIC qualified by E20.#170 = ZZZ.
The intra-Community VAT number must be entered without any formatting characters.</t>
    </r>
  </si>
  <si>
    <t>This mandatory segment contains information about the issuer of the invoice/credit note, i.e. the supplier of the goods and services invoiced.
Supplier identification #12 must be:
- For EU based companies: The intra-Community VAT number qualified by #142 = 167.
- For companies outside the EU: A code agreed between the sender and recipient of the INVOIC qualified by #142 = ZZZ.
The intra-Community VAT number must be entered without any formatting characters.</t>
  </si>
  <si>
    <t>This mandatory segment contains information about the issuer of the order giving rise to the invoice/credit note.
Ordering party identification #11 must be:
- For EU based companies: The intra-Community VAT number qualified by #139 = 167.
- For companies outside the EU: A code agreed between the sender and recipient of the INVOIC qualified by #139 = ZZZ.
The intra-Community VAT number must be entered without any formatting characters.
An invoice may refer to only one ordering party.</t>
  </si>
  <si>
    <t>This mandatory segment contains information about the party responsible for paying the invoice/credit note.
The payer identification #13 must be:
- For EU based companies: The intra-Community VAT number qualified by #146 = 167.
- For companies outside the EU: A code agreed between the sender and recipient of the INVOIC qualified by #146 = ZZZ.
The intra-Community VAT number must be entered without any formatting characters.</t>
  </si>
  <si>
    <t>This mandatory segment contains the details of the invoiced party, i.e. the actual buyer of the goods and services invoiced for VAT recovery.
The identification of the invoicee party #15 must be:
- For EU based companies: The intra-Community VAT number qualified by #147 = 167.
- For companies outside the EU: A code agreed between the sender and recipient of the INVOIC qualified by #147 = ZZZ.
The intra-Community VAT number must be entered without any formatting characters.</t>
  </si>
  <si>
    <t>The payee party must only be entered if it differs from the supplier identified in the [SG2] NAD+SU segment.
Otherwise, this segment must not be generated.
If the payee party must be entered, its identification #169 must be:
- For EU based companies: The intra-Community VAT number qualified by #170 = 167.
- For companies outside the EU: A code agreed between the sender and recipient of the INVOIC qualified by #170 = ZZZ.
The intra-Community VAT number must be entered without any formatting characters.</t>
  </si>
  <si>
    <r>
      <rPr>
        <sz val="9"/>
        <color theme="9" tint="-0.249977111117893"/>
        <rFont val="Calibri"/>
        <family val="2"/>
        <scheme val="minor"/>
      </rPr>
      <t xml:space="preserve">Required if the payer party is registered in France.
</t>
    </r>
    <r>
      <rPr>
        <sz val="9"/>
        <color indexed="8"/>
        <rFont val="Calibri"/>
        <family val="2"/>
        <scheme val="minor"/>
      </rPr>
      <t>The 9 digits of the SIREN must be entered without any other formatting characters.</t>
    </r>
  </si>
  <si>
    <t>Required only in case of VAT exemption.</t>
  </si>
  <si>
    <t>Block required if the invoice/credit note line is the result of the invoicing of an order.</t>
  </si>
  <si>
    <t>The order number must be the one assigned by the ordering party.</t>
  </si>
  <si>
    <t>Optional block, only if a customer file number G21.#175 is entered.</t>
  </si>
  <si>
    <t>Optional block, only if a terms of sale code G21.#239 is entered.</t>
  </si>
  <si>
    <t>Optional block, only if a sales offer level G21.#242 is entered.</t>
  </si>
  <si>
    <t>Block required if a G21.#242 sales offer level is entered and is different from "01".</t>
  </si>
  <si>
    <t>Optional block, only if a reference order number G21.#240 is entered.</t>
  </si>
  <si>
    <t>Optional block, only if the identification of an ultimate consignee G21.#413 is provided.</t>
  </si>
  <si>
    <t>Optional block of introduction to the colour of the invoiced product.</t>
  </si>
  <si>
    <t>Optional block of introduction to the diameter value of the invoiced product.</t>
  </si>
  <si>
    <t>Optional block of introduction to the diameter attribute.</t>
  </si>
  <si>
    <t>Colour can be indicated for any type of invoiced product.</t>
  </si>
  <si>
    <t>The diameter attribute can be specified to complete the diameter value.</t>
  </si>
  <si>
    <t>Optional block of introduction to the radius value of the invoiced product.</t>
  </si>
  <si>
    <t>Optional block of introduction to the sphere value of the invoiced product.</t>
  </si>
  <si>
    <t>Optional block of introduction to the cylinder value of the invoiced product.</t>
  </si>
  <si>
    <t>Optional block of introduction to the base curve value of the invoiced product.</t>
  </si>
  <si>
    <t>Optional block for introduction to the cylinder axis value of the invoiced product.</t>
  </si>
  <si>
    <t>The cylinder axis completes the cylinder value.</t>
  </si>
  <si>
    <t>Optional block of introduction to the addition value of the invoiced product.</t>
  </si>
  <si>
    <t>Optional block of introduction to the nominal nose value of the invoiced product.</t>
  </si>
  <si>
    <t>Optional block of introduction to the temple length of the invoiced product.</t>
  </si>
  <si>
    <r>
      <t xml:space="preserve">The amount deducted must then comply with the result of the following formula:
</t>
    </r>
    <r>
      <rPr>
        <sz val="9"/>
        <color rgb="FF0070C0"/>
        <rFont val="Calibri"/>
        <family val="2"/>
        <scheme val="minor"/>
      </rPr>
      <t xml:space="preserve">G21.#64 [GUP] - G21.#65 [NUP] - G21.#243 [WEEE UP]
</t>
    </r>
    <r>
      <rPr>
        <sz val="9"/>
        <color theme="9" tint="-0.249977111117893"/>
        <rFont val="Calibri"/>
        <family val="2"/>
        <scheme val="minor"/>
      </rPr>
      <t>This element is required in the UBL format even if no discount has been applied; in this case, enter the value 0.</t>
    </r>
  </si>
  <si>
    <t>The delivery note number G22.#88 must, in theory, be identical to that entered in data item #42 of the G21 line to which the line of add-on relates.</t>
  </si>
  <si>
    <t>Optional block, only if the identification of an ultimate consignee G22.#513 is provided.</t>
  </si>
  <si>
    <t>Invoiced quantity is mandatory and must be equal to 1 for freight and packing charges lines.</t>
  </si>
  <si>
    <t>Optional block, only if the identification of an ultimate consignee G23.#413 is provided.</t>
  </si>
  <si>
    <t>Free code identifying the type of charge invoiced in the supplier's system.</t>
  </si>
  <si>
    <t>This element is required in the UBL format and must be set to 0 for freight or packing lines.</t>
  </si>
  <si>
    <t>Required indicator specifying that this is a charge.</t>
  </si>
  <si>
    <t>SELLER TAX REPRESENTATIVE PARTY POSTAL ADDRESS</t>
  </si>
  <si>
    <t>VAT category exemption reason text</t>
  </si>
  <si>
    <t>VAT category exemption reason code</t>
  </si>
  <si>
    <t>Invoicing period for invoice line, start date format qualifier</t>
  </si>
  <si>
    <t>Invoicing period for invoice line, end date format qualifier</t>
  </si>
  <si>
    <t>Seller tax representative party address line 3</t>
  </si>
  <si>
    <t>Invoice issue date format qualifier</t>
  </si>
  <si>
    <t>Preceding Invoice issue date format qualifier</t>
  </si>
  <si>
    <t>Seller tax representative party name</t>
  </si>
  <si>
    <t>Seller tax representative party VAT identifier</t>
  </si>
  <si>
    <t>Seller tax representative party VAT identifier, qualifier</t>
  </si>
  <si>
    <t>Seller tax representative party address line 1</t>
  </si>
  <si>
    <t>Seller tax representative party address line 2</t>
  </si>
  <si>
    <t>Seller tax representative party city</t>
  </si>
  <si>
    <t>Seller tax representative party country subdivision</t>
  </si>
  <si>
    <t>Seller tax representative party country code</t>
  </si>
  <si>
    <t>Actual delivery date format qualifier</t>
  </si>
  <si>
    <t>Invoicing period start date format qualifier</t>
  </si>
  <si>
    <t>Invoicing period end date format qualifier</t>
  </si>
  <si>
    <t>Payment due date format qualifier</t>
  </si>
  <si>
    <t>Buyer agent party name</t>
  </si>
  <si>
    <t>Buyer agent party role code</t>
  </si>
  <si>
    <t>Buyer agent party trading business name</t>
  </si>
  <si>
    <t>Buyer agent party identifier (globalID)</t>
  </si>
  <si>
    <t>Buyer agent party identifier (globalID), qualifier</t>
  </si>
  <si>
    <t>Buyer agent party SIREN number</t>
  </si>
  <si>
    <t>Buyer agent party SIREN number, qualifier</t>
  </si>
  <si>
    <t>Buyer agent party VAT identifier</t>
  </si>
  <si>
    <t>Buyer agent party VAT identifier, qualifier</t>
  </si>
  <si>
    <t>Buyer agent party electronic address</t>
  </si>
  <si>
    <t>Buyer agent party electronic address, qualifier</t>
  </si>
  <si>
    <t>Preceding Invoice (line level) reference</t>
  </si>
  <si>
    <t>Preceding invoice (line level) type code</t>
  </si>
  <si>
    <t>Preceding Invoice (line level) issue date</t>
  </si>
  <si>
    <t>Preceding Invoice (line level) issue date format qualifier</t>
  </si>
  <si>
    <t>Preceding invoice (line level) lineID</t>
  </si>
  <si>
    <t>BUYER AGENT PARTY POSTAL ADDRESS</t>
  </si>
  <si>
    <t>Ship-to (line level) identifier (GlobalID)</t>
  </si>
  <si>
    <t>Ship-to (line level) identifier (GlobaID), qualifier</t>
  </si>
  <si>
    <t>Ship-to (line level) name</t>
  </si>
  <si>
    <t>Buyer agent party address line 1</t>
  </si>
  <si>
    <t>SHIP-TO (LINE LEVEL) POSTAL ADDRESS</t>
  </si>
  <si>
    <t>Ship-to (line level) address line 1</t>
  </si>
  <si>
    <t>Ship-to (line level) address line 2</t>
  </si>
  <si>
    <t>Ship-to (line level) address line 3</t>
  </si>
  <si>
    <t>Ship-to (line level) city</t>
  </si>
  <si>
    <t>Ship-to (line level) post code</t>
  </si>
  <si>
    <t>Ship-to (line level) country subdivision</t>
  </si>
  <si>
    <t>Ship-to (line level) country code</t>
  </si>
  <si>
    <t>Delivery date for invoice line, format qualifier</t>
  </si>
  <si>
    <t>Buyer agent party address line 2</t>
  </si>
  <si>
    <t>Buyer agent party address line 3</t>
  </si>
  <si>
    <t>Buyer agent party post code</t>
  </si>
  <si>
    <t>Buyer agent party city</t>
  </si>
  <si>
    <t>Number of units in a parent line (EXT-FR-FE-162)</t>
  </si>
  <si>
    <t>Unit of measure of the number of units in a parent line</t>
  </si>
  <si>
    <t>Buyer agent party country subdivision</t>
  </si>
  <si>
    <t>Buyer agent party country code</t>
  </si>
  <si>
    <t>BUYER AGENT PARTY CONTACT</t>
  </si>
  <si>
    <t>Buyer agent party contact name</t>
  </si>
  <si>
    <t>Buyer agent party contact telephone number</t>
  </si>
  <si>
    <t>Buyer agent party contact email address</t>
  </si>
  <si>
    <t>Sales agent party name</t>
  </si>
  <si>
    <t>Sales agent party role code</t>
  </si>
  <si>
    <t>Sales agent party trading business name</t>
  </si>
  <si>
    <t>Sales agent party identifier (globalID)</t>
  </si>
  <si>
    <t>Sales agent party identifier (globalID), qualifier</t>
  </si>
  <si>
    <t>Sales agent party SIREN number</t>
  </si>
  <si>
    <t>Sales agent party SIREN number, qualifier</t>
  </si>
  <si>
    <t>Sales agent party VAT identifier</t>
  </si>
  <si>
    <t>Sales agent party VAT identifier, qualifier</t>
  </si>
  <si>
    <t>Sales agent party electronic address</t>
  </si>
  <si>
    <t>Sales agent party electronic address, qualifier</t>
  </si>
  <si>
    <t>SALES AGENT PARTY POSTAL ADDRESS</t>
  </si>
  <si>
    <t>Sales agent party address line 1</t>
  </si>
  <si>
    <t>Sales agent party address line 2</t>
  </si>
  <si>
    <t>Sales agent party address line 3</t>
  </si>
  <si>
    <t>Sales agent party post code</t>
  </si>
  <si>
    <t>Sales agent party city</t>
  </si>
  <si>
    <t>Sales agent party country subdivision</t>
  </si>
  <si>
    <t>Sales agent party country code</t>
  </si>
  <si>
    <t>SALES AGENT PARTY CONTACT</t>
  </si>
  <si>
    <t>Sales agent party contact name</t>
  </si>
  <si>
    <t>Sales agent party contact telephone number</t>
  </si>
  <si>
    <t>Sales agent party contact email address</t>
  </si>
  <si>
    <t>PRECEDING INVOICE REFERENCE (LINE LEVEL)</t>
  </si>
  <si>
    <t>x=UBL element</t>
  </si>
  <si>
    <t>x=CII Element</t>
  </si>
  <si>
    <t>x=CII elt</t>
  </si>
  <si>
    <t>x=UBL elt</t>
  </si>
  <si>
    <t>"130"</t>
  </si>
  <si>
    <r>
      <t xml:space="preserve">BG-1
BT-21
</t>
    </r>
    <r>
      <rPr>
        <b/>
        <sz val="9"/>
        <color rgb="FFC00000"/>
        <rFont val="Calibri"/>
        <family val="2"/>
        <scheme val="minor"/>
      </rPr>
      <t>BT-22</t>
    </r>
  </si>
  <si>
    <r>
      <t xml:space="preserve">BT-127-00
EXT-FR-FE-183
</t>
    </r>
    <r>
      <rPr>
        <b/>
        <sz val="9"/>
        <color rgb="FFC00000"/>
        <rFont val="Calibri"/>
        <family val="2"/>
        <scheme val="minor"/>
      </rPr>
      <t>BT-127</t>
    </r>
  </si>
  <si>
    <t>Full path, status of the data in the specification</t>
  </si>
  <si>
    <r>
      <rPr>
        <b/>
        <sz val="10"/>
        <rFont val="Calibri"/>
        <family val="2"/>
        <scheme val="minor"/>
      </rPr>
      <t>Sheets [CII-Factur-X Profile], [UBL Profile]</t>
    </r>
    <r>
      <rPr>
        <sz val="10"/>
        <rFont val="Calibri"/>
        <family val="2"/>
        <scheme val="minor"/>
      </rPr>
      <t xml:space="preserve">
- Standardisation of AFNOR flow 2 data item names
- Various minor drafting corrections
</t>
    </r>
  </si>
  <si>
    <t>MESSAGE PROFILE VERSION</t>
  </si>
  <si>
    <r>
      <rPr>
        <b/>
        <sz val="9"/>
        <color theme="1"/>
        <rFont val="Calibri"/>
        <family val="2"/>
      </rPr>
      <t>ADR</t>
    </r>
    <r>
      <rPr>
        <sz val="9"/>
        <color theme="1"/>
        <rFont val="Calibri"/>
        <family val="2"/>
      </rPr>
      <t xml:space="preserve"> (</t>
    </r>
    <r>
      <rPr>
        <i/>
        <sz val="9"/>
        <color theme="1"/>
        <rFont val="Calibri"/>
        <family val="2"/>
      </rPr>
      <t>UNTDID 4451, Message definition</t>
    </r>
    <r>
      <rPr>
        <sz val="9"/>
        <color theme="1"/>
        <rFont val="Calibri"/>
        <family val="2"/>
      </rPr>
      <t>)</t>
    </r>
  </si>
  <si>
    <t>Information required to specify the version of the OPTO profile on which the invoice or credit note is based.</t>
  </si>
  <si>
    <t>MEMBRE_ASSUJETTI_UNIQUE</t>
  </si>
  <si>
    <t>The indication "MEMBRE_ASSUJETTI_UNIQUE" is required if the supplier is part of a VAT group. In this case, the information relating to the VAT single taxable company must be described in the message as VAT declarant.</t>
  </si>
  <si>
    <t>an23</t>
  </si>
  <si>
    <t>The supplier's company name #176 is required for all companies and must be entered in the 1st occurrence of data element C108.4440.
The legal form and share capital of supplier #177 is required and must begin in the 2nd occurrence of data element C108.4440 and continue, if necessary, in the 3rd occurrence of the same data element. This information must, as a minimum, contain the legal form of the company in plain text or abbreviated form, followed, for companies with equity capital, by the value of the capital and the currency in code (e.g. EUR) or in plain text (e.g. euros); currency symbols are not permitted.
The RCS number #178 is required for all companies registered with the "Registre du Commerce et des Sociétés" and must be entered in the 4th occurrence of data element C108.4440. This information must be composed of the words "RCS" followed by the city of registration, a letter specifying the type of activity and the SIREN number.
The indication "MEMBRE_ASSUJETTI_UNIQUE" #180 is required if the supplier is part of a VAT group. This must then be entered in the 5th occurrence of data element C108.4440 and the VAT single taxable company described in the message as VAT declarant (see segment [SG10] NAD+II).</t>
  </si>
  <si>
    <t xml:space="preserve">The mention "MEMBRE_ASSUJETTI_UNIQUE" is required if the supplier is part of a VAT group. </t>
  </si>
  <si>
    <r>
      <rPr>
        <b/>
        <sz val="9"/>
        <color rgb="FFC00000"/>
        <rFont val="Calibri"/>
        <family val="2"/>
        <scheme val="minor"/>
      </rPr>
      <t>#TXD#</t>
    </r>
    <r>
      <rPr>
        <b/>
        <sz val="9"/>
        <rFont val="Calibri"/>
        <family val="2"/>
        <scheme val="minor"/>
      </rPr>
      <t>MEMBRE_ASSUJETTI_UNIQUE</t>
    </r>
    <r>
      <rPr>
        <sz val="9"/>
        <rFont val="Calibri"/>
        <family val="2"/>
        <scheme val="minor"/>
      </rPr>
      <t xml:space="preserve">
(</t>
    </r>
    <r>
      <rPr>
        <i/>
        <sz val="9"/>
        <rFont val="Calibri"/>
        <family val="2"/>
        <scheme val="minor"/>
      </rPr>
      <t xml:space="preserve">UNTDID 4451, </t>
    </r>
    <r>
      <rPr>
        <b/>
        <i/>
        <sz val="9"/>
        <rFont val="Calibri"/>
        <family val="2"/>
        <scheme val="minor"/>
      </rPr>
      <t>TXD</t>
    </r>
    <r>
      <rPr>
        <i/>
        <sz val="9"/>
        <rFont val="Calibri"/>
        <family val="2"/>
        <scheme val="minor"/>
      </rPr>
      <t>=Tax declaration</t>
    </r>
    <r>
      <rPr>
        <sz val="9"/>
        <rFont val="Calibri"/>
        <family val="2"/>
        <scheme val="minor"/>
      </rPr>
      <t>)</t>
    </r>
  </si>
  <si>
    <t>The mention "#TXD#MEMBRE_ASSUJETTI_UNIQUE" is required if the supplier is member of a VAT group that constitutes a single taxable company. In this case, the details of the single taxable company must be discribed in the message as "VAT declarant".</t>
  </si>
  <si>
    <t>ORDERING PARTY MEMBER CODE</t>
  </si>
  <si>
    <r>
      <rPr>
        <b/>
        <sz val="9"/>
        <color theme="1"/>
        <rFont val="Calibri"/>
        <family val="2"/>
      </rPr>
      <t>AGY</t>
    </r>
    <r>
      <rPr>
        <sz val="9"/>
        <color theme="1"/>
        <rFont val="Calibri"/>
        <family val="2"/>
      </rPr>
      <t xml:space="preserve"> (</t>
    </r>
    <r>
      <rPr>
        <i/>
        <sz val="9"/>
        <color theme="1"/>
        <rFont val="Calibri"/>
        <family val="2"/>
      </rPr>
      <t>UNTDID 1153, Receiving party's member identification</t>
    </r>
    <r>
      <rPr>
        <sz val="9"/>
        <color theme="1"/>
        <rFont val="Calibri"/>
        <family val="2"/>
      </rPr>
      <t>)</t>
    </r>
  </si>
  <si>
    <t>This segment indicates the Incoterm used to define the obligations of the supplier and buyer during transport. Incoterms are mainly used in international trade.
The codes described correspond to the list of Incoterms applicable on 1 January 2020 and published in September 2019 by the International Chamber of Commerce.
Data #329a refers to the place where the transfer of obligations, risks and costs from the seller to the buyer takes place according to the specified Incoterm.
This segment must not be generated without indicating the Incoterm.</t>
  </si>
  <si>
    <t>DELIVERY TERMS - INCOTERM</t>
  </si>
  <si>
    <t>Delivery terms as a code (INCOTERM)</t>
  </si>
  <si>
    <t>Name of location for the delivery terms (INCOTERM)</t>
  </si>
  <si>
    <t>Optional block, only if the name of the transfer place E20.#329a is filled in.</t>
  </si>
  <si>
    <t>DELIVERY TERMS (INCOTERM)</t>
  </si>
  <si>
    <r>
      <rPr>
        <sz val="9"/>
        <color theme="9" tint="-0.249977111117893"/>
        <rFont val="Calibri"/>
        <family val="2"/>
        <scheme val="minor"/>
      </rPr>
      <t xml:space="preserve">Optional data, only if an Incoterm E20.#329 is filled in.
</t>
    </r>
    <r>
      <rPr>
        <sz val="9"/>
        <color indexed="8"/>
        <rFont val="Calibri"/>
        <family val="2"/>
        <scheme val="minor"/>
      </rPr>
      <t>Refers to the place where the transfer of obligations, risks and costs from the seller to the buyer takes place according to the specified Incoterm.</t>
    </r>
  </si>
  <si>
    <r>
      <t xml:space="preserve">/cac:DeliveryTerms
- /cac:DeliveryLocation
-- </t>
    </r>
    <r>
      <rPr>
        <b/>
        <sz val="9"/>
        <color rgb="FF0070C0"/>
        <rFont val="Calibri"/>
        <family val="2"/>
        <scheme val="minor"/>
      </rPr>
      <t>/cbc:Name</t>
    </r>
  </si>
  <si>
    <r>
      <rPr>
        <sz val="9"/>
        <color theme="9" tint="-0.249977111117893"/>
        <rFont val="Calibri"/>
        <family val="2"/>
        <scheme val="minor"/>
      </rPr>
      <t xml:space="preserve">Required if the identification of the supplier's sub-organisation E20.#143 is provided.
</t>
    </r>
    <r>
      <rPr>
        <sz val="9"/>
        <color indexed="8"/>
        <rFont val="Calibri"/>
        <family val="2"/>
        <scheme val="minor"/>
      </rPr>
      <t>The identification of the supplier's sub-organisation E20.#143 that issued the invoice/credit note, as well as its main activity indicated in data E20.#143a, allows the recipient to classify it by sector of activity in the case of a supplier with several activities.</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</si>
  <si>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E20.#143a;</t>
    </r>
    <r>
      <rPr>
        <b/>
        <sz val="9"/>
        <color rgb="FF0070C0"/>
        <rFont val="Calibri"/>
        <family val="2"/>
        <scheme val="minor"/>
      </rPr>
      <t>E20.#143</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SD</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</si>
  <si>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SD</t>
    </r>
    <r>
      <rPr>
        <sz val="9"/>
        <rFont val="Calibri"/>
        <family val="2"/>
        <scheme val="minor"/>
      </rPr>
      <t>" = E20.#143a;</t>
    </r>
    <r>
      <rPr>
        <b/>
        <sz val="9"/>
        <color rgb="FF0070C0"/>
        <rFont val="Calibri"/>
        <family val="2"/>
        <scheme val="minor"/>
      </rPr>
      <t>E20.#143</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</si>
  <si>
    <t>Main activity of the supplier's department, unit or subsidiary, coded</t>
  </si>
  <si>
    <t>Main activity of the supplier's department, unit or subsidiary, coded
Identification of the supplier's department, unit or subsidiary</t>
  </si>
  <si>
    <t>E20.#143a
E20.#143</t>
  </si>
  <si>
    <r>
      <rPr>
        <b/>
        <sz val="9"/>
        <color theme="1"/>
        <rFont val="Calibri"/>
        <family val="2"/>
      </rPr>
      <t>SD</t>
    </r>
    <r>
      <rPr>
        <sz val="9"/>
        <color theme="1"/>
        <rFont val="Calibri"/>
        <family val="2"/>
      </rPr>
      <t xml:space="preserve"> (</t>
    </r>
    <r>
      <rPr>
        <i/>
        <sz val="9"/>
        <color theme="1"/>
        <rFont val="Calibri"/>
        <family val="2"/>
      </rPr>
      <t>UNTDID 1153, Sales department number</t>
    </r>
    <r>
      <rPr>
        <sz val="9"/>
        <color theme="1"/>
        <rFont val="Calibri"/>
        <family val="2"/>
      </rPr>
      <t>)</t>
    </r>
  </si>
  <si>
    <r>
      <t xml:space="preserve">Information relating to the seller’s sub-organisation that issued the invoice/credit note must be entered in a structured string combining the activity code E20.#143a and the sub-organisation identifier E20.#143, separated by a semicolon:
</t>
    </r>
    <r>
      <rPr>
        <b/>
        <sz val="9"/>
        <color theme="1"/>
        <rFont val="Calibri"/>
        <family val="2"/>
      </rPr>
      <t>E20.#143a;E20.#143</t>
    </r>
    <r>
      <rPr>
        <sz val="9"/>
        <color theme="1"/>
        <rFont val="Calibri"/>
        <family val="2"/>
      </rPr>
      <t xml:space="preserve">
Example : 11;VERRE
</t>
    </r>
    <r>
      <rPr>
        <b/>
        <sz val="9"/>
        <color theme="1"/>
        <rFont val="Calibri"/>
        <family val="2"/>
      </rPr>
      <t>E20.#143a</t>
    </r>
    <r>
      <rPr>
        <sz val="9"/>
        <color theme="1"/>
        <rFont val="Calibri"/>
        <family val="2"/>
      </rPr>
      <t xml:space="preserve"> may contain one of the following codes:
</t>
    </r>
    <r>
      <rPr>
        <b/>
        <sz val="9"/>
        <color theme="1"/>
        <rFont val="Calibri"/>
        <family val="2"/>
      </rPr>
      <t>10</t>
    </r>
    <r>
      <rPr>
        <sz val="9"/>
        <color theme="1"/>
        <rFont val="Calibri"/>
        <family val="2"/>
      </rPr>
      <t xml:space="preserve">=Optics
</t>
    </r>
    <r>
      <rPr>
        <b/>
        <sz val="9"/>
        <color theme="1"/>
        <rFont val="Calibri"/>
        <family val="2"/>
      </rPr>
      <t>11</t>
    </r>
    <r>
      <rPr>
        <sz val="9"/>
        <color theme="1"/>
        <rFont val="Calibri"/>
        <family val="2"/>
      </rPr>
      <t xml:space="preserve">=Optics lenses
</t>
    </r>
    <r>
      <rPr>
        <b/>
        <sz val="9"/>
        <color theme="1"/>
        <rFont val="Calibri"/>
        <family val="2"/>
      </rPr>
      <t>12</t>
    </r>
    <r>
      <rPr>
        <sz val="9"/>
        <color theme="1"/>
        <rFont val="Calibri"/>
        <family val="2"/>
      </rPr>
      <t xml:space="preserve">=Optics frames
</t>
    </r>
    <r>
      <rPr>
        <b/>
        <sz val="9"/>
        <color theme="1"/>
        <rFont val="Calibri"/>
        <family val="2"/>
      </rPr>
      <t>13</t>
    </r>
    <r>
      <rPr>
        <sz val="9"/>
        <color theme="1"/>
        <rFont val="Calibri"/>
        <family val="2"/>
      </rPr>
      <t xml:space="preserve">=Optics contact lenses
</t>
    </r>
    <r>
      <rPr>
        <b/>
        <sz val="9"/>
        <color theme="1"/>
        <rFont val="Calibri"/>
        <family val="2"/>
      </rPr>
      <t>14</t>
    </r>
    <r>
      <rPr>
        <sz val="9"/>
        <color theme="1"/>
        <rFont val="Calibri"/>
        <family val="2"/>
      </rPr>
      <t xml:space="preserve">=Optics instruments
</t>
    </r>
    <r>
      <rPr>
        <b/>
        <sz val="9"/>
        <color theme="1"/>
        <rFont val="Calibri"/>
        <family val="2"/>
      </rPr>
      <t>15</t>
    </r>
    <r>
      <rPr>
        <sz val="9"/>
        <color theme="1"/>
        <rFont val="Calibri"/>
        <family val="2"/>
      </rPr>
      <t xml:space="preserve">=Optics magnifiers
</t>
    </r>
    <r>
      <rPr>
        <b/>
        <sz val="9"/>
        <color theme="1"/>
        <rFont val="Calibri"/>
        <family val="2"/>
      </rPr>
      <t>16</t>
    </r>
    <r>
      <rPr>
        <sz val="9"/>
        <color theme="1"/>
        <rFont val="Calibri"/>
        <family val="2"/>
      </rPr>
      <t xml:space="preserve">=Optics other products
</t>
    </r>
    <r>
      <rPr>
        <b/>
        <sz val="9"/>
        <color theme="1"/>
        <rFont val="Calibri"/>
        <family val="2"/>
      </rPr>
      <t>17</t>
    </r>
    <r>
      <rPr>
        <sz val="9"/>
        <color theme="1"/>
        <rFont val="Calibri"/>
        <family val="2"/>
      </rPr>
      <t xml:space="preserve">=Optics services
</t>
    </r>
    <r>
      <rPr>
        <b/>
        <sz val="9"/>
        <color theme="1"/>
        <rFont val="Calibri"/>
        <family val="2"/>
      </rPr>
      <t>20</t>
    </r>
    <r>
      <rPr>
        <sz val="9"/>
        <color theme="1"/>
        <rFont val="Calibri"/>
        <family val="2"/>
      </rPr>
      <t xml:space="preserve">=Audiology
</t>
    </r>
    <r>
      <rPr>
        <b/>
        <sz val="9"/>
        <color theme="1"/>
        <rFont val="Calibri"/>
        <family val="2"/>
      </rPr>
      <t>21</t>
    </r>
    <r>
      <rPr>
        <sz val="9"/>
        <color theme="1"/>
        <rFont val="Calibri"/>
        <family val="2"/>
      </rPr>
      <t xml:space="preserve">=Audiology hearing aid
</t>
    </r>
    <r>
      <rPr>
        <b/>
        <sz val="9"/>
        <color theme="1"/>
        <rFont val="Calibri"/>
        <family val="2"/>
      </rPr>
      <t>22</t>
    </r>
    <r>
      <rPr>
        <sz val="9"/>
        <color theme="1"/>
        <rFont val="Calibri"/>
        <family val="2"/>
      </rPr>
      <t xml:space="preserve">=Audiology cleaning products
</t>
    </r>
    <r>
      <rPr>
        <b/>
        <sz val="9"/>
        <color theme="1"/>
        <rFont val="Calibri"/>
        <family val="2"/>
      </rPr>
      <t>23</t>
    </r>
    <r>
      <rPr>
        <sz val="9"/>
        <color theme="1"/>
        <rFont val="Calibri"/>
        <family val="2"/>
      </rPr>
      <t xml:space="preserve">=Audiology accessories
</t>
    </r>
    <r>
      <rPr>
        <b/>
        <sz val="9"/>
        <color theme="1"/>
        <rFont val="Calibri"/>
        <family val="2"/>
      </rPr>
      <t>24</t>
    </r>
    <r>
      <rPr>
        <sz val="9"/>
        <color theme="1"/>
        <rFont val="Calibri"/>
        <family val="2"/>
      </rPr>
      <t xml:space="preserve">=Audiology other products
</t>
    </r>
    <r>
      <rPr>
        <b/>
        <sz val="9"/>
        <color theme="1"/>
        <rFont val="Calibri"/>
        <family val="2"/>
      </rPr>
      <t>25</t>
    </r>
    <r>
      <rPr>
        <sz val="9"/>
        <color theme="1"/>
        <rFont val="Calibri"/>
        <family val="2"/>
      </rPr>
      <t xml:space="preserve">=Audilology services
</t>
    </r>
    <r>
      <rPr>
        <b/>
        <sz val="9"/>
        <color theme="1"/>
        <rFont val="Calibri"/>
        <family val="2"/>
      </rPr>
      <t>99</t>
    </r>
    <r>
      <rPr>
        <sz val="9"/>
        <color theme="1"/>
        <rFont val="Calibri"/>
        <family val="2"/>
      </rPr>
      <t xml:space="preserve">=Other
</t>
    </r>
    <r>
      <rPr>
        <b/>
        <sz val="9"/>
        <color theme="1"/>
        <rFont val="Calibri"/>
        <family val="2"/>
      </rPr>
      <t>E20.#143</t>
    </r>
    <r>
      <rPr>
        <sz val="9"/>
        <color theme="1"/>
        <rFont val="Calibri"/>
        <family val="2"/>
      </rPr>
      <t xml:space="preserve"> is a free-form text field with a maximum length of 35 characters
</t>
    </r>
  </si>
  <si>
    <t>Mention of the eco-contribution included in the net unit price of the item invoiced, example:
"Eco-contribution DEEE xx.xx EUR"
The currency, if specified, must be entered in code (e.g., EUR) or in plain text (e.g., euros); currency symbols are prohibited.
The unit amount excluding tax of the eco-contribution included in the net unit price of the item must also be entered in data item G21.#243.</t>
  </si>
  <si>
    <t>DEEE</t>
  </si>
  <si>
    <r>
      <rPr>
        <sz val="9"/>
        <color theme="9" tint="-0.249977111117893"/>
        <rFont val="Calibri"/>
        <family val="2"/>
      </rPr>
      <t>Required mention if the item invoiced is subject to the WEEE eco-contribution</t>
    </r>
    <r>
      <rPr>
        <sz val="9"/>
        <color theme="1"/>
        <rFont val="Calibri"/>
        <family val="2"/>
      </rPr>
      <t>, example:
"#BLU#Eco-contribution DEEE xx.xx EUR"
The currency, if specified, must be entered in code (e.g., EUR) or in plain text (e.g., euros); currency symbols are prohibited.
The unit amount excluding tax of the eco-contribution included in the net unit price of the item must also be entered in data item G21.#243.</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</si>
  <si>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[SG38]</t>
    </r>
    <r>
      <rPr>
        <sz val="9"/>
        <rFont val="Calibri"/>
        <family val="2"/>
        <scheme val="minor"/>
      </rPr>
      <t xml:space="preserve"> </t>
    </r>
    <r>
      <rPr>
        <b/>
        <sz val="9"/>
        <color rgb="FFFF0000"/>
        <rFont val="Calibri"/>
        <family val="2"/>
        <scheme val="minor"/>
      </rPr>
      <t>ALC</t>
    </r>
    <r>
      <rPr>
        <sz val="9"/>
        <rFont val="Calibri"/>
        <family val="2"/>
        <scheme val="minor"/>
      </rPr>
      <t xml:space="preserve"> (</t>
    </r>
    <r>
      <rPr>
        <sz val="9"/>
        <color rgb="FF0070C0"/>
        <rFont val="Calibri"/>
        <family val="2"/>
        <scheme val="minor"/>
      </rPr>
      <t>5463</t>
    </r>
    <r>
      <rPr>
        <sz val="9"/>
        <rFont val="Calibri"/>
        <family val="2"/>
        <scheme val="minor"/>
      </rPr>
      <t>=</t>
    </r>
    <r>
      <rPr>
        <b/>
        <sz val="9"/>
        <rFont val="Calibri"/>
        <family val="2"/>
        <scheme val="minor"/>
      </rPr>
      <t>C</t>
    </r>
    <r>
      <rPr>
        <sz val="9"/>
        <rFont val="Calibri"/>
        <family val="2"/>
        <scheme val="minor"/>
      </rPr>
      <t xml:space="preserve"> &amp; </t>
    </r>
    <r>
      <rPr>
        <sz val="9"/>
        <color rgb="FF0070C0"/>
        <rFont val="Calibri"/>
        <family val="2"/>
        <scheme val="minor"/>
      </rPr>
      <t>C552.1230</t>
    </r>
    <r>
      <rPr>
        <sz val="9"/>
        <rFont val="Calibri"/>
        <family val="2"/>
        <scheme val="minor"/>
      </rPr>
      <t>=</t>
    </r>
    <r>
      <rPr>
        <b/>
        <sz val="9"/>
        <rFont val="Calibri"/>
        <family val="2"/>
        <scheme val="minor"/>
      </rPr>
      <t>3001000002459</t>
    </r>
    <r>
      <rPr>
        <sz val="9"/>
        <rFont val="Calibri"/>
        <family val="2"/>
        <scheme val="minor"/>
      </rPr>
      <t xml:space="preserve"> &amp; </t>
    </r>
    <r>
      <rPr>
        <sz val="9"/>
        <color rgb="FF0070C0"/>
        <rFont val="Calibri"/>
        <family val="2"/>
        <scheme val="minor"/>
      </rPr>
      <t>4471</t>
    </r>
    <r>
      <rPr>
        <sz val="9"/>
        <rFont val="Calibri"/>
        <family val="2"/>
        <scheme val="minor"/>
      </rPr>
      <t>=</t>
    </r>
    <r>
      <rPr>
        <b/>
        <sz val="9"/>
        <rFont val="Calibri"/>
        <family val="2"/>
        <scheme val="minor"/>
      </rPr>
      <t>21</t>
    </r>
    <r>
      <rPr>
        <sz val="9"/>
        <rFont val="Calibri"/>
        <family val="2"/>
        <scheme val="minor"/>
      </rPr>
      <t xml:space="preserve"> &amp; </t>
    </r>
    <r>
      <rPr>
        <sz val="9"/>
        <color rgb="FF0070C0"/>
        <rFont val="Calibri"/>
        <family val="2"/>
        <scheme val="minor"/>
      </rPr>
      <t>C214.7161</t>
    </r>
    <r>
      <rPr>
        <sz val="9"/>
        <rFont val="Calibri"/>
        <family val="2"/>
        <scheme val="minor"/>
      </rPr>
      <t>=</t>
    </r>
    <r>
      <rPr>
        <b/>
        <sz val="9"/>
        <rFont val="Calibri"/>
        <family val="2"/>
        <scheme val="minor"/>
      </rPr>
      <t>TX</t>
    </r>
    <r>
      <rPr>
        <sz val="9"/>
        <rFont val="Calibri"/>
        <family val="2"/>
        <scheme val="minor"/>
      </rPr>
      <t xml:space="preserve"> &amp; </t>
    </r>
    <r>
      <rPr>
        <sz val="9"/>
        <color rgb="FF0070C0"/>
        <rFont val="Calibri"/>
        <family val="2"/>
        <scheme val="minor"/>
      </rPr>
      <t>C214.7160</t>
    </r>
    <r>
      <rPr>
        <sz val="9"/>
        <rFont val="Calibri"/>
        <family val="2"/>
        <scheme val="minor"/>
      </rPr>
      <t>=</t>
    </r>
    <r>
      <rPr>
        <b/>
        <sz val="9"/>
        <rFont val="Calibri"/>
        <family val="2"/>
        <scheme val="minor"/>
      </rPr>
      <t>DEEE</t>
    </r>
    <r>
      <rPr>
        <sz val="9"/>
        <rFont val="Calibri"/>
        <family val="2"/>
        <scheme val="minor"/>
      </rPr>
      <t xml:space="preserve">)
- </t>
    </r>
    <r>
      <rPr>
        <b/>
        <sz val="9"/>
        <color theme="9" tint="-0.249977111117893"/>
        <rFont val="Calibri"/>
        <family val="2"/>
        <scheme val="minor"/>
      </rPr>
      <t>[SG41]</t>
    </r>
    <r>
      <rPr>
        <sz val="9"/>
        <rFont val="Calibri"/>
        <family val="2"/>
        <scheme val="minor"/>
      </rPr>
      <t xml:space="preserve"> </t>
    </r>
    <r>
      <rPr>
        <b/>
        <sz val="9"/>
        <color rgb="FFFF0000"/>
        <rFont val="Calibri"/>
        <family val="2"/>
        <scheme val="minor"/>
      </rPr>
      <t>MOA</t>
    </r>
    <r>
      <rPr>
        <sz val="9"/>
        <rFont val="Calibri"/>
        <family val="2"/>
        <scheme val="minor"/>
      </rPr>
      <t xml:space="preserve"> (</t>
    </r>
    <r>
      <rPr>
        <sz val="9"/>
        <color rgb="FF0070C0"/>
        <rFont val="Calibri"/>
        <family val="2"/>
        <scheme val="minor"/>
      </rPr>
      <t>C516.5025</t>
    </r>
    <r>
      <rPr>
        <sz val="9"/>
        <rFont val="Calibri"/>
        <family val="2"/>
        <scheme val="minor"/>
      </rPr>
      <t>=</t>
    </r>
    <r>
      <rPr>
        <b/>
        <sz val="9"/>
        <rFont val="Calibri"/>
        <family val="2"/>
        <scheme val="minor"/>
      </rPr>
      <t>8</t>
    </r>
    <r>
      <rPr>
        <sz val="9"/>
        <rFont val="Calibri"/>
        <family val="2"/>
        <scheme val="minor"/>
      </rPr>
      <t xml:space="preserve">) </t>
    </r>
    <r>
      <rPr>
        <b/>
        <sz val="9"/>
        <color rgb="FF0070C0"/>
        <rFont val="Calibri"/>
        <family val="2"/>
        <scheme val="minor"/>
      </rPr>
      <t>C516.5004</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</si>
  <si>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 xml:space="preserve">/ram:SubjectCode </t>
    </r>
    <r>
      <rPr>
        <sz val="9"/>
        <rFont val="Calibri"/>
        <family val="2"/>
        <scheme val="minor"/>
      </rPr>
      <t>= "</t>
    </r>
    <r>
      <rPr>
        <b/>
        <sz val="9"/>
        <rFont val="Calibri"/>
        <family val="2"/>
        <scheme val="minor"/>
      </rPr>
      <t>ADR</t>
    </r>
    <r>
      <rPr>
        <sz val="9"/>
        <rFont val="Calibri"/>
        <family val="2"/>
        <scheme val="minor"/>
      </rPr>
      <t>"</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</si>
  <si>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"#ADR#"</t>
    </r>
    <r>
      <rPr>
        <sz val="9"/>
        <rFont val="Calibri"/>
        <family val="2"/>
        <scheme val="minor"/>
      </rPr>
      <t xml:space="preserve"> + </t>
    </r>
    <r>
      <rPr>
        <b/>
        <sz val="9"/>
        <rFont val="Calibri"/>
        <family val="2"/>
        <scheme val="minor"/>
      </rPr>
      <t>E20.#300</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</si>
  <si>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 xml:space="preserve">/ram:SubjectCode </t>
    </r>
    <r>
      <rPr>
        <sz val="9"/>
        <rFont val="Calibri"/>
        <family val="2"/>
        <scheme val="minor"/>
      </rPr>
      <t>= "</t>
    </r>
    <r>
      <rPr>
        <b/>
        <sz val="9"/>
        <rFont val="Calibri"/>
        <family val="2"/>
        <scheme val="minor"/>
      </rPr>
      <t>ABL</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</si>
  <si>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 xml:space="preserve">/ram:SubjectCode </t>
    </r>
    <r>
      <rPr>
        <sz val="9"/>
        <rFont val="Calibri"/>
        <family val="2"/>
        <scheme val="minor"/>
      </rPr>
      <t>= "</t>
    </r>
    <r>
      <rPr>
        <b/>
        <sz val="9"/>
        <rFont val="Calibri"/>
        <family val="2"/>
        <scheme val="minor"/>
      </rPr>
      <t>TXD</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</si>
  <si>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AAI</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</si>
  <si>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AAB</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</si>
  <si>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PMD</t>
    </r>
    <r>
      <rPr>
        <sz val="9"/>
        <rFont val="Calibri"/>
        <family val="2"/>
        <scheme val="minor"/>
      </rPr>
      <t>"</t>
    </r>
  </si>
  <si>
    <r>
      <t xml:space="preserve">/rsm:ExchangedDocument
- /ram:IncludedNote
-- </t>
    </r>
    <r>
      <rPr>
        <b/>
        <sz val="9"/>
        <color rgb="FF0070C0"/>
        <rFont val="Calibri"/>
        <family val="2"/>
        <scheme val="minor"/>
      </rPr>
      <t xml:space="preserve">/ram:Content
</t>
    </r>
    <r>
      <rPr>
        <sz val="9"/>
        <rFont val="Calibri"/>
        <family val="2"/>
        <scheme val="minor"/>
      </rPr>
      <t xml:space="preserve">-- </t>
    </r>
    <r>
      <rPr>
        <b/>
        <sz val="9"/>
        <color theme="9" tint="-0.249977111117893"/>
        <rFont val="Calibri"/>
        <family val="2"/>
        <scheme val="minor"/>
      </rPr>
      <t>/ram:SubjectCode</t>
    </r>
    <r>
      <rPr>
        <sz val="9"/>
        <rFont val="Calibri"/>
        <family val="2"/>
        <scheme val="minor"/>
      </rPr>
      <t xml:space="preserve"> = "</t>
    </r>
    <r>
      <rPr>
        <b/>
        <sz val="9"/>
        <rFont val="Calibri"/>
        <family val="2"/>
        <scheme val="minor"/>
      </rPr>
      <t>PMT</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</si>
  <si>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ACD</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</si>
  <si>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ACD</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</si>
  <si>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/cac:AccountingSupplierParty
- /cac:Party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E20.#142</t>
    </r>
    <r>
      <rPr>
        <sz val="9"/>
        <rFont val="Calibri"/>
        <family val="2"/>
        <scheme val="minor"/>
      </rPr>
      <t xml:space="preserve">
</t>
    </r>
    <r>
      <rPr>
        <b/>
        <sz val="9"/>
        <rFont val="Calibri"/>
        <family val="2"/>
        <scheme val="minor"/>
      </rPr>
      <t>and if E20.#142</t>
    </r>
    <r>
      <rPr>
        <sz val="9"/>
        <rFont val="Calibri"/>
        <family val="2"/>
        <scheme val="minor"/>
      </rPr>
      <t>=</t>
    </r>
    <r>
      <rPr>
        <b/>
        <sz val="9"/>
        <rFont val="Calibri"/>
        <family val="2"/>
        <scheme val="minor"/>
      </rPr>
      <t>167</t>
    </r>
    <r>
      <rPr>
        <sz val="9"/>
        <rFont val="Calibri"/>
        <family val="2"/>
        <scheme val="minor"/>
      </rPr>
      <t xml:space="preserve"> then
/cac:AccountingSupplierParty
- /cac:Party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</si>
  <si>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E20.#143a;</t>
    </r>
    <r>
      <rPr>
        <b/>
        <sz val="9"/>
        <color rgb="FF0070C0"/>
        <rFont val="Calibri"/>
        <family val="2"/>
        <scheme val="minor"/>
      </rPr>
      <t>E20.#143</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SD</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</si>
  <si>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SD</t>
    </r>
    <r>
      <rPr>
        <sz val="9"/>
        <rFont val="Calibri"/>
        <family val="2"/>
        <scheme val="minor"/>
      </rPr>
      <t>" = E20.#143a;</t>
    </r>
    <r>
      <rPr>
        <b/>
        <sz val="9"/>
        <color rgb="FF0070C0"/>
        <rFont val="Calibri"/>
        <family val="2"/>
        <scheme val="minor"/>
      </rPr>
      <t>E20.#143</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</si>
  <si>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rgb="FF0070C0"/>
        <rFont val="Calibri"/>
        <family val="2"/>
        <scheme val="minor"/>
      </rPr>
      <t>E20.#143a</t>
    </r>
    <r>
      <rPr>
        <sz val="9"/>
        <rFont val="Calibri"/>
        <family val="2"/>
        <scheme val="minor"/>
      </rPr>
      <t xml:space="preserve">;E20.#143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SD</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</si>
  <si>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SD</t>
    </r>
    <r>
      <rPr>
        <sz val="9"/>
        <rFont val="Calibri"/>
        <family val="2"/>
        <scheme val="minor"/>
      </rPr>
      <t xml:space="preserve">" = </t>
    </r>
    <r>
      <rPr>
        <b/>
        <sz val="9"/>
        <color rgb="FF0070C0"/>
        <rFont val="Calibri"/>
        <family val="2"/>
        <scheme val="minor"/>
      </rPr>
      <t>E20.#143a</t>
    </r>
    <r>
      <rPr>
        <sz val="9"/>
        <rFont val="Calibri"/>
        <family val="2"/>
        <scheme val="minor"/>
      </rPr>
      <t xml:space="preserve">;E20.#143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</si>
  <si>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AGY</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</si>
  <si>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AGY</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</si>
  <si>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/cac:PaymentMeans
- /cac:PaymentMandate
-- /cac:PayerParty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E20.#146</t>
    </r>
    <r>
      <rPr>
        <sz val="9"/>
        <rFont val="Calibri"/>
        <family val="2"/>
        <scheme val="minor"/>
      </rPr>
      <t xml:space="preserve">
</t>
    </r>
    <r>
      <rPr>
        <b/>
        <sz val="9"/>
        <rFont val="Calibri"/>
        <family val="2"/>
        <scheme val="minor"/>
      </rPr>
      <t>and if E20.#146</t>
    </r>
    <r>
      <rPr>
        <sz val="9"/>
        <rFont val="Calibri"/>
        <family val="2"/>
        <scheme val="minor"/>
      </rPr>
      <t>=</t>
    </r>
    <r>
      <rPr>
        <b/>
        <sz val="9"/>
        <rFont val="Calibri"/>
        <family val="2"/>
        <scheme val="minor"/>
      </rPr>
      <t>167</t>
    </r>
    <r>
      <rPr>
        <sz val="9"/>
        <rFont val="Calibri"/>
        <family val="2"/>
        <scheme val="minor"/>
      </rPr>
      <t xml:space="preserve"> then
/cac:PaymentMeans
- /cac:PaymentMandate
-- /cac:PayerParty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</si>
  <si>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/cac:AccountingCustomerParty
- /cac:Party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E20.#147</t>
    </r>
    <r>
      <rPr>
        <sz val="9"/>
        <rFont val="Calibri"/>
        <family val="2"/>
        <scheme val="minor"/>
      </rPr>
      <t xml:space="preserve">
</t>
    </r>
    <r>
      <rPr>
        <b/>
        <sz val="9"/>
        <rFont val="Calibri"/>
        <family val="2"/>
        <scheme val="minor"/>
      </rPr>
      <t>and if E20.#147</t>
    </r>
    <r>
      <rPr>
        <sz val="9"/>
        <rFont val="Calibri"/>
        <family val="2"/>
        <scheme val="minor"/>
      </rPr>
      <t>=</t>
    </r>
    <r>
      <rPr>
        <b/>
        <sz val="9"/>
        <rFont val="Calibri"/>
        <family val="2"/>
        <scheme val="minor"/>
      </rPr>
      <t>167</t>
    </r>
    <r>
      <rPr>
        <sz val="9"/>
        <rFont val="Calibri"/>
        <family val="2"/>
        <scheme val="minor"/>
      </rPr>
      <t xml:space="preserve"> then
/cac:AccountingCustomerParty
- /cac:Party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</si>
  <si>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/cac:PayeeParty
- /cac:PartyIdentification
-- </t>
    </r>
    <r>
      <rPr>
        <b/>
        <sz val="9"/>
        <color rgb="FF0070C0"/>
        <rFont val="Calibri"/>
        <family val="2"/>
        <scheme val="minor"/>
      </rPr>
      <t xml:space="preserve">/cbc:ID </t>
    </r>
    <r>
      <rPr>
        <b/>
        <sz val="9"/>
        <color theme="9" tint="-0.249977111117893"/>
        <rFont val="Calibri"/>
        <family val="2"/>
        <scheme val="minor"/>
      </rPr>
      <t>schemeID</t>
    </r>
    <r>
      <rPr>
        <b/>
        <sz val="9"/>
        <rFont val="Calibri"/>
        <family val="2"/>
        <scheme val="minor"/>
      </rPr>
      <t>=See E20.#170</t>
    </r>
    <r>
      <rPr>
        <sz val="9"/>
        <rFont val="Calibri"/>
        <family val="2"/>
        <scheme val="minor"/>
      </rPr>
      <t xml:space="preserve">
</t>
    </r>
    <r>
      <rPr>
        <b/>
        <sz val="9"/>
        <rFont val="Calibri"/>
        <family val="2"/>
        <scheme val="minor"/>
      </rPr>
      <t>and if E20.#170</t>
    </r>
    <r>
      <rPr>
        <sz val="9"/>
        <rFont val="Calibri"/>
        <family val="2"/>
        <scheme val="minor"/>
      </rPr>
      <t>=</t>
    </r>
    <r>
      <rPr>
        <b/>
        <sz val="9"/>
        <rFont val="Calibri"/>
        <family val="2"/>
        <scheme val="minor"/>
      </rPr>
      <t>167</t>
    </r>
    <r>
      <rPr>
        <sz val="9"/>
        <rFont val="Calibri"/>
        <family val="2"/>
        <scheme val="minor"/>
      </rPr>
      <t xml:space="preserve"> then
/cac:PayeeParty
- /cac:PartyTaxScheme
-- </t>
    </r>
    <r>
      <rPr>
        <b/>
        <sz val="9"/>
        <color rgb="FF0070C0"/>
        <rFont val="Calibri"/>
        <family val="2"/>
        <scheme val="minor"/>
      </rPr>
      <t xml:space="preserve">/cbc:CompanyID
</t>
    </r>
    <r>
      <rPr>
        <sz val="9"/>
        <rFont val="Calibri"/>
        <family val="2"/>
        <scheme val="minor"/>
      </rPr>
      <t xml:space="preserve">--- /cac:TaxScheme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</si>
  <si>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/rsm:ExchangedDocument
- /ram:IncludedNote
-- </t>
    </r>
    <r>
      <rPr>
        <b/>
        <sz val="9"/>
        <color theme="9" tint="-0.249977111117893"/>
        <rFont val="Calibri"/>
        <family val="2"/>
        <scheme val="minor"/>
      </rPr>
      <t>/ram:SubjectCode</t>
    </r>
    <r>
      <rPr>
        <sz val="9"/>
        <rFont val="Calibri"/>
        <family val="2"/>
        <scheme val="minor"/>
      </rPr>
      <t xml:space="preserve"> = "</t>
    </r>
    <r>
      <rPr>
        <b/>
        <sz val="9"/>
        <rFont val="Calibri"/>
        <family val="2"/>
        <scheme val="minor"/>
      </rPr>
      <t>ABU</t>
    </r>
    <r>
      <rPr>
        <sz val="9"/>
        <rFont val="Calibri"/>
        <family val="2"/>
        <scheme val="minor"/>
      </rPr>
      <t xml:space="preserve">"
-- </t>
    </r>
    <r>
      <rPr>
        <b/>
        <sz val="9"/>
        <color rgb="FF0070C0"/>
        <rFont val="Calibri"/>
        <family val="2"/>
        <scheme val="minor"/>
      </rPr>
      <t>/ram:Content</t>
    </r>
    <r>
      <rPr>
        <sz val="9"/>
        <rFont val="Calibri"/>
        <family val="2"/>
        <scheme val="minor"/>
      </rPr>
      <t xml:space="preserve"> = </t>
    </r>
    <r>
      <rPr>
        <b/>
        <sz val="9"/>
        <color rgb="FF0070C0"/>
        <rFont val="Calibri"/>
        <family val="2"/>
        <scheme val="minor"/>
      </rPr>
      <t>E20.#137</t>
    </r>
    <r>
      <rPr>
        <sz val="9"/>
        <rFont val="Calibri"/>
        <family val="2"/>
        <scheme val="minor"/>
      </rPr>
      <t xml:space="preserve">;E20.#138;E20.#136
</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</si>
  <si>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"#ABU#"</t>
    </r>
    <r>
      <rPr>
        <sz val="9"/>
        <rFont val="Calibri"/>
        <family val="2"/>
        <scheme val="minor"/>
      </rPr>
      <t xml:space="preserve"> + </t>
    </r>
    <r>
      <rPr>
        <b/>
        <sz val="9"/>
        <color rgb="FF0070C0"/>
        <rFont val="Calibri"/>
        <family val="2"/>
        <scheme val="minor"/>
      </rPr>
      <t>E20.#137</t>
    </r>
    <r>
      <rPr>
        <sz val="9"/>
        <rFont val="Calibri"/>
        <family val="2"/>
        <scheme val="minor"/>
      </rPr>
      <t>;E20.#138;E20.#136</t>
    </r>
  </si>
  <si>
    <r>
      <t xml:space="preserve">/rsm:ExchangedDocument
- /ram:IncludedNote
-- </t>
    </r>
    <r>
      <rPr>
        <b/>
        <sz val="9"/>
        <color theme="9" tint="-0.249977111117893"/>
        <rFont val="Calibri"/>
        <family val="2"/>
        <scheme val="minor"/>
      </rPr>
      <t>/ram:SubjectCode</t>
    </r>
    <r>
      <rPr>
        <sz val="9"/>
        <rFont val="Calibri"/>
        <family val="2"/>
        <scheme val="minor"/>
      </rPr>
      <t xml:space="preserve"> = "</t>
    </r>
    <r>
      <rPr>
        <b/>
        <sz val="9"/>
        <rFont val="Calibri"/>
        <family val="2"/>
        <scheme val="minor"/>
      </rPr>
      <t>ABU</t>
    </r>
    <r>
      <rPr>
        <sz val="9"/>
        <rFont val="Calibri"/>
        <family val="2"/>
        <scheme val="minor"/>
      </rPr>
      <t xml:space="preserve">"
-- </t>
    </r>
    <r>
      <rPr>
        <b/>
        <sz val="9"/>
        <color rgb="FF0070C0"/>
        <rFont val="Calibri"/>
        <family val="2"/>
        <scheme val="minor"/>
      </rPr>
      <t>/ram:Content</t>
    </r>
    <r>
      <rPr>
        <sz val="9"/>
        <rFont val="Calibri"/>
        <family val="2"/>
        <scheme val="minor"/>
      </rPr>
      <t xml:space="preserve"> = E20.#137;</t>
    </r>
    <r>
      <rPr>
        <b/>
        <sz val="9"/>
        <color rgb="FF0070C0"/>
        <rFont val="Calibri"/>
        <family val="2"/>
        <scheme val="minor"/>
      </rPr>
      <t>E20.#138</t>
    </r>
    <r>
      <rPr>
        <sz val="9"/>
        <rFont val="Calibri"/>
        <family val="2"/>
        <scheme val="minor"/>
      </rPr>
      <t xml:space="preserve">;E20.#136
</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</si>
  <si>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"#ABU#"</t>
    </r>
    <r>
      <rPr>
        <sz val="9"/>
        <rFont val="Calibri"/>
        <family val="2"/>
        <scheme val="minor"/>
      </rPr>
      <t xml:space="preserve"> + E20.#137;</t>
    </r>
    <r>
      <rPr>
        <b/>
        <sz val="9"/>
        <color rgb="FF0070C0"/>
        <rFont val="Calibri"/>
        <family val="2"/>
        <scheme val="minor"/>
      </rPr>
      <t>E20.#138</t>
    </r>
    <r>
      <rPr>
        <sz val="9"/>
        <rFont val="Calibri"/>
        <family val="2"/>
        <scheme val="minor"/>
      </rPr>
      <t>;E20.#136</t>
    </r>
  </si>
  <si>
    <r>
      <rPr>
        <b/>
        <sz val="9"/>
        <color rgb="FF0070C0"/>
        <rFont val="Calibri"/>
        <family val="2"/>
        <scheme val="minor"/>
      </rPr>
      <t xml:space="preserve">/cbc:Not e </t>
    </r>
    <r>
      <rPr>
        <sz val="9"/>
        <rFont val="Calibri"/>
        <family val="2"/>
        <scheme val="minor"/>
      </rPr>
      <t>=</t>
    </r>
    <r>
      <rPr>
        <b/>
        <sz val="9"/>
        <color theme="9" tint="-0.249977111117893"/>
        <rFont val="Calibri"/>
        <family val="2"/>
        <scheme val="minor"/>
      </rPr>
      <t>"#ABU#"</t>
    </r>
    <r>
      <rPr>
        <sz val="9"/>
        <rFont val="Calibri"/>
        <family val="2"/>
        <scheme val="minor"/>
      </rPr>
      <t xml:space="preserve"> + E20.#137;</t>
    </r>
    <r>
      <rPr>
        <b/>
        <sz val="9"/>
        <color rgb="FF0070C0"/>
        <rFont val="Calibri"/>
        <family val="2"/>
        <scheme val="minor"/>
      </rPr>
      <t>E20.#138</t>
    </r>
    <r>
      <rPr>
        <sz val="9"/>
        <rFont val="Calibri"/>
        <family val="2"/>
        <scheme val="minor"/>
      </rPr>
      <t>;E20.#136</t>
    </r>
  </si>
  <si>
    <r>
      <t xml:space="preserve">/rsm:ExchangedDocument
- /ram:IncludedNote
-- </t>
    </r>
    <r>
      <rPr>
        <b/>
        <sz val="9"/>
        <color theme="9" tint="-0.249977111117893"/>
        <rFont val="Calibri"/>
        <family val="2"/>
        <scheme val="minor"/>
      </rPr>
      <t>/ram:SubjectCode</t>
    </r>
    <r>
      <rPr>
        <sz val="9"/>
        <rFont val="Calibri"/>
        <family val="2"/>
        <scheme val="minor"/>
      </rPr>
      <t xml:space="preserve"> = "</t>
    </r>
    <r>
      <rPr>
        <b/>
        <sz val="9"/>
        <rFont val="Calibri"/>
        <family val="2"/>
        <scheme val="minor"/>
      </rPr>
      <t>ABU</t>
    </r>
    <r>
      <rPr>
        <sz val="9"/>
        <rFont val="Calibri"/>
        <family val="2"/>
        <scheme val="minor"/>
      </rPr>
      <t xml:space="preserve">"
-- </t>
    </r>
    <r>
      <rPr>
        <b/>
        <sz val="9"/>
        <color rgb="FF0070C0"/>
        <rFont val="Calibri"/>
        <family val="2"/>
        <scheme val="minor"/>
      </rPr>
      <t>/ram:Content</t>
    </r>
    <r>
      <rPr>
        <sz val="9"/>
        <rFont val="Calibri"/>
        <family val="2"/>
        <scheme val="minor"/>
      </rPr>
      <t xml:space="preserve"> = E20.#137;E20.#138;</t>
    </r>
    <r>
      <rPr>
        <b/>
        <sz val="9"/>
        <color rgb="FF0070C0"/>
        <rFont val="Calibri"/>
        <family val="2"/>
        <scheme val="minor"/>
      </rPr>
      <t>E20.#136</t>
    </r>
    <r>
      <rPr>
        <sz val="9"/>
        <rFont val="Calibri"/>
        <family val="2"/>
        <scheme val="minor"/>
      </rPr>
      <t xml:space="preserve">
</t>
    </r>
  </si>
  <si>
    <r>
      <rPr>
        <b/>
        <sz val="9"/>
        <color rgb="FF0070C0"/>
        <rFont val="Calibri"/>
        <family val="2"/>
        <scheme val="minor"/>
      </rPr>
      <t xml:space="preserve">/cbc:Note </t>
    </r>
    <r>
      <rPr>
        <sz val="9"/>
        <rFont val="Calibri"/>
        <family val="2"/>
        <scheme val="minor"/>
      </rPr>
      <t xml:space="preserve">= </t>
    </r>
    <r>
      <rPr>
        <b/>
        <sz val="9"/>
        <color theme="9" tint="-0.249977111117893"/>
        <rFont val="Calibri"/>
        <family val="2"/>
        <scheme val="minor"/>
      </rPr>
      <t>"#ABU#"</t>
    </r>
    <r>
      <rPr>
        <sz val="9"/>
        <rFont val="Calibri"/>
        <family val="2"/>
        <scheme val="minor"/>
      </rPr>
      <t xml:space="preserve"> + E20.#137;E20.#138;</t>
    </r>
    <r>
      <rPr>
        <b/>
        <sz val="9"/>
        <color rgb="FF0070C0"/>
        <rFont val="Calibri"/>
        <family val="2"/>
        <scheme val="minor"/>
      </rPr>
      <t>E20.#136</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</si>
  <si>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BAN</t>
    </r>
    <r>
      <rPr>
        <sz val="9"/>
        <rFont val="Calibri"/>
        <family val="2"/>
        <scheme val="minor"/>
      </rPr>
      <t xml:space="preserve">"
---- </t>
    </r>
    <r>
      <rPr>
        <b/>
        <sz val="9"/>
        <color rgb="FF0070C0"/>
        <rFont val="Calibri"/>
        <family val="2"/>
        <scheme val="minor"/>
      </rPr>
      <t xml:space="preserve">/ram:Content </t>
    </r>
    <r>
      <rPr>
        <sz val="9"/>
        <rFont val="Calibri"/>
        <family val="2"/>
        <scheme val="minor"/>
      </rPr>
      <t>= "</t>
    </r>
    <r>
      <rPr>
        <b/>
        <sz val="9"/>
        <rFont val="Calibri"/>
        <family val="2"/>
        <scheme val="minor"/>
      </rPr>
      <t>21</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</si>
  <si>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21</t>
    </r>
    <r>
      <rPr>
        <sz val="9"/>
        <rFont val="Calibri"/>
        <family val="2"/>
        <scheme val="minor"/>
      </rPr>
      <t>"</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</si>
  <si>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21</t>
    </r>
    <r>
      <rPr>
        <sz val="9"/>
        <rFont val="Calibri"/>
        <family val="2"/>
        <scheme val="minor"/>
      </rPr>
      <t>"</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</si>
  <si>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COULEUR/COLOUR</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</si>
  <si>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COULEUR/COLOUR</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</si>
  <si>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COULEUR/COLOUR</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</si>
  <si>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DIAMETRE/DIAMETER</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</si>
  <si>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DIAMETRE/DIAMETER</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</si>
  <si>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DIAMETRE/DIAMETER</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</si>
  <si>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DIAM.ATTRIB</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</si>
  <si>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DIAM.ATTRIB</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</si>
  <si>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DIAM.ATTRIB</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</si>
  <si>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RAYON/RADIUS</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</si>
  <si>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RAYON/RADIUS</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</si>
  <si>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RAYON/RADIUS</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</si>
  <si>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SPHERE</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</si>
  <si>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SPHERE</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</si>
  <si>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SPHERE</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</si>
  <si>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BASE CURVE</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</si>
  <si>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BASE CURVE</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</si>
  <si>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BASE CURVE</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</si>
  <si>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CYLINDRE/CYLINDER</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</si>
  <si>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CYLINDRE/CYLINDER</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</si>
  <si>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CYLINDRE/CYLINDER</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</si>
  <si>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AXE/AXIS</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</si>
  <si>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AXE/AXIS</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</si>
  <si>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AXE/AXIS</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</si>
  <si>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ADDITION</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</si>
  <si>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ADDITION</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</si>
  <si>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ADDITION</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</si>
  <si>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NEZ/BRIDGE</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</si>
  <si>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NEZ/BRIDGE</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</si>
  <si>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NEZ/BRIDGE</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</si>
  <si>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BRANCHE/ARM LENGTH</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</si>
  <si>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BRANCHE/ARM LENGTH</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</si>
  <si>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BRANCHE/ARM LENGTH</t>
    </r>
    <r>
      <rPr>
        <sz val="9"/>
        <rFont val="Calibri"/>
        <family val="2"/>
        <scheme val="minor"/>
      </rPr>
      <t xml:space="preserve">"
--- </t>
    </r>
    <r>
      <rPr>
        <b/>
        <sz val="9"/>
        <color rgb="FF0070C0"/>
        <rFont val="Calibri"/>
        <family val="2"/>
        <scheme val="minor"/>
      </rPr>
      <t>/cbc:Value</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</si>
  <si>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IND</t>
    </r>
    <r>
      <rPr>
        <sz val="9"/>
        <rFont val="Calibri"/>
        <family val="2"/>
        <scheme val="minor"/>
      </rPr>
      <t xml:space="preserve">"
---- </t>
    </r>
    <r>
      <rPr>
        <b/>
        <sz val="9"/>
        <color rgb="FF0070C0"/>
        <rFont val="Calibri"/>
        <family val="2"/>
        <scheme val="minor"/>
      </rPr>
      <t>/ram:Content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</si>
  <si>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G21.#57</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</si>
  <si>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G21.#57</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</si>
  <si>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AAI</t>
    </r>
    <r>
      <rPr>
        <sz val="9"/>
        <rFont val="Calibri"/>
        <family val="2"/>
        <scheme val="minor"/>
      </rPr>
      <t xml:space="preserve">"
---- </t>
    </r>
    <r>
      <rPr>
        <b/>
        <sz val="9"/>
        <color rgb="FF0070C0"/>
        <rFont val="Calibri"/>
        <family val="2"/>
        <scheme val="minor"/>
      </rPr>
      <t>/ram:Content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</si>
  <si>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G21.#58</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</si>
  <si>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G21.#58</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</si>
  <si>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AEG</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</si>
  <si>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CS</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</si>
  <si>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EQ</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</si>
  <si>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OP</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</si>
  <si>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 xml:space="preserve">/ram:TypeCode </t>
    </r>
    <r>
      <rPr>
        <sz val="9"/>
        <rFont val="Calibri"/>
        <family val="2"/>
        <scheme val="minor"/>
      </rPr>
      <t>=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LI</t>
    </r>
    <r>
      <rPr>
        <sz val="9"/>
        <rFont val="Calibri"/>
        <family val="2"/>
        <scheme val="minor"/>
      </rPr>
      <t>"</t>
    </r>
  </si>
  <si>
    <r>
      <t xml:space="preserve">/rsm:SupplyChainTradeTransaction
- /ram:IncludedSupplyChainTradeLineItem
-- /ram:SpecifiedLineTradeSettlement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/ram:RateApplicablePercent</t>
    </r>
  </si>
  <si>
    <r>
      <t xml:space="preserve">/cac:InvoiceLine
- /cac:Item
-- /cac:ClassifiedTaxCategory
--- </t>
    </r>
    <r>
      <rPr>
        <b/>
        <sz val="9"/>
        <color rgb="FF0070C0"/>
        <rFont val="Calibri"/>
        <family val="2"/>
        <scheme val="minor"/>
      </rPr>
      <t>/cbc:Percent</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</si>
  <si>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/cac:CreditNoteLine
- /cac:Item
-- /cac:ClassifiedTaxCategory
--- </t>
    </r>
    <r>
      <rPr>
        <b/>
        <sz val="9"/>
        <color rgb="FF0070C0"/>
        <rFont val="Calibri"/>
        <family val="2"/>
        <scheme val="minor"/>
      </rPr>
      <t>/cbc:Percent</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</si>
  <si>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/ram:IncludedSupplyChainTradeLineItem
-- /ram:SpecifiedLineTradeSettlement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</si>
  <si>
    <r>
      <t xml:space="preserve">/cac:InvoiceLine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b/>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</si>
  <si>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/cac:CreditNoteLine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b/>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</si>
  <si>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PUR</t>
    </r>
    <r>
      <rPr>
        <sz val="9"/>
        <rFont val="Calibri"/>
        <family val="2"/>
        <scheme val="minor"/>
      </rPr>
      <t xml:space="preserve">"
---- </t>
    </r>
    <r>
      <rPr>
        <b/>
        <sz val="9"/>
        <color rgb="FF0070C0"/>
        <rFont val="Calibri"/>
        <family val="2"/>
        <scheme val="minor"/>
      </rPr>
      <t>/ram:Content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</si>
  <si>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G21.#219</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</si>
  <si>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G21.#219</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</si>
  <si>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BAN</t>
    </r>
    <r>
      <rPr>
        <sz val="9"/>
        <rFont val="Calibri"/>
        <family val="2"/>
        <scheme val="minor"/>
      </rPr>
      <t xml:space="preserve">"
---- </t>
    </r>
    <r>
      <rPr>
        <b/>
        <sz val="9"/>
        <color rgb="FF0070C0"/>
        <rFont val="Calibri"/>
        <family val="2"/>
        <scheme val="minor"/>
      </rPr>
      <t xml:space="preserve">/ram:Content </t>
    </r>
    <r>
      <rPr>
        <sz val="9"/>
        <rFont val="Calibri"/>
        <family val="2"/>
        <scheme val="minor"/>
      </rPr>
      <t>= "</t>
    </r>
    <r>
      <rPr>
        <b/>
        <sz val="9"/>
        <rFont val="Calibri"/>
        <family val="2"/>
        <scheme val="minor"/>
      </rPr>
      <t>22</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</si>
  <si>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22</t>
    </r>
    <r>
      <rPr>
        <sz val="9"/>
        <rFont val="Calibri"/>
        <family val="2"/>
        <scheme val="minor"/>
      </rPr>
      <t>"</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</si>
  <si>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22</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</si>
  <si>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G22.#95</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</si>
  <si>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G22.#95</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</si>
  <si>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G22.#96</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</si>
  <si>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G22.#96</t>
    </r>
  </si>
  <si>
    <r>
      <t xml:space="preserve">/rsm:SupplyChainTradeTransaction
- /ram:IncludedSupplyChainTradeLineItem
-- /ram:SpecifiedLineTradeSettlement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/ram:RateApplicablePercent</t>
    </r>
  </si>
  <si>
    <r>
      <t xml:space="preserve">/cac:InvoiceLine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</si>
  <si>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/cac:CreditNoteLine
- /cac:Item
-- /cac:ClassifiedTaxCategory
--- </t>
    </r>
    <r>
      <rPr>
        <b/>
        <sz val="9"/>
        <color rgb="FF0070C0"/>
        <rFont val="Calibri"/>
        <family val="2"/>
        <scheme val="minor"/>
      </rPr>
      <t xml:space="preserve">/cbc:ID
</t>
    </r>
    <r>
      <rPr>
        <sz val="9"/>
        <rFont val="Calibri"/>
        <family val="2"/>
        <scheme val="minor"/>
      </rPr>
      <t xml:space="preserve">--- </t>
    </r>
    <r>
      <rPr>
        <b/>
        <sz val="9"/>
        <color theme="9" tint="-0.249977111117893"/>
        <rFont val="Calibri"/>
        <family val="2"/>
        <scheme val="minor"/>
      </rPr>
      <t>/cac:TaxScheme</t>
    </r>
    <r>
      <rPr>
        <sz val="9"/>
        <rFont val="Calibri"/>
        <family val="2"/>
        <scheme val="minor"/>
      </rPr>
      <t xml:space="preserve">
</t>
    </r>
    <r>
      <rPr>
        <sz val="9"/>
        <color rgb="FF0070C0"/>
        <rFont val="Calibri"/>
        <family val="2"/>
        <scheme val="minor"/>
      </rPr>
      <t xml:space="preserve">----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</si>
  <si>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G22.#220</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</si>
  <si>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#PUR#</t>
    </r>
    <r>
      <rPr>
        <sz val="9"/>
        <rFont val="Calibri"/>
        <family val="2"/>
        <scheme val="minor"/>
      </rPr>
      <t xml:space="preserve">" + </t>
    </r>
    <r>
      <rPr>
        <b/>
        <sz val="9"/>
        <rFont val="Calibri"/>
        <family val="2"/>
        <scheme val="minor"/>
      </rPr>
      <t>G22.#220</t>
    </r>
  </si>
  <si>
    <r>
      <t xml:space="preserve">/rsm:SupplyChainTradeTransaction
- /ram:IncludedSupplyChainTradeLineItem
-- /ram:AssociatedDocumentLineDocument
--- /ram:IncludedNote
---- </t>
    </r>
    <r>
      <rPr>
        <b/>
        <sz val="9"/>
        <color theme="9" tint="-0.249977111117893"/>
        <rFont val="Calibri"/>
        <family val="2"/>
        <scheme val="minor"/>
      </rPr>
      <t xml:space="preserve">/ram:SubjectCode </t>
    </r>
    <r>
      <rPr>
        <sz val="9"/>
        <rFont val="Calibri"/>
        <family val="2"/>
        <scheme val="minor"/>
      </rPr>
      <t>= "</t>
    </r>
    <r>
      <rPr>
        <b/>
        <sz val="9"/>
        <rFont val="Calibri"/>
        <family val="2"/>
        <scheme val="minor"/>
      </rPr>
      <t>BAN</t>
    </r>
    <r>
      <rPr>
        <sz val="9"/>
        <rFont val="Calibri"/>
        <family val="2"/>
        <scheme val="minor"/>
      </rPr>
      <t xml:space="preserve">"
---- </t>
    </r>
    <r>
      <rPr>
        <b/>
        <sz val="9"/>
        <color rgb="FF0070C0"/>
        <rFont val="Calibri"/>
        <family val="2"/>
        <scheme val="minor"/>
      </rPr>
      <t xml:space="preserve">/ram:Content </t>
    </r>
    <r>
      <rPr>
        <sz val="9"/>
        <rFont val="Calibri"/>
        <family val="2"/>
        <scheme val="minor"/>
      </rPr>
      <t>= "</t>
    </r>
    <r>
      <rPr>
        <b/>
        <sz val="9"/>
        <rFont val="Calibri"/>
        <family val="2"/>
        <scheme val="minor"/>
      </rPr>
      <t>23</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</si>
  <si>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23</t>
    </r>
    <r>
      <rPr>
        <sz val="9"/>
        <rFont val="Calibri"/>
        <family val="2"/>
        <scheme val="minor"/>
      </rPr>
      <t>"</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</si>
  <si>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#BAN#</t>
    </r>
    <r>
      <rPr>
        <b/>
        <sz val="9"/>
        <rFont val="Calibri"/>
        <family val="2"/>
        <scheme val="minor"/>
      </rPr>
      <t>23</t>
    </r>
    <r>
      <rPr>
        <sz val="9"/>
        <rFont val="Calibri"/>
        <family val="2"/>
        <scheme val="minor"/>
      </rPr>
      <t>"</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</si>
  <si>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G23.#57</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</si>
  <si>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#IND#</t>
    </r>
    <r>
      <rPr>
        <sz val="9"/>
        <rFont val="Calibri"/>
        <family val="2"/>
        <scheme val="minor"/>
      </rPr>
      <t xml:space="preserve">" + </t>
    </r>
    <r>
      <rPr>
        <b/>
        <sz val="9"/>
        <rFont val="Calibri"/>
        <family val="2"/>
        <scheme val="minor"/>
      </rPr>
      <t>G23.#57</t>
    </r>
  </si>
  <si>
    <r>
      <t xml:space="preserve">/cac:InvoiceLine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G23.#58</t>
    </r>
  </si>
  <si>
    <r>
      <t xml:space="preserve">/cac:CreditNoteLine
- </t>
    </r>
    <r>
      <rPr>
        <b/>
        <sz val="9"/>
        <color rgb="FF0070C0"/>
        <rFont val="Calibri"/>
        <family val="2"/>
        <scheme val="minor"/>
      </rPr>
      <t xml:space="preserve">/cbc:Note </t>
    </r>
    <r>
      <rPr>
        <sz val="9"/>
        <rFont val="Calibri"/>
        <family val="2"/>
        <scheme val="minor"/>
      </rPr>
      <t>= "</t>
    </r>
    <r>
      <rPr>
        <b/>
        <sz val="9"/>
        <color theme="9" tint="-0.249977111117893"/>
        <rFont val="Calibri"/>
        <family val="2"/>
        <scheme val="minor"/>
      </rPr>
      <t>#AAI#</t>
    </r>
    <r>
      <rPr>
        <sz val="9"/>
        <rFont val="Calibri"/>
        <family val="2"/>
        <scheme val="minor"/>
      </rPr>
      <t xml:space="preserve">" + </t>
    </r>
    <r>
      <rPr>
        <b/>
        <sz val="9"/>
        <rFont val="Calibri"/>
        <family val="2"/>
        <scheme val="minor"/>
      </rPr>
      <t>G23.#58</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</si>
  <si>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 xml:space="preserve">/udt:Indicator </t>
    </r>
    <r>
      <rPr>
        <sz val="9"/>
        <rFont val="Calibri"/>
        <family val="2"/>
        <scheme val="minor"/>
      </rPr>
      <t xml:space="preserve">= </t>
    </r>
    <r>
      <rPr>
        <b/>
        <sz val="9"/>
        <rFont val="Calibri"/>
        <family val="2"/>
        <scheme val="minor"/>
      </rPr>
      <t>true</t>
    </r>
    <r>
      <rPr>
        <sz val="9"/>
        <rFont val="Calibri"/>
        <family val="2"/>
        <scheme val="minor"/>
      </rPr>
      <t xml:space="preserve">
---- </t>
    </r>
    <r>
      <rPr>
        <b/>
        <sz val="9"/>
        <color theme="9" tint="-0.249977111117893"/>
        <rFont val="Calibri"/>
        <family val="2"/>
        <scheme val="minor"/>
      </rPr>
      <t xml:space="preserve">/ram:ReasonCode </t>
    </r>
    <r>
      <rPr>
        <sz val="9"/>
        <rFont val="Calibri"/>
        <family val="2"/>
        <scheme val="minor"/>
      </rPr>
      <t>= "</t>
    </r>
    <r>
      <rPr>
        <b/>
        <sz val="9"/>
        <rFont val="Calibri"/>
        <family val="2"/>
        <scheme val="minor"/>
      </rPr>
      <t>PC</t>
    </r>
    <r>
      <rPr>
        <sz val="9"/>
        <rFont val="Calibri"/>
        <family val="2"/>
        <scheme val="minor"/>
      </rPr>
      <t xml:space="preserve">"
---- </t>
    </r>
    <r>
      <rPr>
        <b/>
        <sz val="9"/>
        <color rgb="FF0070C0"/>
        <rFont val="Calibri"/>
        <family val="2"/>
        <scheme val="minor"/>
      </rPr>
      <t>/ram:ActualAmount</t>
    </r>
  </si>
  <si>
    <r>
      <t xml:space="preserve">/cac:InvoiceLine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PC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</si>
  <si>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PC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</si>
  <si>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/ram:IncludedSupplyChainTradeLineItem
-- /ram:SpecifiedLineTradeSettlement
--- /ram:SpecifiedTradeAllowanceCharge
---- </t>
    </r>
    <r>
      <rPr>
        <b/>
        <sz val="9"/>
        <color theme="9" tint="-0.249977111117893"/>
        <rFont val="Calibri"/>
        <family val="2"/>
        <scheme val="minor"/>
      </rPr>
      <t>/ram:ChargeIndicator</t>
    </r>
    <r>
      <rPr>
        <sz val="9"/>
        <rFont val="Calibri"/>
        <family val="2"/>
        <scheme val="minor"/>
      </rPr>
      <t xml:space="preserve">
----- </t>
    </r>
    <r>
      <rPr>
        <b/>
        <sz val="9"/>
        <color theme="9" tint="-0.249977111117893"/>
        <rFont val="Calibri"/>
        <family val="2"/>
        <scheme val="minor"/>
      </rPr>
      <t xml:space="preserve">/udt:Indicator </t>
    </r>
    <r>
      <rPr>
        <sz val="9"/>
        <rFont val="Calibri"/>
        <family val="2"/>
        <scheme val="minor"/>
      </rPr>
      <t xml:space="preserve">= </t>
    </r>
    <r>
      <rPr>
        <b/>
        <sz val="9"/>
        <rFont val="Calibri"/>
        <family val="2"/>
        <scheme val="minor"/>
      </rPr>
      <t>true</t>
    </r>
    <r>
      <rPr>
        <sz val="9"/>
        <rFont val="Calibri"/>
        <family val="2"/>
        <scheme val="minor"/>
      </rPr>
      <t xml:space="preserve">
---- </t>
    </r>
    <r>
      <rPr>
        <b/>
        <sz val="9"/>
        <color theme="9" tint="-0.249977111117893"/>
        <rFont val="Calibri"/>
        <family val="2"/>
        <scheme val="minor"/>
      </rPr>
      <t xml:space="preserve">/ram:ReasonCode </t>
    </r>
    <r>
      <rPr>
        <sz val="9"/>
        <rFont val="Calibri"/>
        <family val="2"/>
        <scheme val="minor"/>
      </rPr>
      <t>= "</t>
    </r>
    <r>
      <rPr>
        <b/>
        <sz val="9"/>
        <rFont val="Calibri"/>
        <family val="2"/>
        <scheme val="minor"/>
      </rPr>
      <t>FC</t>
    </r>
    <r>
      <rPr>
        <sz val="9"/>
        <rFont val="Calibri"/>
        <family val="2"/>
        <scheme val="minor"/>
      </rPr>
      <t xml:space="preserve">"
---- </t>
    </r>
    <r>
      <rPr>
        <b/>
        <sz val="9"/>
        <color rgb="FF0070C0"/>
        <rFont val="Calibri"/>
        <family val="2"/>
        <scheme val="minor"/>
      </rPr>
      <t>/ram:ActualAmount</t>
    </r>
  </si>
  <si>
    <r>
      <t xml:space="preserve">/cac:InvoiceLine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FC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</si>
  <si>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/cac:CreditNoteLine
- /cac:AllowanceCharge
-- </t>
    </r>
    <r>
      <rPr>
        <b/>
        <sz val="9"/>
        <color theme="9" tint="-0.249977111117893"/>
        <rFont val="Calibri"/>
        <family val="2"/>
        <scheme val="minor"/>
      </rPr>
      <t xml:space="preserve">/cbc:ChargeIndicator </t>
    </r>
    <r>
      <rPr>
        <sz val="9"/>
        <rFont val="Calibri"/>
        <family val="2"/>
        <scheme val="minor"/>
      </rPr>
      <t xml:space="preserve">= </t>
    </r>
    <r>
      <rPr>
        <b/>
        <sz val="9"/>
        <rFont val="Calibri"/>
        <family val="2"/>
        <scheme val="minor"/>
      </rPr>
      <t xml:space="preserve">true
</t>
    </r>
    <r>
      <rPr>
        <sz val="9"/>
        <rFont val="Calibri"/>
        <family val="2"/>
        <scheme val="minor"/>
      </rPr>
      <t xml:space="preserve">-- </t>
    </r>
    <r>
      <rPr>
        <b/>
        <sz val="9"/>
        <color theme="9" tint="-0.249977111117893"/>
        <rFont val="Calibri"/>
        <family val="2"/>
        <scheme val="minor"/>
      </rPr>
      <t xml:space="preserve">/cbc:AllowanceChargeReasonCode </t>
    </r>
    <r>
      <rPr>
        <sz val="9"/>
        <rFont val="Calibri"/>
        <family val="2"/>
        <scheme val="minor"/>
      </rPr>
      <t>= "</t>
    </r>
    <r>
      <rPr>
        <b/>
        <sz val="9"/>
        <rFont val="Calibri"/>
        <family val="2"/>
        <scheme val="minor"/>
      </rPr>
      <t>FC</t>
    </r>
    <r>
      <rPr>
        <sz val="9"/>
        <rFont val="Calibri"/>
        <family val="2"/>
        <scheme val="minor"/>
      </rPr>
      <t xml:space="preserve">"
-- </t>
    </r>
    <r>
      <rPr>
        <b/>
        <sz val="9"/>
        <color rgb="FF0070C0"/>
        <rFont val="Calibri"/>
        <family val="2"/>
        <scheme val="minor"/>
      </rPr>
      <t>/cbc:Amount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</si>
  <si>
    <r>
      <t xml:space="preserve">/rsm:SupplyChainTradeTransaction
- /ram:ApplicableHeaderTradeSettlement
-- /ram:InvoiceReferencedDocument
--- </t>
    </r>
    <r>
      <rPr>
        <b/>
        <sz val="9"/>
        <color theme="9" tint="-0.249977111117893"/>
        <rFont val="Calibri"/>
        <family val="2"/>
        <scheme val="minor"/>
      </rPr>
      <t xml:space="preserve">/ram:TypeCode </t>
    </r>
    <r>
      <rPr>
        <sz val="9"/>
        <rFont val="Calibri"/>
        <family val="2"/>
        <scheme val="minor"/>
      </rPr>
      <t>= "</t>
    </r>
    <r>
      <rPr>
        <b/>
        <sz val="9"/>
        <rFont val="Calibri"/>
        <family val="2"/>
        <scheme val="minor"/>
      </rPr>
      <t>386</t>
    </r>
    <r>
      <rPr>
        <sz val="9"/>
        <rFont val="Calibri"/>
        <family val="2"/>
        <scheme val="minor"/>
      </rPr>
      <t xml:space="preserve">"
</t>
    </r>
    <r>
      <rPr>
        <b/>
        <sz val="9"/>
        <rFont val="Calibri"/>
        <family val="2"/>
        <scheme val="minor"/>
      </rPr>
      <t xml:space="preserve">--- </t>
    </r>
    <r>
      <rPr>
        <b/>
        <sz val="9"/>
        <color rgb="FF0070C0"/>
        <rFont val="Calibri"/>
        <family val="2"/>
        <scheme val="minor"/>
      </rPr>
      <t>/ram:IssuerAssignedID</t>
    </r>
  </si>
  <si>
    <r>
      <t xml:space="preserve">/cac:BillingReference
- /cac:InvoiceDocumentReference
-- </t>
    </r>
    <r>
      <rPr>
        <b/>
        <sz val="9"/>
        <color rgb="FF0070C0"/>
        <rFont val="Calibri"/>
        <family val="2"/>
        <scheme val="minor"/>
      </rPr>
      <t>/cbc:ID</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386</t>
    </r>
    <r>
      <rPr>
        <sz val="9"/>
        <rFont val="Calibri"/>
        <family val="2"/>
        <scheme val="minor"/>
      </rPr>
      <t>"</t>
    </r>
  </si>
  <si>
    <r>
      <t xml:space="preserve">/rsm:SupplyChainTradeTransaction
- /ram:ApplicableHeaderTradeSettlement
-- /ram:InvoiceReferencedDocument
--- </t>
    </r>
    <r>
      <rPr>
        <b/>
        <sz val="9"/>
        <color theme="9" tint="-0.249977111117893"/>
        <rFont val="Calibri"/>
        <family val="2"/>
        <scheme val="minor"/>
      </rPr>
      <t xml:space="preserve">/ram:TypeCode </t>
    </r>
    <r>
      <rPr>
        <sz val="9"/>
        <rFont val="Calibri"/>
        <family val="2"/>
        <scheme val="minor"/>
      </rPr>
      <t>= "</t>
    </r>
    <r>
      <rPr>
        <b/>
        <sz val="9"/>
        <rFont val="Calibri"/>
        <family val="2"/>
        <scheme val="minor"/>
      </rPr>
      <t>386</t>
    </r>
    <r>
      <rPr>
        <sz val="9"/>
        <rFont val="Calibri"/>
        <family val="2"/>
        <scheme val="minor"/>
      </rPr>
      <t xml:space="preserve">"
--- /ram:FormattedIssueDateTime
</t>
    </r>
    <r>
      <rPr>
        <b/>
        <sz val="9"/>
        <rFont val="Calibri"/>
        <family val="2"/>
        <scheme val="minor"/>
      </rPr>
      <t xml:space="preserve">---- </t>
    </r>
    <r>
      <rPr>
        <b/>
        <sz val="9"/>
        <color rgb="FF0070C0"/>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</si>
  <si>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/ram:BasisAmount</t>
    </r>
  </si>
  <si>
    <r>
      <t xml:space="preserve">/cac:TaxTotal
- /cac:TaxSubtotal
-- </t>
    </r>
    <r>
      <rPr>
        <b/>
        <sz val="9"/>
        <color rgb="FF0070C0"/>
        <rFont val="Calibri"/>
        <family val="2"/>
        <scheme val="minor"/>
      </rPr>
      <t>/cbc:TaxableAmount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color theme="9" tint="-0.249977111117893"/>
        <rFont val="Calibri"/>
        <family val="2"/>
        <scheme val="minor"/>
      </rPr>
      <t>/cac:TaxCategory</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</si>
  <si>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/ram:RateApplicablePercent</t>
    </r>
  </si>
  <si>
    <r>
      <t xml:space="preserve">/cac:TaxTotal
- /cac:TaxSubtotal
-- /cac:TaxCategory
--- </t>
    </r>
    <r>
      <rPr>
        <b/>
        <sz val="9"/>
        <color rgb="FF0070C0"/>
        <rFont val="Calibri"/>
        <family val="2"/>
        <scheme val="minor"/>
      </rPr>
      <t>/cbc:Percent</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</si>
  <si>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If </t>
    </r>
    <r>
      <rPr>
        <b/>
        <sz val="9"/>
        <rFont val="Calibri"/>
        <family val="2"/>
        <scheme val="minor"/>
      </rPr>
      <t>R20.#123a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R20.#123a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R20.#123a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R20.#123a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</si>
  <si>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/ram:CalculatedAmount</t>
    </r>
  </si>
  <si>
    <r>
      <t xml:space="preserve">/cac:TaxTotal
- /cac:TaxSubtotal
-- </t>
    </r>
    <r>
      <rPr>
        <b/>
        <sz val="9"/>
        <color rgb="FF0070C0"/>
        <rFont val="Calibri"/>
        <family val="2"/>
        <scheme val="minor"/>
      </rPr>
      <t>/cbc:TaxAmount</t>
    </r>
    <r>
      <rPr>
        <sz val="9"/>
        <rFont val="Calibri"/>
        <family val="2"/>
        <scheme val="minor"/>
      </rPr>
      <t xml:space="preserve"> </t>
    </r>
    <r>
      <rPr>
        <b/>
        <sz val="9"/>
        <color theme="9" tint="-0.249977111117893"/>
        <rFont val="Calibri"/>
        <family val="2"/>
        <scheme val="minor"/>
      </rPr>
      <t>currencyID</t>
    </r>
    <r>
      <rPr>
        <sz val="9"/>
        <rFont val="Calibri"/>
        <family val="2"/>
        <scheme val="minor"/>
      </rPr>
      <t>=</t>
    </r>
    <r>
      <rPr>
        <b/>
        <sz val="9"/>
        <rFont val="Calibri"/>
        <family val="2"/>
        <scheme val="minor"/>
      </rPr>
      <t>E20.#17</t>
    </r>
    <r>
      <rPr>
        <sz val="9"/>
        <rFont val="Calibri"/>
        <family val="2"/>
        <scheme val="minor"/>
      </rPr>
      <t xml:space="preserve">
-- </t>
    </r>
    <r>
      <rPr>
        <b/>
        <sz val="9"/>
        <color theme="9" tint="-0.249977111117893"/>
        <rFont val="Calibri"/>
        <family val="2"/>
        <scheme val="minor"/>
      </rPr>
      <t>/cac:TaxCategory</t>
    </r>
    <r>
      <rPr>
        <sz val="9"/>
        <rFont val="Calibri"/>
        <family val="2"/>
        <scheme val="minor"/>
      </rPr>
      <t xml:space="preserve">
--- </t>
    </r>
    <r>
      <rPr>
        <b/>
        <sz val="9"/>
        <color theme="9" tint="-0.249977111117893"/>
        <rFont val="Calibri"/>
        <family val="2"/>
        <scheme val="minor"/>
      </rPr>
      <t>/cac:TaxScheme</t>
    </r>
    <r>
      <rPr>
        <sz val="9"/>
        <rFont val="Calibri"/>
        <family val="2"/>
        <scheme val="minor"/>
      </rPr>
      <t xml:space="preserve">
---- </t>
    </r>
    <r>
      <rPr>
        <b/>
        <sz val="9"/>
        <color theme="9" tint="-0.249977111117893"/>
        <rFont val="Calibri"/>
        <family val="2"/>
        <scheme val="minor"/>
      </rPr>
      <t xml:space="preserve">/cbc:ID </t>
    </r>
    <r>
      <rPr>
        <sz val="9"/>
        <rFont val="Calibri"/>
        <family val="2"/>
        <scheme val="minor"/>
      </rPr>
      <t>= "</t>
    </r>
    <r>
      <rPr>
        <b/>
        <sz val="9"/>
        <rFont val="Calibri"/>
        <family val="2"/>
        <scheme val="minor"/>
      </rPr>
      <t>VAT</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</si>
  <si>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If </t>
    </r>
    <r>
      <rPr>
        <b/>
        <sz val="9"/>
        <rFont val="Calibri"/>
        <family val="2"/>
        <scheme val="minor"/>
      </rPr>
      <t>R20.#126a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R20.#126a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R20.#126a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R20.#126a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</si>
  <si>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If </t>
    </r>
    <r>
      <rPr>
        <b/>
        <sz val="9"/>
        <rFont val="Calibri"/>
        <family val="2"/>
        <scheme val="minor"/>
      </rPr>
      <t>R20.#129a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R20.#129a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R20.#129a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R20.#129a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</si>
  <si>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 xml:space="preserve">/rsm:SupplyChainTradeTransaction
- /ram:ApplicableHeaderTradeSettlement
-- /ram:ApplicableTradeTax
--- </t>
    </r>
    <r>
      <rPr>
        <b/>
        <sz val="9"/>
        <color theme="9" tint="-0.249977111117893"/>
        <rFont val="Calibri"/>
        <family val="2"/>
        <scheme val="minor"/>
      </rPr>
      <t xml:space="preserve">/ram:TypeCode </t>
    </r>
    <r>
      <rPr>
        <sz val="9"/>
        <rFont val="Calibri"/>
        <family val="2"/>
        <scheme val="minor"/>
      </rPr>
      <t>= "</t>
    </r>
    <r>
      <rPr>
        <b/>
        <sz val="9"/>
        <rFont val="Calibri"/>
        <family val="2"/>
        <scheme val="minor"/>
      </rPr>
      <t>VAT</t>
    </r>
    <r>
      <rPr>
        <sz val="9"/>
        <rFont val="Calibri"/>
        <family val="2"/>
        <scheme val="minor"/>
      </rPr>
      <t xml:space="preserve">"
--- </t>
    </r>
    <r>
      <rPr>
        <b/>
        <sz val="9"/>
        <color rgb="FF0070C0"/>
        <rFont val="Calibri"/>
        <family val="2"/>
        <scheme val="minor"/>
      </rPr>
      <t>/ram:CategoryCode</t>
    </r>
    <r>
      <rPr>
        <sz val="9"/>
        <rFont val="Calibri"/>
        <family val="2"/>
        <scheme val="minor"/>
      </rPr>
      <t xml:space="preserve">
If </t>
    </r>
    <r>
      <rPr>
        <b/>
        <sz val="9"/>
        <rFont val="Calibri"/>
        <family val="2"/>
        <scheme val="minor"/>
      </rPr>
      <t>R20.#161a = K</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Exonération de TVA, article 262 ter I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VATEX-EU-IC</t>
    </r>
    <r>
      <rPr>
        <sz val="9"/>
        <rFont val="Calibri"/>
        <family val="2"/>
        <scheme val="minor"/>
      </rPr>
      <t xml:space="preserve">"
If </t>
    </r>
    <r>
      <rPr>
        <b/>
        <sz val="9"/>
        <rFont val="Calibri"/>
        <family val="2"/>
        <scheme val="minor"/>
      </rPr>
      <t>R20.#161a = G</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259-1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VATEX-EU-G</t>
    </r>
    <r>
      <rPr>
        <sz val="9"/>
        <rFont val="Calibri"/>
        <family val="2"/>
        <scheme val="minor"/>
      </rPr>
      <t xml:space="preserve">"
If </t>
    </r>
    <r>
      <rPr>
        <b/>
        <sz val="9"/>
        <rFont val="Calibri"/>
        <family val="2"/>
        <scheme val="minor"/>
      </rPr>
      <t>R20.#161a = AE</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Autoliquidation</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VATEX-EU-AE</t>
    </r>
    <r>
      <rPr>
        <sz val="9"/>
        <rFont val="Calibri"/>
        <family val="2"/>
        <scheme val="minor"/>
      </rPr>
      <t xml:space="preserve">"
If </t>
    </r>
    <r>
      <rPr>
        <b/>
        <sz val="9"/>
        <rFont val="Calibri"/>
        <family val="2"/>
        <scheme val="minor"/>
      </rPr>
      <t>R20.#161a = O</t>
    </r>
    <r>
      <rPr>
        <sz val="9"/>
        <rFont val="Calibri"/>
        <family val="2"/>
        <scheme val="minor"/>
      </rPr>
      <t xml:space="preserve">
--- </t>
    </r>
    <r>
      <rPr>
        <b/>
        <sz val="9"/>
        <color theme="9" tint="-0.249977111117893"/>
        <rFont val="Calibri"/>
        <family val="2"/>
        <scheme val="minor"/>
      </rPr>
      <t>/ram:ExemptionReason</t>
    </r>
    <r>
      <rPr>
        <sz val="9"/>
        <rFont val="Calibri"/>
        <family val="2"/>
        <scheme val="minor"/>
      </rPr>
      <t>="</t>
    </r>
    <r>
      <rPr>
        <b/>
        <sz val="9"/>
        <rFont val="Calibri"/>
        <family val="2"/>
        <scheme val="minor"/>
      </rPr>
      <t>TVA non applicable, article 293 B du CGI</t>
    </r>
    <r>
      <rPr>
        <sz val="9"/>
        <rFont val="Calibri"/>
        <family val="2"/>
        <scheme val="minor"/>
      </rPr>
      <t xml:space="preserve">"
--- </t>
    </r>
    <r>
      <rPr>
        <b/>
        <sz val="9"/>
        <color theme="9" tint="-0.249977111117893"/>
        <rFont val="Calibri"/>
        <family val="2"/>
        <scheme val="minor"/>
      </rPr>
      <t>/ram:ExemptionReasonCode</t>
    </r>
    <r>
      <rPr>
        <sz val="9"/>
        <rFont val="Calibri"/>
        <family val="2"/>
        <scheme val="minor"/>
      </rPr>
      <t>="</t>
    </r>
    <r>
      <rPr>
        <b/>
        <sz val="9"/>
        <rFont val="Calibri"/>
        <family val="2"/>
        <scheme val="minor"/>
      </rPr>
      <t>VATEX-EU-O</t>
    </r>
    <r>
      <rPr>
        <sz val="9"/>
        <rFont val="Calibri"/>
        <family val="2"/>
        <scheme val="minor"/>
      </rPr>
      <t>"</t>
    </r>
  </si>
  <si>
    <r>
      <t>/cbc:IssueDate</t>
    </r>
    <r>
      <rPr>
        <sz val="9"/>
        <rFont val="Calibri"/>
        <family val="2"/>
        <scheme val="minor"/>
      </rPr>
      <t xml:space="preserve"> [CCYY-MM-DD]</t>
    </r>
  </si>
  <si>
    <r>
      <t xml:space="preserve">/cac:Delivery
- </t>
    </r>
    <r>
      <rPr>
        <b/>
        <sz val="9"/>
        <color rgb="FF0070C0"/>
        <rFont val="Calibri"/>
        <family val="2"/>
        <scheme val="minor"/>
      </rPr>
      <t>/cbc:ActualDeliveryDate</t>
    </r>
    <r>
      <rPr>
        <sz val="9"/>
        <rFont val="Calibri"/>
        <family val="2"/>
        <scheme val="minor"/>
      </rPr>
      <t xml:space="preserve"> [CCYY-MM-DD]</t>
    </r>
  </si>
  <si>
    <r>
      <t xml:space="preserve">/cac:InvoicePeriod
- </t>
    </r>
    <r>
      <rPr>
        <b/>
        <sz val="9"/>
        <color rgb="FF0070C0"/>
        <rFont val="Calibri"/>
        <family val="2"/>
        <scheme val="minor"/>
      </rPr>
      <t>/cbc:StartDate</t>
    </r>
    <r>
      <rPr>
        <sz val="9"/>
        <rFont val="Calibri"/>
        <family val="2"/>
        <scheme val="minor"/>
      </rPr>
      <t>=</t>
    </r>
    <r>
      <rPr>
        <b/>
        <sz val="9"/>
        <rFont val="Calibri"/>
        <family val="2"/>
        <scheme val="minor"/>
      </rPr>
      <t>E20.#7a(1,8)</t>
    </r>
    <r>
      <rPr>
        <sz val="9"/>
        <rFont val="Calibri"/>
        <family val="2"/>
        <scheme val="minor"/>
      </rPr>
      <t xml:space="preserve"> [CCYY-MM-DD]
/cac:InvoicePeriod
- </t>
    </r>
    <r>
      <rPr>
        <b/>
        <sz val="9"/>
        <color rgb="FF0070C0"/>
        <rFont val="Calibri"/>
        <family val="2"/>
        <scheme val="minor"/>
      </rPr>
      <t>/cbc:EndDate</t>
    </r>
    <r>
      <rPr>
        <sz val="9"/>
        <rFont val="Calibri"/>
        <family val="2"/>
        <scheme val="minor"/>
      </rPr>
      <t>=</t>
    </r>
    <r>
      <rPr>
        <b/>
        <sz val="9"/>
        <rFont val="Calibri"/>
        <family val="2"/>
        <scheme val="minor"/>
      </rPr>
      <t>E20.#7a(9,8)</t>
    </r>
    <r>
      <rPr>
        <sz val="9"/>
        <rFont val="Calibri"/>
        <family val="2"/>
        <scheme val="minor"/>
      </rPr>
      <t xml:space="preserve"> [CCYY-MM-DD]</t>
    </r>
  </si>
  <si>
    <r>
      <t xml:space="preserve">/cac:BillingReference
- /cac:InvoiceDocumentReference
-- </t>
    </r>
    <r>
      <rPr>
        <b/>
        <sz val="9"/>
        <color rgb="FF0070C0"/>
        <rFont val="Calibri"/>
        <family val="2"/>
        <scheme val="minor"/>
      </rPr>
      <t>/cbc:IssueDate</t>
    </r>
    <r>
      <rPr>
        <sz val="9"/>
        <rFont val="Calibri"/>
        <family val="2"/>
        <scheme val="minor"/>
      </rPr>
      <t xml:space="preserve"> [CCYY-MM-DD]</t>
    </r>
  </si>
  <si>
    <r>
      <t xml:space="preserve">/cac:BillingReference
- /cac:InvoiceDocumentReference
-- </t>
    </r>
    <r>
      <rPr>
        <b/>
        <sz val="9"/>
        <color rgb="FF0070C0"/>
        <rFont val="Calibri"/>
        <family val="2"/>
        <scheme val="minor"/>
      </rPr>
      <t>/cbc:IssueDate</t>
    </r>
    <r>
      <rPr>
        <sz val="9"/>
        <rFont val="Calibri"/>
        <family val="2"/>
        <scheme val="minor"/>
      </rPr>
      <t xml:space="preserve"> [CCYY-MM-DD]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386</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</si>
  <si>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AEG</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</si>
  <si>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AEG</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</si>
  <si>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CS</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</si>
  <si>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CS</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</si>
  <si>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 "</t>
    </r>
    <r>
      <rPr>
        <b/>
        <sz val="9"/>
        <rFont val="Calibri"/>
        <family val="2"/>
        <scheme val="minor"/>
      </rPr>
      <t>EQ</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</si>
  <si>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EQ</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</si>
  <si>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OP</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</si>
  <si>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OP</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</si>
  <si>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LI</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</si>
  <si>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LI</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</si>
  <si>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 xml:space="preserve">/ram:ReferenceTypeCode </t>
    </r>
    <r>
      <rPr>
        <sz val="9"/>
        <rFont val="Calibri"/>
        <family val="2"/>
        <scheme val="minor"/>
      </rPr>
      <t>= "</t>
    </r>
    <r>
      <rPr>
        <b/>
        <sz val="9"/>
        <rFont val="Calibri"/>
        <family val="2"/>
        <scheme val="minor"/>
      </rPr>
      <t>UC</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</si>
  <si>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UC</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</si>
  <si>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r>
      <t xml:space="preserve">/rsm:SupplyChainTradeTransaction
- /ram:IncludedSupplyChainTradeLineItem
-- /ram:SpecifiedLineTradeSettlement
--- /ram:AdditionalReferencedDocument
---- </t>
    </r>
    <r>
      <rPr>
        <b/>
        <sz val="9"/>
        <color rgb="FF0070C0"/>
        <rFont val="Calibri"/>
        <family val="2"/>
        <scheme val="minor"/>
      </rPr>
      <t xml:space="preserve">/ram:IssuerAssignedID
</t>
    </r>
    <r>
      <rPr>
        <sz val="9"/>
        <rFont val="Calibri"/>
        <family val="2"/>
        <scheme val="minor"/>
      </rPr>
      <t xml:space="preserve">----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UC</t>
    </r>
    <r>
      <rPr>
        <sz val="9"/>
        <rFont val="Calibri"/>
        <family val="2"/>
        <scheme val="minor"/>
      </rPr>
      <t>"</t>
    </r>
  </si>
  <si>
    <r>
      <t xml:space="preserve">/cac:InvoiceLine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UC</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</si>
  <si>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t xml:space="preserve">/cac:CreditNoteLine
- /cac:DocumentReference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UC</t>
    </r>
    <r>
      <rPr>
        <sz val="9"/>
        <rFont val="Calibri"/>
        <family val="2"/>
        <scheme val="minor"/>
      </rPr>
      <t xml:space="preserve">"
-- </t>
    </r>
    <r>
      <rPr>
        <b/>
        <sz val="9"/>
        <color theme="9" tint="-0.249977111117893"/>
        <rFont val="Calibri"/>
        <family val="2"/>
        <scheme val="minor"/>
      </rPr>
      <t xml:space="preserve">/cbc:DocumentTypeCode </t>
    </r>
    <r>
      <rPr>
        <sz val="9"/>
        <rFont val="Calibri"/>
        <family val="2"/>
        <scheme val="minor"/>
      </rPr>
      <t>= "</t>
    </r>
    <r>
      <rPr>
        <b/>
        <sz val="9"/>
        <rFont val="Calibri"/>
        <family val="2"/>
        <scheme val="minor"/>
      </rPr>
      <t>130</t>
    </r>
    <r>
      <rPr>
        <sz val="9"/>
        <rFont val="Calibri"/>
        <family val="2"/>
        <scheme val="minor"/>
      </rPr>
      <t>"</t>
    </r>
  </si>
  <si>
    <r>
      <rPr>
        <b/>
        <sz val="9"/>
        <color theme="1"/>
        <rFont val="Calibri"/>
        <family val="2"/>
      </rPr>
      <t>UC</t>
    </r>
    <r>
      <rPr>
        <sz val="9"/>
        <color theme="1"/>
        <rFont val="Calibri"/>
        <family val="2"/>
      </rPr>
      <t xml:space="preserve"> (</t>
    </r>
    <r>
      <rPr>
        <i/>
        <sz val="9"/>
        <color theme="1"/>
        <rFont val="Calibri"/>
        <family val="2"/>
      </rPr>
      <t>UNTDID 1153, Ultimate custome's reference number</t>
    </r>
    <r>
      <rPr>
        <sz val="9"/>
        <color theme="1"/>
        <rFont val="Calibri"/>
        <family val="2"/>
      </rPr>
      <t>)</t>
    </r>
  </si>
  <si>
    <t>Ultimate consignee identification, qualifier</t>
  </si>
  <si>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DEEE</t>
    </r>
    <r>
      <rPr>
        <sz val="9"/>
        <rFont val="Calibri"/>
        <family val="2"/>
        <scheme val="minor"/>
      </rPr>
      <t xml:space="preserve">"
---- </t>
    </r>
    <r>
      <rPr>
        <b/>
        <sz val="9"/>
        <color rgb="FF0070C0"/>
        <rFont val="Calibri"/>
        <family val="2"/>
        <scheme val="minor"/>
      </rPr>
      <t xml:space="preserve">/ram:Value
</t>
    </r>
    <r>
      <rPr>
        <b/>
        <sz val="9"/>
        <rFont val="Calibri"/>
        <family val="2"/>
        <scheme val="minor"/>
      </rPr>
      <t>and</t>
    </r>
    <r>
      <rPr>
        <sz val="9"/>
        <rFont val="Calibri"/>
        <family val="2"/>
        <scheme val="minor"/>
      </rPr>
      <t xml:space="preserve">
/rsm:SupplyChainTradeTransaction
- /ram:IncludedSupplyChainTradeLineItem
-- </t>
    </r>
    <r>
      <rPr>
        <b/>
        <sz val="9"/>
        <color theme="9" tint="-0.249977111117893"/>
        <rFont val="Calibri"/>
        <family val="2"/>
        <scheme val="minor"/>
      </rPr>
      <t>/ram:AssociatedDocumentLineDocument</t>
    </r>
    <r>
      <rPr>
        <sz val="9"/>
        <color theme="9" tint="-0.249977111117893"/>
        <rFont val="Calibri"/>
        <family val="2"/>
        <scheme val="minor"/>
      </rPr>
      <t xml:space="preserve">
</t>
    </r>
    <r>
      <rPr>
        <sz val="9"/>
        <rFont val="Calibri"/>
        <family val="2"/>
        <scheme val="minor"/>
      </rPr>
      <t xml:space="preserve">--- </t>
    </r>
    <r>
      <rPr>
        <b/>
        <sz val="9"/>
        <color theme="9" tint="-0.249977111117893"/>
        <rFont val="Calibri"/>
        <family val="2"/>
        <scheme val="minor"/>
      </rPr>
      <t>/ram:IncludedNote</t>
    </r>
    <r>
      <rPr>
        <sz val="9"/>
        <rFont val="Calibri"/>
        <family val="2"/>
        <scheme val="minor"/>
      </rPr>
      <t xml:space="preserve">
---- </t>
    </r>
    <r>
      <rPr>
        <b/>
        <sz val="9"/>
        <color theme="9" tint="-0.249977111117893"/>
        <rFont val="Calibri"/>
        <family val="2"/>
        <scheme val="minor"/>
      </rPr>
      <t>/ram:SubjectCode</t>
    </r>
    <r>
      <rPr>
        <sz val="9"/>
        <rFont val="Calibri"/>
        <family val="2"/>
        <scheme val="minor"/>
      </rPr>
      <t xml:space="preserve"> = "</t>
    </r>
    <r>
      <rPr>
        <b/>
        <sz val="9"/>
        <rFont val="Calibri"/>
        <family val="2"/>
        <scheme val="minor"/>
      </rPr>
      <t>BLU</t>
    </r>
    <r>
      <rPr>
        <sz val="9"/>
        <rFont val="Calibri"/>
        <family val="2"/>
        <scheme val="minor"/>
      </rPr>
      <t xml:space="preserve">"
---- </t>
    </r>
    <r>
      <rPr>
        <b/>
        <sz val="9"/>
        <color theme="9" tint="-0.249977111117893"/>
        <rFont val="Calibri"/>
        <family val="2"/>
        <scheme val="minor"/>
      </rPr>
      <t>/ram:Content</t>
    </r>
    <r>
      <rPr>
        <sz val="9"/>
        <rFont val="Calibri"/>
        <family val="2"/>
        <scheme val="minor"/>
      </rPr>
      <t xml:space="preserve"> = </t>
    </r>
    <r>
      <rPr>
        <b/>
        <sz val="9"/>
        <rFont val="Calibri"/>
        <family val="2"/>
        <scheme val="minor"/>
      </rPr>
      <t>WEEE free note</t>
    </r>
    <r>
      <rPr>
        <sz val="9"/>
        <rFont val="Calibri"/>
        <family val="2"/>
        <scheme val="minor"/>
      </rPr>
      <t xml:space="preserve"> 
</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</si>
  <si>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DEEE</t>
    </r>
    <r>
      <rPr>
        <sz val="9"/>
        <rFont val="Calibri"/>
        <family val="2"/>
        <scheme val="minor"/>
      </rPr>
      <t xml:space="preserve">"
--- </t>
    </r>
    <r>
      <rPr>
        <b/>
        <sz val="9"/>
        <color rgb="FF0070C0"/>
        <rFont val="Calibri"/>
        <family val="2"/>
        <scheme val="minor"/>
      </rPr>
      <t>/cbc:Value</t>
    </r>
    <r>
      <rPr>
        <sz val="9"/>
        <rFont val="Calibri"/>
        <family val="2"/>
        <scheme val="minor"/>
      </rPr>
      <t xml:space="preserve">
</t>
    </r>
    <r>
      <rPr>
        <b/>
        <sz val="9"/>
        <rFont val="Calibri"/>
        <family val="2"/>
        <scheme val="minor"/>
      </rPr>
      <t xml:space="preserve">and
</t>
    </r>
    <r>
      <rPr>
        <sz val="9"/>
        <rFont val="Calibri"/>
        <family val="2"/>
        <scheme val="minor"/>
      </rPr>
      <t>/cac:InvoiceLine
- /cbc:Note = "</t>
    </r>
    <r>
      <rPr>
        <b/>
        <sz val="9"/>
        <color theme="9" tint="-0.249977111117893"/>
        <rFont val="Calibri"/>
        <family val="2"/>
        <scheme val="minor"/>
      </rPr>
      <t>#BLU#</t>
    </r>
    <r>
      <rPr>
        <b/>
        <sz val="9"/>
        <rFont val="Calibri"/>
        <family val="2"/>
        <scheme val="minor"/>
      </rPr>
      <t>WEEE free note</t>
    </r>
    <r>
      <rPr>
        <sz val="9"/>
        <rFont val="Calibri"/>
        <family val="2"/>
        <scheme val="minor"/>
      </rPr>
      <t>"</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</si>
  <si>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DEEE</t>
    </r>
    <r>
      <rPr>
        <sz val="9"/>
        <rFont val="Calibri"/>
        <family val="2"/>
        <scheme val="minor"/>
      </rPr>
      <t>"</t>
    </r>
    <r>
      <rPr>
        <b/>
        <sz val="9"/>
        <rFont val="Calibri"/>
        <family val="2"/>
        <scheme val="minor"/>
      </rPr>
      <t xml:space="preserve">
</t>
    </r>
    <r>
      <rPr>
        <sz val="9"/>
        <rFont val="Calibri"/>
        <family val="2"/>
        <scheme val="minor"/>
      </rPr>
      <t xml:space="preserve">--- </t>
    </r>
    <r>
      <rPr>
        <b/>
        <sz val="9"/>
        <color rgb="FF0070C0"/>
        <rFont val="Calibri"/>
        <family val="2"/>
        <scheme val="minor"/>
      </rPr>
      <t>/cbc:Value</t>
    </r>
    <r>
      <rPr>
        <sz val="9"/>
        <rFont val="Calibri"/>
        <family val="2"/>
        <scheme val="minor"/>
      </rPr>
      <t xml:space="preserve">
</t>
    </r>
    <r>
      <rPr>
        <b/>
        <sz val="9"/>
        <rFont val="Calibri"/>
        <family val="2"/>
        <scheme val="minor"/>
      </rPr>
      <t>and</t>
    </r>
    <r>
      <rPr>
        <sz val="9"/>
        <rFont val="Calibri"/>
        <family val="2"/>
        <scheme val="minor"/>
      </rPr>
      <t xml:space="preserve">
/cac:CreditNoteLine
- /cbc:Note = "</t>
    </r>
    <r>
      <rPr>
        <b/>
        <sz val="9"/>
        <color theme="9" tint="-0.249977111117893"/>
        <rFont val="Calibri"/>
        <family val="2"/>
        <scheme val="minor"/>
      </rPr>
      <t>#BLU#</t>
    </r>
    <r>
      <rPr>
        <b/>
        <sz val="9"/>
        <rFont val="Calibri"/>
        <family val="2"/>
        <scheme val="minor"/>
      </rPr>
      <t>WEEE free note</t>
    </r>
    <r>
      <rPr>
        <sz val="9"/>
        <rFont val="Calibri"/>
        <family val="2"/>
        <scheme val="minor"/>
      </rPr>
      <t>"</t>
    </r>
  </si>
  <si>
    <r>
      <rPr>
        <sz val="9"/>
        <rFont val="Calibri"/>
        <family val="2"/>
        <scheme val="minor"/>
      </rPr>
      <t>Ship-to party identification type qualifier:</t>
    </r>
    <r>
      <rPr>
        <b/>
        <sz val="9"/>
        <rFont val="Calibri"/>
        <family val="2"/>
        <scheme val="minor"/>
      </rPr>
      <t xml:space="preserve">
58</t>
    </r>
    <r>
      <rPr>
        <sz val="9"/>
        <rFont val="Calibri"/>
        <family val="2"/>
        <scheme val="minor"/>
      </rPr>
      <t>=</t>
    </r>
    <r>
      <rPr>
        <i/>
        <sz val="9"/>
        <rFont val="Calibri"/>
        <family val="2"/>
        <scheme val="minor"/>
      </rPr>
      <t>Business account number</t>
    </r>
    <r>
      <rPr>
        <sz val="9"/>
        <rFont val="Calibri"/>
        <family val="2"/>
        <scheme val="minor"/>
      </rPr>
      <t xml:space="preserve"> (SIRET number)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r>
      <rPr>
        <b/>
        <sz val="9"/>
        <rFont val="Calibri"/>
        <family val="2"/>
        <scheme val="minor"/>
      </rPr>
      <t xml:space="preserve">
ZZZ</t>
    </r>
    <r>
      <rPr>
        <sz val="9"/>
        <rFont val="Calibri"/>
        <family val="2"/>
        <scheme val="minor"/>
      </rPr>
      <t>=</t>
    </r>
    <r>
      <rPr>
        <i/>
        <sz val="9"/>
        <rFont val="Calibri"/>
        <family val="2"/>
        <scheme val="minor"/>
      </rPr>
      <t>Mutually defined</t>
    </r>
  </si>
  <si>
    <t>This segment is required if there is only one delivery address for the goods/services invoiced on the invoice/credit note.
The identification of the ship-to party #320 must be:
- For companies registered in France: The SIRET number qualified by #321 = 58.
- For EU based companies (except France): The intra-Community VAT number qualified by #321 = 167.
- For companies outside the EU: A code agreed between the sender and recipient of the INVOIC qualified by #321 = ZZZ.
The SIRET number, as well as the intra-Community VAT number, must be entered without any formatting characters.
In the case of an invoice or credit note relating to goods or services delivered to different locations, the ship-to parties must be specified on each line of the invoice or credit note.</t>
  </si>
  <si>
    <r>
      <rPr>
        <b/>
        <sz val="9"/>
        <rFont val="Calibri"/>
        <family val="2"/>
        <scheme val="minor"/>
      </rPr>
      <t>58</t>
    </r>
    <r>
      <rPr>
        <sz val="9"/>
        <rFont val="Calibri"/>
        <family val="2"/>
        <scheme val="minor"/>
      </rPr>
      <t>=SIRET number (</t>
    </r>
    <r>
      <rPr>
        <i/>
        <sz val="9"/>
        <rFont val="Calibri"/>
        <family val="2"/>
        <scheme val="minor"/>
      </rPr>
      <t>UNTDID 1131, Business account number</t>
    </r>
    <r>
      <rPr>
        <sz val="9"/>
        <rFont val="Calibri"/>
        <family val="2"/>
        <scheme val="minor"/>
      </rPr>
      <t xml:space="preserve">)
</t>
    </r>
    <r>
      <rPr>
        <b/>
        <sz val="9"/>
        <rFont val="Calibri"/>
        <family val="2"/>
        <scheme val="minor"/>
      </rPr>
      <t>167</t>
    </r>
    <r>
      <rPr>
        <sz val="9"/>
        <rFont val="Calibri"/>
        <family val="2"/>
        <scheme val="minor"/>
      </rPr>
      <t>=Intra-community VAT number (</t>
    </r>
    <r>
      <rPr>
        <i/>
        <sz val="9"/>
        <rFont val="Calibri"/>
        <family val="2"/>
        <scheme val="minor"/>
      </rPr>
      <t>UNTDID 1131, Tax party id</t>
    </r>
    <r>
      <rPr>
        <sz val="9"/>
        <rFont val="Calibri"/>
        <family val="2"/>
        <scheme val="minor"/>
      </rPr>
      <t xml:space="preserve">)
</t>
    </r>
    <r>
      <rPr>
        <b/>
        <sz val="9"/>
        <rFont val="Calibri"/>
        <family val="2"/>
        <scheme val="minor"/>
      </rPr>
      <t>ZZZ</t>
    </r>
    <r>
      <rPr>
        <sz val="9"/>
        <rFont val="Calibri"/>
        <family val="2"/>
        <scheme val="minor"/>
      </rPr>
      <t>=Mutually defined (</t>
    </r>
    <r>
      <rPr>
        <i/>
        <sz val="9"/>
        <rFont val="Calibri"/>
        <family val="2"/>
        <scheme val="minor"/>
      </rPr>
      <t>UNTDID 1131</t>
    </r>
    <r>
      <rPr>
        <sz val="9"/>
        <rFont val="Calibri"/>
        <family val="2"/>
        <scheme val="minor"/>
      </rPr>
      <t>)</t>
    </r>
  </si>
  <si>
    <r>
      <rPr>
        <b/>
        <sz val="9"/>
        <rFont val="Calibri"/>
        <family val="2"/>
        <scheme val="minor"/>
      </rPr>
      <t>167</t>
    </r>
    <r>
      <rPr>
        <sz val="9"/>
        <rFont val="Calibri"/>
        <family val="2"/>
        <scheme val="minor"/>
      </rPr>
      <t>=Intra-community VAT number (</t>
    </r>
    <r>
      <rPr>
        <i/>
        <sz val="9"/>
        <rFont val="Calibri"/>
        <family val="2"/>
        <scheme val="minor"/>
      </rPr>
      <t>UNTDID 1131, Tax party id</t>
    </r>
    <r>
      <rPr>
        <sz val="9"/>
        <rFont val="Calibri"/>
        <family val="2"/>
        <scheme val="minor"/>
      </rPr>
      <t xml:space="preserve">)
</t>
    </r>
    <r>
      <rPr>
        <b/>
        <sz val="9"/>
        <rFont val="Calibri"/>
        <family val="2"/>
        <scheme val="minor"/>
      </rPr>
      <t>ZZZ</t>
    </r>
    <r>
      <rPr>
        <sz val="9"/>
        <rFont val="Calibri"/>
        <family val="2"/>
        <scheme val="minor"/>
      </rPr>
      <t>=Mutually defined (</t>
    </r>
    <r>
      <rPr>
        <i/>
        <sz val="9"/>
        <rFont val="Calibri"/>
        <family val="2"/>
        <scheme val="minor"/>
      </rPr>
      <t>UNTDID 1131</t>
    </r>
    <r>
      <rPr>
        <sz val="9"/>
        <rFont val="Calibri"/>
        <family val="2"/>
        <scheme val="minor"/>
      </rPr>
      <t>)</t>
    </r>
  </si>
  <si>
    <r>
      <rPr>
        <b/>
        <sz val="9"/>
        <rFont val="Calibri"/>
        <family val="2"/>
        <scheme val="minor"/>
      </rPr>
      <t>167</t>
    </r>
    <r>
      <rPr>
        <sz val="9"/>
        <rFont val="Calibri"/>
        <family val="2"/>
        <scheme val="minor"/>
      </rPr>
      <t>=Intra-community VAT number (</t>
    </r>
    <r>
      <rPr>
        <i/>
        <sz val="9"/>
        <rFont val="Calibri"/>
        <family val="2"/>
        <scheme val="minor"/>
      </rPr>
      <t>UNTDID 1131, Tax party id</t>
    </r>
    <r>
      <rPr>
        <sz val="9"/>
        <rFont val="Calibri"/>
        <family val="2"/>
        <scheme val="minor"/>
      </rPr>
      <t>)</t>
    </r>
  </si>
  <si>
    <r>
      <t xml:space="preserve">/rsm:SupplyChainTradeTransaction
- /ram:ApplicableHeaderTradeDelivery
-- /ram:ShipToTradeParty
--- /ram:GlobalID </t>
    </r>
    <r>
      <rPr>
        <b/>
        <sz val="9"/>
        <color rgb="FF0070C0"/>
        <rFont val="Calibri"/>
        <family val="2"/>
        <scheme val="minor"/>
      </rPr>
      <t>schemeID</t>
    </r>
    <r>
      <rPr>
        <sz val="9"/>
        <rFont val="Calibri"/>
        <family val="2"/>
        <scheme val="minor"/>
      </rPr>
      <t xml:space="preserve">
If </t>
    </r>
    <r>
      <rPr>
        <b/>
        <sz val="9"/>
        <rFont val="Calibri"/>
        <family val="2"/>
        <scheme val="minor"/>
      </rPr>
      <t>E20.#321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E20.#321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E20.#321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</si>
  <si>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/cac:Delivery
- /cac:DeliveryLocation
-- /cbc:ID </t>
    </r>
    <r>
      <rPr>
        <b/>
        <sz val="9"/>
        <color rgb="FF0070C0"/>
        <rFont val="Calibri"/>
        <family val="2"/>
        <scheme val="minor"/>
      </rPr>
      <t>schemeID</t>
    </r>
    <r>
      <rPr>
        <sz val="9"/>
        <rFont val="Calibri"/>
        <family val="2"/>
        <scheme val="minor"/>
      </rPr>
      <t xml:space="preserve">
If </t>
    </r>
    <r>
      <rPr>
        <b/>
        <sz val="9"/>
        <rFont val="Calibri"/>
        <family val="2"/>
        <scheme val="minor"/>
      </rPr>
      <t>E20.#321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E20.#321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E20.#321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</si>
  <si>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rPr>
        <sz val="9"/>
        <color theme="9" tint="-0.249977111117893"/>
        <rFont val="Calibri"/>
        <family val="2"/>
        <scheme val="minor"/>
      </rPr>
      <t>This information is required if there is only one delivery address for the goods/services invoiced on the invoice/credit note.</t>
    </r>
    <r>
      <rPr>
        <sz val="9"/>
        <rFont val="Calibri"/>
        <family val="2"/>
        <scheme val="minor"/>
      </rPr>
      <t xml:space="preserve">
The identification of the ship-to party must be:
- For companies registered in France: The SIRET number qualified by E20.#321 = 58.
- For EU based companies (except France): The intra-Community VAT number qualified by E20.#321 = 167.
- For companies outside the EU: A code agreed between the sender and recipient of the INVOIC qualified by E20.#321 = ZZZ.
The SIRET number, as well as the intra-Community VAT number, must be entered without any formatting characters.
In the case of an invoice or credit note relating to goods or services delivered to different locations, the ship-to parties must be specified on each line of the invoice or credit note.</t>
    </r>
  </si>
  <si>
    <r>
      <t xml:space="preserve">/rsm:SupplyChainTradeTransaction
- /ram:IncludedSupplyChainTradeLineItem
-- /ram:SpecifiedLineTradeDelivery
--- /ram:ShipToTradeParty
</t>
    </r>
    <r>
      <rPr>
        <b/>
        <sz val="9"/>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</si>
  <si>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/cac:InvoiceLine
-/cac:Delivery
-- /cac:DeliveryLocation
--- /cbc:ID </t>
    </r>
    <r>
      <rPr>
        <b/>
        <sz val="9"/>
        <color rgb="FF0070C0"/>
        <rFont val="Calibri"/>
        <family val="2"/>
        <scheme val="minor"/>
      </rPr>
      <t>schemeID</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</si>
  <si>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/cac:CreditNoteLine
- /cac:Delivery
-- /cac:DeliveryLocation
--- /cbc:ID </t>
    </r>
    <r>
      <rPr>
        <b/>
        <sz val="9"/>
        <color rgb="FF0070C0"/>
        <rFont val="Calibri"/>
        <family val="2"/>
        <scheme val="minor"/>
      </rPr>
      <t>schemeID</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G21.#421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</si>
  <si>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rPr>
        <sz val="9"/>
        <color theme="9" tint="-0.249977111117893"/>
        <rFont val="Calibri"/>
        <family val="2"/>
        <scheme val="minor"/>
      </rPr>
      <t xml:space="preserve">This information is required for invoices or credit notes relating to goods or services delivered to different locations.
</t>
    </r>
    <r>
      <rPr>
        <sz val="9"/>
        <rFont val="Calibri"/>
        <family val="2"/>
        <scheme val="minor"/>
      </rPr>
      <t>The identification of the ship-to party relating to the invoice line must be:
- For companies registered in France: The SIRET number qualified by G23.#421 = 58.
- For EU based companies (except France): The intra-Community VAT number qualified by G23.#421 = 167.
- For companies outside the EU: A code agreed between the sender and recipient of the INVOIC qualified by G23.#421 = ZZZ.
The SIRET number, as well as the intra-Community VAT number, must be entered without any formatting characters.
In the case of an invoice or credit note relating to goods or services delivered to a single location, the ship-to party must be specified in the header of the invoice or credit note.</t>
    </r>
  </si>
  <si>
    <r>
      <t xml:space="preserve">/rsm:SupplyChainTradeTransaction
- /ram:IncludedSupplyChainTradeLineItem
-- /ram:SpecifiedLineTradeDelivery
--- /ram:ShipToTradeParty
</t>
    </r>
    <r>
      <rPr>
        <b/>
        <sz val="9"/>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</si>
  <si>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/cac:InvoiceLine
-/cac:Delivery
-- /cac:DeliveryLocation
--- /cbc:ID </t>
    </r>
    <r>
      <rPr>
        <b/>
        <sz val="9"/>
        <color rgb="FF0070C0"/>
        <rFont val="Calibri"/>
        <family val="2"/>
        <scheme val="minor"/>
      </rPr>
      <t>schemeID</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</si>
  <si>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/cac:CreditNoteLine
- /cac:Delivery
-- /cac:DeliveryLocation
--- /cbc:ID </t>
    </r>
    <r>
      <rPr>
        <b/>
        <sz val="9"/>
        <color rgb="FF0070C0"/>
        <rFont val="Calibri"/>
        <family val="2"/>
        <scheme val="minor"/>
      </rPr>
      <t>schemeID</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G23.#421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</si>
  <si>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/rsm:SupplyChainTradeTransaction
- /ram:IncludedSupplyChainTradeLineItem
-- /ram:SpecifiedLineTradeDelivery
--- /ram:ShipToTradeParty
</t>
    </r>
    <r>
      <rPr>
        <b/>
        <sz val="9"/>
        <rFont val="Calibri"/>
        <family val="2"/>
        <scheme val="minor"/>
      </rPr>
      <t xml:space="preserve">---- </t>
    </r>
    <r>
      <rPr>
        <sz val="9"/>
        <rFont val="Calibri"/>
        <family val="2"/>
        <scheme val="minor"/>
      </rPr>
      <t xml:space="preserve">/ram:GlobalID </t>
    </r>
    <r>
      <rPr>
        <b/>
        <sz val="9"/>
        <color rgb="FF0070C0"/>
        <rFont val="Calibri"/>
        <family val="2"/>
        <scheme val="minor"/>
      </rPr>
      <t>schemeID</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</si>
  <si>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/cac:InvoiceLine
-/cac:Delivery
-- /cac:DeliveryLocation
--- /cbc:ID </t>
    </r>
    <r>
      <rPr>
        <b/>
        <sz val="9"/>
        <color rgb="FF0070C0"/>
        <rFont val="Calibri"/>
        <family val="2"/>
        <scheme val="minor"/>
      </rPr>
      <t>schemeID</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</si>
  <si>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r>
      <t xml:space="preserve">/cac:CreditNoteLine
- /cac:Delivery
-- /cac:DeliveryLocation
--- /cbc:ID </t>
    </r>
    <r>
      <rPr>
        <b/>
        <sz val="9"/>
        <color rgb="FF0070C0"/>
        <rFont val="Calibri"/>
        <family val="2"/>
        <scheme val="minor"/>
      </rPr>
      <t>schemeID</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58</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0009</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167</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0223</t>
    </r>
    <r>
      <rPr>
        <sz val="9"/>
        <rFont val="Calibri"/>
        <family val="2"/>
        <scheme val="minor"/>
      </rPr>
      <t xml:space="preserve">"
If </t>
    </r>
    <r>
      <rPr>
        <b/>
        <sz val="9"/>
        <rFont val="Calibri"/>
        <family val="2"/>
        <scheme val="minor"/>
      </rPr>
      <t>G22.#521</t>
    </r>
    <r>
      <rPr>
        <sz val="9"/>
        <rFont val="Calibri"/>
        <family val="2"/>
        <scheme val="minor"/>
      </rPr>
      <t>=</t>
    </r>
    <r>
      <rPr>
        <b/>
        <sz val="9"/>
        <rFont val="Calibri"/>
        <family val="2"/>
        <scheme val="minor"/>
      </rPr>
      <t>ZZZ</t>
    </r>
    <r>
      <rPr>
        <sz val="9"/>
        <rFont val="Calibri"/>
        <family val="2"/>
        <scheme val="minor"/>
      </rPr>
      <t xml:space="preserve"> then </t>
    </r>
    <r>
      <rPr>
        <b/>
        <sz val="9"/>
        <color rgb="FF0070C0"/>
        <rFont val="Calibri"/>
        <family val="2"/>
        <scheme val="minor"/>
      </rPr>
      <t>shemeID</t>
    </r>
    <r>
      <rPr>
        <sz val="9"/>
        <rFont val="Calibri"/>
        <family val="2"/>
        <scheme val="minor"/>
      </rPr>
      <t>="</t>
    </r>
    <r>
      <rPr>
        <b/>
        <sz val="9"/>
        <rFont val="Calibri"/>
        <family val="2"/>
        <scheme val="minor"/>
      </rPr>
      <t>0227</t>
    </r>
    <r>
      <rPr>
        <sz val="9"/>
        <rFont val="Calibri"/>
        <family val="2"/>
        <scheme val="minor"/>
      </rPr>
      <t>"</t>
    </r>
  </si>
  <si>
    <t>This segment is required for invoices or credit notes relating to goods or services delivered to different locations.
The identification #420 of the ship-to party relating to te invoice line must be:
- For companies registered in France: The SIRET number qualified by #421 = 58.
- For EU based companies (except France): The intra-Community VAT number qualified by #421 = 167.
- For companies outside the EU: A code agreed between the sender and recipient of the INVOIC qualified by #421 = ZZZ.
The SIRET number, as well as the intra-Community VAT number, must be entered without any formatting characters.
In the case of an invoice or credit note relating to goods or services delivered to a single location, the ship-to party must be specified in the header of the invoice or credit note.</t>
  </si>
  <si>
    <r>
      <rPr>
        <b/>
        <sz val="9"/>
        <color theme="1"/>
        <rFont val="Calibri"/>
        <family val="2"/>
      </rPr>
      <t>0009</t>
    </r>
    <r>
      <rPr>
        <sz val="9"/>
        <color theme="1"/>
        <rFont val="Calibri"/>
        <family val="2"/>
      </rPr>
      <t>=SIRET number (</t>
    </r>
    <r>
      <rPr>
        <i/>
        <sz val="9"/>
        <color theme="1"/>
        <rFont val="Calibri"/>
        <family val="2"/>
      </rPr>
      <t>ISO 6523</t>
    </r>
    <r>
      <rPr>
        <sz val="9"/>
        <color theme="1"/>
        <rFont val="Calibri"/>
        <family val="2"/>
      </rPr>
      <t xml:space="preserve">)
</t>
    </r>
    <r>
      <rPr>
        <b/>
        <sz val="9"/>
        <color theme="1"/>
        <rFont val="Calibri"/>
        <family val="2"/>
      </rPr>
      <t>0223</t>
    </r>
    <r>
      <rPr>
        <sz val="9"/>
        <color theme="1"/>
        <rFont val="Calibri"/>
        <family val="2"/>
      </rPr>
      <t>=EU based company (</t>
    </r>
    <r>
      <rPr>
        <i/>
        <sz val="9"/>
        <color theme="1"/>
        <rFont val="Calibri"/>
        <family val="2"/>
      </rPr>
      <t>ISO 6523</t>
    </r>
    <r>
      <rPr>
        <sz val="9"/>
        <color theme="1"/>
        <rFont val="Calibri"/>
        <family val="2"/>
      </rPr>
      <t xml:space="preserve">)
</t>
    </r>
    <r>
      <rPr>
        <b/>
        <sz val="9"/>
        <color theme="1"/>
        <rFont val="Calibri"/>
        <family val="2"/>
      </rPr>
      <t>0227</t>
    </r>
    <r>
      <rPr>
        <sz val="9"/>
        <color theme="1"/>
        <rFont val="Calibri"/>
        <family val="2"/>
      </rPr>
      <t>=NON-EU based company (</t>
    </r>
    <r>
      <rPr>
        <i/>
        <sz val="9"/>
        <color theme="1"/>
        <rFont val="Calibri"/>
        <family val="2"/>
      </rPr>
      <t>ISO 6523</t>
    </r>
    <r>
      <rPr>
        <sz val="9"/>
        <color theme="1"/>
        <rFont val="Calibri"/>
        <family val="2"/>
      </rPr>
      <t>)</t>
    </r>
  </si>
  <si>
    <t>The identification of the ship-to party must be:
- For companies registered in France: The SIRET number qualified by E20.#321 = 0009.
- For EU based companies (except France): The intra-Community VAT number qualified by E20.#321 = 0223.
- For companies outside the EU: A code agreed between the sender and recipient of the INVOIC qualified by E20.#321 = 0227.
The SIRET number, as well as the intra-Community VAT number, must be entered without any formatting characters.</t>
  </si>
  <si>
    <t>The identification of the ship-to party must be:
- For companies registered in France: The SIRET number qualified by G22.#521 = 0009.
- For EU based companies (except France): The intra-Community VAT number qualified by G22.#521 = 0223
- For companies outside the EU: A code agreed between the sender and recipient of the INVOIC qualified by G22.#521 = 0227
The SIRET number, as well as the intra-Community VAT number, must be entered without any formatting characters.</t>
  </si>
  <si>
    <t>The identification of the ship-to party must be:
- For companies registered in France: The SIRET number qualified by G23.#421 = 0009.
- For EU based companies (except France): The intra-Community VAT number qualified by G23.#421 = 0223
- For companies outside the EU: A code agreed between the sender and recipient of the INVOIC qualified by G23.#421 = 0227
The SIRET number, as well as the intra-Community VAT number, must be entered without any formatting characters.</t>
  </si>
  <si>
    <t>The identification of the ship-to party must be:
- For companies registered in France: The SIRET number qualified by G21.#421 = 0009.
- For EU based companies (except France): The intra-Community VAT number qualified by G21.#241 = 0223
- For companies outside the EU: A code agreed between the sender and recipient of the INVOIC qualified by G21.#241 = 0227
The SIRET number, as well as the intra-Community VAT number, must be entered without any formatting characters.</t>
  </si>
  <si>
    <t>The identification of the ship-to party must be:
- For companies registered in France: The SIRET number qualified by G21.#421 = 0009.
- For EU based companies (except France): The intra-Community VAT number qualified by G21.#421 = 0223.
- For companies outside the EU: A code agreed between the sender and recipient of the INVOIC qualified by G21.#421 = 0227.
The SIRET number, as well as the intra-Community VAT number, must be entered without any formatting characters.</t>
  </si>
  <si>
    <t>The identification of the ship-to party must be:
- For companies registered in France: The SIRET number qualified by G22.#521 = 0009.
- For EU based companies (except France): The intra-Community VAT number qualified by G22.#521 = 0223.
- For companies outside the EU: A code agreed between the sender and recipient of the INVOIC qualified by G22.#521 = 0227.
The SIRET number, as well as the intra-Community VAT number, must be entered without any formatting characters.</t>
  </si>
  <si>
    <t>The identification of the ship-to party must be:
- For companies registered in France: The SIRET number qualified by G23.#421 = 0009.
- For EU based companies (except France): The intra-Community VAT number qualified by G23.#421 = 0223.
- For companies outside the EU: A code agreed between the sender and recipient of the INVOIC qualified by G23.#421 = 0227
The SIRET number, as well as the intra-Community VAT number, must be entered without any formatting characters.</t>
  </si>
  <si>
    <r>
      <rPr>
        <sz val="9"/>
        <color theme="9" tint="-0.249977111117893"/>
        <rFont val="Calibri"/>
        <family val="2"/>
      </rPr>
      <t>Required if the payee party differs from the supplier</t>
    </r>
    <r>
      <rPr>
        <sz val="9"/>
        <rFont val="Calibri"/>
        <family val="2"/>
      </rPr>
      <t>, the identification of the payee party must be:
- For EU based companies: The intra-Community VAT number qualified by E20.#170 = 0223.
- For companies outside the EU: A code agreed between the sender and recipient of the INVOIC qualified by E20.#170 = 0227.
The intra-Community VAT number must be entered without any formatting characters.</t>
    </r>
  </si>
  <si>
    <r>
      <rPr>
        <sz val="9"/>
        <color theme="9" tint="-0.249977111117893"/>
        <rFont val="Calibri"/>
        <family val="2"/>
      </rPr>
      <t>T</t>
    </r>
    <r>
      <rPr>
        <sz val="9"/>
        <rFont val="Calibri"/>
        <family val="2"/>
      </rPr>
      <t>he identification of the payer party is mandatory and must be:
- For EU based companies: The intra-Community VAT number qualified by E20.#146 = 0223.
- For companies outside the EU: A code agreed between the sender and recipient of the INVOIC qualified by E20.#146 = 0227.
The intra-Community VAT number must be entered without any formatting characters.</t>
    </r>
  </si>
  <si>
    <r>
      <rPr>
        <b/>
        <sz val="10"/>
        <rFont val="Calibri"/>
        <family val="2"/>
        <scheme val="minor"/>
      </rPr>
      <t>Revision of the document according to the latest AFNOR XP Z12-012 specifications from February 2026 and the results of the "GT Démat UBL" working group.</t>
    </r>
    <r>
      <rPr>
        <sz val="10"/>
        <rFont val="Calibri"/>
        <family val="2"/>
        <scheme val="minor"/>
      </rPr>
      <t xml:space="preserve">
</t>
    </r>
    <r>
      <rPr>
        <b/>
        <sz val="10"/>
        <color rgb="FFC00000"/>
        <rFont val="Calibri"/>
        <family val="2"/>
        <scheme val="minor"/>
      </rPr>
      <t xml:space="preserve">[OPTO36 Dictionary]
</t>
    </r>
    <r>
      <rPr>
        <sz val="10"/>
        <color rgb="FFC00000"/>
        <rFont val="Calibri"/>
        <family val="2"/>
        <scheme val="minor"/>
      </rPr>
      <t xml:space="preserve">- Addition of data E20.#143a "Main activity of the supplier's department, unit or subsidiary" enabling each of a supplier's activities to be classified when there are multiple activities.
- Addition of the reason for the discount for each discount level:
  G21 Group "Item/Service Invoice/credit note line" : data #72b, #76b, #80b, #400b et #404b
  G22 Group "Invoice/Credit note sub-line for an add-on linked to an invoiced item" : data #106b, #110b, #114b, #500b et #504b
- Addition of the delivery location at invoice line level (management of multiple delivery locations within a single invoice/credit note):
  Group G21/G23: data #420 to #428
  Group G22: data #520 to #528
- Modification of the length of data G21.#175/G23.#175 "Optician's patient file reference" from 20 to 35 characters for compatibility reasons with what is defined in the orders.
- Data E20.#226 "VAT due date type code": Correction of the list of expected codes in CII format
- Data G21.#412, G22.#512, G23.#412 "Buyer's accounting reference for the item/service invoiced": Changing CII mapping
- Addition of UBL Xpaths
</t>
    </r>
    <r>
      <rPr>
        <b/>
        <sz val="10"/>
        <rFont val="Calibri"/>
        <family val="2"/>
        <scheme val="minor"/>
      </rPr>
      <t>Sheet [CII-Factur-X Profile]</t>
    </r>
    <r>
      <rPr>
        <sz val="10"/>
        <rFont val="Calibri"/>
        <family val="2"/>
        <scheme val="minor"/>
      </rPr>
      <t xml:space="preserve">
- Mapping of new data added to the dictionary
- Data E20.#226 "VAT due date type code": Correction of the list of expected codes
- Data G21.#412, G22.#512, G23.#412 "Buyer's accounting reference for the item/service invoiced": Changing CII mapping
- Addition of references to AFNOR Flow 2 data
</t>
    </r>
    <r>
      <rPr>
        <b/>
        <sz val="10"/>
        <rFont val="Calibri"/>
        <family val="2"/>
        <scheme val="minor"/>
      </rPr>
      <t>Sheet [FE-Fow1-CII] renamed to [FE-Flow1-AFNOR]</t>
    </r>
    <r>
      <rPr>
        <sz val="10"/>
        <rFont val="Calibri"/>
        <family val="2"/>
        <scheme val="minor"/>
      </rPr>
      <t xml:space="preserve">
- Various minor editorial corrections to the CII XPaths
- Addition of UBL XPaths
</t>
    </r>
    <r>
      <rPr>
        <b/>
        <sz val="10"/>
        <rFont val="Calibri"/>
        <family val="2"/>
        <scheme val="minor"/>
      </rPr>
      <t>New sheet [UBL Profile]</t>
    </r>
    <r>
      <rPr>
        <sz val="10"/>
        <rFont val="Calibri"/>
        <family val="2"/>
        <scheme val="minor"/>
      </rPr>
      <t xml:space="preserve">
Description of OPTO36 UBL profile
</t>
    </r>
  </si>
  <si>
    <t>Delivery date (of the delivery note)</t>
  </si>
  <si>
    <t>This information is recommended if the invoice/credit note relates to goods or services delivered on different dates.
In this case, this date may be:
- The date of the delivery note if a delivery note number G23.#42 is provided.
- The delivery date of the invoiced goods or services.</t>
  </si>
  <si>
    <t>This information is recommended if the invoice/credit note relates to goods or services delivered on different dates.
In this case, this date may be:
- The date of the delivery note if a delivery note number G21.#42 is provided.
- The delivery date of the invoiced goods or services.</t>
  </si>
  <si>
    <t>G23.10 Delivery date (of the delivery note)</t>
  </si>
  <si>
    <r>
      <t>Required</t>
    </r>
    <r>
      <rPr>
        <b/>
        <sz val="9"/>
        <color theme="9" tint="-0.249977111117893"/>
        <rFont val="Calibri"/>
        <family val="2"/>
        <scheme val="minor"/>
      </rPr>
      <t xml:space="preserve"> if the invoice line comes from a delivery note or if a delivery date is specified</t>
    </r>
  </si>
  <si>
    <r>
      <rPr>
        <b/>
        <sz val="9"/>
        <color rgb="FFC00000"/>
        <rFont val="Calibri"/>
        <family val="2"/>
        <scheme val="minor"/>
      </rPr>
      <t>Recommended</t>
    </r>
    <r>
      <rPr>
        <b/>
        <sz val="9"/>
        <color theme="9" tint="-0.249977111117893"/>
        <rFont val="Calibri"/>
        <family val="2"/>
        <scheme val="minor"/>
      </rPr>
      <t xml:space="preserve"> if the invoice or credit note relates to goods or services delivered on different dates</t>
    </r>
  </si>
  <si>
    <t xml:space="preserve">
</t>
  </si>
  <si>
    <t>If the invoice/credit note line is the result of the invoicing of a delivery note, its No. must be entered in #42. The reference to the line number invoiced on the delivery note can be provided in #151.
Note: The delivery note number is one of the control points in the Reliable Audit Trail (RAT) allowing for reconciliation of the various supporting documents for an invoice.
If the invoice/credit note line is not linked to any delivery note but a delivery date G21.#411 is specified, the delivery note number #42 must not be empty and must be forced to "-".</t>
  </si>
  <si>
    <t>If the charge line applies to a specific delivery note, its number must be entered in data item #42.
Otherwise this segment should not be generated.
Note: The delivery note number is one of the control points in the Reliable Audit Trail (RAT) allowing for reconciliation of the various supporting documents for an invoice.
If the charge line is not linked to any delivery note but a delivery date G23.#411 is specified, the delivery note number #42 must not be empty and must be forced to "-".</t>
  </si>
  <si>
    <t>The delivery date is recommended if the invoice/credit note relates to goods or services delivered on different dates.
In this case, this date may be:
- The date of the delivery note if a G23.#42 delivery note number is provided.
- The delivery date of the invoiced goods or services.</t>
  </si>
  <si>
    <t>DELIVERY DATE</t>
  </si>
  <si>
    <t>The order line number is mandatory in the UBL structure but has no equivalent in the OPTO36 data dictionary for freight or packing lines. This data must be set to "0".</t>
  </si>
  <si>
    <t>The delivery note line number is mandatory in the UBL structure but has no equivalent in the OPTO36 data dictionary for freight or packing lines. This data must be set to "0".</t>
  </si>
  <si>
    <t>The delivery note line number is not mandatory in the OPTO36 invoice profile, but the UBL element in which this information is contained is mandatory. If the line number is unknown, it must be set to "0".</t>
  </si>
  <si>
    <t>The order line number is not mandatory in the OPTO36 invoice profile, but the UBL element in which this information is contained is mandatory. If the line number is unknown, it must be set to "0".</t>
  </si>
  <si>
    <r>
      <t xml:space="preserve">/rsm:SupplyChainTradeTransaction
- /ram:IncludedSupplyChainTradeLineItem
-- /ram:SpecifiedLineTradeDelivery
--- /ram:ActualDeliverySupplyChainEvent
---- /ram:OccurrenceDateTime
----- </t>
    </r>
    <r>
      <rPr>
        <b/>
        <sz val="9"/>
        <color rgb="FF0070C0"/>
        <rFont val="Calibri"/>
        <family val="2"/>
        <scheme val="minor"/>
      </rPr>
      <t>/udt:DateTimeString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</si>
  <si>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/cac:InvoiceLine
- /cac:Delivery
-- </t>
    </r>
    <r>
      <rPr>
        <b/>
        <sz val="9"/>
        <color rgb="FF0070C0"/>
        <rFont val="Calibri"/>
        <family val="2"/>
        <scheme val="minor"/>
      </rPr>
      <t>/cbc:ActualDeliveryDate</t>
    </r>
    <r>
      <rPr>
        <sz val="9"/>
        <rFont val="Calibri"/>
        <family val="2"/>
        <scheme val="minor"/>
      </rPr>
      <t xml:space="preserve"> [CCYY-MM-DD]</t>
    </r>
  </si>
  <si>
    <r>
      <t xml:space="preserve">/cac:CreditNoteLine
- /cac:Delivery
-- </t>
    </r>
    <r>
      <rPr>
        <b/>
        <sz val="9"/>
        <color rgb="FF0070C0"/>
        <rFont val="Calibri"/>
        <family val="2"/>
        <scheme val="minor"/>
      </rPr>
      <t>/cbc:ActualDeliveryDate</t>
    </r>
    <r>
      <rPr>
        <sz val="9"/>
        <rFont val="Calibri"/>
        <family val="2"/>
        <scheme val="minor"/>
      </rPr>
      <t xml:space="preserve"> [CCYY-MM-DD]</t>
    </r>
  </si>
  <si>
    <r>
      <t xml:space="preserve">/rsm:SupplyChainTradeTransaction
- /ram:ApplicableHeaderTradeAgreement
-- /ram:BuyerAgentTradeParty
--- /ram:SpecifiedLegalOrganization
---- </t>
    </r>
    <r>
      <rPr>
        <b/>
        <sz val="9"/>
        <color rgb="FF0070C0"/>
        <rFont val="Calibri"/>
        <family val="2"/>
        <scheme val="minor"/>
      </rPr>
      <t>/ram:ID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0009</t>
    </r>
    <r>
      <rPr>
        <sz val="9"/>
        <rFont val="Calibri"/>
        <family val="2"/>
        <scheme val="minor"/>
      </rPr>
      <t>"</t>
    </r>
  </si>
  <si>
    <t>ORDERING PARTY ORGANIZATION</t>
  </si>
  <si>
    <t>The 14 digits of the SIRET (9 digits of the SIREN + 5 digits of the NIC) must be entered without any other formatting characters.</t>
  </si>
  <si>
    <t>EXT-FR-FE-03
EXT-FR-FE-05</t>
  </si>
  <si>
    <t>EXT-FR-FE-43
EXT-FR-FE-45</t>
  </si>
  <si>
    <t>BT-44
BT-45</t>
  </si>
  <si>
    <r>
      <t>380</t>
    </r>
    <r>
      <rPr>
        <sz val="9"/>
        <rFont val="Calibri"/>
        <family val="2"/>
        <scheme val="minor"/>
      </rPr>
      <t>=Commercial invoice (</t>
    </r>
    <r>
      <rPr>
        <i/>
        <sz val="9"/>
        <rFont val="Calibri"/>
        <family val="2"/>
        <scheme val="minor"/>
      </rPr>
      <t>UNTDID 1001</t>
    </r>
    <r>
      <rPr>
        <sz val="9"/>
        <rFont val="Calibri"/>
        <family val="2"/>
        <scheme val="minor"/>
      </rPr>
      <t xml:space="preserve">)
</t>
    </r>
    <r>
      <rPr>
        <b/>
        <sz val="9"/>
        <rFont val="Calibri"/>
        <family val="2"/>
        <scheme val="minor"/>
      </rPr>
      <t>389</t>
    </r>
    <r>
      <rPr>
        <sz val="9"/>
        <rFont val="Calibri"/>
        <family val="2"/>
        <scheme val="minor"/>
      </rPr>
      <t>=Self-billed invoice (</t>
    </r>
    <r>
      <rPr>
        <i/>
        <sz val="9"/>
        <rFont val="Calibri"/>
        <family val="2"/>
        <scheme val="minor"/>
      </rPr>
      <t>UNTDID 1001</t>
    </r>
    <r>
      <rPr>
        <sz val="9"/>
        <rFont val="Calibri"/>
        <family val="2"/>
        <scheme val="minor"/>
      </rPr>
      <t xml:space="preserve">)
</t>
    </r>
    <r>
      <rPr>
        <b/>
        <sz val="9"/>
        <rFont val="Calibri"/>
        <family val="2"/>
        <scheme val="minor"/>
      </rPr>
      <t>393</t>
    </r>
    <r>
      <rPr>
        <sz val="9"/>
        <rFont val="Calibri"/>
        <family val="2"/>
        <scheme val="minor"/>
      </rPr>
      <t>=Factored invoice (</t>
    </r>
    <r>
      <rPr>
        <i/>
        <sz val="9"/>
        <rFont val="Calibri"/>
        <family val="2"/>
        <scheme val="minor"/>
      </rPr>
      <t>UNTDID 1001</t>
    </r>
    <r>
      <rPr>
        <sz val="9"/>
        <rFont val="Calibri"/>
        <family val="2"/>
        <scheme val="minor"/>
      </rPr>
      <t xml:space="preserve">)
</t>
    </r>
    <r>
      <rPr>
        <b/>
        <sz val="9"/>
        <rFont val="Calibri"/>
        <family val="2"/>
        <scheme val="minor"/>
      </rPr>
      <t>501</t>
    </r>
    <r>
      <rPr>
        <sz val="9"/>
        <rFont val="Calibri"/>
        <family val="2"/>
        <scheme val="minor"/>
      </rPr>
      <t>=Self billed factored invoice, invoice type, Original (</t>
    </r>
    <r>
      <rPr>
        <i/>
        <sz val="9"/>
        <rFont val="Calibri"/>
        <family val="2"/>
        <scheme val="minor"/>
      </rPr>
      <t>UNTDID 1001</t>
    </r>
    <r>
      <rPr>
        <sz val="9"/>
        <rFont val="Calibri"/>
        <family val="2"/>
        <scheme val="minor"/>
      </rPr>
      <t xml:space="preserve">)
</t>
    </r>
    <r>
      <rPr>
        <b/>
        <sz val="9"/>
        <rFont val="Calibri"/>
        <family val="2"/>
        <scheme val="minor"/>
      </rPr>
      <t>386</t>
    </r>
    <r>
      <rPr>
        <sz val="9"/>
        <rFont val="Calibri"/>
        <family val="2"/>
        <scheme val="minor"/>
      </rPr>
      <t>=Prepayment invoice (</t>
    </r>
    <r>
      <rPr>
        <i/>
        <sz val="9"/>
        <rFont val="Calibri"/>
        <family val="2"/>
        <scheme val="minor"/>
      </rPr>
      <t>UNTDID 1001</t>
    </r>
    <r>
      <rPr>
        <sz val="9"/>
        <rFont val="Calibri"/>
        <family val="2"/>
        <scheme val="minor"/>
      </rPr>
      <t xml:space="preserve">)
</t>
    </r>
    <r>
      <rPr>
        <b/>
        <sz val="9"/>
        <rFont val="Calibri"/>
        <family val="2"/>
        <scheme val="minor"/>
      </rPr>
      <t>500</t>
    </r>
    <r>
      <rPr>
        <sz val="9"/>
        <rFont val="Calibri"/>
        <family val="2"/>
        <scheme val="minor"/>
      </rPr>
      <t>=Self Prepayment invoice, invoice type, Original (</t>
    </r>
    <r>
      <rPr>
        <i/>
        <sz val="9"/>
        <rFont val="Calibri"/>
        <family val="2"/>
        <scheme val="minor"/>
      </rPr>
      <t>UNTDID 1001</t>
    </r>
    <r>
      <rPr>
        <sz val="9"/>
        <rFont val="Calibri"/>
        <family val="2"/>
        <scheme val="minor"/>
      </rPr>
      <t xml:space="preserve">)
</t>
    </r>
    <r>
      <rPr>
        <b/>
        <sz val="9"/>
        <rFont val="Calibri"/>
        <family val="2"/>
        <scheme val="minor"/>
      </rPr>
      <t>384</t>
    </r>
    <r>
      <rPr>
        <sz val="9"/>
        <rFont val="Calibri"/>
        <family val="2"/>
        <scheme val="minor"/>
      </rPr>
      <t>=Corrected invoice (</t>
    </r>
    <r>
      <rPr>
        <i/>
        <sz val="9"/>
        <rFont val="Calibri"/>
        <family val="2"/>
        <scheme val="minor"/>
      </rPr>
      <t>UNTDID 1001</t>
    </r>
    <r>
      <rPr>
        <sz val="9"/>
        <rFont val="Calibri"/>
        <family val="2"/>
        <scheme val="minor"/>
      </rPr>
      <t xml:space="preserve">)
</t>
    </r>
    <r>
      <rPr>
        <b/>
        <sz val="9"/>
        <rFont val="Calibri"/>
        <family val="2"/>
        <scheme val="minor"/>
      </rPr>
      <t>471</t>
    </r>
    <r>
      <rPr>
        <sz val="9"/>
        <rFont val="Calibri"/>
        <family val="2"/>
        <scheme val="minor"/>
      </rPr>
      <t>=Self-billed corrective invoice, invoice type, Corrected (</t>
    </r>
    <r>
      <rPr>
        <i/>
        <sz val="9"/>
        <rFont val="Calibri"/>
        <family val="2"/>
        <scheme val="minor"/>
      </rPr>
      <t>UNTDID 1001</t>
    </r>
    <r>
      <rPr>
        <sz val="9"/>
        <rFont val="Calibri"/>
        <family val="2"/>
        <scheme val="minor"/>
      </rPr>
      <t xml:space="preserve">)
</t>
    </r>
    <r>
      <rPr>
        <b/>
        <sz val="9"/>
        <rFont val="Calibri"/>
        <family val="2"/>
        <scheme val="minor"/>
      </rPr>
      <t>472</t>
    </r>
    <r>
      <rPr>
        <sz val="9"/>
        <rFont val="Calibri"/>
        <family val="2"/>
        <scheme val="minor"/>
      </rPr>
      <t>=Factored corrective Invoice, invoice type, Corrected (</t>
    </r>
    <r>
      <rPr>
        <i/>
        <sz val="9"/>
        <rFont val="Calibri"/>
        <family val="2"/>
        <scheme val="minor"/>
      </rPr>
      <t>UNTDID 1001</t>
    </r>
    <r>
      <rPr>
        <sz val="9"/>
        <rFont val="Calibri"/>
        <family val="2"/>
        <scheme val="minor"/>
      </rPr>
      <t xml:space="preserve">)
</t>
    </r>
    <r>
      <rPr>
        <b/>
        <sz val="9"/>
        <rFont val="Calibri"/>
        <family val="2"/>
        <scheme val="minor"/>
      </rPr>
      <t>473</t>
    </r>
    <r>
      <rPr>
        <sz val="9"/>
        <rFont val="Calibri"/>
        <family val="2"/>
        <scheme val="minor"/>
      </rPr>
      <t>=Self billed factored corrective invoice, invoice type, Corrected (</t>
    </r>
    <r>
      <rPr>
        <i/>
        <sz val="9"/>
        <rFont val="Calibri"/>
        <family val="2"/>
        <scheme val="minor"/>
      </rPr>
      <t>UNTDID 1001</t>
    </r>
    <r>
      <rPr>
        <sz val="9"/>
        <rFont val="Calibri"/>
        <family val="2"/>
        <scheme val="minor"/>
      </rPr>
      <t xml:space="preserve">)
</t>
    </r>
    <r>
      <rPr>
        <b/>
        <sz val="9"/>
        <rFont val="Calibri"/>
        <family val="2"/>
        <scheme val="minor"/>
      </rPr>
      <t>381</t>
    </r>
    <r>
      <rPr>
        <sz val="9"/>
        <rFont val="Calibri"/>
        <family val="2"/>
        <scheme val="minor"/>
      </rPr>
      <t>=Credit note (</t>
    </r>
    <r>
      <rPr>
        <i/>
        <sz val="9"/>
        <rFont val="Calibri"/>
        <family val="2"/>
        <scheme val="minor"/>
      </rPr>
      <t>UNTDID 1001</t>
    </r>
    <r>
      <rPr>
        <sz val="9"/>
        <rFont val="Calibri"/>
        <family val="2"/>
        <scheme val="minor"/>
      </rPr>
      <t xml:space="preserve">)
</t>
    </r>
    <r>
      <rPr>
        <b/>
        <sz val="9"/>
        <rFont val="Calibri"/>
        <family val="2"/>
        <scheme val="minor"/>
      </rPr>
      <t>262</t>
    </r>
    <r>
      <rPr>
        <sz val="9"/>
        <rFont val="Calibri"/>
        <family val="2"/>
        <scheme val="minor"/>
      </rPr>
      <t>=Consolidated credit note - goods and services (</t>
    </r>
    <r>
      <rPr>
        <i/>
        <sz val="9"/>
        <rFont val="Calibri"/>
        <family val="2"/>
        <scheme val="minor"/>
      </rPr>
      <t>UNTDID 1001</t>
    </r>
    <r>
      <rPr>
        <sz val="9"/>
        <rFont val="Calibri"/>
        <family val="2"/>
        <scheme val="minor"/>
      </rPr>
      <t xml:space="preserve">)
</t>
    </r>
    <r>
      <rPr>
        <b/>
        <sz val="9"/>
        <rFont val="Calibri"/>
        <family val="2"/>
        <scheme val="minor"/>
      </rPr>
      <t>503</t>
    </r>
    <r>
      <rPr>
        <sz val="9"/>
        <rFont val="Calibri"/>
        <family val="2"/>
        <scheme val="minor"/>
      </rPr>
      <t>=Prepayment credit note, credit note type, Corrected (</t>
    </r>
    <r>
      <rPr>
        <i/>
        <sz val="9"/>
        <rFont val="Calibri"/>
        <family val="2"/>
        <scheme val="minor"/>
      </rPr>
      <t>UNTDID 1001</t>
    </r>
    <r>
      <rPr>
        <sz val="9"/>
        <rFont val="Calibri"/>
        <family val="2"/>
        <scheme val="minor"/>
      </rPr>
      <t xml:space="preserve">)
</t>
    </r>
    <r>
      <rPr>
        <b/>
        <sz val="9"/>
        <rFont val="Calibri"/>
        <family val="2"/>
        <scheme val="minor"/>
      </rPr>
      <t>261</t>
    </r>
    <r>
      <rPr>
        <sz val="9"/>
        <rFont val="Calibri"/>
        <family val="2"/>
        <scheme val="minor"/>
      </rPr>
      <t>=Self-billed credit note (</t>
    </r>
    <r>
      <rPr>
        <i/>
        <sz val="9"/>
        <rFont val="Calibri"/>
        <family val="2"/>
        <scheme val="minor"/>
      </rPr>
      <t>UNTDID 1001</t>
    </r>
    <r>
      <rPr>
        <sz val="9"/>
        <rFont val="Calibri"/>
        <family val="2"/>
        <scheme val="minor"/>
      </rPr>
      <t xml:space="preserve">)
</t>
    </r>
    <r>
      <rPr>
        <b/>
        <sz val="9"/>
        <rFont val="Calibri"/>
        <family val="2"/>
        <scheme val="minor"/>
      </rPr>
      <t>396</t>
    </r>
    <r>
      <rPr>
        <sz val="9"/>
        <rFont val="Calibri"/>
        <family val="2"/>
        <scheme val="minor"/>
      </rPr>
      <t>=Factored credit note (</t>
    </r>
    <r>
      <rPr>
        <i/>
        <sz val="9"/>
        <rFont val="Calibri"/>
        <family val="2"/>
        <scheme val="minor"/>
      </rPr>
      <t>UNTDID 1001</t>
    </r>
    <r>
      <rPr>
        <sz val="9"/>
        <rFont val="Calibri"/>
        <family val="2"/>
        <scheme val="minor"/>
      </rPr>
      <t xml:space="preserve">)
</t>
    </r>
    <r>
      <rPr>
        <b/>
        <sz val="9"/>
        <rFont val="Calibri"/>
        <family val="2"/>
        <scheme val="minor"/>
      </rPr>
      <t>502</t>
    </r>
    <r>
      <rPr>
        <sz val="9"/>
        <rFont val="Calibri"/>
        <family val="2"/>
        <scheme val="minor"/>
      </rPr>
      <t>=Self-billed factored credit note, credit note type, Corrected (</t>
    </r>
    <r>
      <rPr>
        <i/>
        <sz val="9"/>
        <rFont val="Calibri"/>
        <family val="2"/>
        <scheme val="minor"/>
      </rPr>
      <t>UNTDID 1001</t>
    </r>
    <r>
      <rPr>
        <sz val="9"/>
        <rFont val="Calibri"/>
        <family val="2"/>
        <scheme val="minor"/>
      </rPr>
      <t xml:space="preserve">)
</t>
    </r>
  </si>
  <si>
    <r>
      <t>/Invoice
380</t>
    </r>
    <r>
      <rPr>
        <sz val="9"/>
        <rFont val="Calibri"/>
        <family val="2"/>
        <scheme val="minor"/>
      </rPr>
      <t>=Commercial invoice (</t>
    </r>
    <r>
      <rPr>
        <i/>
        <sz val="9"/>
        <rFont val="Calibri"/>
        <family val="2"/>
        <scheme val="minor"/>
      </rPr>
      <t>UNTDID 1001</t>
    </r>
    <r>
      <rPr>
        <sz val="9"/>
        <rFont val="Calibri"/>
        <family val="2"/>
        <scheme val="minor"/>
      </rPr>
      <t xml:space="preserve">)
</t>
    </r>
    <r>
      <rPr>
        <b/>
        <sz val="9"/>
        <rFont val="Calibri"/>
        <family val="2"/>
        <scheme val="minor"/>
      </rPr>
      <t>389</t>
    </r>
    <r>
      <rPr>
        <sz val="9"/>
        <rFont val="Calibri"/>
        <family val="2"/>
        <scheme val="minor"/>
      </rPr>
      <t>=Self-billed invoice (</t>
    </r>
    <r>
      <rPr>
        <i/>
        <sz val="9"/>
        <rFont val="Calibri"/>
        <family val="2"/>
        <scheme val="minor"/>
      </rPr>
      <t>UNTDID 1001</t>
    </r>
    <r>
      <rPr>
        <sz val="9"/>
        <rFont val="Calibri"/>
        <family val="2"/>
        <scheme val="minor"/>
      </rPr>
      <t xml:space="preserve">)
</t>
    </r>
    <r>
      <rPr>
        <b/>
        <sz val="9"/>
        <rFont val="Calibri"/>
        <family val="2"/>
        <scheme val="minor"/>
      </rPr>
      <t>393</t>
    </r>
    <r>
      <rPr>
        <sz val="9"/>
        <rFont val="Calibri"/>
        <family val="2"/>
        <scheme val="minor"/>
      </rPr>
      <t>=Factored invoice (</t>
    </r>
    <r>
      <rPr>
        <i/>
        <sz val="9"/>
        <rFont val="Calibri"/>
        <family val="2"/>
        <scheme val="minor"/>
      </rPr>
      <t>UNTDID 1001</t>
    </r>
    <r>
      <rPr>
        <sz val="9"/>
        <rFont val="Calibri"/>
        <family val="2"/>
        <scheme val="minor"/>
      </rPr>
      <t xml:space="preserve">)
</t>
    </r>
    <r>
      <rPr>
        <b/>
        <sz val="9"/>
        <rFont val="Calibri"/>
        <family val="2"/>
        <scheme val="minor"/>
      </rPr>
      <t>501</t>
    </r>
    <r>
      <rPr>
        <sz val="9"/>
        <rFont val="Calibri"/>
        <family val="2"/>
        <scheme val="minor"/>
      </rPr>
      <t>=Self billed factored invoice, invoice type, Original (</t>
    </r>
    <r>
      <rPr>
        <i/>
        <sz val="9"/>
        <rFont val="Calibri"/>
        <family val="2"/>
        <scheme val="minor"/>
      </rPr>
      <t>UNTDID 1001</t>
    </r>
    <r>
      <rPr>
        <sz val="9"/>
        <rFont val="Calibri"/>
        <family val="2"/>
        <scheme val="minor"/>
      </rPr>
      <t xml:space="preserve">)
</t>
    </r>
    <r>
      <rPr>
        <b/>
        <sz val="9"/>
        <rFont val="Calibri"/>
        <family val="2"/>
        <scheme val="minor"/>
      </rPr>
      <t>386</t>
    </r>
    <r>
      <rPr>
        <sz val="9"/>
        <rFont val="Calibri"/>
        <family val="2"/>
        <scheme val="minor"/>
      </rPr>
      <t>=Prepayment invoice (</t>
    </r>
    <r>
      <rPr>
        <i/>
        <sz val="9"/>
        <rFont val="Calibri"/>
        <family val="2"/>
        <scheme val="minor"/>
      </rPr>
      <t>UNTDID 1001</t>
    </r>
    <r>
      <rPr>
        <sz val="9"/>
        <rFont val="Calibri"/>
        <family val="2"/>
        <scheme val="minor"/>
      </rPr>
      <t xml:space="preserve">)
</t>
    </r>
    <r>
      <rPr>
        <b/>
        <sz val="9"/>
        <rFont val="Calibri"/>
        <family val="2"/>
        <scheme val="minor"/>
      </rPr>
      <t>500</t>
    </r>
    <r>
      <rPr>
        <sz val="9"/>
        <rFont val="Calibri"/>
        <family val="2"/>
        <scheme val="minor"/>
      </rPr>
      <t>=Self Prepayment invoice, invoice type, Original (</t>
    </r>
    <r>
      <rPr>
        <i/>
        <sz val="9"/>
        <rFont val="Calibri"/>
        <family val="2"/>
        <scheme val="minor"/>
      </rPr>
      <t>UNTDID 1001</t>
    </r>
    <r>
      <rPr>
        <sz val="9"/>
        <rFont val="Calibri"/>
        <family val="2"/>
        <scheme val="minor"/>
      </rPr>
      <t xml:space="preserve">)
</t>
    </r>
    <r>
      <rPr>
        <b/>
        <sz val="9"/>
        <rFont val="Calibri"/>
        <family val="2"/>
        <scheme val="minor"/>
      </rPr>
      <t>384</t>
    </r>
    <r>
      <rPr>
        <sz val="9"/>
        <rFont val="Calibri"/>
        <family val="2"/>
        <scheme val="minor"/>
      </rPr>
      <t>=Corrected invoice (</t>
    </r>
    <r>
      <rPr>
        <i/>
        <sz val="9"/>
        <rFont val="Calibri"/>
        <family val="2"/>
        <scheme val="minor"/>
      </rPr>
      <t>UNTDID 1001</t>
    </r>
    <r>
      <rPr>
        <sz val="9"/>
        <rFont val="Calibri"/>
        <family val="2"/>
        <scheme val="minor"/>
      </rPr>
      <t xml:space="preserve">)
</t>
    </r>
    <r>
      <rPr>
        <b/>
        <sz val="9"/>
        <rFont val="Calibri"/>
        <family val="2"/>
        <scheme val="minor"/>
      </rPr>
      <t>471</t>
    </r>
    <r>
      <rPr>
        <sz val="9"/>
        <rFont val="Calibri"/>
        <family val="2"/>
        <scheme val="minor"/>
      </rPr>
      <t>=Self-billed corrective invoice, invoice type, Corrected (</t>
    </r>
    <r>
      <rPr>
        <i/>
        <sz val="9"/>
        <rFont val="Calibri"/>
        <family val="2"/>
        <scheme val="minor"/>
      </rPr>
      <t>UNTDID 1001</t>
    </r>
    <r>
      <rPr>
        <sz val="9"/>
        <rFont val="Calibri"/>
        <family val="2"/>
        <scheme val="minor"/>
      </rPr>
      <t xml:space="preserve">)
</t>
    </r>
    <r>
      <rPr>
        <b/>
        <sz val="9"/>
        <rFont val="Calibri"/>
        <family val="2"/>
        <scheme val="minor"/>
      </rPr>
      <t>472</t>
    </r>
    <r>
      <rPr>
        <sz val="9"/>
        <rFont val="Calibri"/>
        <family val="2"/>
        <scheme val="minor"/>
      </rPr>
      <t>=Factored corrective Invoice, invoice type, Corrected (</t>
    </r>
    <r>
      <rPr>
        <i/>
        <sz val="9"/>
        <rFont val="Calibri"/>
        <family val="2"/>
        <scheme val="minor"/>
      </rPr>
      <t>UNTDID 1001</t>
    </r>
    <r>
      <rPr>
        <sz val="9"/>
        <rFont val="Calibri"/>
        <family val="2"/>
        <scheme val="minor"/>
      </rPr>
      <t xml:space="preserve">)
</t>
    </r>
    <r>
      <rPr>
        <b/>
        <sz val="9"/>
        <rFont val="Calibri"/>
        <family val="2"/>
        <scheme val="minor"/>
      </rPr>
      <t>473</t>
    </r>
    <r>
      <rPr>
        <sz val="9"/>
        <rFont val="Calibri"/>
        <family val="2"/>
        <scheme val="minor"/>
      </rPr>
      <t>=Self billed factored corrective invoice, invoice type, Corrected (</t>
    </r>
    <r>
      <rPr>
        <i/>
        <sz val="9"/>
        <rFont val="Calibri"/>
        <family val="2"/>
        <scheme val="minor"/>
      </rPr>
      <t>UNTDID 1001</t>
    </r>
    <r>
      <rPr>
        <sz val="9"/>
        <rFont val="Calibri"/>
        <family val="2"/>
        <scheme val="minor"/>
      </rPr>
      <t xml:space="preserve">)
</t>
    </r>
    <r>
      <rPr>
        <b/>
        <sz val="9"/>
        <rFont val="Calibri"/>
        <family val="2"/>
        <scheme val="minor"/>
      </rPr>
      <t>/CreditNote
381</t>
    </r>
    <r>
      <rPr>
        <sz val="9"/>
        <rFont val="Calibri"/>
        <family val="2"/>
        <scheme val="minor"/>
      </rPr>
      <t>=Credit note (</t>
    </r>
    <r>
      <rPr>
        <i/>
        <sz val="9"/>
        <rFont val="Calibri"/>
        <family val="2"/>
        <scheme val="minor"/>
      </rPr>
      <t>UNTDID 1001</t>
    </r>
    <r>
      <rPr>
        <sz val="9"/>
        <rFont val="Calibri"/>
        <family val="2"/>
        <scheme val="minor"/>
      </rPr>
      <t xml:space="preserve">)
</t>
    </r>
    <r>
      <rPr>
        <b/>
        <sz val="9"/>
        <rFont val="Calibri"/>
        <family val="2"/>
        <scheme val="minor"/>
      </rPr>
      <t>262</t>
    </r>
    <r>
      <rPr>
        <sz val="9"/>
        <rFont val="Calibri"/>
        <family val="2"/>
        <scheme val="minor"/>
      </rPr>
      <t>=Consolidated credit note - goods and services (</t>
    </r>
    <r>
      <rPr>
        <i/>
        <sz val="9"/>
        <rFont val="Calibri"/>
        <family val="2"/>
        <scheme val="minor"/>
      </rPr>
      <t>UNTDID 1001</t>
    </r>
    <r>
      <rPr>
        <sz val="9"/>
        <rFont val="Calibri"/>
        <family val="2"/>
        <scheme val="minor"/>
      </rPr>
      <t xml:space="preserve">)
</t>
    </r>
    <r>
      <rPr>
        <b/>
        <sz val="9"/>
        <rFont val="Calibri"/>
        <family val="2"/>
        <scheme val="minor"/>
      </rPr>
      <t>503</t>
    </r>
    <r>
      <rPr>
        <sz val="9"/>
        <rFont val="Calibri"/>
        <family val="2"/>
        <scheme val="minor"/>
      </rPr>
      <t>=Prepayment credit note, credit note type, Corrected (</t>
    </r>
    <r>
      <rPr>
        <i/>
        <sz val="9"/>
        <rFont val="Calibri"/>
        <family val="2"/>
        <scheme val="minor"/>
      </rPr>
      <t>UNTDID 1001</t>
    </r>
    <r>
      <rPr>
        <sz val="9"/>
        <rFont val="Calibri"/>
        <family val="2"/>
        <scheme val="minor"/>
      </rPr>
      <t xml:space="preserve">)
</t>
    </r>
    <r>
      <rPr>
        <b/>
        <sz val="9"/>
        <rFont val="Calibri"/>
        <family val="2"/>
        <scheme val="minor"/>
      </rPr>
      <t>261</t>
    </r>
    <r>
      <rPr>
        <sz val="9"/>
        <rFont val="Calibri"/>
        <family val="2"/>
        <scheme val="minor"/>
      </rPr>
      <t>=Self-billed credit note (</t>
    </r>
    <r>
      <rPr>
        <i/>
        <sz val="9"/>
        <rFont val="Calibri"/>
        <family val="2"/>
        <scheme val="minor"/>
      </rPr>
      <t>UNTDID 1001</t>
    </r>
    <r>
      <rPr>
        <sz val="9"/>
        <rFont val="Calibri"/>
        <family val="2"/>
        <scheme val="minor"/>
      </rPr>
      <t xml:space="preserve">)
</t>
    </r>
    <r>
      <rPr>
        <b/>
        <sz val="9"/>
        <rFont val="Calibri"/>
        <family val="2"/>
        <scheme val="minor"/>
      </rPr>
      <t>396</t>
    </r>
    <r>
      <rPr>
        <sz val="9"/>
        <rFont val="Calibri"/>
        <family val="2"/>
        <scheme val="minor"/>
      </rPr>
      <t>=Factored credit note (</t>
    </r>
    <r>
      <rPr>
        <i/>
        <sz val="9"/>
        <rFont val="Calibri"/>
        <family val="2"/>
        <scheme val="minor"/>
      </rPr>
      <t>UNTDID 1001</t>
    </r>
    <r>
      <rPr>
        <sz val="9"/>
        <rFont val="Calibri"/>
        <family val="2"/>
        <scheme val="minor"/>
      </rPr>
      <t xml:space="preserve">)
</t>
    </r>
    <r>
      <rPr>
        <b/>
        <sz val="9"/>
        <rFont val="Calibri"/>
        <family val="2"/>
        <scheme val="minor"/>
      </rPr>
      <t>502</t>
    </r>
    <r>
      <rPr>
        <sz val="9"/>
        <rFont val="Calibri"/>
        <family val="2"/>
        <scheme val="minor"/>
      </rPr>
      <t>=Self-billed factored credit note, credit note type, Corrected (</t>
    </r>
    <r>
      <rPr>
        <i/>
        <sz val="9"/>
        <rFont val="Calibri"/>
        <family val="2"/>
        <scheme val="minor"/>
      </rPr>
      <t>UNTDID 1001</t>
    </r>
    <r>
      <rPr>
        <sz val="9"/>
        <rFont val="Calibri"/>
        <family val="2"/>
        <scheme val="minor"/>
      </rPr>
      <t xml:space="preserve">)
</t>
    </r>
  </si>
  <si>
    <t>Reference invoice number for credit note or corrected invoice</t>
  </si>
  <si>
    <t>Date of reference invoice for credit note or corrected invoice</t>
  </si>
  <si>
    <t>Only fill in the case of a credit note or corrected invoice cancelling a single invoice. In this case, E20.#9 is used to indicate the canceled invoice number.</t>
  </si>
  <si>
    <t>Only fill in if a reference invoice number for credit note or corrected invoice E20.#9 has been provided.</t>
  </si>
  <si>
    <t>This segment should only be generated in the case of a credit note or corrected invoice cancelling a single invoice. In this case, data item #9 is used to indicate the canceled invoice number.
Otherwise, this segment should not be generated.</t>
  </si>
  <si>
    <t>Date #10 of the reference invoice for credit note or corrected invoice E20.#9 can be supplied in addition.
If no reference invoice number for credit note E20.#9 is indicated, this segment should not be generated.</t>
  </si>
  <si>
    <t>REFERENCE INVOICE NUMBER FOR CREDIT NOTE OR CORRECTED INVOICE</t>
  </si>
  <si>
    <t>DATE OF REFERENCE INVOICE FOR CREDIT NOTE OR CORRECTED INVOICE</t>
  </si>
  <si>
    <t>Optional, only if a reference invoice number E20.#9 is filled in.</t>
  </si>
  <si>
    <t>G21.#415</t>
  </si>
  <si>
    <t>Previous invoice number</t>
  </si>
  <si>
    <t>For an invoice line that corrects or cancels a previous invoice, this field allows to specify the number of that invoice.</t>
  </si>
  <si>
    <r>
      <t xml:space="preserve">/rsm:SupplyChainTradeTransaction
- /ram:IncludedSupplyChainTradeLineItem
-- /ram:SpecifiedLineTradeSettlement
--- /ram:InvoiceReferencedDocument
---- </t>
    </r>
    <r>
      <rPr>
        <b/>
        <sz val="9"/>
        <color theme="4" tint="-0.249977111117893"/>
        <rFont val="Calibri"/>
        <family val="2"/>
        <scheme val="minor"/>
      </rPr>
      <t>/ram:IssuerAssignedID</t>
    </r>
  </si>
  <si>
    <r>
      <t xml:space="preserve">/cac:InvoiceLine
- /cac:BillingReference
-- /cac:InvoiceDocumentReference
--- </t>
    </r>
    <r>
      <rPr>
        <b/>
        <sz val="9"/>
        <color rgb="FF0070C0"/>
        <rFont val="Calibri"/>
        <family val="2"/>
        <scheme val="minor"/>
      </rPr>
      <t>/cbc:ID</t>
    </r>
  </si>
  <si>
    <r>
      <t xml:space="preserve">/cac:CreditNoteLine
- /cac:BillingReference
-- /cac:InvoiceDocumentReference
--- </t>
    </r>
    <r>
      <rPr>
        <b/>
        <sz val="9"/>
        <color rgb="FF0070C0"/>
        <rFont val="Calibri"/>
        <family val="2"/>
        <scheme val="minor"/>
      </rPr>
      <t>/cbc:ID</t>
    </r>
  </si>
  <si>
    <t>G21.#416</t>
  </si>
  <si>
    <t>Date of the previous invoice</t>
  </si>
  <si>
    <t>Optional data, only if a previous invoice number G21.#415 is filled in.</t>
  </si>
  <si>
    <r>
      <t xml:space="preserve">/rsm:SupplyChainTradeTransaction
- /ram:IncludedSupplyChainTradeLineItem
-- /ram:SpecifiedLineTradeSettlement
--- /ram:InvoiceReferencedDocument
---- /ram:FormattedIssueDateTime
----- </t>
    </r>
    <r>
      <rPr>
        <b/>
        <sz val="9"/>
        <color theme="4" tint="-0.249977111117893"/>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</si>
  <si>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/cac:InvoiceLine
- /cac:BillingReference
-- /cac:InvoiceDocumentReference
--- </t>
    </r>
    <r>
      <rPr>
        <b/>
        <sz val="9"/>
        <color rgb="FF0070C0"/>
        <rFont val="Calibri"/>
        <family val="2"/>
        <scheme val="minor"/>
      </rPr>
      <t>/cbc:IssueDate</t>
    </r>
    <r>
      <rPr>
        <sz val="9"/>
        <rFont val="Calibri"/>
        <family val="2"/>
        <scheme val="minor"/>
      </rPr>
      <t xml:space="preserve"> [CCYY-MM-DD]</t>
    </r>
  </si>
  <si>
    <r>
      <t xml:space="preserve">/cac:CreditNoteLine
- /cac:BillingReference
-- /cac:InvoiceDocumentReference
--- </t>
    </r>
    <r>
      <rPr>
        <b/>
        <sz val="9"/>
        <color rgb="FF0070C0"/>
        <rFont val="Calibri"/>
        <family val="2"/>
        <scheme val="minor"/>
      </rPr>
      <t>/cbc:IssueDate</t>
    </r>
    <r>
      <rPr>
        <sz val="9"/>
        <rFont val="Calibri"/>
        <family val="2"/>
        <scheme val="minor"/>
      </rPr>
      <t xml:space="preserve"> [CCYY-MM-DD]</t>
    </r>
  </si>
  <si>
    <t>#415</t>
  </si>
  <si>
    <t>#416</t>
  </si>
  <si>
    <t>#515</t>
  </si>
  <si>
    <t>#516</t>
  </si>
  <si>
    <t>RFF OI</t>
  </si>
  <si>
    <t>G22.#515</t>
  </si>
  <si>
    <t>G22.#516</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</si>
  <si>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</si>
  <si>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</si>
  <si>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t>Optional data, only if a previous invoice number G22.#515 is filled in.</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</si>
  <si>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</si>
  <si>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</si>
  <si>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t>G23.#415</t>
  </si>
  <si>
    <t>G23.#416</t>
  </si>
  <si>
    <t>Optional data, only if a previous invoice number G23.#415 is filled in.</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</si>
  <si>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t>
    </r>
    <r>
      <rPr>
        <b/>
        <sz val="9"/>
        <color rgb="FF0070C0"/>
        <rFont val="Calibri"/>
        <family val="2"/>
        <scheme val="minor"/>
      </rPr>
      <t>C506.1154</t>
    </r>
  </si>
  <si>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OI</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171</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</si>
  <si>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t>OI</t>
    </r>
    <r>
      <rPr>
        <sz val="9"/>
        <rFont val="Calibri"/>
        <family val="2"/>
        <scheme val="minor"/>
      </rPr>
      <t>=</t>
    </r>
    <r>
      <rPr>
        <i/>
        <sz val="9"/>
        <rFont val="Calibri"/>
        <family val="2"/>
        <scheme val="minor"/>
      </rPr>
      <t>Previous invoice number</t>
    </r>
  </si>
  <si>
    <r>
      <rPr>
        <b/>
        <sz val="9"/>
        <rFont val="Calibri"/>
        <family val="2"/>
        <scheme val="minor"/>
      </rPr>
      <t xml:space="preserve">Optional, </t>
    </r>
    <r>
      <rPr>
        <b/>
        <sz val="9"/>
        <color theme="9" tint="-0.249977111117893"/>
        <rFont val="Calibri"/>
        <family val="2"/>
        <scheme val="minor"/>
      </rPr>
      <t>only if a previous invoice number G21.#415 is filled in</t>
    </r>
  </si>
  <si>
    <t>If an invoice line corrects or cancels a previous invoice, the invoice number for that invoice can be specified in #415.</t>
  </si>
  <si>
    <t>The date of the previous invoice #416 can be entered in addition to its G21.#415 number.
This segment must not be generated if no previous invoice number has been specified.</t>
  </si>
  <si>
    <t>If an invoice line corrects or cancels a previous invoice, the invoice number for that invoice can be specified in #515.</t>
  </si>
  <si>
    <t>The date of the previous invoice #516 can be entered in addition to its G22.#515 number.
This segment must not be generated if no previous invoice number has been specified.</t>
  </si>
  <si>
    <r>
      <rPr>
        <b/>
        <sz val="9"/>
        <rFont val="Calibri"/>
        <family val="2"/>
        <scheme val="minor"/>
      </rPr>
      <t xml:space="preserve">Optional, </t>
    </r>
    <r>
      <rPr>
        <b/>
        <sz val="9"/>
        <color theme="9" tint="-0.249977111117893"/>
        <rFont val="Calibri"/>
        <family val="2"/>
        <scheme val="minor"/>
      </rPr>
      <t>only if a previous invoice number G22.#515 is filled in</t>
    </r>
  </si>
  <si>
    <r>
      <rPr>
        <b/>
        <sz val="9"/>
        <rFont val="Calibri"/>
        <family val="2"/>
        <scheme val="minor"/>
      </rPr>
      <t xml:space="preserve">Optional, </t>
    </r>
    <r>
      <rPr>
        <b/>
        <sz val="9"/>
        <color theme="9" tint="-0.249977111117893"/>
        <rFont val="Calibri"/>
        <family val="2"/>
        <scheme val="minor"/>
      </rPr>
      <t>only if a previous invoice number G23.#415 is filled in</t>
    </r>
  </si>
  <si>
    <t>The date of the previous invoice #416 can be entered in addition to its G23.#415 number.
This segment must not be generated if no previous invoice number has been specified.</t>
  </si>
  <si>
    <t>REFERENCE TO A PREVIOUS INVOICE</t>
  </si>
  <si>
    <t>DATE OF THE PREVIOUS INVOICE</t>
  </si>
  <si>
    <t>If an invoice line corrects or cancels a previous invoice, the invoice number for that invoice can be specified in G22.#515.</t>
  </si>
  <si>
    <t>The date of the previous invoice G22.#516 can be entered in addition to its G22.#515 number.</t>
  </si>
  <si>
    <t>If an invoice line corrects or cancels a previous invoice, the invoice number for that invoice can be specified in G21.#415.</t>
  </si>
  <si>
    <t>The date of the previous invoice G21.#416 can be entered in addition to its G21.#415 number.</t>
  </si>
  <si>
    <t>If an invoice line corrects or cancels a previous invoice, the invoice number for that invoice can be specified in G23.#415.</t>
  </si>
  <si>
    <t>The date of the previous invoice G23.#416 can be entered in addition to its G23.#415 number.</t>
  </si>
  <si>
    <r>
      <t>This segment is mandatory to describe the type of charge invoiced.
The statistical code #46 for each type of charge must be ( x = space ):
- Freight charges = "</t>
    </r>
    <r>
      <rPr>
        <b/>
        <sz val="9"/>
        <rFont val="Calibri"/>
        <family val="2"/>
        <scheme val="minor"/>
      </rPr>
      <t>6xx10</t>
    </r>
    <r>
      <rPr>
        <sz val="9"/>
        <rFont val="Calibri"/>
        <family val="2"/>
        <scheme val="minor"/>
      </rPr>
      <t>"
- Packing charges = "</t>
    </r>
    <r>
      <rPr>
        <b/>
        <sz val="9"/>
        <rFont val="Calibri"/>
        <family val="2"/>
        <scheme val="minor"/>
      </rPr>
      <t>6xx11</t>
    </r>
    <r>
      <rPr>
        <sz val="9"/>
        <rFont val="Calibri"/>
        <family val="2"/>
        <scheme val="minor"/>
      </rPr>
      <t>"</t>
    </r>
  </si>
  <si>
    <r>
      <t>The following statistical code must to be used ( x = space ):
- Freight charges = "</t>
    </r>
    <r>
      <rPr>
        <b/>
        <sz val="9"/>
        <color rgb="FF000000"/>
        <rFont val="Calibri"/>
        <family val="2"/>
        <scheme val="minor"/>
      </rPr>
      <t>6xx10</t>
    </r>
    <r>
      <rPr>
        <sz val="9"/>
        <color indexed="8"/>
        <rFont val="Calibri"/>
        <family val="2"/>
        <scheme val="minor"/>
      </rPr>
      <t>"
- Packing charges = "</t>
    </r>
    <r>
      <rPr>
        <b/>
        <sz val="9"/>
        <color rgb="FF000000"/>
        <rFont val="Calibri"/>
        <family val="2"/>
        <scheme val="minor"/>
      </rPr>
      <t>6xx11</t>
    </r>
    <r>
      <rPr>
        <sz val="9"/>
        <color indexed="8"/>
        <rFont val="Calibri"/>
        <family val="2"/>
        <scheme val="minor"/>
      </rPr>
      <t>"</t>
    </r>
  </si>
  <si>
    <r>
      <t>The statistical code for each type of charge must be ( x = space ):
- Freight charges = "</t>
    </r>
    <r>
      <rPr>
        <b/>
        <sz val="9"/>
        <color theme="1"/>
        <rFont val="Calibri"/>
        <family val="2"/>
      </rPr>
      <t>6xx10</t>
    </r>
    <r>
      <rPr>
        <sz val="9"/>
        <color theme="1"/>
        <rFont val="Calibri"/>
        <family val="2"/>
      </rPr>
      <t>"
- Packing charges = "</t>
    </r>
    <r>
      <rPr>
        <b/>
        <sz val="9"/>
        <color theme="1"/>
        <rFont val="Calibri"/>
        <family val="2"/>
      </rPr>
      <t>6xx11</t>
    </r>
    <r>
      <rPr>
        <sz val="9"/>
        <color theme="1"/>
        <rFont val="Calibri"/>
        <family val="2"/>
      </rPr>
      <t>"</t>
    </r>
  </si>
  <si>
    <t>Encoding table for the statistical codes to be generated in data items G21.#46 and G22.#93.</t>
  </si>
  <si>
    <t>Ordering party member code, assigned by its group</t>
  </si>
  <si>
    <r>
      <rPr>
        <b/>
        <sz val="10"/>
        <rFont val="Calibri"/>
        <family val="2"/>
        <scheme val="minor"/>
      </rPr>
      <t xml:space="preserve">Revisions to ensure full compliance with AFNOR flow 2 spécifications.
</t>
    </r>
    <r>
      <rPr>
        <sz val="10"/>
        <rFont val="Calibri"/>
        <family val="2"/>
        <scheme val="minor"/>
      </rPr>
      <t xml:space="preserve">- E20.#300 "Message profile version": CII mapping changed.
- E20.#229 "Ordering party member code, assigned by its group": CII/UBL mapping changed.
- E20.#143 "Identification of the supplier's department, unit or subsidiary": CII/UBL mapping changed.
- E20.#143a "Main activity of the supplier's department, unit or subsidiary, coded": CII/UBL mapping changed.
- E20.#11a "Ordering party SIRET number" : CII mapping changed.
- G21.#243 "Unit amount of the WEEE eco-tax for the item, excluding VAT": CII/UBL mapping changed.
- E20.#231, G21.#413, G22.#513, G23.#413 "Ultimate consignee identification": CII/UBL mapping changed.
- Merging data item E20.#329a "Incoterm, country of the transfer place" and E20.#329b "Incoterm, name of the transfer place" into a single one E20.#329a "Incoterm, name of the transfer place". Data item E20.#329b deleted.
- E20.#320a, G21.#420a, G22.#520a, G23.#420a "Ship-to party SIRET number": Data item deleted. SIRET number of the ship-to party must be entered in the respective data item E20.#320, G21.#420, G22.#520, and G23.#420 "Ship-to party identification".
- E20.#321, G21.#421, G22.#521, G23.#421 "Ship-to party identification type qualifier": Addition of the code “58” as SIRET qualifier.
- G21.#174, G23.#174 "Order date": Data item deleted.
- G21.#411, G22.#511, G23.#411 “Delivery note date” renamed to “Delivery date (of the delivery note)” and remapped in CII and UBL.
</t>
    </r>
    <r>
      <rPr>
        <b/>
        <sz val="10"/>
        <color rgb="FFC00000"/>
        <rFont val="Calibri"/>
        <family val="2"/>
        <scheme val="minor"/>
      </rPr>
      <t>[OPTO36 Dictionary]</t>
    </r>
    <r>
      <rPr>
        <sz val="10"/>
        <color rgb="FFC00000"/>
        <rFont val="Calibri"/>
        <family val="2"/>
        <scheme val="minor"/>
      </rPr>
      <t xml:space="preserve">
Addition of the AFNOR data ID reference associated with each data item of the dictionary.
</t>
    </r>
  </si>
  <si>
    <t>E20.#330</t>
  </si>
  <si>
    <r>
      <t xml:space="preserve">/rsm:SupplyChainTradeTransaction
- /ram:ApplicableHeaderTradeAgreement
-- /ram:AdditionalReferencedDocument
--- </t>
    </r>
    <r>
      <rPr>
        <b/>
        <sz val="9"/>
        <color rgb="FF0070C0"/>
        <rFont val="Calibri"/>
        <family val="2"/>
        <scheme val="minor"/>
      </rPr>
      <t>/ram:IssuerAssignedID</t>
    </r>
    <r>
      <rPr>
        <sz val="9"/>
        <rFont val="Calibri"/>
        <family val="2"/>
        <scheme val="minor"/>
      </rPr>
      <t xml:space="preserve">
--- </t>
    </r>
    <r>
      <rPr>
        <b/>
        <sz val="9"/>
        <color theme="9" tint="-0.249977111117893"/>
        <rFont val="Calibri"/>
        <family val="2"/>
        <scheme val="minor"/>
      </rPr>
      <t>/ram:TypeCode</t>
    </r>
    <r>
      <rPr>
        <sz val="9"/>
        <rFont val="Calibri"/>
        <family val="2"/>
        <scheme val="minor"/>
      </rPr>
      <t xml:space="preserve"> = "</t>
    </r>
    <r>
      <rPr>
        <b/>
        <sz val="9"/>
        <rFont val="Calibri"/>
        <family val="2"/>
        <scheme val="minor"/>
      </rPr>
      <t>130</t>
    </r>
    <r>
      <rPr>
        <sz val="9"/>
        <rFont val="Calibri"/>
        <family val="2"/>
        <scheme val="minor"/>
      </rPr>
      <t xml:space="preserve">"
--- </t>
    </r>
    <r>
      <rPr>
        <b/>
        <sz val="9"/>
        <color theme="9" tint="-0.249977111117893"/>
        <rFont val="Calibri"/>
        <family val="2"/>
        <scheme val="minor"/>
      </rPr>
      <t>/ram:ReferenceTypeCode</t>
    </r>
    <r>
      <rPr>
        <sz val="9"/>
        <rFont val="Calibri"/>
        <family val="2"/>
        <scheme val="minor"/>
      </rPr>
      <t xml:space="preserve"> = "</t>
    </r>
    <r>
      <rPr>
        <b/>
        <sz val="9"/>
        <rFont val="Calibri"/>
        <family val="2"/>
        <scheme val="minor"/>
      </rPr>
      <t>IT</t>
    </r>
    <r>
      <rPr>
        <sz val="9"/>
        <rFont val="Calibri"/>
        <family val="2"/>
        <scheme val="minor"/>
      </rPr>
      <t>"</t>
    </r>
  </si>
  <si>
    <r>
      <t xml:space="preserve">/cac:AdditionalDocumentReference
- </t>
    </r>
    <r>
      <rPr>
        <b/>
        <sz val="9"/>
        <color rgb="FF0070C0"/>
        <rFont val="Calibri"/>
        <family val="2"/>
        <scheme val="minor"/>
      </rPr>
      <t>/cbc:ID</t>
    </r>
    <r>
      <rPr>
        <sz val="9"/>
        <rFont val="Calibri"/>
        <family val="2"/>
        <scheme val="minor"/>
      </rPr>
      <t xml:space="preserve"> </t>
    </r>
    <r>
      <rPr>
        <b/>
        <sz val="9"/>
        <color theme="9" tint="-0.249977111117893"/>
        <rFont val="Calibri"/>
        <family val="2"/>
        <scheme val="minor"/>
      </rPr>
      <t>schemeID</t>
    </r>
    <r>
      <rPr>
        <sz val="9"/>
        <rFont val="Calibri"/>
        <family val="2"/>
        <scheme val="minor"/>
      </rPr>
      <t>="</t>
    </r>
    <r>
      <rPr>
        <b/>
        <sz val="9"/>
        <rFont val="Calibri"/>
        <family val="2"/>
        <scheme val="minor"/>
      </rPr>
      <t>IT</t>
    </r>
    <r>
      <rPr>
        <sz val="9"/>
        <rFont val="Calibri"/>
        <family val="2"/>
        <scheme val="minor"/>
      </rPr>
      <t xml:space="preserve">"
- </t>
    </r>
    <r>
      <rPr>
        <b/>
        <sz val="9"/>
        <color theme="9" tint="-0.249977111117893"/>
        <rFont val="Calibri"/>
        <family val="2"/>
        <scheme val="minor"/>
      </rPr>
      <t>/cbc:DocumentTypeCode</t>
    </r>
    <r>
      <rPr>
        <sz val="9"/>
        <rFont val="Calibri"/>
        <family val="2"/>
        <scheme val="minor"/>
      </rPr>
      <t xml:space="preserve"> = "</t>
    </r>
    <r>
      <rPr>
        <b/>
        <sz val="9"/>
        <rFont val="Calibri"/>
        <family val="2"/>
        <scheme val="minor"/>
      </rPr>
      <t>130</t>
    </r>
    <r>
      <rPr>
        <sz val="9"/>
        <rFont val="Calibri"/>
        <family val="2"/>
        <scheme val="minor"/>
      </rPr>
      <t>"</t>
    </r>
  </si>
  <si>
    <t>Customer code assigned to the ordering party by the supplier</t>
  </si>
  <si>
    <t>#330</t>
  </si>
  <si>
    <t>E20.26 Ordering party: Customer code</t>
  </si>
  <si>
    <t>RFF IT</t>
  </si>
  <si>
    <t>Allows the supplier to transmit the internal code used in its information system to identify the ordering party.</t>
  </si>
  <si>
    <r>
      <t>IT</t>
    </r>
    <r>
      <rPr>
        <sz val="9"/>
        <rFont val="Calibri"/>
        <family val="2"/>
        <scheme val="minor"/>
      </rPr>
      <t>=</t>
    </r>
    <r>
      <rPr>
        <i/>
        <sz val="9"/>
        <rFont val="Calibri"/>
        <family val="2"/>
        <scheme val="minor"/>
      </rPr>
      <t>Internal customer number</t>
    </r>
  </si>
  <si>
    <t>E20.27 Ordering party member code</t>
  </si>
  <si>
    <t>E20.28 Ship-to party</t>
  </si>
  <si>
    <t>E20.29 Ultimate consignee</t>
  </si>
  <si>
    <t>E20.30 Payer</t>
  </si>
  <si>
    <t>E20.31 Payer's financial institution</t>
  </si>
  <si>
    <t>E20.32 Payer: SIREN</t>
  </si>
  <si>
    <t>E20.33 Payer: E-invoicing address</t>
  </si>
  <si>
    <t>E20.34 Invoicee</t>
  </si>
  <si>
    <t>E20.35 Invoicee: SIREN</t>
  </si>
  <si>
    <t>E20.36 Invoicee: E-invoicing address</t>
  </si>
  <si>
    <t>E20.37 Payee</t>
  </si>
  <si>
    <t>E20.38 Payee: SIREN</t>
  </si>
  <si>
    <t>E20.39 VAT declarant</t>
  </si>
  <si>
    <t>E20.40 VAT declarant: SIREN</t>
  </si>
  <si>
    <t>E20.41 Message forwarder</t>
  </si>
  <si>
    <t>E20.42 Currency</t>
  </si>
  <si>
    <t>E20.43 Payment du date, introduction</t>
  </si>
  <si>
    <t>E20.44 Payment due date</t>
  </si>
  <si>
    <t>E20.45 Payee bank account</t>
  </si>
  <si>
    <t>E20.46 Discount payment, introduction</t>
  </si>
  <si>
    <t>E20.47 Discount validity deadline</t>
  </si>
  <si>
    <t>E20.48 Discount rate</t>
  </si>
  <si>
    <t>E20.49 Discount amount</t>
  </si>
  <si>
    <t>E20.50 Payment by instalments</t>
  </si>
  <si>
    <t>E20.51 Date of 1st instalment payment</t>
  </si>
  <si>
    <t>E20.52 Incoterms</t>
  </si>
  <si>
    <t>ORDERING PARTY SUPPLIER'S CUSTOMER CODE</t>
  </si>
  <si>
    <r>
      <rPr>
        <b/>
        <sz val="9"/>
        <color theme="1"/>
        <rFont val="Calibri"/>
        <family val="2"/>
      </rPr>
      <t>IT</t>
    </r>
    <r>
      <rPr>
        <sz val="9"/>
        <color theme="1"/>
        <rFont val="Calibri"/>
        <family val="2"/>
      </rPr>
      <t xml:space="preserve"> (</t>
    </r>
    <r>
      <rPr>
        <i/>
        <sz val="9"/>
        <color theme="1"/>
        <rFont val="Calibri"/>
        <family val="2"/>
      </rPr>
      <t>UNTDID 1153, Internal customer number</t>
    </r>
    <r>
      <rPr>
        <sz val="9"/>
        <color theme="1"/>
        <rFont val="Calibri"/>
        <family val="2"/>
      </rPr>
      <t>)</t>
    </r>
  </si>
  <si>
    <t>Optional block, only if a reference invoice number for a credit note or corrected invoice E20.#9 is filled in.</t>
  </si>
  <si>
    <t>G21.#174</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</si>
  <si>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4</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</si>
  <si>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t xml:space="preserve">/rsm:SupplyChainTradeTransaction
- /ram:IncludedSupplyChainTradeLineItem
-- /ram:SpecifiedLineTradeAgreement
--- /ram:BuyerOrderReferencedDocument
---- /ram:FormattedIssueDateTime
----- </t>
    </r>
    <r>
      <rPr>
        <b/>
        <sz val="9"/>
        <color rgb="FF0070C0"/>
        <rFont val="Calibri"/>
        <family val="2"/>
        <scheme val="minor"/>
      </rPr>
      <t>/qdt:DateTimeString</t>
    </r>
    <r>
      <rPr>
        <sz val="9"/>
        <rFont val="Calibri"/>
        <family val="2"/>
        <scheme val="minor"/>
      </rPr>
      <t xml:space="preserve"> </t>
    </r>
    <r>
      <rPr>
        <b/>
        <sz val="9"/>
        <color theme="9" tint="-0.249977111117893"/>
        <rFont val="Calibri"/>
        <family val="2"/>
        <scheme val="minor"/>
      </rPr>
      <t>format</t>
    </r>
    <r>
      <rPr>
        <sz val="9"/>
        <rFont val="Calibri"/>
        <family val="2"/>
        <scheme val="minor"/>
      </rPr>
      <t>="</t>
    </r>
    <r>
      <rPr>
        <b/>
        <sz val="9"/>
        <rFont val="Calibri"/>
        <family val="2"/>
        <scheme val="minor"/>
      </rPr>
      <t>102</t>
    </r>
    <r>
      <rPr>
        <sz val="9"/>
        <rFont val="Calibri"/>
        <family val="2"/>
        <scheme val="minor"/>
      </rPr>
      <t>"</t>
    </r>
  </si>
  <si>
    <r>
      <t xml:space="preserve">/cac:InvoiceLine
- /cac:OrderLineReference
-- /cac:OrderReference
--- </t>
    </r>
    <r>
      <rPr>
        <b/>
        <sz val="9"/>
        <color rgb="FF0070C0"/>
        <rFont val="Calibri"/>
        <family val="2"/>
        <scheme val="minor"/>
      </rPr>
      <t>/cbc:IssueDate</t>
    </r>
    <r>
      <rPr>
        <sz val="9"/>
        <rFont val="Calibri"/>
        <family val="2"/>
        <scheme val="minor"/>
      </rPr>
      <t xml:space="preserve"> [SSAA-MM-JJ]</t>
    </r>
  </si>
  <si>
    <r>
      <t xml:space="preserve">/cac:CreditNoteLine
- /cac:OrderLineReference
-- /cac:OrderReference
--- </t>
    </r>
    <r>
      <rPr>
        <b/>
        <sz val="9"/>
        <color rgb="FF0070C0"/>
        <rFont val="Calibri"/>
        <family val="2"/>
        <scheme val="minor"/>
      </rPr>
      <t>/cbc:IssueDate</t>
    </r>
    <r>
      <rPr>
        <sz val="9"/>
        <rFont val="Calibri"/>
        <family val="2"/>
        <scheme val="minor"/>
      </rPr>
      <t xml:space="preserve"> [SSAA-MM-JJ]</t>
    </r>
  </si>
  <si>
    <t>G23.#174</t>
  </si>
  <si>
    <t>Optional data, only if an order number G23.#69 is filled in.</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</si>
  <si>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23</t>
    </r>
    <r>
      <rPr>
        <sz val="9"/>
        <rFont val="Calibri"/>
        <family val="2"/>
        <scheme val="minor"/>
      </rPr>
      <t xml:space="preserve">)
- </t>
    </r>
    <r>
      <rPr>
        <b/>
        <sz val="9"/>
        <color theme="9" tint="-0.249977111117893"/>
        <rFont val="Calibri"/>
        <family val="2"/>
        <scheme val="minor"/>
      </rPr>
      <t>[SG29]</t>
    </r>
    <r>
      <rPr>
        <sz val="9"/>
        <rFont val="Calibri"/>
        <family val="2"/>
        <scheme val="minor"/>
      </rPr>
      <t xml:space="preserve"> </t>
    </r>
    <r>
      <rPr>
        <b/>
        <sz val="9"/>
        <color rgb="FFFF0000"/>
        <rFont val="Calibri"/>
        <family val="2"/>
        <scheme val="minor"/>
      </rPr>
      <t>RFF</t>
    </r>
    <r>
      <rPr>
        <sz val="9"/>
        <rFont val="Calibri"/>
        <family val="2"/>
        <scheme val="minor"/>
      </rPr>
      <t xml:space="preserve"> (</t>
    </r>
    <r>
      <rPr>
        <sz val="9"/>
        <color rgb="FF0070C0"/>
        <rFont val="Calibri"/>
        <family val="2"/>
        <scheme val="minor"/>
      </rPr>
      <t>C506.1153</t>
    </r>
    <r>
      <rPr>
        <sz val="9"/>
        <rFont val="Calibri"/>
        <family val="2"/>
        <scheme val="minor"/>
      </rPr>
      <t>=</t>
    </r>
    <r>
      <rPr>
        <b/>
        <sz val="9"/>
        <rFont val="Calibri"/>
        <family val="2"/>
        <scheme val="minor"/>
      </rPr>
      <t>ON</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4</t>
    </r>
    <r>
      <rPr>
        <sz val="9"/>
        <rFont val="Calibri"/>
        <family val="2"/>
        <scheme val="minor"/>
      </rPr>
      <t xml:space="preserve"> &amp; </t>
    </r>
    <r>
      <rPr>
        <sz val="9"/>
        <color rgb="FF0070C0"/>
        <rFont val="Calibri"/>
        <family val="2"/>
        <scheme val="minor"/>
      </rPr>
      <t>C507.2379</t>
    </r>
    <r>
      <rPr>
        <sz val="9"/>
        <rFont val="Calibri"/>
        <family val="2"/>
        <scheme val="minor"/>
      </rPr>
      <t>=</t>
    </r>
    <r>
      <rPr>
        <b/>
        <sz val="9"/>
        <rFont val="Calibri"/>
        <family val="2"/>
        <scheme val="minor"/>
      </rPr>
      <t>102</t>
    </r>
    <r>
      <rPr>
        <sz val="9"/>
        <rFont val="Calibri"/>
        <family val="2"/>
        <scheme val="minor"/>
      </rPr>
      <t xml:space="preserve">) </t>
    </r>
    <r>
      <rPr>
        <b/>
        <sz val="9"/>
        <color rgb="FF0070C0"/>
        <rFont val="Calibri"/>
        <family val="2"/>
        <scheme val="minor"/>
      </rPr>
      <t>C507.2380</t>
    </r>
  </si>
  <si>
    <r>
      <rPr>
        <b/>
        <sz val="9"/>
        <rFont val="Calibri"/>
        <family val="2"/>
        <scheme val="minor"/>
      </rPr>
      <t xml:space="preserve">Optional, </t>
    </r>
    <r>
      <rPr>
        <b/>
        <sz val="9"/>
        <color theme="9" tint="-0.249977111117893"/>
        <rFont val="Calibri"/>
        <family val="2"/>
        <scheme val="minor"/>
      </rPr>
      <t>only if an order number G21.#69 is filled in</t>
    </r>
  </si>
  <si>
    <t>The date of the order #174 can be entered in addition to its G21.#69 number.
This segment must not be generated if no order number has been specified.</t>
  </si>
  <si>
    <t>G23.12 Order date</t>
  </si>
  <si>
    <r>
      <rPr>
        <b/>
        <sz val="9"/>
        <rFont val="Calibri"/>
        <family val="2"/>
        <scheme val="minor"/>
      </rPr>
      <t xml:space="preserve">Optional, </t>
    </r>
    <r>
      <rPr>
        <b/>
        <sz val="9"/>
        <color theme="9" tint="-0.249977111117893"/>
        <rFont val="Calibri"/>
        <family val="2"/>
        <scheme val="minor"/>
      </rPr>
      <t>only if an order number G23.#69 is filled in</t>
    </r>
  </si>
  <si>
    <t>The date of the order #174 can be entered in addition to its G23.#69 number.
This segment must not be generated if no order number has been specified.</t>
  </si>
  <si>
    <t>G23.13 Previous invoice number</t>
  </si>
  <si>
    <t>G23.14 Date of the previous invoice</t>
  </si>
  <si>
    <t>G23.15 Optician's patient file reference</t>
  </si>
  <si>
    <t>G23.16 Buyer's accounting reference</t>
  </si>
  <si>
    <t>G23.17 VAT applied to the line</t>
  </si>
  <si>
    <t>G23.18 Ship-to party</t>
  </si>
  <si>
    <t>G23.19 Ultimate consignee</t>
  </si>
  <si>
    <t>G23.20 Packing charges, introduction</t>
  </si>
  <si>
    <t>G23.21 Packing charges amount</t>
  </si>
  <si>
    <t>G23.22 Freight charges, introduction</t>
  </si>
  <si>
    <t>G23.23 Freight charges amount</t>
  </si>
  <si>
    <t>ORDER DATE</t>
  </si>
  <si>
    <t>The date of the order can be entered in addition to its G21.#69 number.</t>
  </si>
  <si>
    <t>The date of the order can be entered in addition to its G23.#69 number.</t>
  </si>
  <si>
    <t>Required block of introduction to the context of the document.</t>
  </si>
  <si>
    <t>Optional block, only if the document is a test (with the test flag set to true).</t>
  </si>
  <si>
    <t>Required if the document is a test.</t>
  </si>
  <si>
    <t>Required block for introduction to the invoicing framework.</t>
  </si>
  <si>
    <t>Required block for introduction to the specification identifier.</t>
  </si>
  <si>
    <t>Required block for an introduction to document identification and legal notices.</t>
  </si>
  <si>
    <t>Required block of introductions at the date of the document.</t>
  </si>
  <si>
    <t>Required block for the introduction to the OPTO profile version of the invoice message.</t>
  </si>
  <si>
    <t>Optional block, only if general comments E20.#181 relating to the invoice/credit note are entered.</t>
  </si>
  <si>
    <t>This data must not be empty in the block.</t>
  </si>
  <si>
    <t>Required block for introduction to the legal notice of discount in case of early payment.</t>
  </si>
  <si>
    <t>Required block of introduction to the legal notice of penalties for late payment.</t>
  </si>
  <si>
    <t>Required block of introduction to the legal notice of flat compensation fee for recovery costs in the event of late payment.</t>
  </si>
  <si>
    <t>Required block identifying the invoice/credit line in the message and its type.</t>
  </si>
  <si>
    <t>Required block for identifying the invoice/credit line type.</t>
  </si>
  <si>
    <t>Optional block, only if G21.#57 commercial observations relating to the invoice/credit line are provided.</t>
  </si>
  <si>
    <t>Optional block, only if general observations G21.#58 relating to the invoice/credit line are provided.</t>
  </si>
  <si>
    <t>Block required if the invoiced item is subject to the WEEE eco-contribution.</t>
  </si>
  <si>
    <t>Required block of introduction to information on goods and services invoiced.</t>
  </si>
  <si>
    <t>The description of the item/service invoiced is mandatory and must not be empty.</t>
  </si>
  <si>
    <t>Required block to identify the item/service invoiced.</t>
  </si>
  <si>
    <t>Required block for introduction to statistical classification of the item/service invoiced.</t>
  </si>
  <si>
    <t>Required block for entering details of the price of the item/service invoiced.</t>
  </si>
  <si>
    <t>Optional data that can be entered in addition to the order number.</t>
  </si>
  <si>
    <t>Optional block, only if an order number G21.#69 is entered.</t>
  </si>
  <si>
    <t>Required block of introduction to the gross unit price of the item/service invoiced.</t>
  </si>
  <si>
    <t>Block required if a discount has been applied to the gross unit price excluding VAT of the item/service invoiced.</t>
  </si>
  <si>
    <t>Required block for introduction to the charge/allowance indicator.</t>
  </si>
  <si>
    <t>Required indicator specifying that this is an allowance.</t>
  </si>
  <si>
    <t>Required block of introduction to the net unit price of the item/service invoiced.</t>
  </si>
  <si>
    <t>Optional data that can be entered in addition to the delivery note number.</t>
  </si>
  <si>
    <t>Required block for introducing information relating to VAT applied on the invoice line.</t>
  </si>
  <si>
    <t>In the case of VAT exemption, VAT rate must be equal to 0.</t>
  </si>
  <si>
    <t>Required block of introduction to the total amounts of the invoice line.</t>
  </si>
  <si>
    <t>Optional block, only if a previous invoice number G21.#415 is entered.</t>
  </si>
  <si>
    <t>Optional block, only if an accounting reference G21.#412 is entered.</t>
  </si>
  <si>
    <t>Required block identifying the line of add-on in the message and its type.</t>
  </si>
  <si>
    <t>Required block.</t>
  </si>
  <si>
    <t>Optional block, only if a previous invoice number G22.#515 is entered.</t>
  </si>
  <si>
    <t>Optional block, only if an accounting reference G22.#512 is entered.</t>
  </si>
  <si>
    <t>Optional block, only if G23.#57 commercial observations relating to the invoice/credit line are entered.</t>
  </si>
  <si>
    <t>Optional block, only if general observations G23.#58 relating to the invoice/credit line are entered.</t>
  </si>
  <si>
    <t>Required block of introduction to information on charges invoiced.</t>
  </si>
  <si>
    <t>Required block to identify the type of charge invoiced.</t>
  </si>
  <si>
    <t>Required block for introduction to statistical classification of the type of charges invoiced.</t>
  </si>
  <si>
    <t>Required block for entering details of the price.</t>
  </si>
  <si>
    <t>Optional block, only if an order number G23.#69 is entered.</t>
  </si>
  <si>
    <t>Required block of introduction to the gross unit price.</t>
  </si>
  <si>
    <t>Required block of introduction to the net unit price.</t>
  </si>
  <si>
    <t>Required block for introducing information relating to VAT applied to the charges.</t>
  </si>
  <si>
    <t>Optional block, only if a previous invoice number G23.#415 is entered.</t>
  </si>
  <si>
    <t>Optional block, only if a customer file number G23.#175 is entered.</t>
  </si>
  <si>
    <t>Optional block, only if an accounting reference G23.#412 is entered.</t>
  </si>
  <si>
    <t>Required block of introduction to information applying to the entire document.</t>
  </si>
  <si>
    <t>Required block containing information about the vendor, i.e. the supplier of the goods and services invoiced.</t>
  </si>
  <si>
    <t>Block required if the supplier is registered in France.</t>
  </si>
  <si>
    <t>Required block containing the supplier's address.</t>
  </si>
  <si>
    <t>Block required if the supplier is domicilated within the EU.</t>
  </si>
  <si>
    <t>Required bloc to identify the invoicee party , i.e. the actual buyer of the goods and services invoiced for VAT recovery.</t>
  </si>
  <si>
    <t>Block required if the invoicee party is registered in France.</t>
  </si>
  <si>
    <t>Required block containing the address of the invoicee party.</t>
  </si>
  <si>
    <t>Block required if the invoicee party is domicilated within the EU.</t>
  </si>
  <si>
    <t>Required if the VAT declarant is not the supplier.</t>
  </si>
  <si>
    <t>Block required if the VAT declarant is not the supplier.</t>
  </si>
  <si>
    <t>Optional block, only if the identification of the supplier's department, unit or subsidiary is filled in.</t>
  </si>
  <si>
    <t>Optional block, only if an ordering party member code E20.#229 is filled in.</t>
  </si>
  <si>
    <t>Optional block, only if a customer code assigned to the ordering party by the supplier E20.#330 is filled in.</t>
  </si>
  <si>
    <t>Optional block, only if a reference to be quoted E20.#168 is filled in.</t>
  </si>
  <si>
    <t>Optional block, only if the identification of an ultimate consignee E20.#231 is fileld in.</t>
  </si>
  <si>
    <t>Required block containing information relating to the ordering party, i.e., the issuer of the order for the goods and services invoiced.</t>
  </si>
  <si>
    <t>Block required if the ordering party is registered in France.</t>
  </si>
  <si>
    <t>Required block containing the address of the ordering party.</t>
  </si>
  <si>
    <t>Block required if the ordering party is domicilated within the EU.</t>
  </si>
  <si>
    <t>Block required if the actual date of delivery or completion of the service is unique for the goods and services invoiced.</t>
  </si>
  <si>
    <t>Required block describing the parties involved in the payment of the invoice/credit note and the total amounts.</t>
  </si>
  <si>
    <t>Required is the payee party differs from the supplier.</t>
  </si>
  <si>
    <t>Block required if the payee party differs from the supplier and is domicilated within the EU.</t>
  </si>
  <si>
    <t>Required block containing payer information.</t>
  </si>
  <si>
    <t>Required block containing the address of the payer.</t>
  </si>
  <si>
    <t>Block required if the payer is domicilated within the EU.</t>
  </si>
  <si>
    <t>Optional block, only if a means of payment E20.#8 is filled in.</t>
  </si>
  <si>
    <t>IBAN must be entered without any formatting characters.</t>
  </si>
  <si>
    <t>BIC must be entered without any formatting characters.</t>
  </si>
  <si>
    <t>Block required only if the invoice/credit note includes at least 3 rates and/or types of VAT.</t>
  </si>
  <si>
    <t>Block required only if the invoice/credit note includes 4 rates and/or types of VAT.</t>
  </si>
  <si>
    <t>Required block containing information related to payment terms.</t>
  </si>
  <si>
    <t>Required block containing the payment due date.</t>
  </si>
  <si>
    <t>Required block containing the details of the total amounts of the invoice/credit note.</t>
  </si>
  <si>
    <t>Required, same as invoicing currency code.</t>
  </si>
  <si>
    <t>Optional block, only if a reference invoice number E20.#9 is filled in.</t>
  </si>
  <si>
    <r>
      <rPr>
        <b/>
        <sz val="9"/>
        <color theme="9" tint="-0.249977111117893"/>
        <rFont val="Calibri"/>
        <family val="2"/>
      </rPr>
      <t>Optional block, only in the case of credit note canceling a single invoice.</t>
    </r>
    <r>
      <rPr>
        <sz val="9"/>
        <color theme="1"/>
        <rFont val="Calibri"/>
        <family val="2"/>
      </rPr>
      <t xml:space="preserve">
In this case, data item E20.#9 is used to indicate the canceled invoice number.</t>
    </r>
  </si>
  <si>
    <t>Block required only if down-payment amount have been collected (R20.#221 &lt;&gt; 0).</t>
  </si>
  <si>
    <t>Optional block, only if the identification of an ultimate consignee E20.#231 is filled in.</t>
  </si>
  <si>
    <t>Block required only if the invoice/credit note includes at least 2 rates and/or types of VAT.</t>
  </si>
  <si>
    <r>
      <rPr>
        <b/>
        <sz val="10"/>
        <color rgb="FFC00000"/>
        <rFont val="Calibri"/>
        <family val="2"/>
        <scheme val="minor"/>
      </rPr>
      <t>[OPTO36 Dictionary]</t>
    </r>
    <r>
      <rPr>
        <sz val="10"/>
        <color rgb="FFC00000"/>
        <rFont val="Calibri"/>
        <family val="2"/>
        <scheme val="minor"/>
      </rPr>
      <t xml:space="preserve">
- E20.#3 "Document type": Extension of the list of document types in accordance with rule AFNOR BR-FR-04.
- Restoration of data item G21/G23.#174 "Order date", which had been removed in the previous version dated 29/05/2026
- Addition of G21/G23.#415, G22.#515 "Previous invoice number"
- Addition of G21/G23.#416, G22.#516 "Date of the previous invoice"
- Addition of E20.#330 "Customer code assigned to the ordering party by the supplier"
- G23.#46 “Statistical code of the type of charge”: A usage rule has been added stipulating that only the codes “6xx10” and “6xx11” should be used for freight and packing charges respectively.
</t>
    </r>
  </si>
  <si>
    <t>EXT-FR-FE-197</t>
  </si>
  <si>
    <t>Buyer purchase order issue date</t>
  </si>
  <si>
    <t>Despatch advice issue date</t>
  </si>
  <si>
    <t>EXT-FR-FE-198</t>
  </si>
  <si>
    <t>EXT-FR-FE-199</t>
  </si>
  <si>
    <t>Contract issue date</t>
  </si>
  <si>
    <t>EXT-FR-FE-197-1</t>
  </si>
  <si>
    <t>BUYER PURCHASE ORDER ISSUE DATE</t>
  </si>
  <si>
    <t>Buyer purchase order issue date format qualifier</t>
  </si>
  <si>
    <t>EXT-FR-FE-199-1</t>
  </si>
  <si>
    <t>CONTRACT ISSUE DATE</t>
  </si>
  <si>
    <t>Contract issue date format qualifier</t>
  </si>
  <si>
    <t>EXT-FR-FE-198-1</t>
  </si>
  <si>
    <t>DESPATCH ADVICE ISSUE DATE</t>
  </si>
  <si>
    <t>Despatch advice issue date format qualifier</t>
  </si>
  <si>
    <t>/cac:TaxExchangeRate</t>
  </si>
  <si>
    <t>VAT ACCOUNTING CURRENCY EXCHANGE RATE</t>
  </si>
  <si>
    <t>/cbc:SourceCurrencyCode</t>
  </si>
  <si>
    <t>BT-167-2</t>
  </si>
  <si>
    <t>/cbc:TargetCurrencyCode</t>
  </si>
  <si>
    <t>BT-167-1</t>
  </si>
  <si>
    <t>/cbc:CalculationRate</t>
  </si>
  <si>
    <t>BT-167</t>
  </si>
  <si>
    <t>/cbc:Date</t>
  </si>
  <si>
    <t>EXT-FR-FE-192</t>
  </si>
  <si>
    <t>Exchange rate date</t>
  </si>
  <si>
    <t>Target currency code (VAT accounting currency code = BT-6)</t>
  </si>
  <si>
    <t>Source currency code (invoice currency code = BT-5)</t>
  </si>
  <si>
    <t>Value of a VAT accounting currency unit, expressed in invoicing currency</t>
  </si>
  <si>
    <t>EXT-FR-FE-192-1</t>
  </si>
  <si>
    <t>Exchange rate date format qualifier</t>
  </si>
  <si>
    <t>CHARGES OR SPECIAL TAXES AT DOCUMENT LEVEL</t>
  </si>
  <si>
    <t>Charge reason code</t>
  </si>
  <si>
    <t>BT-177</t>
  </si>
  <si>
    <t>Type of special tax (other than VAT) coded</t>
  </si>
  <si>
    <t>UNTDID 5163</t>
  </si>
  <si>
    <t>@lisID</t>
  </si>
  <si>
    <t>BT-177-1</t>
  </si>
  <si>
    <t>Special tax type code list identifier</t>
  </si>
  <si>
    <r>
      <t>"</t>
    </r>
    <r>
      <rPr>
        <b/>
        <sz val="9"/>
        <rFont val="Calibri"/>
        <family val="2"/>
        <scheme val="minor"/>
      </rPr>
      <t>5153</t>
    </r>
    <r>
      <rPr>
        <sz val="9"/>
        <rFont val="Calibri"/>
        <family val="2"/>
        <scheme val="minor"/>
      </rPr>
      <t>"</t>
    </r>
  </si>
  <si>
    <t>Charge or special tax reason</t>
  </si>
  <si>
    <t>Charge or special tax percentage</t>
  </si>
  <si>
    <t>Charge or special tax amount</t>
  </si>
  <si>
    <t>Charge or special tax base amount</t>
  </si>
  <si>
    <t>Charge or special tax VAT category code</t>
  </si>
  <si>
    <t>Charge or special tax VAT rate</t>
  </si>
  <si>
    <t>Charge or special tax VAT exemption reason code</t>
  </si>
  <si>
    <t>Charge or special tax VAT exemption reason</t>
  </si>
  <si>
    <t>Charge or special tax VAT category code qualifier</t>
  </si>
  <si>
    <t>Document level charge or special tax percentage</t>
  </si>
  <si>
    <t>Document level charge or special tax base amount</t>
  </si>
  <si>
    <t>Document level charge or special tax amount</t>
  </si>
  <si>
    <t>Document level type of special tax (other than VAT) coded</t>
  </si>
  <si>
    <t>Document level charge or special tax reason</t>
  </si>
  <si>
    <t>Document level charge or special tax VAT category code qualifier</t>
  </si>
  <si>
    <t>Document level charge or special tax VAT category code</t>
  </si>
  <si>
    <t>Document level charge or special tax VAT rate</t>
  </si>
  <si>
    <t>UNTDID 5153</t>
  </si>
  <si>
    <t>5153</t>
  </si>
  <si>
    <t>EXT-FR-FE-200</t>
  </si>
  <si>
    <t>Buyer order issue date</t>
  </si>
  <si>
    <t>EXT-FR-FE-200-1</t>
  </si>
  <si>
    <t>BUYER ORDER ISSUE DATE</t>
  </si>
  <si>
    <t>Buyer order issue date format qualifier</t>
  </si>
  <si>
    <t>EXT-FR-FE-201</t>
  </si>
  <si>
    <t>EXT-FR-FE-201-1</t>
  </si>
  <si>
    <t>EXT-FR-FE-BG-15</t>
  </si>
  <si>
    <t>EXT-FR-FE-193</t>
  </si>
  <si>
    <t>EXT-FR-FE-194</t>
  </si>
  <si>
    <t>LINE LEVEL DELIVERY TERMS - INCOTERM</t>
  </si>
  <si>
    <t>BT-193</t>
  </si>
  <si>
    <t>BT-193-1</t>
  </si>
  <si>
    <t>INVOICE LINE CHARGES OR SPECIAL TAXES (OTHER THAN VAT)</t>
  </si>
  <si>
    <t>Invoice line type of special tax (other than VAT) coded</t>
  </si>
  <si>
    <t>Invoice line charge or special tax reason</t>
  </si>
  <si>
    <t>Invoice line charge or special tax percentage</t>
  </si>
  <si>
    <t>Invoice line charge or special tax amount</t>
  </si>
  <si>
    <t>Invoice line charge or special tax base amount</t>
  </si>
  <si>
    <t>Invoice line charge of special tax amount</t>
  </si>
  <si>
    <t>EXT-FR-FE-196</t>
  </si>
  <si>
    <t>EXT-FR-FE-195</t>
  </si>
  <si>
    <t>Reason for the discount, free text</t>
  </si>
  <si>
    <t>Reason for the discount, code</t>
  </si>
  <si>
    <t>BT-173</t>
  </si>
  <si>
    <t>BT-174</t>
  </si>
  <si>
    <t>BT-175</t>
  </si>
  <si>
    <t>Document level charge VAT exemption reason</t>
  </si>
  <si>
    <t>Document level charge or special tax VAT exemption reason</t>
  </si>
  <si>
    <t>BT-176</t>
  </si>
  <si>
    <t>Document level charge VAT exemption reason code</t>
  </si>
  <si>
    <t>Document level charge or special tax VAT exemption reason code</t>
  </si>
  <si>
    <t>EXT-FR-FE-184</t>
  </si>
  <si>
    <t>Invoice total VAT amount on line item in invoicing currency</t>
  </si>
  <si>
    <t>Invoicing VAT currency code</t>
  </si>
  <si>
    <t>Total amount with VAT of the line item</t>
  </si>
  <si>
    <t>SELLER (ON LINE LEVEL) POSTAL ADDRESS</t>
  </si>
  <si>
    <t>Seller (on line level) address - Post code</t>
  </si>
  <si>
    <t>Seller (on line level) address - Country code</t>
  </si>
  <si>
    <t>Seller (on line level) address - Country subdivision</t>
  </si>
  <si>
    <t>Seller (on line level) address - Line 1</t>
  </si>
  <si>
    <t>Seller (on line level) address - Line 2</t>
  </si>
  <si>
    <t>Seller (on line level) address - Line 3</t>
  </si>
  <si>
    <t>Seller (on line level) address - City</t>
  </si>
  <si>
    <t>Seller (on line level) electronic address value</t>
  </si>
  <si>
    <t>Seller (on line level) electronic address qualifier</t>
  </si>
  <si>
    <t>Seller (on line level) VAT identifier qualifier</t>
  </si>
  <si>
    <t>Seller (on line level) tax registration identifier qualifier</t>
  </si>
  <si>
    <t>Seller (on line level) VAT identifier</t>
  </si>
  <si>
    <t>Seller (on line level) tax registration identifier</t>
  </si>
  <si>
    <t>SELLER ON LINE LEVEL (CASE OF MULTIPLE SELLERS)</t>
  </si>
  <si>
    <t>Seller (on line level) global identifier</t>
  </si>
  <si>
    <t>Seller (on line level) global identifier qualifier</t>
  </si>
  <si>
    <t>Seller (on line level) name</t>
  </si>
  <si>
    <t>Seller (on line level) legal registration identifier</t>
  </si>
  <si>
    <t>Seller (on line level) legal registration identifier qualifier</t>
  </si>
  <si>
    <t>Seller (on line level) trading name</t>
  </si>
  <si>
    <t>UBL Profile - Based on AFNOR "XP_Z12-012_Annexe_A_V1.4.xlsx" June 2026 - Flow 2 UBL EXT-CTC-FR</t>
  </si>
  <si>
    <t>CII-Factur-X Profile - Based on AFNOR "XP_Z12-012_Annexe_A_V1.4.xlsx" June 2026 - Flow 2 CII EXT-CTC-FR</t>
  </si>
  <si>
    <t>G22.#87a</t>
  </si>
  <si>
    <t>Parent line number</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</si>
  <si>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t>
    </r>
    <r>
      <rPr>
        <b/>
        <sz val="9"/>
        <color rgb="FF0070C0"/>
        <rFont val="Calibri"/>
        <family val="2"/>
        <scheme val="minor"/>
      </rPr>
      <t>C829.1082</t>
    </r>
  </si>
  <si>
    <r>
      <t xml:space="preserve">/rsm:SupplyChainTradeTransaction
- /ram:IncludedSupplyChainTradeLineItem
-- /ram:AssociatedDocumentLineDocument
--- </t>
    </r>
    <r>
      <rPr>
        <b/>
        <sz val="9"/>
        <color rgb="FF0070C0"/>
        <rFont val="Calibri"/>
        <family val="2"/>
        <scheme val="minor"/>
      </rPr>
      <t>/ram:ParentLineID</t>
    </r>
  </si>
  <si>
    <r>
      <t xml:space="preserve">/cac:InvoiceLine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(Invoice/Credit note number)
-- /cac:BillingReferenceLine
--- </t>
    </r>
    <r>
      <rPr>
        <b/>
        <sz val="9"/>
        <color rgb="FF0070C0"/>
        <rFont val="Calibri"/>
        <family val="2"/>
        <scheme val="minor"/>
      </rPr>
      <t>/cbc:ID</t>
    </r>
  </si>
  <si>
    <r>
      <t xml:space="preserve">/cac:CreditNoteLine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(Invoice/Credit note number)
-- /cac:BillingReferenceLine
--- </t>
    </r>
    <r>
      <rPr>
        <b/>
        <sz val="9"/>
        <color rgb="FF0070C0"/>
        <rFont val="Calibri"/>
        <family val="2"/>
        <scheme val="minor"/>
      </rPr>
      <t>/cbc:ID</t>
    </r>
  </si>
  <si>
    <t>#87a</t>
  </si>
  <si>
    <t>REFERENCE TO THE INVOICE LINE TO WHICH THE SUB-LINE IS LINKED</t>
  </si>
  <si>
    <t>Number of the parent line to which sub-line G22 is linked.
The parent line may be a G21 line or another G22 sub-line within the invoice.
If not specified, sub-line G22 is assumed to be linked to its preceding G21 line.</t>
  </si>
  <si>
    <t>#430</t>
  </si>
  <si>
    <t>Serial number of the invoiced item</t>
  </si>
  <si>
    <t>#431</t>
  </si>
  <si>
    <t>#530</t>
  </si>
  <si>
    <t>#531</t>
  </si>
  <si>
    <t>Serial number of the asssociated item</t>
  </si>
  <si>
    <t>Warranty expiry date of the associated item/service</t>
  </si>
  <si>
    <t>Warranty expiry date of the invoiced item/service</t>
  </si>
  <si>
    <t>G21.02 Serial number of the invoiced item</t>
  </si>
  <si>
    <t>PIA 1</t>
  </si>
  <si>
    <t>PRODUCT ID FUNCTION QUALIFIER</t>
  </si>
  <si>
    <r>
      <rPr>
        <b/>
        <sz val="9"/>
        <rFont val="Calibri"/>
        <family val="2"/>
        <scheme val="minor"/>
      </rPr>
      <t>1</t>
    </r>
    <r>
      <rPr>
        <sz val="9"/>
        <rFont val="Calibri"/>
        <family val="2"/>
        <scheme val="minor"/>
      </rPr>
      <t>=</t>
    </r>
    <r>
      <rPr>
        <i/>
        <sz val="9"/>
        <rFont val="Calibri"/>
        <family val="2"/>
        <scheme val="minor"/>
      </rPr>
      <t>Additional identification</t>
    </r>
  </si>
  <si>
    <r>
      <rPr>
        <b/>
        <sz val="9"/>
        <rFont val="Calibri"/>
        <family val="2"/>
        <scheme val="minor"/>
      </rPr>
      <t>SN</t>
    </r>
    <r>
      <rPr>
        <sz val="9"/>
        <rFont val="Calibri"/>
        <family val="2"/>
        <scheme val="minor"/>
      </rPr>
      <t>=</t>
    </r>
    <r>
      <rPr>
        <i/>
        <sz val="9"/>
        <rFont val="Calibri"/>
        <family val="2"/>
        <scheme val="minor"/>
      </rPr>
      <t>Serial number</t>
    </r>
  </si>
  <si>
    <t>G22.02 Serial number of the associated item</t>
  </si>
  <si>
    <t>Serial number of the associated item</t>
  </si>
  <si>
    <t>DTM 36</t>
  </si>
  <si>
    <r>
      <t>36</t>
    </r>
    <r>
      <rPr>
        <sz val="9"/>
        <rFont val="Calibri"/>
        <family val="2"/>
        <scheme val="minor"/>
      </rPr>
      <t>=</t>
    </r>
    <r>
      <rPr>
        <i/>
        <sz val="9"/>
        <rFont val="Calibri"/>
        <family val="2"/>
        <scheme val="minor"/>
      </rPr>
      <t>Expiry date</t>
    </r>
  </si>
  <si>
    <t>G21.#430</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</si>
  <si>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PIA</t>
    </r>
    <r>
      <rPr>
        <sz val="9"/>
        <rFont val="Calibri"/>
        <family val="2"/>
        <scheme val="minor"/>
      </rPr>
      <t xml:space="preserve"> (</t>
    </r>
    <r>
      <rPr>
        <sz val="9"/>
        <color rgb="FF0070C0"/>
        <rFont val="Calibri"/>
        <family val="2"/>
        <scheme val="minor"/>
      </rPr>
      <t>4347</t>
    </r>
    <r>
      <rPr>
        <sz val="9"/>
        <rFont val="Calibri"/>
        <family val="2"/>
        <scheme val="minor"/>
      </rPr>
      <t>=</t>
    </r>
    <r>
      <rPr>
        <b/>
        <sz val="9"/>
        <rFont val="Calibri"/>
        <family val="2"/>
        <scheme val="minor"/>
      </rPr>
      <t>1</t>
    </r>
    <r>
      <rPr>
        <sz val="9"/>
        <rFont val="Calibri"/>
        <family val="2"/>
        <scheme val="minor"/>
      </rPr>
      <t xml:space="preserve"> &amp; </t>
    </r>
    <r>
      <rPr>
        <sz val="9"/>
        <color rgb="FF0070C0"/>
        <rFont val="Calibri"/>
        <family val="2"/>
        <scheme val="minor"/>
      </rPr>
      <t>C212#1.7043</t>
    </r>
    <r>
      <rPr>
        <sz val="9"/>
        <rFont val="Calibri"/>
        <family val="2"/>
        <scheme val="minor"/>
      </rPr>
      <t>=</t>
    </r>
    <r>
      <rPr>
        <b/>
        <sz val="9"/>
        <rFont val="Calibri"/>
        <family val="2"/>
        <scheme val="minor"/>
      </rPr>
      <t>SN</t>
    </r>
    <r>
      <rPr>
        <sz val="9"/>
        <rFont val="Calibri"/>
        <family val="2"/>
        <scheme val="minor"/>
      </rPr>
      <t xml:space="preserve">) </t>
    </r>
    <r>
      <rPr>
        <b/>
        <sz val="9"/>
        <color rgb="FF0070C0"/>
        <rFont val="Calibri"/>
        <family val="2"/>
        <scheme val="minor"/>
      </rPr>
      <t>C212#1.7040</t>
    </r>
  </si>
  <si>
    <r>
      <t xml:space="preserve">/rsm:SupplyChainTradeTransaction
- /ram:IncludedSupplyChainTradeLineItem
-- /ram:SpecifiedTradeProduct
--- /ram:DesignatedProductClassification
---- </t>
    </r>
    <r>
      <rPr>
        <b/>
        <sz val="9"/>
        <color rgb="FF0070C0"/>
        <rFont val="Calibri"/>
        <family val="2"/>
        <scheme val="minor"/>
      </rPr>
      <t>/ram:ClassCode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SN</t>
    </r>
    <r>
      <rPr>
        <sz val="9"/>
        <rFont val="Calibri"/>
        <family val="2"/>
        <scheme val="minor"/>
      </rPr>
      <t>"</t>
    </r>
  </si>
  <si>
    <r>
      <t xml:space="preserve">/cac:InvoiceLine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SN</t>
    </r>
    <r>
      <rPr>
        <sz val="9"/>
        <rFont val="Calibri"/>
        <family val="2"/>
        <scheme val="minor"/>
      </rPr>
      <t>"</t>
    </r>
  </si>
  <si>
    <r>
      <t xml:space="preserve">/cac:CreditNoteLine
- /cac:Item
-- /cac:CommodityClassification
--- </t>
    </r>
    <r>
      <rPr>
        <b/>
        <sz val="9"/>
        <color rgb="FF0070C0"/>
        <rFont val="Calibri"/>
        <family val="2"/>
        <scheme val="minor"/>
      </rPr>
      <t>/cbc:ItemClassificationCode</t>
    </r>
    <r>
      <rPr>
        <sz val="9"/>
        <rFont val="Calibri"/>
        <family val="2"/>
        <scheme val="minor"/>
      </rPr>
      <t xml:space="preserve"> </t>
    </r>
    <r>
      <rPr>
        <b/>
        <sz val="9"/>
        <color theme="9" tint="-0.249977111117893"/>
        <rFont val="Calibri"/>
        <family val="2"/>
        <scheme val="minor"/>
      </rPr>
      <t>listID</t>
    </r>
    <r>
      <rPr>
        <sz val="9"/>
        <rFont val="Calibri"/>
        <family val="2"/>
        <scheme val="minor"/>
      </rPr>
      <t>="</t>
    </r>
    <r>
      <rPr>
        <b/>
        <sz val="9"/>
        <rFont val="Calibri"/>
        <family val="2"/>
        <scheme val="minor"/>
      </rPr>
      <t>SN</t>
    </r>
    <r>
      <rPr>
        <sz val="9"/>
        <rFont val="Calibri"/>
        <family val="2"/>
        <scheme val="minor"/>
      </rPr>
      <t>"</t>
    </r>
  </si>
  <si>
    <t>SERIAL NUMBER OF THE INVOICED ITEM</t>
  </si>
  <si>
    <t>Serial number of the invoiced item, qualifier</t>
  </si>
  <si>
    <r>
      <rPr>
        <b/>
        <sz val="9"/>
        <rFont val="Calibri"/>
        <family val="2"/>
      </rPr>
      <t>SN</t>
    </r>
    <r>
      <rPr>
        <sz val="9"/>
        <rFont val="Calibri"/>
        <family val="2"/>
      </rPr>
      <t xml:space="preserve"> (</t>
    </r>
    <r>
      <rPr>
        <i/>
        <sz val="9"/>
        <rFont val="Calibri"/>
        <family val="2"/>
      </rPr>
      <t>UNTDID 7143, Serial number</t>
    </r>
    <r>
      <rPr>
        <sz val="9"/>
        <rFont val="Calibri"/>
        <family val="2"/>
      </rPr>
      <t>)</t>
    </r>
  </si>
  <si>
    <t>G22.#530</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</si>
  <si>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PIA</t>
    </r>
    <r>
      <rPr>
        <sz val="9"/>
        <rFont val="Calibri"/>
        <family val="2"/>
        <scheme val="minor"/>
      </rPr>
      <t xml:space="preserve"> (</t>
    </r>
    <r>
      <rPr>
        <sz val="9"/>
        <color rgb="FF0070C0"/>
        <rFont val="Calibri"/>
        <family val="2"/>
        <scheme val="minor"/>
      </rPr>
      <t>4347</t>
    </r>
    <r>
      <rPr>
        <sz val="9"/>
        <rFont val="Calibri"/>
        <family val="2"/>
        <scheme val="minor"/>
      </rPr>
      <t>=</t>
    </r>
    <r>
      <rPr>
        <b/>
        <sz val="9"/>
        <rFont val="Calibri"/>
        <family val="2"/>
        <scheme val="minor"/>
      </rPr>
      <t>1</t>
    </r>
    <r>
      <rPr>
        <sz val="9"/>
        <rFont val="Calibri"/>
        <family val="2"/>
        <scheme val="minor"/>
      </rPr>
      <t xml:space="preserve"> &amp; </t>
    </r>
    <r>
      <rPr>
        <sz val="9"/>
        <color rgb="FF0070C0"/>
        <rFont val="Calibri"/>
        <family val="2"/>
        <scheme val="minor"/>
      </rPr>
      <t>C212#1.7043</t>
    </r>
    <r>
      <rPr>
        <sz val="9"/>
        <rFont val="Calibri"/>
        <family val="2"/>
        <scheme val="minor"/>
      </rPr>
      <t>=</t>
    </r>
    <r>
      <rPr>
        <b/>
        <sz val="9"/>
        <rFont val="Calibri"/>
        <family val="2"/>
        <scheme val="minor"/>
      </rPr>
      <t>SN</t>
    </r>
    <r>
      <rPr>
        <sz val="9"/>
        <rFont val="Calibri"/>
        <family val="2"/>
        <scheme val="minor"/>
      </rPr>
      <t xml:space="preserve">) </t>
    </r>
    <r>
      <rPr>
        <b/>
        <sz val="9"/>
        <color rgb="FF0070C0"/>
        <rFont val="Calibri"/>
        <family val="2"/>
        <scheme val="minor"/>
      </rPr>
      <t>C212#1.7040</t>
    </r>
  </si>
  <si>
    <t>SERIAL NUMBER OF THE ASSOCIATED ITEM</t>
  </si>
  <si>
    <t>Serial number of the associated item, qualifier</t>
  </si>
  <si>
    <r>
      <rPr>
        <b/>
        <sz val="9"/>
        <rFont val="Calibri"/>
        <family val="2"/>
        <scheme val="minor"/>
      </rPr>
      <t>SN</t>
    </r>
    <r>
      <rPr>
        <sz val="9"/>
        <rFont val="Calibri"/>
        <family val="2"/>
        <scheme val="minor"/>
      </rPr>
      <t xml:space="preserve"> (</t>
    </r>
    <r>
      <rPr>
        <i/>
        <sz val="9"/>
        <rFont val="Calibri"/>
        <family val="2"/>
        <scheme val="minor"/>
      </rPr>
      <t>UNTDID 7143, Serial number</t>
    </r>
    <r>
      <rPr>
        <sz val="9"/>
        <rFont val="Calibri"/>
        <family val="2"/>
        <scheme val="minor"/>
      </rPr>
      <t>)</t>
    </r>
  </si>
  <si>
    <t>G21.#431</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</si>
  <si>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21</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36</t>
    </r>
    <r>
      <rPr>
        <sz val="9"/>
        <rFont val="Calibri"/>
        <family val="2"/>
        <scheme val="minor"/>
      </rPr>
      <t xml:space="preserve">) </t>
    </r>
    <r>
      <rPr>
        <b/>
        <sz val="9"/>
        <color rgb="FF0070C0"/>
        <rFont val="Calibri"/>
        <family val="2"/>
        <scheme val="minor"/>
      </rPr>
      <t>C507.2380</t>
    </r>
  </si>
  <si>
    <r>
      <t xml:space="preserve">/rsm:SupplyChainTradeTransaction
- /ram:IncludedSupplyChainTradeLineItem
-- /ram:SpecifiedTradeProduct
--- /ram:ApplicableProductCharacteristic
---- </t>
    </r>
    <r>
      <rPr>
        <b/>
        <sz val="9"/>
        <color theme="9" tint="-0.249977111117893"/>
        <rFont val="Calibri"/>
        <family val="2"/>
        <scheme val="minor"/>
      </rPr>
      <t xml:space="preserve">/ram:Description </t>
    </r>
    <r>
      <rPr>
        <sz val="9"/>
        <rFont val="Calibri"/>
        <family val="2"/>
        <scheme val="minor"/>
      </rPr>
      <t>= "</t>
    </r>
    <r>
      <rPr>
        <b/>
        <sz val="9"/>
        <rFont val="Calibri"/>
        <family val="2"/>
        <scheme val="minor"/>
      </rPr>
      <t>GARANTIE_DATE</t>
    </r>
    <r>
      <rPr>
        <sz val="9"/>
        <rFont val="Calibri"/>
        <family val="2"/>
        <scheme val="minor"/>
      </rPr>
      <t xml:space="preserve">"
---- </t>
    </r>
    <r>
      <rPr>
        <b/>
        <sz val="9"/>
        <color rgb="FF0070C0"/>
        <rFont val="Calibri"/>
        <family val="2"/>
        <scheme val="minor"/>
      </rPr>
      <t>/ram:Value</t>
    </r>
  </si>
  <si>
    <r>
      <t xml:space="preserve">/cac:InvoiceLine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GARANTIE_DATE</t>
    </r>
    <r>
      <rPr>
        <sz val="9"/>
        <rFont val="Calibri"/>
        <family val="2"/>
        <scheme val="minor"/>
      </rPr>
      <t xml:space="preserve">"
--- </t>
    </r>
    <r>
      <rPr>
        <b/>
        <sz val="9"/>
        <color rgb="FF0070C0"/>
        <rFont val="Calibri"/>
        <family val="2"/>
        <scheme val="minor"/>
      </rPr>
      <t>/cbc:Value</t>
    </r>
  </si>
  <si>
    <r>
      <t xml:space="preserve">/cac:CreditNoteLine
- /cac:Item
-- /cac:AdditionalItemProperty
--- </t>
    </r>
    <r>
      <rPr>
        <b/>
        <sz val="9"/>
        <color theme="9" tint="-0.249977111117893"/>
        <rFont val="Calibri"/>
        <family val="2"/>
        <scheme val="minor"/>
      </rPr>
      <t xml:space="preserve">/cbc:Name </t>
    </r>
    <r>
      <rPr>
        <sz val="9"/>
        <rFont val="Calibri"/>
        <family val="2"/>
        <scheme val="minor"/>
      </rPr>
      <t>= "</t>
    </r>
    <r>
      <rPr>
        <b/>
        <sz val="9"/>
        <rFont val="Calibri"/>
        <family val="2"/>
        <scheme val="minor"/>
      </rPr>
      <t>GARANTIE_DATE</t>
    </r>
    <r>
      <rPr>
        <sz val="9"/>
        <rFont val="Calibri"/>
        <family val="2"/>
        <scheme val="minor"/>
      </rPr>
      <t xml:space="preserve">"
--- </t>
    </r>
    <r>
      <rPr>
        <b/>
        <sz val="9"/>
        <color rgb="FF0070C0"/>
        <rFont val="Calibri"/>
        <family val="2"/>
        <scheme val="minor"/>
      </rPr>
      <t>/cbc:Value</t>
    </r>
  </si>
  <si>
    <t>G22.#531</t>
  </si>
  <si>
    <r>
      <rPr>
        <b/>
        <sz val="9"/>
        <color theme="9" tint="-0.249977111117893"/>
        <rFont val="Calibri"/>
        <family val="2"/>
        <scheme val="minor"/>
      </rPr>
      <t>[SG25]</t>
    </r>
    <r>
      <rPr>
        <b/>
        <sz val="9"/>
        <rFont val="Calibri"/>
        <family val="2"/>
        <scheme val="minor"/>
      </rPr>
      <t xml:space="preserve"> </t>
    </r>
    <r>
      <rPr>
        <b/>
        <sz val="9"/>
        <color rgb="FFFF0000"/>
        <rFont val="Calibri"/>
        <family val="2"/>
        <scheme val="minor"/>
      </rPr>
      <t>LIN</t>
    </r>
    <r>
      <rPr>
        <sz val="9"/>
        <rFont val="Calibri"/>
        <family val="2"/>
        <scheme val="minor"/>
      </rPr>
      <t xml:space="preserve"> (</t>
    </r>
    <r>
      <rPr>
        <sz val="9"/>
        <color rgb="FF0070C0"/>
        <rFont val="Calibri"/>
        <family val="2"/>
        <scheme val="minor"/>
      </rPr>
      <t>1222</t>
    </r>
    <r>
      <rPr>
        <sz val="9"/>
        <rFont val="Calibri"/>
        <family val="2"/>
        <scheme val="minor"/>
      </rPr>
      <t>=</t>
    </r>
    <r>
      <rPr>
        <b/>
        <sz val="9"/>
        <rFont val="Calibri"/>
        <family val="2"/>
        <scheme val="minor"/>
      </rPr>
      <t>22</t>
    </r>
    <r>
      <rPr>
        <sz val="9"/>
        <rFont val="Calibri"/>
        <family val="2"/>
        <scheme val="minor"/>
      </rPr>
      <t xml:space="preserve"> &amp; </t>
    </r>
    <r>
      <rPr>
        <sz val="9"/>
        <color rgb="FF0070C0"/>
        <rFont val="Calibri"/>
        <family val="2"/>
        <scheme val="minor"/>
      </rPr>
      <t>C829.5495</t>
    </r>
    <r>
      <rPr>
        <sz val="9"/>
        <rFont val="Calibri"/>
        <family val="2"/>
        <scheme val="minor"/>
      </rPr>
      <t>=</t>
    </r>
    <r>
      <rPr>
        <b/>
        <sz val="9"/>
        <rFont val="Calibri"/>
        <family val="2"/>
        <scheme val="minor"/>
      </rPr>
      <t>1</t>
    </r>
    <r>
      <rPr>
        <sz val="9"/>
        <rFont val="Calibri"/>
        <family val="2"/>
        <scheme val="minor"/>
      </rPr>
      <t xml:space="preserve">)
- </t>
    </r>
    <r>
      <rPr>
        <b/>
        <sz val="9"/>
        <color rgb="FFFF0000"/>
        <rFont val="Calibri"/>
        <family val="2"/>
        <scheme val="minor"/>
      </rPr>
      <t>DTM</t>
    </r>
    <r>
      <rPr>
        <sz val="9"/>
        <rFont val="Calibri"/>
        <family val="2"/>
        <scheme val="minor"/>
      </rPr>
      <t xml:space="preserve"> (</t>
    </r>
    <r>
      <rPr>
        <sz val="9"/>
        <color rgb="FF0070C0"/>
        <rFont val="Calibri"/>
        <family val="2"/>
        <scheme val="minor"/>
      </rPr>
      <t>C507.2005</t>
    </r>
    <r>
      <rPr>
        <sz val="9"/>
        <rFont val="Calibri"/>
        <family val="2"/>
        <scheme val="minor"/>
      </rPr>
      <t>=</t>
    </r>
    <r>
      <rPr>
        <b/>
        <sz val="9"/>
        <rFont val="Calibri"/>
        <family val="2"/>
        <scheme val="minor"/>
      </rPr>
      <t>36</t>
    </r>
    <r>
      <rPr>
        <sz val="9"/>
        <rFont val="Calibri"/>
        <family val="2"/>
        <scheme val="minor"/>
      </rPr>
      <t xml:space="preserve">) </t>
    </r>
    <r>
      <rPr>
        <b/>
        <sz val="9"/>
        <color rgb="FF0070C0"/>
        <rFont val="Calibri"/>
        <family val="2"/>
        <scheme val="minor"/>
      </rPr>
      <t>C507.2380</t>
    </r>
  </si>
  <si>
    <t>WARRANTY EXPIRY DATE</t>
  </si>
  <si>
    <t>Optional block, only if a warranty expiry date G21.#431 is entered.</t>
  </si>
  <si>
    <t>GARANTIE_DATE</t>
  </si>
  <si>
    <t>Optional block, only if a serial number G21.#430 is entered.</t>
  </si>
  <si>
    <t>Optional block, only if a serial number G22.#530 is entered.</t>
  </si>
  <si>
    <t>Optional block, only if a warranty expiry date G22.#531 is entered.</t>
  </si>
  <si>
    <t>WEEE ECO-CONTRIBUTION AMOUNT INCLUDED IN THE UNIT PRICE OF THE ITEM</t>
  </si>
  <si>
    <r>
      <t xml:space="preserve">The net unit price is mandatory and may include, for products subject to the WEEE eco-contribution, the unit cost of this eco-contribution indicated in G21.#243.
This price must not be negative and must not include any discounts granted on the total amount of the invoice line (see the rule for calculating the total net amount of the invoice line G21.#63) and must comply with the result of the following formula:
</t>
    </r>
    <r>
      <rPr>
        <sz val="9"/>
        <color rgb="FF0070C0"/>
        <rFont val="Calibri"/>
        <family val="2"/>
        <scheme val="minor"/>
      </rPr>
      <t>G21.#64 [GUP] - G21.#410 [Rebate] + G21.#243 [WEEE UP]</t>
    </r>
  </si>
  <si>
    <r>
      <t xml:space="preserve">The net unit price is mandatory and may include, for products subject to the WEEE eco-contribution, the unit cost of this eco-contribution indicated in G21.#243.
This price must not be negative and must not include any discounts granted on the total amount of the invoice line (see the rule for calculating the total net amount of the invoice line G21.#63) and must comply with the result of the following formula:
</t>
    </r>
    <r>
      <rPr>
        <sz val="9"/>
        <color rgb="FF0070C0"/>
        <rFont val="Calibri"/>
        <family val="2"/>
      </rPr>
      <t>G21.#64 [GUP] - G21.#410 [Rebate] + G21.#243 [WEEE UP]</t>
    </r>
  </si>
  <si>
    <r>
      <t xml:space="preserve">The net unit price #65 is mandatory and may include, for products subject to the WEEE eco-contribution, the unit cost of this eco-contribution indicated in G21.#243.
This price must not be negative and must not include any discounts granted on the total amount of the invoice line (see the rule for calculating the total net amount of the invoice line G21.#63) and must comply with the result of the following formula:
</t>
    </r>
    <r>
      <rPr>
        <sz val="9"/>
        <color rgb="FF0070C0"/>
        <rFont val="Calibri"/>
        <family val="2"/>
        <scheme val="minor"/>
      </rPr>
      <t>G21.#64 [GUP] - G21.#410 [Rebate] + G21.#243 [WEEE UP]</t>
    </r>
  </si>
  <si>
    <r>
      <t>Required</t>
    </r>
    <r>
      <rPr>
        <b/>
        <sz val="9"/>
        <color theme="9" tint="-0.249977111117893"/>
        <rFont val="Calibri"/>
        <family val="2"/>
        <scheme val="minor"/>
      </rPr>
      <t xml:space="preserve"> Required if the net unit price of the item includes the WEEE eco-contribution</t>
    </r>
  </si>
  <si>
    <t>This segment is required if the invoiced item is subject to the WEEE eco-contribution and if the cost of this eco-contribution is included in its net unit price G21.#65.</t>
  </si>
  <si>
    <t>Amount of the WEEE eco-contribution included in the net unit price excl. VAT of the item</t>
  </si>
  <si>
    <t>Required if the invoiced item is subject to the WEEE eco-contribution and if the cost of this eco-contribution is included in its net unit price G21.#65.</t>
  </si>
  <si>
    <t>Block required if the net unit price of the item G21.#65 includes the WEEE eco-contribution.</t>
  </si>
  <si>
    <t>INVOICE/CREDIT NOTE SUB-LINE</t>
  </si>
  <si>
    <t>CONDITIONAL, used to provide details of any product or service associated with a G21 invoice line, in particular:</t>
  </si>
  <si>
    <t>- The add-ons included or charged in addition to an optical lens</t>
  </si>
  <si>
    <t>- The products included in a kit/bundle</t>
  </si>
  <si>
    <t>- The serial numbers and expiry dates of the warranty for the invoiced products</t>
  </si>
  <si>
    <r>
      <t>22</t>
    </r>
    <r>
      <rPr>
        <sz val="9"/>
        <rFont val="Calibri"/>
        <family val="2"/>
        <scheme val="minor"/>
      </rPr>
      <t>=Invoice sub-line</t>
    </r>
  </si>
  <si>
    <r>
      <rPr>
        <sz val="9"/>
        <color theme="9" tint="-0.249977111117893"/>
        <rFont val="Calibri"/>
        <family val="2"/>
        <scheme val="minor"/>
      </rPr>
      <t xml:space="preserve">This information is required for invoices or credit notes relating to goods or services delivered to different locations.
In the case of an invoice or credit note relating to goods or services delivered to a single location, the ship-to party must be specified in the header of the invoice or credit note.
</t>
    </r>
    <r>
      <rPr>
        <sz val="9"/>
        <rFont val="Calibri"/>
        <family val="2"/>
        <scheme val="minor"/>
      </rPr>
      <t>The identification of the ship-to party relating to the invoice line must be:
- For companies registered in France: The SIRET number qualified by G21.#421 = 58.
- For EU based companies (except France): The intra-Community VAT number qualified by G21.#421 = 167.
- For companies outside the EU: A code agreed between the sender and recipient of the INVOIC qualified by G21.#421 = ZZZ.
The SIRET number, as well as the intra-Community VAT number, must be entered without any formatting characters.</t>
    </r>
  </si>
  <si>
    <r>
      <rPr>
        <sz val="9"/>
        <color theme="9" tint="-0.249977111117893"/>
        <rFont val="Calibri"/>
        <family val="2"/>
        <scheme val="minor"/>
      </rPr>
      <t xml:space="preserve">Only if the invoiced quantity G21.#55 for the serialised item is equal to 1.
</t>
    </r>
    <r>
      <rPr>
        <sz val="9"/>
        <color indexed="8"/>
        <rFont val="Calibri"/>
        <family val="2"/>
        <scheme val="minor"/>
      </rPr>
      <t>Otherwise, the serial numbers must be specified in G22 sub-lines (one sub-line for each invoiced quantity/serial number).
If the invoiced item is a kit or bundle containing serialised products, the kit/bundle nomenclature with the serial numbers of the associated items must be provided via G22 sub-lines.</t>
    </r>
  </si>
  <si>
    <t>Considered for the calculation of the total invoice amount, indicator</t>
  </si>
  <si>
    <r>
      <t>A</t>
    </r>
    <r>
      <rPr>
        <sz val="9"/>
        <rFont val="Calibri"/>
        <family val="2"/>
        <scheme val="minor"/>
      </rPr>
      <t>=</t>
    </r>
    <r>
      <rPr>
        <i/>
        <sz val="9"/>
        <rFont val="Calibri"/>
        <family val="2"/>
        <scheme val="minor"/>
      </rPr>
      <t>Added to the configuration</t>
    </r>
    <r>
      <rPr>
        <sz val="9"/>
        <rFont val="Calibri"/>
        <family val="2"/>
        <scheme val="minor"/>
      </rPr>
      <t xml:space="preserve"> - To be considered for the calculation of the total invoice amount
</t>
    </r>
    <r>
      <rPr>
        <b/>
        <sz val="9"/>
        <rFont val="Calibri"/>
        <family val="2"/>
        <scheme val="minor"/>
      </rPr>
      <t>I</t>
    </r>
    <r>
      <rPr>
        <sz val="9"/>
        <rFont val="Calibri"/>
        <family val="2"/>
        <scheme val="minor"/>
      </rPr>
      <t>=</t>
    </r>
    <r>
      <rPr>
        <i/>
        <sz val="9"/>
        <rFont val="Calibri"/>
        <family val="2"/>
        <scheme val="minor"/>
      </rPr>
      <t>Included in the configuration</t>
    </r>
    <r>
      <rPr>
        <sz val="9"/>
        <rFont val="Calibri"/>
        <family val="2"/>
        <scheme val="minor"/>
      </rPr>
      <t xml:space="preserve"> - Not to be considered for the calculation of the total invoice amount</t>
    </r>
  </si>
  <si>
    <t>Indicator specifying whether or not the sub-line should be considered for the calculation of the invoice total amount.
Only sub-lines marked with G22.#89="A" are subject to the requirement to provide the mandatory data on an invoice line (quantity, unit price, total amount of the line, VAT information, etc.).</t>
  </si>
  <si>
    <t>Identification of the associated item/service</t>
  </si>
  <si>
    <t>Identification of the associated item/service, qualifier</t>
  </si>
  <si>
    <t>Description of the associated item/service, line 1</t>
  </si>
  <si>
    <t>Description of the associated item/service, line 2</t>
  </si>
  <si>
    <t>Statistical code of the type of associated item/service</t>
  </si>
  <si>
    <t>Quantity of associated item/service</t>
  </si>
  <si>
    <t>Commercial comments relating to the associated item/service sub-line</t>
  </si>
  <si>
    <t>General comments relating to the associated item/service sub-line</t>
  </si>
  <si>
    <t>Total net amount of the associated item/service sub-line, excluding VAT</t>
  </si>
  <si>
    <t>VAT rate applied to the associated item/service sub-line</t>
  </si>
  <si>
    <t>Gross unit price excluding VAT of the associated item/service</t>
  </si>
  <si>
    <t>Net unit price excluding VAT of the associated item/service</t>
  </si>
  <si>
    <t>Buyer's accounting reference for the associated item/service</t>
  </si>
  <si>
    <t>Ship-to party relating to the associated item/service: identification</t>
  </si>
  <si>
    <t>Ship-to party relating to the associated item/service: identification type qualifier</t>
  </si>
  <si>
    <t>Ship-to party relating to the associated item/service: name</t>
  </si>
  <si>
    <t>Ship-to party relating to the associated item/service: address, line 1</t>
  </si>
  <si>
    <t>Ship-to party relating to the associated item/service: address, line 2</t>
  </si>
  <si>
    <t>Ship-to party relating to the associated item/service: address, line 3</t>
  </si>
  <si>
    <t>Ship-to party relating to the associated item/service: city name</t>
  </si>
  <si>
    <t>Ship-to party relating to the associated item/service: postcode</t>
  </si>
  <si>
    <t>Ship-to party relating to the associated item/service: country code</t>
  </si>
  <si>
    <t>Amount of the discount or rebate deducted from the gross unit price excl. VAT of the associated item/service</t>
  </si>
  <si>
    <t>1st discount applied to the associated item/service, discount reason code</t>
  </si>
  <si>
    <t>1st discount applied to the associated item/service, discount reason in text</t>
  </si>
  <si>
    <t>1st discount applied to the associated item/service, rate</t>
  </si>
  <si>
    <t>1st discount applied to the associated item/service, basis amount</t>
  </si>
  <si>
    <t>1st discount applied to the associated item/service, amount deducted from the total gross amount excl. VAT</t>
  </si>
  <si>
    <t>2nd discount applied to the associated item/service, discount reason code</t>
  </si>
  <si>
    <t>2nd discount applied to the associated item/service, discount reason in text</t>
  </si>
  <si>
    <t>2nd discount applied to the associated item/service, rate</t>
  </si>
  <si>
    <t>2nd discount applied to the associated item/service, basis amount</t>
  </si>
  <si>
    <t>2nd discount applied to the associated item/service, amount deducted from the total gross amount excl. VAT</t>
  </si>
  <si>
    <t>3rd discount applied to the associated item/service, discount reason code</t>
  </si>
  <si>
    <t>3rd discount applied to the associated item/service, discount reason in text</t>
  </si>
  <si>
    <t>3rd discount applied to the associated item/service, rate</t>
  </si>
  <si>
    <t>3rd discount applied to the associated item/service, basis amount</t>
  </si>
  <si>
    <t>3rd discount applied to the associated item/service, amount deducted from the total gross amount excl. VAT</t>
  </si>
  <si>
    <t>4th discount applied to the associated item/service, discount reason code</t>
  </si>
  <si>
    <t>4th discount applied to the associated item/service, discount reason in text</t>
  </si>
  <si>
    <t>4th discount applied to the associated item/service, rate</t>
  </si>
  <si>
    <t>4th discount applied to the associated item/service, basis amount</t>
  </si>
  <si>
    <t>4th discount applied to the associated item/service, amount deducted from the total gross amount excl. VAT</t>
  </si>
  <si>
    <t>5th discount applied to the associated item/service, discount reason code</t>
  </si>
  <si>
    <t>5th discount applied to the associated item/service, discount reason in text</t>
  </si>
  <si>
    <t>5th discount applied to the associated item/service, rate</t>
  </si>
  <si>
    <t>5th discount applied to the associated item/service, basis amount</t>
  </si>
  <si>
    <t>5th discount applied to the associated item/service, amount deducted from the total gross amount excl. VAT</t>
  </si>
  <si>
    <t>If the associated item/service is listed in a catalogue, its code must be identical to the one in the catalogue.
For example, for a lense add-on according to the OPTO11 format data dictionary:
- Data item #128 "Product code" or #129 "EDI product code"</t>
  </si>
  <si>
    <t>See comments on data item G21.#430.</t>
  </si>
  <si>
    <t>See comments on data item G21.#431.</t>
  </si>
  <si>
    <t>This data item is dedicated to commercial comments, in particular to specify the reason for a free item/service (replacement of broken ophthalmic lenses, gift, etc.).</t>
  </si>
  <si>
    <r>
      <rPr>
        <b/>
        <sz val="9"/>
        <color theme="9" tint="-0.249977111117893"/>
        <rFont val="Calibri"/>
        <family val="2"/>
        <scheme val="minor"/>
      </rPr>
      <t xml:space="preserve">Only in the case of a sub-line qualified by G22.#89="A".
</t>
    </r>
    <r>
      <rPr>
        <sz val="9"/>
        <rFont val="Calibri"/>
        <family val="2"/>
        <scheme val="minor"/>
      </rPr>
      <t xml:space="preserve">The total net amount of the sub-line of theassociated item/service is mandatory and must comply with the result of the following formula:
</t>
    </r>
    <r>
      <rPr>
        <sz val="9"/>
        <color rgb="FF0070C0"/>
        <rFont val="Calibri"/>
        <family val="2"/>
        <scheme val="minor"/>
      </rPr>
      <t>G22.#94 [Invoiced qty] * G22.#103 [NUP] - ∑ [Discounts]</t>
    </r>
    <r>
      <rPr>
        <sz val="9"/>
        <rFont val="Calibri"/>
        <family val="2"/>
        <scheme val="minor"/>
      </rPr>
      <t xml:space="preserve">
where </t>
    </r>
    <r>
      <rPr>
        <sz val="9"/>
        <color rgb="FF0070C0"/>
        <rFont val="Calibri"/>
        <family val="2"/>
        <scheme val="minor"/>
      </rPr>
      <t>∑ [Discounts] = G22.#109 [Disc.1 amt.] + G22.#113 [Disc.2 amt.] + G22.#117 [Disc.3 amt.] + G22.#503 [Disc.4 amt.] + G22.#507 [Disc.5 amt.]</t>
    </r>
    <r>
      <rPr>
        <sz val="9"/>
        <rFont val="Calibri"/>
        <family val="2"/>
        <scheme val="minor"/>
      </rPr>
      <t xml:space="preserve">
</t>
    </r>
    <r>
      <rPr>
        <sz val="9"/>
        <color theme="9" tint="-0.249977111117893"/>
        <rFont val="Calibri"/>
        <family val="2"/>
        <scheme val="minor"/>
      </rPr>
      <t>This data may be provided for information purposes or omitted on sub-lines qualified by G22.#89="I".</t>
    </r>
  </si>
  <si>
    <r>
      <rPr>
        <b/>
        <sz val="9"/>
        <color theme="9" tint="-0.249977111117893"/>
        <rFont val="Calibri"/>
        <family val="2"/>
        <scheme val="minor"/>
      </rPr>
      <t xml:space="preserve">Only in the case of a sub-line qualified by G22.#89="A".
</t>
    </r>
    <r>
      <rPr>
        <sz val="9"/>
        <rFont val="Calibri"/>
        <family val="2"/>
        <scheme val="minor"/>
      </rPr>
      <t xml:space="preserve">The gross unit price of the associated item/service is mandatory and must not be negative.
</t>
    </r>
    <r>
      <rPr>
        <sz val="9"/>
        <color theme="9" tint="-0.249977111117893"/>
        <rFont val="Calibri"/>
        <family val="2"/>
        <scheme val="minor"/>
      </rPr>
      <t>This data may be provided for information purposes or omitted on sub-lines qualified by G22.#89="I".</t>
    </r>
  </si>
  <si>
    <t>The delivery note number is only required if it differs from the one entered on the invoice line to which the sub-line is linked; otherwise, it should not be entered.</t>
  </si>
  <si>
    <r>
      <rPr>
        <b/>
        <sz val="9"/>
        <color theme="9" tint="-0.249977111117893"/>
        <rFont val="Calibri"/>
        <family val="2"/>
        <scheme val="minor"/>
      </rPr>
      <t xml:space="preserve">Only in the case of a sub-line qualified by G22.#89="A".
</t>
    </r>
    <r>
      <rPr>
        <sz val="9"/>
        <color indexed="8"/>
        <rFont val="Calibri"/>
        <family val="2"/>
        <scheme val="minor"/>
      </rPr>
      <t>VAT rate is required and must be equal to 0 In case of VAT exemption.</t>
    </r>
  </si>
  <si>
    <r>
      <rPr>
        <sz val="9"/>
        <color theme="9" tint="-0.249977111117893"/>
        <rFont val="Calibri"/>
        <family val="2"/>
        <scheme val="minor"/>
      </rPr>
      <t xml:space="preserve">Ship-to party is required only for invoices with multiple delivery locations and only if this address differs from the one entered on line G21 to which the sub-line is linked. It must not be entered otherwise.
</t>
    </r>
    <r>
      <rPr>
        <sz val="9"/>
        <rFont val="Calibri"/>
        <family val="2"/>
        <scheme val="minor"/>
      </rPr>
      <t>The identification of the ship-to party must be:
- For companies registered in France: The SIRET number qualified by G22.#521 = 58.
- For EU based companies (except France): The intra-Community VAT number qualified by G22.#521 = 167.
- For companies outside the EU: A code agreed between the sender and recipient of the INVOIC qualified by G22.#521 = ZZZ.
The SIRET number, as well as the intra-Community VAT number, must be entered without any formatting characters.</t>
    </r>
  </si>
  <si>
    <r>
      <rPr>
        <b/>
        <sz val="9"/>
        <color theme="9" tint="-0.249977111117893"/>
        <rFont val="Calibri"/>
        <family val="2"/>
        <scheme val="minor"/>
      </rPr>
      <t>Only in the case of a sub-line qualified by G22.#89="A".</t>
    </r>
    <r>
      <rPr>
        <sz val="9"/>
        <color indexed="8"/>
        <rFont val="Calibri"/>
        <family val="2"/>
        <scheme val="minor"/>
      </rPr>
      <t xml:space="preserve">
Allows to specify whether or not the sub-line is taken into account in the calculation of end-of-year allowances.</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</si>
  <si>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net unit price excluding VAT G22.#103 of the associated item/service is lower than its gross unit price excluding VAT G22.#102.
</t>
    </r>
    <r>
      <rPr>
        <sz val="9"/>
        <rFont val="Calibri"/>
        <family val="2"/>
        <scheme val="minor"/>
      </rPr>
      <t>The amount deducted from the gross unit price must then comply with the result of the following formula:</t>
    </r>
    <r>
      <rPr>
        <sz val="9"/>
        <color theme="9" tint="-0.249977111117893"/>
        <rFont val="Calibri"/>
        <family val="2"/>
        <scheme val="minor"/>
      </rPr>
      <t xml:space="preserve">
</t>
    </r>
    <r>
      <rPr>
        <sz val="9"/>
        <color rgb="FF0070C0"/>
        <rFont val="Calibri"/>
        <family val="2"/>
        <scheme val="minor"/>
      </rPr>
      <t>G22.#102 [GUP] - G22.#103 [NUP]</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</si>
  <si>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1st discount was obtained by applying a rate, this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</si>
  <si>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1st discount was obtained by applying a G22.#107 rate on a basis amount other than the total gross amount excluding VAT of the sub-line. This basis amount must then be specified in this data item.
</t>
    </r>
    <r>
      <rPr>
        <sz val="9"/>
        <rFont val="Calibri"/>
        <family val="2"/>
        <scheme val="minor"/>
      </rPr>
      <t>Should not be filled in the case of a discount in value.</t>
    </r>
  </si>
  <si>
    <r>
      <rPr>
        <b/>
        <sz val="9"/>
        <color theme="9" tint="-0.249977111117893"/>
        <rFont val="Calibri"/>
        <family val="2"/>
        <scheme val="minor"/>
      </rPr>
      <t>Only in the case of a sub-line qualified by G22.#89="A".</t>
    </r>
    <r>
      <rPr>
        <sz val="9"/>
        <color theme="9" tint="-0.249977111117893"/>
        <rFont val="Calibri"/>
        <family val="2"/>
        <scheme val="minor"/>
      </rPr>
      <t xml:space="preserve">
Required if at least one discount has been granted.
</t>
    </r>
    <r>
      <rPr>
        <sz val="9"/>
        <rFont val="Calibri"/>
        <family val="2"/>
        <scheme val="minor"/>
      </rPr>
      <t xml:space="preserve">This amount is either:
= </t>
    </r>
    <r>
      <rPr>
        <sz val="9"/>
        <color rgb="FF0070C0"/>
        <rFont val="Calibri"/>
        <family val="2"/>
        <scheme val="minor"/>
      </rPr>
      <t xml:space="preserve">G22.#94 [Invoiced qty] * G22.#102 [GUP] * G22.#107 [Disc.1 rate] / 100
</t>
    </r>
    <r>
      <rPr>
        <sz val="9"/>
        <rFont val="Calibri"/>
        <family val="2"/>
        <scheme val="minor"/>
      </rPr>
      <t xml:space="preserve">or = </t>
    </r>
    <r>
      <rPr>
        <sz val="9"/>
        <color rgb="FF0070C0"/>
        <rFont val="Calibri"/>
        <family val="2"/>
        <scheme val="minor"/>
      </rPr>
      <t>G22.#108 [Disc.1 basis amt.] * G22.#107 [Disc.1 rate] / 100</t>
    </r>
    <r>
      <rPr>
        <sz val="9"/>
        <rFont val="Calibri"/>
        <family val="2"/>
        <scheme val="minor"/>
      </rPr>
      <t xml:space="preserve">
or = </t>
    </r>
    <r>
      <rPr>
        <sz val="9"/>
        <color rgb="FF0070C0"/>
        <rFont val="Calibri"/>
        <family val="2"/>
        <scheme val="minor"/>
      </rPr>
      <t>the amount deducted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</si>
  <si>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2nd discount was obtained by applying a rate, this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</si>
  <si>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2nd discount was obtained by applying a G22.#111 rate on a basis amount other than the total gross amount excluding VAT of the sub-line. This basis amount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</si>
  <si>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at least 2 levels of discount have been granted.
</t>
    </r>
    <r>
      <rPr>
        <sz val="9"/>
        <rFont val="Calibri"/>
        <family val="2"/>
        <scheme val="minor"/>
      </rPr>
      <t xml:space="preserve">This amount is either:
= </t>
    </r>
    <r>
      <rPr>
        <sz val="9"/>
        <color rgb="FF0070C0"/>
        <rFont val="Calibri"/>
        <family val="2"/>
        <scheme val="minor"/>
      </rPr>
      <t>G22.#94 [Invoiced qty] * G22.#102 [GUP] * G22.#111 [Disc.2 rate] / 100</t>
    </r>
    <r>
      <rPr>
        <sz val="9"/>
        <rFont val="Calibri"/>
        <family val="2"/>
        <scheme val="minor"/>
      </rPr>
      <t xml:space="preserve"> (case of additional discounts)
or = </t>
    </r>
    <r>
      <rPr>
        <sz val="9"/>
        <color rgb="FF0070C0"/>
        <rFont val="Calibri"/>
        <family val="2"/>
        <scheme val="minor"/>
      </rPr>
      <t>G22.#112 [Disc.2 basis amt.] * G22.#111 [Disc.2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</si>
  <si>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3rd discount was obtained by applying a rate, this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</si>
  <si>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3rd discount was obtained by applying a G22.#115 rate on a basis amount other than the total gross amount excluding VAT of the sub-line. This basis amount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</si>
  <si>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at least 3 levels of discount have been granted.
</t>
    </r>
    <r>
      <rPr>
        <sz val="9"/>
        <rFont val="Calibri"/>
        <family val="2"/>
        <scheme val="minor"/>
      </rPr>
      <t xml:space="preserve">This amount is either:
= </t>
    </r>
    <r>
      <rPr>
        <sz val="9"/>
        <color rgb="FF0070C0"/>
        <rFont val="Calibri"/>
        <family val="2"/>
        <scheme val="minor"/>
      </rPr>
      <t>G22.#94 [Invoiced qty] * G22.#102 [GUP] * G22.#115 [Disc.3 rate] / 100</t>
    </r>
    <r>
      <rPr>
        <sz val="9"/>
        <rFont val="Calibri"/>
        <family val="2"/>
        <scheme val="minor"/>
      </rPr>
      <t xml:space="preserve"> (case of additional discounts)
or = </t>
    </r>
    <r>
      <rPr>
        <sz val="9"/>
        <color rgb="FF0070C0"/>
        <rFont val="Calibri"/>
        <family val="2"/>
        <scheme val="minor"/>
      </rPr>
      <t>G22.#116 [Disc.3 basis amt.] * G22.#115 [Disc.3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</si>
  <si>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4th discount was obtained by applying a rate, this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</si>
  <si>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4th discount was obtained by applying a G22.#501 rate on a basis amount other than the total gross amount excluding VAT of the sub-line. This basis amount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</si>
  <si>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at least 4 levels of discount have been granted.
</t>
    </r>
    <r>
      <rPr>
        <sz val="9"/>
        <rFont val="Calibri"/>
        <family val="2"/>
        <scheme val="minor"/>
      </rPr>
      <t xml:space="preserve">This amount is either:
= </t>
    </r>
    <r>
      <rPr>
        <sz val="9"/>
        <color rgb="FF0070C0"/>
        <rFont val="Calibri"/>
        <family val="2"/>
        <scheme val="minor"/>
      </rPr>
      <t>G22.#94 [Invoiced qty] * G22.#102 [GUP] * G22.#501 [Disc.4 rate] / 100</t>
    </r>
    <r>
      <rPr>
        <sz val="9"/>
        <rFont val="Calibri"/>
        <family val="2"/>
        <scheme val="minor"/>
      </rPr>
      <t xml:space="preserve"> (case of additional discounts)
or = </t>
    </r>
    <r>
      <rPr>
        <sz val="9"/>
        <color rgb="FF0070C0"/>
        <rFont val="Calibri"/>
        <family val="2"/>
        <scheme val="minor"/>
      </rPr>
      <t>G22.#502 [Disc.4 basis amt.] * G22.#501 [Disc.4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</si>
  <si>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5th discount was obtained by applying a rate, this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</si>
  <si>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the amount of the 5th discount was obtained by applying a G22.#505 rate on a basis amount other than the total gross amount excluding VAT of the sub-line. This basis amount must then be specified in this data item.
</t>
    </r>
    <r>
      <rPr>
        <sz val="9"/>
        <rFont val="Calibri"/>
        <family val="2"/>
        <scheme val="minor"/>
      </rPr>
      <t>Should not be filled in the case of a discount in value.</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</si>
  <si>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Required if 5 levels of discount have been granted.
</t>
    </r>
    <r>
      <rPr>
        <sz val="9"/>
        <rFont val="Calibri"/>
        <family val="2"/>
        <scheme val="minor"/>
      </rPr>
      <t xml:space="preserve">This amount is either:
= </t>
    </r>
    <r>
      <rPr>
        <sz val="9"/>
        <color rgb="FF0070C0"/>
        <rFont val="Calibri"/>
        <family val="2"/>
        <scheme val="minor"/>
      </rPr>
      <t>G22.#94 [Invoiced qty] * G22.#102 [GUP] * G22.#505 [Disc.5 rate] / 100</t>
    </r>
    <r>
      <rPr>
        <sz val="9"/>
        <rFont val="Calibri"/>
        <family val="2"/>
        <scheme val="minor"/>
      </rPr>
      <t xml:space="preserve"> (case of additional discounts)
or = </t>
    </r>
    <r>
      <rPr>
        <sz val="9"/>
        <color rgb="FF0070C0"/>
        <rFont val="Calibri"/>
        <family val="2"/>
        <scheme val="minor"/>
      </rPr>
      <t>G22.#506 [Disc.5 basis amt.] * G22.#505 [Disc.5 rate] / 100</t>
    </r>
    <r>
      <rPr>
        <sz val="9"/>
        <rFont val="Calibri"/>
        <family val="2"/>
        <scheme val="minor"/>
      </rPr>
      <t xml:space="preserve"> (case of cascading discounts)
or = </t>
    </r>
    <r>
      <rPr>
        <sz val="9"/>
        <color rgb="FF0070C0"/>
        <rFont val="Calibri"/>
        <family val="2"/>
        <scheme val="minor"/>
      </rPr>
      <t>the amount deducted in the case of a discount in value.</t>
    </r>
  </si>
  <si>
    <r>
      <rPr>
        <b/>
        <sz val="9"/>
        <color theme="9" tint="-0.249977111117893"/>
        <rFont val="Calibri"/>
        <family val="2"/>
        <scheme val="minor"/>
      </rPr>
      <t xml:space="preserve">Only in the case of a sub-line qualified by G22.#89="A".
</t>
    </r>
    <r>
      <rPr>
        <sz val="9"/>
        <rFont val="Calibri"/>
        <family val="2"/>
        <scheme val="minor"/>
      </rPr>
      <t xml:space="preserve">The net unit price of the associated item/service is mandatory and must not be negative nor include discounts granted on the total amount of the sub-line (see the calculation rule for the total net amount G22.#101).
This price must comply with the result of the following formula:
</t>
    </r>
    <r>
      <rPr>
        <sz val="9"/>
        <color rgb="FF0070C0"/>
        <rFont val="Calibri"/>
        <family val="2"/>
        <scheme val="minor"/>
      </rPr>
      <t>G22.#102 [GUP] - G22.#510 [Rebate]</t>
    </r>
    <r>
      <rPr>
        <sz val="9"/>
        <rFont val="Calibri"/>
        <family val="2"/>
        <scheme val="minor"/>
      </rPr>
      <t xml:space="preserve">
</t>
    </r>
    <r>
      <rPr>
        <sz val="9"/>
        <color theme="9" tint="-0.249977111117893"/>
        <rFont val="Calibri"/>
        <family val="2"/>
        <scheme val="minor"/>
      </rPr>
      <t>This data may be provided for information purposes or omitted on sub-lines qualified by G22.#89="I".</t>
    </r>
  </si>
  <si>
    <r>
      <rPr>
        <b/>
        <sz val="9"/>
        <color theme="9" tint="-0.249977111117893"/>
        <rFont val="Calibri"/>
        <family val="2"/>
        <scheme val="minor"/>
      </rPr>
      <t>Only in the case of a sub-line qualified by G22.#89="A".</t>
    </r>
    <r>
      <rPr>
        <sz val="9"/>
        <color theme="9" tint="-0.249977111117893"/>
        <rFont val="Calibri"/>
        <family val="2"/>
        <scheme val="minor"/>
      </rPr>
      <t xml:space="preserve">
1st discount reason is required if at least one discount has been granted, i.e., if the total net amount excluding VAT of the sub-line is less than its total gross amount excluding VAT:
</t>
    </r>
    <r>
      <rPr>
        <sz val="9"/>
        <color rgb="FF0070C0"/>
        <rFont val="Calibri"/>
        <family val="2"/>
        <scheme val="minor"/>
      </rPr>
      <t>G22.#101 [Net tot.excl.VAT] &lt; G22.#94 [Invoiced qty] * G22.#102 [GUP]</t>
    </r>
    <r>
      <rPr>
        <sz val="9"/>
        <rFont val="Calibri"/>
        <family val="2"/>
        <scheme val="minor"/>
      </rPr>
      <t xml:space="preserve">
</t>
    </r>
    <r>
      <rPr>
        <sz val="9"/>
        <color theme="9" tint="-0.249977111117893"/>
        <rFont val="Calibri"/>
        <family val="2"/>
        <scheme val="minor"/>
      </rPr>
      <t>This reason may be indicated in code G22.#106a and/or in plain text G22.#106b.</t>
    </r>
    <r>
      <rPr>
        <sz val="9"/>
        <rFont val="Calibri"/>
        <family val="2"/>
        <scheme val="minor"/>
      </rPr>
      <t xml:space="preserve">
In case multiple discounts are applied, the order of restitution in the message must respect the order of their application.</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</si>
  <si>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2nd discount reason is required if at least 2 levels of discount have been granted.
This reason may be indicated in code G22.#110a and/or in plain text G22.#110b.
</t>
    </r>
    <r>
      <rPr>
        <sz val="9"/>
        <rFont val="Calibri"/>
        <family val="2"/>
        <scheme val="minor"/>
      </rPr>
      <t>In case multiple discounts are applied, the restitution order in the message must respect the order of their application.</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</si>
  <si>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3rd discount reason is required if at least 3 levels of discount have been granted.
This reason may be indicated in code G22.#114a and/or in plain text G22.#114b.
</t>
    </r>
    <r>
      <rPr>
        <sz val="9"/>
        <rFont val="Calibri"/>
        <family val="2"/>
        <scheme val="minor"/>
      </rPr>
      <t>In case multiple discounts are applied, the restitution order in the message must respect the order of their application.</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</si>
  <si>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4th discount reason is required if at least 4 levels of discount have been granted.
This reason may be indicated in code G22.#500a and/or in plain text G22.#500b.
</t>
    </r>
    <r>
      <rPr>
        <sz val="9"/>
        <rFont val="Calibri"/>
        <family val="2"/>
        <scheme val="minor"/>
      </rPr>
      <t>In case multiple discounts are applied, the restitution order in the message must respect the order of their application.</t>
    </r>
  </si>
  <si>
    <r>
      <rPr>
        <b/>
        <sz val="9"/>
        <color theme="9" tint="-0.249977111117893"/>
        <rFont val="Calibri"/>
        <family val="2"/>
        <scheme val="minor"/>
      </rPr>
      <t xml:space="preserve">Only in the case of a sub-line qualified by G22.#89="A".
</t>
    </r>
    <r>
      <rPr>
        <sz val="9"/>
        <color theme="9" tint="-0.249977111117893"/>
        <rFont val="Calibri"/>
        <family val="2"/>
        <scheme val="minor"/>
      </rPr>
      <t xml:space="preserve">5th discount reason is required if 5 levels of discount have been granted.
This reason may be indicated in code G22.#504a and/or in plain text G22.#504b.
</t>
    </r>
    <r>
      <rPr>
        <sz val="9"/>
        <rFont val="Calibri"/>
        <family val="2"/>
        <scheme val="minor"/>
      </rPr>
      <t>In case multiple discounts are applied, the restitution order in the message must respect the order of their application.</t>
    </r>
  </si>
  <si>
    <t>G21.03 Item/Service description</t>
  </si>
  <si>
    <t>G21.04 Colour</t>
  </si>
  <si>
    <t>G21.05 Diameter</t>
  </si>
  <si>
    <t>G21.06 Radius</t>
  </si>
  <si>
    <t>G21.07 Sphere</t>
  </si>
  <si>
    <t>G21.08 Base curve</t>
  </si>
  <si>
    <t>G21.09 Cylinder</t>
  </si>
  <si>
    <t>G21.10 Cylinder axis</t>
  </si>
  <si>
    <t>G21.11 Addition</t>
  </si>
  <si>
    <t>G21.12 Nose bridge</t>
  </si>
  <si>
    <t>G21.13 Temple length</t>
  </si>
  <si>
    <t>G21.14 Invoiced quantity</t>
  </si>
  <si>
    <t>G21.15 Quantity per pack</t>
  </si>
  <si>
    <t>G21.16 Warranty expiry date of the item/service</t>
  </si>
  <si>
    <t>G21.17 Comments</t>
  </si>
  <si>
    <t>G21.16 Quantity per pack</t>
  </si>
  <si>
    <t>G21.18 Total gross amount excl. VAT</t>
  </si>
  <si>
    <t>G21.19 Total net amount excl. VAT</t>
  </si>
  <si>
    <t>G21.20 Gross unit price excl. VAT</t>
  </si>
  <si>
    <t>G21.21 Net unit price excl. VAT</t>
  </si>
  <si>
    <t>G21.22 Delivery note number</t>
  </si>
  <si>
    <t>G21.23 Delivery date (of the delivery note)</t>
  </si>
  <si>
    <t>G21.24 Order number</t>
  </si>
  <si>
    <t>G21.25 Order date</t>
  </si>
  <si>
    <t>G21.26 Previous invoice number</t>
  </si>
  <si>
    <t>G21.27 Date of the previous invoice</t>
  </si>
  <si>
    <t>G21.28 Optician's patient file reference</t>
  </si>
  <si>
    <t>G21.29 Terms of sale code</t>
  </si>
  <si>
    <t>G21.30 Sales offer level</t>
  </si>
  <si>
    <t>G21.31 Terms of sale reference order</t>
  </si>
  <si>
    <t>G21.32 Buyer's accounting reference</t>
  </si>
  <si>
    <t>G21.33 VAT applied to the line</t>
  </si>
  <si>
    <t>G21.34 Ship-to party</t>
  </si>
  <si>
    <t>G21.35 Ultimate consignee</t>
  </si>
  <si>
    <t>G21.36 End-of-year allowances calculation indicator</t>
  </si>
  <si>
    <t>G21.37 Item price rebate, introduction</t>
  </si>
  <si>
    <t>G21.38 Item price rebate, amount</t>
  </si>
  <si>
    <t>G21.39 Invoice line discount 1, introduction</t>
  </si>
  <si>
    <t>G21.40 Invoice line discount 1, rate</t>
  </si>
  <si>
    <t>G21.41 Invoice line discount 1, basis amount</t>
  </si>
  <si>
    <t>G21.42 Invoice line discount 1, discount amount</t>
  </si>
  <si>
    <t>G21.43 Invoice line discount 2, introduction</t>
  </si>
  <si>
    <t>G21.44 Invoice line discount 2, rate</t>
  </si>
  <si>
    <t>G21.45 Invoice line discount 2, basis amount</t>
  </si>
  <si>
    <t>G21.46 Invoice line discount 2, discount amount</t>
  </si>
  <si>
    <t>G21.47 Invoice line discount 3, introduction</t>
  </si>
  <si>
    <t>G21.48 Invoice line discount 3, rate</t>
  </si>
  <si>
    <t>G21.49 Invoice line discount 3, basis amount</t>
  </si>
  <si>
    <t>G21.50 Invoice line discount 3, discount amount</t>
  </si>
  <si>
    <t>G21.51 Invoice line discount 4, introduction</t>
  </si>
  <si>
    <t>G21.52 Invoice line discount 4, rate</t>
  </si>
  <si>
    <t>G21.53 Invoice line discount 4, basis amount</t>
  </si>
  <si>
    <t>G21.54 Invoice line discount 4, discount amount</t>
  </si>
  <si>
    <t>G21.55 Invoice line discount 5, introduction</t>
  </si>
  <si>
    <t>G21.56 Invoice line discount 5, rate</t>
  </si>
  <si>
    <t>G21.57 Invoice line discount 5, basis amount</t>
  </si>
  <si>
    <t>G21.58 Invoice line discount 5, discount amount</t>
  </si>
  <si>
    <t>G21.59 WEEE eco-contribution, introduction</t>
  </si>
  <si>
    <t>G21.60 WEEE eco-contribution unit amount</t>
  </si>
  <si>
    <t>G21.61 WEEE eco-contribution VAT rate</t>
  </si>
  <si>
    <t>G21.62 Packing charges, introduction</t>
  </si>
  <si>
    <t>G21.63 Packing charges amount</t>
  </si>
  <si>
    <t>G21.64 Freight charges, introduction</t>
  </si>
  <si>
    <t>G21.65 Freight charges amount</t>
  </si>
  <si>
    <t>G21.66 Incoterms</t>
  </si>
  <si>
    <t>G22.03 Description of the add-on</t>
  </si>
  <si>
    <t>G22.04 Quantity of add-on</t>
  </si>
  <si>
    <t>G22.05 Quantity per pack</t>
  </si>
  <si>
    <t>G22.06 Warranty expiry date of the item/service</t>
  </si>
  <si>
    <t>G22.07 Comments</t>
  </si>
  <si>
    <t>G22.08 Total gross amount excl. VAT</t>
  </si>
  <si>
    <t>G22.09 Total net amount excl. VAT</t>
  </si>
  <si>
    <t>G22.10 Gross unit price excl. VAT</t>
  </si>
  <si>
    <t>G22.11 Net unit price excl. VAT</t>
  </si>
  <si>
    <t>G22.12 Delivery note number</t>
  </si>
  <si>
    <t>G22.13 Delivery date (of the delivery note)</t>
  </si>
  <si>
    <t>G22.14 Previous invoice number</t>
  </si>
  <si>
    <t>G22.15 Date of the previous invoice</t>
  </si>
  <si>
    <t>G22.16 Buyer's accounting reference</t>
  </si>
  <si>
    <t>G22.17 VAT applied to the line</t>
  </si>
  <si>
    <t>G22.18 Ship-to party</t>
  </si>
  <si>
    <t>G22.19 Ultimate consignee</t>
  </si>
  <si>
    <t>G22.20 End-of-year allowances calculation indicator</t>
  </si>
  <si>
    <t>G22.43 Packing charges, introduction</t>
  </si>
  <si>
    <t>G22.44 Packing charges amount</t>
  </si>
  <si>
    <t>G22.45 Freight charges, introduction</t>
  </si>
  <si>
    <t>G22.46 Freight charges amount</t>
  </si>
  <si>
    <r>
      <rPr>
        <b/>
        <sz val="9"/>
        <rFont val="Calibri"/>
        <family val="2"/>
        <scheme val="minor"/>
      </rPr>
      <t xml:space="preserve">Optional, </t>
    </r>
    <r>
      <rPr>
        <b/>
        <sz val="9"/>
        <color theme="9" tint="-0.249977111117893"/>
        <rFont val="Calibri"/>
        <family val="2"/>
        <scheme val="minor"/>
      </rPr>
      <t>only if the invoiced quantity G21.#55 is equal to 1</t>
    </r>
  </si>
  <si>
    <t>The serial number #430 for the invoiced item can only be entered here if the invoiced quantity G21.#55 for that item is equal to 1.
Otherwise, the serial numbers must be specified in G22 sub-lines (one sub-line for each invoiced quantity/serial number).
If the invoiced item is a kit or bundle containing serialised products, the kit/bundle nomenclature with the serial numbers of the associated items must be provided via G22 sub-lines.</t>
  </si>
  <si>
    <t>G22 - Invoice/credit note sub-line</t>
  </si>
  <si>
    <t>G22 - INVOICE/CREDIT NOTE SUB-LINE</t>
  </si>
  <si>
    <t>CONDITIONAL, used to provide details of any product or service associated with a G21 invoice line (lense add-ons, kit/bundle contents, …).</t>
  </si>
  <si>
    <t>This data s required if a delivery note number G22.#88 is filled in, or if the delivery date of the associated item/service differs from that indicated on the invoice line to which the sub-line is linked.
Otherwise, this data must not be filled in.</t>
  </si>
  <si>
    <r>
      <rPr>
        <sz val="9"/>
        <color theme="9" tint="-0.249977111117893"/>
        <rFont val="Calibri"/>
        <family val="2"/>
        <scheme val="minor"/>
      </rPr>
      <t xml:space="preserve">Required if a G22.#105 VAT rate is filled in.
</t>
    </r>
    <r>
      <rPr>
        <sz val="9"/>
        <color indexed="8"/>
        <rFont val="Calibri"/>
        <family val="2"/>
        <scheme val="minor"/>
      </rPr>
      <t>Legal notices associated with the "Exempt" VAT type codes:
K = Exonération de TVA, article 262 ter I du CGI
G = TVA non applicable, article 259-1 du CGI
AE = Autoliquidation
O = TVA non applicable, article 293 B du CGI</t>
    </r>
  </si>
  <si>
    <t>The ultimate consignee may only be entered in the case of invoices with multiple final destinations.
This data must not be filled in if the ultimate consignee for the associated item/service is the same as that of the line to which the sub-line is linked.</t>
  </si>
  <si>
    <r>
      <t>/rsm:SupplyChainTradeTransaction
- /ram:IncludedSupplyChainTradeLineItem
-- /ram:AssociatedDocumentLineDocument
---</t>
    </r>
    <r>
      <rPr>
        <b/>
        <sz val="9"/>
        <color rgb="FF0070C0"/>
        <rFont val="Calibri"/>
        <family val="2"/>
        <scheme val="minor"/>
      </rPr>
      <t xml:space="preserve"> /ram:LineStatusReasonCode
</t>
    </r>
    <r>
      <rPr>
        <b/>
        <sz val="9"/>
        <rFont val="Calibri"/>
        <family val="2"/>
        <scheme val="minor"/>
      </rPr>
      <t xml:space="preserve">EDIFACT/CII equivalences:
</t>
    </r>
    <r>
      <rPr>
        <sz val="9"/>
        <rFont val="Calibri"/>
        <family val="2"/>
        <scheme val="minor"/>
      </rPr>
      <t xml:space="preserve">If </t>
    </r>
    <r>
      <rPr>
        <b/>
        <sz val="9"/>
        <rFont val="Calibri"/>
        <family val="2"/>
        <scheme val="minor"/>
      </rPr>
      <t>G22.#89</t>
    </r>
    <r>
      <rPr>
        <sz val="9"/>
        <rFont val="Calibri"/>
        <family val="2"/>
        <scheme val="minor"/>
      </rPr>
      <t>="</t>
    </r>
    <r>
      <rPr>
        <b/>
        <sz val="9"/>
        <rFont val="Calibri"/>
        <family val="2"/>
        <scheme val="minor"/>
      </rPr>
      <t>A</t>
    </r>
    <r>
      <rPr>
        <sz val="9"/>
        <rFont val="Calibri"/>
        <family val="2"/>
        <scheme val="minor"/>
      </rPr>
      <t xml:space="preserve">" then </t>
    </r>
    <r>
      <rPr>
        <b/>
        <sz val="9"/>
        <color rgb="FF0070C0"/>
        <rFont val="Calibri"/>
        <family val="2"/>
        <scheme val="minor"/>
      </rPr>
      <t>/ram:LineStatusReasonCode</t>
    </r>
    <r>
      <rPr>
        <sz val="9"/>
        <rFont val="Calibri"/>
        <family val="2"/>
        <scheme val="minor"/>
      </rPr>
      <t>="</t>
    </r>
    <r>
      <rPr>
        <b/>
        <sz val="9"/>
        <rFont val="Calibri"/>
        <family val="2"/>
        <scheme val="minor"/>
      </rPr>
      <t>DETAIL</t>
    </r>
    <r>
      <rPr>
        <sz val="9"/>
        <rFont val="Calibri"/>
        <family val="2"/>
        <scheme val="minor"/>
      </rPr>
      <t>"</t>
    </r>
    <r>
      <rPr>
        <b/>
        <sz val="9"/>
        <rFont val="Calibri"/>
        <family val="2"/>
        <scheme val="minor"/>
      </rPr>
      <t xml:space="preserve">
</t>
    </r>
    <r>
      <rPr>
        <sz val="9"/>
        <rFont val="Calibri"/>
        <family val="2"/>
        <scheme val="minor"/>
      </rPr>
      <t xml:space="preserve">If </t>
    </r>
    <r>
      <rPr>
        <b/>
        <sz val="9"/>
        <rFont val="Calibri"/>
        <family val="2"/>
        <scheme val="minor"/>
      </rPr>
      <t>G22.#89</t>
    </r>
    <r>
      <rPr>
        <sz val="9"/>
        <rFont val="Calibri"/>
        <family val="2"/>
        <scheme val="minor"/>
      </rPr>
      <t>="</t>
    </r>
    <r>
      <rPr>
        <b/>
        <sz val="9"/>
        <rFont val="Calibri"/>
        <family val="2"/>
        <scheme val="minor"/>
      </rPr>
      <t>I</t>
    </r>
    <r>
      <rPr>
        <sz val="9"/>
        <rFont val="Calibri"/>
        <family val="2"/>
        <scheme val="minor"/>
      </rPr>
      <t xml:space="preserve">" then </t>
    </r>
    <r>
      <rPr>
        <b/>
        <sz val="9"/>
        <color rgb="FF0070C0"/>
        <rFont val="Calibri"/>
        <family val="2"/>
        <scheme val="minor"/>
      </rPr>
      <t>/ram:LineStatusReasonCode</t>
    </r>
    <r>
      <rPr>
        <sz val="9"/>
        <rFont val="Calibri"/>
        <family val="2"/>
        <scheme val="minor"/>
      </rPr>
      <t>="</t>
    </r>
    <r>
      <rPr>
        <b/>
        <sz val="9"/>
        <rFont val="Calibri"/>
        <family val="2"/>
        <scheme val="minor"/>
      </rPr>
      <t>INFORMATION</t>
    </r>
    <r>
      <rPr>
        <sz val="9"/>
        <rFont val="Calibri"/>
        <family val="2"/>
        <scheme val="minor"/>
      </rPr>
      <t>"</t>
    </r>
  </si>
  <si>
    <r>
      <t xml:space="preserve">/cac:InvoiceLine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(N° de facture/avoir)
--- </t>
    </r>
    <r>
      <rPr>
        <b/>
        <sz val="9"/>
        <color rgb="FF0070C0"/>
        <rFont val="Calibri"/>
        <family val="2"/>
        <scheme val="minor"/>
      </rPr>
      <t>/cbc:DocumentStatusCode</t>
    </r>
    <r>
      <rPr>
        <sz val="9"/>
        <rFont val="Calibri"/>
        <family val="2"/>
        <scheme val="minor"/>
      </rPr>
      <t xml:space="preserve">
</t>
    </r>
    <r>
      <rPr>
        <b/>
        <sz val="9"/>
        <rFont val="Calibri"/>
        <family val="2"/>
        <scheme val="minor"/>
      </rPr>
      <t>EDIFACT/UBL equivalences:</t>
    </r>
    <r>
      <rPr>
        <sz val="9"/>
        <rFont val="Calibri"/>
        <family val="2"/>
        <scheme val="minor"/>
      </rPr>
      <t xml:space="preserve">
If </t>
    </r>
    <r>
      <rPr>
        <b/>
        <sz val="9"/>
        <rFont val="Calibri"/>
        <family val="2"/>
        <scheme val="minor"/>
      </rPr>
      <t>G22.#89</t>
    </r>
    <r>
      <rPr>
        <sz val="9"/>
        <rFont val="Calibri"/>
        <family val="2"/>
        <scheme val="minor"/>
      </rPr>
      <t>="</t>
    </r>
    <r>
      <rPr>
        <b/>
        <sz val="9"/>
        <rFont val="Calibri"/>
        <family val="2"/>
        <scheme val="minor"/>
      </rPr>
      <t>A</t>
    </r>
    <r>
      <rPr>
        <sz val="9"/>
        <rFont val="Calibri"/>
        <family val="2"/>
        <scheme val="minor"/>
      </rPr>
      <t xml:space="preserve">" then </t>
    </r>
    <r>
      <rPr>
        <b/>
        <sz val="9"/>
        <color rgb="FF0070C0"/>
        <rFont val="Calibri"/>
        <family val="2"/>
        <scheme val="minor"/>
      </rPr>
      <t>/cbc:DocumentStatusCode</t>
    </r>
    <r>
      <rPr>
        <sz val="9"/>
        <rFont val="Calibri"/>
        <family val="2"/>
        <scheme val="minor"/>
      </rPr>
      <t>="</t>
    </r>
    <r>
      <rPr>
        <b/>
        <sz val="9"/>
        <rFont val="Calibri"/>
        <family val="2"/>
        <scheme val="minor"/>
      </rPr>
      <t>DETAIL</t>
    </r>
    <r>
      <rPr>
        <sz val="9"/>
        <rFont val="Calibri"/>
        <family val="2"/>
        <scheme val="minor"/>
      </rPr>
      <t xml:space="preserve">"
If </t>
    </r>
    <r>
      <rPr>
        <b/>
        <sz val="9"/>
        <rFont val="Calibri"/>
        <family val="2"/>
        <scheme val="minor"/>
      </rPr>
      <t>G22.#89</t>
    </r>
    <r>
      <rPr>
        <sz val="9"/>
        <rFont val="Calibri"/>
        <family val="2"/>
        <scheme val="minor"/>
      </rPr>
      <t>="</t>
    </r>
    <r>
      <rPr>
        <b/>
        <sz val="9"/>
        <rFont val="Calibri"/>
        <family val="2"/>
        <scheme val="minor"/>
      </rPr>
      <t>I</t>
    </r>
    <r>
      <rPr>
        <sz val="9"/>
        <rFont val="Calibri"/>
        <family val="2"/>
        <scheme val="minor"/>
      </rPr>
      <t xml:space="preserve">" then </t>
    </r>
    <r>
      <rPr>
        <b/>
        <sz val="9"/>
        <color rgb="FF0070C0"/>
        <rFont val="Calibri"/>
        <family val="2"/>
        <scheme val="minor"/>
      </rPr>
      <t>/cbc:DocumentStatusCode</t>
    </r>
    <r>
      <rPr>
        <sz val="9"/>
        <rFont val="Calibri"/>
        <family val="2"/>
        <scheme val="minor"/>
      </rPr>
      <t>="</t>
    </r>
    <r>
      <rPr>
        <b/>
        <sz val="9"/>
        <rFont val="Calibri"/>
        <family val="2"/>
        <scheme val="minor"/>
      </rPr>
      <t>INFORMATION</t>
    </r>
    <r>
      <rPr>
        <sz val="9"/>
        <rFont val="Calibri"/>
        <family val="2"/>
        <scheme val="minor"/>
      </rPr>
      <t>"</t>
    </r>
  </si>
  <si>
    <r>
      <t xml:space="preserve">/cac:CreditNoteLine
- /cac:BillingReference
-- </t>
    </r>
    <r>
      <rPr>
        <b/>
        <sz val="9"/>
        <color theme="9" tint="-0.249977111117893"/>
        <rFont val="Calibri"/>
        <family val="2"/>
        <scheme val="minor"/>
      </rPr>
      <t>/cac:InvoiceDocumentReference</t>
    </r>
    <r>
      <rPr>
        <sz val="9"/>
        <rFont val="Calibri"/>
        <family val="2"/>
        <scheme val="minor"/>
      </rPr>
      <t xml:space="preserve">
--- </t>
    </r>
    <r>
      <rPr>
        <b/>
        <sz val="9"/>
        <color theme="9" tint="-0.249977111117893"/>
        <rFont val="Calibri"/>
        <family val="2"/>
        <scheme val="minor"/>
      </rPr>
      <t>/cbc:ID</t>
    </r>
    <r>
      <rPr>
        <sz val="9"/>
        <rFont val="Calibri"/>
        <family val="2"/>
        <scheme val="minor"/>
      </rPr>
      <t xml:space="preserve"> = </t>
    </r>
    <r>
      <rPr>
        <b/>
        <sz val="9"/>
        <rFont val="Calibri"/>
        <family val="2"/>
        <scheme val="minor"/>
      </rPr>
      <t>E20.#4</t>
    </r>
    <r>
      <rPr>
        <sz val="9"/>
        <rFont val="Calibri"/>
        <family val="2"/>
        <scheme val="minor"/>
      </rPr>
      <t xml:space="preserve"> (N° de facture/avoir)
--- </t>
    </r>
    <r>
      <rPr>
        <b/>
        <sz val="9"/>
        <color rgb="FF0070C0"/>
        <rFont val="Calibri"/>
        <family val="2"/>
        <scheme val="minor"/>
      </rPr>
      <t>/cbc:DocumentStatusCode</t>
    </r>
    <r>
      <rPr>
        <sz val="9"/>
        <rFont val="Calibri"/>
        <family val="2"/>
        <scheme val="minor"/>
      </rPr>
      <t xml:space="preserve">
</t>
    </r>
    <r>
      <rPr>
        <b/>
        <sz val="9"/>
        <rFont val="Calibri"/>
        <family val="2"/>
        <scheme val="minor"/>
      </rPr>
      <t>EDIFACT/UBL equivalences:</t>
    </r>
    <r>
      <rPr>
        <sz val="9"/>
        <rFont val="Calibri"/>
        <family val="2"/>
        <scheme val="minor"/>
      </rPr>
      <t xml:space="preserve">
If </t>
    </r>
    <r>
      <rPr>
        <b/>
        <sz val="9"/>
        <rFont val="Calibri"/>
        <family val="2"/>
        <scheme val="minor"/>
      </rPr>
      <t>G22.#89</t>
    </r>
    <r>
      <rPr>
        <sz val="9"/>
        <rFont val="Calibri"/>
        <family val="2"/>
        <scheme val="minor"/>
      </rPr>
      <t>="</t>
    </r>
    <r>
      <rPr>
        <b/>
        <sz val="9"/>
        <rFont val="Calibri"/>
        <family val="2"/>
        <scheme val="minor"/>
      </rPr>
      <t>A</t>
    </r>
    <r>
      <rPr>
        <sz val="9"/>
        <rFont val="Calibri"/>
        <family val="2"/>
        <scheme val="minor"/>
      </rPr>
      <t xml:space="preserve">" then </t>
    </r>
    <r>
      <rPr>
        <b/>
        <sz val="9"/>
        <color rgb="FF0070C0"/>
        <rFont val="Calibri"/>
        <family val="2"/>
        <scheme val="minor"/>
      </rPr>
      <t>/cbc:DocumentStatusCode</t>
    </r>
    <r>
      <rPr>
        <sz val="9"/>
        <rFont val="Calibri"/>
        <family val="2"/>
        <scheme val="minor"/>
      </rPr>
      <t>="</t>
    </r>
    <r>
      <rPr>
        <b/>
        <sz val="9"/>
        <rFont val="Calibri"/>
        <family val="2"/>
        <scheme val="minor"/>
      </rPr>
      <t>DETAIL</t>
    </r>
    <r>
      <rPr>
        <sz val="9"/>
        <rFont val="Calibri"/>
        <family val="2"/>
        <scheme val="minor"/>
      </rPr>
      <t xml:space="preserve">"
If </t>
    </r>
    <r>
      <rPr>
        <b/>
        <sz val="9"/>
        <rFont val="Calibri"/>
        <family val="2"/>
        <scheme val="minor"/>
      </rPr>
      <t>G22.#89</t>
    </r>
    <r>
      <rPr>
        <sz val="9"/>
        <rFont val="Calibri"/>
        <family val="2"/>
        <scheme val="minor"/>
      </rPr>
      <t>="</t>
    </r>
    <r>
      <rPr>
        <b/>
        <sz val="9"/>
        <rFont val="Calibri"/>
        <family val="2"/>
        <scheme val="minor"/>
      </rPr>
      <t>I</t>
    </r>
    <r>
      <rPr>
        <sz val="9"/>
        <rFont val="Calibri"/>
        <family val="2"/>
        <scheme val="minor"/>
      </rPr>
      <t xml:space="preserve">" then </t>
    </r>
    <r>
      <rPr>
        <b/>
        <sz val="9"/>
        <color rgb="FF0070C0"/>
        <rFont val="Calibri"/>
        <family val="2"/>
        <scheme val="minor"/>
      </rPr>
      <t>/cbc:DocumentStatusCode</t>
    </r>
    <r>
      <rPr>
        <sz val="9"/>
        <rFont val="Calibri"/>
        <family val="2"/>
        <scheme val="minor"/>
      </rPr>
      <t>="</t>
    </r>
    <r>
      <rPr>
        <b/>
        <sz val="9"/>
        <rFont val="Calibri"/>
        <family val="2"/>
        <scheme val="minor"/>
      </rPr>
      <t>INFORMATION</t>
    </r>
    <r>
      <rPr>
        <sz val="9"/>
        <rFont val="Calibri"/>
        <family val="2"/>
        <scheme val="minor"/>
      </rPr>
      <t>"</t>
    </r>
  </si>
  <si>
    <t>G22.01 Identification of the associated item/service</t>
  </si>
  <si>
    <r>
      <rPr>
        <sz val="9"/>
        <rFont val="Calibri"/>
        <family val="2"/>
        <scheme val="minor"/>
      </rPr>
      <t xml:space="preserve">Considered for the calculation of the total invoice amount, indicator: 
</t>
    </r>
    <r>
      <rPr>
        <b/>
        <sz val="9"/>
        <rFont val="Calibri"/>
        <family val="2"/>
        <scheme val="minor"/>
      </rPr>
      <t>A</t>
    </r>
    <r>
      <rPr>
        <sz val="9"/>
        <rFont val="Calibri"/>
        <family val="2"/>
        <scheme val="minor"/>
      </rPr>
      <t>=</t>
    </r>
    <r>
      <rPr>
        <i/>
        <sz val="9"/>
        <rFont val="Calibri"/>
        <family val="2"/>
        <scheme val="minor"/>
      </rPr>
      <t>Added to the configuration</t>
    </r>
    <r>
      <rPr>
        <sz val="9"/>
        <rFont val="Calibri"/>
        <family val="2"/>
        <scheme val="minor"/>
      </rPr>
      <t xml:space="preserve"> - To be considered for the calculation of the total invoice amount
</t>
    </r>
    <r>
      <rPr>
        <b/>
        <sz val="9"/>
        <rFont val="Calibri"/>
        <family val="2"/>
        <scheme val="minor"/>
      </rPr>
      <t>I</t>
    </r>
    <r>
      <rPr>
        <sz val="9"/>
        <rFont val="Calibri"/>
        <family val="2"/>
        <scheme val="minor"/>
      </rPr>
      <t>=</t>
    </r>
    <r>
      <rPr>
        <i/>
        <sz val="9"/>
        <rFont val="Calibri"/>
        <family val="2"/>
        <scheme val="minor"/>
      </rPr>
      <t>Included in the configuration</t>
    </r>
    <r>
      <rPr>
        <sz val="9"/>
        <rFont val="Calibri"/>
        <family val="2"/>
        <scheme val="minor"/>
      </rPr>
      <t xml:space="preserve"> - Not to be considered for the calculation of the total invoice amount</t>
    </r>
  </si>
  <si>
    <t>Line number #87 must be a sequential number incremented for each type of line of the invoice (G21, G22, G23), the same line number cannot appear several times in the same document.
If the associated item/service is listed in a catalogue, its code #90 must be identical to the one in the catalogue.
For example, for a lense add-on according to the OPTO11 format data dictionary:
- Data item #128 "Product code" or #129 "EDI product code"
The parent line number #87a indicates the line number of the invoice to which sub-line G22 is linked.
The parent line may be a G21 line or another G22 sub-line within the invoice. If not specified, sub-line G22 is assumed to be linked to its preceding G21 line.
The indicator #89 specifies whether or not the sub-line should be considered for the calculation of the invoice total amount.
Only sub-lines marked with G22.#89="A" are subject to the requirement to provide the mandatory data on an invoice line (quantity, unit price, total amount of the line, VAT information, etc.).</t>
  </si>
  <si>
    <t>G22.03 Description of the associated item/service</t>
  </si>
  <si>
    <t>Description of the associated item/service</t>
  </si>
  <si>
    <t>Refer to the statistical appendices for the content and structure of statistical code #93.</t>
  </si>
  <si>
    <t>G22.04 Quantity of associated item/service</t>
  </si>
  <si>
    <t>If the warranty expiry date is linked to each serial number of the items sold, the rule for providing these information follows that for serial numbers.
See comments on data item G21.#430.</t>
  </si>
  <si>
    <t>General comments relating to the associated item/service sub-line, continuation</t>
  </si>
  <si>
    <t>Comments relating to the sub-line</t>
  </si>
  <si>
    <t>The comments #95 is dedicated to commercial comments, in particular to specify the reason for a free item/service (replacement of broken ophthalmic lenses, gift, etc.).
If other general comments are to be mentioned, these must start from the 2nd free text element #96 which must not be empty and be split into blocks of 70 characters for a maximum length of 280 characters.</t>
  </si>
  <si>
    <r>
      <t>Required</t>
    </r>
    <r>
      <rPr>
        <b/>
        <sz val="9"/>
        <color theme="9" tint="-0.249977111117893"/>
        <rFont val="Calibri"/>
        <family val="2"/>
        <scheme val="minor"/>
      </rPr>
      <t xml:space="preserve"> for any sub-line where G22.#89="A"</t>
    </r>
  </si>
  <si>
    <r>
      <rPr>
        <b/>
        <sz val="9"/>
        <color theme="9" tint="-0.249977111117893"/>
        <rFont val="Calibri"/>
        <family val="2"/>
        <scheme val="minor"/>
      </rPr>
      <t xml:space="preserve">Only in the case of a sub-line qualified by G22.#89="A".
</t>
    </r>
    <r>
      <rPr>
        <sz val="9"/>
        <rFont val="Calibri"/>
        <family val="2"/>
        <scheme val="minor"/>
      </rPr>
      <t xml:space="preserve">The sub-line total net amount #101 is mandatory and must comply with the result of the following formula:
</t>
    </r>
    <r>
      <rPr>
        <sz val="9"/>
        <color rgb="FF0070C0"/>
        <rFont val="Calibri"/>
        <family val="2"/>
        <scheme val="minor"/>
      </rPr>
      <t xml:space="preserve">G22.#94 [Invoiced qty] * G22.#103 [NUP] - </t>
    </r>
    <r>
      <rPr>
        <sz val="9"/>
        <color rgb="FF0070C0"/>
        <rFont val="Aptos Narrow"/>
        <family val="2"/>
      </rPr>
      <t>∑</t>
    </r>
    <r>
      <rPr>
        <sz val="9"/>
        <color rgb="FF0070C0"/>
        <rFont val="Calibri"/>
        <family val="2"/>
      </rPr>
      <t xml:space="preserve"> </t>
    </r>
    <r>
      <rPr>
        <sz val="9"/>
        <color rgb="FF0070C0"/>
        <rFont val="Calibri"/>
        <family val="2"/>
        <scheme val="minor"/>
      </rPr>
      <t xml:space="preserve">[Discounts]
</t>
    </r>
    <r>
      <rPr>
        <sz val="9"/>
        <rFont val="Calibri"/>
        <family val="2"/>
        <scheme val="minor"/>
      </rPr>
      <t>where</t>
    </r>
    <r>
      <rPr>
        <sz val="9"/>
        <color rgb="FF0070C0"/>
        <rFont val="Calibri"/>
        <family val="2"/>
        <scheme val="minor"/>
      </rPr>
      <t xml:space="preserve"> ∑ [Discounts] = G22.#109 [Disc.1 amt.] + G22.#113 [Disc.2 amt.] + G22.#117 [Disc.3 amt.] + G22.#503 [Disc.4 amt.] + G22.#507 [Disc.5 amt.]</t>
    </r>
    <r>
      <rPr>
        <sz val="9"/>
        <rFont val="Calibri"/>
        <family val="2"/>
        <scheme val="minor"/>
      </rPr>
      <t xml:space="preserve">
</t>
    </r>
    <r>
      <rPr>
        <sz val="9"/>
        <color theme="9" tint="-0.249977111117893"/>
        <rFont val="Calibri"/>
        <family val="2"/>
        <scheme val="minor"/>
      </rPr>
      <t>#101 may be provided for information purposes or omitted on sub-lines qualified by G22.#89="I".</t>
    </r>
  </si>
  <si>
    <t>Gross unit price of the associated item/service, excluding VAT</t>
  </si>
  <si>
    <r>
      <rPr>
        <b/>
        <sz val="9"/>
        <color theme="9" tint="-0.249977111117893"/>
        <rFont val="Calibri"/>
        <family val="2"/>
        <scheme val="minor"/>
      </rPr>
      <t xml:space="preserve">Only in the case of a sub-line qualified by G22.#89="A".
</t>
    </r>
    <r>
      <rPr>
        <sz val="9"/>
        <rFont val="Calibri"/>
        <family val="2"/>
        <scheme val="minor"/>
      </rPr>
      <t xml:space="preserve">The gross unit price of the associated item/service is mandatory and must not be negative.
</t>
    </r>
    <r>
      <rPr>
        <sz val="9"/>
        <color theme="9" tint="-0.249977111117893"/>
        <rFont val="Calibri"/>
        <family val="2"/>
        <scheme val="minor"/>
      </rPr>
      <t>#102 may be provided for information purposes or omitted on sub-lines qualified by G22.#89="I".</t>
    </r>
  </si>
  <si>
    <t>Net unit price of the associated item/service, excluding VAT</t>
  </si>
  <si>
    <r>
      <rPr>
        <b/>
        <sz val="9"/>
        <color theme="9" tint="-0.249977111117893"/>
        <rFont val="Calibri"/>
        <family val="2"/>
        <scheme val="minor"/>
      </rPr>
      <t xml:space="preserve">Only in the case of a sub-line qualified by G22.#89="A".
</t>
    </r>
    <r>
      <rPr>
        <sz val="9"/>
        <rFont val="Calibri"/>
        <family val="2"/>
        <scheme val="minor"/>
      </rPr>
      <t xml:space="preserve">The net unit price #103 of the associated item/service is mandatory and must not be negative nor include discounts granted on the total amount of the sub-line (see the calculation rule for the total net amount G22.#101).
This price must comply with the result of the following formula:
</t>
    </r>
    <r>
      <rPr>
        <sz val="9"/>
        <color rgb="FF0070C0"/>
        <rFont val="Calibri"/>
        <family val="2"/>
        <scheme val="minor"/>
      </rPr>
      <t>G22.#102 [GUP] - G22.#510 [Rebate]</t>
    </r>
    <r>
      <rPr>
        <sz val="9"/>
        <rFont val="Calibri"/>
        <family val="2"/>
        <scheme val="minor"/>
      </rPr>
      <t xml:space="preserve">
</t>
    </r>
    <r>
      <rPr>
        <sz val="9"/>
        <color theme="9" tint="-0.249977111117893"/>
        <rFont val="Calibri"/>
        <family val="2"/>
        <scheme val="minor"/>
      </rPr>
      <t>#103 may be provided for information purposes or omitted on sub-lines qualified by G22.#89="I".</t>
    </r>
  </si>
  <si>
    <t>The delivery note number is only required if it differs from the one specified on the invoice line to which the sub-line is linked; otherwise, it should not be entered.
If sub-line G22 is not linked to any delivery note but a delivery date G22.#511 is entered, the delivery note number #88 must not be left blank and must be set to “-”.</t>
  </si>
  <si>
    <r>
      <rPr>
        <b/>
        <sz val="9"/>
        <color rgb="FFC00000"/>
        <rFont val="Calibri"/>
        <family val="2"/>
        <scheme val="minor"/>
      </rPr>
      <t>Required</t>
    </r>
    <r>
      <rPr>
        <b/>
        <sz val="9"/>
        <color theme="9" tint="-0.249977111117893"/>
        <rFont val="Calibri"/>
        <family val="2"/>
        <scheme val="minor"/>
      </rPr>
      <t xml:space="preserve"> if the delivery note number G22.#88 is filled in, or if the delivery date differs from that of the parent line</t>
    </r>
  </si>
  <si>
    <t>#511 is required if a delivery note number G22.#88 is filled in, or if the delivery date of the associated item/service differs from that specified on the invoice line to which the sub-line is linked.
Otherwise, this segment must not be generated.</t>
  </si>
  <si>
    <r>
      <rPr>
        <b/>
        <sz val="9"/>
        <color theme="9" tint="-0.249977111117893"/>
        <rFont val="Calibri"/>
        <family val="2"/>
        <scheme val="minor"/>
      </rPr>
      <t xml:space="preserve">Only in the case of a sub-line qualified by G22.#89="A".
</t>
    </r>
    <r>
      <rPr>
        <sz val="9"/>
        <rFont val="Calibri"/>
        <family val="2"/>
        <scheme val="minor"/>
      </rPr>
      <t xml:space="preserve">This segment is mandatory and is used to specify the rate and type of VAT applied to the associated item/service.
Legal notices associated with the "Exempt" VAT type codes:
K = Exonération de TVA, article 262 ter I du CGI
G = TVA non applicable, article 259-1 du CGI
AE = Autoliquidation
O = TVA non applicable, article 293 B du CGI
In the case of VAT exemption, rate #105 must be equal to 0.
</t>
    </r>
  </si>
  <si>
    <t>G22.17 VAT applied to the sub-line</t>
  </si>
  <si>
    <t>VAT applied to the sub-line</t>
  </si>
  <si>
    <r>
      <rPr>
        <sz val="9"/>
        <rFont val="Calibri"/>
        <family val="2"/>
        <scheme val="minor"/>
      </rPr>
      <t>Ship-to party relating to the associated item/service: identification type qualifier:</t>
    </r>
    <r>
      <rPr>
        <b/>
        <sz val="9"/>
        <rFont val="Calibri"/>
        <family val="2"/>
        <scheme val="minor"/>
      </rPr>
      <t xml:space="preserve">
58</t>
    </r>
    <r>
      <rPr>
        <sz val="9"/>
        <rFont val="Calibri"/>
        <family val="2"/>
        <scheme val="minor"/>
      </rPr>
      <t>=</t>
    </r>
    <r>
      <rPr>
        <i/>
        <sz val="9"/>
        <rFont val="Calibri"/>
        <family val="2"/>
        <scheme val="minor"/>
      </rPr>
      <t>Business account number</t>
    </r>
    <r>
      <rPr>
        <sz val="9"/>
        <rFont val="Calibri"/>
        <family val="2"/>
        <scheme val="minor"/>
      </rPr>
      <t xml:space="preserve"> (SIRET number)</t>
    </r>
    <r>
      <rPr>
        <b/>
        <sz val="9"/>
        <rFont val="Calibri"/>
        <family val="2"/>
        <scheme val="minor"/>
      </rPr>
      <t xml:space="preserve">
167</t>
    </r>
    <r>
      <rPr>
        <sz val="9"/>
        <rFont val="Calibri"/>
        <family val="2"/>
        <scheme val="minor"/>
      </rPr>
      <t>=</t>
    </r>
    <r>
      <rPr>
        <i/>
        <sz val="9"/>
        <rFont val="Calibri"/>
        <family val="2"/>
        <scheme val="minor"/>
      </rPr>
      <t xml:space="preserve">Tax party id </t>
    </r>
    <r>
      <rPr>
        <sz val="9"/>
        <rFont val="Calibri"/>
        <family val="2"/>
        <scheme val="minor"/>
      </rPr>
      <t>(Intra-Community VAT number)</t>
    </r>
    <r>
      <rPr>
        <b/>
        <sz val="9"/>
        <rFont val="Calibri"/>
        <family val="2"/>
        <scheme val="minor"/>
      </rPr>
      <t xml:space="preserve">
ZZZ</t>
    </r>
    <r>
      <rPr>
        <sz val="9"/>
        <rFont val="Calibri"/>
        <family val="2"/>
        <scheme val="minor"/>
      </rPr>
      <t>=</t>
    </r>
    <r>
      <rPr>
        <i/>
        <sz val="9"/>
        <rFont val="Calibri"/>
        <family val="2"/>
        <scheme val="minor"/>
      </rPr>
      <t>Mutually defined</t>
    </r>
  </si>
  <si>
    <t>Ship-to party relating to the associated item/service: country code (ISO 3166 Alpha-2 code)</t>
  </si>
  <si>
    <r>
      <rPr>
        <b/>
        <sz val="9"/>
        <color rgb="FFC00000"/>
        <rFont val="Calibri"/>
        <family val="2"/>
        <scheme val="minor"/>
      </rPr>
      <t>Required</t>
    </r>
    <r>
      <rPr>
        <b/>
        <sz val="9"/>
        <color rgb="FFE26B0A"/>
        <rFont val="Calibri"/>
        <family val="2"/>
        <scheme val="minor"/>
      </rPr>
      <t xml:space="preserve"> only on invoices with multiple ship-to, and if the ship-to differs from that on the parent line</t>
    </r>
  </si>
  <si>
    <t xml:space="preserve">The ship-to party is required only for invoices with multiple delivery locations, and only if this address differs from the one specified on the line to which the sub-line is linked. This segment must not be generated in any other case.
The identification #520 of the ship-to party must be:
- For companies registered in France: The SIRET number qualified by #521 = 58.
- For EU based companies (except France): The intra-Community VAT number qualified by #521 = 167.
- For companies outside the EU: A code agreed between the sender and recipient of the INVOIC qualified by #521 = ZZZ.
The SIRET number, as well as the intra-Community VAT number, must be entered without any formatting characters.
</t>
  </si>
  <si>
    <t>The ultimate consignee may only be entered in the case of invoices with multiple final destinations.
This segment must not be produced if the ultimate consignee for the associated item/service is the same as that of the line to which the sub-line is linked.</t>
  </si>
  <si>
    <r>
      <t>Optional</t>
    </r>
    <r>
      <rPr>
        <b/>
        <sz val="9"/>
        <color theme="9" tint="-0.249977111117893"/>
        <rFont val="Calibri"/>
        <family val="2"/>
        <scheme val="minor"/>
      </rPr>
      <t xml:space="preserve"> only if G22.#89="A"</t>
    </r>
  </si>
  <si>
    <r>
      <rPr>
        <b/>
        <sz val="9"/>
        <color theme="9" tint="-0.249977111117893"/>
        <rFont val="Calibri"/>
        <family val="2"/>
        <scheme val="minor"/>
      </rPr>
      <t xml:space="preserve">Only in the case of a sub-line qualified by G22.#89="A".
</t>
    </r>
    <r>
      <rPr>
        <sz val="9"/>
        <rFont val="Calibri"/>
        <family val="2"/>
        <scheme val="minor"/>
      </rPr>
      <t>This segment is only of interest if commercial agreements have been established between the supplier and the invoiced party stipulating the allocation of periodic allowances.
In the case of agreements on end-of-year allowances, this segment is required to specify an invoice sub-line that does not fall within the scope of these allowances (#220=Y).
In the absence of this segment or if #220=N, the invoice sub-line will be considered taken into account in the calculation of the periodic allowances.</t>
    </r>
  </si>
  <si>
    <t>G22.21 item/service price rebate, introduction</t>
  </si>
  <si>
    <r>
      <t>Required</t>
    </r>
    <r>
      <rPr>
        <b/>
        <sz val="9"/>
        <color theme="9" tint="-0.249977111117893"/>
        <rFont val="Calibri"/>
        <family val="2"/>
        <scheme val="minor"/>
      </rPr>
      <t xml:space="preserve"> only if G22.#89="A" and if a discount or rebate has been granted on the gross unit price of the item/service</t>
    </r>
  </si>
  <si>
    <r>
      <rPr>
        <b/>
        <sz val="9"/>
        <color theme="9" tint="-0.249977111117893"/>
        <rFont val="Calibri"/>
        <family val="2"/>
        <scheme val="minor"/>
      </rPr>
      <t xml:space="preserve">Only in the case of a sub-line qualified by G22.#89="A".
</t>
    </r>
    <r>
      <rPr>
        <sz val="9"/>
        <rFont val="Calibri"/>
        <family val="2"/>
        <scheme val="minor"/>
      </rPr>
      <t>This segment is mandatory when the net unit price G22.#103, excluding VAT, of the associated item/service is lower than its gross unit price G22.#102 excluding VAT. The amount deducted from the gross unit price must then be specified in the G22.#510 data item of the MOA segment that follows this segment.
This segment must not be generated if the net unit price G22.#103 of the associated item/service is equal to its gross unit price G21.#102.</t>
    </r>
  </si>
  <si>
    <t>G22.22 Item/service price rebate, amount</t>
  </si>
  <si>
    <r>
      <rPr>
        <b/>
        <sz val="9"/>
        <color theme="9" tint="-0.249977111117893"/>
        <rFont val="Calibri"/>
        <family val="2"/>
        <scheme val="minor"/>
      </rPr>
      <t xml:space="preserve">Only in the case of a sub-line qualified by G22.#89="A".
</t>
    </r>
    <r>
      <rPr>
        <sz val="9"/>
        <rFont val="Calibri"/>
        <family val="2"/>
        <scheme val="minor"/>
      </rPr>
      <t xml:space="preserve">The amount #510 deducted from the gross unit price G22.#102 of the associated item/service is mandatory when its net unit price G22.#103 is lower. The amount deducted must then comply with the result of the following formula:
</t>
    </r>
    <r>
      <rPr>
        <sz val="9"/>
        <color rgb="FF0070C0"/>
        <rFont val="Calibri"/>
        <family val="2"/>
        <scheme val="minor"/>
      </rPr>
      <t>G22.#102 [GUP] - G22.#103 [NUP]</t>
    </r>
    <r>
      <rPr>
        <sz val="9"/>
        <rFont val="Calibri"/>
        <family val="2"/>
        <scheme val="minor"/>
      </rPr>
      <t xml:space="preserve">
This segment should not be generated otherwise.</t>
    </r>
  </si>
  <si>
    <t>G22.23 Invoice sub-line discount 1, introduction</t>
  </si>
  <si>
    <t>Invoice sub-line discount 1, introduction</t>
  </si>
  <si>
    <r>
      <t>Required</t>
    </r>
    <r>
      <rPr>
        <b/>
        <sz val="9"/>
        <color theme="9" tint="-0.249977111117893"/>
        <rFont val="Calibri"/>
        <family val="2"/>
        <scheme val="minor"/>
      </rPr>
      <t xml:space="preserve"> only if G22.#89="A" and if at least one discount has been granted</t>
    </r>
  </si>
  <si>
    <r>
      <t xml:space="preserve">1st discount applied to the associated item/service,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</si>
  <si>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t>G22.24  Invoice sub-line discount 1, rate</t>
  </si>
  <si>
    <t>Invoice sub-line discount 1, rate</t>
  </si>
  <si>
    <r>
      <rPr>
        <b/>
        <sz val="9"/>
        <color theme="9" tint="-0.249977111117893"/>
        <rFont val="Calibri"/>
        <family val="2"/>
        <scheme val="minor"/>
      </rPr>
      <t xml:space="preserve">Only in the case of a sub-line qualified by G22.#89="A".
</t>
    </r>
    <r>
      <rPr>
        <sz val="9"/>
        <rFont val="Calibri"/>
        <family val="2"/>
        <scheme val="minor"/>
      </rPr>
      <t>If the amount of the 1st discount was obtained by applying a rate, this rate must be specified in data item #107.
This segment must not be generated if no discount has been granted or if the 1st discount is a discount in value.</t>
    </r>
  </si>
  <si>
    <t>Invoice sub-line discount 1, discount amount</t>
  </si>
  <si>
    <t>Invoice sub-line discount 2, introduction</t>
  </si>
  <si>
    <t>Invoice sub-line discount 2, rate</t>
  </si>
  <si>
    <t>Invoice sub-line discount 2, basis amount</t>
  </si>
  <si>
    <t>Invoice sub-line discount 2, discount amount</t>
  </si>
  <si>
    <t>Invoice sub-line discount 3, introduction</t>
  </si>
  <si>
    <t>Invoice sub-line discount 3, rate</t>
  </si>
  <si>
    <t>Invoice sub-line discount 3, basis amount</t>
  </si>
  <si>
    <t>Invoice sub-line discount 3, discount amount</t>
  </si>
  <si>
    <t>Invoice sub-line discount 4, introduction</t>
  </si>
  <si>
    <t>Invoice sub-line discount 4, rate</t>
  </si>
  <si>
    <t>Invoice sub-line discount 4, basis amount</t>
  </si>
  <si>
    <t>Invoice sub-line discount 4, discount amount</t>
  </si>
  <si>
    <t>Invoice sub-line discount 5, introduction</t>
  </si>
  <si>
    <t>Invoice sub-line discount 5, rate</t>
  </si>
  <si>
    <t>Invoice sub-line discount 5, basis amount</t>
  </si>
  <si>
    <t>Invoice sub-line discount 5, discount amount</t>
  </si>
  <si>
    <t>G22.25 Invoice sub-line discount 1, basis amount</t>
  </si>
  <si>
    <r>
      <rPr>
        <b/>
        <sz val="9"/>
        <color theme="9" tint="-0.249977111117893"/>
        <rFont val="Calibri"/>
        <family val="2"/>
        <scheme val="minor"/>
      </rPr>
      <t xml:space="preserve">Only in the case of a sub-line qualified by G22.#89="A".
</t>
    </r>
    <r>
      <rPr>
        <sz val="9"/>
        <rFont val="Calibri"/>
        <family val="2"/>
        <scheme val="minor"/>
      </rPr>
      <t>The discount basis amount #108 is mandatory if the discount amount was obtained by applying a G22.#107 rate on a basis different from the total gross amount excluding VAT of the sub-line.
This segment must not be generated if no discount has been granted or if the 1st discount is a discount in value.</t>
    </r>
  </si>
  <si>
    <r>
      <t>Required</t>
    </r>
    <r>
      <rPr>
        <b/>
        <sz val="9"/>
        <color theme="9" tint="-0.249977111117893"/>
        <rFont val="Calibri"/>
        <family val="2"/>
        <scheme val="minor"/>
      </rPr>
      <t xml:space="preserve"> only if G22.#89="A" and if at least 2 levels of discount have been granted</t>
    </r>
  </si>
  <si>
    <r>
      <t>Required</t>
    </r>
    <r>
      <rPr>
        <b/>
        <sz val="9"/>
        <color theme="9" tint="-0.249977111117893"/>
        <rFont val="Calibri"/>
        <family val="2"/>
        <scheme val="minor"/>
      </rPr>
      <t xml:space="preserve"> only if G22.#89="A" and if at least 3 levels of discount have been granted</t>
    </r>
  </si>
  <si>
    <r>
      <t>Required</t>
    </r>
    <r>
      <rPr>
        <b/>
        <sz val="9"/>
        <color theme="9" tint="-0.249977111117893"/>
        <rFont val="Calibri"/>
        <family val="2"/>
        <scheme val="minor"/>
      </rPr>
      <t xml:space="preserve"> only if G22.#89="A" and if at least 4 levels of discount have been granted</t>
    </r>
  </si>
  <si>
    <r>
      <t>Required</t>
    </r>
    <r>
      <rPr>
        <b/>
        <sz val="9"/>
        <color theme="9" tint="-0.249977111117893"/>
        <rFont val="Calibri"/>
        <family val="2"/>
        <scheme val="minor"/>
      </rPr>
      <t xml:space="preserve"> only if G22.#89="A" and if 5 levels of discount have been granted</t>
    </r>
  </si>
  <si>
    <r>
      <t>Required</t>
    </r>
    <r>
      <rPr>
        <b/>
        <sz val="9"/>
        <color theme="9" tint="-0.249977111117893"/>
        <rFont val="Calibri"/>
        <family val="2"/>
        <scheme val="minor"/>
      </rPr>
      <t xml:space="preserve"> only if G22.#89="A" and if the basis amount for 1st discount is not the gross total of the sub-line</t>
    </r>
  </si>
  <si>
    <r>
      <t>Required</t>
    </r>
    <r>
      <rPr>
        <b/>
        <sz val="9"/>
        <color theme="9" tint="-0.249977111117893"/>
        <rFont val="Calibri"/>
        <family val="2"/>
        <scheme val="minor"/>
      </rPr>
      <t xml:space="preserve"> only if G22.#89="A" and if the basis amount for 2nd discount is not the gross total of the sub-line</t>
    </r>
  </si>
  <si>
    <r>
      <t>Required</t>
    </r>
    <r>
      <rPr>
        <b/>
        <sz val="9"/>
        <color theme="9" tint="-0.249977111117893"/>
        <rFont val="Calibri"/>
        <family val="2"/>
        <scheme val="minor"/>
      </rPr>
      <t xml:space="preserve"> only if G22.#89="A" and if the basis amount for 3rd discount is not the gross total of the sub-line</t>
    </r>
  </si>
  <si>
    <r>
      <t>Required</t>
    </r>
    <r>
      <rPr>
        <b/>
        <sz val="9"/>
        <color theme="9" tint="-0.249977111117893"/>
        <rFont val="Calibri"/>
        <family val="2"/>
        <scheme val="minor"/>
      </rPr>
      <t xml:space="preserve"> only if G22.#89="A" and if the basis amount for 4th discount is not the gross total of the sub-line</t>
    </r>
  </si>
  <si>
    <r>
      <t>Required</t>
    </r>
    <r>
      <rPr>
        <b/>
        <sz val="9"/>
        <color theme="9" tint="-0.249977111117893"/>
        <rFont val="Calibri"/>
        <family val="2"/>
        <scheme val="minor"/>
      </rPr>
      <t xml:space="preserve"> only if G22.#89="A" and if the basis amount for 5th discount is not the gross total of the sub-line</t>
    </r>
  </si>
  <si>
    <r>
      <t>Required</t>
    </r>
    <r>
      <rPr>
        <b/>
        <sz val="9"/>
        <color theme="9" tint="-0.249977111117893"/>
        <rFont val="Calibri"/>
        <family val="2"/>
        <scheme val="minor"/>
      </rPr>
      <t xml:space="preserve"> only if G22.#89="A" and if 5th discount has been obtained by applying a rate</t>
    </r>
  </si>
  <si>
    <r>
      <t>Required</t>
    </r>
    <r>
      <rPr>
        <b/>
        <sz val="9"/>
        <color theme="9" tint="-0.249977111117893"/>
        <rFont val="Calibri"/>
        <family val="2"/>
        <scheme val="minor"/>
      </rPr>
      <t xml:space="preserve"> only if G22.#89="A" and if 4th discount has been obtained by applying a rate</t>
    </r>
  </si>
  <si>
    <r>
      <t>Required</t>
    </r>
    <r>
      <rPr>
        <b/>
        <sz val="9"/>
        <color theme="9" tint="-0.249977111117893"/>
        <rFont val="Calibri"/>
        <family val="2"/>
        <scheme val="minor"/>
      </rPr>
      <t xml:space="preserve"> only if G22.#89="A" and if 3rd discount has been obtained by applying a rate</t>
    </r>
  </si>
  <si>
    <r>
      <t>Required</t>
    </r>
    <r>
      <rPr>
        <b/>
        <sz val="9"/>
        <color theme="9" tint="-0.249977111117893"/>
        <rFont val="Calibri"/>
        <family val="2"/>
        <scheme val="minor"/>
      </rPr>
      <t xml:space="preserve"> only if G22.#89="A" and if 2nd discount has been obtained by applying a rate</t>
    </r>
  </si>
  <si>
    <r>
      <t>Required</t>
    </r>
    <r>
      <rPr>
        <b/>
        <sz val="9"/>
        <color theme="9" tint="-0.249977111117893"/>
        <rFont val="Calibri"/>
        <family val="2"/>
        <scheme val="minor"/>
      </rPr>
      <t xml:space="preserve"> only if G22.#89="A" and if 1st discount has been obtained by applying a rate</t>
    </r>
  </si>
  <si>
    <r>
      <rPr>
        <b/>
        <sz val="9"/>
        <color theme="9" tint="-0.249977111117893"/>
        <rFont val="Calibri"/>
        <family val="2"/>
        <scheme val="minor"/>
      </rPr>
      <t xml:space="preserve">Only in the case of a sub-line qualified by G22.#89="A".
</t>
    </r>
    <r>
      <rPr>
        <sz val="9"/>
        <rFont val="Calibri"/>
        <family val="2"/>
        <scheme val="minor"/>
      </rPr>
      <t xml:space="preserve">The total amount of discount #109 is mandatory if at least one discount has been granted. This amount is either:
= </t>
    </r>
    <r>
      <rPr>
        <sz val="9"/>
        <color rgb="FF0070C0"/>
        <rFont val="Calibri"/>
        <family val="2"/>
        <scheme val="minor"/>
      </rPr>
      <t>G22.#94 [Invoiced qty] * G22.#102 [GUP] * G22.#107 [Disc.1 rate] / 100</t>
    </r>
    <r>
      <rPr>
        <sz val="9"/>
        <rFont val="Calibri"/>
        <family val="2"/>
        <scheme val="minor"/>
      </rPr>
      <t xml:space="preserve">
or = </t>
    </r>
    <r>
      <rPr>
        <sz val="9"/>
        <color rgb="FF0070C0"/>
        <rFont val="Calibri"/>
        <family val="2"/>
        <scheme val="minor"/>
      </rPr>
      <t>G22.#108 [Disc.1 basis amt.] * G22.#107 [Disc.1 rate] / 100</t>
    </r>
    <r>
      <rPr>
        <sz val="9"/>
        <rFont val="Calibri"/>
        <family val="2"/>
        <scheme val="minor"/>
      </rPr>
      <t xml:space="preserve">
or = </t>
    </r>
    <r>
      <rPr>
        <sz val="9"/>
        <color rgb="FF0070C0"/>
        <rFont val="Calibri"/>
        <family val="2"/>
        <scheme val="minor"/>
      </rPr>
      <t>the amount deducted in the case of a discount in value.</t>
    </r>
    <r>
      <rPr>
        <sz val="9"/>
        <rFont val="Calibri"/>
        <family val="2"/>
        <scheme val="minor"/>
      </rPr>
      <t xml:space="preserve">
This segment should not be generated if no discount has been granted.</t>
    </r>
  </si>
  <si>
    <r>
      <rPr>
        <b/>
        <sz val="9"/>
        <color theme="9" tint="-0.249977111117893"/>
        <rFont val="Calibri"/>
        <family val="2"/>
        <scheme val="minor"/>
      </rPr>
      <t xml:space="preserve">Only in the case of a sub-line qualified by G22.#89="A".
</t>
    </r>
    <r>
      <rPr>
        <sz val="9"/>
        <rFont val="Calibri"/>
        <family val="2"/>
        <scheme val="minor"/>
      </rPr>
      <t>This segment is mandatory if at least 2 discount levels have been applied to the associated item/service and must not be generated otherwise.
Discount reason is required and may be indicated in code G22.#110a and/or in plain text G22.#110b.
The order of restitution of the discounts in the message must respect the order of their application.</t>
    </r>
  </si>
  <si>
    <r>
      <t xml:space="preserve">2nd discount applied to the associated item/service,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</si>
  <si>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r>
      <rPr>
        <b/>
        <sz val="9"/>
        <color theme="9" tint="-0.249977111117893"/>
        <rFont val="Calibri"/>
        <family val="2"/>
        <scheme val="minor"/>
      </rPr>
      <t xml:space="preserve">Only in the case of a sub-line qualified by G22.#89="A".
</t>
    </r>
    <r>
      <rPr>
        <sz val="9"/>
        <rFont val="Calibri"/>
        <family val="2"/>
        <scheme val="minor"/>
      </rPr>
      <t>If the amount of the 2nd discount was obtained by applying a rate, this rate must be specified in data item #111.
This segment must not be generated if less than 2 discount levels have been granted or if the 2nd discount is a discount in value.</t>
    </r>
  </si>
  <si>
    <r>
      <rPr>
        <b/>
        <sz val="9"/>
        <color theme="9" tint="-0.249977111117893"/>
        <rFont val="Calibri"/>
        <family val="2"/>
        <scheme val="minor"/>
      </rPr>
      <t xml:space="preserve">Only in the case of a sub-line qualified by G22.#89="A".
</t>
    </r>
    <r>
      <rPr>
        <sz val="9"/>
        <rFont val="Calibri"/>
        <family val="2"/>
        <scheme val="minor"/>
      </rPr>
      <t>The discount basis amount #112 is mandatory if the discount amount was obtained by applying a G22.#111 rate on a basis different from the total gross amount excluding VAT of the sub-line (case of cascading discounts).
This segment must not be generated if less than 2 discount levels have been granted or if the 2nd discount is a discount in value.</t>
    </r>
  </si>
  <si>
    <t>G22.26 Invoice sub-line discount 1, discount amount</t>
  </si>
  <si>
    <t>G22.27 Invoice sub-line discount 2, introduction</t>
  </si>
  <si>
    <t>G22.28 Invoice sub-line discount 2, rate</t>
  </si>
  <si>
    <t>G22.29 Invoice sub-line discount 2, basis amount</t>
  </si>
  <si>
    <t>G22.30 Invoice sub-line discount 2, discount amount</t>
  </si>
  <si>
    <t>G22.31 Invoice sub-line discount 3, introduction</t>
  </si>
  <si>
    <r>
      <rPr>
        <b/>
        <sz val="9"/>
        <color theme="9" tint="-0.249977111117893"/>
        <rFont val="Calibri"/>
        <family val="2"/>
        <scheme val="minor"/>
      </rPr>
      <t xml:space="preserve">Only in the case of a sub-line qualified by G22.#89="A".
</t>
    </r>
    <r>
      <rPr>
        <sz val="9"/>
        <rFont val="Calibri"/>
        <family val="2"/>
        <scheme val="minor"/>
      </rPr>
      <t xml:space="preserve">The total amount of the discount #113 is mandatory if at least 2 discount levels have been granted. This amount is either:
= </t>
    </r>
    <r>
      <rPr>
        <sz val="9"/>
        <color rgb="FF0070C0"/>
        <rFont val="Calibri"/>
        <family val="2"/>
        <scheme val="minor"/>
      </rPr>
      <t>G22.#94 [Invoiced qty] * G22.#102 [GUP] * G22.#111 [Disc.2 rate] / 100</t>
    </r>
    <r>
      <rPr>
        <sz val="9"/>
        <rFont val="Calibri"/>
        <family val="2"/>
        <scheme val="minor"/>
      </rPr>
      <t xml:space="preserve"> (case of additional discounts)
or = </t>
    </r>
    <r>
      <rPr>
        <sz val="9"/>
        <color rgb="FF0070C0"/>
        <rFont val="Calibri"/>
        <family val="2"/>
        <scheme val="minor"/>
      </rPr>
      <t>G22.#112 [Disc.2 basis amt.] * G22.#111 [Disc.2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2 discount levels have been granted.</t>
    </r>
  </si>
  <si>
    <r>
      <rPr>
        <b/>
        <sz val="9"/>
        <color theme="9" tint="-0.249977111117893"/>
        <rFont val="Calibri"/>
        <family val="2"/>
        <scheme val="minor"/>
      </rPr>
      <t xml:space="preserve">Only in the case of a sub-line qualified by G22.#89="A".
</t>
    </r>
    <r>
      <rPr>
        <sz val="9"/>
        <rFont val="Calibri"/>
        <family val="2"/>
        <scheme val="minor"/>
      </rPr>
      <t>This segment is mandatory if at least 3 discount levels have been applied to the associated item/service and must not be generated otherwise.
Discount reason is required and may be indicated in code G22.#114a and/or in plain text G22.#114b.
The order of restitution of the discounts in the message must respect the order of their application.</t>
    </r>
  </si>
  <si>
    <r>
      <t xml:space="preserve">3rd discount applied to the associated item/service,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</si>
  <si>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r>
      <rPr>
        <b/>
        <sz val="9"/>
        <color theme="9" tint="-0.249977111117893"/>
        <rFont val="Calibri"/>
        <family val="2"/>
        <scheme val="minor"/>
      </rPr>
      <t xml:space="preserve">Only in the case of a sub-line qualified by G22.#89="A".
</t>
    </r>
    <r>
      <rPr>
        <sz val="9"/>
        <rFont val="Calibri"/>
        <family val="2"/>
        <scheme val="minor"/>
      </rPr>
      <t>If the amount of the 3rd discount was obtained by applying a rate, this rate must be specified in data item #115.
This segment must not be generated if less than 3 discount levels have been granted or if the 3rd discount is discount in value.</t>
    </r>
  </si>
  <si>
    <t>G22.32 Invoice sub-line discount 3, rate</t>
  </si>
  <si>
    <t>G22.33 Invoice sub-line discount 3, basis amount</t>
  </si>
  <si>
    <r>
      <rPr>
        <b/>
        <sz val="9"/>
        <color theme="9" tint="-0.249977111117893"/>
        <rFont val="Calibri"/>
        <family val="2"/>
        <scheme val="minor"/>
      </rPr>
      <t xml:space="preserve">Only in the case of a sub-line qualified by G22.#89="A".
</t>
    </r>
    <r>
      <rPr>
        <sz val="9"/>
        <rFont val="Calibri"/>
        <family val="2"/>
        <scheme val="minor"/>
      </rPr>
      <t>The discount basis amount #116 is mandatory if the discount amount was obtained by applying a G22.#115 rate on a basis different from the total gross amount excluding VAT of the sub-line (case of cascading discounts).
This segment must not be generated if less than 3 discount levels have been granted or if the 3rd discount is a discount in value.</t>
    </r>
  </si>
  <si>
    <t>G22.34 Invoice sub-line discount 3, discount amount</t>
  </si>
  <si>
    <r>
      <rPr>
        <b/>
        <sz val="9"/>
        <color theme="9" tint="-0.249977111117893"/>
        <rFont val="Calibri"/>
        <family val="2"/>
        <scheme val="minor"/>
      </rPr>
      <t xml:space="preserve">Only in the case of a sub-line qualified by G22.#89="A".
</t>
    </r>
    <r>
      <rPr>
        <sz val="9"/>
        <rFont val="Calibri"/>
        <family val="2"/>
        <scheme val="minor"/>
      </rPr>
      <t xml:space="preserve">The total amount of the discount #117 is mandatory if at least 3 discount levels have been granted. This amount is either:
= </t>
    </r>
    <r>
      <rPr>
        <sz val="9"/>
        <color rgb="FF0070C0"/>
        <rFont val="Calibri"/>
        <family val="2"/>
        <scheme val="minor"/>
      </rPr>
      <t>G22.#94 [Invoiced qty] * G22.#102 [GUP] * G22.#115 [Disc.3 rate] / 100</t>
    </r>
    <r>
      <rPr>
        <sz val="9"/>
        <rFont val="Calibri"/>
        <family val="2"/>
        <scheme val="minor"/>
      </rPr>
      <t xml:space="preserve"> (case of additional discounts)
or = </t>
    </r>
    <r>
      <rPr>
        <sz val="9"/>
        <color rgb="FF0070C0"/>
        <rFont val="Calibri"/>
        <family val="2"/>
        <scheme val="minor"/>
      </rPr>
      <t>G22.#116 [Disc.3 basis amt.] * G22.#115 [Disc.3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3 discount levels have been granted.</t>
    </r>
  </si>
  <si>
    <t>G22.35 Invoice sub-line discount 4, introduction</t>
  </si>
  <si>
    <r>
      <t xml:space="preserve">4th discount applied to the associated item/service,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</si>
  <si>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r>
      <rPr>
        <b/>
        <sz val="9"/>
        <color theme="9" tint="-0.249977111117893"/>
        <rFont val="Calibri"/>
        <family val="2"/>
        <scheme val="minor"/>
      </rPr>
      <t xml:space="preserve">Only in the case of a sub-line qualified by G22.#89="A".
</t>
    </r>
    <r>
      <rPr>
        <sz val="9"/>
        <rFont val="Calibri"/>
        <family val="2"/>
        <scheme val="minor"/>
      </rPr>
      <t>This segment is mandatory if at least 4 discount levels have been applied to the associated item/service and must not be generated otherwise.
Discount reason is required and may be indicated in code G22.#500a and/or in plain text G22.#500b.
The order of restitution of the discounts in the message must respect the order of their application.</t>
    </r>
  </si>
  <si>
    <t>G22.36 Invoice sub-line discount 4, rate</t>
  </si>
  <si>
    <r>
      <rPr>
        <b/>
        <sz val="9"/>
        <color theme="9" tint="-0.249977111117893"/>
        <rFont val="Calibri"/>
        <family val="2"/>
        <scheme val="minor"/>
      </rPr>
      <t xml:space="preserve">Only in the case of a sub-line qualified by G22.#89="A".
</t>
    </r>
    <r>
      <rPr>
        <sz val="9"/>
        <rFont val="Calibri"/>
        <family val="2"/>
        <scheme val="minor"/>
      </rPr>
      <t>If the amount of the 4th discount was obtained by applying a rate, this rate must be specified in data item #501.
This segment must not be generated if less than 4 discount levels have been granted or if the 4th discount is a discount in value.</t>
    </r>
  </si>
  <si>
    <t>G22.37 Invoice sub-line discount 4, basis amount</t>
  </si>
  <si>
    <r>
      <rPr>
        <b/>
        <sz val="9"/>
        <color theme="9" tint="-0.249977111117893"/>
        <rFont val="Calibri"/>
        <family val="2"/>
        <scheme val="minor"/>
      </rPr>
      <t xml:space="preserve">Only in the case of a sub-line qualified by G22.#89="A".
</t>
    </r>
    <r>
      <rPr>
        <sz val="9"/>
        <rFont val="Calibri"/>
        <family val="2"/>
        <scheme val="minor"/>
      </rPr>
      <t>The discount basis amount #502 is mandatory if the discount amount was obtained by applying a G22.#501 rate on a basis different from the total gross amount excluding VAT of the sub-line (case of cascading discounts).
This segment must not be generated if less than 4 discount levels have been granted or if the 4th discount is a discount in value.</t>
    </r>
  </si>
  <si>
    <t>G22.38 Invoice sub-line discount 4, discount amount</t>
  </si>
  <si>
    <r>
      <rPr>
        <b/>
        <sz val="9"/>
        <color theme="9" tint="-0.249977111117893"/>
        <rFont val="Calibri"/>
        <family val="2"/>
        <scheme val="minor"/>
      </rPr>
      <t xml:space="preserve">Only in the case of a sub-line qualified by G22.#89="A".
</t>
    </r>
    <r>
      <rPr>
        <sz val="9"/>
        <rFont val="Calibri"/>
        <family val="2"/>
        <scheme val="minor"/>
      </rPr>
      <t xml:space="preserve">The total amount of the discount #503 is mandatory if at least 4 discount levels have been granted. This amount is either:
= </t>
    </r>
    <r>
      <rPr>
        <sz val="9"/>
        <color rgb="FF0070C0"/>
        <rFont val="Calibri"/>
        <family val="2"/>
        <scheme val="minor"/>
      </rPr>
      <t>G22.#94 [Invoiced qty] * G22.#102 [GUP] * G22.#501 [Disc.4 rate] / 100</t>
    </r>
    <r>
      <rPr>
        <sz val="9"/>
        <rFont val="Calibri"/>
        <family val="2"/>
        <scheme val="minor"/>
      </rPr>
      <t xml:space="preserve"> (case of additional discounts)
or = </t>
    </r>
    <r>
      <rPr>
        <sz val="9"/>
        <color rgb="FF0070C0"/>
        <rFont val="Calibri"/>
        <family val="2"/>
        <scheme val="minor"/>
      </rPr>
      <t>G22.#502 [Disc.4 basis amt.] * G22.#501 [Disc.4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4 discount levels have been granted.</t>
    </r>
  </si>
  <si>
    <t>G22.39 Invoice sub-line discount 5, introduction</t>
  </si>
  <si>
    <r>
      <t xml:space="preserve">5th discount applied to the associated item/service, discount reason code:
</t>
    </r>
    <r>
      <rPr>
        <b/>
        <sz val="9"/>
        <rFont val="Calibri"/>
        <family val="2"/>
        <scheme val="minor"/>
      </rPr>
      <t>60</t>
    </r>
    <r>
      <rPr>
        <sz val="9"/>
        <rFont val="Calibri"/>
        <family val="2"/>
        <scheme val="minor"/>
      </rPr>
      <t>=</t>
    </r>
    <r>
      <rPr>
        <i/>
        <sz val="9"/>
        <rFont val="Calibri"/>
        <family val="2"/>
        <scheme val="minor"/>
      </rPr>
      <t>Manufacturer's consumer discount</t>
    </r>
    <r>
      <rPr>
        <sz val="9"/>
        <rFont val="Calibri"/>
        <family val="2"/>
        <scheme val="minor"/>
      </rPr>
      <t xml:space="preserve">
</t>
    </r>
    <r>
      <rPr>
        <b/>
        <sz val="9"/>
        <rFont val="Calibri"/>
        <family val="2"/>
        <scheme val="minor"/>
      </rPr>
      <t>64</t>
    </r>
    <r>
      <rPr>
        <sz val="9"/>
        <rFont val="Calibri"/>
        <family val="2"/>
        <scheme val="minor"/>
      </rPr>
      <t>=</t>
    </r>
    <r>
      <rPr>
        <i/>
        <sz val="9"/>
        <rFont val="Calibri"/>
        <family val="2"/>
        <scheme val="minor"/>
      </rPr>
      <t>Special agreement</t>
    </r>
    <r>
      <rPr>
        <sz val="9"/>
        <rFont val="Calibri"/>
        <family val="2"/>
        <scheme val="minor"/>
      </rPr>
      <t xml:space="preserve">
</t>
    </r>
    <r>
      <rPr>
        <b/>
        <sz val="9"/>
        <rFont val="Calibri"/>
        <family val="2"/>
        <scheme val="minor"/>
      </rPr>
      <t>65</t>
    </r>
    <r>
      <rPr>
        <sz val="9"/>
        <rFont val="Calibri"/>
        <family val="2"/>
        <scheme val="minor"/>
      </rPr>
      <t>=</t>
    </r>
    <r>
      <rPr>
        <i/>
        <sz val="9"/>
        <rFont val="Calibri"/>
        <family val="2"/>
        <scheme val="minor"/>
      </rPr>
      <t>Product error discount</t>
    </r>
    <r>
      <rPr>
        <sz val="9"/>
        <rFont val="Calibri"/>
        <family val="2"/>
        <scheme val="minor"/>
      </rPr>
      <t xml:space="preserve">
</t>
    </r>
    <r>
      <rPr>
        <b/>
        <sz val="9"/>
        <rFont val="Calibri"/>
        <family val="2"/>
        <scheme val="minor"/>
      </rPr>
      <t>66</t>
    </r>
    <r>
      <rPr>
        <sz val="9"/>
        <rFont val="Calibri"/>
        <family val="2"/>
        <scheme val="minor"/>
      </rPr>
      <t>=</t>
    </r>
    <r>
      <rPr>
        <i/>
        <sz val="9"/>
        <rFont val="Calibri"/>
        <family val="2"/>
        <scheme val="minor"/>
      </rPr>
      <t>New outlet discount</t>
    </r>
    <r>
      <rPr>
        <sz val="9"/>
        <rFont val="Calibri"/>
        <family val="2"/>
        <scheme val="minor"/>
      </rPr>
      <t xml:space="preserve">
</t>
    </r>
    <r>
      <rPr>
        <b/>
        <sz val="9"/>
        <rFont val="Calibri"/>
        <family val="2"/>
        <scheme val="minor"/>
      </rPr>
      <t>67</t>
    </r>
    <r>
      <rPr>
        <sz val="9"/>
        <rFont val="Calibri"/>
        <family val="2"/>
        <scheme val="minor"/>
      </rPr>
      <t>=</t>
    </r>
    <r>
      <rPr>
        <i/>
        <sz val="9"/>
        <rFont val="Calibri"/>
        <family val="2"/>
        <scheme val="minor"/>
      </rPr>
      <t>Sample discount</t>
    </r>
    <r>
      <rPr>
        <sz val="9"/>
        <rFont val="Calibri"/>
        <family val="2"/>
        <scheme val="minor"/>
      </rPr>
      <t xml:space="preserve">
</t>
    </r>
    <r>
      <rPr>
        <b/>
        <sz val="9"/>
        <rFont val="Calibri"/>
        <family val="2"/>
        <scheme val="minor"/>
      </rPr>
      <t>68</t>
    </r>
    <r>
      <rPr>
        <sz val="9"/>
        <rFont val="Calibri"/>
        <family val="2"/>
        <scheme val="minor"/>
      </rPr>
      <t>=</t>
    </r>
    <r>
      <rPr>
        <i/>
        <sz val="9"/>
        <rFont val="Calibri"/>
        <family val="2"/>
        <scheme val="minor"/>
      </rPr>
      <t>End-of-range discount</t>
    </r>
    <r>
      <rPr>
        <sz val="9"/>
        <rFont val="Calibri"/>
        <family val="2"/>
        <scheme val="minor"/>
      </rPr>
      <t xml:space="preserve">
</t>
    </r>
    <r>
      <rPr>
        <b/>
        <sz val="9"/>
        <rFont val="Calibri"/>
        <family val="2"/>
        <scheme val="minor"/>
      </rPr>
      <t>71</t>
    </r>
    <r>
      <rPr>
        <sz val="9"/>
        <rFont val="Calibri"/>
        <family val="2"/>
        <scheme val="minor"/>
      </rPr>
      <t>=</t>
    </r>
    <r>
      <rPr>
        <i/>
        <sz val="9"/>
        <rFont val="Calibri"/>
        <family val="2"/>
        <scheme val="minor"/>
      </rPr>
      <t>Point of sales threshold allowance</t>
    </r>
    <r>
      <rPr>
        <sz val="9"/>
        <rFont val="Calibri"/>
        <family val="2"/>
        <scheme val="minor"/>
      </rPr>
      <t xml:space="preserve">
</t>
    </r>
    <r>
      <rPr>
        <b/>
        <sz val="9"/>
        <rFont val="Calibri"/>
        <family val="2"/>
        <scheme val="minor"/>
      </rPr>
      <t>95</t>
    </r>
    <r>
      <rPr>
        <sz val="9"/>
        <rFont val="Calibri"/>
        <family val="2"/>
        <scheme val="minor"/>
      </rPr>
      <t>=</t>
    </r>
    <r>
      <rPr>
        <i/>
        <sz val="9"/>
        <rFont val="Calibri"/>
        <family val="2"/>
        <scheme val="minor"/>
      </rPr>
      <t>Discount</t>
    </r>
    <r>
      <rPr>
        <sz val="9"/>
        <rFont val="Calibri"/>
        <family val="2"/>
        <scheme val="minor"/>
      </rPr>
      <t xml:space="preserve">
</t>
    </r>
    <r>
      <rPr>
        <b/>
        <sz val="9"/>
        <rFont val="Calibri"/>
        <family val="2"/>
        <scheme val="minor"/>
      </rPr>
      <t>42</t>
    </r>
    <r>
      <rPr>
        <sz val="9"/>
        <rFont val="Calibri"/>
        <family val="2"/>
        <scheme val="minor"/>
      </rPr>
      <t>=</t>
    </r>
    <r>
      <rPr>
        <i/>
        <sz val="9"/>
        <rFont val="Calibri"/>
        <family val="2"/>
        <scheme val="minor"/>
      </rPr>
      <t>Other bonus</t>
    </r>
  </si>
  <si>
    <r>
      <rPr>
        <b/>
        <sz val="9"/>
        <color theme="9" tint="-0.249977111117893"/>
        <rFont val="Calibri"/>
        <family val="2"/>
        <scheme val="minor"/>
      </rPr>
      <t xml:space="preserve">Only in the case of a sub-line qualified by G22.#89="A".
</t>
    </r>
    <r>
      <rPr>
        <sz val="9"/>
        <rFont val="Calibri"/>
        <family val="2"/>
        <scheme val="minor"/>
      </rPr>
      <t>This segment is mandatory when 5 discount levels have been applied to the associated item/service and must not be generated otherwise.
Discount reason is required and may be indicated in code G22.#504a and/or in plain text G22.#504b.
The order of restitution of the discounts in the message must respect the order of their application.</t>
    </r>
  </si>
  <si>
    <t>G22.40 Invoice sub-line discount 5, rate</t>
  </si>
  <si>
    <r>
      <rPr>
        <b/>
        <sz val="9"/>
        <color theme="9" tint="-0.249977111117893"/>
        <rFont val="Calibri"/>
        <family val="2"/>
        <scheme val="minor"/>
      </rPr>
      <t xml:space="preserve">Only in the case of a sub-line qualified by G22.#89="A".
</t>
    </r>
    <r>
      <rPr>
        <sz val="9"/>
        <rFont val="Calibri"/>
        <family val="2"/>
        <scheme val="minor"/>
      </rPr>
      <t>If the amount of the 5th discount was obtained by applying a rate, this rate must be specified in data item #505.
This segment must not be generated if less than 5 discount levels have been granted or if the 5th discount is a discount in value.</t>
    </r>
  </si>
  <si>
    <t>G22.41 Invoice sub-line discount 5, basis amount</t>
  </si>
  <si>
    <r>
      <rPr>
        <b/>
        <sz val="9"/>
        <color theme="9" tint="-0.249977111117893"/>
        <rFont val="Calibri"/>
        <family val="2"/>
        <scheme val="minor"/>
      </rPr>
      <t xml:space="preserve">Only in the case of a sub-line qualified by G22.#89="A".
</t>
    </r>
    <r>
      <rPr>
        <sz val="9"/>
        <rFont val="Calibri"/>
        <family val="2"/>
        <scheme val="minor"/>
      </rPr>
      <t>The discount basis amount #506 is mandatory if the discount amount was obtained by applying a G22.#505 rate on a basis different from the total gross amount excluding VAT of the sub-line (case of cascading discounts).
This segment must not be generated if less than 5 discount levels have been granted or if the 5th discount is a discount in value.</t>
    </r>
  </si>
  <si>
    <t>G22.42 Invoice sub-line discount 5, discount amount</t>
  </si>
  <si>
    <r>
      <rPr>
        <b/>
        <sz val="9"/>
        <color theme="9" tint="-0.249977111117893"/>
        <rFont val="Calibri"/>
        <family val="2"/>
        <scheme val="minor"/>
      </rPr>
      <t xml:space="preserve">Only in the case of a sub-line qualified by G22.#89="A".
</t>
    </r>
    <r>
      <rPr>
        <sz val="9"/>
        <rFont val="Calibri"/>
        <family val="2"/>
        <scheme val="minor"/>
      </rPr>
      <t xml:space="preserve">The total amount of the discount #507 is mandatory if 5 discount levels have been granted. This amount is either:
= </t>
    </r>
    <r>
      <rPr>
        <sz val="9"/>
        <color rgb="FF0070C0"/>
        <rFont val="Calibri"/>
        <family val="2"/>
        <scheme val="minor"/>
      </rPr>
      <t>G22.#94 [Invoiced qty] * G22.#102 [GUP] * G22.#505 [Disc.5 rate] / 100</t>
    </r>
    <r>
      <rPr>
        <sz val="9"/>
        <rFont val="Calibri"/>
        <family val="2"/>
        <scheme val="minor"/>
      </rPr>
      <t xml:space="preserve"> (case of additional discounts)
or = </t>
    </r>
    <r>
      <rPr>
        <sz val="9"/>
        <color rgb="FF0070C0"/>
        <rFont val="Calibri"/>
        <family val="2"/>
        <scheme val="minor"/>
      </rPr>
      <t>G22.#506 [Disc.5 basis amt.] * G22.#505 [Disc.5 rate] / 100</t>
    </r>
    <r>
      <rPr>
        <sz val="9"/>
        <rFont val="Calibri"/>
        <family val="2"/>
        <scheme val="minor"/>
      </rPr>
      <t xml:space="preserve"> (case of cascading discounts)
or = </t>
    </r>
    <r>
      <rPr>
        <sz val="9"/>
        <color rgb="FF0070C0"/>
        <rFont val="Calibri"/>
        <family val="2"/>
        <scheme val="minor"/>
      </rPr>
      <t>the amount deducted in the case of a discount in value.</t>
    </r>
    <r>
      <rPr>
        <sz val="9"/>
        <rFont val="Calibri"/>
        <family val="2"/>
        <scheme val="minor"/>
      </rPr>
      <t xml:space="preserve">
This segment should not be generated if less than 4 discount levels have been granted.</t>
    </r>
  </si>
  <si>
    <t>Ship-to party of the associated item/service</t>
  </si>
  <si>
    <r>
      <rPr>
        <b/>
        <sz val="9"/>
        <color theme="9" tint="-0.249977111117893"/>
        <rFont val="Calibri"/>
        <family val="2"/>
        <scheme val="minor"/>
      </rPr>
      <t xml:space="preserve">Only in the case of a sub-line qualified by G22.#89="A".
</t>
    </r>
    <r>
      <rPr>
        <sz val="9"/>
        <rFont val="Calibri"/>
        <family val="2"/>
        <scheme val="minor"/>
      </rPr>
      <t xml:space="preserve">This segment is mandatory when the total net amount excluding VAT G22.#101 of the sub-line is less than the total gross amount excluding VAT:
</t>
    </r>
    <r>
      <rPr>
        <sz val="9"/>
        <color rgb="FF0070C0"/>
        <rFont val="Calibri"/>
        <family val="2"/>
        <scheme val="minor"/>
      </rPr>
      <t>G22.#101 [Net tot.excl.VAT] &lt; G22.#94 [Invoiced qty] * G22.#102 [GUP]</t>
    </r>
    <r>
      <rPr>
        <sz val="9"/>
        <rFont val="Calibri"/>
        <family val="2"/>
        <scheme val="minor"/>
      </rPr>
      <t xml:space="preserve">
Discount reason is required and may be indicated in code G22.#106a and/or in plain text G22.#106b.
In case multiple discounts are applied to the associated item/service, the order of restitution in the message must respect the order of their application.
This segment must not be generated if no discount has been granted.
</t>
    </r>
  </si>
  <si>
    <r>
      <t>Required</t>
    </r>
    <r>
      <rPr>
        <b/>
        <sz val="9"/>
        <color theme="9" tint="-0.249977111117893"/>
        <rFont val="Calibri"/>
        <family val="2"/>
        <scheme val="minor"/>
      </rPr>
      <t xml:space="preserve"> only if the delivery note number differs from that of the parent line or if a delivery date G22.#511 is specified</t>
    </r>
  </si>
  <si>
    <t>Statistical code of the type of associated item/service, qualifier</t>
  </si>
  <si>
    <t>STATISTICAL CLASSIFICATION OF THE ASSOCIATED ITEM/SERVICE</t>
  </si>
  <si>
    <t>COMMERCIAL COMMENTS RELATING TO THE SUB-LINE</t>
  </si>
  <si>
    <t>INVOICE/CREDIT NOTE SUB-LINE - G22 LINE</t>
  </si>
  <si>
    <t>GENERAL COMMENTS RELATING TO THE SUB-LINE</t>
  </si>
  <si>
    <t>INFORMATION ON THE ASSOCIATED ITEM/SERVICE</t>
  </si>
  <si>
    <t>IDENTIFICATION OF THE ASSOCIATED ITEM/SERVICE</t>
  </si>
  <si>
    <t>DETAIL OF THE PRICE OF THE ASSOCIATED ITEM/SERVICE</t>
  </si>
  <si>
    <t>GROSS UNIT PRICE OF THE ASSOCIATED ITEM/SERVICE</t>
  </si>
  <si>
    <t>REBATE ON THE GROSS UNIT PRICE OF THE ASSOCIATED ITEM/SERVICE</t>
  </si>
  <si>
    <t>NET UNIT PRICE OF THE ASSOCIATED ITEM/SERVICE</t>
  </si>
  <si>
    <t>INFORMATION ON QUANTITY AND DELIVERY</t>
  </si>
  <si>
    <t>INFORMATION ABOUT THE SHIP-TO PARTY RELATING TO THE ASSOCIATED ITEM/SERVICE</t>
  </si>
  <si>
    <t>ADDRESS OF THE SHIP-TO PARTY</t>
  </si>
  <si>
    <t>DELIVERY DATE OF THE ASSOCIATED ITEM/SERVICE</t>
  </si>
  <si>
    <t>VAT, DISCOUNTS, AMOUNTS RELATING TO THE SUB-LINE</t>
  </si>
  <si>
    <t>VAT INFORMATION APPLIED TO THE SUB-LINE</t>
  </si>
  <si>
    <t>1st DISCOUNT APPLIED TO THE SUB-LINE</t>
  </si>
  <si>
    <t>2nd DISCOUNT APPLIED TO THE SUB-LINE</t>
  </si>
  <si>
    <t>3rd DISCOUNT APPLIED TO THE SUB-LINE</t>
  </si>
  <si>
    <t>4th DISCOUNT APPLIED TO THE SUB-LINE</t>
  </si>
  <si>
    <t>5th DISCOUNT APPLIED TO THE SUB-LINE</t>
  </si>
  <si>
    <t>TOTAL AMOUNT OF THE SUB-LINE</t>
  </si>
  <si>
    <r>
      <rPr>
        <b/>
        <sz val="9"/>
        <color theme="1"/>
        <rFont val="Calibri"/>
        <family val="2"/>
      </rPr>
      <t>DETAIL</t>
    </r>
    <r>
      <rPr>
        <sz val="9"/>
        <color theme="1"/>
        <rFont val="Calibri"/>
        <family val="2"/>
      </rPr>
      <t xml:space="preserve">=To be considered for the calculation of the total invoice amount
</t>
    </r>
    <r>
      <rPr>
        <b/>
        <sz val="9"/>
        <color theme="1"/>
        <rFont val="Calibri"/>
        <family val="2"/>
      </rPr>
      <t>INFORMATION</t>
    </r>
    <r>
      <rPr>
        <sz val="9"/>
        <color theme="1"/>
        <rFont val="Calibri"/>
        <family val="2"/>
      </rPr>
      <t>=Not to be considered for the calculation of the total invoice amount</t>
    </r>
  </si>
  <si>
    <r>
      <rPr>
        <b/>
        <sz val="9"/>
        <rFont val="Calibri"/>
        <family val="2"/>
        <scheme val="minor"/>
      </rPr>
      <t>DETAIL</t>
    </r>
    <r>
      <rPr>
        <sz val="9"/>
        <rFont val="Calibri"/>
        <family val="2"/>
        <scheme val="minor"/>
      </rPr>
      <t xml:space="preserve">=To be considered for the calculation of the total invoice amount
</t>
    </r>
    <r>
      <rPr>
        <b/>
        <sz val="9"/>
        <rFont val="Calibri"/>
        <family val="2"/>
        <scheme val="minor"/>
      </rPr>
      <t>INFORMATION</t>
    </r>
    <r>
      <rPr>
        <sz val="9"/>
        <rFont val="Calibri"/>
        <family val="2"/>
        <scheme val="minor"/>
      </rPr>
      <t>=Not to be considered for the calculation of the total invoice amount</t>
    </r>
  </si>
  <si>
    <t>Optional block, only if the invoiced quantity G21.#55 for the serialised item is equal to 1.</t>
  </si>
  <si>
    <t>If the invoiced quantity of the serialised item is greater than 1, the serial numbers must be specified in G22 sub-lines (one sub-line for each invoiced quantity/serial number).
If the invoiced item is a kit or bundle containing serialised products, the kit/bundle nomenclature with the serial numbers of the associated items must be provided via G22 sub-lines.</t>
  </si>
  <si>
    <t>Conditional block, used to provide details of any product or service associated with a G21 invoice line, in particular:
- The add-ons included or charged in addition to an optical lens
- The products included in a kit/bundle
- The serial numbers and expiry dates of the warranty for the invoiced products</t>
  </si>
  <si>
    <t>Indicator specifying whether or not the sub-line should be considered for the calculation of the invoice total amount.
Only sub-lines marked as "DETAIL" are subject to the requirement to provide the mandatory data on an invoice line (quantity, unit price, total amount of the line, VAT information, etc.).</t>
  </si>
  <si>
    <t>This data item is dedicated to commercial comments, in particular to specify the reason why an item/service is free of charge (replacement of broken ophthalmic lenses, gift, etc.).
This data must not be empty in the block.</t>
  </si>
  <si>
    <t>Optional block, only if commercial observations G22.#95 are entered.</t>
  </si>
  <si>
    <t>Optional block, only if general observations G22.#96 are entered.</t>
  </si>
  <si>
    <t>Required block providing information about the associated item/service.</t>
  </si>
  <si>
    <t>The description of the associated item/service is mandatory and must not be empty.</t>
  </si>
  <si>
    <t>See G21.#431 data usage rule.</t>
  </si>
  <si>
    <t>Required block to identify the associated item/service.</t>
  </si>
  <si>
    <t>Required block for introduction to statistical classification of the associated item/service.</t>
  </si>
  <si>
    <t>See G21.#430 data usage rule.</t>
  </si>
  <si>
    <t>Conditional block, only if the gross price G22.#102 for the associated item/service has been entered and a discount has been applied to that price.</t>
  </si>
  <si>
    <r>
      <rPr>
        <sz val="9"/>
        <color theme="9" tint="-0.249977111117893"/>
        <rFont val="Calibri"/>
        <family val="2"/>
      </rPr>
      <t xml:space="preserve">Required if the gross unit price G22.#102 for the associated item/service has been entered and if it is higher than the net unit price G22.#103.
</t>
    </r>
    <r>
      <rPr>
        <sz val="9"/>
        <rFont val="Calibri"/>
        <family val="2"/>
      </rPr>
      <t xml:space="preserve">The amount deducted from the gross unit price must then comply with the result of the following formula:
</t>
    </r>
    <r>
      <rPr>
        <sz val="9"/>
        <color rgb="FF0070C0"/>
        <rFont val="Calibri"/>
        <family val="2"/>
      </rPr>
      <t>G22.#102 [GUP] - G22.#103 [NUP]</t>
    </r>
  </si>
  <si>
    <t>Block required for sub-lines marked with G22.#89="DETAIL". 
Optional for sub-lines marked with G22.#89="INFORMATION".</t>
  </si>
  <si>
    <t xml:space="preserve">Block required only for sub-lines marked with G22.#89="DETAIL". </t>
  </si>
  <si>
    <t>Required block for introducing information relating to VAT applied on the associated item/service sub-line.</t>
  </si>
  <si>
    <r>
      <rPr>
        <b/>
        <sz val="9"/>
        <color theme="9" tint="-0.249977111117893"/>
        <rFont val="Calibri"/>
        <family val="2"/>
      </rPr>
      <t xml:space="preserve">Block required if the total net amount excluding VAT G22.#101 of the sub-line is less than the total gross amount excluding VAT:
</t>
    </r>
    <r>
      <rPr>
        <sz val="9"/>
        <color rgb="FF0070C0"/>
        <rFont val="Calibri"/>
        <family val="2"/>
      </rPr>
      <t>G22.#101 [Net tot.excl.VAT] &lt; G22.#94 [Invoiced qty] * G22.#102 [GUP]</t>
    </r>
    <r>
      <rPr>
        <sz val="9"/>
        <color theme="1"/>
        <rFont val="Calibri"/>
        <family val="2"/>
      </rPr>
      <t xml:space="preserve">
In case multiple discounts are applied, the restitution order in the message must respect the order of their application.</t>
    </r>
  </si>
  <si>
    <r>
      <t xml:space="preserve">Required if the amount of the 1st discount was obtained by applying a G22.#107 rate on a basis different from the total gross amount excluding VAT of the sub-line.
</t>
    </r>
    <r>
      <rPr>
        <sz val="9"/>
        <rFont val="Calibri"/>
        <family val="2"/>
      </rPr>
      <t>Must not be entered in the case of discount in value.</t>
    </r>
  </si>
  <si>
    <r>
      <rPr>
        <b/>
        <sz val="9"/>
        <color theme="9" tint="-0.249977111117893"/>
        <rFont val="Calibri"/>
        <family val="2"/>
      </rPr>
      <t>Block required if at least 2 discount levels have been applied to the sub-line.</t>
    </r>
    <r>
      <rPr>
        <sz val="9"/>
        <color theme="9" tint="-0.249977111117893"/>
        <rFont val="Calibri"/>
        <family val="2"/>
      </rPr>
      <t xml:space="preserve">
</t>
    </r>
    <r>
      <rPr>
        <sz val="9"/>
        <color theme="1"/>
        <rFont val="Calibri"/>
        <family val="2"/>
      </rPr>
      <t>The order of restitution of the discounts in the message must respect the order of their application.</t>
    </r>
  </si>
  <si>
    <r>
      <t xml:space="preserve">Required if the amount of the 2nd discount was obtained by applying a G22.#111 rate on a basis different from the total gross amount excluding VAT of the sub-line.
</t>
    </r>
    <r>
      <rPr>
        <sz val="9"/>
        <rFont val="Calibri"/>
        <family val="2"/>
      </rPr>
      <t>Must not be entered in the case of discount in value.</t>
    </r>
  </si>
  <si>
    <r>
      <rPr>
        <b/>
        <sz val="9"/>
        <color theme="9" tint="-0.249977111117893"/>
        <rFont val="Calibri"/>
        <family val="2"/>
      </rPr>
      <t>Block required if at least 3 discount levels have been applied to the sub-line.</t>
    </r>
    <r>
      <rPr>
        <sz val="9"/>
        <color theme="9" tint="-0.249977111117893"/>
        <rFont val="Calibri"/>
        <family val="2"/>
      </rPr>
      <t xml:space="preserve">
</t>
    </r>
    <r>
      <rPr>
        <sz val="9"/>
        <color theme="1"/>
        <rFont val="Calibri"/>
        <family val="2"/>
      </rPr>
      <t>The order of restitution of the discounts in the message must respect the order of their application.</t>
    </r>
  </si>
  <si>
    <r>
      <t xml:space="preserve">Required if the amount of the 3rd discount was obtained by applying a G22.#115 rate on a basis different from the total gross amount excluding VAT of the sub-line.
</t>
    </r>
    <r>
      <rPr>
        <sz val="9"/>
        <rFont val="Calibri"/>
        <family val="2"/>
      </rPr>
      <t>Must not be entered in the case of discount in value.</t>
    </r>
  </si>
  <si>
    <r>
      <t xml:space="preserve">Required if at least 3 discount levels have been applied to the sub-line.
</t>
    </r>
    <r>
      <rPr>
        <sz val="9"/>
        <rFont val="Calibri"/>
        <family val="2"/>
      </rPr>
      <t xml:space="preserve">This amount is either:
= </t>
    </r>
    <r>
      <rPr>
        <sz val="9"/>
        <color rgb="FF0070C0"/>
        <rFont val="Calibri"/>
        <family val="2"/>
      </rPr>
      <t>G22.#94 [Invoiced qty] * G22.#102 [GUP] * G22.#115 [Disc.3 rate] / 100</t>
    </r>
    <r>
      <rPr>
        <sz val="9"/>
        <rFont val="Calibri"/>
        <family val="2"/>
      </rPr>
      <t xml:space="preserve"> (case of additional discounts)
or = </t>
    </r>
    <r>
      <rPr>
        <sz val="9"/>
        <color rgb="FF0070C0"/>
        <rFont val="Calibri"/>
        <family val="2"/>
      </rPr>
      <t>G22.#116 [Disc.3 basis amt.] * G22.#115 [Disc.3 rate] / 100</t>
    </r>
    <r>
      <rPr>
        <sz val="9"/>
        <rFont val="Calibri"/>
        <family val="2"/>
      </rPr>
      <t xml:space="preserve"> (case of cascading discounts)
or = the amount deducted in the case of a discount in value.</t>
    </r>
  </si>
  <si>
    <r>
      <t xml:space="preserve">Required if at least one discount has been applied to the sub-line.
</t>
    </r>
    <r>
      <rPr>
        <sz val="9"/>
        <rFont val="Calibri"/>
        <family val="2"/>
      </rPr>
      <t xml:space="preserve">This amount is either:
= </t>
    </r>
    <r>
      <rPr>
        <sz val="9"/>
        <color rgb="FF0070C0"/>
        <rFont val="Calibri"/>
        <family val="2"/>
      </rPr>
      <t>G22.#94 [Invoiced qty] * G22.#102 [GUP] * G22.#107 [Disc.1 rate] / 100</t>
    </r>
    <r>
      <rPr>
        <sz val="9"/>
        <rFont val="Calibri"/>
        <family val="2"/>
      </rPr>
      <t xml:space="preserve">
or = </t>
    </r>
    <r>
      <rPr>
        <sz val="9"/>
        <color rgb="FF0070C0"/>
        <rFont val="Calibri"/>
        <family val="2"/>
      </rPr>
      <t>G22.#108 [Disc.1 basis amt.] * G22.#107 [Disc.1 rate] / 100</t>
    </r>
    <r>
      <rPr>
        <sz val="9"/>
        <rFont val="Calibri"/>
        <family val="2"/>
      </rPr>
      <t xml:space="preserve">
or = the amount deducted in the case of a discount in value.</t>
    </r>
  </si>
  <si>
    <r>
      <t xml:space="preserve">Required if at least 2 discount levels have been applied to the sub-line.
</t>
    </r>
    <r>
      <rPr>
        <sz val="9"/>
        <rFont val="Calibri"/>
        <family val="2"/>
      </rPr>
      <t xml:space="preserve">This amount is either:
= </t>
    </r>
    <r>
      <rPr>
        <sz val="9"/>
        <color rgb="FF0070C0"/>
        <rFont val="Calibri"/>
        <family val="2"/>
      </rPr>
      <t>G22.#94 [Invoiced qty] * G22.#102 [GUP] * G22.#111 [Disc.2 rate] / 100</t>
    </r>
    <r>
      <rPr>
        <sz val="9"/>
        <rFont val="Calibri"/>
        <family val="2"/>
      </rPr>
      <t xml:space="preserve"> (case of additional discounts)
or = </t>
    </r>
    <r>
      <rPr>
        <sz val="9"/>
        <color rgb="FF0070C0"/>
        <rFont val="Calibri"/>
        <family val="2"/>
      </rPr>
      <t>G22.#112 [Disc.2 basis amt.] * G22.#111 [Disc.2 rate] / 100</t>
    </r>
    <r>
      <rPr>
        <sz val="9"/>
        <rFont val="Calibri"/>
        <family val="2"/>
      </rPr>
      <t xml:space="preserve"> (case of cascading discounts)
or = the amount deducted in the case of a discount in value.</t>
    </r>
  </si>
  <si>
    <r>
      <rPr>
        <b/>
        <sz val="9"/>
        <color theme="9" tint="-0.249977111117893"/>
        <rFont val="Calibri"/>
        <family val="2"/>
      </rPr>
      <t xml:space="preserve">Block required if at least 4 discount levels have been applied to the sub-line.
</t>
    </r>
    <r>
      <rPr>
        <sz val="9"/>
        <color theme="1"/>
        <rFont val="Calibri"/>
        <family val="2"/>
      </rPr>
      <t>The order of restitution of the discounts in the message must respect the order of their application.</t>
    </r>
  </si>
  <si>
    <r>
      <t xml:space="preserve">Required if the amount of the 4th discount was obtained by applying a G22.#501 rate on a basis different from the total gross amount excluding VAT of the sub-line.
</t>
    </r>
    <r>
      <rPr>
        <sz val="9"/>
        <rFont val="Calibri"/>
        <family val="2"/>
      </rPr>
      <t>Must not be entered in the case of discount in value.</t>
    </r>
  </si>
  <si>
    <r>
      <rPr>
        <sz val="9"/>
        <color theme="9" tint="-0.249977111117893"/>
        <rFont val="Calibri"/>
        <family val="2"/>
      </rPr>
      <t>Required if at least 4 discount levels have been applied to the sub-line.</t>
    </r>
    <r>
      <rPr>
        <sz val="9"/>
        <color theme="1"/>
        <rFont val="Calibri"/>
        <family val="2"/>
      </rPr>
      <t xml:space="preserve">
This amount is either:
= </t>
    </r>
    <r>
      <rPr>
        <sz val="9"/>
        <color rgb="FF0070C0"/>
        <rFont val="Calibri"/>
        <family val="2"/>
      </rPr>
      <t>G22.#94 [Invoiced qty] * G22.#102 [GUP] * G22.#501 [Disc.4 rate] / 100</t>
    </r>
    <r>
      <rPr>
        <sz val="9"/>
        <color theme="1"/>
        <rFont val="Calibri"/>
        <family val="2"/>
      </rPr>
      <t xml:space="preserve"> (case of additional discounts)
or = </t>
    </r>
    <r>
      <rPr>
        <sz val="9"/>
        <color rgb="FF0070C0"/>
        <rFont val="Calibri"/>
        <family val="2"/>
      </rPr>
      <t>G22.#502 [Disc.4 basis amt.] * G22.#501 [Disc.4 rate] / 100</t>
    </r>
    <r>
      <rPr>
        <sz val="9"/>
        <color theme="1"/>
        <rFont val="Calibri"/>
        <family val="2"/>
      </rPr>
      <t xml:space="preserve"> (case of cascading discounts)
or </t>
    </r>
    <r>
      <rPr>
        <sz val="9"/>
        <rFont val="Calibri"/>
        <family val="2"/>
      </rPr>
      <t>= the amount deducted in the case of a discount in value.</t>
    </r>
  </si>
  <si>
    <r>
      <rPr>
        <b/>
        <sz val="9"/>
        <color theme="9" tint="-0.249977111117893"/>
        <rFont val="Calibri"/>
        <family val="2"/>
      </rPr>
      <t xml:space="preserve">Block required if 5 discount levels have been applied to the sub-line.
</t>
    </r>
    <r>
      <rPr>
        <sz val="9"/>
        <color theme="1"/>
        <rFont val="Calibri"/>
        <family val="2"/>
      </rPr>
      <t>The order of restitution of the discounts in the message must respect the order of their application.</t>
    </r>
  </si>
  <si>
    <r>
      <t xml:space="preserve">Required if the amount of the 5th discount was obtained by applying a G22.#505 rate on a basis different from the total gross amount excluding VAT of the sub-line.
</t>
    </r>
    <r>
      <rPr>
        <sz val="9"/>
        <rFont val="Calibri"/>
        <family val="2"/>
      </rPr>
      <t>Must not be entered in the case of discount in value.</t>
    </r>
  </si>
  <si>
    <r>
      <t xml:space="preserve">Required if 5 discount levels have been applied to the sub-line.
</t>
    </r>
    <r>
      <rPr>
        <sz val="9"/>
        <rFont val="Calibri"/>
        <family val="2"/>
      </rPr>
      <t xml:space="preserve">This amount is either:
= </t>
    </r>
    <r>
      <rPr>
        <sz val="9"/>
        <color rgb="FF0070C0"/>
        <rFont val="Calibri"/>
        <family val="2"/>
      </rPr>
      <t>G22.#94 [Invoiced qty] * G22.#102 [GUP] * G22.#505 [Disc.5 rate] / 100</t>
    </r>
    <r>
      <rPr>
        <sz val="9"/>
        <rFont val="Calibri"/>
        <family val="2"/>
      </rPr>
      <t xml:space="preserve"> (case of additional discounts)
or = </t>
    </r>
    <r>
      <rPr>
        <sz val="9"/>
        <color rgb="FF0070C0"/>
        <rFont val="Calibri"/>
        <family val="2"/>
      </rPr>
      <t>G22.#506 [Disc.5 basis amt.] * G22.#505 [Disc.5 rate] / 100</t>
    </r>
    <r>
      <rPr>
        <sz val="9"/>
        <rFont val="Calibri"/>
        <family val="2"/>
      </rPr>
      <t xml:space="preserve"> (case of cascading discounts)
or = the amount deducted in the case of a discount in value.</t>
    </r>
  </si>
  <si>
    <r>
      <t xml:space="preserve">The total net amount of the sub-line is mandatory for sub-lines marked with G22.#89="DETAIL" and must comply with the result of the following formula:
</t>
    </r>
    <r>
      <rPr>
        <sz val="9"/>
        <color rgb="FF0070C0"/>
        <rFont val="Calibri"/>
        <family val="2"/>
      </rPr>
      <t>G22.#94 [Invoiced qty] * G22.#103 [NUP] - ∑ [Discounts]</t>
    </r>
    <r>
      <rPr>
        <sz val="9"/>
        <color theme="1"/>
        <rFont val="Calibri"/>
        <family val="2"/>
      </rPr>
      <t xml:space="preserve">
where </t>
    </r>
    <r>
      <rPr>
        <sz val="9"/>
        <color rgb="FF0070C0"/>
        <rFont val="Calibri"/>
        <family val="2"/>
      </rPr>
      <t>∑ [Discounts] = G22.#109 [Disc.1 amt.] + G22.#113 [Disc.2 amt.] + G22.#117 [Disc.3 amt.] + G22.#503 [Disc.4 amt.] + G22.#507 [Disc.5 amt.]</t>
    </r>
    <r>
      <rPr>
        <sz val="9"/>
        <color theme="1"/>
        <rFont val="Calibri"/>
        <family val="2"/>
      </rPr>
      <t xml:space="preserve">
This data may be provided for information purposes on sub-lines marked with G22.#89="INFORMATION".</t>
    </r>
  </si>
  <si>
    <t>The gross unit price excluding VAT of the associated item/service is mandatory for sub-lines marked with G22.#89="DETAIL" and must not be negative.
This data may be provided for information purposes on sub-lines marked with G22.#89="INFORMATION".</t>
  </si>
  <si>
    <r>
      <t xml:space="preserve">The net unit price exluding VAT is mandatory for sub-lines marked with G22.#89="DETAIL". This price must not be negative, nor include any discounts applied to the total amount of the sub-line (see the calculation rule for the total net amount excluding VAT G22.#101), and must comply with the following formula:
</t>
    </r>
    <r>
      <rPr>
        <sz val="9"/>
        <color rgb="FF0070C0"/>
        <rFont val="Calibri"/>
        <family val="2"/>
      </rPr>
      <t xml:space="preserve">G22.#102 [GUP] - G22.#510 [Rebate]
</t>
    </r>
    <r>
      <rPr>
        <sz val="9"/>
        <color theme="1"/>
        <rFont val="Calibri"/>
        <family val="2"/>
      </rPr>
      <t>This data may be provided for information purposes on sub-lines marked with G22.#89="INFORMATION".</t>
    </r>
  </si>
  <si>
    <t>If the warranty expiry date is linked to each serial number of the items sold, the rule for providing these information follows that for serial numbers.
See G21.#430 data usage rule.</t>
  </si>
  <si>
    <t>This data item is dedicated to commercial comments, in particular to specify the reason why an item/service is free of charge (replacement of broken ophthalmic lenses, gift, etc.).</t>
  </si>
  <si>
    <r>
      <rPr>
        <b/>
        <sz val="9"/>
        <color theme="9" tint="-0.249977111117893"/>
        <rFont val="Calibri"/>
        <family val="2"/>
      </rPr>
      <t xml:space="preserve">Only in the case of a sub-line marked with G22.#89="DETAIL".
</t>
    </r>
    <r>
      <rPr>
        <sz val="9"/>
        <color theme="1"/>
        <rFont val="Calibri"/>
        <family val="2"/>
      </rPr>
      <t xml:space="preserve">The total net amount of the line of the add-on is mandatory and must comply with the result of the following formula:
</t>
    </r>
    <r>
      <rPr>
        <sz val="9"/>
        <color rgb="FF0070C0"/>
        <rFont val="Calibri"/>
        <family val="2"/>
      </rPr>
      <t>G22.#94 [Invoiced qty] * G22.#103 [NUP] - ∑ [Discounts]</t>
    </r>
    <r>
      <rPr>
        <sz val="9"/>
        <color theme="1"/>
        <rFont val="Calibri"/>
        <family val="2"/>
      </rPr>
      <t xml:space="preserve">
where </t>
    </r>
    <r>
      <rPr>
        <sz val="9"/>
        <color rgb="FF0070C0"/>
        <rFont val="Calibri"/>
        <family val="2"/>
      </rPr>
      <t>∑ [Discounts] = G22.#109 [Disc.1 amt.] + G22.#113 [Disc.2 amt.] + G22.#117 [Disc.3 amt.] + G22.#503 [Disc.4 amt.] + G22.#507 [Disc.5 amt.]</t>
    </r>
    <r>
      <rPr>
        <sz val="9"/>
        <color theme="1"/>
        <rFont val="Calibri"/>
        <family val="2"/>
      </rPr>
      <t xml:space="preserve">
</t>
    </r>
    <r>
      <rPr>
        <sz val="9"/>
        <color theme="9" tint="-0.249977111117893"/>
        <rFont val="Calibri"/>
        <family val="2"/>
      </rPr>
      <t>This data may be provided for information purposes on sub-lines marked with G22.#89="INFORMATION".</t>
    </r>
  </si>
  <si>
    <t>Blok required for all G22 sub-lines.</t>
  </si>
  <si>
    <t>The invoice/credit note number must be repeated in order to identify the sub-lines in the UBL format.</t>
  </si>
  <si>
    <r>
      <rPr>
        <b/>
        <sz val="9"/>
        <color theme="9" tint="-0.249977111117893"/>
        <rFont val="Calibri"/>
        <family val="2"/>
      </rPr>
      <t xml:space="preserve">Block required for sub-lines marked with G22.#89="DETAIL" if the total net amount excluding VAT G22.#101 of the sub-line is less than the total gross amount excluding VAT:
</t>
    </r>
    <r>
      <rPr>
        <sz val="9"/>
        <color rgb="FF0070C0"/>
        <rFont val="Calibri"/>
        <family val="2"/>
      </rPr>
      <t>G22.#101 [Net tot.excl.VAT] &lt; G22.#94 [Invoiced qty] * G22.#102 [GUP]</t>
    </r>
    <r>
      <rPr>
        <sz val="9"/>
        <color theme="1"/>
        <rFont val="Calibri"/>
        <family val="2"/>
      </rPr>
      <t xml:space="preserve">
In case multiple discounts are applied, the restitution order in the message must respect the order of their application.</t>
    </r>
  </si>
  <si>
    <r>
      <rPr>
        <b/>
        <sz val="9"/>
        <color theme="9" tint="-0.249977111117893"/>
        <rFont val="Calibri"/>
        <family val="2"/>
      </rPr>
      <t>Block required for sub-lines marked with G22.#89="DETAIL" if at least 3 discount levels have been applied to the sub-line.</t>
    </r>
    <r>
      <rPr>
        <sz val="9"/>
        <color theme="9" tint="-0.249977111117893"/>
        <rFont val="Calibri"/>
        <family val="2"/>
      </rPr>
      <t xml:space="preserve">
</t>
    </r>
    <r>
      <rPr>
        <sz val="9"/>
        <color theme="1"/>
        <rFont val="Calibri"/>
        <family val="2"/>
      </rPr>
      <t>The order of restitution of the discounts in the message must respect the order of their application.</t>
    </r>
  </si>
  <si>
    <r>
      <rPr>
        <b/>
        <sz val="9"/>
        <color theme="9" tint="-0.249977111117893"/>
        <rFont val="Calibri"/>
        <family val="2"/>
      </rPr>
      <t>Block required for sub-lines marked with G22.#89="DETAIL" if at least 2 discount levels have been applied to the sub-line.</t>
    </r>
    <r>
      <rPr>
        <sz val="9"/>
        <color theme="9" tint="-0.249977111117893"/>
        <rFont val="Calibri"/>
        <family val="2"/>
      </rPr>
      <t xml:space="preserve">
</t>
    </r>
    <r>
      <rPr>
        <sz val="9"/>
        <color theme="1"/>
        <rFont val="Calibri"/>
        <family val="2"/>
      </rPr>
      <t>The order of restitution of the discounts in the message must respect the order of their application.</t>
    </r>
  </si>
  <si>
    <r>
      <rPr>
        <b/>
        <sz val="9"/>
        <color theme="9" tint="-0.249977111117893"/>
        <rFont val="Calibri"/>
        <family val="2"/>
      </rPr>
      <t xml:space="preserve">Block required for sub-lines marked with G22.#89="DETAIL" if at least 4 discount levels have been applied to the sub-line.
</t>
    </r>
    <r>
      <rPr>
        <sz val="9"/>
        <color theme="1"/>
        <rFont val="Calibri"/>
        <family val="2"/>
      </rPr>
      <t>The order of restitution of the discounts in the message must respect the order of their application.</t>
    </r>
  </si>
  <si>
    <r>
      <rPr>
        <sz val="9"/>
        <color theme="9" tint="-0.249977111117893"/>
        <rFont val="Calibri"/>
        <family val="2"/>
      </rPr>
      <t>Required if at least 4 discount levels have been applied to the sub-line.</t>
    </r>
    <r>
      <rPr>
        <sz val="9"/>
        <color theme="1"/>
        <rFont val="Calibri"/>
        <family val="2"/>
      </rPr>
      <t xml:space="preserve">
This amount is either:
= </t>
    </r>
    <r>
      <rPr>
        <sz val="9"/>
        <color rgb="FF0070C0"/>
        <rFont val="Calibri"/>
        <family val="2"/>
      </rPr>
      <t>G22.#94 [Invoiced qty] * G22.#102 [GUP] * G22.#501 [Disc.4 rate] / 100</t>
    </r>
    <r>
      <rPr>
        <sz val="9"/>
        <color theme="1"/>
        <rFont val="Calibri"/>
        <family val="2"/>
      </rPr>
      <t xml:space="preserve"> (case of additional discounts)
or = </t>
    </r>
    <r>
      <rPr>
        <sz val="9"/>
        <color rgb="FF0070C0"/>
        <rFont val="Calibri"/>
        <family val="2"/>
      </rPr>
      <t>G22.#502 [Disc.4 basis amt.] * G22.#501 [Disc.4 rate] / 100</t>
    </r>
    <r>
      <rPr>
        <sz val="9"/>
        <color theme="1"/>
        <rFont val="Calibri"/>
        <family val="2"/>
      </rPr>
      <t xml:space="preserve"> (case of cascading discounts)
</t>
    </r>
    <r>
      <rPr>
        <sz val="9"/>
        <rFont val="Calibri"/>
        <family val="2"/>
      </rPr>
      <t>or = the amount deducted in the case of a discount in value.</t>
    </r>
  </si>
  <si>
    <r>
      <rPr>
        <b/>
        <sz val="9"/>
        <color theme="9" tint="-0.249977111117893"/>
        <rFont val="Calibri"/>
        <family val="2"/>
      </rPr>
      <t xml:space="preserve">Block required for sub-lines marked with G22.#89="DETAIL" if 5 discount levels have been applied to the sub-line.
</t>
    </r>
    <r>
      <rPr>
        <sz val="9"/>
        <color theme="1"/>
        <rFont val="Calibri"/>
        <family val="2"/>
      </rPr>
      <t>The order of restitution of the discounts in the message must respect the order of their application.</t>
    </r>
  </si>
  <si>
    <r>
      <t xml:space="preserve">The net unit price exluding VAT is mandatory for sub-lines marked with G22.#89="DETAIL". This price must not be negative, nor include any discounts applied to the total amount of the sub-line (see the calculation rule for the total net amount excluding VAT G22.#101), and must comply with the following formula:
</t>
    </r>
    <r>
      <rPr>
        <sz val="9"/>
        <color rgb="FF0070C0"/>
        <rFont val="Calibri"/>
        <family val="2"/>
      </rPr>
      <t xml:space="preserve">G22.#102 [GUP] - G22.#510 [Rebate]
</t>
    </r>
    <r>
      <rPr>
        <sz val="9"/>
        <rFont val="Calibri"/>
        <family val="2"/>
      </rPr>
      <t>This data may be provided for information purposes on sub-lines marked with G22.#89="INFORMATION".</t>
    </r>
  </si>
  <si>
    <r>
      <t xml:space="preserve">Required if the gross unit price G22.#102 for the associated item/service has been entered and if it is higher than the net unit price G22.#103.
The amount deducted from the gross unit price must then comply with the result of the following formula:
</t>
    </r>
    <r>
      <rPr>
        <sz val="9"/>
        <color rgb="FF0070C0"/>
        <rFont val="Calibri"/>
        <family val="2"/>
      </rPr>
      <t>G22.#102 [GUP] - G22.#103 [NUP]</t>
    </r>
    <r>
      <rPr>
        <sz val="9"/>
        <color theme="1"/>
        <rFont val="Calibri"/>
        <family val="2"/>
      </rPr>
      <t xml:space="preserve">
</t>
    </r>
    <r>
      <rPr>
        <sz val="9"/>
        <color theme="9" tint="-0.249977111117893"/>
        <rFont val="Calibri"/>
        <family val="2"/>
      </rPr>
      <t>This element is required in the UBL format even if no discount has been applied; in this case, enter the value 0.</t>
    </r>
  </si>
  <si>
    <r>
      <rPr>
        <b/>
        <sz val="9"/>
        <color theme="9" tint="-0.249977111117893"/>
        <rFont val="Calibri"/>
        <family val="2"/>
      </rPr>
      <t>Only in the case of a sub-line marked with G22.#89="DETAIL".</t>
    </r>
    <r>
      <rPr>
        <sz val="9"/>
        <color theme="1"/>
        <rFont val="Calibri"/>
        <family val="2"/>
      </rPr>
      <t xml:space="preserve">
The value "Y" must be entered for any invoice line not taken into account in the calculation of end-of-year allowances.
In the absence of this information, the invoice line will be considered taken into account in the calculation of end-of-year allowances.</t>
    </r>
  </si>
  <si>
    <t>Only in the case of a sub-line marked with G22.#89="DETAIL".
Block required in the case of agreements on end-of-year allowances to indicate an invoice line which does not fall within the scope of these allowances.</t>
  </si>
  <si>
    <t>The delivery date is required if the invoice/credit note relates to goods or services delivered on different dates.
In this case, this date may be:
- The date of the delivery note if a G21.#42 delivery note number is provided.
- The delivery date of the invoiced goods or services.</t>
  </si>
  <si>
    <r>
      <rPr>
        <b/>
        <sz val="9"/>
        <color theme="9" tint="-0.249977111117893"/>
        <rFont val="Calibri"/>
        <family val="2"/>
      </rPr>
      <t xml:space="preserve">The delivery date is required if the invoice/credit note relates to goods or services delivered on different dates.
</t>
    </r>
    <r>
      <rPr>
        <sz val="9"/>
        <rFont val="Calibri"/>
        <family val="2"/>
      </rPr>
      <t>In this case, this date may be:
- The date of the delivery note if a delivery note number G21.#42 is provided.
- The delivery date of the invoiced goods or services.</t>
    </r>
  </si>
  <si>
    <t>Block required only in the case of invoices/credit notes with multiple delivery dates.</t>
  </si>
  <si>
    <t>Block required only in the case of invoices/credit notes including multiple delivery dates and/or delivery locations.</t>
  </si>
  <si>
    <r>
      <rPr>
        <b/>
        <sz val="9"/>
        <color theme="9" tint="-0.249977111117893"/>
        <rFont val="Calibri"/>
        <family val="2"/>
      </rPr>
      <t xml:space="preserve">The delivery date is required if the invoice/credit note relates to goods or services delivered on different dates.
</t>
    </r>
    <r>
      <rPr>
        <sz val="9"/>
        <rFont val="Calibri"/>
        <family val="2"/>
      </rPr>
      <t>In this case, this date may be:
- The date of the delivery note if a delivery note number G23.#42 is provided.
- The delivery date of the invoiced goods or services.</t>
    </r>
  </si>
  <si>
    <t>Block required if the delivery date of the associated item/service differs from that of the parent line.</t>
  </si>
  <si>
    <t>Block required if the delivery date or delivery location for the associated item/service differs from that of the parent line.</t>
  </si>
  <si>
    <t>Delivery date of the associated item/service.</t>
  </si>
  <si>
    <r>
      <t xml:space="preserve">Block required only for invoices/credit notes involving goods/services delivered to different locations.
</t>
    </r>
    <r>
      <rPr>
        <sz val="9"/>
        <rFont val="Calibri"/>
        <family val="2"/>
      </rPr>
      <t>If there is only one delivery address for the invoice/credit note, this must be stated in the header of the invoice/credit note; see data item E20.#320.</t>
    </r>
  </si>
  <si>
    <r>
      <t xml:space="preserve">Block required only for invoices/credit notes involving goods/services delivered to different locations, and if the delivery location for the associated item/service differs from that of the parent line.
</t>
    </r>
    <r>
      <rPr>
        <sz val="9"/>
        <rFont val="Calibri"/>
        <family val="2"/>
      </rPr>
      <t>If there is only one delivery address for the invoice/credit note, this must be stated in the header of the invoice/credit note; see data item E20.#320.</t>
    </r>
  </si>
  <si>
    <r>
      <rPr>
        <b/>
        <sz val="11"/>
        <color rgb="FFC00000"/>
        <rFont val="Verdana"/>
        <family val="2"/>
      </rPr>
      <t>INVOIC</t>
    </r>
    <r>
      <rPr>
        <b/>
        <sz val="11"/>
        <color indexed="10"/>
        <rFont val="Verdana"/>
        <family val="2"/>
      </rPr>
      <t xml:space="preserve"> </t>
    </r>
    <r>
      <rPr>
        <b/>
        <sz val="11"/>
        <color rgb="FF0070C0"/>
        <rFont val="Verdana"/>
        <family val="2"/>
      </rPr>
      <t>- Multi-products invoice</t>
    </r>
    <r>
      <rPr>
        <b/>
        <sz val="11"/>
        <color indexed="10"/>
        <rFont val="Verdana"/>
        <family val="2"/>
      </rPr>
      <t xml:space="preserve"> - </t>
    </r>
    <r>
      <rPr>
        <b/>
        <sz val="11"/>
        <rFont val="Verdana"/>
        <family val="2"/>
      </rPr>
      <t>STATISTICAL APPENDIX</t>
    </r>
    <r>
      <rPr>
        <b/>
        <sz val="11"/>
        <color indexed="10"/>
        <rFont val="Verdana"/>
        <family val="2"/>
      </rPr>
      <t xml:space="preserve"> "Audiology products &amp; services"</t>
    </r>
  </si>
  <si>
    <t>Product / Service category</t>
  </si>
  <si>
    <t>Manufacturer</t>
  </si>
  <si>
    <t>Characteristic #1</t>
  </si>
  <si>
    <t>Not used</t>
  </si>
  <si>
    <t>(5 characters)</t>
  </si>
  <si>
    <t>(3 characters)</t>
  </si>
  <si>
    <t>XXXXX</t>
  </si>
  <si>
    <t>XXX</t>
  </si>
  <si>
    <t>Audiology</t>
  </si>
  <si>
    <t>Manufacturer code
(free codification depending on manufacturers)</t>
  </si>
  <si>
    <t>Hearing aids</t>
  </si>
  <si>
    <t>Class of hearing aid:</t>
  </si>
  <si>
    <t>Kit / Bundle</t>
  </si>
  <si>
    <t>Without class</t>
  </si>
  <si>
    <t>Class 1</t>
  </si>
  <si>
    <t>21</t>
  </si>
  <si>
    <t>Class 2 lower end</t>
  </si>
  <si>
    <t>Not used in the case of the sale of a standalone product</t>
  </si>
  <si>
    <t>22</t>
  </si>
  <si>
    <t>Class 2 mid-range end</t>
  </si>
  <si>
    <t>23</t>
  </si>
  <si>
    <t>Class 2 high end</t>
  </si>
  <si>
    <t>Hearing aid accessories</t>
  </si>
  <si>
    <t>Type of accessory:</t>
  </si>
  <si>
    <t>Receiver</t>
  </si>
  <si>
    <t>Tester / battery charger</t>
  </si>
  <si>
    <t>CROS</t>
  </si>
  <si>
    <t>Wireless connection</t>
  </si>
  <si>
    <t>Earmold</t>
  </si>
  <si>
    <t>Consumables</t>
  </si>
  <si>
    <t>Type of consumable:</t>
  </si>
  <si>
    <t>Protection</t>
  </si>
  <si>
    <t>Care product</t>
  </si>
  <si>
    <t>Spare part</t>
  </si>
  <si>
    <t>Dome</t>
  </si>
  <si>
    <t>Tube</t>
  </si>
  <si>
    <t>Filter</t>
  </si>
  <si>
    <t>Battery</t>
  </si>
  <si>
    <t>Battery type:</t>
  </si>
  <si>
    <t>Non-rechargeable</t>
  </si>
  <si>
    <t>Rechargeable</t>
  </si>
  <si>
    <t>Equipments</t>
  </si>
  <si>
    <t>Type of equipment:</t>
  </si>
  <si>
    <t>Audiological equipment</t>
  </si>
  <si>
    <t>Hardware</t>
  </si>
  <si>
    <t>Tools</t>
  </si>
  <si>
    <t>Trial products</t>
  </si>
  <si>
    <t>Type of trial product:</t>
  </si>
  <si>
    <t>Hearing aid</t>
  </si>
  <si>
    <t>Charger</t>
  </si>
  <si>
    <t>Services, Assistance</t>
  </si>
  <si>
    <t>Type of service:</t>
  </si>
  <si>
    <t>After-sales service</t>
  </si>
  <si>
    <t>Warrantie, insurance</t>
  </si>
  <si>
    <t>Training</t>
  </si>
  <si>
    <t>Marketing</t>
  </si>
  <si>
    <t>Fees</t>
  </si>
  <si>
    <t>Type of fee:</t>
  </si>
  <si>
    <t>Return costs</t>
  </si>
  <si>
    <t>Management fees</t>
  </si>
  <si>
    <t>WEEE eco-contribution</t>
  </si>
  <si>
    <t>Optional</t>
  </si>
  <si>
    <r>
      <rPr>
        <b/>
        <sz val="9"/>
        <color rgb="FFC00000"/>
        <rFont val="Calibri"/>
        <family val="2"/>
        <scheme val="minor"/>
      </rPr>
      <t>Required</t>
    </r>
    <r>
      <rPr>
        <b/>
        <sz val="9"/>
        <color theme="9" tint="-0.249977111117893"/>
        <rFont val="Calibri"/>
        <family val="2"/>
        <scheme val="minor"/>
      </rPr>
      <t xml:space="preserve"> if the invoice or credit note relates to goods or services delivered on different dates</t>
    </r>
  </si>
  <si>
    <r>
      <rPr>
        <b/>
        <sz val="10"/>
        <rFont val="Calibri"/>
        <family val="2"/>
        <scheme val="minor"/>
      </rPr>
      <t xml:space="preserve">Revision of the document following the publication of the new version of the AFNOR XP Z12-012 V1.4 standard in June 2026:
Sheets [CII-Factur-X Profile], [UBL Profile]
</t>
    </r>
    <r>
      <rPr>
        <sz val="10"/>
        <rFont val="Calibri"/>
        <family val="2"/>
        <scheme val="minor"/>
      </rPr>
      <t xml:space="preserve">Inclusion, in the description of each format, of the following new data items:
- BT-167, BT-167-1, BT-167-2, EXT-FR-FE-192, EXT-FR-FE-192-1, which allow the exchange rate between the invoicing currency and the VAT accounting currency to be specified.
- EXT-FR-FE-197, EXT-FR-FE-197-1: Date, date format qualifier for the purchase order date in the invoice header.
- EXT-FR-FE-198, EXT-FR-FE-198-1: Date, date format qualifier for the dispatch advice date in the invoice header.
- EXT-FR-FE-199, EXT-FR-FE-199-1: Date, date format qualifier for the date of the contract in the invoice header.
- EXT-FR-FE-200, EXT-FR-FE-200-1: Date, date format qualifier for the date of the purchase order in the invoice line item.
- EXT-FR-FE-201, EXT-FR-FE-201-1: Date, date format qualifier for the date of the dispatch advice in an invoice line.
- EXT-FR-FE-BG-15, EXT-FR-FE-193, EXT-FR-FE-194: INCOTERM and location relating to an invoice line.
- BT-177, BT-177-1: Code and qualifier for the type of special tax (other than VAT) applied to an invoice.
- BT-193, BT-193-1: Code and qualifier for the type of special tax (other than VAT) relating to an invoice line.
- EXT-FR-FE-195, EXT-FR-FE-196: Reason for the discount on the gross unit price, given as text and code.
</t>
    </r>
  </si>
  <si>
    <r>
      <rPr>
        <b/>
        <sz val="10"/>
        <color rgb="FFC00000"/>
        <rFont val="Calibri"/>
        <family val="2"/>
        <scheme val="minor"/>
      </rPr>
      <t xml:space="preserve">[OPTO36 Dictionary]
Adaptation of the OPTO36 profile for handling cases specific to the Audio sector.
</t>
    </r>
    <r>
      <rPr>
        <sz val="10"/>
        <color rgb="FFC00000"/>
        <rFont val="Calibri"/>
        <family val="2"/>
        <scheme val="minor"/>
      </rPr>
      <t xml:space="preserve">- Addition of G22.#87a "Parent line number" used to link a sub-line to a line or sub-line on the invoice
- Addition of G21.#430 "Serial number of the invoiced item"
- Addition of G21.#431 "Warranty expiry date of the invoiced item/service"
- Addition of G22.#530 "Serial number of the associated item"
- Addition of G22.#531 "Warranty expiry date of the associated item/service"
- G21.#243: changing wording "Unit amount of the WEEE eco-tax for the item, excluding VAT" by "Amount of the WEEE eco-tax included in the net unit price excl. VAT of the item"
Extension of the use of G22 sub-lines – previously designated for lenses add-ons – to all types of products and services, and revision of the management rules in accordance with AFNOR rules relating to the management of sub-lines (see Chapter 4.4.11 “Management of sub-lines in the EXTENDED-CTC-FR profile” in document XP Z12-012 V1.4 of June 2026):
- Replacement of the term "add-on" with "associated item/service".
- G22.#89: changing wording "Add-on included in the price of the item or invoiced extra, indicator" by "Considered for the calculation of the total invoice amount, indicator" and amendment of the CII/UBL mappings.
- Revision of prices/VAT/amounts data items status according to the value of indicator G22.#89.
</t>
    </r>
    <r>
      <rPr>
        <b/>
        <sz val="10"/>
        <color rgb="FFC00000"/>
        <rFont val="Calibri"/>
        <family val="2"/>
        <scheme val="minor"/>
      </rPr>
      <t>[Stat-Appendix Audio]</t>
    </r>
    <r>
      <rPr>
        <sz val="10"/>
        <color rgb="FFC00000"/>
        <rFont val="Calibri"/>
        <family val="2"/>
        <scheme val="minor"/>
      </rPr>
      <t xml:space="preserve">
New sheet describing the statistical codes specific to audiology products and services.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</si>
</sst>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2]\ #,##0;[Red]\-[$€-2]\ #,##0"/>
    <numFmt numFmtId="165" formatCode="00"/>
  </numFmts>
  <fonts count="1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Times New Roman"/>
      <family val="1"/>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0"/>
      <name val="Calibri"/>
      <family val="2"/>
      <scheme val="minor"/>
    </font>
    <font>
      <sz val="9"/>
      <name val="Calibri"/>
      <family val="2"/>
      <scheme val="minor"/>
    </font>
    <font>
      <b/>
      <sz val="9"/>
      <name val="Calibri"/>
      <family val="2"/>
      <scheme val="minor"/>
    </font>
    <font>
      <b/>
      <sz val="9"/>
      <color indexed="9"/>
      <name val="Calibri"/>
      <family val="2"/>
      <scheme val="minor"/>
    </font>
    <font>
      <sz val="9"/>
      <color indexed="9"/>
      <name val="Calibri"/>
      <family val="2"/>
      <scheme val="minor"/>
    </font>
    <font>
      <sz val="9"/>
      <color indexed="43"/>
      <name val="Calibri"/>
      <family val="2"/>
      <scheme val="minor"/>
    </font>
    <font>
      <b/>
      <sz val="9"/>
      <color indexed="10"/>
      <name val="Calibri"/>
      <family val="2"/>
      <scheme val="minor"/>
    </font>
    <font>
      <i/>
      <sz val="9"/>
      <name val="Calibri"/>
      <family val="2"/>
      <scheme val="minor"/>
    </font>
    <font>
      <b/>
      <sz val="10"/>
      <color rgb="FFC00000"/>
      <name val="Calibri"/>
      <family val="2"/>
      <scheme val="minor"/>
    </font>
    <font>
      <b/>
      <sz val="10"/>
      <color indexed="9"/>
      <name val="Calibri"/>
      <family val="2"/>
      <scheme val="minor"/>
    </font>
    <font>
      <b/>
      <sz val="9"/>
      <color rgb="FFC00000"/>
      <name val="Calibri"/>
      <family val="2"/>
      <scheme val="minor"/>
    </font>
    <font>
      <sz val="8"/>
      <name val="Calibri"/>
      <family val="2"/>
      <scheme val="minor"/>
    </font>
    <font>
      <b/>
      <sz val="9"/>
      <color indexed="22"/>
      <name val="Calibri"/>
      <family val="2"/>
      <scheme val="minor"/>
    </font>
    <font>
      <sz val="9"/>
      <color indexed="22"/>
      <name val="Calibri"/>
      <family val="2"/>
      <scheme val="minor"/>
    </font>
    <font>
      <b/>
      <sz val="9"/>
      <color theme="9" tint="-0.249977111117893"/>
      <name val="Calibri"/>
      <family val="2"/>
      <scheme val="minor"/>
    </font>
    <font>
      <sz val="11"/>
      <name val="Calibri"/>
      <family val="2"/>
      <scheme val="minor"/>
    </font>
    <font>
      <b/>
      <sz val="10"/>
      <color rgb="FF0070C0"/>
      <name val="Calibri"/>
      <family val="2"/>
      <scheme val="minor"/>
    </font>
    <font>
      <sz val="9"/>
      <color theme="0"/>
      <name val="Calibri"/>
      <family val="2"/>
      <scheme val="minor"/>
    </font>
    <font>
      <b/>
      <sz val="11"/>
      <name val="Verdana"/>
      <family val="2"/>
    </font>
    <font>
      <b/>
      <sz val="11"/>
      <color indexed="10"/>
      <name val="Verdana"/>
      <family val="2"/>
    </font>
    <font>
      <b/>
      <sz val="11"/>
      <color rgb="FFC00000"/>
      <name val="Verdana"/>
      <family val="2"/>
    </font>
    <font>
      <b/>
      <sz val="11"/>
      <color rgb="FF0070C0"/>
      <name val="Verdana"/>
      <family val="2"/>
    </font>
    <font>
      <b/>
      <sz val="9"/>
      <color rgb="FF0070C0"/>
      <name val="Calibri"/>
      <family val="2"/>
      <scheme val="minor"/>
    </font>
    <font>
      <b/>
      <sz val="12"/>
      <name val="Calibri"/>
      <family val="2"/>
      <scheme val="minor"/>
    </font>
    <font>
      <sz val="9"/>
      <color rgb="FF0070C0"/>
      <name val="Calibri"/>
      <family val="2"/>
      <scheme val="minor"/>
    </font>
    <font>
      <sz val="9"/>
      <color rgb="FFC00000"/>
      <name val="Calibri"/>
      <family val="2"/>
      <scheme val="minor"/>
    </font>
    <font>
      <b/>
      <sz val="9"/>
      <color theme="0"/>
      <name val="Calibri"/>
      <family val="2"/>
      <scheme val="minor"/>
    </font>
    <font>
      <b/>
      <sz val="10"/>
      <name val="Calibri"/>
      <family val="2"/>
      <scheme val="minor"/>
    </font>
    <font>
      <sz val="9"/>
      <color indexed="81"/>
      <name val="Tahoma"/>
      <family val="2"/>
    </font>
    <font>
      <b/>
      <sz val="10"/>
      <color theme="0"/>
      <name val="Calibri"/>
      <family val="2"/>
      <scheme val="minor"/>
    </font>
    <font>
      <sz val="11"/>
      <color theme="1"/>
      <name val="Calibri"/>
      <family val="2"/>
    </font>
    <font>
      <sz val="9"/>
      <color theme="1"/>
      <name val="Calibri"/>
      <family val="2"/>
      <scheme val="minor"/>
    </font>
    <font>
      <b/>
      <sz val="10"/>
      <color theme="1"/>
      <name val="Verdana"/>
      <family val="2"/>
    </font>
    <font>
      <sz val="9"/>
      <color indexed="8"/>
      <name val="Calibri"/>
      <family val="2"/>
      <scheme val="minor"/>
    </font>
    <font>
      <b/>
      <sz val="9"/>
      <color indexed="8"/>
      <name val="Calibri"/>
      <family val="2"/>
      <scheme val="minor"/>
    </font>
    <font>
      <sz val="9"/>
      <color theme="9" tint="-0.249977111117893"/>
      <name val="Calibri"/>
      <family val="2"/>
      <scheme val="minor"/>
    </font>
    <font>
      <sz val="9"/>
      <color rgb="FF000000"/>
      <name val="Calibri"/>
      <family val="2"/>
      <scheme val="minor"/>
    </font>
    <font>
      <b/>
      <sz val="9"/>
      <color rgb="FF000000"/>
      <name val="Calibri"/>
      <family val="2"/>
      <scheme val="minor"/>
    </font>
    <font>
      <b/>
      <sz val="9"/>
      <color rgb="FFE26B0A"/>
      <name val="Calibri"/>
      <family val="2"/>
      <scheme val="minor"/>
    </font>
    <font>
      <sz val="9"/>
      <color rgb="FF595959"/>
      <name val="Verdana"/>
      <family val="2"/>
    </font>
    <font>
      <sz val="9"/>
      <color rgb="FFFFFFFF"/>
      <name val="Verdana"/>
      <family val="2"/>
    </font>
    <font>
      <i/>
      <sz val="9"/>
      <color rgb="FF595959"/>
      <name val="Verdana"/>
      <family val="2"/>
    </font>
    <font>
      <sz val="9"/>
      <color rgb="FF0066C0"/>
      <name val="Verdana"/>
      <family val="2"/>
    </font>
    <font>
      <b/>
      <sz val="9"/>
      <color rgb="FFFFFFFF"/>
      <name val="Verdana"/>
      <family val="2"/>
    </font>
    <font>
      <b/>
      <sz val="10"/>
      <color theme="9" tint="-0.249977111117893"/>
      <name val="Calibri"/>
      <family val="2"/>
      <scheme val="minor"/>
    </font>
    <font>
      <sz val="9"/>
      <color indexed="81"/>
      <name val="Calibri"/>
      <family val="2"/>
      <scheme val="minor"/>
    </font>
    <font>
      <sz val="9"/>
      <color indexed="81"/>
      <name val="Calibri"/>
      <family val="2"/>
    </font>
    <font>
      <sz val="10"/>
      <color rgb="FF0070C0"/>
      <name val="Calibri"/>
      <family val="1"/>
      <charset val="2"/>
      <scheme val="minor"/>
    </font>
    <font>
      <sz val="9"/>
      <color rgb="FF0070C0"/>
      <name val="Calibri"/>
      <family val="2"/>
    </font>
    <font>
      <sz val="10"/>
      <color theme="1"/>
      <name val="Calibri"/>
      <family val="2"/>
      <scheme val="minor"/>
    </font>
    <font>
      <b/>
      <sz val="10"/>
      <color theme="1"/>
      <name val="Calibri"/>
      <family val="2"/>
      <scheme val="minor"/>
    </font>
    <font>
      <b/>
      <sz val="8"/>
      <name val="Calibri"/>
      <family val="2"/>
      <scheme val="minor"/>
    </font>
    <font>
      <sz val="9"/>
      <color theme="0" tint="-0.34998626667073579"/>
      <name val="Calibri"/>
      <family val="2"/>
      <scheme val="minor"/>
    </font>
    <font>
      <b/>
      <sz val="11"/>
      <color rgb="FFFF0000"/>
      <name val="Verdana"/>
      <family val="2"/>
    </font>
    <font>
      <b/>
      <sz val="12"/>
      <color rgb="FF0070C0"/>
      <name val="Calibri"/>
      <family val="2"/>
      <scheme val="minor"/>
    </font>
    <font>
      <b/>
      <sz val="11"/>
      <color rgb="FF0070C0"/>
      <name val="Calibri"/>
      <family val="2"/>
      <scheme val="minor"/>
    </font>
    <font>
      <b/>
      <sz val="11"/>
      <color theme="1"/>
      <name val="Verdana"/>
      <family val="2"/>
    </font>
    <font>
      <sz val="9"/>
      <color rgb="FF0070C0"/>
      <name val="Aptos Narrow"/>
      <family val="2"/>
    </font>
    <font>
      <sz val="9"/>
      <color theme="0" tint="-0.499984740745262"/>
      <name val="Calibri"/>
      <family val="2"/>
      <scheme val="minor"/>
    </font>
    <font>
      <b/>
      <sz val="11"/>
      <color rgb="FFFF0000"/>
      <name val="Calibri"/>
      <family val="2"/>
      <scheme val="minor"/>
    </font>
    <font>
      <sz val="11"/>
      <color rgb="FF000000"/>
      <name val="Calibri"/>
      <family val="2"/>
    </font>
    <font>
      <sz val="10"/>
      <color rgb="FF000000"/>
      <name val="Calibri"/>
      <family val="2"/>
      <scheme val="minor"/>
    </font>
    <font>
      <b/>
      <sz val="9"/>
      <color theme="1"/>
      <name val="Calibri"/>
      <family val="2"/>
      <scheme val="minor"/>
    </font>
    <font>
      <sz val="9"/>
      <color theme="1"/>
      <name val="Calibri"/>
      <family val="2"/>
    </font>
    <font>
      <b/>
      <sz val="9"/>
      <color theme="1"/>
      <name val="Calibri"/>
      <family val="2"/>
    </font>
    <font>
      <sz val="9"/>
      <name val="Calibri"/>
      <family val="2"/>
    </font>
    <font>
      <b/>
      <sz val="9"/>
      <color rgb="FFC00000"/>
      <name val="Calibri"/>
      <family val="2"/>
    </font>
    <font>
      <i/>
      <sz val="9"/>
      <color theme="1"/>
      <name val="Calibri"/>
      <family val="2"/>
    </font>
    <font>
      <sz val="9"/>
      <color theme="9" tint="-0.249977111117893"/>
      <name val="Calibri"/>
      <family val="2"/>
    </font>
    <font>
      <b/>
      <sz val="9"/>
      <color theme="9" tint="-0.249977111117893"/>
      <name val="Calibri"/>
      <family val="2"/>
    </font>
    <font>
      <b/>
      <sz val="9"/>
      <name val="Calibri"/>
      <family val="2"/>
    </font>
    <font>
      <i/>
      <sz val="9"/>
      <name val="Calibri"/>
      <family val="2"/>
    </font>
    <font>
      <sz val="9"/>
      <color rgb="FFC00000"/>
      <name val="Calibri"/>
      <family val="2"/>
    </font>
    <font>
      <b/>
      <sz val="10"/>
      <color theme="1"/>
      <name val="Calibri"/>
      <family val="2"/>
    </font>
    <font>
      <b/>
      <sz val="12"/>
      <color rgb="FFC00000"/>
      <name val="Calibri"/>
      <family val="2"/>
      <scheme val="minor"/>
    </font>
    <font>
      <b/>
      <sz val="12"/>
      <color theme="9" tint="-0.249977111117893"/>
      <name val="Calibri"/>
      <family val="2"/>
      <scheme val="minor"/>
    </font>
    <font>
      <b/>
      <sz val="10"/>
      <color rgb="FF000000"/>
      <name val="Verdana"/>
      <family val="2"/>
    </font>
    <font>
      <b/>
      <sz val="9"/>
      <color rgb="FFFF0000"/>
      <name val="Calibri"/>
      <family val="2"/>
      <scheme val="minor"/>
    </font>
    <font>
      <sz val="10"/>
      <color theme="1"/>
      <name val="Calibri"/>
      <family val="2"/>
    </font>
    <font>
      <i/>
      <sz val="9"/>
      <color rgb="FF000000"/>
      <name val="Calibri"/>
      <family val="2"/>
      <scheme val="minor"/>
    </font>
    <font>
      <b/>
      <sz val="10"/>
      <color rgb="FFFF0000"/>
      <name val="Calibri"/>
      <family val="2"/>
      <scheme val="minor"/>
    </font>
    <font>
      <b/>
      <sz val="10"/>
      <color rgb="FFC00000"/>
      <name val="Verdana"/>
      <family val="2"/>
    </font>
    <font>
      <sz val="10"/>
      <color rgb="FFC00000"/>
      <name val="Calibri"/>
      <family val="2"/>
      <scheme val="minor"/>
    </font>
    <font>
      <b/>
      <sz val="9"/>
      <color rgb="FF7030A0"/>
      <name val="Calibri"/>
      <family val="2"/>
      <scheme val="minor"/>
    </font>
    <font>
      <sz val="9"/>
      <color rgb="FF7030A0"/>
      <name val="Calibri"/>
      <family val="2"/>
      <scheme val="minor"/>
    </font>
    <font>
      <b/>
      <sz val="9"/>
      <color theme="4" tint="-0.249977111117893"/>
      <name val="Calibri"/>
      <family val="2"/>
      <scheme val="minor"/>
    </font>
    <font>
      <i/>
      <sz val="9"/>
      <color theme="9" tint="-0.249977111117893"/>
      <name val="Calibri"/>
      <family val="2"/>
      <scheme val="minor"/>
    </font>
    <font>
      <b/>
      <i/>
      <sz val="9"/>
      <color theme="9" tint="-0.249977111117893"/>
      <name val="Calibri"/>
      <family val="2"/>
      <scheme val="minor"/>
    </font>
    <font>
      <b/>
      <sz val="10"/>
      <color rgb="FF000000"/>
      <name val="Calibri"/>
      <family val="2"/>
      <scheme val="minor"/>
    </font>
    <font>
      <sz val="12"/>
      <color theme="1"/>
      <name val="Calibri"/>
      <family val="2"/>
      <scheme val="minor"/>
    </font>
    <font>
      <b/>
      <i/>
      <sz val="9"/>
      <name val="Calibri"/>
      <family val="2"/>
      <scheme val="minor"/>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43"/>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1499374370555742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bgColor indexed="64"/>
      </patternFill>
    </fill>
    <fill>
      <patternFill patternType="solid">
        <fgColor rgb="FFC00000"/>
        <bgColor indexed="64"/>
      </patternFill>
    </fill>
    <fill>
      <patternFill patternType="solid">
        <fgColor theme="8" tint="0.79998168889431442"/>
        <bgColor indexed="31"/>
      </patternFill>
    </fill>
    <fill>
      <patternFill patternType="solid">
        <fgColor theme="6" tint="0.59999389629810485"/>
        <bgColor indexed="64"/>
      </patternFill>
    </fill>
    <fill>
      <patternFill patternType="solid">
        <fgColor rgb="FF00B0F0"/>
        <bgColor indexed="64"/>
      </patternFill>
    </fill>
    <fill>
      <patternFill patternType="solid">
        <fgColor rgb="FFD9D9D9"/>
        <bgColor indexed="64"/>
      </patternFill>
    </fill>
    <fill>
      <patternFill patternType="solid">
        <fgColor rgb="FF0066C0"/>
        <bgColor indexed="64"/>
      </patternFill>
    </fill>
    <fill>
      <patternFill patternType="solid">
        <fgColor theme="8" tint="0.59999389629810485"/>
        <bgColor indexed="31"/>
      </patternFill>
    </fill>
    <fill>
      <patternFill patternType="solid">
        <fgColor theme="9" tint="-0.249977111117893"/>
        <bgColor indexed="64"/>
      </patternFill>
    </fill>
    <fill>
      <patternFill patternType="solid">
        <fgColor rgb="FFFFFFFF"/>
        <bgColor rgb="FFF2F2F2"/>
      </patternFill>
    </fill>
    <fill>
      <patternFill patternType="solid">
        <fgColor rgb="FFD9D9D9"/>
        <bgColor rgb="FFDDDDDD"/>
      </patternFill>
    </fill>
    <fill>
      <patternFill patternType="solid">
        <fgColor theme="8" tint="0.59999389629810485"/>
        <bgColor indexed="64"/>
      </patternFill>
    </fill>
    <fill>
      <patternFill patternType="solid">
        <fgColor rgb="FFDAE3F3"/>
        <bgColor rgb="FFDEEBF7"/>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39997558519241921"/>
        <bgColor rgb="FFA6A6A6"/>
      </patternFill>
    </fill>
    <fill>
      <patternFill patternType="solid">
        <fgColor theme="4" tint="0.59999389629810485"/>
        <bgColor rgb="FFD9D9D9"/>
      </patternFill>
    </fill>
    <fill>
      <patternFill patternType="solid">
        <fgColor theme="4" tint="0.79998168889431442"/>
        <bgColor rgb="FFDEEBF7"/>
      </patternFill>
    </fill>
    <fill>
      <patternFill patternType="solid">
        <fgColor rgb="FFF1F5F9"/>
        <bgColor indexed="64"/>
      </patternFill>
    </fill>
    <fill>
      <patternFill patternType="solid">
        <fgColor theme="0"/>
        <bgColor indexed="64"/>
      </patternFill>
    </fill>
    <fill>
      <patternFill patternType="solid">
        <fgColor theme="4" tint="0.79998168889431442"/>
        <bgColor rgb="FFA6A6A6"/>
      </patternFill>
    </fill>
    <fill>
      <patternFill patternType="solid">
        <fgColor rgb="FFF1F5F9"/>
        <bgColor rgb="FFDEEBF7"/>
      </patternFill>
    </fill>
    <fill>
      <patternFill patternType="solid">
        <fgColor theme="0"/>
        <bgColor rgb="FFDEEBF7"/>
      </patternFill>
    </fill>
    <fill>
      <patternFill patternType="solid">
        <fgColor theme="9" tint="0.79998168889431442"/>
        <bgColor indexed="64"/>
      </patternFill>
    </fill>
    <fill>
      <patternFill patternType="solid">
        <fgColor theme="8" tint="0.59996337778862885"/>
        <bgColor indexed="64"/>
      </patternFill>
    </fill>
    <fill>
      <patternFill patternType="solid">
        <fgColor theme="6" tint="0.39997558519241921"/>
        <bgColor indexed="64"/>
      </patternFill>
    </fill>
  </fills>
  <borders count="39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hair">
        <color indexed="64"/>
      </top>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thin">
        <color indexed="64"/>
      </left>
      <right style="medium">
        <color indexed="64"/>
      </right>
      <top/>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22"/>
      </left>
      <right style="thin">
        <color indexed="22"/>
      </right>
      <top style="thin">
        <color indexed="22"/>
      </top>
      <bottom style="medium">
        <color indexed="22"/>
      </bottom>
      <diagonal/>
    </border>
    <border>
      <left style="thin">
        <color indexed="22"/>
      </left>
      <right style="medium">
        <color indexed="22"/>
      </right>
      <top style="thin">
        <color indexed="22"/>
      </top>
      <bottom style="medium">
        <color indexed="22"/>
      </bottom>
      <diagonal/>
    </border>
    <border>
      <left style="double">
        <color indexed="22"/>
      </left>
      <right style="thin">
        <color indexed="22"/>
      </right>
      <top style="thin">
        <color indexed="22"/>
      </top>
      <bottom style="double">
        <color indexed="22"/>
      </bottom>
      <diagonal/>
    </border>
    <border>
      <left style="thin">
        <color indexed="22"/>
      </left>
      <right style="double">
        <color indexed="22"/>
      </right>
      <top style="thin">
        <color indexed="22"/>
      </top>
      <bottom style="double">
        <color indexed="22"/>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22"/>
      </left>
      <right style="thin">
        <color indexed="22"/>
      </right>
      <top style="medium">
        <color indexed="22"/>
      </top>
      <bottom style="thin">
        <color indexed="22"/>
      </bottom>
      <diagonal/>
    </border>
    <border>
      <left style="thin">
        <color indexed="22"/>
      </left>
      <right style="medium">
        <color indexed="22"/>
      </right>
      <top style="medium">
        <color indexed="22"/>
      </top>
      <bottom style="thin">
        <color indexed="22"/>
      </bottom>
      <diagonal/>
    </border>
    <border>
      <left style="medium">
        <color indexed="64"/>
      </left>
      <right style="thin">
        <color indexed="64"/>
      </right>
      <top style="medium">
        <color indexed="64"/>
      </top>
      <bottom style="thin">
        <color indexed="64"/>
      </bottom>
      <diagonal/>
    </border>
    <border>
      <left style="medium">
        <color indexed="22"/>
      </left>
      <right/>
      <top style="medium">
        <color indexed="22"/>
      </top>
      <bottom style="thin">
        <color indexed="22"/>
      </bottom>
      <diagonal/>
    </border>
    <border>
      <left/>
      <right style="medium">
        <color indexed="22"/>
      </right>
      <top style="medium">
        <color indexed="22"/>
      </top>
      <bottom style="thin">
        <color indexed="22"/>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22"/>
      </left>
      <right style="thin">
        <color indexed="22"/>
      </right>
      <top style="double">
        <color indexed="22"/>
      </top>
      <bottom style="thin">
        <color indexed="22"/>
      </bottom>
      <diagonal/>
    </border>
    <border>
      <left style="thin">
        <color indexed="22"/>
      </left>
      <right style="double">
        <color indexed="22"/>
      </right>
      <top style="double">
        <color indexed="22"/>
      </top>
      <bottom style="thin">
        <color indexed="22"/>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22"/>
      </left>
      <right/>
      <top style="double">
        <color indexed="22"/>
      </top>
      <bottom style="thin">
        <color indexed="22"/>
      </bottom>
      <diagonal/>
    </border>
    <border>
      <left/>
      <right style="double">
        <color indexed="22"/>
      </right>
      <top style="double">
        <color indexed="22"/>
      </top>
      <bottom style="thin">
        <color indexed="22"/>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top style="medium">
        <color indexed="64"/>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indexed="64"/>
      </top>
      <bottom style="medium">
        <color auto="1"/>
      </bottom>
      <diagonal/>
    </border>
    <border>
      <left/>
      <right/>
      <top style="medium">
        <color indexed="64"/>
      </top>
      <bottom style="medium">
        <color auto="1"/>
      </bottom>
      <diagonal/>
    </border>
    <border>
      <left style="thin">
        <color indexed="64"/>
      </left>
      <right/>
      <top style="hair">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8"/>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8"/>
      </bottom>
      <diagonal/>
    </border>
    <border>
      <left/>
      <right/>
      <top style="medium">
        <color indexed="8"/>
      </top>
      <bottom/>
      <diagonal/>
    </border>
    <border>
      <left style="medium">
        <color indexed="8"/>
      </left>
      <right style="thin">
        <color indexed="8"/>
      </right>
      <top style="medium">
        <color indexed="8"/>
      </top>
      <bottom style="thin">
        <color theme="0" tint="-0.24994659260841701"/>
      </bottom>
      <diagonal/>
    </border>
    <border>
      <left style="thin">
        <color indexed="8"/>
      </left>
      <right style="thin">
        <color indexed="8"/>
      </right>
      <top style="medium">
        <color indexed="8"/>
      </top>
      <bottom style="thin">
        <color theme="0" tint="-0.24994659260841701"/>
      </bottom>
      <diagonal/>
    </border>
    <border>
      <left style="thin">
        <color indexed="8"/>
      </left>
      <right style="medium">
        <color indexed="8"/>
      </right>
      <top style="medium">
        <color indexed="8"/>
      </top>
      <bottom style="thin">
        <color theme="0" tint="-0.24994659260841701"/>
      </bottom>
      <diagonal/>
    </border>
    <border>
      <left style="medium">
        <color indexed="8"/>
      </left>
      <right style="thin">
        <color indexed="8"/>
      </right>
      <top style="thin">
        <color theme="0" tint="-0.24994659260841701"/>
      </top>
      <bottom style="thin">
        <color theme="0" tint="-0.24994659260841701"/>
      </bottom>
      <diagonal/>
    </border>
    <border>
      <left style="thin">
        <color indexed="8"/>
      </left>
      <right style="thin">
        <color indexed="8"/>
      </right>
      <top style="thin">
        <color theme="0" tint="-0.24994659260841701"/>
      </top>
      <bottom style="thin">
        <color theme="0" tint="-0.24994659260841701"/>
      </bottom>
      <diagonal/>
    </border>
    <border>
      <left style="thin">
        <color indexed="8"/>
      </left>
      <right style="medium">
        <color indexed="8"/>
      </right>
      <top style="thin">
        <color theme="0" tint="-0.24994659260841701"/>
      </top>
      <bottom style="thin">
        <color theme="0" tint="-0.24994659260841701"/>
      </bottom>
      <diagonal/>
    </border>
    <border>
      <left style="medium">
        <color indexed="8"/>
      </left>
      <right style="thin">
        <color indexed="8"/>
      </right>
      <top style="thin">
        <color theme="0" tint="-0.24994659260841701"/>
      </top>
      <bottom style="medium">
        <color indexed="8"/>
      </bottom>
      <diagonal/>
    </border>
    <border>
      <left style="thin">
        <color indexed="8"/>
      </left>
      <right style="thin">
        <color indexed="8"/>
      </right>
      <top style="thin">
        <color theme="0" tint="-0.24994659260841701"/>
      </top>
      <bottom style="medium">
        <color indexed="8"/>
      </bottom>
      <diagonal/>
    </border>
    <border>
      <left style="thin">
        <color indexed="8"/>
      </left>
      <right style="medium">
        <color indexed="8"/>
      </right>
      <top style="thin">
        <color theme="0" tint="-0.24994659260841701"/>
      </top>
      <bottom style="medium">
        <color indexed="8"/>
      </bottom>
      <diagonal/>
    </border>
    <border>
      <left style="thin">
        <color indexed="64"/>
      </left>
      <right style="thin">
        <color indexed="64"/>
      </right>
      <top style="medium">
        <color indexed="8"/>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medium">
        <color indexed="8"/>
      </left>
      <right style="thin">
        <color indexed="64"/>
      </right>
      <top style="thin">
        <color theme="0" tint="-0.24994659260841701"/>
      </top>
      <bottom style="thin">
        <color theme="0" tint="-0.24994659260841701"/>
      </bottom>
      <diagonal/>
    </border>
    <border>
      <left style="thin">
        <color indexed="64"/>
      </left>
      <right style="medium">
        <color indexed="64"/>
      </right>
      <top style="medium">
        <color indexed="8"/>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thin">
        <color indexed="8"/>
      </left>
      <right style="thin">
        <color indexed="8"/>
      </right>
      <top style="thin">
        <color theme="0" tint="-0.24994659260841701"/>
      </top>
      <bottom style="thin">
        <color theme="0" tint="-0.24994659260841701"/>
      </bottom>
      <diagonal/>
    </border>
    <border>
      <left/>
      <right style="medium">
        <color indexed="8"/>
      </right>
      <top style="thin">
        <color theme="0" tint="-0.24994659260841701"/>
      </top>
      <bottom style="thin">
        <color theme="0" tint="-0.24994659260841701"/>
      </bottom>
      <diagonal/>
    </border>
    <border>
      <left style="thin">
        <color indexed="64"/>
      </left>
      <right style="thin">
        <color indexed="8"/>
      </right>
      <top style="thin">
        <color theme="0" tint="-0.24994659260841701"/>
      </top>
      <bottom style="thin">
        <color theme="0" tint="-0.24994659260841701"/>
      </bottom>
      <diagonal/>
    </border>
    <border>
      <left style="thin">
        <color indexed="8"/>
      </left>
      <right style="medium">
        <color indexed="8"/>
      </right>
      <top/>
      <bottom style="thin">
        <color theme="0" tint="-0.2499465926084170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auto="1"/>
      </bottom>
      <diagonal/>
    </border>
    <border>
      <left style="thin">
        <color indexed="64"/>
      </left>
      <right style="medium">
        <color indexed="64"/>
      </right>
      <top/>
      <bottom style="medium">
        <color auto="1"/>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rgb="FFBFBFBF"/>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style="medium">
        <color rgb="FFBFBFBF"/>
      </top>
      <bottom style="medium">
        <color rgb="FFBFBFBF"/>
      </bottom>
      <diagonal/>
    </border>
    <border>
      <left/>
      <right/>
      <top/>
      <bottom style="medium">
        <color rgb="FFBFBFBF"/>
      </bottom>
      <diagonal/>
    </border>
    <border>
      <left style="medium">
        <color rgb="FFD9D9D9"/>
      </left>
      <right/>
      <top/>
      <bottom style="medium">
        <color rgb="FFBFBFBF"/>
      </bottom>
      <diagonal/>
    </border>
    <border>
      <left style="medium">
        <color indexed="64"/>
      </left>
      <right/>
      <top/>
      <bottom style="medium">
        <color auto="1"/>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1" tint="0.499984740745262"/>
      </left>
      <right/>
      <top style="thin">
        <color theme="1" tint="0.499984740745262"/>
      </top>
      <bottom style="thin">
        <color theme="0" tint="-0.14996795556505021"/>
      </bottom>
      <diagonal/>
    </border>
    <border>
      <left/>
      <right/>
      <top style="thin">
        <color theme="1" tint="0.499984740745262"/>
      </top>
      <bottom style="thin">
        <color theme="0" tint="-0.14996795556505021"/>
      </bottom>
      <diagonal/>
    </border>
    <border>
      <left/>
      <right style="thin">
        <color theme="0" tint="-0.14996795556505021"/>
      </right>
      <top style="thin">
        <color theme="1" tint="0.499984740745262"/>
      </top>
      <bottom style="thin">
        <color theme="0" tint="-0.14996795556505021"/>
      </bottom>
      <diagonal/>
    </border>
    <border>
      <left style="medium">
        <color indexed="8"/>
      </left>
      <right style="thin">
        <color indexed="8"/>
      </right>
      <top/>
      <bottom style="thin">
        <color theme="0" tint="-0.24994659260841701"/>
      </bottom>
      <diagonal/>
    </border>
    <border>
      <left style="thin">
        <color indexed="8"/>
      </left>
      <right style="thin">
        <color indexed="8"/>
      </right>
      <top/>
      <bottom style="thin">
        <color theme="0" tint="-0.24994659260841701"/>
      </bottom>
      <diagonal/>
    </border>
    <border>
      <left style="medium">
        <color auto="1"/>
      </left>
      <right/>
      <top style="medium">
        <color indexed="8"/>
      </top>
      <bottom style="thin">
        <color auto="1"/>
      </bottom>
      <diagonal/>
    </border>
    <border>
      <left/>
      <right/>
      <top style="medium">
        <color indexed="8"/>
      </top>
      <bottom style="thin">
        <color auto="1"/>
      </bottom>
      <diagonal/>
    </border>
    <border>
      <left/>
      <right style="medium">
        <color indexed="64"/>
      </right>
      <top style="medium">
        <color indexed="8"/>
      </top>
      <bottom style="thin">
        <color auto="1"/>
      </bottom>
      <diagonal/>
    </border>
    <border>
      <left style="thin">
        <color auto="1"/>
      </left>
      <right/>
      <top/>
      <bottom/>
      <diagonal/>
    </border>
    <border>
      <left style="double">
        <color indexed="22"/>
      </left>
      <right style="thin">
        <color indexed="22"/>
      </right>
      <top style="thin">
        <color indexed="22"/>
      </top>
      <bottom style="double">
        <color indexed="22"/>
      </bottom>
      <diagonal/>
    </border>
    <border>
      <left style="thin">
        <color indexed="22"/>
      </left>
      <right style="double">
        <color indexed="22"/>
      </right>
      <top style="thin">
        <color indexed="22"/>
      </top>
      <bottom style="double">
        <color indexed="22"/>
      </bottom>
      <diagonal/>
    </border>
    <border>
      <left style="medium">
        <color indexed="22"/>
      </left>
      <right style="thin">
        <color indexed="22"/>
      </right>
      <top style="thin">
        <color indexed="22"/>
      </top>
      <bottom style="medium">
        <color indexed="22"/>
      </bottom>
      <diagonal/>
    </border>
    <border>
      <left style="thin">
        <color indexed="22"/>
      </left>
      <right style="medium">
        <color indexed="22"/>
      </right>
      <top style="thin">
        <color indexed="22"/>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22"/>
      </left>
      <right/>
      <top style="medium">
        <color indexed="22"/>
      </top>
      <bottom style="thin">
        <color indexed="22"/>
      </bottom>
      <diagonal/>
    </border>
    <border>
      <left/>
      <right style="medium">
        <color indexed="22"/>
      </right>
      <top style="medium">
        <color indexed="22"/>
      </top>
      <bottom style="thin">
        <color indexed="22"/>
      </bottom>
      <diagonal/>
    </border>
    <border>
      <left/>
      <right style="medium">
        <color indexed="8"/>
      </right>
      <top style="thin">
        <color theme="0" tint="-0.24994659260841701"/>
      </top>
      <bottom style="dashed">
        <color theme="0" tint="-0.24994659260841701"/>
      </bottom>
      <diagonal/>
    </border>
    <border>
      <left style="medium">
        <color indexed="8"/>
      </left>
      <right style="thin">
        <color indexed="8"/>
      </right>
      <top style="thin">
        <color theme="0" tint="-0.24994659260841701"/>
      </top>
      <bottom style="medium">
        <color indexed="8"/>
      </bottom>
      <diagonal/>
    </border>
    <border>
      <left style="thin">
        <color indexed="8"/>
      </left>
      <right style="thin">
        <color indexed="8"/>
      </right>
      <top style="thin">
        <color theme="0" tint="-0.24994659260841701"/>
      </top>
      <bottom style="medium">
        <color indexed="8"/>
      </bottom>
      <diagonal/>
    </border>
    <border>
      <left style="thin">
        <color indexed="64"/>
      </left>
      <right style="thin">
        <color indexed="64"/>
      </right>
      <top style="thin">
        <color theme="0" tint="-0.24994659260841701"/>
      </top>
      <bottom style="medium">
        <color indexed="8"/>
      </bottom>
      <diagonal/>
    </border>
    <border>
      <left style="thin">
        <color indexed="64"/>
      </left>
      <right style="medium">
        <color indexed="64"/>
      </right>
      <top style="thin">
        <color theme="0" tint="-0.24994659260841701"/>
      </top>
      <bottom style="medium">
        <color indexed="8"/>
      </bottom>
      <diagonal/>
    </border>
    <border>
      <left style="thin">
        <color indexed="8"/>
      </left>
      <right style="medium">
        <color indexed="8"/>
      </right>
      <top style="thin">
        <color theme="0" tint="-0.24994659260841701"/>
      </top>
      <bottom style="medium">
        <color indexed="8"/>
      </bottom>
      <diagonal/>
    </border>
    <border>
      <left style="medium">
        <color auto="1"/>
      </left>
      <right style="thin">
        <color auto="1"/>
      </right>
      <top style="thin">
        <color theme="0" tint="-0.24994659260841701"/>
      </top>
      <bottom style="thin">
        <color theme="0" tint="-0.24994659260841701"/>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8"/>
      </right>
      <top style="medium">
        <color indexed="8"/>
      </top>
      <bottom style="thin">
        <color theme="0" tint="-0.24994659260841701"/>
      </bottom>
      <diagonal/>
    </border>
    <border>
      <left/>
      <right style="medium">
        <color indexed="8"/>
      </right>
      <top style="medium">
        <color indexed="8"/>
      </top>
      <bottom style="thin">
        <color theme="0" tint="-0.24994659260841701"/>
      </bottom>
      <diagonal/>
    </border>
    <border>
      <left/>
      <right style="medium">
        <color indexed="8"/>
      </right>
      <top style="thin">
        <color theme="0" tint="-0.24994659260841701"/>
      </top>
      <bottom style="medium">
        <color indexed="8"/>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theme="0" tint="-0.499984740745262"/>
      </right>
      <top style="thin">
        <color auto="1"/>
      </top>
      <bottom style="thin">
        <color theme="0" tint="-0.34998626667073579"/>
      </bottom>
      <diagonal/>
    </border>
    <border>
      <left style="thin">
        <color auto="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dashed">
        <color theme="0" tint="-0.14996795556505021"/>
      </right>
      <top style="thin">
        <color theme="0" tint="-0.34998626667073579"/>
      </top>
      <bottom/>
      <diagonal/>
    </border>
    <border>
      <left style="dashed">
        <color theme="0" tint="-0.14996795556505021"/>
      </left>
      <right style="thin">
        <color theme="0" tint="-0.34998626667073579"/>
      </right>
      <top style="thin">
        <color theme="0" tint="-0.34998626667073579"/>
      </top>
      <bottom/>
      <diagonal/>
    </border>
    <border>
      <left/>
      <right style="thin">
        <color theme="0" tint="-0.499984740745262"/>
      </right>
      <top/>
      <bottom/>
      <diagonal/>
    </border>
    <border>
      <left style="thin">
        <color auto="1"/>
      </left>
      <right style="thin">
        <color auto="1"/>
      </right>
      <top/>
      <bottom style="thin">
        <color auto="1"/>
      </bottom>
      <diagonal/>
    </border>
    <border>
      <left style="thin">
        <color auto="1"/>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dashed">
        <color theme="0" tint="-0.14996795556505021"/>
      </right>
      <top/>
      <bottom/>
      <diagonal/>
    </border>
    <border>
      <left style="dashed">
        <color theme="0" tint="-0.14996795556505021"/>
      </left>
      <right style="thin">
        <color theme="0" tint="-0.34998626667073579"/>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theme="0" tint="-0.34998626667073579"/>
      </right>
      <top/>
      <bottom style="thin">
        <color auto="1"/>
      </bottom>
      <diagonal/>
    </border>
    <border>
      <left style="thin">
        <color theme="0" tint="-0.34998626667073579"/>
      </left>
      <right style="thin">
        <color theme="0" tint="-0.34998626667073579"/>
      </right>
      <top/>
      <bottom style="thin">
        <color auto="1"/>
      </bottom>
      <diagonal/>
    </border>
    <border>
      <left style="thin">
        <color theme="0" tint="-0.34998626667073579"/>
      </left>
      <right style="dashed">
        <color theme="0" tint="-0.14996795556505021"/>
      </right>
      <top/>
      <bottom style="thin">
        <color auto="1"/>
      </bottom>
      <diagonal/>
    </border>
    <border>
      <left style="dashed">
        <color theme="0" tint="-0.14996795556505021"/>
      </left>
      <right style="thin">
        <color theme="0" tint="-0.34998626667073579"/>
      </right>
      <top/>
      <bottom style="thin">
        <color auto="1"/>
      </bottom>
      <diagonal/>
    </border>
    <border>
      <left/>
      <right style="thin">
        <color theme="0" tint="-0.499984740745262"/>
      </right>
      <top/>
      <bottom style="thin">
        <color auto="1"/>
      </bottom>
      <diagonal/>
    </border>
    <border>
      <left style="thin">
        <color auto="1"/>
      </left>
      <right/>
      <top style="thin">
        <color auto="1"/>
      </top>
      <bottom style="thin">
        <color auto="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auto="1"/>
      </right>
      <top/>
      <bottom/>
      <diagonal/>
    </border>
    <border>
      <left style="thin">
        <color indexed="64"/>
      </left>
      <right style="thin">
        <color theme="0" tint="-0.24994659260841701"/>
      </right>
      <top/>
      <bottom/>
      <diagonal/>
    </border>
    <border>
      <left style="thin">
        <color auto="1"/>
      </left>
      <right style="thin">
        <color theme="0" tint="-0.24994659260841701"/>
      </right>
      <top/>
      <bottom style="thin">
        <color theme="0" tint="-0.499984740745262"/>
      </bottom>
      <diagonal/>
    </border>
    <border>
      <left style="thin">
        <color theme="0" tint="-0.24994659260841701"/>
      </left>
      <right style="thin">
        <color theme="0" tint="-0.24994659260841701"/>
      </right>
      <top/>
      <bottom style="thin">
        <color theme="0" tint="-0.499984740745262"/>
      </bottom>
      <diagonal/>
    </border>
    <border>
      <left style="thin">
        <color theme="0" tint="-0.24994659260841701"/>
      </left>
      <right style="thin">
        <color auto="1"/>
      </right>
      <top/>
      <bottom style="thin">
        <color theme="0" tint="-0.499984740745262"/>
      </bottom>
      <diagonal/>
    </border>
    <border>
      <left/>
      <right style="thin">
        <color theme="0" tint="-0.24994659260841701"/>
      </right>
      <top style="thin">
        <color theme="0" tint="-0.499984740745262"/>
      </top>
      <bottom style="thick">
        <color theme="0" tint="-0.499984740745262"/>
      </bottom>
      <diagonal/>
    </border>
    <border>
      <left style="thin">
        <color theme="0" tint="-0.24994659260841701"/>
      </left>
      <right style="thin">
        <color theme="0" tint="-0.24994659260841701"/>
      </right>
      <top style="thin">
        <color theme="0" tint="-0.499984740745262"/>
      </top>
      <bottom style="thick">
        <color theme="0" tint="-0.499984740745262"/>
      </bottom>
      <diagonal/>
    </border>
    <border>
      <left style="thin">
        <color theme="0" tint="-0.24994659260841701"/>
      </left>
      <right style="thin">
        <color auto="1"/>
      </right>
      <top style="thin">
        <color theme="0" tint="-0.499984740745262"/>
      </top>
      <bottom style="thick">
        <color theme="0" tint="-0.499984740745262"/>
      </bottom>
      <diagonal/>
    </border>
    <border>
      <left style="thin">
        <color indexed="64"/>
      </left>
      <right style="thin">
        <color theme="0" tint="-0.24994659260841701"/>
      </right>
      <top style="thin">
        <color theme="0" tint="-0.499984740745262"/>
      </top>
      <bottom style="thick">
        <color theme="0" tint="-0.499984740745262"/>
      </bottom>
      <diagonal/>
    </border>
    <border>
      <left/>
      <right style="thin">
        <color theme="0" tint="-0.24994659260841701"/>
      </right>
      <top style="thick">
        <color theme="0" tint="-0.499984740745262"/>
      </top>
      <bottom style="thin">
        <color theme="0" tint="-0.14996795556505021"/>
      </bottom>
      <diagonal/>
    </border>
    <border>
      <left style="thin">
        <color theme="0" tint="-0.24994659260841701"/>
      </left>
      <right style="thin">
        <color theme="0" tint="-0.24994659260841701"/>
      </right>
      <top style="thick">
        <color theme="0" tint="-0.499984740745262"/>
      </top>
      <bottom style="thin">
        <color theme="0" tint="-0.14996795556505021"/>
      </bottom>
      <diagonal/>
    </border>
    <border>
      <left style="thin">
        <color theme="0" tint="-0.24994659260841701"/>
      </left>
      <right style="thin">
        <color auto="1"/>
      </right>
      <top style="thick">
        <color theme="0" tint="-0.499984740745262"/>
      </top>
      <bottom style="thin">
        <color theme="0" tint="-0.14996795556505021"/>
      </bottom>
      <diagonal/>
    </border>
    <border>
      <left style="thin">
        <color indexed="64"/>
      </left>
      <right style="thin">
        <color theme="0" tint="-0.24994659260841701"/>
      </right>
      <top style="thick">
        <color theme="0" tint="-0.499984740745262"/>
      </top>
      <bottom style="thin">
        <color theme="0" tint="-0.14996795556505021"/>
      </bottom>
      <diagonal/>
    </border>
    <border>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auto="1"/>
      </right>
      <top style="thin">
        <color theme="0" tint="-0.14996795556505021"/>
      </top>
      <bottom style="thin">
        <color theme="0" tint="-0.14996795556505021"/>
      </bottom>
      <diagonal/>
    </border>
    <border>
      <left style="thin">
        <color indexed="64"/>
      </left>
      <right style="thin">
        <color theme="0" tint="-0.24994659260841701"/>
      </right>
      <top style="thin">
        <color theme="0" tint="-0.14996795556505021"/>
      </top>
      <bottom style="thin">
        <color theme="0" tint="-0.14996795556505021"/>
      </bottom>
      <diagonal/>
    </border>
    <border>
      <left/>
      <right style="thin">
        <color theme="0" tint="-0.24994659260841701"/>
      </right>
      <top style="thin">
        <color theme="0" tint="-0.14996795556505021"/>
      </top>
      <bottom style="thick">
        <color theme="0" tint="-0.499984740745262"/>
      </bottom>
      <diagonal/>
    </border>
    <border>
      <left style="thin">
        <color theme="0" tint="-0.24994659260841701"/>
      </left>
      <right style="thin">
        <color theme="0" tint="-0.24994659260841701"/>
      </right>
      <top style="thin">
        <color theme="0" tint="-0.14996795556505021"/>
      </top>
      <bottom style="thick">
        <color theme="0" tint="-0.499984740745262"/>
      </bottom>
      <diagonal/>
    </border>
    <border>
      <left style="thin">
        <color theme="0" tint="-0.24994659260841701"/>
      </left>
      <right style="thin">
        <color auto="1"/>
      </right>
      <top style="thin">
        <color theme="0" tint="-0.14996795556505021"/>
      </top>
      <bottom style="thick">
        <color theme="0" tint="-0.499984740745262"/>
      </bottom>
      <diagonal/>
    </border>
    <border>
      <left style="thin">
        <color indexed="64"/>
      </left>
      <right style="thin">
        <color theme="0" tint="-0.24994659260841701"/>
      </right>
      <top style="thin">
        <color theme="0" tint="-0.14996795556505021"/>
      </top>
      <bottom style="thick">
        <color theme="0" tint="-0.499984740745262"/>
      </bottom>
      <diagonal/>
    </border>
    <border>
      <left/>
      <right style="thin">
        <color theme="0" tint="-0.24994659260841701"/>
      </right>
      <top style="thin">
        <color theme="0" tint="-0.14996795556505021"/>
      </top>
      <bottom style="thin">
        <color theme="0" tint="-0.499984740745262"/>
      </bottom>
      <diagonal/>
    </border>
    <border>
      <left style="thin">
        <color theme="0" tint="-0.24994659260841701"/>
      </left>
      <right style="thin">
        <color theme="0" tint="-0.24994659260841701"/>
      </right>
      <top style="thin">
        <color theme="0" tint="-0.14996795556505021"/>
      </top>
      <bottom style="thin">
        <color theme="0" tint="-0.499984740745262"/>
      </bottom>
      <diagonal/>
    </border>
    <border>
      <left style="thin">
        <color theme="0" tint="-0.24994659260841701"/>
      </left>
      <right style="thin">
        <color auto="1"/>
      </right>
      <top style="thin">
        <color theme="0" tint="-0.14996795556505021"/>
      </top>
      <bottom style="thin">
        <color theme="0" tint="-0.499984740745262"/>
      </bottom>
      <diagonal/>
    </border>
    <border>
      <left style="thin">
        <color indexed="64"/>
      </left>
      <right style="thin">
        <color theme="0" tint="-0.24994659260841701"/>
      </right>
      <top style="thin">
        <color theme="0" tint="-0.14996795556505021"/>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top style="medium">
        <color indexed="64"/>
      </top>
      <bottom/>
      <diagonal/>
    </border>
    <border>
      <left style="medium">
        <color indexed="8"/>
      </left>
      <right style="thin">
        <color indexed="8"/>
      </right>
      <top style="thin">
        <color theme="0" tint="-0.24994659260841701"/>
      </top>
      <bottom/>
      <diagonal/>
    </border>
    <border>
      <left style="thin">
        <color indexed="64"/>
      </left>
      <right style="thin">
        <color indexed="64"/>
      </right>
      <top style="thin">
        <color theme="0" tint="-0.24994659260841701"/>
      </top>
      <bottom/>
      <diagonal/>
    </border>
    <border>
      <left style="thin">
        <color indexed="64"/>
      </left>
      <right style="medium">
        <color indexed="64"/>
      </right>
      <top style="thin">
        <color theme="0" tint="-0.24994659260841701"/>
      </top>
      <bottom/>
      <diagonal/>
    </border>
    <border>
      <left/>
      <right style="thin">
        <color indexed="64"/>
      </right>
      <top style="medium">
        <color indexed="64"/>
      </top>
      <bottom style="thin">
        <color indexed="64"/>
      </bottom>
      <diagonal/>
    </border>
    <border>
      <left style="medium">
        <color indexed="8"/>
      </left>
      <right style="medium">
        <color indexed="8"/>
      </right>
      <top style="medium">
        <color indexed="8"/>
      </top>
      <bottom style="thin">
        <color theme="0" tint="-0.24994659260841701"/>
      </bottom>
      <diagonal/>
    </border>
    <border>
      <left style="medium">
        <color indexed="8"/>
      </left>
      <right style="medium">
        <color indexed="8"/>
      </right>
      <top style="thin">
        <color theme="0" tint="-0.24994659260841701"/>
      </top>
      <bottom style="thin">
        <color theme="0" tint="-0.24994659260841701"/>
      </bottom>
      <diagonal/>
    </border>
    <border>
      <left style="medium">
        <color indexed="8"/>
      </left>
      <right style="medium">
        <color indexed="8"/>
      </right>
      <top style="thin">
        <color theme="0" tint="-0.24994659260841701"/>
      </top>
      <bottom style="medium">
        <color indexed="8"/>
      </bottom>
      <diagonal/>
    </border>
    <border>
      <left style="medium">
        <color indexed="64"/>
      </left>
      <right/>
      <top style="medium">
        <color indexed="64"/>
      </top>
      <bottom style="thin">
        <color theme="0" tint="-0.24994659260841701"/>
      </bottom>
      <diagonal/>
    </border>
    <border>
      <left style="medium">
        <color indexed="8"/>
      </left>
      <right/>
      <top style="thin">
        <color theme="0" tint="-0.24994659260841701"/>
      </top>
      <bottom style="thin">
        <color theme="0" tint="-0.24994659260841701"/>
      </bottom>
      <diagonal/>
    </border>
    <border>
      <left style="medium">
        <color indexed="8"/>
      </left>
      <right style="thin">
        <color indexed="8"/>
      </right>
      <top style="thin">
        <color theme="0" tint="-0.24994659260841701"/>
      </top>
      <bottom style="medium">
        <color indexed="8"/>
      </bottom>
      <diagonal/>
    </border>
    <border>
      <left style="thin">
        <color indexed="8"/>
      </left>
      <right style="medium">
        <color indexed="8"/>
      </right>
      <top style="thin">
        <color theme="0" tint="-0.24994659260841701"/>
      </top>
      <bottom style="medium">
        <color indexed="8"/>
      </bottom>
      <diagonal/>
    </border>
    <border>
      <left style="medium">
        <color indexed="64"/>
      </left>
      <right/>
      <top style="thin">
        <color theme="0" tint="-0.24994659260841701"/>
      </top>
      <bottom style="medium">
        <color indexed="8"/>
      </bottom>
      <diagonal/>
    </border>
    <border>
      <left style="medium">
        <color indexed="64"/>
      </left>
      <right style="medium">
        <color indexed="64"/>
      </right>
      <top style="medium">
        <color indexed="64"/>
      </top>
      <bottom style="thin">
        <color indexed="64"/>
      </bottom>
      <diagonal/>
    </border>
    <border>
      <left/>
      <right style="thin">
        <color theme="0" tint="-0.24994659260841701"/>
      </right>
      <top style="thin">
        <color theme="0" tint="-0.14996795556505021"/>
      </top>
      <bottom/>
      <diagonal/>
    </border>
    <border>
      <left style="thin">
        <color theme="0" tint="-0.24994659260841701"/>
      </left>
      <right style="thin">
        <color theme="0" tint="-0.24994659260841701"/>
      </right>
      <top style="thin">
        <color theme="0" tint="-0.14996795556505021"/>
      </top>
      <bottom/>
      <diagonal/>
    </border>
    <border>
      <left style="thin">
        <color theme="0" tint="-0.24994659260841701"/>
      </left>
      <right style="thin">
        <color auto="1"/>
      </right>
      <top style="thin">
        <color theme="0" tint="-0.14996795556505021"/>
      </top>
      <bottom/>
      <diagonal/>
    </border>
    <border>
      <left style="thin">
        <color indexed="64"/>
      </left>
      <right style="thin">
        <color theme="0" tint="-0.24994659260841701"/>
      </right>
      <top style="thin">
        <color theme="0" tint="-0.14996795556505021"/>
      </top>
      <bottom/>
      <diagonal/>
    </border>
    <border>
      <left/>
      <right style="thin">
        <color theme="0" tint="-0.24994659260841701"/>
      </right>
      <top style="medium">
        <color auto="1"/>
      </top>
      <bottom style="thick">
        <color theme="0" tint="-0.499984740745262"/>
      </bottom>
      <diagonal/>
    </border>
    <border>
      <left style="thin">
        <color theme="0" tint="-0.24994659260841701"/>
      </left>
      <right style="thin">
        <color theme="0" tint="-0.24994659260841701"/>
      </right>
      <top style="medium">
        <color auto="1"/>
      </top>
      <bottom style="thick">
        <color theme="0" tint="-0.499984740745262"/>
      </bottom>
      <diagonal/>
    </border>
    <border>
      <left style="thin">
        <color theme="0" tint="-0.24994659260841701"/>
      </left>
      <right style="thin">
        <color auto="1"/>
      </right>
      <top style="medium">
        <color auto="1"/>
      </top>
      <bottom style="thick">
        <color theme="0" tint="-0.499984740745262"/>
      </bottom>
      <diagonal/>
    </border>
    <border>
      <left style="thin">
        <color indexed="64"/>
      </left>
      <right style="thin">
        <color theme="0" tint="-0.24994659260841701"/>
      </right>
      <top style="medium">
        <color auto="1"/>
      </top>
      <bottom style="thick">
        <color theme="0" tint="-0.499984740745262"/>
      </bottom>
      <diagonal/>
    </border>
    <border>
      <left style="thin">
        <color theme="0" tint="-0.24994659260841701"/>
      </left>
      <right/>
      <top style="thin">
        <color theme="0" tint="-0.14996795556505021"/>
      </top>
      <bottom style="thin">
        <color theme="0" tint="-0.49998474074526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22"/>
      </left>
      <right style="thin">
        <color indexed="22"/>
      </right>
      <top style="medium">
        <color indexed="22"/>
      </top>
      <bottom style="thin">
        <color indexed="22"/>
      </bottom>
      <diagonal/>
    </border>
    <border>
      <left style="thin">
        <color indexed="22"/>
      </left>
      <right style="medium">
        <color indexed="22"/>
      </right>
      <top style="medium">
        <color indexed="22"/>
      </top>
      <bottom style="thin">
        <color indexed="22"/>
      </bottom>
      <diagonal/>
    </border>
    <border>
      <left style="double">
        <color indexed="22"/>
      </left>
      <right style="thin">
        <color indexed="22"/>
      </right>
      <top style="thin">
        <color indexed="22"/>
      </top>
      <bottom style="double">
        <color indexed="22"/>
      </bottom>
      <diagonal/>
    </border>
    <border>
      <left style="thin">
        <color indexed="22"/>
      </left>
      <right style="double">
        <color indexed="22"/>
      </right>
      <top style="thin">
        <color indexed="22"/>
      </top>
      <bottom style="double">
        <color indexed="22"/>
      </bottom>
      <diagonal/>
    </border>
    <border>
      <left style="medium">
        <color indexed="22"/>
      </left>
      <right style="thin">
        <color indexed="22"/>
      </right>
      <top style="thin">
        <color indexed="22"/>
      </top>
      <bottom style="medium">
        <color indexed="22"/>
      </bottom>
      <diagonal/>
    </border>
    <border>
      <left style="thin">
        <color indexed="22"/>
      </left>
      <right style="medium">
        <color indexed="22"/>
      </right>
      <top style="thin">
        <color indexed="22"/>
      </top>
      <bottom style="medium">
        <color indexed="22"/>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indexed="8"/>
      </left>
      <right style="thin">
        <color indexed="8"/>
      </right>
      <top style="thin">
        <color theme="0" tint="-0.24994659260841701"/>
      </top>
      <bottom style="thin">
        <color theme="0" tint="-0.24994659260841701"/>
      </bottom>
      <diagonal/>
    </border>
    <border>
      <left style="thin">
        <color indexed="8"/>
      </left>
      <right style="medium">
        <color indexed="8"/>
      </right>
      <top style="thin">
        <color theme="0" tint="-0.24994659260841701"/>
      </top>
      <bottom style="thin">
        <color theme="0" tint="-0.24994659260841701"/>
      </bottom>
      <diagonal/>
    </border>
    <border>
      <left style="thin">
        <color theme="0" tint="-0.34998626667073579"/>
      </left>
      <right style="thin">
        <color theme="0" tint="-0.34998626667073579"/>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theme="0" tint="-0.34998626667073579"/>
      </right>
      <top style="thin">
        <color indexed="64"/>
      </top>
      <bottom style="thin">
        <color indexed="64"/>
      </bottom>
      <diagonal/>
    </border>
    <border>
      <left style="thin">
        <color theme="0" tint="-0.34998626667073579"/>
      </left>
      <right style="dashed">
        <color theme="0" tint="-0.14996795556505021"/>
      </right>
      <top style="thin">
        <color auto="1"/>
      </top>
      <bottom style="thin">
        <color auto="1"/>
      </bottom>
      <diagonal/>
    </border>
    <border>
      <left style="dashed">
        <color theme="0" tint="-0.14996795556505021"/>
      </left>
      <right style="thin">
        <color theme="0" tint="-0.34998626667073579"/>
      </right>
      <top style="thin">
        <color auto="1"/>
      </top>
      <bottom style="thin">
        <color auto="1"/>
      </bottom>
      <diagonal/>
    </border>
    <border>
      <left/>
      <right style="thin">
        <color theme="0" tint="-0.499984740745262"/>
      </right>
      <top style="thin">
        <color indexed="64"/>
      </top>
      <bottom style="thin">
        <color indexed="64"/>
      </bottom>
      <diagonal/>
    </border>
    <border>
      <left/>
      <right style="thin">
        <color auto="1"/>
      </right>
      <top style="medium">
        <color auto="1"/>
      </top>
      <bottom/>
      <diagonal/>
    </border>
    <border>
      <left/>
      <right style="medium">
        <color auto="1"/>
      </right>
      <top/>
      <bottom style="medium">
        <color auto="1"/>
      </bottom>
      <diagonal/>
    </border>
    <border>
      <left style="medium">
        <color indexed="64"/>
      </left>
      <right/>
      <top/>
      <bottom style="medium">
        <color auto="1"/>
      </bottom>
      <diagonal/>
    </border>
    <border>
      <left style="thin">
        <color auto="1"/>
      </left>
      <right/>
      <top/>
      <bottom style="medium">
        <color auto="1"/>
      </bottom>
      <diagonal/>
    </border>
    <border>
      <left style="medium">
        <color auto="1"/>
      </left>
      <right/>
      <top style="medium">
        <color auto="1"/>
      </top>
      <bottom style="medium">
        <color auto="1"/>
      </bottom>
      <diagonal/>
    </border>
    <border>
      <left style="medium">
        <color indexed="64"/>
      </left>
      <right/>
      <top style="thin">
        <color indexed="64"/>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medium">
        <color auto="1"/>
      </top>
      <bottom style="thin">
        <color theme="0" tint="-0.499984740745262"/>
      </bottom>
      <diagonal/>
    </border>
    <border>
      <left/>
      <right/>
      <top style="medium">
        <color auto="1"/>
      </top>
      <bottom style="thin">
        <color theme="0" tint="-0.499984740745262"/>
      </bottom>
      <diagonal/>
    </border>
    <border>
      <left/>
      <right style="medium">
        <color auto="1"/>
      </right>
      <top style="medium">
        <color auto="1"/>
      </top>
      <bottom style="thin">
        <color theme="0" tint="-0.499984740745262"/>
      </bottom>
      <diagonal/>
    </border>
    <border>
      <left style="thin">
        <color auto="1"/>
      </left>
      <right style="thin">
        <color auto="1"/>
      </right>
      <top style="thin">
        <color theme="0" tint="-0.24994659260841701"/>
      </top>
      <bottom style="thin">
        <color theme="0" tint="-0.24994659260841701"/>
      </bottom>
      <diagonal/>
    </border>
    <border>
      <left style="thin">
        <color auto="1"/>
      </left>
      <right style="medium">
        <color indexed="64"/>
      </right>
      <top style="thin">
        <color theme="0" tint="-0.24994659260841701"/>
      </top>
      <bottom style="thin">
        <color theme="0" tint="-0.24994659260841701"/>
      </bottom>
      <diagonal/>
    </border>
    <border>
      <left style="medium">
        <color auto="1"/>
      </left>
      <right style="thin">
        <color auto="1"/>
      </right>
      <top style="thin">
        <color theme="0" tint="-0.499984740745262"/>
      </top>
      <bottom style="thin">
        <color theme="0" tint="-0.24994659260841701"/>
      </bottom>
      <diagonal/>
    </border>
    <border>
      <left style="thin">
        <color auto="1"/>
      </left>
      <right style="thin">
        <color auto="1"/>
      </right>
      <top style="thin">
        <color theme="0" tint="-0.499984740745262"/>
      </top>
      <bottom style="thin">
        <color theme="0" tint="-0.24994659260841701"/>
      </bottom>
      <diagonal/>
    </border>
    <border>
      <left style="thin">
        <color auto="1"/>
      </left>
      <right style="medium">
        <color auto="1"/>
      </right>
      <top style="thin">
        <color theme="0" tint="-0.499984740745262"/>
      </top>
      <bottom style="thin">
        <color theme="0" tint="-0.24994659260841701"/>
      </bottom>
      <diagonal/>
    </border>
    <border>
      <left style="medium">
        <color indexed="22"/>
      </left>
      <right style="thin">
        <color indexed="22"/>
      </right>
      <top style="thin">
        <color indexed="22"/>
      </top>
      <bottom style="medium">
        <color indexed="22"/>
      </bottom>
      <diagonal/>
    </border>
    <border>
      <left style="thin">
        <color indexed="22"/>
      </left>
      <right style="medium">
        <color indexed="22"/>
      </right>
      <top style="thin">
        <color indexed="22"/>
      </top>
      <bottom style="medium">
        <color indexed="22"/>
      </bottom>
      <diagonal/>
    </border>
    <border>
      <left style="double">
        <color indexed="22"/>
      </left>
      <right style="thin">
        <color indexed="22"/>
      </right>
      <top style="thin">
        <color indexed="22"/>
      </top>
      <bottom style="double">
        <color indexed="22"/>
      </bottom>
      <diagonal/>
    </border>
    <border>
      <left style="thin">
        <color indexed="22"/>
      </left>
      <right style="double">
        <color indexed="22"/>
      </right>
      <top style="thin">
        <color indexed="22"/>
      </top>
      <bottom style="double">
        <color indexed="22"/>
      </bottom>
      <diagonal/>
    </border>
    <border>
      <left/>
      <right style="thin">
        <color auto="1"/>
      </right>
      <top style="thin">
        <color auto="1"/>
      </top>
      <bottom style="thin">
        <color auto="1"/>
      </bottom>
      <diagonal/>
    </border>
    <border>
      <left style="thin">
        <color theme="0" tint="-0.24994659260841701"/>
      </left>
      <right style="thin">
        <color theme="0" tint="-0.24994659260841701"/>
      </right>
      <top style="medium">
        <color auto="1"/>
      </top>
      <bottom style="thick">
        <color theme="0" tint="-0.499984740745262"/>
      </bottom>
      <diagonal/>
    </border>
    <border>
      <left style="thin">
        <color theme="0" tint="-0.24994659260841701"/>
      </left>
      <right/>
      <top/>
      <bottom/>
      <diagonal/>
    </border>
    <border>
      <left style="thin">
        <color theme="0" tint="-0.24994659260841701"/>
      </left>
      <right/>
      <top style="thin">
        <color theme="0" tint="-0.499984740745262"/>
      </top>
      <bottom style="thick">
        <color theme="0" tint="-0.499984740745262"/>
      </bottom>
      <diagonal/>
    </border>
    <border>
      <left style="thin">
        <color theme="0" tint="-0.24994659260841701"/>
      </left>
      <right/>
      <top style="thick">
        <color theme="0" tint="-0.499984740745262"/>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style="thin">
        <color theme="0" tint="-0.24994659260841701"/>
      </left>
      <right/>
      <top style="thin">
        <color theme="0" tint="-0.14996795556505021"/>
      </top>
      <bottom/>
      <diagonal/>
    </border>
    <border>
      <left style="thin">
        <color theme="0" tint="-0.24994659260841701"/>
      </left>
      <right/>
      <top style="medium">
        <color auto="1"/>
      </top>
      <bottom style="thick">
        <color theme="0" tint="-0.499984740745262"/>
      </bottom>
      <diagonal/>
    </border>
    <border>
      <left style="thin">
        <color theme="0" tint="-0.24994659260841701"/>
      </left>
      <right/>
      <top style="thin">
        <color theme="0" tint="-0.14996795556505021"/>
      </top>
      <bottom style="thick">
        <color theme="0" tint="-0.499984740745262"/>
      </bottom>
      <diagonal/>
    </border>
    <border>
      <left style="thin">
        <color auto="1"/>
      </left>
      <right/>
      <top style="thin">
        <color auto="1"/>
      </top>
      <bottom style="thin">
        <color theme="6" tint="-0.499984740745262"/>
      </bottom>
      <diagonal/>
    </border>
    <border>
      <left/>
      <right/>
      <top style="thin">
        <color auto="1"/>
      </top>
      <bottom style="thin">
        <color theme="6" tint="-0.499984740745262"/>
      </bottom>
      <diagonal/>
    </border>
    <border>
      <left/>
      <right style="thin">
        <color auto="1"/>
      </right>
      <top style="thin">
        <color auto="1"/>
      </top>
      <bottom style="thin">
        <color theme="6" tint="-0.499984740745262"/>
      </bottom>
      <diagonal/>
    </border>
    <border>
      <left style="thin">
        <color auto="1"/>
      </left>
      <right style="thin">
        <color auto="1"/>
      </right>
      <top style="thin">
        <color auto="1"/>
      </top>
      <bottom style="thin">
        <color theme="6" tint="-0.499984740745262"/>
      </bottom>
      <diagonal/>
    </border>
    <border>
      <left style="thin">
        <color auto="1"/>
      </left>
      <right/>
      <top style="thin">
        <color auto="1"/>
      </top>
      <bottom style="thin">
        <color theme="8" tint="-0.499984740745262"/>
      </bottom>
      <diagonal/>
    </border>
    <border>
      <left/>
      <right/>
      <top style="thin">
        <color auto="1"/>
      </top>
      <bottom style="thin">
        <color theme="8" tint="-0.499984740745262"/>
      </bottom>
      <diagonal/>
    </border>
    <border>
      <left/>
      <right style="thin">
        <color auto="1"/>
      </right>
      <top style="thin">
        <color auto="1"/>
      </top>
      <bottom style="thin">
        <color theme="8" tint="-0.499984740745262"/>
      </bottom>
      <diagonal/>
    </border>
    <border>
      <left style="thin">
        <color auto="1"/>
      </left>
      <right/>
      <top style="thin">
        <color theme="6" tint="-0.499984740745262"/>
      </top>
      <bottom/>
      <diagonal/>
    </border>
    <border>
      <left style="thin">
        <color theme="0" tint="-0.34998626667073579"/>
      </left>
      <right style="thin">
        <color theme="0" tint="-0.34998626667073579"/>
      </right>
      <top style="thin">
        <color theme="6" tint="-0.499984740745262"/>
      </top>
      <bottom/>
      <diagonal/>
    </border>
    <border>
      <left/>
      <right/>
      <top style="thin">
        <color theme="6" tint="-0.499984740745262"/>
      </top>
      <bottom/>
      <diagonal/>
    </border>
    <border>
      <left/>
      <right style="thin">
        <color auto="1"/>
      </right>
      <top style="thin">
        <color theme="6" tint="-0.499984740745262"/>
      </top>
      <bottom/>
      <diagonal/>
    </border>
    <border>
      <left style="thin">
        <color auto="1"/>
      </left>
      <right style="thin">
        <color theme="0" tint="-0.34998626667073579"/>
      </right>
      <top style="thin">
        <color theme="6" tint="-0.499984740745262"/>
      </top>
      <bottom/>
      <diagonal/>
    </border>
    <border>
      <left style="thin">
        <color auto="1"/>
      </left>
      <right style="thin">
        <color theme="0" tint="-0.24994659260841701"/>
      </right>
      <top style="thin">
        <color theme="8" tint="-0.499984740745262"/>
      </top>
      <bottom/>
      <diagonal/>
    </border>
    <border>
      <left style="thin">
        <color theme="0" tint="-0.24994659260841701"/>
      </left>
      <right style="thin">
        <color theme="0" tint="-0.24994659260841701"/>
      </right>
      <top style="thin">
        <color theme="8" tint="-0.499984740745262"/>
      </top>
      <bottom/>
      <diagonal/>
    </border>
    <border>
      <left style="thin">
        <color theme="0" tint="-0.24994659260841701"/>
      </left>
      <right style="thin">
        <color auto="1"/>
      </right>
      <top style="thin">
        <color theme="8" tint="-0.499984740745262"/>
      </top>
      <bottom/>
      <diagonal/>
    </border>
    <border>
      <left style="thin">
        <color auto="1"/>
      </left>
      <right/>
      <top/>
      <bottom style="thin">
        <color theme="6" tint="-0.499984740745262"/>
      </bottom>
      <diagonal/>
    </border>
    <border>
      <left style="thin">
        <color theme="0" tint="-0.34998626667073579"/>
      </left>
      <right style="thin">
        <color theme="0" tint="-0.34998626667073579"/>
      </right>
      <top/>
      <bottom style="thin">
        <color theme="6" tint="-0.499984740745262"/>
      </bottom>
      <diagonal/>
    </border>
    <border>
      <left/>
      <right/>
      <top/>
      <bottom style="thin">
        <color theme="6" tint="-0.499984740745262"/>
      </bottom>
      <diagonal/>
    </border>
    <border>
      <left/>
      <right style="thin">
        <color auto="1"/>
      </right>
      <top/>
      <bottom style="thin">
        <color theme="6" tint="-0.499984740745262"/>
      </bottom>
      <diagonal/>
    </border>
    <border>
      <left style="thin">
        <color auto="1"/>
      </left>
      <right style="thin">
        <color theme="0" tint="-0.34998626667073579"/>
      </right>
      <top/>
      <bottom style="thin">
        <color theme="6" tint="-0.499984740745262"/>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indexed="64"/>
      </right>
      <top/>
      <bottom style="thin">
        <color theme="0" tint="-0.14996795556505021"/>
      </bottom>
      <diagonal/>
    </border>
    <border>
      <left style="thin">
        <color auto="1"/>
      </left>
      <right style="thin">
        <color theme="0" tint="-0.24994659260841701"/>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14996795556505021"/>
      </bottom>
      <diagonal/>
    </border>
    <border>
      <left style="thin">
        <color theme="0" tint="-0.24994659260841701"/>
      </left>
      <right style="thin">
        <color auto="1"/>
      </right>
      <top style="thin">
        <color auto="1"/>
      </top>
      <bottom style="thin">
        <color theme="0" tint="-0.14996795556505021"/>
      </bottom>
      <diagonal/>
    </border>
    <border>
      <left style="thin">
        <color auto="1"/>
      </left>
      <right style="thin">
        <color indexed="64"/>
      </right>
      <top style="thin">
        <color theme="0" tint="-0.14996795556505021"/>
      </top>
      <bottom style="thin">
        <color theme="0" tint="-0.14996795556505021"/>
      </bottom>
      <diagonal/>
    </border>
    <border>
      <left style="thin">
        <color auto="1"/>
      </left>
      <right style="thin">
        <color indexed="64"/>
      </right>
      <top style="thin">
        <color theme="0" tint="-0.14996795556505021"/>
      </top>
      <bottom/>
      <diagonal/>
    </border>
    <border>
      <left style="thin">
        <color auto="1"/>
      </left>
      <right style="thin">
        <color indexed="64"/>
      </right>
      <top style="thick">
        <color theme="0" tint="-0.499984740745262"/>
      </top>
      <bottom style="thin">
        <color theme="0" tint="-0.14996795556505021"/>
      </bottom>
      <diagonal/>
    </border>
    <border>
      <left style="thin">
        <color auto="1"/>
      </left>
      <right style="thin">
        <color theme="0" tint="-0.24994659260841701"/>
      </right>
      <top style="thin">
        <color theme="6" tint="-0.499984740745262"/>
      </top>
      <bottom/>
      <diagonal/>
    </border>
    <border>
      <left style="thin">
        <color theme="0" tint="-0.24994659260841701"/>
      </left>
      <right style="thin">
        <color theme="0" tint="-0.24994659260841701"/>
      </right>
      <top style="thin">
        <color theme="6" tint="-0.499984740745262"/>
      </top>
      <bottom/>
      <diagonal/>
    </border>
    <border>
      <left style="thin">
        <color theme="0" tint="-0.24994659260841701"/>
      </left>
      <right style="thin">
        <color indexed="64"/>
      </right>
      <top style="thin">
        <color theme="6" tint="-0.499984740745262"/>
      </top>
      <bottom/>
      <diagonal/>
    </border>
    <border>
      <left style="thin">
        <color auto="1"/>
      </left>
      <right style="thin">
        <color theme="0" tint="-0.24994659260841701"/>
      </right>
      <top/>
      <bottom style="thin">
        <color theme="0" tint="-0.14996795556505021"/>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style="thin">
        <color indexed="64"/>
      </right>
      <top/>
      <bottom style="thin">
        <color theme="0" tint="-0.14996795556505021"/>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thin">
        <color theme="0" tint="-0.24994659260841701"/>
      </top>
      <bottom/>
      <diagonal/>
    </border>
    <border>
      <left style="medium">
        <color auto="1"/>
      </left>
      <right style="thin">
        <color auto="1"/>
      </right>
      <top/>
      <bottom style="thin">
        <color theme="0" tint="-0.24994659260841701"/>
      </bottom>
      <diagonal/>
    </border>
    <border>
      <left style="thin">
        <color auto="1"/>
      </left>
      <right style="thin">
        <color auto="1"/>
      </right>
      <top/>
      <bottom style="thin">
        <color theme="0" tint="-0.24994659260841701"/>
      </bottom>
      <diagonal/>
    </border>
    <border>
      <left style="thin">
        <color auto="1"/>
      </left>
      <right style="medium">
        <color indexed="64"/>
      </right>
      <top/>
      <bottom style="thin">
        <color theme="0" tint="-0.24994659260841701"/>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0" borderId="0" applyNumberFormat="0" applyFill="0" applyBorder="0" applyAlignment="0" applyProtection="0"/>
    <xf numFmtId="0" fontId="12" fillId="20" borderId="1" applyNumberFormat="0" applyAlignment="0" applyProtection="0"/>
    <xf numFmtId="0" fontId="13" fillId="0" borderId="2" applyNumberFormat="0" applyFill="0" applyAlignment="0" applyProtection="0"/>
    <xf numFmtId="0" fontId="14" fillId="21" borderId="3" applyNumberFormat="0" applyFont="0" applyAlignment="0" applyProtection="0"/>
    <xf numFmtId="0" fontId="15" fillId="7" borderId="1" applyNumberFormat="0" applyAlignment="0" applyProtection="0"/>
    <xf numFmtId="0" fontId="7" fillId="0" borderId="0"/>
    <xf numFmtId="0" fontId="16" fillId="3" borderId="0" applyNumberFormat="0" applyBorder="0" applyAlignment="0" applyProtection="0"/>
    <xf numFmtId="0" fontId="8" fillId="0" borderId="0" applyNumberFormat="0" applyFill="0" applyBorder="0" applyAlignment="0" applyProtection="0">
      <alignment vertical="top"/>
      <protection locked="0"/>
    </xf>
    <xf numFmtId="0" fontId="17" fillId="22" borderId="0" applyNumberFormat="0" applyBorder="0" applyAlignment="0" applyProtection="0"/>
    <xf numFmtId="0" fontId="14" fillId="0" borderId="0"/>
    <xf numFmtId="0" fontId="18" fillId="4" borderId="0" applyNumberFormat="0" applyBorder="0" applyAlignment="0" applyProtection="0"/>
    <xf numFmtId="0" fontId="19" fillId="20" borderId="4"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5" applyNumberFormat="0" applyFill="0" applyAlignment="0" applyProtection="0"/>
    <xf numFmtId="0" fontId="23" fillId="0" borderId="6" applyNumberFormat="0" applyFill="0" applyAlignment="0" applyProtection="0"/>
    <xf numFmtId="0" fontId="24" fillId="0" borderId="7" applyNumberFormat="0" applyFill="0" applyAlignment="0" applyProtection="0"/>
    <xf numFmtId="0" fontId="24" fillId="0" borderId="0" applyNumberFormat="0" applyFill="0" applyBorder="0" applyAlignment="0" applyProtection="0"/>
    <xf numFmtId="0" fontId="25" fillId="0" borderId="8" applyNumberFormat="0" applyFill="0" applyAlignment="0" applyProtection="0"/>
    <xf numFmtId="0" fontId="26" fillId="23" borderId="9" applyNumberFormat="0" applyAlignment="0" applyProtection="0"/>
    <xf numFmtId="0" fontId="7" fillId="0" borderId="0"/>
    <xf numFmtId="0" fontId="14" fillId="0" borderId="0"/>
    <xf numFmtId="0" fontId="5" fillId="0" borderId="0"/>
    <xf numFmtId="0" fontId="57" fillId="0" borderId="0"/>
    <xf numFmtId="0" fontId="7" fillId="0" borderId="0"/>
    <xf numFmtId="0" fontId="7" fillId="0" borderId="0"/>
    <xf numFmtId="0" fontId="87" fillId="0" borderId="0"/>
    <xf numFmtId="0" fontId="87" fillId="0" borderId="0"/>
    <xf numFmtId="0" fontId="4" fillId="0" borderId="0"/>
    <xf numFmtId="0" fontId="4" fillId="0" borderId="0"/>
    <xf numFmtId="0" fontId="4" fillId="0" borderId="0"/>
    <xf numFmtId="0" fontId="3" fillId="0" borderId="0"/>
    <xf numFmtId="0" fontId="105" fillId="0" borderId="0"/>
    <xf numFmtId="0" fontId="3" fillId="0" borderId="0"/>
    <xf numFmtId="0" fontId="2" fillId="0" borderId="0"/>
    <xf numFmtId="0" fontId="57" fillId="0" borderId="0"/>
    <xf numFmtId="0" fontId="116" fillId="0" borderId="0"/>
    <xf numFmtId="0" fontId="116" fillId="0" borderId="0"/>
    <xf numFmtId="0" fontId="105" fillId="0" borderId="0"/>
    <xf numFmtId="0" fontId="2" fillId="0" borderId="0"/>
    <xf numFmtId="0" fontId="1" fillId="0" borderId="0"/>
    <xf numFmtId="0" fontId="1" fillId="0" borderId="0"/>
  </cellStyleXfs>
  <cellXfs count="1473">
    <xf numFmtId="0" fontId="0" fillId="0" borderId="0" xfId="0"/>
    <xf numFmtId="0" fontId="27" fillId="0" borderId="90" xfId="0" applyFont="1" applyBorder="1"/>
    <xf numFmtId="0" fontId="27" fillId="0" borderId="0" xfId="0" applyFont="1"/>
    <xf numFmtId="0" fontId="28" fillId="0" borderId="0" xfId="0" applyFont="1"/>
    <xf numFmtId="0" fontId="28" fillId="0" borderId="0" xfId="0" applyFont="1" applyAlignment="1">
      <alignment horizontal="center"/>
    </xf>
    <xf numFmtId="0" fontId="29" fillId="0" borderId="0" xfId="0" applyFont="1"/>
    <xf numFmtId="0" fontId="28" fillId="0" borderId="11" xfId="0" applyFont="1" applyBorder="1" applyAlignment="1">
      <alignment horizontal="center" vertical="top"/>
    </xf>
    <xf numFmtId="0" fontId="28" fillId="0" borderId="0" xfId="0" applyFont="1" applyAlignment="1">
      <alignment horizontal="center" vertical="top"/>
    </xf>
    <xf numFmtId="0" fontId="28" fillId="0" borderId="0" xfId="0" applyFont="1" applyAlignment="1">
      <alignment horizontal="left" vertical="top"/>
    </xf>
    <xf numFmtId="0" fontId="28" fillId="0" borderId="0" xfId="0" applyFont="1" applyAlignment="1">
      <alignment vertical="top"/>
    </xf>
    <xf numFmtId="0" fontId="29" fillId="0" borderId="0" xfId="0" applyFont="1" applyAlignment="1">
      <alignment horizontal="left" vertical="top"/>
    </xf>
    <xf numFmtId="0" fontId="30" fillId="0" borderId="0" xfId="0" applyFont="1" applyAlignment="1">
      <alignment horizontal="left" vertical="top"/>
    </xf>
    <xf numFmtId="0" fontId="28" fillId="0" borderId="69" xfId="0" applyFont="1" applyBorder="1" applyAlignment="1">
      <alignment vertical="top"/>
    </xf>
    <xf numFmtId="0" fontId="29" fillId="24" borderId="10" xfId="0" applyFont="1" applyFill="1" applyBorder="1" applyAlignment="1">
      <alignment horizontal="left" vertical="top"/>
    </xf>
    <xf numFmtId="0" fontId="29" fillId="24" borderId="18" xfId="0" applyFont="1" applyFill="1" applyBorder="1" applyAlignment="1">
      <alignment horizontal="center" vertical="top"/>
    </xf>
    <xf numFmtId="0" fontId="29" fillId="24" borderId="15" xfId="0" applyFont="1" applyFill="1" applyBorder="1" applyAlignment="1">
      <alignment horizontal="left" vertical="top"/>
    </xf>
    <xf numFmtId="0" fontId="31" fillId="0" borderId="69" xfId="0" applyFont="1" applyBorder="1" applyAlignment="1">
      <alignment vertical="top"/>
    </xf>
    <xf numFmtId="0" fontId="32" fillId="24" borderId="21" xfId="0" applyFont="1" applyFill="1" applyBorder="1" applyAlignment="1">
      <alignment horizontal="left" vertical="top"/>
    </xf>
    <xf numFmtId="0" fontId="32" fillId="24" borderId="0" xfId="0" applyFont="1" applyFill="1" applyAlignment="1">
      <alignment horizontal="center" vertical="top"/>
    </xf>
    <xf numFmtId="0" fontId="32" fillId="24" borderId="22" xfId="0" applyFont="1" applyFill="1" applyBorder="1" applyAlignment="1">
      <alignment horizontal="center" vertical="top"/>
    </xf>
    <xf numFmtId="0" fontId="28" fillId="0" borderId="23" xfId="0" applyFont="1" applyBorder="1" applyAlignment="1">
      <alignment vertical="top"/>
    </xf>
    <xf numFmtId="0" fontId="28" fillId="0" borderId="23" xfId="0" applyFont="1" applyBorder="1" applyAlignment="1">
      <alignment horizontal="center" vertical="top"/>
    </xf>
    <xf numFmtId="0" fontId="30" fillId="0" borderId="24" xfId="0" applyFont="1" applyBorder="1" applyAlignment="1">
      <alignment horizontal="left" vertical="top"/>
    </xf>
    <xf numFmtId="0" fontId="29" fillId="0" borderId="61" xfId="0" applyFont="1" applyBorder="1" applyAlignment="1">
      <alignment horizontal="left" vertical="top"/>
    </xf>
    <xf numFmtId="0" fontId="28" fillId="0" borderId="23" xfId="0" applyFont="1" applyBorder="1" applyAlignment="1">
      <alignment horizontal="left" vertical="top"/>
    </xf>
    <xf numFmtId="0" fontId="28" fillId="0" borderId="25" xfId="0" applyFont="1" applyBorder="1" applyAlignment="1">
      <alignment horizontal="center" vertical="top"/>
    </xf>
    <xf numFmtId="0" fontId="28" fillId="0" borderId="26" xfId="0" applyFont="1" applyBorder="1" applyAlignment="1">
      <alignment vertical="top"/>
    </xf>
    <xf numFmtId="0" fontId="28" fillId="0" borderId="26" xfId="0" applyFont="1" applyBorder="1" applyAlignment="1">
      <alignment horizontal="center" vertical="top"/>
    </xf>
    <xf numFmtId="0" fontId="33" fillId="0" borderId="21" xfId="0" applyFont="1" applyBorder="1" applyAlignment="1">
      <alignment horizontal="left" vertical="top"/>
    </xf>
    <xf numFmtId="0" fontId="33" fillId="0" borderId="0" xfId="0" applyFont="1" applyAlignment="1">
      <alignment horizontal="left" vertical="top"/>
    </xf>
    <xf numFmtId="0" fontId="29" fillId="0" borderId="26" xfId="0" applyFont="1" applyBorder="1" applyAlignment="1">
      <alignment horizontal="left" vertical="top"/>
    </xf>
    <xf numFmtId="0" fontId="28" fillId="0" borderId="27" xfId="0" applyFont="1" applyBorder="1" applyAlignment="1">
      <alignment horizontal="center" vertical="top"/>
    </xf>
    <xf numFmtId="0" fontId="30" fillId="0" borderId="21" xfId="0" applyFont="1" applyBorder="1" applyAlignment="1">
      <alignment horizontal="left" vertical="top"/>
    </xf>
    <xf numFmtId="0" fontId="28" fillId="0" borderId="26" xfId="0" applyFont="1" applyBorder="1" applyAlignment="1">
      <alignment horizontal="left" vertical="top"/>
    </xf>
    <xf numFmtId="0" fontId="28" fillId="0" borderId="28" xfId="0" applyFont="1" applyBorder="1" applyAlignment="1">
      <alignment vertical="top"/>
    </xf>
    <xf numFmtId="0" fontId="28" fillId="0" borderId="28" xfId="0" applyFont="1" applyBorder="1" applyAlignment="1">
      <alignment horizontal="center" vertical="top"/>
    </xf>
    <xf numFmtId="0" fontId="28" fillId="0" borderId="28" xfId="0" applyFont="1" applyBorder="1" applyAlignment="1">
      <alignment horizontal="left" vertical="top"/>
    </xf>
    <xf numFmtId="0" fontId="29" fillId="0" borderId="23" xfId="0" applyFont="1" applyBorder="1" applyAlignment="1">
      <alignment horizontal="left" vertical="top"/>
    </xf>
    <xf numFmtId="0" fontId="32" fillId="24" borderId="30" xfId="0" applyFont="1" applyFill="1" applyBorder="1" applyAlignment="1">
      <alignment horizontal="left" vertical="top"/>
    </xf>
    <xf numFmtId="0" fontId="32" fillId="24" borderId="31" xfId="0" applyFont="1" applyFill="1" applyBorder="1" applyAlignment="1">
      <alignment horizontal="center" vertical="top"/>
    </xf>
    <xf numFmtId="0" fontId="32" fillId="24" borderId="32" xfId="0" applyFont="1" applyFill="1" applyBorder="1" applyAlignment="1">
      <alignment horizontal="center" vertical="top"/>
    </xf>
    <xf numFmtId="0" fontId="28" fillId="0" borderId="33" xfId="0" applyFont="1" applyBorder="1" applyAlignment="1">
      <alignment vertical="top"/>
    </xf>
    <xf numFmtId="0" fontId="28" fillId="0" borderId="33" xfId="0" applyFont="1" applyBorder="1" applyAlignment="1">
      <alignment horizontal="center" vertical="top"/>
    </xf>
    <xf numFmtId="0" fontId="31" fillId="0" borderId="0" xfId="0" applyFont="1" applyAlignment="1">
      <alignment vertical="top"/>
    </xf>
    <xf numFmtId="0" fontId="32" fillId="0" borderId="0" xfId="0" applyFont="1" applyAlignment="1">
      <alignment horizontal="left" vertical="top"/>
    </xf>
    <xf numFmtId="0" fontId="32" fillId="0" borderId="0" xfId="0" applyFont="1" applyAlignment="1">
      <alignment horizontal="center" vertical="top"/>
    </xf>
    <xf numFmtId="0" fontId="28" fillId="0" borderId="36" xfId="0" applyFont="1" applyBorder="1" applyAlignment="1">
      <alignment horizontal="center" vertical="top"/>
    </xf>
    <xf numFmtId="0" fontId="29" fillId="0" borderId="26" xfId="0" applyFont="1" applyBorder="1" applyAlignment="1">
      <alignment vertical="top"/>
    </xf>
    <xf numFmtId="0" fontId="28" fillId="0" borderId="16" xfId="0" applyFont="1" applyBorder="1" applyAlignment="1">
      <alignment vertical="top"/>
    </xf>
    <xf numFmtId="0" fontId="28" fillId="0" borderId="16" xfId="0" applyFont="1" applyBorder="1" applyAlignment="1">
      <alignment horizontal="center" vertical="top"/>
    </xf>
    <xf numFmtId="0" fontId="27" fillId="0" borderId="11" xfId="0" applyFont="1" applyBorder="1"/>
    <xf numFmtId="0" fontId="28" fillId="0" borderId="11" xfId="0" applyFont="1" applyBorder="1"/>
    <xf numFmtId="0" fontId="28" fillId="0" borderId="11" xfId="0" applyFont="1" applyBorder="1" applyAlignment="1">
      <alignment horizontal="center"/>
    </xf>
    <xf numFmtId="0" fontId="29" fillId="0" borderId="26" xfId="0" applyFont="1" applyBorder="1" applyAlignment="1">
      <alignment vertical="top" wrapText="1"/>
    </xf>
    <xf numFmtId="0" fontId="28" fillId="0" borderId="38" xfId="0" applyFont="1" applyBorder="1" applyAlignment="1">
      <alignment vertical="top"/>
    </xf>
    <xf numFmtId="0" fontId="28" fillId="0" borderId="39" xfId="0" applyFont="1" applyBorder="1" applyAlignment="1">
      <alignment horizontal="center" vertical="top"/>
    </xf>
    <xf numFmtId="0" fontId="29" fillId="0" borderId="23" xfId="0" applyFont="1" applyBorder="1" applyAlignment="1">
      <alignment horizontal="left" vertical="top" wrapText="1"/>
    </xf>
    <xf numFmtId="0" fontId="28" fillId="0" borderId="35" xfId="0" applyFont="1" applyBorder="1" applyAlignment="1">
      <alignment horizontal="center" vertical="top"/>
    </xf>
    <xf numFmtId="0" fontId="31" fillId="0" borderId="0" xfId="0" applyFont="1"/>
    <xf numFmtId="0" fontId="29" fillId="0" borderId="21" xfId="0" applyFont="1" applyBorder="1" applyAlignment="1">
      <alignment horizontal="left" vertical="top"/>
    </xf>
    <xf numFmtId="0" fontId="28" fillId="0" borderId="37" xfId="0" applyFont="1" applyBorder="1" applyAlignment="1">
      <alignment horizontal="center" vertical="top"/>
    </xf>
    <xf numFmtId="0" fontId="29" fillId="0" borderId="30" xfId="0" applyFont="1" applyBorder="1" applyAlignment="1">
      <alignment horizontal="left" vertical="top"/>
    </xf>
    <xf numFmtId="0" fontId="29" fillId="0" borderId="31" xfId="0" applyFont="1" applyBorder="1" applyAlignment="1">
      <alignment horizontal="left" vertical="top"/>
    </xf>
    <xf numFmtId="0" fontId="29" fillId="0" borderId="16" xfId="0" applyFont="1" applyBorder="1" applyAlignment="1">
      <alignment vertical="top"/>
    </xf>
    <xf numFmtId="0" fontId="29" fillId="24" borderId="20" xfId="0" applyFont="1" applyFill="1" applyBorder="1" applyAlignment="1">
      <alignment horizontal="center" vertical="top"/>
    </xf>
    <xf numFmtId="0" fontId="28" fillId="0" borderId="26" xfId="0" applyFont="1" applyBorder="1" applyAlignment="1">
      <alignment vertical="top" wrapText="1"/>
    </xf>
    <xf numFmtId="0" fontId="29" fillId="0" borderId="24" xfId="0" applyFont="1" applyBorder="1" applyAlignment="1">
      <alignment horizontal="left" vertical="top"/>
    </xf>
    <xf numFmtId="0" fontId="28" fillId="0" borderId="33" xfId="0" applyFont="1" applyBorder="1" applyAlignment="1">
      <alignment horizontal="left" vertical="top"/>
    </xf>
    <xf numFmtId="0" fontId="28" fillId="0" borderId="26" xfId="0" applyFont="1" applyBorder="1" applyAlignment="1">
      <alignment horizontal="left" vertical="top" wrapText="1"/>
    </xf>
    <xf numFmtId="0" fontId="29" fillId="0" borderId="50" xfId="0" applyFont="1" applyBorder="1" applyAlignment="1">
      <alignment horizontal="left" vertical="top"/>
    </xf>
    <xf numFmtId="0" fontId="29" fillId="0" borderId="42" xfId="0" applyFont="1" applyBorder="1" applyAlignment="1">
      <alignment horizontal="left" vertical="top"/>
    </xf>
    <xf numFmtId="0" fontId="29" fillId="0" borderId="21" xfId="0" applyFont="1" applyBorder="1" applyAlignment="1">
      <alignment horizontal="left" vertical="top" wrapText="1"/>
    </xf>
    <xf numFmtId="0" fontId="29" fillId="0" borderId="0" xfId="0" applyFont="1" applyAlignment="1">
      <alignment horizontal="left" vertical="top" wrapText="1"/>
    </xf>
    <xf numFmtId="0" fontId="28" fillId="0" borderId="38" xfId="0" applyFont="1" applyBorder="1" applyAlignment="1">
      <alignment horizontal="left" vertical="top"/>
    </xf>
    <xf numFmtId="0" fontId="28" fillId="0" borderId="29" xfId="0" applyFont="1" applyBorder="1" applyAlignment="1">
      <alignment horizontal="center" vertical="top"/>
    </xf>
    <xf numFmtId="0" fontId="28" fillId="0" borderId="16" xfId="0" applyFont="1" applyBorder="1" applyAlignment="1">
      <alignment horizontal="left" vertical="top"/>
    </xf>
    <xf numFmtId="0" fontId="29" fillId="0" borderId="23" xfId="0" applyFont="1" applyBorder="1" applyAlignment="1">
      <alignment vertical="top"/>
    </xf>
    <xf numFmtId="0" fontId="28" fillId="0" borderId="44" xfId="0" applyFont="1" applyBorder="1" applyAlignment="1">
      <alignment vertical="top"/>
    </xf>
    <xf numFmtId="0" fontId="28" fillId="0" borderId="44" xfId="0" applyFont="1" applyBorder="1" applyAlignment="1">
      <alignment horizontal="left" vertical="top"/>
    </xf>
    <xf numFmtId="0" fontId="28" fillId="0" borderId="45" xfId="0" applyFont="1" applyBorder="1" applyAlignment="1">
      <alignment horizontal="center" vertical="top"/>
    </xf>
    <xf numFmtId="0" fontId="29" fillId="0" borderId="46" xfId="0" applyFont="1" applyBorder="1" applyAlignment="1">
      <alignment horizontal="left" vertical="top"/>
    </xf>
    <xf numFmtId="0" fontId="29" fillId="0" borderId="67" xfId="0" applyFont="1" applyBorder="1" applyAlignment="1">
      <alignment horizontal="left" vertical="top"/>
    </xf>
    <xf numFmtId="0" fontId="29" fillId="0" borderId="44" xfId="0" applyFont="1" applyBorder="1" applyAlignment="1">
      <alignment horizontal="left" vertical="top"/>
    </xf>
    <xf numFmtId="0" fontId="29" fillId="0" borderId="21" xfId="32" applyFont="1" applyFill="1" applyBorder="1" applyAlignment="1" applyProtection="1">
      <alignment horizontal="left" vertical="top"/>
    </xf>
    <xf numFmtId="0" fontId="29" fillId="0" borderId="0" xfId="32" applyFont="1" applyFill="1" applyBorder="1" applyAlignment="1" applyProtection="1">
      <alignment horizontal="left" vertical="top"/>
    </xf>
    <xf numFmtId="0" fontId="28" fillId="0" borderId="16" xfId="0" applyFont="1" applyBorder="1" applyAlignment="1">
      <alignment vertical="top" wrapText="1"/>
    </xf>
    <xf numFmtId="0" fontId="28" fillId="0" borderId="47" xfId="0" applyFont="1" applyBorder="1" applyAlignment="1">
      <alignment vertical="top"/>
    </xf>
    <xf numFmtId="0" fontId="29" fillId="0" borderId="68" xfId="0" applyFont="1" applyBorder="1" applyAlignment="1">
      <alignment horizontal="left" vertical="top"/>
    </xf>
    <xf numFmtId="0" fontId="28" fillId="0" borderId="41" xfId="0" applyFont="1" applyBorder="1" applyAlignment="1">
      <alignment vertical="top"/>
    </xf>
    <xf numFmtId="0" fontId="29" fillId="0" borderId="41" xfId="0" applyFont="1" applyBorder="1" applyAlignment="1">
      <alignment vertical="top"/>
    </xf>
    <xf numFmtId="0" fontId="28" fillId="0" borderId="41" xfId="0" applyFont="1" applyBorder="1" applyAlignment="1">
      <alignment vertical="top" wrapText="1"/>
    </xf>
    <xf numFmtId="0" fontId="29" fillId="0" borderId="34" xfId="0" applyFont="1" applyBorder="1" applyAlignment="1">
      <alignment horizontal="left" vertical="top"/>
    </xf>
    <xf numFmtId="0" fontId="29" fillId="0" borderId="33" xfId="0" applyFont="1" applyBorder="1" applyAlignment="1">
      <alignment vertical="top" wrapText="1"/>
    </xf>
    <xf numFmtId="0" fontId="28" fillId="0" borderId="49" xfId="0" applyFont="1" applyBorder="1" applyAlignment="1">
      <alignment vertical="top"/>
    </xf>
    <xf numFmtId="0" fontId="28" fillId="0" borderId="50" xfId="0" applyFont="1" applyBorder="1" applyAlignment="1">
      <alignment vertical="top"/>
    </xf>
    <xf numFmtId="0" fontId="29" fillId="0" borderId="50" xfId="0" applyFont="1" applyBorder="1" applyAlignment="1">
      <alignment vertical="top"/>
    </xf>
    <xf numFmtId="0" fontId="36" fillId="0" borderId="0" xfId="0" applyFont="1" applyAlignment="1">
      <alignment horizontal="left" vertical="top"/>
    </xf>
    <xf numFmtId="0" fontId="37" fillId="0" borderId="21" xfId="0" applyFont="1" applyBorder="1" applyAlignment="1">
      <alignment horizontal="left" vertical="top"/>
    </xf>
    <xf numFmtId="0" fontId="37" fillId="0" borderId="0" xfId="0" applyFont="1" applyAlignment="1">
      <alignment horizontal="left" vertical="top"/>
    </xf>
    <xf numFmtId="0" fontId="37" fillId="0" borderId="43" xfId="0" applyFont="1" applyBorder="1" applyAlignment="1">
      <alignment horizontal="left" vertical="top"/>
    </xf>
    <xf numFmtId="0" fontId="37" fillId="0" borderId="62" xfId="0" applyFont="1" applyBorder="1" applyAlignment="1">
      <alignment horizontal="left" vertical="top"/>
    </xf>
    <xf numFmtId="0" fontId="37" fillId="0" borderId="0" xfId="0" applyFont="1" applyAlignment="1">
      <alignment horizontal="left" vertical="top" wrapText="1"/>
    </xf>
    <xf numFmtId="0" fontId="37" fillId="0" borderId="61" xfId="0" applyFont="1" applyBorder="1" applyAlignment="1">
      <alignment horizontal="left" vertical="top"/>
    </xf>
    <xf numFmtId="0" fontId="37" fillId="0" borderId="24" xfId="0" applyFont="1" applyBorder="1" applyAlignment="1">
      <alignment horizontal="left" vertical="top"/>
    </xf>
    <xf numFmtId="0" fontId="37" fillId="0" borderId="34" xfId="0" applyFont="1" applyBorder="1" applyAlignment="1">
      <alignment horizontal="left" vertical="top"/>
    </xf>
    <xf numFmtId="0" fontId="37" fillId="0" borderId="30" xfId="0" applyFont="1" applyBorder="1" applyAlignment="1">
      <alignment horizontal="left" vertical="top"/>
    </xf>
    <xf numFmtId="0" fontId="27" fillId="0" borderId="0" xfId="34" applyFont="1"/>
    <xf numFmtId="0" fontId="29" fillId="0" borderId="0" xfId="34" applyFont="1" applyAlignment="1">
      <alignment horizontal="center"/>
    </xf>
    <xf numFmtId="0" fontId="28" fillId="0" borderId="17" xfId="34" applyFont="1" applyBorder="1" applyAlignment="1">
      <alignment horizontal="center"/>
    </xf>
    <xf numFmtId="0" fontId="38" fillId="0" borderId="0" xfId="34" applyFont="1" applyAlignment="1">
      <alignment horizontal="left"/>
    </xf>
    <xf numFmtId="0" fontId="38" fillId="0" borderId="0" xfId="34" applyFont="1"/>
    <xf numFmtId="0" fontId="40" fillId="0" borderId="55" xfId="34" applyFont="1" applyBorder="1" applyAlignment="1">
      <alignment horizontal="center"/>
    </xf>
    <xf numFmtId="0" fontId="40" fillId="0" borderId="56" xfId="34" applyFont="1" applyBorder="1" applyAlignment="1">
      <alignment horizontal="center"/>
    </xf>
    <xf numFmtId="0" fontId="28" fillId="0" borderId="60" xfId="34" applyFont="1" applyBorder="1" applyAlignment="1">
      <alignment horizontal="center"/>
    </xf>
    <xf numFmtId="0" fontId="29" fillId="0" borderId="54" xfId="34" applyFont="1" applyBorder="1" applyAlignment="1">
      <alignment horizontal="center"/>
    </xf>
    <xf numFmtId="0" fontId="40" fillId="0" borderId="57" xfId="34" applyFont="1" applyBorder="1" applyAlignment="1">
      <alignment horizontal="center"/>
    </xf>
    <xf numFmtId="0" fontId="40" fillId="0" borderId="58" xfId="34" applyFont="1" applyBorder="1" applyAlignment="1">
      <alignment horizontal="center"/>
    </xf>
    <xf numFmtId="0" fontId="28" fillId="0" borderId="0" xfId="34" applyFont="1" applyAlignment="1">
      <alignment horizontal="center"/>
    </xf>
    <xf numFmtId="0" fontId="43" fillId="0" borderId="0" xfId="0" applyFont="1" applyAlignment="1">
      <alignment horizontal="left" vertical="top"/>
    </xf>
    <xf numFmtId="0" fontId="44" fillId="0" borderId="0" xfId="0" applyFont="1"/>
    <xf numFmtId="0" fontId="37" fillId="24" borderId="15" xfId="0" applyFont="1" applyFill="1" applyBorder="1" applyAlignment="1">
      <alignment horizontal="left" vertical="top"/>
    </xf>
    <xf numFmtId="0" fontId="37" fillId="24" borderId="14" xfId="0" applyFont="1" applyFill="1" applyBorder="1" applyAlignment="1">
      <alignment horizontal="left" vertical="top"/>
    </xf>
    <xf numFmtId="0" fontId="46" fillId="0" borderId="0" xfId="0" applyFont="1" applyAlignment="1">
      <alignment horizontal="left" vertical="top"/>
    </xf>
    <xf numFmtId="0" fontId="29" fillId="27" borderId="21" xfId="0" applyFont="1" applyFill="1" applyBorder="1" applyAlignment="1">
      <alignment horizontal="left" vertical="top"/>
    </xf>
    <xf numFmtId="0" fontId="29" fillId="27" borderId="0" xfId="0" applyFont="1" applyFill="1" applyAlignment="1">
      <alignment horizontal="left" vertical="top"/>
    </xf>
    <xf numFmtId="0" fontId="28" fillId="27" borderId="26" xfId="0" applyFont="1" applyFill="1" applyBorder="1" applyAlignment="1">
      <alignment horizontal="left" vertical="top"/>
    </xf>
    <xf numFmtId="0" fontId="28" fillId="27" borderId="26" xfId="0" applyFont="1" applyFill="1" applyBorder="1" applyAlignment="1">
      <alignment horizontal="center" vertical="top"/>
    </xf>
    <xf numFmtId="0" fontId="28" fillId="27" borderId="26" xfId="0" applyFont="1" applyFill="1" applyBorder="1" applyAlignment="1">
      <alignment vertical="top"/>
    </xf>
    <xf numFmtId="0" fontId="29" fillId="27" borderId="24" xfId="0" applyFont="1" applyFill="1" applyBorder="1" applyAlignment="1">
      <alignment horizontal="left" vertical="top"/>
    </xf>
    <xf numFmtId="0" fontId="29" fillId="27" borderId="61" xfId="0" applyFont="1" applyFill="1" applyBorder="1" applyAlignment="1">
      <alignment horizontal="left" vertical="top"/>
    </xf>
    <xf numFmtId="0" fontId="28" fillId="27" borderId="23" xfId="0" applyFont="1" applyFill="1" applyBorder="1" applyAlignment="1">
      <alignment horizontal="left" vertical="top"/>
    </xf>
    <xf numFmtId="0" fontId="28" fillId="27" borderId="23" xfId="0" applyFont="1" applyFill="1" applyBorder="1" applyAlignment="1">
      <alignment vertical="top"/>
    </xf>
    <xf numFmtId="0" fontId="33" fillId="27" borderId="24" xfId="0" applyFont="1" applyFill="1" applyBorder="1" applyAlignment="1">
      <alignment horizontal="left" vertical="top"/>
    </xf>
    <xf numFmtId="0" fontId="33" fillId="27" borderId="61" xfId="0" applyFont="1" applyFill="1" applyBorder="1" applyAlignment="1">
      <alignment horizontal="left" vertical="top"/>
    </xf>
    <xf numFmtId="0" fontId="28" fillId="27" borderId="23" xfId="0" applyFont="1" applyFill="1" applyBorder="1" applyAlignment="1">
      <alignment horizontal="left" vertical="top" wrapText="1"/>
    </xf>
    <xf numFmtId="0" fontId="29" fillId="27" borderId="34" xfId="0" applyFont="1" applyFill="1" applyBorder="1" applyAlignment="1">
      <alignment horizontal="left" vertical="top"/>
    </xf>
    <xf numFmtId="0" fontId="29" fillId="27" borderId="50" xfId="0" applyFont="1" applyFill="1" applyBorder="1" applyAlignment="1">
      <alignment horizontal="left" vertical="top"/>
    </xf>
    <xf numFmtId="0" fontId="28" fillId="27" borderId="33" xfId="0" applyFont="1" applyFill="1" applyBorder="1" applyAlignment="1">
      <alignment vertical="top"/>
    </xf>
    <xf numFmtId="0" fontId="28" fillId="27" borderId="23" xfId="0" applyFont="1" applyFill="1" applyBorder="1" applyAlignment="1">
      <alignment horizontal="center" vertical="top"/>
    </xf>
    <xf numFmtId="0" fontId="29" fillId="27" borderId="30" xfId="0" applyFont="1" applyFill="1" applyBorder="1" applyAlignment="1">
      <alignment horizontal="left" vertical="top"/>
    </xf>
    <xf numFmtId="0" fontId="29" fillId="27" borderId="31" xfId="0" applyFont="1" applyFill="1" applyBorder="1" applyAlignment="1">
      <alignment horizontal="left" vertical="top"/>
    </xf>
    <xf numFmtId="0" fontId="28" fillId="27" borderId="16" xfId="0" applyFont="1" applyFill="1" applyBorder="1" applyAlignment="1">
      <alignment horizontal="center" vertical="top"/>
    </xf>
    <xf numFmtId="0" fontId="29" fillId="27" borderId="40" xfId="0" applyFont="1" applyFill="1" applyBorder="1" applyAlignment="1">
      <alignment horizontal="left" vertical="top"/>
    </xf>
    <xf numFmtId="0" fontId="29" fillId="27" borderId="63" xfId="0" applyFont="1" applyFill="1" applyBorder="1" applyAlignment="1">
      <alignment horizontal="left" vertical="top"/>
    </xf>
    <xf numFmtId="0" fontId="28" fillId="27" borderId="38" xfId="0" applyFont="1" applyFill="1" applyBorder="1" applyAlignment="1">
      <alignment horizontal="center" vertical="top"/>
    </xf>
    <xf numFmtId="0" fontId="28" fillId="27" borderId="41" xfId="0" applyFont="1" applyFill="1" applyBorder="1" applyAlignment="1">
      <alignment horizontal="center" vertical="top"/>
    </xf>
    <xf numFmtId="0" fontId="28" fillId="27" borderId="33" xfId="0" applyFont="1" applyFill="1" applyBorder="1" applyAlignment="1">
      <alignment horizontal="center" vertical="top"/>
    </xf>
    <xf numFmtId="0" fontId="29" fillId="27" borderId="26" xfId="0" applyFont="1" applyFill="1" applyBorder="1" applyAlignment="1">
      <alignment vertical="top"/>
    </xf>
    <xf numFmtId="0" fontId="33" fillId="27" borderId="21" xfId="0" applyFont="1" applyFill="1" applyBorder="1" applyAlignment="1">
      <alignment horizontal="left" vertical="top"/>
    </xf>
    <xf numFmtId="0" fontId="33" fillId="27" borderId="0" xfId="0" applyFont="1" applyFill="1" applyAlignment="1">
      <alignment horizontal="left" vertical="top"/>
    </xf>
    <xf numFmtId="0" fontId="29" fillId="27" borderId="16" xfId="0" applyFont="1" applyFill="1" applyBorder="1" applyAlignment="1">
      <alignment vertical="top"/>
    </xf>
    <xf numFmtId="0" fontId="28" fillId="27" borderId="16" xfId="0" applyFont="1" applyFill="1" applyBorder="1" applyAlignment="1">
      <alignment vertical="top"/>
    </xf>
    <xf numFmtId="0" fontId="28" fillId="27" borderId="33" xfId="0" applyFont="1" applyFill="1" applyBorder="1" applyAlignment="1">
      <alignment horizontal="left" vertical="top"/>
    </xf>
    <xf numFmtId="0" fontId="29" fillId="27" borderId="26" xfId="0" applyFont="1" applyFill="1" applyBorder="1" applyAlignment="1">
      <alignment vertical="top" wrapText="1"/>
    </xf>
    <xf numFmtId="0" fontId="33" fillId="27" borderId="40" xfId="0" applyFont="1" applyFill="1" applyBorder="1" applyAlignment="1">
      <alignment horizontal="left" vertical="top"/>
    </xf>
    <xf numFmtId="0" fontId="33" fillId="27" borderId="63" xfId="0" applyFont="1" applyFill="1" applyBorder="1" applyAlignment="1">
      <alignment horizontal="left" vertical="top"/>
    </xf>
    <xf numFmtId="0" fontId="28" fillId="27" borderId="38" xfId="0" applyFont="1" applyFill="1" applyBorder="1" applyAlignment="1">
      <alignment vertical="top"/>
    </xf>
    <xf numFmtId="0" fontId="28" fillId="27" borderId="38" xfId="0" applyFont="1" applyFill="1" applyBorder="1" applyAlignment="1">
      <alignment horizontal="left" vertical="top"/>
    </xf>
    <xf numFmtId="0" fontId="29" fillId="27" borderId="43" xfId="0" applyFont="1" applyFill="1" applyBorder="1" applyAlignment="1">
      <alignment horizontal="left" vertical="top"/>
    </xf>
    <xf numFmtId="0" fontId="29" fillId="27" borderId="62" xfId="0" applyFont="1" applyFill="1" applyBorder="1" applyAlignment="1">
      <alignment horizontal="left" vertical="top"/>
    </xf>
    <xf numFmtId="0" fontId="28" fillId="27" borderId="28" xfId="0" applyFont="1" applyFill="1" applyBorder="1" applyAlignment="1">
      <alignment horizontal="left" vertical="top"/>
    </xf>
    <xf numFmtId="0" fontId="28" fillId="27" borderId="16" xfId="0" applyFont="1" applyFill="1" applyBorder="1" applyAlignment="1">
      <alignment horizontal="left" vertical="top"/>
    </xf>
    <xf numFmtId="0" fontId="33" fillId="27" borderId="30" xfId="0" applyFont="1" applyFill="1" applyBorder="1" applyAlignment="1">
      <alignment horizontal="left" vertical="top"/>
    </xf>
    <xf numFmtId="0" fontId="33" fillId="27" borderId="31" xfId="0" applyFont="1" applyFill="1" applyBorder="1" applyAlignment="1">
      <alignment horizontal="left" vertical="top"/>
    </xf>
    <xf numFmtId="0" fontId="29" fillId="27" borderId="24" xfId="0" applyFont="1" applyFill="1" applyBorder="1" applyAlignment="1">
      <alignment horizontal="left" vertical="top" wrapText="1"/>
    </xf>
    <xf numFmtId="0" fontId="29" fillId="27" borderId="61" xfId="0" applyFont="1" applyFill="1" applyBorder="1" applyAlignment="1">
      <alignment horizontal="left" vertical="top" wrapText="1"/>
    </xf>
    <xf numFmtId="0" fontId="28" fillId="27" borderId="43" xfId="0" applyFont="1" applyFill="1" applyBorder="1" applyAlignment="1">
      <alignment vertical="top"/>
    </xf>
    <xf numFmtId="0" fontId="28" fillId="27" borderId="62" xfId="0" applyFont="1" applyFill="1" applyBorder="1" applyAlignment="1">
      <alignment vertical="top"/>
    </xf>
    <xf numFmtId="0" fontId="28" fillId="27" borderId="28" xfId="0" applyFont="1" applyFill="1" applyBorder="1" applyAlignment="1">
      <alignment vertical="top"/>
    </xf>
    <xf numFmtId="0" fontId="29" fillId="27" borderId="23" xfId="0" applyFont="1" applyFill="1" applyBorder="1" applyAlignment="1">
      <alignment vertical="top"/>
    </xf>
    <xf numFmtId="0" fontId="28" fillId="27" borderId="33" xfId="0" applyFont="1" applyFill="1" applyBorder="1" applyAlignment="1">
      <alignment horizontal="left" vertical="top" wrapText="1"/>
    </xf>
    <xf numFmtId="0" fontId="28" fillId="27" borderId="41" xfId="0" applyFont="1" applyFill="1" applyBorder="1" applyAlignment="1">
      <alignment vertical="top"/>
    </xf>
    <xf numFmtId="0" fontId="28" fillId="28" borderId="26" xfId="0" applyFont="1" applyFill="1" applyBorder="1" applyAlignment="1">
      <alignment vertical="top"/>
    </xf>
    <xf numFmtId="0" fontId="28" fillId="0" borderId="0" xfId="45" applyFont="1"/>
    <xf numFmtId="0" fontId="28" fillId="0" borderId="0" xfId="45" applyFont="1" applyAlignment="1">
      <alignment horizontal="center"/>
    </xf>
    <xf numFmtId="0" fontId="45" fillId="0" borderId="0" xfId="45" applyFont="1" applyAlignment="1">
      <alignment horizontal="left"/>
    </xf>
    <xf numFmtId="0" fontId="28" fillId="0" borderId="0" xfId="45" applyFont="1" applyAlignment="1">
      <alignment vertical="top" wrapText="1"/>
    </xf>
    <xf numFmtId="0" fontId="29" fillId="0" borderId="101" xfId="45" applyFont="1" applyBorder="1" applyAlignment="1">
      <alignment horizontal="center"/>
    </xf>
    <xf numFmtId="0" fontId="28" fillId="0" borderId="88" xfId="45" applyFont="1" applyBorder="1"/>
    <xf numFmtId="0" fontId="29" fillId="0" borderId="0" xfId="45" applyFont="1" applyAlignment="1">
      <alignment horizontal="center"/>
    </xf>
    <xf numFmtId="0" fontId="28" fillId="0" borderId="0" xfId="45" quotePrefix="1" applyFont="1"/>
    <xf numFmtId="0" fontId="29" fillId="0" borderId="95" xfId="45" applyFont="1" applyBorder="1" applyAlignment="1">
      <alignment horizontal="center"/>
    </xf>
    <xf numFmtId="0" fontId="28" fillId="0" borderId="88" xfId="45" applyFont="1" applyBorder="1" applyAlignment="1">
      <alignment vertical="top" wrapText="1"/>
    </xf>
    <xf numFmtId="0" fontId="28" fillId="0" borderId="90" xfId="45" applyFont="1" applyBorder="1"/>
    <xf numFmtId="0" fontId="29" fillId="0" borderId="90" xfId="45" applyFont="1" applyBorder="1" applyAlignment="1">
      <alignment horizontal="center"/>
    </xf>
    <xf numFmtId="0" fontId="29" fillId="0" borderId="101" xfId="45" applyFont="1" applyBorder="1" applyAlignment="1">
      <alignment horizontal="left"/>
    </xf>
    <xf numFmtId="0" fontId="29" fillId="0" borderId="0" xfId="45" applyFont="1" applyAlignment="1">
      <alignment horizontal="left"/>
    </xf>
    <xf numFmtId="0" fontId="29" fillId="0" borderId="90" xfId="45" applyFont="1" applyBorder="1" applyAlignment="1">
      <alignment horizontal="left"/>
    </xf>
    <xf numFmtId="0" fontId="27" fillId="0" borderId="22" xfId="34" applyFont="1" applyBorder="1"/>
    <xf numFmtId="0" fontId="27" fillId="0" borderId="104" xfId="34" applyFont="1" applyBorder="1"/>
    <xf numFmtId="0" fontId="27" fillId="0" borderId="105" xfId="34" applyFont="1" applyBorder="1"/>
    <xf numFmtId="0" fontId="29" fillId="0" borderId="100" xfId="0" applyFont="1" applyBorder="1" applyAlignment="1">
      <alignment vertical="top"/>
    </xf>
    <xf numFmtId="0" fontId="28" fillId="0" borderId="100" xfId="0" applyFont="1" applyBorder="1" applyAlignment="1">
      <alignment vertical="top"/>
    </xf>
    <xf numFmtId="0" fontId="29" fillId="28" borderId="24" xfId="0" applyFont="1" applyFill="1" applyBorder="1" applyAlignment="1">
      <alignment horizontal="left" vertical="top" wrapText="1"/>
    </xf>
    <xf numFmtId="0" fontId="29" fillId="28" borderId="61" xfId="0" applyFont="1" applyFill="1" applyBorder="1" applyAlignment="1">
      <alignment horizontal="left" vertical="top" wrapText="1"/>
    </xf>
    <xf numFmtId="0" fontId="28" fillId="28" borderId="23" xfId="0" applyFont="1" applyFill="1" applyBorder="1" applyAlignment="1">
      <alignment vertical="top"/>
    </xf>
    <xf numFmtId="0" fontId="37" fillId="0" borderId="43" xfId="0" applyFont="1" applyBorder="1" applyAlignment="1">
      <alignment vertical="top"/>
    </xf>
    <xf numFmtId="0" fontId="28" fillId="0" borderId="28" xfId="0" applyFont="1" applyBorder="1" applyAlignment="1">
      <alignment vertical="top" wrapText="1"/>
    </xf>
    <xf numFmtId="0" fontId="27" fillId="0" borderId="0" xfId="0" applyFont="1" applyAlignment="1">
      <alignment vertical="top"/>
    </xf>
    <xf numFmtId="0" fontId="37" fillId="0" borderId="62" xfId="0" applyFont="1" applyBorder="1" applyAlignment="1">
      <alignment vertical="top"/>
    </xf>
    <xf numFmtId="0" fontId="28" fillId="0" borderId="42" xfId="0" applyFont="1" applyBorder="1" applyAlignment="1">
      <alignment vertical="top"/>
    </xf>
    <xf numFmtId="0" fontId="28" fillId="0" borderId="24" xfId="0" applyFont="1" applyBorder="1" applyAlignment="1">
      <alignment vertical="top"/>
    </xf>
    <xf numFmtId="0" fontId="28" fillId="0" borderId="61" xfId="0" applyFont="1" applyBorder="1" applyAlignment="1">
      <alignment vertical="top"/>
    </xf>
    <xf numFmtId="0" fontId="28" fillId="27" borderId="21" xfId="0" applyFont="1" applyFill="1" applyBorder="1" applyAlignment="1">
      <alignment vertical="top"/>
    </xf>
    <xf numFmtId="0" fontId="28" fillId="27" borderId="0" xfId="0" applyFont="1" applyFill="1" applyAlignment="1">
      <alignment vertical="top"/>
    </xf>
    <xf numFmtId="0" fontId="28" fillId="27" borderId="24" xfId="0" applyFont="1" applyFill="1" applyBorder="1" applyAlignment="1">
      <alignment vertical="top"/>
    </xf>
    <xf numFmtId="0" fontId="28" fillId="27" borderId="61" xfId="0" applyFont="1" applyFill="1" applyBorder="1" applyAlignment="1">
      <alignment vertical="top"/>
    </xf>
    <xf numFmtId="0" fontId="37" fillId="0" borderId="21" xfId="0" applyFont="1" applyBorder="1" applyAlignment="1">
      <alignment vertical="top"/>
    </xf>
    <xf numFmtId="0" fontId="37" fillId="0" borderId="0" xfId="0" applyFont="1" applyAlignment="1">
      <alignment vertical="top"/>
    </xf>
    <xf numFmtId="0" fontId="28" fillId="27" borderId="34" xfId="0" applyFont="1" applyFill="1" applyBorder="1" applyAlignment="1">
      <alignment vertical="top"/>
    </xf>
    <xf numFmtId="0" fontId="28" fillId="27" borderId="50" xfId="0" applyFont="1" applyFill="1" applyBorder="1" applyAlignment="1">
      <alignment vertical="top"/>
    </xf>
    <xf numFmtId="0" fontId="29" fillId="0" borderId="0" xfId="0" applyFont="1" applyAlignment="1">
      <alignment vertical="top"/>
    </xf>
    <xf numFmtId="0" fontId="53" fillId="30" borderId="20" xfId="0" applyFont="1" applyFill="1" applyBorder="1" applyAlignment="1">
      <alignment horizontal="center" vertical="top"/>
    </xf>
    <xf numFmtId="0" fontId="37" fillId="0" borderId="25" xfId="0" applyFont="1" applyBorder="1" applyAlignment="1">
      <alignment horizontal="center" vertical="top"/>
    </xf>
    <xf numFmtId="0" fontId="37" fillId="0" borderId="27" xfId="0" applyFont="1" applyBorder="1" applyAlignment="1">
      <alignment horizontal="center" vertical="top"/>
    </xf>
    <xf numFmtId="0" fontId="29" fillId="0" borderId="25" xfId="0" applyFont="1" applyBorder="1" applyAlignment="1">
      <alignment horizontal="center" vertical="top"/>
    </xf>
    <xf numFmtId="0" fontId="29" fillId="0" borderId="27" xfId="0" applyFont="1" applyBorder="1" applyAlignment="1">
      <alignment horizontal="center" vertical="top"/>
    </xf>
    <xf numFmtId="0" fontId="37" fillId="0" borderId="29" xfId="0" applyFont="1" applyBorder="1" applyAlignment="1">
      <alignment horizontal="center" vertical="top"/>
    </xf>
    <xf numFmtId="0" fontId="29" fillId="27" borderId="27" xfId="0" applyFont="1" applyFill="1" applyBorder="1" applyAlignment="1">
      <alignment horizontal="center" vertical="top"/>
    </xf>
    <xf numFmtId="0" fontId="29" fillId="27" borderId="25" xfId="0" applyFont="1" applyFill="1" applyBorder="1" applyAlignment="1">
      <alignment horizontal="center" vertical="top"/>
    </xf>
    <xf numFmtId="0" fontId="29" fillId="27" borderId="35" xfId="0" applyFont="1" applyFill="1" applyBorder="1" applyAlignment="1">
      <alignment horizontal="center" vertical="top"/>
    </xf>
    <xf numFmtId="0" fontId="29" fillId="27" borderId="37" xfId="0" applyFont="1" applyFill="1" applyBorder="1" applyAlignment="1">
      <alignment horizontal="center" vertical="top"/>
    </xf>
    <xf numFmtId="0" fontId="37" fillId="0" borderId="36" xfId="0" applyFont="1" applyBorder="1" applyAlignment="1">
      <alignment horizontal="center" vertical="top"/>
    </xf>
    <xf numFmtId="0" fontId="29" fillId="27" borderId="39" xfId="0" applyFont="1" applyFill="1" applyBorder="1" applyAlignment="1">
      <alignment horizontal="center" vertical="top"/>
    </xf>
    <xf numFmtId="0" fontId="29" fillId="0" borderId="37" xfId="0" applyFont="1" applyBorder="1" applyAlignment="1">
      <alignment horizontal="center" vertical="top"/>
    </xf>
    <xf numFmtId="0" fontId="29" fillId="0" borderId="35" xfId="0" applyFont="1" applyBorder="1" applyAlignment="1">
      <alignment horizontal="center" vertical="top"/>
    </xf>
    <xf numFmtId="0" fontId="53" fillId="31" borderId="20" xfId="0" applyFont="1" applyFill="1" applyBorder="1" applyAlignment="1">
      <alignment horizontal="center" vertical="top"/>
    </xf>
    <xf numFmtId="0" fontId="29" fillId="27" borderId="29" xfId="0" applyFont="1" applyFill="1" applyBorder="1" applyAlignment="1">
      <alignment horizontal="center" vertical="top"/>
    </xf>
    <xf numFmtId="0" fontId="29" fillId="28" borderId="25" xfId="0" applyFont="1" applyFill="1" applyBorder="1" applyAlignment="1">
      <alignment horizontal="center" vertical="top"/>
    </xf>
    <xf numFmtId="0" fontId="37" fillId="0" borderId="45" xfId="0" applyFont="1" applyBorder="1" applyAlignment="1">
      <alignment horizontal="center" vertical="top"/>
    </xf>
    <xf numFmtId="0" fontId="37" fillId="0" borderId="35" xfId="0" applyFont="1" applyBorder="1" applyAlignment="1">
      <alignment horizontal="center" vertical="top"/>
    </xf>
    <xf numFmtId="0" fontId="37" fillId="0" borderId="17" xfId="0" applyFont="1" applyBorder="1" applyAlignment="1">
      <alignment horizontal="center" vertical="top"/>
    </xf>
    <xf numFmtId="0" fontId="29" fillId="0" borderId="110" xfId="0" applyFont="1" applyBorder="1" applyAlignment="1">
      <alignment horizontal="left" vertical="top"/>
    </xf>
    <xf numFmtId="0" fontId="28" fillId="0" borderId="111" xfId="0" applyFont="1" applyBorder="1" applyAlignment="1">
      <alignment vertical="top"/>
    </xf>
    <xf numFmtId="0" fontId="29" fillId="24" borderId="85" xfId="0" applyFont="1" applyFill="1" applyBorder="1" applyAlignment="1">
      <alignment horizontal="left" vertical="top"/>
    </xf>
    <xf numFmtId="0" fontId="29" fillId="24" borderId="112" xfId="0" applyFont="1" applyFill="1" applyBorder="1" applyAlignment="1">
      <alignment horizontal="center" vertical="top"/>
    </xf>
    <xf numFmtId="0" fontId="44" fillId="0" borderId="0" xfId="0" applyFont="1" applyAlignment="1">
      <alignment vertical="top"/>
    </xf>
    <xf numFmtId="0" fontId="32" fillId="24" borderId="101" xfId="0" applyFont="1" applyFill="1" applyBorder="1" applyAlignment="1">
      <alignment horizontal="left" vertical="top"/>
    </xf>
    <xf numFmtId="0" fontId="37" fillId="0" borderId="26" xfId="0" applyFont="1" applyBorder="1" applyAlignment="1">
      <alignment horizontal="left" vertical="top"/>
    </xf>
    <xf numFmtId="0" fontId="32" fillId="24" borderId="89" xfId="0" applyFont="1" applyFill="1" applyBorder="1" applyAlignment="1">
      <alignment horizontal="left" vertical="top"/>
    </xf>
    <xf numFmtId="0" fontId="32" fillId="24" borderId="90" xfId="0" applyFont="1" applyFill="1" applyBorder="1" applyAlignment="1">
      <alignment horizontal="center" vertical="top"/>
    </xf>
    <xf numFmtId="0" fontId="32" fillId="24" borderId="113" xfId="0" applyFont="1" applyFill="1" applyBorder="1" applyAlignment="1">
      <alignment horizontal="center" vertical="top"/>
    </xf>
    <xf numFmtId="0" fontId="37" fillId="0" borderId="33" xfId="0" applyFont="1" applyBorder="1" applyAlignment="1">
      <alignment horizontal="left" vertical="top"/>
    </xf>
    <xf numFmtId="0" fontId="28" fillId="0" borderId="50" xfId="0" applyFont="1" applyBorder="1" applyAlignment="1">
      <alignment horizontal="left" vertical="top"/>
    </xf>
    <xf numFmtId="0" fontId="56" fillId="0" borderId="0" xfId="0" applyFont="1" applyAlignment="1">
      <alignment horizontal="left" vertical="top"/>
    </xf>
    <xf numFmtId="0" fontId="29" fillId="24" borderId="114" xfId="0" applyFont="1" applyFill="1" applyBorder="1" applyAlignment="1">
      <alignment horizontal="center" vertical="top"/>
    </xf>
    <xf numFmtId="0" fontId="27" fillId="0" borderId="86" xfId="0" applyFont="1" applyBorder="1"/>
    <xf numFmtId="0" fontId="28" fillId="0" borderId="86" xfId="0" applyFont="1" applyBorder="1"/>
    <xf numFmtId="0" fontId="28" fillId="0" borderId="86" xfId="0" applyFont="1" applyBorder="1" applyAlignment="1">
      <alignment horizontal="center"/>
    </xf>
    <xf numFmtId="0" fontId="29" fillId="24" borderId="115" xfId="0" applyFont="1" applyFill="1" applyBorder="1" applyAlignment="1">
      <alignment horizontal="center" vertical="top"/>
    </xf>
    <xf numFmtId="0" fontId="53" fillId="31" borderId="116" xfId="0" applyFont="1" applyFill="1" applyBorder="1" applyAlignment="1">
      <alignment horizontal="center" vertical="top"/>
    </xf>
    <xf numFmtId="0" fontId="37" fillId="0" borderId="42" xfId="0" applyFont="1" applyBorder="1" applyAlignment="1">
      <alignment vertical="top"/>
    </xf>
    <xf numFmtId="0" fontId="29" fillId="0" borderId="22" xfId="0" applyFont="1" applyBorder="1" applyAlignment="1">
      <alignment vertical="top"/>
    </xf>
    <xf numFmtId="0" fontId="28" fillId="0" borderId="53" xfId="0" applyFont="1" applyBorder="1" applyAlignment="1">
      <alignment vertical="top"/>
    </xf>
    <xf numFmtId="0" fontId="29" fillId="0" borderId="42" xfId="0" applyFont="1" applyBorder="1" applyAlignment="1">
      <alignment vertical="top"/>
    </xf>
    <xf numFmtId="0" fontId="28" fillId="27" borderId="65" xfId="0" applyFont="1" applyFill="1" applyBorder="1" applyAlignment="1">
      <alignment vertical="top"/>
    </xf>
    <xf numFmtId="0" fontId="28" fillId="27" borderId="22" xfId="0" applyFont="1" applyFill="1" applyBorder="1" applyAlignment="1">
      <alignment vertical="top"/>
    </xf>
    <xf numFmtId="0" fontId="28" fillId="0" borderId="43" xfId="0" applyFont="1" applyBorder="1" applyAlignment="1">
      <alignment vertical="top"/>
    </xf>
    <xf numFmtId="0" fontId="28" fillId="0" borderId="66" xfId="0" applyFont="1" applyBorder="1" applyAlignment="1">
      <alignment vertical="top"/>
    </xf>
    <xf numFmtId="0" fontId="28" fillId="0" borderId="21" xfId="0" applyFont="1" applyBorder="1" applyAlignment="1">
      <alignment vertical="top"/>
    </xf>
    <xf numFmtId="0" fontId="28" fillId="0" borderId="22" xfId="0" applyFont="1" applyBorder="1" applyAlignment="1">
      <alignment vertical="top"/>
    </xf>
    <xf numFmtId="0" fontId="28" fillId="27" borderId="30" xfId="0" applyFont="1" applyFill="1" applyBorder="1" applyAlignment="1">
      <alignment vertical="top"/>
    </xf>
    <xf numFmtId="0" fontId="28" fillId="27" borderId="32" xfId="0" applyFont="1" applyFill="1" applyBorder="1" applyAlignment="1">
      <alignment vertical="top"/>
    </xf>
    <xf numFmtId="0" fontId="28" fillId="27" borderId="40" xfId="0" applyFont="1" applyFill="1" applyBorder="1" applyAlignment="1">
      <alignment vertical="top"/>
    </xf>
    <xf numFmtId="0" fontId="28" fillId="27" borderId="64" xfId="0" applyFont="1" applyFill="1" applyBorder="1" applyAlignment="1">
      <alignment vertical="top"/>
    </xf>
    <xf numFmtId="0" fontId="28" fillId="27" borderId="51" xfId="0" applyFont="1" applyFill="1" applyBorder="1" applyAlignment="1">
      <alignment vertical="top"/>
    </xf>
    <xf numFmtId="0" fontId="28" fillId="27" borderId="48" xfId="0" applyFont="1" applyFill="1" applyBorder="1" applyAlignment="1">
      <alignment vertical="top"/>
    </xf>
    <xf numFmtId="0" fontId="37" fillId="0" borderId="30" xfId="0" applyFont="1" applyBorder="1" applyAlignment="1">
      <alignment vertical="top"/>
    </xf>
    <xf numFmtId="0" fontId="28" fillId="0" borderId="48" xfId="0" applyFont="1" applyBorder="1" applyAlignment="1">
      <alignment vertical="top"/>
    </xf>
    <xf numFmtId="0" fontId="37" fillId="0" borderId="37" xfId="0" applyFont="1" applyBorder="1" applyAlignment="1">
      <alignment horizontal="center" vertical="top"/>
    </xf>
    <xf numFmtId="0" fontId="28" fillId="27" borderId="52" xfId="0" applyFont="1" applyFill="1" applyBorder="1" applyAlignment="1">
      <alignment vertical="top"/>
    </xf>
    <xf numFmtId="0" fontId="28" fillId="27" borderId="66" xfId="0" applyFont="1" applyFill="1" applyBorder="1" applyAlignment="1">
      <alignment vertical="top"/>
    </xf>
    <xf numFmtId="0" fontId="28" fillId="27" borderId="53" xfId="0" applyFont="1" applyFill="1" applyBorder="1" applyAlignment="1">
      <alignment vertical="top"/>
    </xf>
    <xf numFmtId="0" fontId="28" fillId="0" borderId="48" xfId="0" applyFont="1" applyBorder="1" applyAlignment="1">
      <alignment horizontal="left" vertical="top"/>
    </xf>
    <xf numFmtId="0" fontId="29" fillId="0" borderId="41" xfId="0" applyFont="1" applyBorder="1" applyAlignment="1">
      <alignment vertical="top" wrapText="1"/>
    </xf>
    <xf numFmtId="0" fontId="29" fillId="27" borderId="53" xfId="0" applyFont="1" applyFill="1" applyBorder="1" applyAlignment="1">
      <alignment vertical="top"/>
    </xf>
    <xf numFmtId="0" fontId="29" fillId="27" borderId="41" xfId="0" applyFont="1" applyFill="1" applyBorder="1" applyAlignment="1">
      <alignment vertical="top"/>
    </xf>
    <xf numFmtId="0" fontId="29" fillId="0" borderId="53" xfId="0" applyFont="1" applyBorder="1" applyAlignment="1">
      <alignment vertical="top"/>
    </xf>
    <xf numFmtId="0" fontId="28" fillId="0" borderId="53" xfId="0" applyFont="1" applyBorder="1" applyAlignment="1">
      <alignment vertical="top" wrapText="1"/>
    </xf>
    <xf numFmtId="0" fontId="28" fillId="0" borderId="65" xfId="0" applyFont="1" applyBorder="1" applyAlignment="1">
      <alignment vertical="top"/>
    </xf>
    <xf numFmtId="0" fontId="28" fillId="0" borderId="52" xfId="0" applyFont="1" applyBorder="1" applyAlignment="1">
      <alignment vertical="top"/>
    </xf>
    <xf numFmtId="0" fontId="29" fillId="27" borderId="43" xfId="0" applyFont="1" applyFill="1" applyBorder="1" applyAlignment="1">
      <alignment vertical="top"/>
    </xf>
    <xf numFmtId="0" fontId="29" fillId="27" borderId="66" xfId="0" applyFont="1" applyFill="1" applyBorder="1" applyAlignment="1">
      <alignment vertical="top"/>
    </xf>
    <xf numFmtId="0" fontId="33" fillId="27" borderId="43" xfId="0" applyFont="1" applyFill="1" applyBorder="1" applyAlignment="1">
      <alignment vertical="top"/>
    </xf>
    <xf numFmtId="0" fontId="33" fillId="27" borderId="62" xfId="0" applyFont="1" applyFill="1" applyBorder="1" applyAlignment="1">
      <alignment vertical="top"/>
    </xf>
    <xf numFmtId="0" fontId="33" fillId="27" borderId="21" xfId="0" applyFont="1" applyFill="1" applyBorder="1" applyAlignment="1">
      <alignment vertical="top"/>
    </xf>
    <xf numFmtId="0" fontId="33" fillId="27" borderId="0" xfId="0" applyFont="1" applyFill="1" applyAlignment="1">
      <alignment vertical="top"/>
    </xf>
    <xf numFmtId="0" fontId="27" fillId="0" borderId="11" xfId="0" applyFont="1" applyBorder="1" applyAlignment="1">
      <alignment vertical="top"/>
    </xf>
    <xf numFmtId="0" fontId="28" fillId="0" borderId="11" xfId="0" applyFont="1" applyBorder="1" applyAlignment="1">
      <alignment vertical="top"/>
    </xf>
    <xf numFmtId="0" fontId="58" fillId="0" borderId="0" xfId="48" applyFont="1"/>
    <xf numFmtId="0" fontId="58" fillId="0" borderId="0" xfId="48" applyFont="1" applyAlignment="1">
      <alignment vertical="top"/>
    </xf>
    <xf numFmtId="0" fontId="28" fillId="0" borderId="0" xfId="48" applyFont="1" applyAlignment="1">
      <alignment vertical="top"/>
    </xf>
    <xf numFmtId="0" fontId="28" fillId="0" borderId="0" xfId="48" applyFont="1" applyAlignment="1">
      <alignment vertical="center"/>
    </xf>
    <xf numFmtId="0" fontId="28" fillId="0" borderId="127" xfId="30" applyFont="1" applyBorder="1" applyAlignment="1">
      <alignment vertical="top" wrapText="1"/>
    </xf>
    <xf numFmtId="0" fontId="28" fillId="0" borderId="0" xfId="30" applyFont="1" applyAlignment="1">
      <alignment vertical="top" wrapText="1"/>
    </xf>
    <xf numFmtId="0" fontId="35" fillId="0" borderId="0" xfId="30" applyFont="1" applyAlignment="1">
      <alignment vertical="top" wrapText="1"/>
    </xf>
    <xf numFmtId="0" fontId="27" fillId="0" borderId="0" xfId="30" applyFont="1" applyAlignment="1">
      <alignment vertical="top" wrapText="1"/>
    </xf>
    <xf numFmtId="0" fontId="28" fillId="0" borderId="0" xfId="48" applyFont="1"/>
    <xf numFmtId="0" fontId="29" fillId="0" borderId="0" xfId="48" applyFont="1" applyAlignment="1">
      <alignment horizontal="left" vertical="top" wrapText="1"/>
    </xf>
    <xf numFmtId="0" fontId="29" fillId="0" borderId="0" xfId="48" applyFont="1" applyAlignment="1">
      <alignment horizontal="center" vertical="top" wrapText="1"/>
    </xf>
    <xf numFmtId="0" fontId="60" fillId="0" borderId="0" xfId="48" applyFont="1" applyAlignment="1">
      <alignment horizontal="left" vertical="top" wrapText="1"/>
    </xf>
    <xf numFmtId="0" fontId="60" fillId="0" borderId="0" xfId="48" applyFont="1" applyAlignment="1">
      <alignment vertical="top" wrapText="1"/>
    </xf>
    <xf numFmtId="0" fontId="51" fillId="0" borderId="120" xfId="30" applyFont="1" applyBorder="1" applyAlignment="1">
      <alignment horizontal="left" vertical="top" wrapText="1"/>
    </xf>
    <xf numFmtId="0" fontId="28" fillId="0" borderId="120" xfId="30" applyFont="1" applyBorder="1" applyAlignment="1">
      <alignment horizontal="left" vertical="top" wrapText="1"/>
    </xf>
    <xf numFmtId="0" fontId="52" fillId="0" borderId="120" xfId="30" applyFont="1" applyBorder="1" applyAlignment="1">
      <alignment horizontal="left" vertical="top" wrapText="1"/>
    </xf>
    <xf numFmtId="0" fontId="37" fillId="0" borderId="0" xfId="30" applyFont="1" applyAlignment="1">
      <alignment horizontal="left" vertical="top" wrapText="1"/>
    </xf>
    <xf numFmtId="0" fontId="49" fillId="0" borderId="0" xfId="30" applyFont="1" applyAlignment="1">
      <alignment horizontal="left" vertical="top" wrapText="1"/>
    </xf>
    <xf numFmtId="0" fontId="29" fillId="0" borderId="0" xfId="30" applyFont="1" applyAlignment="1">
      <alignment horizontal="left" vertical="top" wrapText="1"/>
    </xf>
    <xf numFmtId="0" fontId="29" fillId="0" borderId="128" xfId="48" applyFont="1" applyBorder="1" applyAlignment="1">
      <alignment horizontal="left" vertical="top" wrapText="1"/>
    </xf>
    <xf numFmtId="0" fontId="29" fillId="0" borderId="129" xfId="48" applyFont="1" applyBorder="1" applyAlignment="1">
      <alignment horizontal="center" vertical="top" wrapText="1"/>
    </xf>
    <xf numFmtId="0" fontId="60" fillId="0" borderId="129" xfId="48" applyFont="1" applyBorder="1" applyAlignment="1">
      <alignment horizontal="left" vertical="top" wrapText="1"/>
    </xf>
    <xf numFmtId="0" fontId="61" fillId="0" borderId="129" xfId="48" applyFont="1" applyBorder="1" applyAlignment="1">
      <alignment vertical="top" wrapText="1"/>
    </xf>
    <xf numFmtId="0" fontId="61" fillId="0" borderId="130" xfId="48" applyFont="1" applyBorder="1" applyAlignment="1">
      <alignment horizontal="left" vertical="top" wrapText="1"/>
    </xf>
    <xf numFmtId="0" fontId="29" fillId="0" borderId="131" xfId="48" applyFont="1" applyBorder="1" applyAlignment="1">
      <alignment horizontal="left" vertical="top" wrapText="1"/>
    </xf>
    <xf numFmtId="0" fontId="29" fillId="0" borderId="132" xfId="48" applyFont="1" applyBorder="1" applyAlignment="1">
      <alignment horizontal="center" vertical="top" wrapText="1"/>
    </xf>
    <xf numFmtId="0" fontId="60" fillId="0" borderId="132" xfId="48" applyFont="1" applyBorder="1" applyAlignment="1">
      <alignment horizontal="left" vertical="top" wrapText="1"/>
    </xf>
    <xf numFmtId="0" fontId="60" fillId="0" borderId="133" xfId="48" applyFont="1" applyBorder="1" applyAlignment="1">
      <alignment horizontal="left" vertical="top" wrapText="1"/>
    </xf>
    <xf numFmtId="0" fontId="28" fillId="0" borderId="133" xfId="48" applyFont="1" applyBorder="1" applyAlignment="1">
      <alignment horizontal="left" vertical="top" wrapText="1"/>
    </xf>
    <xf numFmtId="0" fontId="62" fillId="0" borderId="133" xfId="48" applyFont="1" applyBorder="1" applyAlignment="1">
      <alignment horizontal="left" vertical="top" wrapText="1"/>
    </xf>
    <xf numFmtId="0" fontId="63" fillId="0" borderId="133" xfId="48" applyFont="1" applyBorder="1" applyAlignment="1">
      <alignment horizontal="left" vertical="top" wrapText="1"/>
    </xf>
    <xf numFmtId="0" fontId="28" fillId="0" borderId="133" xfId="48" applyFont="1" applyBorder="1" applyAlignment="1">
      <alignment vertical="top" wrapText="1"/>
    </xf>
    <xf numFmtId="0" fontId="29" fillId="0" borderId="134" xfId="48" applyFont="1" applyBorder="1" applyAlignment="1">
      <alignment horizontal="left" vertical="top" wrapText="1"/>
    </xf>
    <xf numFmtId="0" fontId="29" fillId="0" borderId="135" xfId="48" applyFont="1" applyBorder="1" applyAlignment="1">
      <alignment horizontal="center" vertical="top" wrapText="1"/>
    </xf>
    <xf numFmtId="0" fontId="60" fillId="0" borderId="135" xfId="48" applyFont="1" applyBorder="1" applyAlignment="1">
      <alignment horizontal="left" vertical="top" wrapText="1"/>
    </xf>
    <xf numFmtId="0" fontId="60" fillId="0" borderId="129" xfId="48" applyFont="1" applyBorder="1" applyAlignment="1">
      <alignment vertical="top" wrapText="1"/>
    </xf>
    <xf numFmtId="0" fontId="60" fillId="0" borderId="130" xfId="48" applyFont="1" applyBorder="1" applyAlignment="1">
      <alignment horizontal="left" vertical="top" wrapText="1"/>
    </xf>
    <xf numFmtId="0" fontId="60" fillId="0" borderId="135" xfId="48" applyFont="1" applyBorder="1" applyAlignment="1">
      <alignment vertical="top" wrapText="1"/>
    </xf>
    <xf numFmtId="0" fontId="60" fillId="0" borderId="136" xfId="48" applyFont="1" applyBorder="1" applyAlignment="1">
      <alignment horizontal="left" vertical="top" wrapText="1"/>
    </xf>
    <xf numFmtId="0" fontId="29" fillId="0" borderId="137" xfId="48" applyFont="1" applyBorder="1" applyAlignment="1">
      <alignment horizontal="center" vertical="top"/>
    </xf>
    <xf numFmtId="0" fontId="29" fillId="0" borderId="137" xfId="48" applyFont="1" applyBorder="1" applyAlignment="1">
      <alignment vertical="top"/>
    </xf>
    <xf numFmtId="0" fontId="29" fillId="0" borderId="138" xfId="48" applyFont="1" applyBorder="1" applyAlignment="1">
      <alignment horizontal="center" vertical="top"/>
    </xf>
    <xf numFmtId="0" fontId="28" fillId="0" borderId="138" xfId="48" applyFont="1" applyBorder="1" applyAlignment="1">
      <alignment vertical="top"/>
    </xf>
    <xf numFmtId="0" fontId="60" fillId="0" borderId="138" xfId="48" applyFont="1" applyBorder="1" applyAlignment="1">
      <alignment horizontal="left" vertical="top" wrapText="1"/>
    </xf>
    <xf numFmtId="0" fontId="29" fillId="0" borderId="139" xfId="48" applyFont="1" applyBorder="1" applyAlignment="1">
      <alignment horizontal="left" vertical="top" wrapText="1"/>
    </xf>
    <xf numFmtId="0" fontId="29" fillId="0" borderId="138" xfId="48" applyFont="1" applyBorder="1" applyAlignment="1">
      <alignment horizontal="center" vertical="top" wrapText="1"/>
    </xf>
    <xf numFmtId="0" fontId="61" fillId="0" borderId="129" xfId="48" applyFont="1" applyBorder="1" applyAlignment="1">
      <alignment horizontal="left" vertical="top" wrapText="1"/>
    </xf>
    <xf numFmtId="0" fontId="28" fillId="0" borderId="132" xfId="48" applyFont="1" applyBorder="1" applyAlignment="1">
      <alignment vertical="top"/>
    </xf>
    <xf numFmtId="0" fontId="28" fillId="0" borderId="132" xfId="48" applyFont="1" applyBorder="1" applyAlignment="1">
      <alignment horizontal="left" vertical="top" wrapText="1"/>
    </xf>
    <xf numFmtId="0" fontId="60" fillId="0" borderId="132" xfId="48" quotePrefix="1" applyFont="1" applyBorder="1" applyAlignment="1">
      <alignment horizontal="left" vertical="top" wrapText="1"/>
    </xf>
    <xf numFmtId="0" fontId="62" fillId="0" borderId="133" xfId="48" applyFont="1" applyBorder="1" applyAlignment="1">
      <alignment vertical="top" wrapText="1"/>
    </xf>
    <xf numFmtId="0" fontId="51" fillId="0" borderId="133" xfId="48" applyFont="1" applyBorder="1" applyAlignment="1">
      <alignment vertical="top" wrapText="1"/>
    </xf>
    <xf numFmtId="0" fontId="60" fillId="0" borderId="137" xfId="48" applyFont="1" applyBorder="1" applyAlignment="1">
      <alignment horizontal="left" vertical="top" wrapText="1"/>
    </xf>
    <xf numFmtId="0" fontId="29" fillId="0" borderId="140" xfId="48" applyFont="1" applyBorder="1" applyAlignment="1">
      <alignment vertical="top" wrapText="1"/>
    </xf>
    <xf numFmtId="0" fontId="28" fillId="0" borderId="141" xfId="48" applyFont="1" applyBorder="1" applyAlignment="1">
      <alignment vertical="top" wrapText="1"/>
    </xf>
    <xf numFmtId="0" fontId="28" fillId="0" borderId="138" xfId="48" applyFont="1" applyBorder="1" applyAlignment="1">
      <alignment horizontal="left" vertical="top" wrapText="1"/>
    </xf>
    <xf numFmtId="0" fontId="51" fillId="0" borderId="141" xfId="48" quotePrefix="1" applyFont="1" applyBorder="1" applyAlignment="1">
      <alignment vertical="top" wrapText="1"/>
    </xf>
    <xf numFmtId="0" fontId="28" fillId="0" borderId="141" xfId="48" quotePrefix="1" applyFont="1" applyBorder="1" applyAlignment="1">
      <alignment vertical="top" wrapText="1"/>
    </xf>
    <xf numFmtId="0" fontId="29" fillId="32" borderId="123" xfId="30" applyFont="1" applyFill="1" applyBorder="1" applyAlignment="1">
      <alignment vertical="top" wrapText="1"/>
    </xf>
    <xf numFmtId="0" fontId="29" fillId="32" borderId="124" xfId="30" applyFont="1" applyFill="1" applyBorder="1" applyAlignment="1">
      <alignment horizontal="left" vertical="top" wrapText="1"/>
    </xf>
    <xf numFmtId="0" fontId="29" fillId="32" borderId="124" xfId="30" applyFont="1" applyFill="1" applyBorder="1" applyAlignment="1">
      <alignment vertical="top" wrapText="1"/>
    </xf>
    <xf numFmtId="0" fontId="29" fillId="32" borderId="125" xfId="30" applyFont="1" applyFill="1" applyBorder="1" applyAlignment="1">
      <alignment vertical="top" wrapText="1"/>
    </xf>
    <xf numFmtId="0" fontId="29" fillId="32" borderId="126" xfId="30" applyFont="1" applyFill="1" applyBorder="1" applyAlignment="1">
      <alignment vertical="top" wrapText="1"/>
    </xf>
    <xf numFmtId="0" fontId="58" fillId="0" borderId="0" xfId="48" applyFont="1" applyAlignment="1">
      <alignment horizontal="left" vertical="top"/>
    </xf>
    <xf numFmtId="0" fontId="28" fillId="0" borderId="0" xfId="48" applyFont="1" applyAlignment="1">
      <alignment horizontal="left" vertical="top"/>
    </xf>
    <xf numFmtId="0" fontId="27" fillId="0" borderId="0" xfId="48" applyFont="1" applyAlignment="1">
      <alignment horizontal="left" vertical="top"/>
    </xf>
    <xf numFmtId="0" fontId="60" fillId="0" borderId="142" xfId="48" applyFont="1" applyBorder="1" applyAlignment="1">
      <alignment vertical="top" wrapText="1"/>
    </xf>
    <xf numFmtId="0" fontId="29" fillId="0" borderId="142" xfId="48" applyFont="1" applyBorder="1" applyAlignment="1">
      <alignment horizontal="left" vertical="top" wrapText="1"/>
    </xf>
    <xf numFmtId="0" fontId="60" fillId="0" borderId="142" xfId="48" applyFont="1" applyBorder="1" applyAlignment="1">
      <alignment horizontal="left" vertical="top" wrapText="1"/>
    </xf>
    <xf numFmtId="0" fontId="28" fillId="0" borderId="142" xfId="48" applyFont="1" applyBorder="1" applyAlignment="1">
      <alignment vertical="top" wrapText="1"/>
    </xf>
    <xf numFmtId="0" fontId="28" fillId="0" borderId="143" xfId="48" applyFont="1" applyBorder="1" applyAlignment="1">
      <alignment vertical="top" wrapText="1"/>
    </xf>
    <xf numFmtId="0" fontId="29" fillId="0" borderId="132" xfId="48" applyFont="1" applyBorder="1" applyAlignment="1">
      <alignment vertical="top" wrapText="1"/>
    </xf>
    <xf numFmtId="0" fontId="28" fillId="0" borderId="144" xfId="48" applyFont="1" applyBorder="1" applyAlignment="1">
      <alignment vertical="top"/>
    </xf>
    <xf numFmtId="0" fontId="29" fillId="0" borderId="144" xfId="48" applyFont="1" applyBorder="1" applyAlignment="1">
      <alignment vertical="top" wrapText="1"/>
    </xf>
    <xf numFmtId="0" fontId="60" fillId="0" borderId="144" xfId="48" applyFont="1" applyBorder="1" applyAlignment="1">
      <alignment horizontal="left" vertical="top" wrapText="1"/>
    </xf>
    <xf numFmtId="0" fontId="37" fillId="0" borderId="151" xfId="0" applyFont="1" applyBorder="1" applyAlignment="1">
      <alignment horizontal="center" vertical="top"/>
    </xf>
    <xf numFmtId="0" fontId="37" fillId="0" borderId="100" xfId="0" applyFont="1" applyBorder="1" applyAlignment="1">
      <alignment horizontal="center" vertical="top"/>
    </xf>
    <xf numFmtId="0" fontId="37" fillId="0" borderId="26" xfId="0" applyFont="1" applyBorder="1" applyAlignment="1">
      <alignment horizontal="center" vertical="top"/>
    </xf>
    <xf numFmtId="0" fontId="29" fillId="27" borderId="26" xfId="0" applyFont="1" applyFill="1" applyBorder="1" applyAlignment="1">
      <alignment horizontal="center" vertical="top"/>
    </xf>
    <xf numFmtId="0" fontId="29" fillId="27" borderId="100" xfId="0" applyFont="1" applyFill="1" applyBorder="1" applyAlignment="1">
      <alignment horizontal="center" vertical="top"/>
    </xf>
    <xf numFmtId="0" fontId="29" fillId="0" borderId="26" xfId="0" applyFont="1" applyBorder="1" applyAlignment="1">
      <alignment horizontal="center" vertical="top"/>
    </xf>
    <xf numFmtId="0" fontId="37" fillId="0" borderId="33" xfId="0" applyFont="1" applyBorder="1" applyAlignment="1">
      <alignment horizontal="center" vertical="top"/>
    </xf>
    <xf numFmtId="0" fontId="29" fillId="27" borderId="38" xfId="0" applyFont="1" applyFill="1" applyBorder="1" applyAlignment="1">
      <alignment horizontal="center" vertical="top"/>
    </xf>
    <xf numFmtId="0" fontId="29" fillId="27" borderId="33" xfId="0" applyFont="1" applyFill="1" applyBorder="1" applyAlignment="1">
      <alignment horizontal="center" vertical="top"/>
    </xf>
    <xf numFmtId="0" fontId="37" fillId="0" borderId="50" xfId="0" applyFont="1" applyBorder="1" applyAlignment="1">
      <alignment horizontal="left" vertical="top"/>
    </xf>
    <xf numFmtId="0" fontId="37" fillId="28" borderId="21" xfId="0" applyFont="1" applyFill="1" applyBorder="1" applyAlignment="1">
      <alignment horizontal="left" vertical="top"/>
    </xf>
    <xf numFmtId="0" fontId="29" fillId="28" borderId="0" xfId="0" applyFont="1" applyFill="1" applyAlignment="1">
      <alignment horizontal="left" vertical="top"/>
    </xf>
    <xf numFmtId="0" fontId="28" fillId="28" borderId="26" xfId="0" applyFont="1" applyFill="1" applyBorder="1" applyAlignment="1">
      <alignment horizontal="left" vertical="top"/>
    </xf>
    <xf numFmtId="0" fontId="29" fillId="28" borderId="27" xfId="0" applyFont="1" applyFill="1" applyBorder="1" applyAlignment="1">
      <alignment horizontal="center" vertical="top"/>
    </xf>
    <xf numFmtId="0" fontId="65" fillId="0" borderId="0" xfId="0" applyFont="1" applyAlignment="1">
      <alignment horizontal="left" vertical="top"/>
    </xf>
    <xf numFmtId="0" fontId="65" fillId="0" borderId="27" xfId="0" applyFont="1" applyBorder="1" applyAlignment="1">
      <alignment horizontal="center" vertical="top"/>
    </xf>
    <xf numFmtId="0" fontId="29" fillId="29" borderId="91" xfId="0" applyFont="1" applyFill="1" applyBorder="1" applyAlignment="1">
      <alignment horizontal="left" vertical="top"/>
    </xf>
    <xf numFmtId="0" fontId="29" fillId="29" borderId="90" xfId="0" applyFont="1" applyFill="1" applyBorder="1" applyAlignment="1">
      <alignment horizontal="left" vertical="top"/>
    </xf>
    <xf numFmtId="0" fontId="29" fillId="29" borderId="149" xfId="0" applyFont="1" applyFill="1" applyBorder="1" applyAlignment="1">
      <alignment vertical="top"/>
    </xf>
    <xf numFmtId="0" fontId="29" fillId="29" borderId="102" xfId="0" applyFont="1" applyFill="1" applyBorder="1" applyAlignment="1">
      <alignment horizontal="left" vertical="top"/>
    </xf>
    <xf numFmtId="0" fontId="29" fillId="29" borderId="111" xfId="0" applyFont="1" applyFill="1" applyBorder="1" applyAlignment="1">
      <alignment horizontal="center" vertical="top"/>
    </xf>
    <xf numFmtId="0" fontId="41" fillId="0" borderId="0" xfId="0" applyFont="1" applyAlignment="1">
      <alignment horizontal="left" vertical="top"/>
    </xf>
    <xf numFmtId="0" fontId="41" fillId="0" borderId="61" xfId="0" applyFont="1" applyBorder="1" applyAlignment="1">
      <alignment horizontal="left" vertical="top"/>
    </xf>
    <xf numFmtId="0" fontId="41" fillId="0" borderId="50" xfId="0" applyFont="1" applyBorder="1" applyAlignment="1">
      <alignment horizontal="left" vertical="top"/>
    </xf>
    <xf numFmtId="0" fontId="53" fillId="31" borderId="54" xfId="34" applyFont="1" applyFill="1" applyBorder="1" applyAlignment="1">
      <alignment horizontal="center"/>
    </xf>
    <xf numFmtId="0" fontId="41" fillId="0" borderId="0" xfId="0" applyFont="1" applyAlignment="1">
      <alignment vertical="top"/>
    </xf>
    <xf numFmtId="0" fontId="41" fillId="0" borderId="62" xfId="0" applyFont="1" applyBorder="1" applyAlignment="1">
      <alignment vertical="top"/>
    </xf>
    <xf numFmtId="0" fontId="41" fillId="24" borderId="14" xfId="0" applyFont="1" applyFill="1" applyBorder="1" applyAlignment="1">
      <alignment horizontal="left" vertical="top"/>
    </xf>
    <xf numFmtId="0" fontId="41" fillId="0" borderId="21" xfId="0" applyFont="1" applyBorder="1" applyAlignment="1">
      <alignment horizontal="left" vertical="top"/>
    </xf>
    <xf numFmtId="0" fontId="41" fillId="24" borderId="15" xfId="0" applyFont="1" applyFill="1" applyBorder="1" applyAlignment="1">
      <alignment horizontal="left" vertical="top"/>
    </xf>
    <xf numFmtId="0" fontId="41" fillId="0" borderId="24" xfId="0" applyFont="1" applyBorder="1" applyAlignment="1">
      <alignment horizontal="left" vertical="top"/>
    </xf>
    <xf numFmtId="0" fontId="41" fillId="0" borderId="34" xfId="0" applyFont="1" applyBorder="1" applyAlignment="1">
      <alignment horizontal="left" vertical="top"/>
    </xf>
    <xf numFmtId="0" fontId="41" fillId="0" borderId="21" xfId="0" applyFont="1" applyBorder="1" applyAlignment="1">
      <alignment vertical="top"/>
    </xf>
    <xf numFmtId="0" fontId="41" fillId="0" borderId="43" xfId="0" applyFont="1" applyBorder="1" applyAlignment="1">
      <alignment vertical="top"/>
    </xf>
    <xf numFmtId="0" fontId="27" fillId="0" borderId="0" xfId="49" applyFont="1"/>
    <xf numFmtId="0" fontId="45" fillId="0" borderId="0" xfId="49" applyFont="1" applyAlignment="1">
      <alignment vertical="center"/>
    </xf>
    <xf numFmtId="0" fontId="54" fillId="0" borderId="0" xfId="49" applyFont="1" applyAlignment="1">
      <alignment vertical="top"/>
    </xf>
    <xf numFmtId="0" fontId="27" fillId="0" borderId="0" xfId="50" applyFont="1" applyAlignment="1">
      <alignment vertical="top"/>
    </xf>
    <xf numFmtId="0" fontId="27" fillId="0" borderId="0" xfId="49" applyFont="1" applyAlignment="1">
      <alignment vertical="top"/>
    </xf>
    <xf numFmtId="0" fontId="54" fillId="0" borderId="0" xfId="49" applyFont="1" applyAlignment="1">
      <alignment vertical="top" wrapText="1"/>
    </xf>
    <xf numFmtId="0" fontId="27" fillId="0" borderId="0" xfId="49" applyFont="1" applyAlignment="1">
      <alignment vertical="top" wrapText="1"/>
    </xf>
    <xf numFmtId="0" fontId="66" fillId="34" borderId="157" xfId="49" applyFont="1" applyFill="1" applyBorder="1" applyAlignment="1">
      <alignment horizontal="center" vertical="center" wrapText="1"/>
    </xf>
    <xf numFmtId="0" fontId="67" fillId="34" borderId="156" xfId="49" applyFont="1" applyFill="1" applyBorder="1" applyAlignment="1">
      <alignment horizontal="center" vertical="center" wrapText="1"/>
    </xf>
    <xf numFmtId="0" fontId="67" fillId="34" borderId="155" xfId="49" applyFont="1" applyFill="1" applyBorder="1" applyAlignment="1">
      <alignment horizontal="center" vertical="center" wrapText="1"/>
    </xf>
    <xf numFmtId="0" fontId="69" fillId="35" borderId="154" xfId="49" applyFont="1" applyFill="1" applyBorder="1" applyAlignment="1">
      <alignment horizontal="center" vertical="center" wrapText="1"/>
    </xf>
    <xf numFmtId="0" fontId="68" fillId="0" borderId="154" xfId="49" applyFont="1" applyBorder="1" applyAlignment="1">
      <alignment horizontal="center" vertical="center" wrapText="1"/>
    </xf>
    <xf numFmtId="0" fontId="66" fillId="0" borderId="154" xfId="49" applyFont="1" applyBorder="1" applyAlignment="1">
      <alignment horizontal="center" vertical="center" wrapText="1"/>
    </xf>
    <xf numFmtId="0" fontId="66" fillId="35" borderId="154" xfId="49" applyFont="1" applyFill="1" applyBorder="1" applyAlignment="1">
      <alignment horizontal="center" vertical="center" wrapText="1"/>
    </xf>
    <xf numFmtId="0" fontId="41" fillId="0" borderId="22" xfId="0" applyFont="1" applyBorder="1" applyAlignment="1">
      <alignment vertical="top"/>
    </xf>
    <xf numFmtId="0" fontId="41" fillId="0" borderId="32" xfId="0" applyFont="1" applyBorder="1" applyAlignment="1">
      <alignment vertical="top"/>
    </xf>
    <xf numFmtId="0" fontId="41" fillId="0" borderId="66" xfId="0" applyFont="1" applyBorder="1" applyAlignment="1">
      <alignment vertical="top"/>
    </xf>
    <xf numFmtId="0" fontId="28" fillId="0" borderId="151" xfId="0" applyFont="1" applyBorder="1" applyAlignment="1">
      <alignment vertical="top"/>
    </xf>
    <xf numFmtId="0" fontId="28" fillId="0" borderId="151" xfId="0" applyFont="1" applyBorder="1" applyAlignment="1">
      <alignment horizontal="center" vertical="top"/>
    </xf>
    <xf numFmtId="0" fontId="30" fillId="0" borderId="161" xfId="0" applyFont="1" applyBorder="1" applyAlignment="1">
      <alignment horizontal="left" vertical="top"/>
    </xf>
    <xf numFmtId="0" fontId="29" fillId="0" borderId="162" xfId="0" applyFont="1" applyBorder="1" applyAlignment="1">
      <alignment horizontal="left" vertical="top"/>
    </xf>
    <xf numFmtId="0" fontId="28" fillId="0" borderId="151" xfId="0" applyFont="1" applyBorder="1" applyAlignment="1">
      <alignment horizontal="left" vertical="top"/>
    </xf>
    <xf numFmtId="0" fontId="37" fillId="0" borderId="163" xfId="0" applyFont="1" applyBorder="1" applyAlignment="1">
      <alignment horizontal="center" vertical="top"/>
    </xf>
    <xf numFmtId="0" fontId="33" fillId="0" borderId="101" xfId="0" applyFont="1" applyBorder="1" applyAlignment="1">
      <alignment horizontal="left" vertical="top"/>
    </xf>
    <xf numFmtId="0" fontId="30" fillId="0" borderId="101" xfId="0" applyFont="1" applyBorder="1" applyAlignment="1">
      <alignment horizontal="left" vertical="top"/>
    </xf>
    <xf numFmtId="0" fontId="28" fillId="0" borderId="149" xfId="0" applyFont="1" applyBorder="1" applyAlignment="1">
      <alignment vertical="top"/>
    </xf>
    <xf numFmtId="0" fontId="28" fillId="0" borderId="149" xfId="0" applyFont="1" applyBorder="1" applyAlignment="1">
      <alignment horizontal="center" vertical="top"/>
    </xf>
    <xf numFmtId="0" fontId="28" fillId="0" borderId="26" xfId="0" quotePrefix="1" applyFont="1" applyBorder="1" applyAlignment="1">
      <alignment vertical="top"/>
    </xf>
    <xf numFmtId="0" fontId="29" fillId="0" borderId="160" xfId="0" applyFont="1" applyBorder="1" applyAlignment="1">
      <alignment horizontal="left" vertical="top"/>
    </xf>
    <xf numFmtId="0" fontId="29" fillId="0" borderId="90" xfId="0" applyFont="1" applyBorder="1" applyAlignment="1">
      <alignment horizontal="left" vertical="top"/>
    </xf>
    <xf numFmtId="0" fontId="29" fillId="0" borderId="150" xfId="0" applyFont="1" applyBorder="1" applyAlignment="1">
      <alignment horizontal="center" vertical="top"/>
    </xf>
    <xf numFmtId="0" fontId="28" fillId="0" borderId="149" xfId="0" applyFont="1" applyBorder="1" applyAlignment="1">
      <alignment horizontal="left" vertical="top"/>
    </xf>
    <xf numFmtId="0" fontId="29" fillId="0" borderId="149" xfId="0" quotePrefix="1" applyFont="1" applyBorder="1" applyAlignment="1">
      <alignment horizontal="center" vertical="top"/>
    </xf>
    <xf numFmtId="0" fontId="53" fillId="31" borderId="115" xfId="0" applyFont="1" applyFill="1" applyBorder="1" applyAlignment="1">
      <alignment horizontal="center" vertical="top"/>
    </xf>
    <xf numFmtId="0" fontId="53" fillId="30" borderId="115" xfId="0" applyFont="1" applyFill="1" applyBorder="1" applyAlignment="1">
      <alignment horizontal="center" vertical="top"/>
    </xf>
    <xf numFmtId="0" fontId="74" fillId="0" borderId="0" xfId="0" quotePrefix="1" applyFont="1" applyAlignment="1">
      <alignment vertical="top" wrapText="1"/>
    </xf>
    <xf numFmtId="0" fontId="28" fillId="0" borderId="101" xfId="0" applyFont="1" applyBorder="1"/>
    <xf numFmtId="0" fontId="27" fillId="0" borderId="0" xfId="49" applyFont="1" applyAlignment="1">
      <alignment horizontal="left" vertical="top" wrapText="1"/>
    </xf>
    <xf numFmtId="0" fontId="32" fillId="0" borderId="86" xfId="0" applyFont="1" applyBorder="1" applyAlignment="1">
      <alignment horizontal="left" vertical="top"/>
    </xf>
    <xf numFmtId="0" fontId="32" fillId="0" borderId="86" xfId="0" applyFont="1" applyBorder="1" applyAlignment="1">
      <alignment horizontal="center" vertical="top"/>
    </xf>
    <xf numFmtId="0" fontId="28" fillId="0" borderId="86" xfId="0" applyFont="1" applyBorder="1" applyAlignment="1">
      <alignment vertical="top"/>
    </xf>
    <xf numFmtId="0" fontId="28" fillId="0" borderId="86" xfId="0" applyFont="1" applyBorder="1" applyAlignment="1">
      <alignment horizontal="center" vertical="top"/>
    </xf>
    <xf numFmtId="0" fontId="29" fillId="0" borderId="86" xfId="0" applyFont="1" applyBorder="1" applyAlignment="1">
      <alignment horizontal="left" vertical="top"/>
    </xf>
    <xf numFmtId="0" fontId="41" fillId="27" borderId="24" xfId="0" applyFont="1" applyFill="1" applyBorder="1" applyAlignment="1">
      <alignment horizontal="left" vertical="top" wrapText="1"/>
    </xf>
    <xf numFmtId="0" fontId="41" fillId="27" borderId="21" xfId="0" applyFont="1" applyFill="1" applyBorder="1" applyAlignment="1">
      <alignment horizontal="left" vertical="top"/>
    </xf>
    <xf numFmtId="0" fontId="41" fillId="27" borderId="24" xfId="0" applyFont="1" applyFill="1" applyBorder="1" applyAlignment="1">
      <alignment horizontal="left" vertical="top"/>
    </xf>
    <xf numFmtId="0" fontId="41" fillId="27" borderId="34" xfId="0" applyFont="1" applyFill="1" applyBorder="1" applyAlignment="1">
      <alignment horizontal="left" vertical="top"/>
    </xf>
    <xf numFmtId="0" fontId="41" fillId="0" borderId="30" xfId="0" applyFont="1" applyBorder="1" applyAlignment="1">
      <alignment horizontal="left" vertical="top"/>
    </xf>
    <xf numFmtId="0" fontId="41" fillId="27" borderId="30" xfId="0" applyFont="1" applyFill="1" applyBorder="1" applyAlignment="1">
      <alignment horizontal="left" vertical="top"/>
    </xf>
    <xf numFmtId="0" fontId="41" fillId="0" borderId="21" xfId="0" applyFont="1" applyBorder="1" applyAlignment="1">
      <alignment horizontal="left" vertical="top" wrapText="1"/>
    </xf>
    <xf numFmtId="0" fontId="41" fillId="0" borderId="42" xfId="0" applyFont="1" applyBorder="1" applyAlignment="1">
      <alignment horizontal="left" vertical="top"/>
    </xf>
    <xf numFmtId="0" fontId="62" fillId="0" borderId="42" xfId="0" applyFont="1" applyBorder="1" applyAlignment="1">
      <alignment vertical="top"/>
    </xf>
    <xf numFmtId="0" fontId="62" fillId="0" borderId="24" xfId="0" applyFont="1" applyBorder="1" applyAlignment="1">
      <alignment vertical="top"/>
    </xf>
    <xf numFmtId="0" fontId="62" fillId="27" borderId="21" xfId="0" applyFont="1" applyFill="1" applyBorder="1" applyAlignment="1">
      <alignment vertical="top"/>
    </xf>
    <xf numFmtId="0" fontId="62" fillId="27" borderId="24" xfId="0" applyFont="1" applyFill="1" applyBorder="1" applyAlignment="1">
      <alignment vertical="top"/>
    </xf>
    <xf numFmtId="0" fontId="62" fillId="27" borderId="43" xfId="0" applyFont="1" applyFill="1" applyBorder="1" applyAlignment="1">
      <alignment vertical="top"/>
    </xf>
    <xf numFmtId="0" fontId="62" fillId="27" borderId="34" xfId="0" applyFont="1" applyFill="1" applyBorder="1" applyAlignment="1">
      <alignment vertical="top"/>
    </xf>
    <xf numFmtId="0" fontId="41" fillId="0" borderId="42" xfId="0" applyFont="1" applyBorder="1" applyAlignment="1">
      <alignment vertical="top"/>
    </xf>
    <xf numFmtId="0" fontId="62" fillId="27" borderId="30" xfId="0" applyFont="1" applyFill="1" applyBorder="1" applyAlignment="1">
      <alignment vertical="top"/>
    </xf>
    <xf numFmtId="0" fontId="62" fillId="0" borderId="43" xfId="0" applyFont="1" applyBorder="1" applyAlignment="1">
      <alignment vertical="top"/>
    </xf>
    <xf numFmtId="0" fontId="62" fillId="0" borderId="21" xfId="0" applyFont="1" applyBorder="1" applyAlignment="1">
      <alignment vertical="top"/>
    </xf>
    <xf numFmtId="0" fontId="41" fillId="27" borderId="43" xfId="0" applyFont="1" applyFill="1" applyBorder="1" applyAlignment="1">
      <alignment vertical="top"/>
    </xf>
    <xf numFmtId="0" fontId="76" fillId="0" borderId="0" xfId="0" applyFont="1" applyAlignment="1">
      <alignment vertical="center"/>
    </xf>
    <xf numFmtId="0" fontId="27" fillId="0" borderId="0" xfId="50" applyFont="1" applyAlignment="1">
      <alignment vertical="top" wrapText="1"/>
    </xf>
    <xf numFmtId="0" fontId="77" fillId="0" borderId="0" xfId="0" applyFont="1" applyAlignment="1">
      <alignment horizontal="left" vertical="center"/>
    </xf>
    <xf numFmtId="0" fontId="46" fillId="0" borderId="0" xfId="0" applyFont="1" applyAlignment="1">
      <alignment vertical="top"/>
    </xf>
    <xf numFmtId="0" fontId="46" fillId="0" borderId="0" xfId="0" applyFont="1" applyAlignment="1">
      <alignment vertical="center"/>
    </xf>
    <xf numFmtId="0" fontId="29" fillId="0" borderId="172" xfId="48" applyFont="1" applyBorder="1" applyAlignment="1">
      <alignment horizontal="left" vertical="top" wrapText="1"/>
    </xf>
    <xf numFmtId="0" fontId="29" fillId="0" borderId="173" xfId="48" applyFont="1" applyBorder="1" applyAlignment="1">
      <alignment horizontal="center" vertical="top" wrapText="1"/>
    </xf>
    <xf numFmtId="0" fontId="60" fillId="0" borderId="173" xfId="48" applyFont="1" applyBorder="1" applyAlignment="1">
      <alignment horizontal="left" vertical="top" wrapText="1"/>
    </xf>
    <xf numFmtId="0" fontId="61" fillId="0" borderId="173" xfId="48" applyFont="1" applyBorder="1" applyAlignment="1">
      <alignment vertical="top" wrapText="1"/>
    </xf>
    <xf numFmtId="0" fontId="39" fillId="0" borderId="0" xfId="34" applyFont="1" applyAlignment="1">
      <alignment horizontal="center"/>
    </xf>
    <xf numFmtId="0" fontId="40" fillId="0" borderId="0" xfId="34" applyFont="1" applyAlignment="1">
      <alignment horizontal="center"/>
    </xf>
    <xf numFmtId="0" fontId="53" fillId="38" borderId="54" xfId="34" applyFont="1" applyFill="1" applyBorder="1" applyAlignment="1">
      <alignment horizontal="center"/>
    </xf>
    <xf numFmtId="0" fontId="53" fillId="31" borderId="59" xfId="34" applyFont="1" applyFill="1" applyBorder="1" applyAlignment="1">
      <alignment horizontal="center"/>
    </xf>
    <xf numFmtId="0" fontId="28" fillId="0" borderId="17" xfId="34" quotePrefix="1" applyFont="1" applyBorder="1" applyAlignment="1">
      <alignment horizontal="center"/>
    </xf>
    <xf numFmtId="0" fontId="28" fillId="0" borderId="60" xfId="34" quotePrefix="1" applyFont="1" applyBorder="1" applyAlignment="1">
      <alignment horizontal="center"/>
    </xf>
    <xf numFmtId="16" fontId="28" fillId="0" borderId="17" xfId="34" quotePrefix="1" applyNumberFormat="1" applyFont="1" applyBorder="1" applyAlignment="1">
      <alignment horizontal="center"/>
    </xf>
    <xf numFmtId="0" fontId="28" fillId="0" borderId="0" xfId="34" applyFont="1"/>
    <xf numFmtId="0" fontId="28" fillId="0" borderId="0" xfId="34" applyFont="1" applyAlignment="1">
      <alignment horizontal="left"/>
    </xf>
    <xf numFmtId="0" fontId="78" fillId="0" borderId="0" xfId="34" applyFont="1" applyAlignment="1">
      <alignment horizontal="center"/>
    </xf>
    <xf numFmtId="0" fontId="29" fillId="0" borderId="0" xfId="34" applyFont="1"/>
    <xf numFmtId="0" fontId="79" fillId="0" borderId="0" xfId="34" applyFont="1"/>
    <xf numFmtId="0" fontId="53" fillId="38" borderId="59" xfId="34" applyFont="1" applyFill="1" applyBorder="1" applyAlignment="1">
      <alignment horizontal="center"/>
    </xf>
    <xf numFmtId="0" fontId="29" fillId="0" borderId="59" xfId="34" applyFont="1" applyBorder="1" applyAlignment="1">
      <alignment horizontal="center"/>
    </xf>
    <xf numFmtId="0" fontId="38" fillId="0" borderId="177" xfId="34" applyFont="1" applyBorder="1"/>
    <xf numFmtId="0" fontId="28" fillId="0" borderId="102" xfId="34" quotePrefix="1" applyFont="1" applyBorder="1" applyAlignment="1">
      <alignment horizontal="center"/>
    </xf>
    <xf numFmtId="0" fontId="40" fillId="0" borderId="178" xfId="34" applyFont="1" applyBorder="1" applyAlignment="1">
      <alignment horizontal="center"/>
    </xf>
    <xf numFmtId="0" fontId="40" fillId="0" borderId="179" xfId="34" applyFont="1" applyBorder="1" applyAlignment="1">
      <alignment horizontal="center"/>
    </xf>
    <xf numFmtId="0" fontId="40" fillId="0" borderId="180" xfId="34" applyFont="1" applyBorder="1" applyAlignment="1">
      <alignment horizontal="center"/>
    </xf>
    <xf numFmtId="0" fontId="40" fillId="0" borderId="181" xfId="34" applyFont="1" applyBorder="1" applyAlignment="1">
      <alignment horizontal="center"/>
    </xf>
    <xf numFmtId="0" fontId="38" fillId="0" borderId="103" xfId="34" applyFont="1" applyBorder="1"/>
    <xf numFmtId="0" fontId="28" fillId="0" borderId="104" xfId="34" applyFont="1" applyBorder="1"/>
    <xf numFmtId="0" fontId="38" fillId="0" borderId="104" xfId="34" applyFont="1" applyBorder="1"/>
    <xf numFmtId="0" fontId="38" fillId="0" borderId="182" xfId="34" applyFont="1" applyBorder="1"/>
    <xf numFmtId="0" fontId="28" fillId="0" borderId="183" xfId="34" applyFont="1" applyBorder="1"/>
    <xf numFmtId="0" fontId="38" fillId="0" borderId="183" xfId="34" applyFont="1" applyBorder="1"/>
    <xf numFmtId="0" fontId="27" fillId="0" borderId="183" xfId="34" applyFont="1" applyBorder="1"/>
    <xf numFmtId="0" fontId="27" fillId="0" borderId="184" xfId="34" applyFont="1" applyBorder="1"/>
    <xf numFmtId="0" fontId="50" fillId="0" borderId="0" xfId="34" applyFont="1" applyAlignment="1">
      <alignment vertical="center"/>
    </xf>
    <xf numFmtId="0" fontId="28" fillId="0" borderId="101" xfId="0" applyFont="1" applyBorder="1" applyAlignment="1">
      <alignment vertical="top" wrapText="1"/>
    </xf>
    <xf numFmtId="0" fontId="28" fillId="0" borderId="143" xfId="48" applyFont="1" applyBorder="1" applyAlignment="1">
      <alignment horizontal="left" vertical="top" wrapText="1"/>
    </xf>
    <xf numFmtId="0" fontId="29" fillId="0" borderId="26" xfId="0" applyFont="1" applyBorder="1" applyAlignment="1">
      <alignment horizontal="left" vertical="top" wrapText="1"/>
    </xf>
    <xf numFmtId="0" fontId="64" fillId="0" borderId="132" xfId="48" applyFont="1" applyBorder="1" applyAlignment="1">
      <alignment horizontal="left" vertical="top" wrapText="1"/>
    </xf>
    <xf numFmtId="0" fontId="62" fillId="0" borderId="141" xfId="48" applyFont="1" applyBorder="1" applyAlignment="1">
      <alignment vertical="top" wrapText="1"/>
    </xf>
    <xf numFmtId="0" fontId="29" fillId="0" borderId="188" xfId="48" applyFont="1" applyBorder="1" applyAlignment="1">
      <alignment horizontal="left" vertical="top" wrapText="1"/>
    </xf>
    <xf numFmtId="0" fontId="29" fillId="0" borderId="190" xfId="48" applyFont="1" applyBorder="1" applyAlignment="1">
      <alignment horizontal="center" vertical="top"/>
    </xf>
    <xf numFmtId="0" fontId="28" fillId="0" borderId="190" xfId="48" applyFont="1" applyBorder="1" applyAlignment="1">
      <alignment vertical="top"/>
    </xf>
    <xf numFmtId="0" fontId="58" fillId="0" borderId="0" xfId="48" applyFont="1" applyAlignment="1">
      <alignment vertical="center"/>
    </xf>
    <xf numFmtId="0" fontId="58" fillId="0" borderId="0" xfId="48" applyFont="1" applyAlignment="1">
      <alignment horizontal="left" vertical="center"/>
    </xf>
    <xf numFmtId="0" fontId="48" fillId="0" borderId="0" xfId="0" applyFont="1" applyAlignment="1">
      <alignment vertical="center"/>
    </xf>
    <xf numFmtId="0" fontId="59" fillId="0" borderId="120" xfId="48" applyFont="1" applyBorder="1" applyAlignment="1">
      <alignment vertical="center"/>
    </xf>
    <xf numFmtId="14" fontId="27" fillId="0" borderId="0" xfId="49" applyNumberFormat="1" applyFont="1" applyAlignment="1">
      <alignment vertical="top"/>
    </xf>
    <xf numFmtId="14" fontId="27" fillId="0" borderId="193" xfId="49" applyNumberFormat="1" applyFont="1" applyBorder="1" applyAlignment="1">
      <alignment horizontal="center" vertical="top"/>
    </xf>
    <xf numFmtId="0" fontId="63" fillId="0" borderId="132" xfId="48" applyFont="1" applyBorder="1" applyAlignment="1">
      <alignment horizontal="left" vertical="top" wrapText="1"/>
    </xf>
    <xf numFmtId="0" fontId="28" fillId="0" borderId="33" xfId="0" applyFont="1" applyBorder="1" applyAlignment="1">
      <alignment horizontal="left" vertical="top" wrapText="1"/>
    </xf>
    <xf numFmtId="0" fontId="29" fillId="28" borderId="21" xfId="0" applyFont="1" applyFill="1" applyBorder="1" applyAlignment="1">
      <alignment horizontal="left" vertical="top"/>
    </xf>
    <xf numFmtId="0" fontId="37" fillId="0" borderId="40" xfId="0" applyFont="1" applyBorder="1" applyAlignment="1">
      <alignment horizontal="left" vertical="top"/>
    </xf>
    <xf numFmtId="0" fontId="37" fillId="0" borderId="63" xfId="0" applyFont="1" applyBorder="1" applyAlignment="1">
      <alignment horizontal="left" vertical="top"/>
    </xf>
    <xf numFmtId="0" fontId="37" fillId="0" borderId="38" xfId="0" applyFont="1" applyBorder="1" applyAlignment="1">
      <alignment horizontal="center" vertical="top"/>
    </xf>
    <xf numFmtId="0" fontId="28" fillId="0" borderId="38" xfId="0" applyFont="1" applyBorder="1" applyAlignment="1">
      <alignment horizontal="left" vertical="top" wrapText="1"/>
    </xf>
    <xf numFmtId="0" fontId="32" fillId="24" borderId="160" xfId="0" applyFont="1" applyFill="1" applyBorder="1" applyAlignment="1">
      <alignment horizontal="left" vertical="top"/>
    </xf>
    <xf numFmtId="0" fontId="32" fillId="24" borderId="196" xfId="0" applyFont="1" applyFill="1" applyBorder="1" applyAlignment="1">
      <alignment horizontal="center" vertical="top"/>
    </xf>
    <xf numFmtId="0" fontId="37" fillId="0" borderId="160" xfId="0" applyFont="1" applyBorder="1" applyAlignment="1">
      <alignment horizontal="left" vertical="top"/>
    </xf>
    <xf numFmtId="0" fontId="37" fillId="0" borderId="150" xfId="0" applyFont="1" applyBorder="1" applyAlignment="1">
      <alignment horizontal="center" vertical="top"/>
    </xf>
    <xf numFmtId="0" fontId="28" fillId="0" borderId="21" xfId="0" applyFont="1" applyBorder="1" applyAlignment="1">
      <alignment horizontal="left" vertical="top"/>
    </xf>
    <xf numFmtId="0" fontId="28" fillId="0" borderId="90" xfId="0" applyFont="1" applyBorder="1" applyAlignment="1">
      <alignment horizontal="left" vertical="top"/>
    </xf>
    <xf numFmtId="0" fontId="28" fillId="0" borderId="150" xfId="0" applyFont="1" applyBorder="1" applyAlignment="1">
      <alignment horizontal="center" vertical="top"/>
    </xf>
    <xf numFmtId="0" fontId="28" fillId="28" borderId="24" xfId="0" applyFont="1" applyFill="1" applyBorder="1" applyAlignment="1">
      <alignment horizontal="left" vertical="top"/>
    </xf>
    <xf numFmtId="0" fontId="28" fillId="28" borderId="61" xfId="0" applyFont="1" applyFill="1" applyBorder="1" applyAlignment="1">
      <alignment horizontal="left" vertical="top"/>
    </xf>
    <xf numFmtId="0" fontId="28" fillId="28" borderId="25" xfId="0" applyFont="1" applyFill="1" applyBorder="1" applyAlignment="1">
      <alignment horizontal="center" vertical="top"/>
    </xf>
    <xf numFmtId="0" fontId="28" fillId="28" borderId="21" xfId="0" applyFont="1" applyFill="1" applyBorder="1" applyAlignment="1">
      <alignment horizontal="left" vertical="top"/>
    </xf>
    <xf numFmtId="0" fontId="28" fillId="28" borderId="0" xfId="0" applyFont="1" applyFill="1" applyAlignment="1">
      <alignment horizontal="left" vertical="top"/>
    </xf>
    <xf numFmtId="0" fontId="28" fillId="28" borderId="27" xfId="0" applyFont="1" applyFill="1" applyBorder="1" applyAlignment="1">
      <alignment horizontal="center" vertical="top"/>
    </xf>
    <xf numFmtId="0" fontId="28" fillId="28" borderId="160" xfId="0" applyFont="1" applyFill="1" applyBorder="1" applyAlignment="1">
      <alignment horizontal="left" vertical="top"/>
    </xf>
    <xf numFmtId="0" fontId="28" fillId="28" borderId="90" xfId="0" applyFont="1" applyFill="1" applyBorder="1" applyAlignment="1">
      <alignment horizontal="left" vertical="top"/>
    </xf>
    <xf numFmtId="0" fontId="28" fillId="28" borderId="149" xfId="0" applyFont="1" applyFill="1" applyBorder="1" applyAlignment="1">
      <alignment vertical="top" wrapText="1"/>
    </xf>
    <xf numFmtId="0" fontId="28" fillId="28" borderId="149" xfId="0" applyFont="1" applyFill="1" applyBorder="1" applyAlignment="1">
      <alignment vertical="top"/>
    </xf>
    <xf numFmtId="0" fontId="28" fillId="28" borderId="150" xfId="0" applyFont="1" applyFill="1" applyBorder="1" applyAlignment="1">
      <alignment horizontal="center" vertical="top"/>
    </xf>
    <xf numFmtId="16" fontId="28" fillId="0" borderId="60" xfId="34" quotePrefix="1" applyNumberFormat="1" applyFont="1" applyBorder="1" applyAlignment="1">
      <alignment horizontal="center"/>
    </xf>
    <xf numFmtId="0" fontId="82" fillId="0" borderId="0" xfId="0" applyFont="1" applyAlignment="1">
      <alignment vertical="center"/>
    </xf>
    <xf numFmtId="0" fontId="63" fillId="0" borderId="142" xfId="48" applyFont="1" applyBorder="1" applyAlignment="1">
      <alignment horizontal="left" vertical="top" wrapText="1"/>
    </xf>
    <xf numFmtId="0" fontId="29" fillId="0" borderId="197" xfId="48" applyFont="1" applyBorder="1" applyAlignment="1">
      <alignment vertical="top"/>
    </xf>
    <xf numFmtId="0" fontId="29" fillId="0" borderId="198" xfId="48" applyFont="1" applyBorder="1" applyAlignment="1">
      <alignment vertical="top" wrapText="1"/>
    </xf>
    <xf numFmtId="0" fontId="64" fillId="0" borderId="142" xfId="48" applyFont="1" applyBorder="1" applyAlignment="1">
      <alignment horizontal="left" vertical="top" wrapText="1"/>
    </xf>
    <xf numFmtId="0" fontId="60" fillId="0" borderId="189" xfId="48" applyFont="1" applyBorder="1" applyAlignment="1">
      <alignment horizontal="left" vertical="top" wrapText="1"/>
    </xf>
    <xf numFmtId="0" fontId="41" fillId="0" borderId="27" xfId="0" applyFont="1" applyBorder="1" applyAlignment="1">
      <alignment horizontal="center" vertical="top"/>
    </xf>
    <xf numFmtId="0" fontId="27" fillId="0" borderId="0" xfId="48" applyFont="1"/>
    <xf numFmtId="0" fontId="29" fillId="0" borderId="142" xfId="48" applyFont="1" applyBorder="1" applyAlignment="1">
      <alignment horizontal="center" vertical="top" wrapText="1"/>
    </xf>
    <xf numFmtId="0" fontId="29" fillId="0" borderId="189" xfId="48" applyFont="1" applyBorder="1" applyAlignment="1">
      <alignment horizontal="center" vertical="top" wrapText="1"/>
    </xf>
    <xf numFmtId="0" fontId="62" fillId="0" borderId="187" xfId="48" applyFont="1" applyBorder="1" applyAlignment="1">
      <alignment vertical="top" wrapText="1"/>
    </xf>
    <xf numFmtId="0" fontId="62" fillId="0" borderId="199" xfId="48" applyFont="1" applyBorder="1" applyAlignment="1">
      <alignment vertical="top" wrapText="1"/>
    </xf>
    <xf numFmtId="0" fontId="28" fillId="28" borderId="26" xfId="0" applyFont="1" applyFill="1" applyBorder="1" applyAlignment="1">
      <alignment vertical="top" wrapText="1"/>
    </xf>
    <xf numFmtId="0" fontId="28" fillId="28" borderId="16" xfId="0" applyFont="1" applyFill="1" applyBorder="1" applyAlignment="1">
      <alignment vertical="top" wrapText="1"/>
    </xf>
    <xf numFmtId="0" fontId="28" fillId="28" borderId="16" xfId="0" applyFont="1" applyFill="1" applyBorder="1" applyAlignment="1">
      <alignment vertical="top"/>
    </xf>
    <xf numFmtId="0" fontId="28" fillId="28" borderId="30" xfId="0" applyFont="1" applyFill="1" applyBorder="1" applyAlignment="1">
      <alignment horizontal="left" vertical="top"/>
    </xf>
    <xf numFmtId="0" fontId="28" fillId="28" borderId="31" xfId="0" applyFont="1" applyFill="1" applyBorder="1" applyAlignment="1">
      <alignment horizontal="left" vertical="top"/>
    </xf>
    <xf numFmtId="0" fontId="28" fillId="28" borderId="37" xfId="0" applyFont="1" applyFill="1" applyBorder="1" applyAlignment="1">
      <alignment horizontal="center" vertical="top"/>
    </xf>
    <xf numFmtId="0" fontId="27" fillId="39" borderId="0" xfId="52" applyFont="1" applyFill="1" applyAlignment="1">
      <alignment horizontal="left" vertical="center"/>
    </xf>
    <xf numFmtId="0" fontId="27" fillId="39" borderId="0" xfId="52" applyFont="1" applyFill="1" applyAlignment="1">
      <alignment horizontal="center" vertical="center"/>
    </xf>
    <xf numFmtId="0" fontId="88" fillId="39" borderId="0" xfId="52" applyFont="1" applyFill="1" applyAlignment="1">
      <alignment horizontal="left" vertical="top" wrapText="1"/>
    </xf>
    <xf numFmtId="0" fontId="27" fillId="39" borderId="0" xfId="52" applyFont="1" applyFill="1" applyAlignment="1">
      <alignment horizontal="center" vertical="center" wrapText="1"/>
    </xf>
    <xf numFmtId="0" fontId="88" fillId="39" borderId="0" xfId="52" applyFont="1" applyFill="1"/>
    <xf numFmtId="0" fontId="88" fillId="0" borderId="0" xfId="52" applyFont="1" applyAlignment="1">
      <alignment vertical="top"/>
    </xf>
    <xf numFmtId="0" fontId="88" fillId="0" borderId="0" xfId="52" applyFont="1"/>
    <xf numFmtId="0" fontId="88" fillId="0" borderId="0" xfId="52" applyFont="1" applyAlignment="1">
      <alignment horizontal="center" vertical="center"/>
    </xf>
    <xf numFmtId="0" fontId="88" fillId="0" borderId="0" xfId="52" applyFont="1" applyAlignment="1">
      <alignment wrapText="1"/>
    </xf>
    <xf numFmtId="0" fontId="27" fillId="0" borderId="0" xfId="52" applyFont="1" applyAlignment="1">
      <alignment horizontal="left" vertical="center"/>
    </xf>
    <xf numFmtId="0" fontId="27" fillId="0" borderId="0" xfId="52" applyFont="1" applyAlignment="1">
      <alignment horizontal="center" vertical="center"/>
    </xf>
    <xf numFmtId="0" fontId="88" fillId="0" borderId="0" xfId="52" applyFont="1" applyAlignment="1">
      <alignment horizontal="left" vertical="top" wrapText="1"/>
    </xf>
    <xf numFmtId="0" fontId="27" fillId="0" borderId="0" xfId="52" applyFont="1" applyAlignment="1">
      <alignment horizontal="center" vertical="center" wrapText="1"/>
    </xf>
    <xf numFmtId="0" fontId="28" fillId="40" borderId="41" xfId="52" applyFont="1" applyFill="1" applyBorder="1" applyAlignment="1">
      <alignment horizontal="center" vertical="top" wrapText="1"/>
    </xf>
    <xf numFmtId="0" fontId="28" fillId="40" borderId="41" xfId="52" applyFont="1" applyFill="1" applyBorder="1" applyAlignment="1">
      <alignment vertical="top" wrapText="1"/>
    </xf>
    <xf numFmtId="0" fontId="64" fillId="29" borderId="203" xfId="52" applyFont="1" applyFill="1" applyBorder="1" applyAlignment="1">
      <alignment horizontal="center" vertical="top"/>
    </xf>
    <xf numFmtId="0" fontId="89" fillId="29" borderId="204" xfId="53" applyFont="1" applyFill="1" applyBorder="1" applyAlignment="1">
      <alignment horizontal="center" vertical="top"/>
    </xf>
    <xf numFmtId="0" fontId="64" fillId="29" borderId="205" xfId="52" applyFont="1" applyFill="1" applyBorder="1" applyAlignment="1">
      <alignment vertical="top"/>
    </xf>
    <xf numFmtId="0" fontId="64" fillId="29" borderId="206" xfId="52" applyFont="1" applyFill="1" applyBorder="1" applyAlignment="1">
      <alignment vertical="top"/>
    </xf>
    <xf numFmtId="0" fontId="64" fillId="29" borderId="207" xfId="52" applyFont="1" applyFill="1" applyBorder="1" applyAlignment="1">
      <alignment vertical="top"/>
    </xf>
    <xf numFmtId="0" fontId="28" fillId="40" borderId="208" xfId="52" applyFont="1" applyFill="1" applyBorder="1" applyAlignment="1">
      <alignment horizontal="center" vertical="center" wrapText="1"/>
    </xf>
    <xf numFmtId="0" fontId="28" fillId="40" borderId="208" xfId="52" applyFont="1" applyFill="1" applyBorder="1" applyAlignment="1">
      <alignment vertical="center" wrapText="1"/>
    </xf>
    <xf numFmtId="0" fontId="28" fillId="40" borderId="208" xfId="52" applyFont="1" applyFill="1" applyBorder="1" applyAlignment="1">
      <alignment horizontal="left" vertical="center"/>
    </xf>
    <xf numFmtId="0" fontId="28" fillId="40" borderId="208" xfId="52" applyFont="1" applyFill="1" applyBorder="1" applyAlignment="1">
      <alignment horizontal="center" vertical="center"/>
    </xf>
    <xf numFmtId="0" fontId="28" fillId="40" borderId="208" xfId="52" applyFont="1" applyFill="1" applyBorder="1" applyAlignment="1">
      <alignment horizontal="left" vertical="top" wrapText="1"/>
    </xf>
    <xf numFmtId="0" fontId="64" fillId="29" borderId="209" xfId="52" applyFont="1" applyFill="1" applyBorder="1" applyAlignment="1">
      <alignment horizontal="center"/>
    </xf>
    <xf numFmtId="0" fontId="64" fillId="29" borderId="210" xfId="52" applyFont="1" applyFill="1" applyBorder="1" applyAlignment="1">
      <alignment horizontal="center" vertical="top"/>
    </xf>
    <xf numFmtId="0" fontId="64" fillId="29" borderId="211" xfId="52" applyFont="1" applyFill="1" applyBorder="1"/>
    <xf numFmtId="0" fontId="64" fillId="29" borderId="212" xfId="52" applyFont="1" applyFill="1" applyBorder="1"/>
    <xf numFmtId="0" fontId="64" fillId="29" borderId="207" xfId="52" applyFont="1" applyFill="1" applyBorder="1"/>
    <xf numFmtId="0" fontId="28" fillId="0" borderId="213" xfId="52" applyFont="1" applyBorder="1" applyAlignment="1">
      <alignment horizontal="center" vertical="top" wrapText="1"/>
    </xf>
    <xf numFmtId="0" fontId="28" fillId="0" borderId="213" xfId="52" applyFont="1" applyBorder="1" applyAlignment="1">
      <alignment horizontal="left" vertical="top"/>
    </xf>
    <xf numFmtId="0" fontId="28" fillId="0" borderId="213" xfId="52" applyFont="1" applyBorder="1" applyAlignment="1">
      <alignment horizontal="center" vertical="top"/>
    </xf>
    <xf numFmtId="0" fontId="28" fillId="0" borderId="213" xfId="52" applyFont="1" applyBorder="1" applyAlignment="1">
      <alignment horizontal="left" vertical="top" wrapText="1"/>
    </xf>
    <xf numFmtId="0" fontId="63" fillId="0" borderId="215" xfId="52" applyFont="1" applyBorder="1" applyAlignment="1">
      <alignment horizontal="center" vertical="top"/>
    </xf>
    <xf numFmtId="0" fontId="63" fillId="0" borderId="216" xfId="52" applyFont="1" applyBorder="1" applyAlignment="1">
      <alignment horizontal="center" vertical="top"/>
    </xf>
    <xf numFmtId="0" fontId="63" fillId="0" borderId="217" xfId="52" applyFont="1" applyBorder="1" applyAlignment="1">
      <alignment vertical="top"/>
    </xf>
    <xf numFmtId="0" fontId="63" fillId="0" borderId="218" xfId="52" applyFont="1" applyBorder="1" applyAlignment="1">
      <alignment vertical="top"/>
    </xf>
    <xf numFmtId="0" fontId="63" fillId="0" borderId="219" xfId="52" applyFont="1" applyBorder="1" applyAlignment="1">
      <alignment vertical="top"/>
    </xf>
    <xf numFmtId="0" fontId="28" fillId="0" borderId="220" xfId="52" applyFont="1" applyBorder="1" applyAlignment="1">
      <alignment horizontal="center" vertical="top" wrapText="1"/>
    </xf>
    <xf numFmtId="0" fontId="90" fillId="0" borderId="0" xfId="54" applyFont="1" applyAlignment="1">
      <alignment vertical="top"/>
    </xf>
    <xf numFmtId="0" fontId="90" fillId="0" borderId="0" xfId="54" applyFont="1" applyAlignment="1">
      <alignment vertical="top" wrapText="1"/>
    </xf>
    <xf numFmtId="0" fontId="91" fillId="43" borderId="177" xfId="54" applyFont="1" applyFill="1" applyBorder="1" applyAlignment="1">
      <alignment vertical="top"/>
    </xf>
    <xf numFmtId="0" fontId="91" fillId="43" borderId="0" xfId="54" applyFont="1" applyFill="1" applyAlignment="1">
      <alignment vertical="top"/>
    </xf>
    <xf numFmtId="0" fontId="91" fillId="43" borderId="222" xfId="54" applyFont="1" applyFill="1" applyBorder="1" applyAlignment="1">
      <alignment vertical="top"/>
    </xf>
    <xf numFmtId="0" fontId="91" fillId="43" borderId="223" xfId="54" applyFont="1" applyFill="1" applyBorder="1" applyAlignment="1">
      <alignment vertical="top"/>
    </xf>
    <xf numFmtId="0" fontId="91" fillId="29" borderId="224" xfId="54" applyFont="1" applyFill="1" applyBorder="1" applyAlignment="1">
      <alignment vertical="top"/>
    </xf>
    <xf numFmtId="0" fontId="91" fillId="29" borderId="222" xfId="54" applyFont="1" applyFill="1" applyBorder="1" applyAlignment="1">
      <alignment vertical="top"/>
    </xf>
    <xf numFmtId="0" fontId="90" fillId="43" borderId="177" xfId="54" applyFont="1" applyFill="1" applyBorder="1" applyAlignment="1">
      <alignment vertical="top"/>
    </xf>
    <xf numFmtId="0" fontId="90" fillId="43" borderId="0" xfId="54" applyFont="1" applyFill="1" applyAlignment="1">
      <alignment vertical="top"/>
    </xf>
    <xf numFmtId="0" fontId="90" fillId="43" borderId="221" xfId="54" applyFont="1" applyFill="1" applyBorder="1" applyAlignment="1">
      <alignment vertical="top" wrapText="1"/>
    </xf>
    <xf numFmtId="0" fontId="90" fillId="43" borderId="222" xfId="54" applyFont="1" applyFill="1" applyBorder="1" applyAlignment="1">
      <alignment vertical="top"/>
    </xf>
    <xf numFmtId="0" fontId="90" fillId="43" borderId="223" xfId="54" applyFont="1" applyFill="1" applyBorder="1" applyAlignment="1">
      <alignment vertical="top"/>
    </xf>
    <xf numFmtId="0" fontId="90" fillId="29" borderId="225" xfId="54" applyFont="1" applyFill="1" applyBorder="1" applyAlignment="1">
      <alignment vertical="top"/>
    </xf>
    <xf numFmtId="0" fontId="90" fillId="29" borderId="226" xfId="54" applyFont="1" applyFill="1" applyBorder="1" applyAlignment="1">
      <alignment vertical="top"/>
    </xf>
    <xf numFmtId="0" fontId="90" fillId="29" borderId="227" xfId="54" applyFont="1" applyFill="1" applyBorder="1" applyAlignment="1">
      <alignment vertical="top" wrapText="1"/>
    </xf>
    <xf numFmtId="0" fontId="92" fillId="0" borderId="0" xfId="54" applyFont="1" applyAlignment="1">
      <alignment vertical="top"/>
    </xf>
    <xf numFmtId="0" fontId="90" fillId="0" borderId="228" xfId="54" applyFont="1" applyBorder="1" applyAlignment="1">
      <alignment vertical="top"/>
    </xf>
    <xf numFmtId="0" fontId="92" fillId="0" borderId="229" xfId="54" applyFont="1" applyBorder="1" applyAlignment="1">
      <alignment vertical="top"/>
    </xf>
    <xf numFmtId="0" fontId="90" fillId="0" borderId="229" xfId="54" applyFont="1" applyBorder="1" applyAlignment="1">
      <alignment vertical="top"/>
    </xf>
    <xf numFmtId="0" fontId="90" fillId="0" borderId="230" xfId="54" applyFont="1" applyBorder="1" applyAlignment="1">
      <alignment vertical="top"/>
    </xf>
    <xf numFmtId="0" fontId="92" fillId="0" borderId="231" xfId="54" applyFont="1" applyBorder="1" applyAlignment="1">
      <alignment vertical="top" wrapText="1"/>
    </xf>
    <xf numFmtId="0" fontId="92" fillId="0" borderId="229" xfId="54" applyFont="1" applyBorder="1" applyAlignment="1">
      <alignment horizontal="center" vertical="top" wrapText="1"/>
    </xf>
    <xf numFmtId="0" fontId="92" fillId="0" borderId="230" xfId="54" applyFont="1" applyBorder="1" applyAlignment="1">
      <alignment horizontal="left" vertical="top" wrapText="1"/>
    </xf>
    <xf numFmtId="0" fontId="90" fillId="0" borderId="232" xfId="54" applyFont="1" applyBorder="1" applyAlignment="1">
      <alignment vertical="top"/>
    </xf>
    <xf numFmtId="0" fontId="92" fillId="0" borderId="233" xfId="54" applyFont="1" applyBorder="1" applyAlignment="1">
      <alignment vertical="top"/>
    </xf>
    <xf numFmtId="0" fontId="90" fillId="0" borderId="233" xfId="54" applyFont="1" applyBorder="1" applyAlignment="1">
      <alignment vertical="top"/>
    </xf>
    <xf numFmtId="0" fontId="90" fillId="0" borderId="234" xfId="54" applyFont="1" applyBorder="1" applyAlignment="1">
      <alignment vertical="top"/>
    </xf>
    <xf numFmtId="0" fontId="92" fillId="0" borderId="235" xfId="54" applyFont="1" applyBorder="1" applyAlignment="1">
      <alignment vertical="top" wrapText="1"/>
    </xf>
    <xf numFmtId="0" fontId="92" fillId="0" borderId="233" xfId="54" applyFont="1" applyBorder="1" applyAlignment="1">
      <alignment horizontal="center" vertical="top" wrapText="1"/>
    </xf>
    <xf numFmtId="0" fontId="92" fillId="0" borderId="234" xfId="54" applyFont="1" applyBorder="1" applyAlignment="1">
      <alignment horizontal="left" vertical="top" wrapText="1"/>
    </xf>
    <xf numFmtId="0" fontId="90" fillId="0" borderId="236" xfId="54" applyFont="1" applyBorder="1" applyAlignment="1">
      <alignment vertical="top"/>
    </xf>
    <xf numFmtId="0" fontId="92" fillId="0" borderId="237" xfId="54" applyFont="1" applyBorder="1" applyAlignment="1">
      <alignment vertical="top"/>
    </xf>
    <xf numFmtId="0" fontId="90" fillId="0" borderId="237" xfId="54" applyFont="1" applyBorder="1" applyAlignment="1">
      <alignment vertical="top"/>
    </xf>
    <xf numFmtId="0" fontId="90" fillId="0" borderId="238" xfId="54" applyFont="1" applyBorder="1" applyAlignment="1">
      <alignment vertical="top"/>
    </xf>
    <xf numFmtId="0" fontId="90" fillId="0" borderId="238" xfId="54" applyFont="1" applyBorder="1" applyAlignment="1">
      <alignment vertical="top" wrapText="1"/>
    </xf>
    <xf numFmtId="0" fontId="92" fillId="0" borderId="239" xfId="54" applyFont="1" applyBorder="1" applyAlignment="1">
      <alignment vertical="top" wrapText="1"/>
    </xf>
    <xf numFmtId="0" fontId="92" fillId="0" borderId="237" xfId="54" applyFont="1" applyBorder="1" applyAlignment="1">
      <alignment horizontal="center" vertical="top" wrapText="1"/>
    </xf>
    <xf numFmtId="0" fontId="92" fillId="0" borderId="238" xfId="54" applyFont="1" applyBorder="1" applyAlignment="1">
      <alignment horizontal="left" vertical="top" wrapText="1"/>
    </xf>
    <xf numFmtId="0" fontId="91" fillId="0" borderId="237" xfId="54" applyFont="1" applyBorder="1" applyAlignment="1">
      <alignment vertical="top"/>
    </xf>
    <xf numFmtId="0" fontId="92" fillId="0" borderId="239" xfId="54" applyFont="1" applyBorder="1" applyAlignment="1">
      <alignment vertical="top"/>
    </xf>
    <xf numFmtId="0" fontId="93" fillId="0" borderId="237" xfId="54" applyFont="1" applyBorder="1" applyAlignment="1">
      <alignment vertical="top"/>
    </xf>
    <xf numFmtId="0" fontId="90" fillId="0" borderId="237" xfId="54" applyFont="1" applyBorder="1" applyAlignment="1">
      <alignment vertical="top" wrapText="1"/>
    </xf>
    <xf numFmtId="0" fontId="92" fillId="0" borderId="0" xfId="54" quotePrefix="1" applyFont="1" applyAlignment="1">
      <alignment vertical="top"/>
    </xf>
    <xf numFmtId="0" fontId="90" fillId="0" borderId="237" xfId="55" applyFont="1" applyBorder="1" applyAlignment="1">
      <alignment vertical="top"/>
    </xf>
    <xf numFmtId="0" fontId="95" fillId="0" borderId="238" xfId="54" applyFont="1" applyBorder="1" applyAlignment="1">
      <alignment vertical="top" wrapText="1"/>
    </xf>
    <xf numFmtId="0" fontId="96" fillId="0" borderId="237" xfId="54" applyFont="1" applyBorder="1" applyAlignment="1">
      <alignment vertical="top"/>
    </xf>
    <xf numFmtId="0" fontId="90" fillId="0" borderId="240" xfId="54" applyFont="1" applyBorder="1" applyAlignment="1">
      <alignment vertical="top"/>
    </xf>
    <xf numFmtId="0" fontId="92" fillId="0" borderId="241" xfId="54" applyFont="1" applyBorder="1" applyAlignment="1">
      <alignment vertical="top"/>
    </xf>
    <xf numFmtId="0" fontId="90" fillId="0" borderId="241" xfId="54" applyFont="1" applyBorder="1" applyAlignment="1">
      <alignment vertical="top"/>
    </xf>
    <xf numFmtId="0" fontId="90" fillId="0" borderId="242" xfId="54" applyFont="1" applyBorder="1" applyAlignment="1">
      <alignment vertical="top"/>
    </xf>
    <xf numFmtId="0" fontId="90" fillId="0" borderId="242" xfId="54" applyFont="1" applyBorder="1" applyAlignment="1">
      <alignment vertical="top" wrapText="1"/>
    </xf>
    <xf numFmtId="0" fontId="92" fillId="0" borderId="243" xfId="54" applyFont="1" applyBorder="1" applyAlignment="1">
      <alignment vertical="top" wrapText="1"/>
    </xf>
    <xf numFmtId="0" fontId="92" fillId="0" borderId="241" xfId="54" applyFont="1" applyBorder="1" applyAlignment="1">
      <alignment horizontal="center" vertical="top" wrapText="1"/>
    </xf>
    <xf numFmtId="0" fontId="92" fillId="0" borderId="242" xfId="54" applyFont="1" applyBorder="1" applyAlignment="1">
      <alignment horizontal="left" vertical="top" wrapText="1"/>
    </xf>
    <xf numFmtId="0" fontId="60" fillId="0" borderId="238" xfId="48" applyFont="1" applyBorder="1" applyAlignment="1">
      <alignment horizontal="left" vertical="top" wrapText="1"/>
    </xf>
    <xf numFmtId="0" fontId="28" fillId="0" borderId="239" xfId="48" applyFont="1" applyBorder="1" applyAlignment="1">
      <alignment horizontal="left" vertical="top" wrapText="1"/>
    </xf>
    <xf numFmtId="0" fontId="28" fillId="0" borderId="237" xfId="48" applyFont="1" applyBorder="1" applyAlignment="1">
      <alignment horizontal="center" vertical="top" wrapText="1"/>
    </xf>
    <xf numFmtId="0" fontId="28" fillId="0" borderId="238" xfId="48" applyFont="1" applyBorder="1" applyAlignment="1">
      <alignment horizontal="left" vertical="top" wrapText="1"/>
    </xf>
    <xf numFmtId="0" fontId="92" fillId="0" borderId="239" xfId="55" applyFont="1" applyBorder="1" applyAlignment="1">
      <alignment vertical="top"/>
    </xf>
    <xf numFmtId="0" fontId="92" fillId="0" borderId="237" xfId="55" applyFont="1" applyBorder="1" applyAlignment="1">
      <alignment vertical="top"/>
    </xf>
    <xf numFmtId="0" fontId="97" fillId="0" borderId="237" xfId="55" applyFont="1" applyBorder="1" applyAlignment="1">
      <alignment vertical="top"/>
    </xf>
    <xf numFmtId="0" fontId="92" fillId="0" borderId="237" xfId="54" applyFont="1" applyBorder="1" applyAlignment="1">
      <alignment horizontal="center" vertical="top"/>
    </xf>
    <xf numFmtId="0" fontId="92" fillId="0" borderId="238" xfId="54" applyFont="1" applyBorder="1" applyAlignment="1">
      <alignment horizontal="left" vertical="top"/>
    </xf>
    <xf numFmtId="0" fontId="92" fillId="0" borderId="237" xfId="55" applyFont="1" applyBorder="1" applyAlignment="1">
      <alignment vertical="top" wrapText="1"/>
    </xf>
    <xf numFmtId="0" fontId="90" fillId="0" borderId="238" xfId="55" applyFont="1" applyBorder="1" applyAlignment="1">
      <alignment vertical="top"/>
    </xf>
    <xf numFmtId="0" fontId="92" fillId="0" borderId="237" xfId="55" applyFont="1" applyBorder="1" applyAlignment="1">
      <alignment horizontal="center" vertical="top"/>
    </xf>
    <xf numFmtId="0" fontId="92" fillId="0" borderId="238" xfId="55" applyFont="1" applyBorder="1" applyAlignment="1">
      <alignment horizontal="left" vertical="top"/>
    </xf>
    <xf numFmtId="0" fontId="91" fillId="0" borderId="238" xfId="54" applyFont="1" applyBorder="1" applyAlignment="1">
      <alignment vertical="top"/>
    </xf>
    <xf numFmtId="0" fontId="96" fillId="0" borderId="237" xfId="55" applyFont="1" applyBorder="1" applyAlignment="1">
      <alignment vertical="top"/>
    </xf>
    <xf numFmtId="0" fontId="97" fillId="0" borderId="237" xfId="54" applyFont="1" applyBorder="1" applyAlignment="1">
      <alignment vertical="top"/>
    </xf>
    <xf numFmtId="0" fontId="90" fillId="0" borderId="237" xfId="55" applyFont="1" applyBorder="1" applyAlignment="1">
      <alignment vertical="top" wrapText="1"/>
    </xf>
    <xf numFmtId="0" fontId="97" fillId="0" borderId="237" xfId="55" applyFont="1" applyBorder="1" applyAlignment="1">
      <alignment vertical="top" wrapText="1"/>
    </xf>
    <xf numFmtId="0" fontId="90" fillId="0" borderId="237" xfId="54" quotePrefix="1" applyFont="1" applyBorder="1" applyAlignment="1">
      <alignment vertical="top"/>
    </xf>
    <xf numFmtId="0" fontId="90" fillId="0" borderId="239" xfId="54" applyFont="1" applyBorder="1" applyAlignment="1">
      <alignment vertical="top" wrapText="1"/>
    </xf>
    <xf numFmtId="0" fontId="90" fillId="0" borderId="244" xfId="54" applyFont="1" applyBorder="1" applyAlignment="1">
      <alignment vertical="top"/>
    </xf>
    <xf numFmtId="0" fontId="92" fillId="0" borderId="245" xfId="54" applyFont="1" applyBorder="1" applyAlignment="1">
      <alignment vertical="top"/>
    </xf>
    <xf numFmtId="0" fontId="90" fillId="0" borderId="245" xfId="54" applyFont="1" applyBorder="1" applyAlignment="1">
      <alignment vertical="top"/>
    </xf>
    <xf numFmtId="0" fontId="90" fillId="0" borderId="246" xfId="54" applyFont="1" applyBorder="1" applyAlignment="1">
      <alignment vertical="top"/>
    </xf>
    <xf numFmtId="0" fontId="90" fillId="0" borderId="246" xfId="54" applyFont="1" applyBorder="1" applyAlignment="1">
      <alignment vertical="top" wrapText="1"/>
    </xf>
    <xf numFmtId="0" fontId="92" fillId="0" borderId="247" xfId="54" applyFont="1" applyBorder="1" applyAlignment="1">
      <alignment vertical="top" wrapText="1"/>
    </xf>
    <xf numFmtId="0" fontId="92" fillId="0" borderId="245" xfId="54" applyFont="1" applyBorder="1" applyAlignment="1">
      <alignment horizontal="center" vertical="top" wrapText="1"/>
    </xf>
    <xf numFmtId="0" fontId="92" fillId="0" borderId="246" xfId="54" applyFont="1" applyBorder="1" applyAlignment="1">
      <alignment horizontal="left" vertical="top" wrapText="1"/>
    </xf>
    <xf numFmtId="0" fontId="29" fillId="43" borderId="12" xfId="0" applyFont="1" applyFill="1" applyBorder="1" applyAlignment="1">
      <alignment horizontal="left"/>
    </xf>
    <xf numFmtId="0" fontId="29" fillId="43" borderId="13" xfId="0" applyFont="1" applyFill="1" applyBorder="1" applyAlignment="1">
      <alignment horizontal="center"/>
    </xf>
    <xf numFmtId="0" fontId="29" fillId="43" borderId="13" xfId="0" applyFont="1" applyFill="1" applyBorder="1"/>
    <xf numFmtId="0" fontId="29" fillId="43" borderId="13" xfId="0" applyFont="1" applyFill="1" applyBorder="1" applyAlignment="1">
      <alignment horizontal="left"/>
    </xf>
    <xf numFmtId="0" fontId="90" fillId="41" borderId="249" xfId="54" applyFont="1" applyFill="1" applyBorder="1" applyAlignment="1">
      <alignment vertical="top"/>
    </xf>
    <xf numFmtId="0" fontId="90" fillId="41" borderId="250" xfId="54" applyFont="1" applyFill="1" applyBorder="1" applyAlignment="1">
      <alignment vertical="top" wrapText="1"/>
    </xf>
    <xf numFmtId="0" fontId="100" fillId="41" borderId="248" xfId="54" applyFont="1" applyFill="1" applyBorder="1" applyAlignment="1">
      <alignment vertical="top"/>
    </xf>
    <xf numFmtId="0" fontId="27" fillId="0" borderId="0" xfId="48" applyFont="1" applyAlignment="1">
      <alignment vertical="top"/>
    </xf>
    <xf numFmtId="0" fontId="90" fillId="45" borderId="225" xfId="54" applyFont="1" applyFill="1" applyBorder="1" applyAlignment="1">
      <alignment vertical="top" wrapText="1"/>
    </xf>
    <xf numFmtId="0" fontId="90" fillId="45" borderId="222" xfId="54" applyFont="1" applyFill="1" applyBorder="1" applyAlignment="1">
      <alignment horizontal="center" vertical="top" wrapText="1"/>
    </xf>
    <xf numFmtId="0" fontId="90" fillId="45" borderId="223" xfId="54" applyFont="1" applyFill="1" applyBorder="1" applyAlignment="1">
      <alignment horizontal="left" vertical="top" wrapText="1"/>
    </xf>
    <xf numFmtId="0" fontId="44" fillId="0" borderId="0" xfId="48" applyFont="1" applyAlignment="1">
      <alignment horizontal="left"/>
    </xf>
    <xf numFmtId="0" fontId="85" fillId="0" borderId="0" xfId="48" applyFont="1" applyAlignment="1">
      <alignment horizontal="left" vertical="top"/>
    </xf>
    <xf numFmtId="0" fontId="44" fillId="0" borderId="0" xfId="48" applyFont="1" applyAlignment="1">
      <alignment horizontal="left" vertical="top"/>
    </xf>
    <xf numFmtId="0" fontId="44" fillId="0" borderId="0" xfId="48" applyFont="1" applyAlignment="1">
      <alignment horizontal="left" vertical="center"/>
    </xf>
    <xf numFmtId="0" fontId="35" fillId="0" borderId="0" xfId="48" applyFont="1" applyAlignment="1">
      <alignment horizontal="left" vertical="center"/>
    </xf>
    <xf numFmtId="0" fontId="92" fillId="0" borderId="238" xfId="54" applyFont="1" applyBorder="1" applyAlignment="1">
      <alignment vertical="top" wrapText="1"/>
    </xf>
    <xf numFmtId="0" fontId="96" fillId="0" borderId="234" xfId="54" applyFont="1" applyBorder="1" applyAlignment="1">
      <alignment vertical="top" wrapText="1"/>
    </xf>
    <xf numFmtId="0" fontId="71" fillId="0" borderId="0" xfId="30" applyFont="1" applyAlignment="1">
      <alignment vertical="top"/>
    </xf>
    <xf numFmtId="0" fontId="71" fillId="0" borderId="0" xfId="0" applyFont="1" applyAlignment="1">
      <alignment vertical="top"/>
    </xf>
    <xf numFmtId="0" fontId="53" fillId="30" borderId="115" xfId="0" applyFont="1" applyFill="1" applyBorder="1" applyAlignment="1">
      <alignment horizontal="center" vertical="center"/>
    </xf>
    <xf numFmtId="0" fontId="71" fillId="0" borderId="0" xfId="48" applyFont="1" applyAlignment="1">
      <alignment horizontal="left" vertical="top"/>
    </xf>
    <xf numFmtId="0" fontId="35" fillId="0" borderId="0" xfId="48" applyFont="1" applyAlignment="1">
      <alignment vertical="top"/>
    </xf>
    <xf numFmtId="0" fontId="53" fillId="0" borderId="0" xfId="0" applyFont="1" applyAlignment="1">
      <alignment horizontal="center" vertical="center"/>
    </xf>
    <xf numFmtId="0" fontId="29" fillId="0" borderId="0" xfId="0" applyFont="1" applyAlignment="1">
      <alignment horizontal="center" vertical="center"/>
    </xf>
    <xf numFmtId="0" fontId="50" fillId="0" borderId="0" xfId="34" applyFont="1" applyAlignment="1">
      <alignment vertical="center" wrapText="1"/>
    </xf>
    <xf numFmtId="0" fontId="28" fillId="28" borderId="41" xfId="0" applyFont="1" applyFill="1" applyBorder="1" applyAlignment="1">
      <alignment vertical="top" wrapText="1"/>
    </xf>
    <xf numFmtId="0" fontId="28" fillId="28" borderId="41" xfId="0" applyFont="1" applyFill="1" applyBorder="1" applyAlignment="1">
      <alignment vertical="top"/>
    </xf>
    <xf numFmtId="0" fontId="27" fillId="0" borderId="251" xfId="0" applyFont="1" applyBorder="1" applyAlignment="1">
      <alignment vertical="top"/>
    </xf>
    <xf numFmtId="0" fontId="28" fillId="0" borderId="251" xfId="0" applyFont="1" applyBorder="1" applyAlignment="1">
      <alignment vertical="top"/>
    </xf>
    <xf numFmtId="0" fontId="28" fillId="0" borderId="251" xfId="0" applyFont="1" applyBorder="1" applyAlignment="1">
      <alignment horizontal="center" vertical="top"/>
    </xf>
    <xf numFmtId="0" fontId="29" fillId="0" borderId="252" xfId="48" applyFont="1" applyBorder="1" applyAlignment="1">
      <alignment horizontal="left" vertical="top" wrapText="1"/>
    </xf>
    <xf numFmtId="0" fontId="29" fillId="0" borderId="253" xfId="48" applyFont="1" applyBorder="1" applyAlignment="1">
      <alignment horizontal="center" vertical="top"/>
    </xf>
    <xf numFmtId="0" fontId="28" fillId="0" borderId="253" xfId="48" applyFont="1" applyBorder="1" applyAlignment="1">
      <alignment vertical="top"/>
    </xf>
    <xf numFmtId="0" fontId="28" fillId="0" borderId="254" xfId="48" applyFont="1" applyBorder="1" applyAlignment="1">
      <alignment vertical="top" wrapText="1"/>
    </xf>
    <xf numFmtId="0" fontId="28" fillId="0" borderId="191" xfId="48" applyFont="1" applyBorder="1" applyAlignment="1">
      <alignment vertical="top" wrapText="1"/>
    </xf>
    <xf numFmtId="164" fontId="29" fillId="0" borderId="0" xfId="0" applyNumberFormat="1" applyFont="1" applyAlignment="1">
      <alignment horizontal="left" vertical="top"/>
    </xf>
    <xf numFmtId="0" fontId="83" fillId="0" borderId="120" xfId="48" applyFont="1" applyBorder="1" applyAlignment="1">
      <alignment vertical="center"/>
    </xf>
    <xf numFmtId="0" fontId="28" fillId="28" borderId="43" xfId="0" applyFont="1" applyFill="1" applyBorder="1" applyAlignment="1">
      <alignment vertical="top"/>
    </xf>
    <xf numFmtId="0" fontId="28" fillId="28" borderId="66" xfId="0" applyFont="1" applyFill="1" applyBorder="1" applyAlignment="1">
      <alignment vertical="top"/>
    </xf>
    <xf numFmtId="0" fontId="28" fillId="28" borderId="53" xfId="0" applyFont="1" applyFill="1" applyBorder="1" applyAlignment="1">
      <alignment vertical="top"/>
    </xf>
    <xf numFmtId="0" fontId="28" fillId="28" borderId="29" xfId="0" applyFont="1" applyFill="1" applyBorder="1" applyAlignment="1">
      <alignment horizontal="center" vertical="top"/>
    </xf>
    <xf numFmtId="0" fontId="28" fillId="0" borderId="30" xfId="0" applyFont="1" applyBorder="1" applyAlignment="1">
      <alignment horizontal="left" vertical="top"/>
    </xf>
    <xf numFmtId="0" fontId="28" fillId="0" borderId="31" xfId="0" applyFont="1" applyBorder="1" applyAlignment="1">
      <alignment horizontal="left" vertical="top"/>
    </xf>
    <xf numFmtId="0" fontId="41" fillId="0" borderId="131" xfId="48" applyFont="1" applyBorder="1" applyAlignment="1">
      <alignment horizontal="left" vertical="top" wrapText="1"/>
    </xf>
    <xf numFmtId="0" fontId="45" fillId="0" borderId="0" xfId="0" applyFont="1" applyAlignment="1">
      <alignment vertical="center"/>
    </xf>
    <xf numFmtId="0" fontId="29" fillId="28" borderId="26" xfId="0" applyFont="1" applyFill="1" applyBorder="1" applyAlignment="1">
      <alignment vertical="top" wrapText="1"/>
    </xf>
    <xf numFmtId="0" fontId="28" fillId="28" borderId="43" xfId="0" applyFont="1" applyFill="1" applyBorder="1" applyAlignment="1">
      <alignment horizontal="left" vertical="top"/>
    </xf>
    <xf numFmtId="0" fontId="28" fillId="28" borderId="23" xfId="0" applyFont="1" applyFill="1" applyBorder="1" applyAlignment="1">
      <alignment horizontal="left" vertical="top" wrapText="1"/>
    </xf>
    <xf numFmtId="0" fontId="28" fillId="28" borderId="100" xfId="0" applyFont="1" applyFill="1" applyBorder="1" applyAlignment="1">
      <alignment horizontal="center" vertical="top"/>
    </xf>
    <xf numFmtId="0" fontId="91" fillId="0" borderId="231" xfId="54" applyFont="1" applyBorder="1" applyAlignment="1">
      <alignment vertical="top"/>
    </xf>
    <xf numFmtId="0" fontId="97" fillId="0" borderId="237" xfId="54" applyFont="1" applyBorder="1" applyAlignment="1">
      <alignment vertical="top" wrapText="1"/>
    </xf>
    <xf numFmtId="0" fontId="28" fillId="0" borderId="256" xfId="48" applyFont="1" applyBorder="1" applyAlignment="1">
      <alignment horizontal="left" vertical="top"/>
    </xf>
    <xf numFmtId="0" fontId="28" fillId="0" borderId="257" xfId="48" applyFont="1" applyBorder="1" applyAlignment="1">
      <alignment horizontal="left" vertical="top"/>
    </xf>
    <xf numFmtId="0" fontId="28" fillId="0" borderId="258" xfId="48" applyFont="1" applyBorder="1" applyAlignment="1">
      <alignment horizontal="left" vertical="top"/>
    </xf>
    <xf numFmtId="0" fontId="28" fillId="0" borderId="258" xfId="48" applyFont="1" applyBorder="1" applyAlignment="1">
      <alignment horizontal="left" vertical="top" wrapText="1"/>
    </xf>
    <xf numFmtId="0" fontId="28" fillId="0" borderId="0" xfId="48" applyFont="1" applyAlignment="1">
      <alignment horizontal="left" vertical="top" wrapText="1"/>
    </xf>
    <xf numFmtId="0" fontId="27" fillId="0" borderId="0" xfId="48" applyFont="1" applyAlignment="1">
      <alignment horizontal="left" vertical="top" wrapText="1"/>
    </xf>
    <xf numFmtId="0" fontId="58" fillId="0" borderId="0" xfId="48" applyFont="1" applyAlignment="1">
      <alignment horizontal="left" vertical="top" wrapText="1"/>
    </xf>
    <xf numFmtId="0" fontId="28" fillId="0" borderId="257" xfId="48" applyFont="1" applyBorder="1" applyAlignment="1">
      <alignment horizontal="left" vertical="top" wrapText="1"/>
    </xf>
    <xf numFmtId="0" fontId="28" fillId="0" borderId="259" xfId="48" applyFont="1" applyBorder="1" applyAlignment="1">
      <alignment horizontal="left" vertical="top"/>
    </xf>
    <xf numFmtId="0" fontId="28" fillId="0" borderId="260" xfId="48" applyFont="1" applyBorder="1" applyAlignment="1">
      <alignment horizontal="left" vertical="top"/>
    </xf>
    <xf numFmtId="0" fontId="28" fillId="0" borderId="260" xfId="48" applyFont="1" applyBorder="1" applyAlignment="1">
      <alignment horizontal="left" vertical="top" wrapText="1"/>
    </xf>
    <xf numFmtId="0" fontId="29" fillId="33" borderId="195" xfId="48" applyFont="1" applyFill="1" applyBorder="1" applyAlignment="1">
      <alignment horizontal="left" vertical="top"/>
    </xf>
    <xf numFmtId="0" fontId="29" fillId="33" borderId="153" xfId="48" applyFont="1" applyFill="1" applyBorder="1" applyAlignment="1">
      <alignment horizontal="left" vertical="top"/>
    </xf>
    <xf numFmtId="0" fontId="29" fillId="0" borderId="261" xfId="48" applyFont="1" applyBorder="1" applyAlignment="1">
      <alignment horizontal="left" vertical="top" wrapText="1"/>
    </xf>
    <xf numFmtId="0" fontId="51" fillId="0" borderId="262" xfId="48" applyFont="1" applyBorder="1" applyAlignment="1">
      <alignment vertical="top" wrapText="1"/>
    </xf>
    <xf numFmtId="0" fontId="28" fillId="0" borderId="263" xfId="48" applyFont="1" applyBorder="1" applyAlignment="1">
      <alignment horizontal="left" vertical="top" wrapText="1"/>
    </xf>
    <xf numFmtId="0" fontId="29" fillId="43" borderId="153" xfId="48" applyFont="1" applyFill="1" applyBorder="1" applyAlignment="1">
      <alignment horizontal="left" vertical="top"/>
    </xf>
    <xf numFmtId="0" fontId="28" fillId="0" borderId="256" xfId="48" applyFont="1" applyBorder="1" applyAlignment="1">
      <alignment horizontal="left" vertical="top" wrapText="1"/>
    </xf>
    <xf numFmtId="0" fontId="29" fillId="33" borderId="264" xfId="48" applyFont="1" applyFill="1" applyBorder="1" applyAlignment="1">
      <alignment horizontal="left" vertical="top"/>
    </xf>
    <xf numFmtId="0" fontId="90" fillId="0" borderId="265" xfId="54" applyFont="1" applyBorder="1" applyAlignment="1">
      <alignment vertical="top"/>
    </xf>
    <xf numFmtId="0" fontId="92" fillId="0" borderId="266" xfId="54" applyFont="1" applyBorder="1" applyAlignment="1">
      <alignment vertical="top"/>
    </xf>
    <xf numFmtId="0" fontId="90" fillId="0" borderId="266" xfId="54" applyFont="1" applyBorder="1" applyAlignment="1">
      <alignment vertical="top"/>
    </xf>
    <xf numFmtId="0" fontId="90" fillId="0" borderId="267" xfId="54" applyFont="1" applyBorder="1" applyAlignment="1">
      <alignment vertical="top"/>
    </xf>
    <xf numFmtId="0" fontId="90" fillId="0" borderId="267" xfId="54" applyFont="1" applyBorder="1" applyAlignment="1">
      <alignment vertical="top" wrapText="1"/>
    </xf>
    <xf numFmtId="0" fontId="92" fillId="0" borderId="268" xfId="54" applyFont="1" applyBorder="1" applyAlignment="1">
      <alignment vertical="top" wrapText="1"/>
    </xf>
    <xf numFmtId="0" fontId="92" fillId="0" borderId="266" xfId="54" applyFont="1" applyBorder="1" applyAlignment="1">
      <alignment horizontal="center" vertical="top" wrapText="1"/>
    </xf>
    <xf numFmtId="0" fontId="92" fillId="0" borderId="267" xfId="54" applyFont="1" applyBorder="1" applyAlignment="1">
      <alignment horizontal="left" vertical="top" wrapText="1"/>
    </xf>
    <xf numFmtId="0" fontId="90" fillId="0" borderId="269" xfId="54" applyFont="1" applyBorder="1" applyAlignment="1">
      <alignment vertical="top"/>
    </xf>
    <xf numFmtId="0" fontId="92" fillId="0" borderId="270" xfId="54" applyFont="1" applyBorder="1" applyAlignment="1">
      <alignment vertical="top"/>
    </xf>
    <xf numFmtId="0" fontId="90" fillId="0" borderId="270" xfId="54" applyFont="1" applyBorder="1" applyAlignment="1">
      <alignment vertical="top"/>
    </xf>
    <xf numFmtId="0" fontId="90" fillId="0" borderId="271" xfId="54" applyFont="1" applyBorder="1" applyAlignment="1">
      <alignment vertical="top"/>
    </xf>
    <xf numFmtId="0" fontId="92" fillId="0" borderId="272" xfId="54" applyFont="1" applyBorder="1" applyAlignment="1">
      <alignment vertical="top" wrapText="1"/>
    </xf>
    <xf numFmtId="0" fontId="92" fillId="0" borderId="271" xfId="54" applyFont="1" applyBorder="1" applyAlignment="1">
      <alignment horizontal="left" vertical="top" wrapText="1"/>
    </xf>
    <xf numFmtId="0" fontId="91" fillId="43" borderId="221" xfId="54" applyFont="1" applyFill="1" applyBorder="1" applyAlignment="1">
      <alignment vertical="top"/>
    </xf>
    <xf numFmtId="0" fontId="91" fillId="29" borderId="223" xfId="54" applyFont="1" applyFill="1" applyBorder="1" applyAlignment="1">
      <alignment vertical="top"/>
    </xf>
    <xf numFmtId="0" fontId="91" fillId="45" borderId="224" xfId="54" applyFont="1" applyFill="1" applyBorder="1" applyAlignment="1">
      <alignment vertical="top"/>
    </xf>
    <xf numFmtId="0" fontId="91" fillId="45" borderId="222" xfId="54" applyFont="1" applyFill="1" applyBorder="1" applyAlignment="1">
      <alignment horizontal="center" vertical="top"/>
    </xf>
    <xf numFmtId="0" fontId="91" fillId="45" borderId="223" xfId="54" applyFont="1" applyFill="1" applyBorder="1" applyAlignment="1">
      <alignment vertical="top"/>
    </xf>
    <xf numFmtId="0" fontId="90" fillId="0" borderId="273" xfId="54" applyFont="1" applyBorder="1" applyAlignment="1">
      <alignment vertical="top"/>
    </xf>
    <xf numFmtId="0" fontId="51" fillId="0" borderId="0" xfId="34" applyFont="1" applyAlignment="1">
      <alignment vertical="center"/>
    </xf>
    <xf numFmtId="0" fontId="29" fillId="0" borderId="177" xfId="45" applyFont="1" applyBorder="1" applyAlignment="1">
      <alignment horizontal="center"/>
    </xf>
    <xf numFmtId="0" fontId="60" fillId="0" borderId="133" xfId="48" quotePrefix="1" applyFont="1" applyBorder="1" applyAlignment="1">
      <alignment horizontal="left" vertical="top" wrapText="1"/>
    </xf>
    <xf numFmtId="0" fontId="91" fillId="0" borderId="237" xfId="54" applyFont="1" applyBorder="1" applyAlignment="1">
      <alignment vertical="top" wrapText="1"/>
    </xf>
    <xf numFmtId="0" fontId="29" fillId="0" borderId="142" xfId="48" applyFont="1" applyBorder="1" applyAlignment="1">
      <alignment vertical="top" wrapText="1"/>
    </xf>
    <xf numFmtId="0" fontId="90" fillId="0" borderId="238" xfId="54" quotePrefix="1" applyFont="1" applyBorder="1" applyAlignment="1">
      <alignment vertical="top" wrapText="1"/>
    </xf>
    <xf numFmtId="0" fontId="42" fillId="0" borderId="0" xfId="45" applyFont="1" applyAlignment="1">
      <alignment vertical="center"/>
    </xf>
    <xf numFmtId="0" fontId="97" fillId="0" borderId="230" xfId="54" applyFont="1" applyBorder="1" applyAlignment="1">
      <alignment vertical="top" wrapText="1"/>
    </xf>
    <xf numFmtId="0" fontId="97" fillId="0" borderId="234" xfId="54" applyFont="1" applyBorder="1" applyAlignment="1">
      <alignment vertical="top" wrapText="1"/>
    </xf>
    <xf numFmtId="0" fontId="97" fillId="0" borderId="271" xfId="54" applyFont="1" applyBorder="1" applyAlignment="1">
      <alignment vertical="top" wrapText="1"/>
    </xf>
    <xf numFmtId="0" fontId="97" fillId="0" borderId="238" xfId="54" applyFont="1" applyBorder="1" applyAlignment="1">
      <alignment vertical="top" wrapText="1"/>
    </xf>
    <xf numFmtId="0" fontId="91" fillId="0" borderId="238" xfId="54" applyFont="1" applyBorder="1" applyAlignment="1">
      <alignment vertical="top" wrapText="1"/>
    </xf>
    <xf numFmtId="0" fontId="96" fillId="0" borderId="238" xfId="54" applyFont="1" applyBorder="1" applyAlignment="1">
      <alignment vertical="top" wrapText="1"/>
    </xf>
    <xf numFmtId="0" fontId="41" fillId="0" borderId="238" xfId="48" applyFont="1" applyBorder="1" applyAlignment="1">
      <alignment horizontal="left" vertical="top" wrapText="1"/>
    </xf>
    <xf numFmtId="0" fontId="27" fillId="0" borderId="0" xfId="49" applyFont="1" applyAlignment="1">
      <alignment wrapText="1"/>
    </xf>
    <xf numFmtId="0" fontId="76" fillId="0" borderId="0" xfId="0" applyFont="1" applyAlignment="1">
      <alignment horizontal="left" vertical="center"/>
    </xf>
    <xf numFmtId="0" fontId="28" fillId="0" borderId="0" xfId="0" applyFont="1" applyAlignment="1">
      <alignment vertical="top" wrapText="1"/>
    </xf>
    <xf numFmtId="0" fontId="29" fillId="46" borderId="41" xfId="52" applyFont="1" applyFill="1" applyBorder="1" applyAlignment="1">
      <alignment horizontal="left" vertical="top"/>
    </xf>
    <xf numFmtId="0" fontId="29" fillId="46" borderId="177" xfId="52" applyFont="1" applyFill="1" applyBorder="1" applyAlignment="1">
      <alignment horizontal="left" vertical="top"/>
    </xf>
    <xf numFmtId="0" fontId="29" fillId="46" borderId="0" xfId="52" applyFont="1" applyFill="1" applyAlignment="1">
      <alignment horizontal="left" vertical="top"/>
    </xf>
    <xf numFmtId="0" fontId="29" fillId="47" borderId="177" xfId="52" applyFont="1" applyFill="1" applyBorder="1" applyAlignment="1">
      <alignment vertical="top"/>
    </xf>
    <xf numFmtId="0" fontId="29" fillId="47" borderId="177" xfId="52" applyFont="1" applyFill="1" applyBorder="1" applyAlignment="1">
      <alignment horizontal="left" vertical="top"/>
    </xf>
    <xf numFmtId="0" fontId="29" fillId="48" borderId="177" xfId="52" applyFont="1" applyFill="1" applyBorder="1" applyAlignment="1">
      <alignment horizontal="left" vertical="top"/>
    </xf>
    <xf numFmtId="0" fontId="29" fillId="49" borderId="213" xfId="52" applyFont="1" applyFill="1" applyBorder="1" applyAlignment="1">
      <alignment horizontal="left" vertical="top" wrapText="1"/>
    </xf>
    <xf numFmtId="0" fontId="29" fillId="46" borderId="208" xfId="52" applyFont="1" applyFill="1" applyBorder="1" applyAlignment="1">
      <alignment horizontal="left" vertical="top"/>
    </xf>
    <xf numFmtId="0" fontId="29" fillId="47" borderId="41" xfId="52" applyFont="1" applyFill="1" applyBorder="1" applyAlignment="1">
      <alignment vertical="top"/>
    </xf>
    <xf numFmtId="0" fontId="29" fillId="47" borderId="208" xfId="52" applyFont="1" applyFill="1" applyBorder="1" applyAlignment="1">
      <alignment horizontal="left" vertical="top"/>
    </xf>
    <xf numFmtId="0" fontId="29" fillId="47" borderId="208" xfId="52" applyFont="1" applyFill="1" applyBorder="1" applyAlignment="1">
      <alignment vertical="top"/>
    </xf>
    <xf numFmtId="0" fontId="29" fillId="47" borderId="208" xfId="52" applyFont="1" applyFill="1" applyBorder="1" applyAlignment="1">
      <alignment vertical="top" wrapText="1"/>
    </xf>
    <xf numFmtId="0" fontId="29" fillId="46" borderId="22" xfId="52" applyFont="1" applyFill="1" applyBorder="1" applyAlignment="1">
      <alignment horizontal="left" vertical="top"/>
    </xf>
    <xf numFmtId="0" fontId="29" fillId="47" borderId="41" xfId="52" applyFont="1" applyFill="1" applyBorder="1" applyAlignment="1">
      <alignment horizontal="left" vertical="top"/>
    </xf>
    <xf numFmtId="0" fontId="29" fillId="48" borderId="103" xfId="52" applyFont="1" applyFill="1" applyBorder="1" applyAlignment="1">
      <alignment horizontal="left" vertical="top"/>
    </xf>
    <xf numFmtId="0" fontId="28" fillId="40" borderId="41" xfId="52" applyFont="1" applyFill="1" applyBorder="1" applyAlignment="1">
      <alignment horizontal="center" vertical="top"/>
    </xf>
    <xf numFmtId="0" fontId="29" fillId="0" borderId="213" xfId="52" applyFont="1" applyBorder="1" applyAlignment="1">
      <alignment horizontal="left" vertical="top"/>
    </xf>
    <xf numFmtId="0" fontId="29" fillId="0" borderId="214" xfId="52" applyFont="1" applyBorder="1" applyAlignment="1">
      <alignment horizontal="left" vertical="top"/>
    </xf>
    <xf numFmtId="0" fontId="29" fillId="0" borderId="274" xfId="48" applyFont="1" applyBorder="1" applyAlignment="1">
      <alignment horizontal="center" vertical="top"/>
    </xf>
    <xf numFmtId="0" fontId="28" fillId="0" borderId="274" xfId="48" applyFont="1" applyBorder="1" applyAlignment="1">
      <alignment vertical="top"/>
    </xf>
    <xf numFmtId="0" fontId="28" fillId="0" borderId="275" xfId="48" quotePrefix="1" applyFont="1" applyBorder="1" applyAlignment="1">
      <alignment vertical="top" wrapText="1"/>
    </xf>
    <xf numFmtId="0" fontId="28" fillId="0" borderId="274" xfId="48" applyFont="1" applyBorder="1" applyAlignment="1">
      <alignment vertical="top" wrapText="1"/>
    </xf>
    <xf numFmtId="0" fontId="40" fillId="0" borderId="280" xfId="34" applyFont="1" applyBorder="1" applyAlignment="1">
      <alignment horizontal="center"/>
    </xf>
    <xf numFmtId="0" fontId="40" fillId="0" borderId="281" xfId="34" applyFont="1" applyBorder="1" applyAlignment="1">
      <alignment horizontal="center"/>
    </xf>
    <xf numFmtId="0" fontId="40" fillId="0" borderId="282" xfId="34" applyFont="1" applyBorder="1" applyAlignment="1">
      <alignment horizontal="center"/>
    </xf>
    <xf numFmtId="0" fontId="40" fillId="0" borderId="283" xfId="34" applyFont="1" applyBorder="1" applyAlignment="1">
      <alignment horizontal="center"/>
    </xf>
    <xf numFmtId="0" fontId="29" fillId="24" borderId="284" xfId="0" applyFont="1" applyFill="1" applyBorder="1" applyAlignment="1">
      <alignment horizontal="left" vertical="top"/>
    </xf>
    <xf numFmtId="0" fontId="29" fillId="24" borderId="285" xfId="0" applyFont="1" applyFill="1" applyBorder="1" applyAlignment="1">
      <alignment horizontal="center" vertical="top"/>
    </xf>
    <xf numFmtId="0" fontId="37" fillId="24" borderId="286" xfId="0" applyFont="1" applyFill="1" applyBorder="1" applyAlignment="1">
      <alignment horizontal="left" vertical="top"/>
    </xf>
    <xf numFmtId="0" fontId="29" fillId="24" borderId="287" xfId="0" applyFont="1" applyFill="1" applyBorder="1" applyAlignment="1">
      <alignment horizontal="left" vertical="top"/>
    </xf>
    <xf numFmtId="0" fontId="53" fillId="30" borderId="277" xfId="0" applyFont="1" applyFill="1" applyBorder="1" applyAlignment="1">
      <alignment horizontal="center" vertical="top"/>
    </xf>
    <xf numFmtId="0" fontId="28" fillId="0" borderId="177" xfId="0" applyFont="1" applyBorder="1" applyAlignment="1">
      <alignment vertical="top"/>
    </xf>
    <xf numFmtId="0" fontId="28" fillId="0" borderId="177" xfId="0" applyFont="1" applyBorder="1" applyAlignment="1">
      <alignment horizontal="center" vertical="top"/>
    </xf>
    <xf numFmtId="0" fontId="29" fillId="0" borderId="101" xfId="0" applyFont="1" applyBorder="1" applyAlignment="1">
      <alignment horizontal="left" vertical="top"/>
    </xf>
    <xf numFmtId="0" fontId="37" fillId="0" borderId="290" xfId="0" applyFont="1" applyBorder="1" applyAlignment="1">
      <alignment horizontal="center" vertical="top"/>
    </xf>
    <xf numFmtId="0" fontId="29" fillId="0" borderId="101" xfId="0" applyFont="1" applyBorder="1" applyAlignment="1">
      <alignment horizontal="left" vertical="top" wrapText="1"/>
    </xf>
    <xf numFmtId="0" fontId="29" fillId="0" borderId="177" xfId="0" applyFont="1" applyBorder="1" applyAlignment="1">
      <alignment vertical="top"/>
    </xf>
    <xf numFmtId="0" fontId="37" fillId="0" borderId="101" xfId="0" applyFont="1" applyBorder="1" applyAlignment="1">
      <alignment horizontal="left" vertical="top"/>
    </xf>
    <xf numFmtId="0" fontId="28" fillId="0" borderId="177" xfId="0" applyFont="1" applyBorder="1" applyAlignment="1">
      <alignment vertical="top" wrapText="1"/>
    </xf>
    <xf numFmtId="0" fontId="29" fillId="27" borderId="101" xfId="0" applyFont="1" applyFill="1" applyBorder="1" applyAlignment="1">
      <alignment horizontal="left" vertical="top"/>
    </xf>
    <xf numFmtId="0" fontId="28" fillId="27" borderId="177" xfId="0" applyFont="1" applyFill="1" applyBorder="1" applyAlignment="1">
      <alignment vertical="top"/>
    </xf>
    <xf numFmtId="0" fontId="32" fillId="24" borderId="292" xfId="0" applyFont="1" applyFill="1" applyBorder="1" applyAlignment="1">
      <alignment horizontal="center" vertical="top"/>
    </xf>
    <xf numFmtId="0" fontId="29" fillId="27" borderId="160" xfId="0" applyFont="1" applyFill="1" applyBorder="1" applyAlignment="1">
      <alignment horizontal="left" vertical="top"/>
    </xf>
    <xf numFmtId="0" fontId="29" fillId="27" borderId="292" xfId="0" applyFont="1" applyFill="1" applyBorder="1" applyAlignment="1">
      <alignment horizontal="left" vertical="top"/>
    </xf>
    <xf numFmtId="0" fontId="28" fillId="27" borderId="149" xfId="0" applyFont="1" applyFill="1" applyBorder="1" applyAlignment="1">
      <alignment vertical="top"/>
    </xf>
    <xf numFmtId="0" fontId="29" fillId="27" borderId="150" xfId="0" applyFont="1" applyFill="1" applyBorder="1" applyAlignment="1">
      <alignment horizontal="center" vertical="top"/>
    </xf>
    <xf numFmtId="0" fontId="29" fillId="0" borderId="294" xfId="48" applyFont="1" applyBorder="1" applyAlignment="1">
      <alignment horizontal="center" vertical="top" wrapText="1"/>
    </xf>
    <xf numFmtId="0" fontId="60" fillId="0" borderId="294" xfId="48" applyFont="1" applyBorder="1" applyAlignment="1">
      <alignment horizontal="left" vertical="top" wrapText="1"/>
    </xf>
    <xf numFmtId="0" fontId="60" fillId="0" borderId="294" xfId="48" applyFont="1" applyBorder="1" applyAlignment="1">
      <alignment vertical="top" wrapText="1"/>
    </xf>
    <xf numFmtId="0" fontId="60" fillId="0" borderId="295" xfId="48" applyFont="1" applyBorder="1" applyAlignment="1">
      <alignment horizontal="left" vertical="top" wrapText="1"/>
    </xf>
    <xf numFmtId="0" fontId="64" fillId="0" borderId="294" xfId="48" applyFont="1" applyBorder="1" applyAlignment="1">
      <alignment horizontal="left" vertical="top" wrapText="1"/>
    </xf>
    <xf numFmtId="0" fontId="28" fillId="0" borderId="177" xfId="0" applyFont="1" applyBorder="1" applyAlignment="1">
      <alignment horizontal="left" vertical="top"/>
    </xf>
    <xf numFmtId="0" fontId="28" fillId="0" borderId="297" xfId="52" applyFont="1" applyBorder="1" applyAlignment="1">
      <alignment horizontal="center" vertical="top" wrapText="1"/>
    </xf>
    <xf numFmtId="0" fontId="28" fillId="0" borderId="297" xfId="52" applyFont="1" applyBorder="1" applyAlignment="1">
      <alignment horizontal="left" vertical="top"/>
    </xf>
    <xf numFmtId="0" fontId="28" fillId="0" borderId="297" xfId="52" applyFont="1" applyBorder="1" applyAlignment="1">
      <alignment horizontal="center" vertical="top"/>
    </xf>
    <xf numFmtId="0" fontId="28" fillId="0" borderId="297" xfId="52" applyFont="1" applyBorder="1" applyAlignment="1">
      <alignment horizontal="left" vertical="top" wrapText="1"/>
    </xf>
    <xf numFmtId="0" fontId="63" fillId="0" borderId="301" xfId="52" applyFont="1" applyBorder="1" applyAlignment="1">
      <alignment horizontal="center" vertical="top"/>
    </xf>
    <xf numFmtId="0" fontId="63" fillId="0" borderId="296" xfId="52" applyFont="1" applyBorder="1" applyAlignment="1">
      <alignment horizontal="center" vertical="top"/>
    </xf>
    <xf numFmtId="0" fontId="63" fillId="0" borderId="302" xfId="52" applyFont="1" applyBorder="1" applyAlignment="1">
      <alignment vertical="top"/>
    </xf>
    <xf numFmtId="0" fontId="63" fillId="0" borderId="303" xfId="52" applyFont="1" applyBorder="1" applyAlignment="1">
      <alignment vertical="top"/>
    </xf>
    <xf numFmtId="0" fontId="63" fillId="0" borderId="304" xfId="52" applyFont="1" applyBorder="1" applyAlignment="1">
      <alignment vertical="top"/>
    </xf>
    <xf numFmtId="0" fontId="28" fillId="0" borderId="297" xfId="52" quotePrefix="1" applyFont="1" applyBorder="1" applyAlignment="1">
      <alignment horizontal="left" vertical="top" wrapText="1"/>
    </xf>
    <xf numFmtId="0" fontId="29" fillId="48" borderId="208" xfId="52" applyFont="1" applyFill="1" applyBorder="1" applyAlignment="1">
      <alignment vertical="top"/>
    </xf>
    <xf numFmtId="0" fontId="29" fillId="42" borderId="208" xfId="52" applyFont="1" applyFill="1" applyBorder="1" applyAlignment="1">
      <alignment vertical="top"/>
    </xf>
    <xf numFmtId="0" fontId="29" fillId="42" borderId="41" xfId="52" applyFont="1" applyFill="1" applyBorder="1" applyAlignment="1">
      <alignment vertical="top"/>
    </xf>
    <xf numFmtId="0" fontId="29" fillId="42" borderId="103" xfId="52" applyFont="1" applyFill="1" applyBorder="1" applyAlignment="1">
      <alignment vertical="top"/>
    </xf>
    <xf numFmtId="0" fontId="29" fillId="53" borderId="297" xfId="52" applyFont="1" applyFill="1" applyBorder="1" applyAlignment="1">
      <alignment vertical="top"/>
    </xf>
    <xf numFmtId="0" fontId="29" fillId="52" borderId="208" xfId="52" applyFont="1" applyFill="1" applyBorder="1" applyAlignment="1">
      <alignment vertical="top"/>
    </xf>
    <xf numFmtId="0" fontId="29" fillId="46" borderId="208" xfId="52" applyFont="1" applyFill="1" applyBorder="1" applyAlignment="1">
      <alignment vertical="top"/>
    </xf>
    <xf numFmtId="0" fontId="29" fillId="50" borderId="297" xfId="52" applyFont="1" applyFill="1" applyBorder="1" applyAlignment="1">
      <alignment horizontal="left" vertical="top" wrapText="1"/>
    </xf>
    <xf numFmtId="0" fontId="46" fillId="0" borderId="0" xfId="45" applyFont="1" applyAlignment="1">
      <alignment horizontal="left" vertical="top"/>
    </xf>
    <xf numFmtId="0" fontId="29" fillId="54" borderId="101" xfId="45" quotePrefix="1" applyFont="1" applyFill="1" applyBorder="1" applyAlignment="1">
      <alignment horizontal="center"/>
    </xf>
    <xf numFmtId="0" fontId="28" fillId="54" borderId="88" xfId="45" applyFont="1" applyFill="1" applyBorder="1" applyAlignment="1">
      <alignment horizontal="left"/>
    </xf>
    <xf numFmtId="0" fontId="29" fillId="0" borderId="284" xfId="45" applyFont="1" applyBorder="1" applyAlignment="1">
      <alignment horizontal="center"/>
    </xf>
    <xf numFmtId="0" fontId="28" fillId="0" borderId="114" xfId="45" applyFont="1" applyBorder="1" applyAlignment="1">
      <alignment vertical="top" wrapText="1"/>
    </xf>
    <xf numFmtId="0" fontId="29" fillId="0" borderId="293" xfId="45" applyFont="1" applyBorder="1" applyAlignment="1">
      <alignment horizontal="center"/>
    </xf>
    <xf numFmtId="49" fontId="29" fillId="54" borderId="101" xfId="45" applyNumberFormat="1" applyFont="1" applyFill="1" applyBorder="1" applyAlignment="1">
      <alignment horizontal="center"/>
    </xf>
    <xf numFmtId="0" fontId="28" fillId="54" borderId="88" xfId="45" applyFont="1" applyFill="1" applyBorder="1"/>
    <xf numFmtId="49" fontId="29" fillId="0" borderId="101" xfId="45" applyNumberFormat="1" applyFont="1" applyBorder="1" applyAlignment="1">
      <alignment horizontal="center"/>
    </xf>
    <xf numFmtId="0" fontId="28" fillId="0" borderId="306" xfId="45" applyFont="1" applyBorder="1" applyAlignment="1">
      <alignment vertical="top" wrapText="1"/>
    </xf>
    <xf numFmtId="49" fontId="29" fillId="54" borderId="284" xfId="45" applyNumberFormat="1" applyFont="1" applyFill="1" applyBorder="1" applyAlignment="1">
      <alignment horizontal="center"/>
    </xf>
    <xf numFmtId="0" fontId="28" fillId="54" borderId="114" xfId="45" applyFont="1" applyFill="1" applyBorder="1"/>
    <xf numFmtId="0" fontId="28" fillId="0" borderId="114" xfId="45" applyFont="1" applyBorder="1"/>
    <xf numFmtId="0" fontId="28" fillId="0" borderId="293" xfId="45" applyFont="1" applyBorder="1"/>
    <xf numFmtId="49" fontId="29" fillId="0" borderId="284" xfId="45" applyNumberFormat="1" applyFont="1" applyBorder="1" applyAlignment="1">
      <alignment horizontal="center"/>
    </xf>
    <xf numFmtId="0" fontId="28" fillId="54" borderId="293" xfId="45" applyFont="1" applyFill="1" applyBorder="1"/>
    <xf numFmtId="0" fontId="28" fillId="54" borderId="0" xfId="45" applyFont="1" applyFill="1"/>
    <xf numFmtId="49" fontId="29" fillId="0" borderId="307" xfId="45" applyNumberFormat="1" applyFont="1" applyBorder="1" applyAlignment="1">
      <alignment horizontal="center" vertical="top"/>
    </xf>
    <xf numFmtId="49" fontId="29" fillId="54" borderId="284" xfId="45" quotePrefix="1" applyNumberFormat="1" applyFont="1" applyFill="1" applyBorder="1" applyAlignment="1">
      <alignment horizontal="center"/>
    </xf>
    <xf numFmtId="49" fontId="29" fillId="54" borderId="307" xfId="45" applyNumberFormat="1" applyFont="1" applyFill="1" applyBorder="1" applyAlignment="1">
      <alignment horizontal="center"/>
    </xf>
    <xf numFmtId="0" fontId="28" fillId="54" borderId="306" xfId="45" applyFont="1" applyFill="1" applyBorder="1"/>
    <xf numFmtId="0" fontId="29" fillId="0" borderId="307" xfId="45" applyFont="1" applyBorder="1" applyAlignment="1">
      <alignment horizontal="center"/>
    </xf>
    <xf numFmtId="0" fontId="28" fillId="0" borderId="306" xfId="45" applyFont="1" applyBorder="1"/>
    <xf numFmtId="0" fontId="29" fillId="0" borderId="308" xfId="45" applyFont="1" applyBorder="1" applyAlignment="1">
      <alignment horizontal="center"/>
    </xf>
    <xf numFmtId="0" fontId="29" fillId="54" borderId="284" xfId="45" applyFont="1" applyFill="1" applyBorder="1" applyAlignment="1">
      <alignment horizontal="center"/>
    </xf>
    <xf numFmtId="0" fontId="29" fillId="54" borderId="307" xfId="45" applyFont="1" applyFill="1" applyBorder="1" applyAlignment="1">
      <alignment horizontal="center"/>
    </xf>
    <xf numFmtId="0" fontId="110" fillId="0" borderId="0" xfId="45" applyFont="1"/>
    <xf numFmtId="49" fontId="29" fillId="0" borderId="101" xfId="45" applyNumberFormat="1" applyFont="1" applyBorder="1" applyAlignment="1">
      <alignment horizontal="left"/>
    </xf>
    <xf numFmtId="49" fontId="29" fillId="54" borderId="101" xfId="45" applyNumberFormat="1" applyFont="1" applyFill="1" applyBorder="1" applyAlignment="1">
      <alignment horizontal="left"/>
    </xf>
    <xf numFmtId="49" fontId="29" fillId="54" borderId="284" xfId="45" applyNumberFormat="1" applyFont="1" applyFill="1" applyBorder="1" applyAlignment="1">
      <alignment horizontal="left"/>
    </xf>
    <xf numFmtId="0" fontId="29" fillId="0" borderId="284" xfId="45" applyFont="1" applyBorder="1" applyAlignment="1">
      <alignment horizontal="left"/>
    </xf>
    <xf numFmtId="0" fontId="28" fillId="0" borderId="0" xfId="45" applyFont="1" applyAlignment="1">
      <alignment horizontal="left"/>
    </xf>
    <xf numFmtId="49" fontId="29" fillId="0" borderId="284" xfId="45" applyNumberFormat="1" applyFont="1" applyBorder="1" applyAlignment="1">
      <alignment horizontal="left"/>
    </xf>
    <xf numFmtId="0" fontId="29" fillId="0" borderId="293" xfId="45" applyFont="1" applyBorder="1" applyAlignment="1">
      <alignment horizontal="left"/>
    </xf>
    <xf numFmtId="49" fontId="29" fillId="0" borderId="307" xfId="45" applyNumberFormat="1" applyFont="1" applyBorder="1" applyAlignment="1">
      <alignment horizontal="left"/>
    </xf>
    <xf numFmtId="0" fontId="29" fillId="0" borderId="307" xfId="45" applyFont="1" applyBorder="1" applyAlignment="1">
      <alignment horizontal="left"/>
    </xf>
    <xf numFmtId="0" fontId="29" fillId="54" borderId="101" xfId="45" applyFont="1" applyFill="1" applyBorder="1" applyAlignment="1">
      <alignment horizontal="center"/>
    </xf>
    <xf numFmtId="0" fontId="29" fillId="54" borderId="310" xfId="45" applyFont="1" applyFill="1" applyBorder="1" applyAlignment="1">
      <alignment horizontal="center"/>
    </xf>
    <xf numFmtId="0" fontId="28" fillId="54" borderId="311" xfId="45" applyFont="1" applyFill="1" applyBorder="1"/>
    <xf numFmtId="0" fontId="29" fillId="0" borderId="310" xfId="45" applyFont="1" applyBorder="1" applyAlignment="1">
      <alignment horizontal="left"/>
    </xf>
    <xf numFmtId="0" fontId="28" fillId="0" borderId="311" xfId="45" applyFont="1" applyBorder="1"/>
    <xf numFmtId="0" fontId="28" fillId="0" borderId="183" xfId="45" quotePrefix="1" applyFont="1" applyBorder="1"/>
    <xf numFmtId="0" fontId="28" fillId="0" borderId="183" xfId="45" applyFont="1" applyBorder="1"/>
    <xf numFmtId="0" fontId="28" fillId="0" borderId="311" xfId="45" applyFont="1" applyBorder="1" applyAlignment="1">
      <alignment vertical="top" wrapText="1"/>
    </xf>
    <xf numFmtId="0" fontId="29" fillId="0" borderId="183" xfId="45" applyFont="1" applyBorder="1" applyAlignment="1">
      <alignment horizontal="left"/>
    </xf>
    <xf numFmtId="0" fontId="29" fillId="54" borderId="312" xfId="45" applyFont="1" applyFill="1" applyBorder="1" applyAlignment="1">
      <alignment horizontal="center"/>
    </xf>
    <xf numFmtId="0" fontId="28" fillId="54" borderId="313" xfId="45" applyFont="1" applyFill="1" applyBorder="1"/>
    <xf numFmtId="0" fontId="29" fillId="0" borderId="312" xfId="45" applyFont="1" applyBorder="1" applyAlignment="1">
      <alignment horizontal="left"/>
    </xf>
    <xf numFmtId="0" fontId="28" fillId="0" borderId="313" xfId="45" applyFont="1" applyBorder="1"/>
    <xf numFmtId="0" fontId="28" fillId="0" borderId="104" xfId="45" applyFont="1" applyBorder="1"/>
    <xf numFmtId="0" fontId="28" fillId="0" borderId="313" xfId="45" applyFont="1" applyBorder="1" applyAlignment="1">
      <alignment vertical="top" wrapText="1"/>
    </xf>
    <xf numFmtId="0" fontId="29" fillId="0" borderId="104" xfId="45" applyFont="1" applyBorder="1" applyAlignment="1">
      <alignment horizontal="left"/>
    </xf>
    <xf numFmtId="0" fontId="28" fillId="0" borderId="104" xfId="45" quotePrefix="1" applyFont="1" applyBorder="1"/>
    <xf numFmtId="0" fontId="111" fillId="0" borderId="0" xfId="45" applyFont="1"/>
    <xf numFmtId="49" fontId="29" fillId="54" borderId="310" xfId="45" applyNumberFormat="1" applyFont="1" applyFill="1" applyBorder="1" applyAlignment="1">
      <alignment horizontal="center"/>
    </xf>
    <xf numFmtId="0" fontId="29" fillId="0" borderId="310" xfId="45" applyFont="1" applyBorder="1" applyAlignment="1">
      <alignment horizontal="center"/>
    </xf>
    <xf numFmtId="49" fontId="29" fillId="54" borderId="312" xfId="45" applyNumberFormat="1" applyFont="1" applyFill="1" applyBorder="1" applyAlignment="1">
      <alignment horizontal="center"/>
    </xf>
    <xf numFmtId="0" fontId="29" fillId="0" borderId="312" xfId="45" applyFont="1" applyBorder="1" applyAlignment="1">
      <alignment horizontal="center"/>
    </xf>
    <xf numFmtId="0" fontId="27" fillId="0" borderId="317" xfId="49" applyFont="1" applyBorder="1" applyAlignment="1">
      <alignment vertical="top"/>
    </xf>
    <xf numFmtId="0" fontId="109" fillId="0" borderId="318" xfId="49" quotePrefix="1" applyFont="1" applyBorder="1" applyAlignment="1">
      <alignment vertical="top" wrapText="1"/>
    </xf>
    <xf numFmtId="14" fontId="54" fillId="29" borderId="319" xfId="49" applyNumberFormat="1" applyFont="1" applyFill="1" applyBorder="1" applyAlignment="1">
      <alignment vertical="top"/>
    </xf>
    <xf numFmtId="0" fontId="54" fillId="29" borderId="320" xfId="49" applyFont="1" applyFill="1" applyBorder="1" applyAlignment="1">
      <alignment vertical="top"/>
    </xf>
    <xf numFmtId="0" fontId="54" fillId="29" borderId="321" xfId="49" applyFont="1" applyFill="1" applyBorder="1" applyAlignment="1">
      <alignment vertical="top"/>
    </xf>
    <xf numFmtId="0" fontId="27" fillId="0" borderId="318" xfId="49" quotePrefix="1" applyFont="1" applyBorder="1" applyAlignment="1">
      <alignment vertical="top" wrapText="1"/>
    </xf>
    <xf numFmtId="0" fontId="27" fillId="0" borderId="318" xfId="49" applyFont="1" applyBorder="1" applyAlignment="1">
      <alignment vertical="top" wrapText="1"/>
    </xf>
    <xf numFmtId="0" fontId="27" fillId="0" borderId="318" xfId="49" applyFont="1" applyBorder="1" applyAlignment="1">
      <alignment vertical="top"/>
    </xf>
    <xf numFmtId="0" fontId="27" fillId="0" borderId="317" xfId="49" applyFont="1" applyBorder="1" applyAlignment="1">
      <alignment vertical="top" wrapText="1"/>
    </xf>
    <xf numFmtId="0" fontId="40" fillId="0" borderId="322" xfId="34" applyFont="1" applyBorder="1" applyAlignment="1">
      <alignment horizontal="center"/>
    </xf>
    <xf numFmtId="0" fontId="40" fillId="0" borderId="323" xfId="34" applyFont="1" applyBorder="1" applyAlignment="1">
      <alignment horizontal="center"/>
    </xf>
    <xf numFmtId="0" fontId="40" fillId="0" borderId="324" xfId="34" applyFont="1" applyBorder="1" applyAlignment="1">
      <alignment horizontal="center"/>
    </xf>
    <xf numFmtId="0" fontId="40" fillId="0" borderId="325" xfId="34" applyFont="1" applyBorder="1" applyAlignment="1">
      <alignment horizontal="center"/>
    </xf>
    <xf numFmtId="0" fontId="28" fillId="0" borderId="295" xfId="48" applyFont="1" applyBorder="1" applyAlignment="1">
      <alignment horizontal="left" vertical="top" wrapText="1"/>
    </xf>
    <xf numFmtId="0" fontId="28" fillId="0" borderId="131" xfId="48" applyFont="1" applyBorder="1" applyAlignment="1">
      <alignment vertical="top" wrapText="1"/>
    </xf>
    <xf numFmtId="0" fontId="28" fillId="0" borderId="295" xfId="48" applyFont="1" applyBorder="1" applyAlignment="1">
      <alignment vertical="top" wrapText="1"/>
    </xf>
    <xf numFmtId="0" fontId="28" fillId="0" borderId="0" xfId="48" applyFont="1" applyAlignment="1">
      <alignment vertical="top" wrapText="1"/>
    </xf>
    <xf numFmtId="0" fontId="62" fillId="0" borderId="295" xfId="48" applyFont="1" applyBorder="1" applyAlignment="1">
      <alignment horizontal="left" vertical="top" wrapText="1"/>
    </xf>
    <xf numFmtId="0" fontId="28" fillId="0" borderId="128" xfId="48" applyFont="1" applyBorder="1" applyAlignment="1">
      <alignment vertical="top"/>
    </xf>
    <xf numFmtId="0" fontId="28" fillId="0" borderId="130" xfId="48" applyFont="1" applyBorder="1" applyAlignment="1">
      <alignment vertical="top"/>
    </xf>
    <xf numFmtId="0" fontId="49" fillId="0" borderId="131" xfId="48" applyFont="1" applyBorder="1" applyAlignment="1">
      <alignment vertical="top"/>
    </xf>
    <xf numFmtId="0" fontId="49" fillId="0" borderId="295" xfId="48" applyFont="1" applyBorder="1" applyAlignment="1">
      <alignment vertical="top"/>
    </xf>
    <xf numFmtId="0" fontId="28" fillId="0" borderId="131" xfId="48" applyFont="1" applyBorder="1" applyAlignment="1">
      <alignment vertical="top"/>
    </xf>
    <xf numFmtId="0" fontId="28" fillId="0" borderId="295" xfId="48" applyFont="1" applyBorder="1" applyAlignment="1">
      <alignment vertical="top"/>
    </xf>
    <xf numFmtId="0" fontId="28" fillId="0" borderId="261" xfId="48" applyFont="1" applyBorder="1" applyAlignment="1">
      <alignment vertical="top"/>
    </xf>
    <xf numFmtId="0" fontId="28" fillId="0" borderId="262" xfId="48" applyFont="1" applyBorder="1" applyAlignment="1">
      <alignment vertical="top"/>
    </xf>
    <xf numFmtId="0" fontId="29" fillId="33" borderId="276" xfId="48" applyFont="1" applyFill="1" applyBorder="1" applyAlignment="1">
      <alignment horizontal="left" vertical="top"/>
    </xf>
    <xf numFmtId="0" fontId="29" fillId="33" borderId="277" xfId="48" applyFont="1" applyFill="1" applyBorder="1" applyAlignment="1">
      <alignment horizontal="left" vertical="top"/>
    </xf>
    <xf numFmtId="0" fontId="29" fillId="43" borderId="71" xfId="48" applyFont="1" applyFill="1" applyBorder="1" applyAlignment="1">
      <alignment horizontal="left" vertical="top"/>
    </xf>
    <xf numFmtId="0" fontId="29" fillId="43" borderId="150" xfId="48" applyFont="1" applyFill="1" applyBorder="1" applyAlignment="1">
      <alignment horizontal="left" vertical="top"/>
    </xf>
    <xf numFmtId="0" fontId="48" fillId="0" borderId="0" xfId="0" applyFont="1" applyAlignment="1">
      <alignment vertical="top"/>
    </xf>
    <xf numFmtId="0" fontId="49" fillId="0" borderId="131" xfId="48" applyFont="1" applyBorder="1" applyAlignment="1">
      <alignment vertical="top" wrapText="1"/>
    </xf>
    <xf numFmtId="0" fontId="49" fillId="0" borderId="295" xfId="48" applyFont="1" applyBorder="1" applyAlignment="1">
      <alignment vertical="top" wrapText="1"/>
    </xf>
    <xf numFmtId="0" fontId="28" fillId="0" borderId="261" xfId="48" applyFont="1" applyBorder="1" applyAlignment="1">
      <alignment vertical="top" wrapText="1"/>
    </xf>
    <xf numFmtId="0" fontId="28" fillId="0" borderId="262" xfId="48" applyFont="1" applyBorder="1" applyAlignment="1">
      <alignment vertical="top" wrapText="1"/>
    </xf>
    <xf numFmtId="0" fontId="28" fillId="0" borderId="128" xfId="48" applyFont="1" applyBorder="1" applyAlignment="1">
      <alignment vertical="top" wrapText="1"/>
    </xf>
    <xf numFmtId="0" fontId="28" fillId="0" borderId="130" xfId="48" applyFont="1" applyBorder="1" applyAlignment="1">
      <alignment vertical="top" wrapText="1"/>
    </xf>
    <xf numFmtId="0" fontId="37" fillId="24" borderId="287" xfId="0" applyFont="1" applyFill="1" applyBorder="1" applyAlignment="1">
      <alignment horizontal="left" vertical="top"/>
    </xf>
    <xf numFmtId="0" fontId="28" fillId="0" borderId="100" xfId="0" applyFont="1" applyBorder="1" applyAlignment="1">
      <alignment horizontal="center" vertical="top"/>
    </xf>
    <xf numFmtId="0" fontId="28" fillId="27" borderId="100" xfId="0" applyFont="1" applyFill="1" applyBorder="1" applyAlignment="1">
      <alignment horizontal="center" vertical="top"/>
    </xf>
    <xf numFmtId="0" fontId="28" fillId="27" borderId="177" xfId="0" applyFont="1" applyFill="1" applyBorder="1" applyAlignment="1">
      <alignment horizontal="center" vertical="top"/>
    </xf>
    <xf numFmtId="0" fontId="28" fillId="27" borderId="100" xfId="0" applyFont="1" applyFill="1" applyBorder="1" applyAlignment="1">
      <alignment vertical="top"/>
    </xf>
    <xf numFmtId="0" fontId="41" fillId="0" borderId="101" xfId="0" applyFont="1" applyBorder="1" applyAlignment="1">
      <alignment horizontal="left" vertical="top"/>
    </xf>
    <xf numFmtId="0" fontId="41" fillId="24" borderId="287" xfId="0" applyFont="1" applyFill="1" applyBorder="1" applyAlignment="1">
      <alignment horizontal="left" vertical="top"/>
    </xf>
    <xf numFmtId="0" fontId="28" fillId="0" borderId="326" xfId="52" applyFont="1" applyBorder="1" applyAlignment="1">
      <alignment vertical="top" wrapText="1"/>
    </xf>
    <xf numFmtId="0" fontId="115" fillId="39" borderId="0" xfId="51" applyFont="1" applyFill="1"/>
    <xf numFmtId="0" fontId="108" fillId="39" borderId="0" xfId="51" applyFont="1" applyFill="1" applyAlignment="1">
      <alignment wrapText="1"/>
    </xf>
    <xf numFmtId="0" fontId="29" fillId="40" borderId="182" xfId="52" applyFont="1" applyFill="1" applyBorder="1" applyAlignment="1">
      <alignment vertical="top" wrapText="1"/>
    </xf>
    <xf numFmtId="0" fontId="29" fillId="40" borderId="184" xfId="52" applyFont="1" applyFill="1" applyBorder="1" applyAlignment="1">
      <alignment vertical="top" wrapText="1"/>
    </xf>
    <xf numFmtId="0" fontId="29" fillId="40" borderId="47" xfId="52" applyFont="1" applyFill="1" applyBorder="1" applyAlignment="1">
      <alignment vertical="top" wrapText="1"/>
    </xf>
    <xf numFmtId="0" fontId="28" fillId="0" borderId="103" xfId="52" applyFont="1" applyBorder="1" applyAlignment="1">
      <alignment vertical="center" wrapText="1"/>
    </xf>
    <xf numFmtId="0" fontId="28" fillId="0" borderId="105" xfId="52" applyFont="1" applyBorder="1" applyAlignment="1">
      <alignment vertical="center" wrapText="1"/>
    </xf>
    <xf numFmtId="0" fontId="28" fillId="0" borderId="220" xfId="52" applyFont="1" applyBorder="1" applyAlignment="1">
      <alignment vertical="top" wrapText="1"/>
    </xf>
    <xf numFmtId="0" fontId="29" fillId="40" borderId="47" xfId="52" applyFont="1" applyFill="1" applyBorder="1" applyAlignment="1">
      <alignment vertical="top"/>
    </xf>
    <xf numFmtId="0" fontId="29" fillId="40" borderId="47" xfId="52" applyFont="1" applyFill="1" applyBorder="1" applyAlignment="1">
      <alignment horizontal="center" vertical="top" wrapText="1"/>
    </xf>
    <xf numFmtId="0" fontId="29" fillId="40" borderId="47" xfId="52" applyFont="1" applyFill="1" applyBorder="1" applyAlignment="1">
      <alignment horizontal="left" vertical="top" wrapText="1"/>
    </xf>
    <xf numFmtId="0" fontId="29" fillId="40" borderId="41" xfId="52" applyFont="1" applyFill="1" applyBorder="1" applyAlignment="1">
      <alignment horizontal="left" vertical="top" wrapText="1"/>
    </xf>
    <xf numFmtId="0" fontId="29" fillId="40" borderId="41" xfId="52" applyFont="1" applyFill="1" applyBorder="1" applyAlignment="1">
      <alignment horizontal="center" vertical="top" wrapText="1"/>
    </xf>
    <xf numFmtId="0" fontId="91" fillId="45" borderId="328" xfId="54" applyFont="1" applyFill="1" applyBorder="1" applyAlignment="1">
      <alignment horizontal="center" vertical="top"/>
    </xf>
    <xf numFmtId="0" fontId="90" fillId="45" borderId="328" xfId="54" applyFont="1" applyFill="1" applyBorder="1" applyAlignment="1">
      <alignment horizontal="center" vertical="top" wrapText="1"/>
    </xf>
    <xf numFmtId="0" fontId="92" fillId="0" borderId="329" xfId="54" applyFont="1" applyBorder="1" applyAlignment="1">
      <alignment horizontal="center" vertical="top" wrapText="1"/>
    </xf>
    <xf numFmtId="0" fontId="92" fillId="0" borderId="330" xfId="54" applyFont="1" applyBorder="1" applyAlignment="1">
      <alignment horizontal="center" vertical="top" wrapText="1"/>
    </xf>
    <xf numFmtId="0" fontId="92" fillId="0" borderId="331" xfId="54" applyFont="1" applyBorder="1" applyAlignment="1">
      <alignment horizontal="center" vertical="top" wrapText="1"/>
    </xf>
    <xf numFmtId="0" fontId="92" fillId="0" borderId="332" xfId="54" applyFont="1" applyBorder="1" applyAlignment="1">
      <alignment horizontal="center" vertical="top" wrapText="1"/>
    </xf>
    <xf numFmtId="0" fontId="92" fillId="0" borderId="327" xfId="54" applyFont="1" applyBorder="1" applyAlignment="1">
      <alignment horizontal="center" vertical="top" wrapText="1"/>
    </xf>
    <xf numFmtId="0" fontId="92" fillId="0" borderId="333" xfId="54" applyFont="1" applyBorder="1" applyAlignment="1">
      <alignment horizontal="center" vertical="top" wrapText="1"/>
    </xf>
    <xf numFmtId="0" fontId="28" fillId="0" borderId="331" xfId="48" applyFont="1" applyBorder="1" applyAlignment="1">
      <alignment horizontal="center" vertical="top" wrapText="1"/>
    </xf>
    <xf numFmtId="0" fontId="92" fillId="0" borderId="331" xfId="54" applyFont="1" applyBorder="1" applyAlignment="1">
      <alignment horizontal="center" vertical="top"/>
    </xf>
    <xf numFmtId="0" fontId="92" fillId="0" borderId="331" xfId="55" applyFont="1" applyBorder="1" applyAlignment="1">
      <alignment horizontal="center" vertical="top"/>
    </xf>
    <xf numFmtId="0" fontId="92" fillId="0" borderId="334" xfId="54" applyFont="1" applyBorder="1" applyAlignment="1">
      <alignment horizontal="center" vertical="top" wrapText="1"/>
    </xf>
    <xf numFmtId="0" fontId="92" fillId="0" borderId="273" xfId="54" applyFont="1" applyBorder="1" applyAlignment="1">
      <alignment horizontal="center" vertical="top" wrapText="1"/>
    </xf>
    <xf numFmtId="0" fontId="90" fillId="0" borderId="0" xfId="65" applyFont="1" applyAlignment="1">
      <alignment vertical="top"/>
    </xf>
    <xf numFmtId="0" fontId="90" fillId="0" borderId="0" xfId="65" applyFont="1" applyAlignment="1">
      <alignment vertical="top" wrapText="1"/>
    </xf>
    <xf numFmtId="0" fontId="54" fillId="56" borderId="337" xfId="0" applyFont="1" applyFill="1" applyBorder="1" applyAlignment="1">
      <alignment vertical="top"/>
    </xf>
    <xf numFmtId="0" fontId="54" fillId="44" borderId="338" xfId="0" applyFont="1" applyFill="1" applyBorder="1" applyAlignment="1">
      <alignment vertical="top"/>
    </xf>
    <xf numFmtId="0" fontId="54" fillId="26" borderId="339" xfId="0" applyFont="1" applyFill="1" applyBorder="1" applyAlignment="1">
      <alignment vertical="top"/>
    </xf>
    <xf numFmtId="0" fontId="54" fillId="26" borderId="340" xfId="0" applyFont="1" applyFill="1" applyBorder="1" applyAlignment="1">
      <alignment vertical="top"/>
    </xf>
    <xf numFmtId="0" fontId="54" fillId="26" borderId="341" xfId="0" applyFont="1" applyFill="1" applyBorder="1" applyAlignment="1">
      <alignment vertical="top"/>
    </xf>
    <xf numFmtId="0" fontId="29" fillId="43" borderId="342" xfId="0" applyFont="1" applyFill="1" applyBorder="1" applyAlignment="1">
      <alignment vertical="top"/>
    </xf>
    <xf numFmtId="0" fontId="29" fillId="43" borderId="343" xfId="0" applyFont="1" applyFill="1" applyBorder="1" applyAlignment="1">
      <alignment vertical="top"/>
    </xf>
    <xf numFmtId="0" fontId="29" fillId="43" borderId="344" xfId="0" applyFont="1" applyFill="1" applyBorder="1" applyAlignment="1">
      <alignment vertical="top"/>
    </xf>
    <xf numFmtId="0" fontId="29" fillId="43" borderId="345" xfId="0" applyFont="1" applyFill="1" applyBorder="1" applyAlignment="1">
      <alignment vertical="top"/>
    </xf>
    <xf numFmtId="0" fontId="29" fillId="43" borderId="346" xfId="0" applyFont="1" applyFill="1" applyBorder="1" applyAlignment="1">
      <alignment vertical="top"/>
    </xf>
    <xf numFmtId="0" fontId="29" fillId="45" borderId="41" xfId="0" applyFont="1" applyFill="1" applyBorder="1" applyAlignment="1">
      <alignment horizontal="center" vertical="top"/>
    </xf>
    <xf numFmtId="0" fontId="29" fillId="29" borderId="347" xfId="0" applyFont="1" applyFill="1" applyBorder="1" applyAlignment="1">
      <alignment vertical="top"/>
    </xf>
    <xf numFmtId="0" fontId="29" fillId="29" borderId="348" xfId="0" applyFont="1" applyFill="1" applyBorder="1" applyAlignment="1">
      <alignment vertical="top"/>
    </xf>
    <xf numFmtId="0" fontId="29" fillId="29" borderId="349" xfId="0" applyFont="1" applyFill="1" applyBorder="1" applyAlignment="1">
      <alignment vertical="top"/>
    </xf>
    <xf numFmtId="0" fontId="28" fillId="43" borderId="350" xfId="0" applyFont="1" applyFill="1" applyBorder="1" applyAlignment="1">
      <alignment vertical="top"/>
    </xf>
    <xf numFmtId="0" fontId="28" fillId="43" borderId="351" xfId="0" applyFont="1" applyFill="1" applyBorder="1" applyAlignment="1">
      <alignment vertical="top"/>
    </xf>
    <xf numFmtId="0" fontId="28" fillId="43" borderId="352" xfId="0" applyFont="1" applyFill="1" applyBorder="1" applyAlignment="1">
      <alignment vertical="top"/>
    </xf>
    <xf numFmtId="0" fontId="28" fillId="43" borderId="353" xfId="0" applyFont="1" applyFill="1" applyBorder="1" applyAlignment="1">
      <alignment vertical="top"/>
    </xf>
    <xf numFmtId="0" fontId="28" fillId="43" borderId="354" xfId="0" applyFont="1" applyFill="1" applyBorder="1" applyAlignment="1">
      <alignment vertical="top"/>
    </xf>
    <xf numFmtId="0" fontId="28" fillId="45" borderId="41" xfId="0" applyFont="1" applyFill="1" applyBorder="1" applyAlignment="1">
      <alignment vertical="top"/>
    </xf>
    <xf numFmtId="0" fontId="28" fillId="29" borderId="355" xfId="0" applyFont="1" applyFill="1" applyBorder="1" applyAlignment="1">
      <alignment vertical="top"/>
    </xf>
    <xf numFmtId="0" fontId="28" fillId="29" borderId="356" xfId="0" applyFont="1" applyFill="1" applyBorder="1" applyAlignment="1">
      <alignment vertical="top"/>
    </xf>
    <xf numFmtId="0" fontId="28" fillId="29" borderId="357" xfId="0" applyFont="1" applyFill="1" applyBorder="1" applyAlignment="1">
      <alignment vertical="top"/>
    </xf>
    <xf numFmtId="0" fontId="28" fillId="0" borderId="344" xfId="0" applyFont="1" applyBorder="1" applyAlignment="1">
      <alignment vertical="top"/>
    </xf>
    <xf numFmtId="0" fontId="28" fillId="0" borderId="239" xfId="0" applyFont="1" applyBorder="1" applyAlignment="1">
      <alignment vertical="top"/>
    </xf>
    <xf numFmtId="0" fontId="28" fillId="0" borderId="237" xfId="0" applyFont="1" applyBorder="1" applyAlignment="1">
      <alignment vertical="top"/>
    </xf>
    <xf numFmtId="0" fontId="28" fillId="0" borderId="331" xfId="0" applyFont="1" applyBorder="1" applyAlignment="1">
      <alignment vertical="top"/>
    </xf>
    <xf numFmtId="0" fontId="28" fillId="0" borderId="358" xfId="0" applyFont="1" applyBorder="1" applyAlignment="1">
      <alignment horizontal="center" vertical="top"/>
    </xf>
    <xf numFmtId="0" fontId="28" fillId="0" borderId="360" xfId="0" applyFont="1" applyBorder="1" applyAlignment="1">
      <alignment vertical="top"/>
    </xf>
    <xf numFmtId="0" fontId="28" fillId="0" borderId="361" xfId="0" applyFont="1" applyBorder="1" applyAlignment="1">
      <alignment vertical="top" wrapText="1"/>
    </xf>
    <xf numFmtId="0" fontId="28" fillId="0" borderId="362" xfId="0" applyFont="1" applyBorder="1" applyAlignment="1">
      <alignment horizontal="center" vertical="top"/>
    </xf>
    <xf numFmtId="0" fontId="90" fillId="0" borderId="238" xfId="65" applyFont="1" applyBorder="1" applyAlignment="1">
      <alignment vertical="top" wrapText="1"/>
    </xf>
    <xf numFmtId="0" fontId="29" fillId="0" borderId="331" xfId="0" applyFont="1" applyBorder="1" applyAlignment="1">
      <alignment vertical="top"/>
    </xf>
    <xf numFmtId="0" fontId="62" fillId="0" borderId="238" xfId="0" applyFont="1" applyBorder="1" applyAlignment="1">
      <alignment vertical="top" wrapText="1"/>
    </xf>
    <xf numFmtId="0" fontId="28" fillId="0" borderId="238" xfId="0" applyFont="1" applyBorder="1" applyAlignment="1">
      <alignment vertical="top" wrapText="1"/>
    </xf>
    <xf numFmtId="0" fontId="28" fillId="0" borderId="239" xfId="0" applyFont="1" applyBorder="1" applyAlignment="1">
      <alignment vertical="top" wrapText="1"/>
    </xf>
    <xf numFmtId="0" fontId="28" fillId="0" borderId="237" xfId="0" applyFont="1" applyBorder="1" applyAlignment="1">
      <alignment vertical="top" wrapText="1"/>
    </xf>
    <xf numFmtId="0" fontId="28" fillId="0" borderId="331" xfId="0" applyFont="1" applyBorder="1" applyAlignment="1">
      <alignment vertical="top" wrapText="1"/>
    </xf>
    <xf numFmtId="0" fontId="28" fillId="0" borderId="362" xfId="0" applyFont="1" applyBorder="1" applyAlignment="1">
      <alignment horizontal="center" vertical="top" wrapText="1"/>
    </xf>
    <xf numFmtId="0" fontId="62" fillId="0" borderId="238" xfId="48" applyFont="1" applyBorder="1" applyAlignment="1">
      <alignment horizontal="left" vertical="top" wrapText="1"/>
    </xf>
    <xf numFmtId="0" fontId="96" fillId="0" borderId="238" xfId="65" applyFont="1" applyBorder="1" applyAlignment="1">
      <alignment vertical="top" wrapText="1"/>
    </xf>
    <xf numFmtId="0" fontId="92" fillId="0" borderId="238" xfId="65" applyFont="1" applyBorder="1" applyAlignment="1">
      <alignment vertical="top" wrapText="1"/>
    </xf>
    <xf numFmtId="0" fontId="90" fillId="0" borderId="237" xfId="66" applyFont="1" applyBorder="1" applyAlignment="1">
      <alignment vertical="top" wrapText="1"/>
    </xf>
    <xf numFmtId="0" fontId="60" fillId="0" borderId="239" xfId="48" applyFont="1" applyBorder="1" applyAlignment="1">
      <alignment horizontal="left" vertical="top" wrapText="1"/>
    </xf>
    <xf numFmtId="0" fontId="41" fillId="0" borderId="238" xfId="0" applyFont="1" applyBorder="1" applyAlignment="1">
      <alignment vertical="top" wrapText="1"/>
    </xf>
    <xf numFmtId="0" fontId="90" fillId="0" borderId="237" xfId="65" applyFont="1" applyBorder="1" applyAlignment="1">
      <alignment vertical="top"/>
    </xf>
    <xf numFmtId="0" fontId="28" fillId="0" borderId="268" xfId="0" applyFont="1" applyBorder="1" applyAlignment="1">
      <alignment vertical="top"/>
    </xf>
    <xf numFmtId="0" fontId="28" fillId="0" borderId="266" xfId="0" applyFont="1" applyBorder="1" applyAlignment="1">
      <alignment vertical="top"/>
    </xf>
    <xf numFmtId="0" fontId="28" fillId="0" borderId="332" xfId="0" applyFont="1" applyBorder="1" applyAlignment="1">
      <alignment vertical="top"/>
    </xf>
    <xf numFmtId="0" fontId="28" fillId="0" borderId="363" xfId="0" applyFont="1" applyBorder="1" applyAlignment="1">
      <alignment horizontal="center" vertical="top"/>
    </xf>
    <xf numFmtId="0" fontId="28" fillId="0" borderId="267" xfId="0" applyFont="1" applyBorder="1" applyAlignment="1">
      <alignment vertical="top" wrapText="1"/>
    </xf>
    <xf numFmtId="0" fontId="28" fillId="0" borderId="235" xfId="0" applyFont="1" applyBorder="1" applyAlignment="1">
      <alignment vertical="top"/>
    </xf>
    <xf numFmtId="0" fontId="28" fillId="0" borderId="233" xfId="0" applyFont="1" applyBorder="1" applyAlignment="1">
      <alignment vertical="top"/>
    </xf>
    <xf numFmtId="0" fontId="28" fillId="0" borderId="330" xfId="0" applyFont="1" applyBorder="1" applyAlignment="1">
      <alignment vertical="top"/>
    </xf>
    <xf numFmtId="0" fontId="28" fillId="0" borderId="364" xfId="0" applyFont="1" applyBorder="1" applyAlignment="1">
      <alignment horizontal="center" vertical="top"/>
    </xf>
    <xf numFmtId="0" fontId="41" fillId="0" borderId="234" xfId="0" applyFont="1" applyBorder="1" applyAlignment="1">
      <alignment vertical="top" wrapText="1"/>
    </xf>
    <xf numFmtId="0" fontId="96" fillId="0" borderId="234" xfId="65" applyFont="1" applyBorder="1" applyAlignment="1">
      <alignment vertical="top" wrapText="1"/>
    </xf>
    <xf numFmtId="0" fontId="92" fillId="0" borderId="237" xfId="65" applyFont="1" applyBorder="1" applyAlignment="1">
      <alignment vertical="top"/>
    </xf>
    <xf numFmtId="0" fontId="95" fillId="0" borderId="238" xfId="65" quotePrefix="1" applyFont="1" applyBorder="1" applyAlignment="1">
      <alignment vertical="top" wrapText="1"/>
    </xf>
    <xf numFmtId="0" fontId="29" fillId="0" borderId="362" xfId="0" applyFont="1" applyBorder="1" applyAlignment="1">
      <alignment horizontal="center" vertical="top"/>
    </xf>
    <xf numFmtId="0" fontId="27" fillId="0" borderId="274" xfId="49" applyFont="1" applyBorder="1" applyAlignment="1">
      <alignment vertical="top" wrapText="1"/>
    </xf>
    <xf numFmtId="0" fontId="27" fillId="0" borderId="275" xfId="49" quotePrefix="1" applyFont="1" applyBorder="1" applyAlignment="1">
      <alignment vertical="top" wrapText="1"/>
    </xf>
    <xf numFmtId="0" fontId="29" fillId="43" borderId="365" xfId="0" applyFont="1" applyFill="1" applyBorder="1" applyAlignment="1">
      <alignment vertical="top"/>
    </xf>
    <xf numFmtId="0" fontId="29" fillId="43" borderId="366" xfId="0" applyFont="1" applyFill="1" applyBorder="1" applyAlignment="1">
      <alignment vertical="top"/>
    </xf>
    <xf numFmtId="0" fontId="29" fillId="43" borderId="367" xfId="0" applyFont="1" applyFill="1" applyBorder="1" applyAlignment="1">
      <alignment vertical="top"/>
    </xf>
    <xf numFmtId="0" fontId="28" fillId="43" borderId="368" xfId="0" applyFont="1" applyFill="1" applyBorder="1" applyAlignment="1">
      <alignment vertical="top"/>
    </xf>
    <xf numFmtId="0" fontId="28" fillId="43" borderId="369" xfId="0" applyFont="1" applyFill="1" applyBorder="1" applyAlignment="1">
      <alignment vertical="top"/>
    </xf>
    <xf numFmtId="0" fontId="28" fillId="43" borderId="370" xfId="0" applyFont="1" applyFill="1" applyBorder="1" applyAlignment="1">
      <alignment vertical="top"/>
    </xf>
    <xf numFmtId="0" fontId="29" fillId="0" borderId="237" xfId="0" applyFont="1" applyBorder="1" applyAlignment="1">
      <alignment vertical="top"/>
    </xf>
    <xf numFmtId="0" fontId="37" fillId="0" borderId="237" xfId="0" applyFont="1" applyBorder="1" applyAlignment="1">
      <alignment vertical="top"/>
    </xf>
    <xf numFmtId="0" fontId="90" fillId="0" borderId="237" xfId="65" applyFont="1" applyBorder="1" applyAlignment="1">
      <alignment vertical="top" wrapText="1"/>
    </xf>
    <xf numFmtId="0" fontId="41" fillId="0" borderId="237" xfId="0" applyFont="1" applyBorder="1" applyAlignment="1">
      <alignment vertical="top"/>
    </xf>
    <xf numFmtId="0" fontId="37" fillId="0" borderId="237" xfId="0" applyFont="1" applyBorder="1" applyAlignment="1">
      <alignment vertical="top" wrapText="1"/>
    </xf>
    <xf numFmtId="0" fontId="29" fillId="0" borderId="237" xfId="48" applyFont="1" applyBorder="1" applyAlignment="1">
      <alignment vertical="top" wrapText="1"/>
    </xf>
    <xf numFmtId="0" fontId="90" fillId="0" borderId="237" xfId="65" quotePrefix="1" applyFont="1" applyBorder="1" applyAlignment="1">
      <alignment vertical="top"/>
    </xf>
    <xf numFmtId="0" fontId="93" fillId="0" borderId="237" xfId="65" applyFont="1" applyBorder="1" applyAlignment="1">
      <alignment vertical="top"/>
    </xf>
    <xf numFmtId="0" fontId="37" fillId="0" borderId="237" xfId="48" applyFont="1" applyBorder="1" applyAlignment="1">
      <alignment horizontal="left" vertical="top" wrapText="1"/>
    </xf>
    <xf numFmtId="0" fontId="90" fillId="0" borderId="237" xfId="66" applyFont="1" applyBorder="1" applyAlignment="1">
      <alignment vertical="top"/>
    </xf>
    <xf numFmtId="0" fontId="37" fillId="0" borderId="266" xfId="0" applyFont="1" applyBorder="1" applyAlignment="1">
      <alignment vertical="top"/>
    </xf>
    <xf numFmtId="0" fontId="96" fillId="0" borderId="237" xfId="66" applyFont="1" applyBorder="1" applyAlignment="1">
      <alignment vertical="top"/>
    </xf>
    <xf numFmtId="0" fontId="91" fillId="0" borderId="237" xfId="65" applyFont="1" applyBorder="1" applyAlignment="1">
      <alignment vertical="top"/>
    </xf>
    <xf numFmtId="0" fontId="96" fillId="0" borderId="237" xfId="65" applyFont="1" applyBorder="1" applyAlignment="1">
      <alignment vertical="top"/>
    </xf>
    <xf numFmtId="0" fontId="92" fillId="0" borderId="237" xfId="65" applyFont="1" applyBorder="1" applyAlignment="1">
      <alignment vertical="top" wrapText="1"/>
    </xf>
    <xf numFmtId="0" fontId="90" fillId="56" borderId="249" xfId="54" applyFont="1" applyFill="1" applyBorder="1" applyAlignment="1">
      <alignment vertical="top"/>
    </xf>
    <xf numFmtId="0" fontId="90" fillId="56" borderId="250" xfId="54" applyFont="1" applyFill="1" applyBorder="1" applyAlignment="1">
      <alignment vertical="top"/>
    </xf>
    <xf numFmtId="0" fontId="60" fillId="0" borderId="145" xfId="48" applyFont="1" applyBorder="1" applyAlignment="1">
      <alignment horizontal="left" vertical="top" wrapText="1"/>
    </xf>
    <xf numFmtId="0" fontId="64" fillId="0" borderId="294" xfId="48" applyFont="1" applyBorder="1" applyAlignment="1">
      <alignment vertical="top" wrapText="1"/>
    </xf>
    <xf numFmtId="0" fontId="29" fillId="0" borderId="177" xfId="0" applyFont="1" applyBorder="1" applyAlignment="1">
      <alignment horizontal="left" vertical="top"/>
    </xf>
    <xf numFmtId="0" fontId="60" fillId="0" borderId="189" xfId="48" applyFont="1" applyBorder="1" applyAlignment="1">
      <alignment vertical="top" wrapText="1"/>
    </xf>
    <xf numFmtId="0" fontId="60" fillId="0" borderId="262" xfId="48" applyFont="1" applyBorder="1" applyAlignment="1">
      <alignment horizontal="left" vertical="top" wrapText="1"/>
    </xf>
    <xf numFmtId="0" fontId="37" fillId="28" borderId="160" xfId="0" applyFont="1" applyFill="1" applyBorder="1" applyAlignment="1">
      <alignment horizontal="left" vertical="top"/>
    </xf>
    <xf numFmtId="0" fontId="29" fillId="28" borderId="292" xfId="0" applyFont="1" applyFill="1" applyBorder="1" applyAlignment="1">
      <alignment horizontal="left" vertical="top"/>
    </xf>
    <xf numFmtId="0" fontId="28" fillId="28" borderId="149" xfId="0" applyFont="1" applyFill="1" applyBorder="1" applyAlignment="1">
      <alignment horizontal="left" vertical="top"/>
    </xf>
    <xf numFmtId="0" fontId="29" fillId="28" borderId="150" xfId="0" applyFont="1" applyFill="1" applyBorder="1" applyAlignment="1">
      <alignment horizontal="center" vertical="top"/>
    </xf>
    <xf numFmtId="0" fontId="28" fillId="27" borderId="16" xfId="0" applyFont="1" applyFill="1" applyBorder="1" applyAlignment="1">
      <alignment vertical="top" wrapText="1"/>
    </xf>
    <xf numFmtId="0" fontId="28" fillId="54" borderId="238" xfId="0" applyFont="1" applyFill="1" applyBorder="1" applyAlignment="1">
      <alignment vertical="top" wrapText="1"/>
    </xf>
    <xf numFmtId="0" fontId="92" fillId="54" borderId="238" xfId="65" applyFont="1" applyFill="1" applyBorder="1" applyAlignment="1">
      <alignment vertical="top" wrapText="1"/>
    </xf>
    <xf numFmtId="0" fontId="58" fillId="0" borderId="0" xfId="48" applyFont="1" applyAlignment="1">
      <alignment vertical="top" wrapText="1"/>
    </xf>
    <xf numFmtId="0" fontId="48" fillId="0" borderId="0" xfId="0" applyFont="1" applyAlignment="1">
      <alignment vertical="top" wrapText="1"/>
    </xf>
    <xf numFmtId="0" fontId="29" fillId="44" borderId="264" xfId="48" applyFont="1" applyFill="1" applyBorder="1" applyAlignment="1">
      <alignment vertical="top" wrapText="1"/>
    </xf>
    <xf numFmtId="0" fontId="29" fillId="45" borderId="371" xfId="48" applyFont="1" applyFill="1" applyBorder="1" applyAlignment="1">
      <alignment vertical="top" wrapText="1"/>
    </xf>
    <xf numFmtId="0" fontId="27" fillId="0" borderId="0" xfId="48" applyFont="1" applyAlignment="1">
      <alignment vertical="top" wrapText="1"/>
    </xf>
    <xf numFmtId="0" fontId="28" fillId="0" borderId="256" xfId="48" applyFont="1" applyBorder="1" applyAlignment="1">
      <alignment vertical="top" wrapText="1"/>
    </xf>
    <xf numFmtId="0" fontId="28" fillId="0" borderId="257" xfId="48" applyFont="1" applyBorder="1" applyAlignment="1">
      <alignment vertical="top" wrapText="1"/>
    </xf>
    <xf numFmtId="0" fontId="28" fillId="0" borderId="258" xfId="48" applyFont="1" applyBorder="1" applyAlignment="1">
      <alignment vertical="top" wrapText="1"/>
    </xf>
    <xf numFmtId="0" fontId="109" fillId="0" borderId="275" xfId="49" quotePrefix="1" applyFont="1" applyBorder="1" applyAlignment="1">
      <alignment vertical="top" wrapText="1"/>
    </xf>
    <xf numFmtId="0" fontId="29" fillId="0" borderId="294" xfId="48" applyFont="1" applyBorder="1" applyAlignment="1">
      <alignment vertical="top" wrapText="1"/>
    </xf>
    <xf numFmtId="0" fontId="29" fillId="0" borderId="308" xfId="0" applyFont="1" applyBorder="1" applyAlignment="1">
      <alignment vertical="top"/>
    </xf>
    <xf numFmtId="0" fontId="29" fillId="24" borderId="372" xfId="0" applyFont="1" applyFill="1" applyBorder="1" applyAlignment="1">
      <alignment horizontal="left" vertical="top"/>
    </xf>
    <xf numFmtId="0" fontId="29" fillId="24" borderId="373" xfId="0" applyFont="1" applyFill="1" applyBorder="1" applyAlignment="1">
      <alignment horizontal="center" vertical="top"/>
    </xf>
    <xf numFmtId="0" fontId="37" fillId="24" borderId="374" xfId="0" applyFont="1" applyFill="1" applyBorder="1" applyAlignment="1">
      <alignment horizontal="left" vertical="top"/>
    </xf>
    <xf numFmtId="0" fontId="29" fillId="24" borderId="375" xfId="0" applyFont="1" applyFill="1" applyBorder="1" applyAlignment="1">
      <alignment horizontal="left" vertical="top"/>
    </xf>
    <xf numFmtId="0" fontId="37" fillId="0" borderId="377" xfId="0" applyFont="1" applyBorder="1" applyAlignment="1">
      <alignment horizontal="center" vertical="top"/>
    </xf>
    <xf numFmtId="0" fontId="32" fillId="24" borderId="307" xfId="0" applyFont="1" applyFill="1" applyBorder="1" applyAlignment="1">
      <alignment horizontal="left" vertical="top"/>
    </xf>
    <xf numFmtId="0" fontId="28" fillId="0" borderId="308" xfId="0" applyFont="1" applyBorder="1" applyAlignment="1">
      <alignment vertical="top"/>
    </xf>
    <xf numFmtId="0" fontId="29" fillId="0" borderId="307" xfId="0" applyFont="1" applyBorder="1" applyAlignment="1">
      <alignment horizontal="left" vertical="top"/>
    </xf>
    <xf numFmtId="0" fontId="29" fillId="0" borderId="292" xfId="0" applyFont="1" applyBorder="1" applyAlignment="1">
      <alignment horizontal="left" vertical="top"/>
    </xf>
    <xf numFmtId="0" fontId="28" fillId="0" borderId="0" xfId="0" quotePrefix="1" applyFont="1" applyAlignment="1">
      <alignment vertical="top"/>
    </xf>
    <xf numFmtId="0" fontId="91" fillId="0" borderId="238" xfId="54" quotePrefix="1" applyFont="1" applyBorder="1" applyAlignment="1">
      <alignment vertical="top"/>
    </xf>
    <xf numFmtId="0" fontId="28" fillId="0" borderId="24" xfId="0" applyFont="1" applyBorder="1" applyAlignment="1">
      <alignment horizontal="left" vertical="top"/>
    </xf>
    <xf numFmtId="0" fontId="28" fillId="0" borderId="61" xfId="0" applyFont="1" applyBorder="1" applyAlignment="1">
      <alignment horizontal="left" vertical="top"/>
    </xf>
    <xf numFmtId="0" fontId="28" fillId="27" borderId="21" xfId="0" applyFont="1" applyFill="1" applyBorder="1" applyAlignment="1">
      <alignment horizontal="left" vertical="top"/>
    </xf>
    <xf numFmtId="0" fontId="28" fillId="27" borderId="0" xfId="0" applyFont="1" applyFill="1" applyAlignment="1">
      <alignment horizontal="left" vertical="top"/>
    </xf>
    <xf numFmtId="0" fontId="28" fillId="27" borderId="27" xfId="0" applyFont="1" applyFill="1" applyBorder="1" applyAlignment="1">
      <alignment horizontal="center" vertical="top"/>
    </xf>
    <xf numFmtId="0" fontId="28" fillId="0" borderId="308" xfId="0" applyFont="1" applyBorder="1" applyAlignment="1">
      <alignment horizontal="center" vertical="top"/>
    </xf>
    <xf numFmtId="0" fontId="28" fillId="28" borderId="307" xfId="0" applyFont="1" applyFill="1" applyBorder="1" applyAlignment="1">
      <alignment horizontal="left" vertical="top"/>
    </xf>
    <xf numFmtId="0" fontId="28" fillId="28" borderId="292" xfId="0" applyFont="1" applyFill="1" applyBorder="1" applyAlignment="1">
      <alignment horizontal="left" vertical="top"/>
    </xf>
    <xf numFmtId="0" fontId="28" fillId="28" borderId="308" xfId="0" applyFont="1" applyFill="1" applyBorder="1" applyAlignment="1">
      <alignment vertical="top"/>
    </xf>
    <xf numFmtId="0" fontId="62" fillId="0" borderId="192" xfId="48" applyFont="1" applyBorder="1" applyAlignment="1">
      <alignment horizontal="left" vertical="top" wrapText="1"/>
    </xf>
    <xf numFmtId="0" fontId="28" fillId="0" borderId="138" xfId="48" applyFont="1" applyBorder="1" applyAlignment="1">
      <alignment vertical="top" wrapText="1"/>
    </xf>
    <xf numFmtId="0" fontId="91" fillId="0" borderId="235" xfId="54" applyFont="1" applyBorder="1" applyAlignment="1">
      <alignment vertical="top" wrapText="1"/>
    </xf>
    <xf numFmtId="0" fontId="91" fillId="0" borderId="239" xfId="54" applyFont="1" applyBorder="1" applyAlignment="1">
      <alignment vertical="top" wrapText="1"/>
    </xf>
    <xf numFmtId="0" fontId="90" fillId="0" borderId="239" xfId="55" applyFont="1" applyBorder="1" applyAlignment="1">
      <alignment vertical="top" wrapText="1"/>
    </xf>
    <xf numFmtId="0" fontId="90" fillId="0" borderId="268" xfId="54" applyFont="1" applyBorder="1" applyAlignment="1">
      <alignment vertical="top" wrapText="1"/>
    </xf>
    <xf numFmtId="0" fontId="91" fillId="0" borderId="272" xfId="54" applyFont="1" applyBorder="1" applyAlignment="1">
      <alignment vertical="top" wrapText="1"/>
    </xf>
    <xf numFmtId="0" fontId="92" fillId="0" borderId="239" xfId="55" applyFont="1" applyBorder="1" applyAlignment="1">
      <alignment vertical="top" wrapText="1"/>
    </xf>
    <xf numFmtId="0" fontId="99" fillId="0" borderId="239" xfId="54" applyFont="1" applyBorder="1" applyAlignment="1">
      <alignment vertical="top" wrapText="1"/>
    </xf>
    <xf numFmtId="0" fontId="99" fillId="0" borderId="239" xfId="55" applyFont="1" applyBorder="1" applyAlignment="1">
      <alignment vertical="top" wrapText="1"/>
    </xf>
    <xf numFmtId="0" fontId="97" fillId="0" borderId="239" xfId="54" applyFont="1" applyBorder="1" applyAlignment="1">
      <alignment vertical="top" wrapText="1"/>
    </xf>
    <xf numFmtId="0" fontId="90" fillId="0" borderId="243" xfId="54" applyFont="1" applyBorder="1" applyAlignment="1">
      <alignment vertical="top" wrapText="1"/>
    </xf>
    <xf numFmtId="0" fontId="90" fillId="0" borderId="247" xfId="54" applyFont="1" applyBorder="1" applyAlignment="1">
      <alignment vertical="top" wrapText="1"/>
    </xf>
    <xf numFmtId="0" fontId="29" fillId="0" borderId="359" xfId="0" applyFont="1" applyBorder="1" applyAlignment="1">
      <alignment vertical="top" wrapText="1"/>
    </xf>
    <xf numFmtId="0" fontId="29" fillId="0" borderId="239" xfId="0" applyFont="1" applyBorder="1" applyAlignment="1">
      <alignment vertical="top" wrapText="1"/>
    </xf>
    <xf numFmtId="0" fontId="90" fillId="0" borderId="239" xfId="66" applyFont="1" applyBorder="1" applyAlignment="1">
      <alignment vertical="top" wrapText="1"/>
    </xf>
    <xf numFmtId="0" fontId="90" fillId="0" borderId="239" xfId="65" applyFont="1" applyBorder="1" applyAlignment="1">
      <alignment vertical="top" wrapText="1"/>
    </xf>
    <xf numFmtId="0" fontId="28" fillId="0" borderId="268" xfId="0" applyFont="1" applyBorder="1" applyAlignment="1">
      <alignment vertical="top" wrapText="1"/>
    </xf>
    <xf numFmtId="0" fontId="29" fillId="0" borderId="235" xfId="0" applyFont="1" applyBorder="1" applyAlignment="1">
      <alignment vertical="top" wrapText="1"/>
    </xf>
    <xf numFmtId="0" fontId="92" fillId="0" borderId="239" xfId="65" applyFont="1" applyBorder="1" applyAlignment="1">
      <alignment vertical="top" wrapText="1"/>
    </xf>
    <xf numFmtId="49" fontId="29" fillId="28" borderId="101" xfId="45" applyNumberFormat="1" applyFont="1" applyFill="1" applyBorder="1" applyAlignment="1">
      <alignment horizontal="center"/>
    </xf>
    <xf numFmtId="0" fontId="28" fillId="28" borderId="88" xfId="45" applyFont="1" applyFill="1" applyBorder="1"/>
    <xf numFmtId="0" fontId="29" fillId="28" borderId="101" xfId="45" applyFont="1" applyFill="1" applyBorder="1" applyAlignment="1">
      <alignment horizontal="center"/>
    </xf>
    <xf numFmtId="49" fontId="29" fillId="54" borderId="379" xfId="45" applyNumberFormat="1" applyFont="1" applyFill="1" applyBorder="1" applyAlignment="1">
      <alignment horizontal="center"/>
    </xf>
    <xf numFmtId="0" fontId="28" fillId="54" borderId="380" xfId="45" applyFont="1" applyFill="1" applyBorder="1"/>
    <xf numFmtId="0" fontId="29" fillId="28" borderId="379" xfId="45" applyFont="1" applyFill="1" applyBorder="1" applyAlignment="1">
      <alignment horizontal="center"/>
    </xf>
    <xf numFmtId="0" fontId="28" fillId="28" borderId="380" xfId="45" applyFont="1" applyFill="1" applyBorder="1"/>
    <xf numFmtId="0" fontId="28" fillId="54" borderId="86" xfId="45" applyFont="1" applyFill="1" applyBorder="1"/>
    <xf numFmtId="0" fontId="29" fillId="28" borderId="86" xfId="45" applyFont="1" applyFill="1" applyBorder="1" applyAlignment="1">
      <alignment horizontal="center"/>
    </xf>
    <xf numFmtId="0" fontId="29" fillId="28" borderId="0" xfId="45" applyFont="1" applyFill="1" applyAlignment="1">
      <alignment horizontal="center"/>
    </xf>
    <xf numFmtId="49" fontId="29" fillId="54" borderId="307" xfId="45" applyNumberFormat="1" applyFont="1" applyFill="1" applyBorder="1" applyAlignment="1">
      <alignment horizontal="center" vertical="top"/>
    </xf>
    <xf numFmtId="0" fontId="28" fillId="54" borderId="306" xfId="45" applyFont="1" applyFill="1" applyBorder="1" applyAlignment="1">
      <alignment vertical="top" wrapText="1"/>
    </xf>
    <xf numFmtId="49" fontId="29" fillId="54" borderId="379" xfId="45" quotePrefix="1" applyNumberFormat="1" applyFont="1" applyFill="1" applyBorder="1" applyAlignment="1">
      <alignment horizontal="center"/>
    </xf>
    <xf numFmtId="0" fontId="29" fillId="28" borderId="307" xfId="45" applyFont="1" applyFill="1" applyBorder="1" applyAlignment="1">
      <alignment horizontal="center"/>
    </xf>
    <xf numFmtId="0" fontId="28" fillId="28" borderId="306" xfId="45" applyFont="1" applyFill="1" applyBorder="1"/>
    <xf numFmtId="0" fontId="29" fillId="54" borderId="379" xfId="45" applyFont="1" applyFill="1" applyBorder="1" applyAlignment="1">
      <alignment horizontal="center"/>
    </xf>
    <xf numFmtId="0" fontId="27" fillId="0" borderId="0" xfId="49" applyFont="1"/>
    <xf numFmtId="0" fontId="54" fillId="0" borderId="0" xfId="49" applyFont="1"/>
    <xf numFmtId="0" fontId="27" fillId="0" borderId="0" xfId="49" quotePrefix="1" applyFont="1"/>
    <xf numFmtId="0" fontId="86" fillId="0" borderId="0" xfId="0" applyFont="1" applyAlignment="1">
      <alignment vertical="center"/>
    </xf>
    <xf numFmtId="0" fontId="77" fillId="29" borderId="284" xfId="0" applyFont="1" applyFill="1" applyBorder="1" applyAlignment="1">
      <alignment vertical="center"/>
    </xf>
    <xf numFmtId="0" fontId="77" fillId="29" borderId="293" xfId="0" applyFont="1" applyFill="1" applyBorder="1" applyAlignment="1">
      <alignment vertical="center"/>
    </xf>
    <xf numFmtId="0" fontId="76" fillId="0" borderId="0" xfId="0" applyFont="1" applyAlignment="1">
      <alignment vertical="center"/>
    </xf>
    <xf numFmtId="0" fontId="27" fillId="0" borderId="0" xfId="49" applyFont="1" applyAlignment="1">
      <alignment vertical="top"/>
    </xf>
    <xf numFmtId="0" fontId="27" fillId="0" borderId="0" xfId="49" quotePrefix="1" applyFont="1" applyAlignment="1">
      <alignment vertical="top"/>
    </xf>
    <xf numFmtId="0" fontId="54" fillId="0" borderId="0" xfId="49" applyFont="1" applyAlignment="1">
      <alignment vertical="top"/>
    </xf>
    <xf numFmtId="0" fontId="54" fillId="0" borderId="0" xfId="49" quotePrefix="1" applyFont="1" applyAlignment="1">
      <alignment vertical="top"/>
    </xf>
    <xf numFmtId="14" fontId="54" fillId="29" borderId="314" xfId="49" applyNumberFormat="1" applyFont="1" applyFill="1" applyBorder="1" applyAlignment="1">
      <alignment vertical="top"/>
    </xf>
    <xf numFmtId="14" fontId="54" fillId="29" borderId="315" xfId="49" applyNumberFormat="1" applyFont="1" applyFill="1" applyBorder="1" applyAlignment="1">
      <alignment vertical="top"/>
    </xf>
    <xf numFmtId="14" fontId="54" fillId="29" borderId="316" xfId="49" applyNumberFormat="1" applyFont="1" applyFill="1" applyBorder="1" applyAlignment="1">
      <alignment vertical="top"/>
    </xf>
    <xf numFmtId="0" fontId="27" fillId="0" borderId="0" xfId="49" applyFont="1" applyAlignment="1">
      <alignment wrapText="1"/>
    </xf>
    <xf numFmtId="0" fontId="107" fillId="0" borderId="0" xfId="0" applyFont="1" applyAlignment="1">
      <alignment horizontal="left" vertical="center"/>
    </xf>
    <xf numFmtId="0" fontId="46" fillId="0" borderId="0" xfId="0" applyFont="1" applyAlignment="1">
      <alignment vertical="center"/>
    </xf>
    <xf numFmtId="0" fontId="45" fillId="0" borderId="0" xfId="49" applyFont="1" applyAlignment="1">
      <alignment vertical="center"/>
    </xf>
    <xf numFmtId="0" fontId="27" fillId="0" borderId="0" xfId="50" applyFont="1" applyAlignment="1">
      <alignment vertical="top"/>
    </xf>
    <xf numFmtId="0" fontId="77" fillId="29" borderId="169" xfId="0" applyFont="1" applyFill="1" applyBorder="1" applyAlignment="1">
      <alignment horizontal="left" vertical="center"/>
    </xf>
    <xf numFmtId="0" fontId="77" fillId="29" borderId="170" xfId="0" applyFont="1" applyFill="1" applyBorder="1" applyAlignment="1">
      <alignment horizontal="left" vertical="center"/>
    </xf>
    <xf numFmtId="0" fontId="77" fillId="29" borderId="171" xfId="0" applyFont="1" applyFill="1" applyBorder="1" applyAlignment="1">
      <alignment horizontal="left" vertical="center"/>
    </xf>
    <xf numFmtId="0" fontId="76" fillId="0" borderId="0" xfId="0" applyFont="1" applyAlignment="1">
      <alignment horizontal="left" vertical="center"/>
    </xf>
    <xf numFmtId="0" fontId="77" fillId="0" borderId="0" xfId="0" applyFont="1" applyAlignment="1">
      <alignment horizontal="left" vertical="center"/>
    </xf>
    <xf numFmtId="0" fontId="27" fillId="0" borderId="0" xfId="49" applyFont="1" applyAlignment="1">
      <alignment vertical="top" wrapText="1"/>
    </xf>
    <xf numFmtId="0" fontId="70" fillId="36" borderId="159" xfId="49" applyFont="1" applyFill="1" applyBorder="1" applyAlignment="1">
      <alignment horizontal="center" vertical="center"/>
    </xf>
    <xf numFmtId="0" fontId="70" fillId="36" borderId="158" xfId="49" applyFont="1" applyFill="1" applyBorder="1" applyAlignment="1">
      <alignment horizontal="center" vertical="center"/>
    </xf>
    <xf numFmtId="0" fontId="71" fillId="0" borderId="0" xfId="30" quotePrefix="1" applyFont="1" applyAlignment="1">
      <alignment horizontal="left" vertical="top" wrapText="1"/>
    </xf>
    <xf numFmtId="0" fontId="35" fillId="0" borderId="0" xfId="30" applyFont="1" applyAlignment="1">
      <alignment horizontal="left" vertical="top" wrapText="1"/>
    </xf>
    <xf numFmtId="0" fontId="71" fillId="0" borderId="0" xfId="30" applyFont="1" applyAlignment="1">
      <alignment vertical="top"/>
    </xf>
    <xf numFmtId="0" fontId="29" fillId="37" borderId="174" xfId="30" applyFont="1" applyFill="1" applyBorder="1" applyAlignment="1">
      <alignment vertical="top"/>
    </xf>
    <xf numFmtId="0" fontId="29" fillId="37" borderId="175" xfId="30" applyFont="1" applyFill="1" applyBorder="1" applyAlignment="1">
      <alignment vertical="top"/>
    </xf>
    <xf numFmtId="0" fontId="29" fillId="37" borderId="176" xfId="30" applyFont="1" applyFill="1" applyBorder="1" applyAlignment="1">
      <alignment vertical="top"/>
    </xf>
    <xf numFmtId="0" fontId="35" fillId="0" borderId="0" xfId="30" applyFont="1" applyAlignment="1">
      <alignment vertical="top" wrapText="1"/>
    </xf>
    <xf numFmtId="0" fontId="35" fillId="0" borderId="0" xfId="30" applyFont="1" applyAlignment="1">
      <alignment vertical="top"/>
    </xf>
    <xf numFmtId="0" fontId="71" fillId="0" borderId="0" xfId="30" applyFont="1" applyAlignment="1">
      <alignment horizontal="left" vertical="top" wrapText="1"/>
    </xf>
    <xf numFmtId="0" fontId="41" fillId="0" borderId="0" xfId="0" quotePrefix="1" applyFont="1" applyAlignment="1">
      <alignment vertical="top"/>
    </xf>
    <xf numFmtId="0" fontId="41" fillId="0" borderId="0" xfId="0" applyFont="1" applyAlignment="1">
      <alignment vertical="top"/>
    </xf>
    <xf numFmtId="0" fontId="37" fillId="24" borderId="108" xfId="0" applyFont="1" applyFill="1" applyBorder="1" applyAlignment="1">
      <alignment vertical="top"/>
    </xf>
    <xf numFmtId="0" fontId="37" fillId="24" borderId="109" xfId="0" applyFont="1" applyFill="1" applyBorder="1" applyAlignment="1">
      <alignment vertical="top"/>
    </xf>
    <xf numFmtId="0" fontId="28" fillId="0" borderId="152" xfId="0" applyFont="1" applyBorder="1" applyAlignment="1">
      <alignment vertical="top" wrapText="1"/>
    </xf>
    <xf numFmtId="0" fontId="28" fillId="0" borderId="121" xfId="0" applyFont="1" applyBorder="1" applyAlignment="1">
      <alignment vertical="top" wrapText="1"/>
    </xf>
    <xf numFmtId="0" fontId="28" fillId="0" borderId="153" xfId="0" applyFont="1" applyBorder="1" applyAlignment="1">
      <alignment vertical="top" wrapText="1"/>
    </xf>
    <xf numFmtId="0" fontId="28" fillId="0" borderId="122" xfId="0" applyFont="1" applyBorder="1" applyAlignment="1">
      <alignment vertical="top" wrapText="1"/>
    </xf>
    <xf numFmtId="0" fontId="41" fillId="24" borderId="108" xfId="0" applyFont="1" applyFill="1" applyBorder="1" applyAlignment="1">
      <alignment vertical="top"/>
    </xf>
    <xf numFmtId="0" fontId="41" fillId="24" borderId="109" xfId="0" applyFont="1" applyFill="1" applyBorder="1" applyAlignment="1">
      <alignment vertical="top"/>
    </xf>
    <xf numFmtId="0" fontId="29" fillId="24" borderId="106" xfId="0" applyFont="1" applyFill="1" applyBorder="1" applyAlignment="1">
      <alignment vertical="top"/>
    </xf>
    <xf numFmtId="0" fontId="29" fillId="24" borderId="108" xfId="0" applyFont="1" applyFill="1" applyBorder="1" applyAlignment="1">
      <alignment vertical="top"/>
    </xf>
    <xf numFmtId="0" fontId="29" fillId="24" borderId="107" xfId="0" applyFont="1" applyFill="1" applyBorder="1" applyAlignment="1">
      <alignment vertical="top"/>
    </xf>
    <xf numFmtId="0" fontId="28" fillId="0" borderId="195" xfId="0" applyFont="1" applyBorder="1" applyAlignment="1">
      <alignment vertical="top" wrapText="1"/>
    </xf>
    <xf numFmtId="0" fontId="28" fillId="0" borderId="121" xfId="0" applyFont="1" applyBorder="1" applyAlignment="1">
      <alignment vertical="top"/>
    </xf>
    <xf numFmtId="0" fontId="28" fillId="0" borderId="153" xfId="0" applyFont="1" applyBorder="1" applyAlignment="1">
      <alignment vertical="top"/>
    </xf>
    <xf numFmtId="0" fontId="28" fillId="0" borderId="101" xfId="0" applyFont="1" applyBorder="1" applyAlignment="1">
      <alignment vertical="top" wrapText="1"/>
    </xf>
    <xf numFmtId="0" fontId="29" fillId="24" borderId="109" xfId="0" applyFont="1" applyFill="1" applyBorder="1" applyAlignment="1">
      <alignment vertical="top"/>
    </xf>
    <xf numFmtId="0" fontId="29" fillId="24" borderId="286" xfId="0" applyFont="1" applyFill="1" applyBorder="1" applyAlignment="1">
      <alignment vertical="top"/>
    </xf>
    <xf numFmtId="0" fontId="29" fillId="24" borderId="287" xfId="0" applyFont="1" applyFill="1" applyBorder="1" applyAlignment="1">
      <alignment vertical="top"/>
    </xf>
    <xf numFmtId="0" fontId="29" fillId="24" borderId="288" xfId="0" applyFont="1" applyFill="1" applyBorder="1" applyAlignment="1">
      <alignment vertical="top"/>
    </xf>
    <xf numFmtId="0" fontId="41" fillId="0" borderId="88" xfId="0" applyFont="1" applyBorder="1" applyAlignment="1">
      <alignment vertical="top"/>
    </xf>
    <xf numFmtId="0" fontId="37" fillId="24" borderId="287" xfId="0" applyFont="1" applyFill="1" applyBorder="1" applyAlignment="1">
      <alignment vertical="top"/>
    </xf>
    <xf numFmtId="0" fontId="37" fillId="24" borderId="289" xfId="0" applyFont="1" applyFill="1" applyBorder="1" applyAlignment="1">
      <alignment vertical="top"/>
    </xf>
    <xf numFmtId="0" fontId="28" fillId="0" borderId="291" xfId="0" quotePrefix="1" applyFont="1" applyBorder="1" applyAlignment="1">
      <alignment vertical="top" wrapText="1"/>
    </xf>
    <xf numFmtId="0" fontId="28" fillId="0" borderId="291" xfId="0" applyFont="1" applyBorder="1" applyAlignment="1">
      <alignment vertical="top" wrapText="1"/>
    </xf>
    <xf numFmtId="0" fontId="65" fillId="24" borderId="287" xfId="0" applyFont="1" applyFill="1" applyBorder="1" applyAlignment="1">
      <alignment vertical="top"/>
    </xf>
    <xf numFmtId="0" fontId="65" fillId="24" borderId="289" xfId="0" applyFont="1" applyFill="1" applyBorder="1" applyAlignment="1">
      <alignment vertical="top"/>
    </xf>
    <xf numFmtId="0" fontId="29" fillId="24" borderId="167" xfId="0" applyFont="1" applyFill="1" applyBorder="1" applyAlignment="1">
      <alignment vertical="top"/>
    </xf>
    <xf numFmtId="0" fontId="29" fillId="24" borderId="165" xfId="0" applyFont="1" applyFill="1" applyBorder="1" applyAlignment="1">
      <alignment vertical="top"/>
    </xf>
    <xf numFmtId="0" fontId="29" fillId="24" borderId="168" xfId="0" applyFont="1" applyFill="1" applyBorder="1" applyAlignment="1">
      <alignment vertical="top"/>
    </xf>
    <xf numFmtId="0" fontId="29" fillId="24" borderId="166" xfId="0" applyFont="1" applyFill="1" applyBorder="1" applyAlignment="1">
      <alignment vertical="top"/>
    </xf>
    <xf numFmtId="0" fontId="37" fillId="24" borderId="165" xfId="0" applyFont="1" applyFill="1" applyBorder="1" applyAlignment="1">
      <alignment vertical="top"/>
    </xf>
    <xf numFmtId="0" fontId="71" fillId="0" borderId="0" xfId="0" applyFont="1" applyAlignment="1">
      <alignment vertical="top"/>
    </xf>
    <xf numFmtId="0" fontId="29" fillId="24" borderId="194" xfId="0" applyFont="1" applyFill="1" applyBorder="1" applyAlignment="1">
      <alignment vertical="top"/>
    </xf>
    <xf numFmtId="0" fontId="29" fillId="24" borderId="255" xfId="0" applyFont="1" applyFill="1" applyBorder="1" applyAlignment="1">
      <alignment vertical="top"/>
    </xf>
    <xf numFmtId="0" fontId="37" fillId="0" borderId="0" xfId="0" applyFont="1" applyAlignment="1">
      <alignment vertical="top"/>
    </xf>
    <xf numFmtId="0" fontId="37" fillId="0" borderId="88" xfId="0" applyFont="1" applyBorder="1" applyAlignment="1">
      <alignment vertical="top"/>
    </xf>
    <xf numFmtId="0" fontId="37" fillId="24" borderId="194" xfId="0" applyFont="1" applyFill="1" applyBorder="1" applyAlignment="1">
      <alignment vertical="top"/>
    </xf>
    <xf numFmtId="0" fontId="37" fillId="24" borderId="255" xfId="0" applyFont="1" applyFill="1" applyBorder="1" applyAlignment="1">
      <alignment vertical="top"/>
    </xf>
    <xf numFmtId="0" fontId="28" fillId="0" borderId="164" xfId="0" applyFont="1" applyBorder="1" applyAlignment="1">
      <alignment vertical="top" wrapText="1"/>
    </xf>
    <xf numFmtId="0" fontId="28" fillId="0" borderId="164" xfId="0" applyFont="1" applyBorder="1" applyAlignment="1">
      <alignment horizontal="left" vertical="top" wrapText="1"/>
    </xf>
    <xf numFmtId="0" fontId="28" fillId="0" borderId="121" xfId="0" applyFont="1" applyBorder="1" applyAlignment="1">
      <alignment horizontal="left" vertical="top" wrapText="1"/>
    </xf>
    <xf numFmtId="0" fontId="28" fillId="0" borderId="122" xfId="0" applyFont="1" applyBorder="1" applyAlignment="1">
      <alignment horizontal="left" vertical="top" wrapText="1"/>
    </xf>
    <xf numFmtId="0" fontId="46" fillId="0" borderId="0" xfId="0" applyFont="1" applyAlignment="1">
      <alignment horizontal="left" vertical="top"/>
    </xf>
    <xf numFmtId="0" fontId="45" fillId="0" borderId="90" xfId="0" applyFont="1" applyBorder="1" applyAlignment="1">
      <alignment horizontal="left" vertical="center"/>
    </xf>
    <xf numFmtId="0" fontId="45" fillId="0" borderId="0" xfId="0" applyFont="1" applyAlignment="1">
      <alignment horizontal="left" vertical="center"/>
    </xf>
    <xf numFmtId="0" fontId="35" fillId="0" borderId="0" xfId="0" applyFont="1" applyAlignment="1">
      <alignment vertical="top"/>
    </xf>
    <xf numFmtId="0" fontId="54" fillId="0" borderId="146" xfId="0" applyFont="1" applyBorder="1" applyAlignment="1">
      <alignment horizontal="center"/>
    </xf>
    <xf numFmtId="0" fontId="54" fillId="0" borderId="147" xfId="0" applyFont="1" applyBorder="1" applyAlignment="1">
      <alignment horizontal="center"/>
    </xf>
    <xf numFmtId="0" fontId="54" fillId="0" borderId="148" xfId="0" applyFont="1" applyBorder="1" applyAlignment="1">
      <alignment horizontal="center"/>
    </xf>
    <xf numFmtId="0" fontId="29" fillId="33" borderId="27" xfId="0" applyFont="1" applyFill="1" applyBorder="1" applyAlignment="1">
      <alignment horizontal="center" vertical="center" textRotation="90"/>
    </xf>
    <xf numFmtId="0" fontId="29" fillId="33" borderId="150" xfId="0" applyFont="1" applyFill="1" applyBorder="1" applyAlignment="1">
      <alignment horizontal="center" vertical="center" textRotation="90"/>
    </xf>
    <xf numFmtId="0" fontId="29" fillId="41" borderId="146" xfId="0" applyFont="1" applyFill="1" applyBorder="1" applyAlignment="1">
      <alignment horizontal="left" vertical="top"/>
    </xf>
    <xf numFmtId="0" fontId="29" fillId="41" borderId="147" xfId="0" applyFont="1" applyFill="1" applyBorder="1" applyAlignment="1">
      <alignment horizontal="left" vertical="top"/>
    </xf>
    <xf numFmtId="0" fontId="29" fillId="41" borderId="148" xfId="0" applyFont="1" applyFill="1" applyBorder="1" applyAlignment="1">
      <alignment horizontal="left" vertical="top"/>
    </xf>
    <xf numFmtId="0" fontId="29" fillId="25" borderId="70" xfId="0" applyFont="1" applyFill="1" applyBorder="1" applyAlignment="1">
      <alignment horizontal="center" vertical="center" textRotation="90"/>
    </xf>
    <xf numFmtId="0" fontId="29" fillId="25" borderId="71" xfId="0" applyFont="1" applyFill="1" applyBorder="1" applyAlignment="1">
      <alignment horizontal="center" vertical="center" textRotation="90"/>
    </xf>
    <xf numFmtId="0" fontId="29" fillId="26" borderId="26" xfId="0" applyFont="1" applyFill="1" applyBorder="1" applyAlignment="1">
      <alignment horizontal="center" vertical="center" textRotation="90"/>
    </xf>
    <xf numFmtId="0" fontId="29" fillId="26" borderId="149" xfId="0" applyFont="1" applyFill="1" applyBorder="1" applyAlignment="1">
      <alignment horizontal="center" vertical="center" textRotation="90"/>
    </xf>
    <xf numFmtId="0" fontId="29" fillId="0" borderId="99" xfId="0" applyFont="1" applyBorder="1" applyAlignment="1">
      <alignment horizontal="center" vertical="center"/>
    </xf>
    <xf numFmtId="0" fontId="29" fillId="0" borderId="98" xfId="0" applyFont="1" applyBorder="1" applyAlignment="1">
      <alignment horizontal="center" vertical="center"/>
    </xf>
    <xf numFmtId="0" fontId="29" fillId="33" borderId="106" xfId="0" applyFont="1" applyFill="1" applyBorder="1" applyAlignment="1">
      <alignment horizontal="left"/>
    </xf>
    <xf numFmtId="0" fontId="29" fillId="33" borderId="108" xfId="0" applyFont="1" applyFill="1" applyBorder="1" applyAlignment="1">
      <alignment horizontal="left"/>
    </xf>
    <xf numFmtId="0" fontId="29" fillId="33" borderId="107" xfId="0" applyFont="1" applyFill="1" applyBorder="1" applyAlignment="1">
      <alignment horizontal="left"/>
    </xf>
    <xf numFmtId="0" fontId="29" fillId="24" borderId="117" xfId="0" applyFont="1" applyFill="1" applyBorder="1" applyAlignment="1">
      <alignment vertical="top"/>
    </xf>
    <xf numFmtId="0" fontId="29" fillId="24" borderId="118" xfId="0" applyFont="1" applyFill="1" applyBorder="1" applyAlignment="1">
      <alignment vertical="top"/>
    </xf>
    <xf numFmtId="0" fontId="29" fillId="24" borderId="119" xfId="0" applyFont="1" applyFill="1" applyBorder="1" applyAlignment="1">
      <alignment vertical="top"/>
    </xf>
    <xf numFmtId="0" fontId="41" fillId="0" borderId="0" xfId="0" applyFont="1" applyAlignment="1">
      <alignment vertical="top" wrapText="1"/>
    </xf>
    <xf numFmtId="0" fontId="37" fillId="0" borderId="0" xfId="0" applyFont="1" applyAlignment="1">
      <alignment vertical="top" wrapText="1"/>
    </xf>
    <xf numFmtId="0" fontId="37" fillId="0" borderId="88" xfId="0" applyFont="1" applyBorder="1" applyAlignment="1">
      <alignment vertical="top" wrapText="1"/>
    </xf>
    <xf numFmtId="0" fontId="28" fillId="0" borderId="195" xfId="0" applyFont="1" applyBorder="1" applyAlignment="1">
      <alignment horizontal="left" vertical="top" wrapText="1"/>
    </xf>
    <xf numFmtId="0" fontId="28" fillId="0" borderId="153" xfId="0" applyFont="1" applyBorder="1" applyAlignment="1">
      <alignment horizontal="left" vertical="top" wrapText="1"/>
    </xf>
    <xf numFmtId="0" fontId="29" fillId="24" borderId="374" xfId="0" applyFont="1" applyFill="1" applyBorder="1" applyAlignment="1">
      <alignment vertical="top"/>
    </xf>
    <xf numFmtId="0" fontId="29" fillId="24" borderId="375" xfId="0" applyFont="1" applyFill="1" applyBorder="1" applyAlignment="1">
      <alignment vertical="top"/>
    </xf>
    <xf numFmtId="0" fontId="29" fillId="24" borderId="376" xfId="0" applyFont="1" applyFill="1" applyBorder="1" applyAlignment="1">
      <alignment vertical="top"/>
    </xf>
    <xf numFmtId="0" fontId="41" fillId="0" borderId="88" xfId="0" applyFont="1" applyBorder="1" applyAlignment="1">
      <alignment vertical="top" wrapText="1"/>
    </xf>
    <xf numFmtId="0" fontId="28" fillId="0" borderId="378" xfId="0" applyFont="1" applyBorder="1" applyAlignment="1">
      <alignment vertical="top" wrapText="1"/>
    </xf>
    <xf numFmtId="0" fontId="29" fillId="0" borderId="74" xfId="34" applyFont="1" applyBorder="1" applyAlignment="1">
      <alignment horizontal="center"/>
    </xf>
    <xf numFmtId="0" fontId="29" fillId="0" borderId="20" xfId="34" applyFont="1" applyBorder="1" applyAlignment="1">
      <alignment horizontal="center"/>
    </xf>
    <xf numFmtId="0" fontId="29" fillId="0" borderId="81" xfId="34" applyFont="1" applyBorder="1" applyAlignment="1">
      <alignment horizontal="center"/>
    </xf>
    <xf numFmtId="0" fontId="29" fillId="0" borderId="82" xfId="34" applyFont="1" applyBorder="1" applyAlignment="1">
      <alignment horizontal="center"/>
    </xf>
    <xf numFmtId="0" fontId="101" fillId="0" borderId="0" xfId="34" applyFont="1" applyAlignment="1">
      <alignment vertical="center"/>
    </xf>
    <xf numFmtId="0" fontId="39" fillId="0" borderId="72" xfId="34" applyFont="1" applyBorder="1" applyAlignment="1">
      <alignment horizontal="center"/>
    </xf>
    <xf numFmtId="0" fontId="39" fillId="0" borderId="73" xfId="34" applyFont="1" applyBorder="1" applyAlignment="1">
      <alignment horizontal="center"/>
    </xf>
    <xf numFmtId="0" fontId="39" fillId="0" borderId="79" xfId="34" applyFont="1" applyBorder="1" applyAlignment="1">
      <alignment horizontal="center"/>
    </xf>
    <xf numFmtId="0" fontId="39" fillId="0" borderId="80" xfId="34" applyFont="1" applyBorder="1" applyAlignment="1">
      <alignment horizontal="center"/>
    </xf>
    <xf numFmtId="0" fontId="29" fillId="0" borderId="77" xfId="34" applyFont="1" applyBorder="1" applyAlignment="1">
      <alignment horizontal="center"/>
    </xf>
    <xf numFmtId="0" fontId="29" fillId="0" borderId="78" xfId="34" applyFont="1" applyBorder="1" applyAlignment="1">
      <alignment horizontal="center"/>
    </xf>
    <xf numFmtId="0" fontId="81" fillId="0" borderId="0" xfId="34" applyFont="1" applyAlignment="1">
      <alignment horizontal="left"/>
    </xf>
    <xf numFmtId="0" fontId="28" fillId="0" borderId="0" xfId="34" applyFont="1"/>
    <xf numFmtId="0" fontId="28" fillId="0" borderId="22" xfId="34" applyFont="1" applyBorder="1"/>
    <xf numFmtId="0" fontId="39" fillId="0" borderId="83" xfId="34" applyFont="1" applyBorder="1" applyAlignment="1">
      <alignment horizontal="center"/>
    </xf>
    <xf numFmtId="0" fontId="39" fillId="0" borderId="84" xfId="34" applyFont="1" applyBorder="1" applyAlignment="1">
      <alignment horizontal="center"/>
    </xf>
    <xf numFmtId="0" fontId="29" fillId="0" borderId="276" xfId="34" applyFont="1" applyBorder="1" applyAlignment="1">
      <alignment horizontal="center"/>
    </xf>
    <xf numFmtId="0" fontId="29" fillId="0" borderId="277" xfId="34" applyFont="1" applyBorder="1" applyAlignment="1">
      <alignment horizontal="center"/>
    </xf>
    <xf numFmtId="0" fontId="39" fillId="0" borderId="278" xfId="34" applyFont="1" applyBorder="1" applyAlignment="1">
      <alignment horizontal="center"/>
    </xf>
    <xf numFmtId="0" fontId="39" fillId="0" borderId="279" xfId="34" applyFont="1" applyBorder="1" applyAlignment="1">
      <alignment horizontal="center"/>
    </xf>
    <xf numFmtId="0" fontId="29" fillId="0" borderId="0" xfId="34" applyFont="1" applyAlignment="1">
      <alignment horizontal="center"/>
    </xf>
    <xf numFmtId="0" fontId="29" fillId="0" borderId="14" xfId="34" applyFont="1" applyBorder="1" applyAlignment="1">
      <alignment horizontal="center"/>
    </xf>
    <xf numFmtId="0" fontId="29" fillId="0" borderId="19" xfId="34" applyFont="1" applyBorder="1" applyAlignment="1">
      <alignment horizontal="center"/>
    </xf>
    <xf numFmtId="0" fontId="39" fillId="0" borderId="75" xfId="34" applyFont="1" applyBorder="1" applyAlignment="1">
      <alignment horizontal="center"/>
    </xf>
    <xf numFmtId="0" fontId="39" fillId="0" borderId="76" xfId="34" applyFont="1" applyBorder="1" applyAlignment="1">
      <alignment horizontal="center"/>
    </xf>
    <xf numFmtId="0" fontId="102" fillId="0" borderId="0" xfId="34" applyFont="1" applyAlignment="1">
      <alignment vertical="center"/>
    </xf>
    <xf numFmtId="0" fontId="29" fillId="0" borderId="167" xfId="34" applyFont="1" applyBorder="1" applyAlignment="1">
      <alignment horizontal="center"/>
    </xf>
    <xf numFmtId="0" fontId="29" fillId="0" borderId="168" xfId="34" applyFont="1" applyBorder="1" applyAlignment="1">
      <alignment horizontal="center"/>
    </xf>
    <xf numFmtId="0" fontId="39" fillId="0" borderId="185" xfId="34" applyFont="1" applyBorder="1" applyAlignment="1">
      <alignment horizontal="center"/>
    </xf>
    <xf numFmtId="0" fontId="39" fillId="0" borderId="186" xfId="34" applyFont="1" applyBorder="1" applyAlignment="1">
      <alignment horizontal="center"/>
    </xf>
    <xf numFmtId="0" fontId="51" fillId="0" borderId="0" xfId="34" applyFont="1"/>
    <xf numFmtId="0" fontId="51" fillId="0" borderId="22" xfId="34" applyFont="1" applyBorder="1"/>
    <xf numFmtId="0" fontId="51" fillId="0" borderId="177" xfId="34" applyFont="1" applyBorder="1" applyAlignment="1">
      <alignment horizontal="right" vertical="center"/>
    </xf>
    <xf numFmtId="0" fontId="51" fillId="0" borderId="0" xfId="34" applyFont="1" applyAlignment="1">
      <alignment horizontal="right" vertical="center"/>
    </xf>
    <xf numFmtId="0" fontId="48" fillId="0" borderId="0" xfId="0" applyFont="1" applyAlignment="1">
      <alignment vertical="center"/>
    </xf>
    <xf numFmtId="0" fontId="45" fillId="0" borderId="0" xfId="0" applyFont="1" applyAlignment="1">
      <alignment vertical="center"/>
    </xf>
    <xf numFmtId="0" fontId="54" fillId="0" borderId="0" xfId="34" applyFont="1"/>
    <xf numFmtId="0" fontId="29" fillId="29" borderId="220" xfId="0" applyFont="1" applyFill="1" applyBorder="1" applyAlignment="1">
      <alignment vertical="top"/>
    </xf>
    <xf numFmtId="0" fontId="29" fillId="29" borderId="214" xfId="0" applyFont="1" applyFill="1" applyBorder="1" applyAlignment="1">
      <alignment vertical="top"/>
    </xf>
    <xf numFmtId="0" fontId="28" fillId="0" borderId="0" xfId="0" applyFont="1" applyAlignment="1">
      <alignment vertical="top"/>
    </xf>
    <xf numFmtId="0" fontId="37" fillId="29" borderId="220" xfId="0" applyFont="1" applyFill="1" applyBorder="1" applyAlignment="1">
      <alignment vertical="top"/>
    </xf>
    <xf numFmtId="0" fontId="37" fillId="29" borderId="214" xfId="0" applyFont="1" applyFill="1" applyBorder="1" applyAlignment="1">
      <alignment vertical="top"/>
    </xf>
    <xf numFmtId="0" fontId="29" fillId="55" borderId="220" xfId="0" applyFont="1" applyFill="1" applyBorder="1" applyAlignment="1">
      <alignment vertical="top"/>
    </xf>
    <xf numFmtId="0" fontId="29" fillId="55" borderId="214" xfId="0" applyFont="1" applyFill="1" applyBorder="1" applyAlignment="1">
      <alignment vertical="top"/>
    </xf>
    <xf numFmtId="0" fontId="85" fillId="0" borderId="220" xfId="0" applyFont="1" applyBorder="1" applyAlignment="1">
      <alignment vertical="top"/>
    </xf>
    <xf numFmtId="0" fontId="85" fillId="0" borderId="214" xfId="0" applyFont="1" applyBorder="1" applyAlignment="1">
      <alignment vertical="top"/>
    </xf>
    <xf numFmtId="0" fontId="29" fillId="0" borderId="220" xfId="0" applyFont="1" applyBorder="1" applyAlignment="1">
      <alignment vertical="top"/>
    </xf>
    <xf numFmtId="0" fontId="29" fillId="0" borderId="214" xfId="0" applyFont="1" applyBorder="1" applyAlignment="1">
      <alignment vertical="top"/>
    </xf>
    <xf numFmtId="0" fontId="37" fillId="0" borderId="220" xfId="0" applyFont="1" applyBorder="1" applyAlignment="1">
      <alignment vertical="top"/>
    </xf>
    <xf numFmtId="0" fontId="37" fillId="0" borderId="214" xfId="0" applyFont="1" applyBorder="1" applyAlignment="1">
      <alignment vertical="top"/>
    </xf>
    <xf numFmtId="0" fontId="100" fillId="56" borderId="248" xfId="54" applyFont="1" applyFill="1" applyBorder="1" applyAlignment="1">
      <alignment vertical="top"/>
    </xf>
    <xf numFmtId="0" fontId="100" fillId="56" borderId="249" xfId="54" applyFont="1" applyFill="1" applyBorder="1" applyAlignment="1">
      <alignment vertical="top"/>
    </xf>
    <xf numFmtId="0" fontId="100" fillId="44" borderId="248" xfId="54" applyFont="1" applyFill="1" applyBorder="1" applyAlignment="1">
      <alignment vertical="top" wrapText="1"/>
    </xf>
    <xf numFmtId="0" fontId="100" fillId="44" borderId="249" xfId="54" applyFont="1" applyFill="1" applyBorder="1" applyAlignment="1">
      <alignment vertical="top" wrapText="1"/>
    </xf>
    <xf numFmtId="0" fontId="100" fillId="44" borderId="250" xfId="54" applyFont="1" applyFill="1" applyBorder="1" applyAlignment="1">
      <alignment vertical="top" wrapText="1"/>
    </xf>
    <xf numFmtId="0" fontId="46" fillId="0" borderId="0" xfId="0" applyFont="1" applyAlignment="1">
      <alignment vertical="top"/>
    </xf>
    <xf numFmtId="0" fontId="45" fillId="0" borderId="104" xfId="0" applyFont="1" applyBorder="1" applyAlignment="1">
      <alignment vertical="center"/>
    </xf>
    <xf numFmtId="0" fontId="29" fillId="0" borderId="104" xfId="0" applyFont="1" applyBorder="1" applyAlignment="1">
      <alignment vertical="top"/>
    </xf>
    <xf numFmtId="0" fontId="54" fillId="56" borderId="335" xfId="0" applyFont="1" applyFill="1" applyBorder="1" applyAlignment="1">
      <alignment vertical="top"/>
    </xf>
    <xf numFmtId="0" fontId="54" fillId="56" borderId="336" xfId="0" applyFont="1" applyFill="1" applyBorder="1" applyAlignment="1">
      <alignment vertical="top"/>
    </xf>
    <xf numFmtId="0" fontId="54" fillId="56" borderId="337" xfId="0" applyFont="1" applyFill="1" applyBorder="1" applyAlignment="1">
      <alignment vertical="top"/>
    </xf>
    <xf numFmtId="0" fontId="28" fillId="0" borderId="220" xfId="0" applyFont="1" applyBorder="1" applyAlignment="1">
      <alignment vertical="top"/>
    </xf>
    <xf numFmtId="0" fontId="28" fillId="0" borderId="214" xfId="0" applyFont="1" applyBorder="1" applyAlignment="1">
      <alignment vertical="top"/>
    </xf>
    <xf numFmtId="0" fontId="29" fillId="42" borderId="300" xfId="52" applyFont="1" applyFill="1" applyBorder="1" applyAlignment="1">
      <alignment vertical="top"/>
    </xf>
    <xf numFmtId="0" fontId="29" fillId="42" borderId="298" xfId="52" applyFont="1" applyFill="1" applyBorder="1" applyAlignment="1">
      <alignment vertical="top"/>
    </xf>
    <xf numFmtId="0" fontId="29" fillId="42" borderId="299" xfId="52" applyFont="1" applyFill="1" applyBorder="1" applyAlignment="1">
      <alignment vertical="top"/>
    </xf>
    <xf numFmtId="0" fontId="29" fillId="47" borderId="182" xfId="52" applyFont="1" applyFill="1" applyBorder="1" applyAlignment="1">
      <alignment horizontal="left" vertical="top"/>
    </xf>
    <xf numFmtId="0" fontId="29" fillId="47" borderId="183" xfId="52" applyFont="1" applyFill="1" applyBorder="1" applyAlignment="1">
      <alignment horizontal="left" vertical="top"/>
    </xf>
    <xf numFmtId="0" fontId="29" fillId="47" borderId="184" xfId="52" applyFont="1" applyFill="1" applyBorder="1" applyAlignment="1">
      <alignment horizontal="left" vertical="top"/>
    </xf>
    <xf numFmtId="0" fontId="29" fillId="49" borderId="300" xfId="52" applyFont="1" applyFill="1" applyBorder="1" applyAlignment="1">
      <alignment horizontal="left" vertical="top" wrapText="1"/>
    </xf>
    <xf numFmtId="0" fontId="29" fillId="49" borderId="299" xfId="52" applyFont="1" applyFill="1" applyBorder="1" applyAlignment="1">
      <alignment horizontal="left" vertical="top" wrapText="1"/>
    </xf>
    <xf numFmtId="0" fontId="29" fillId="48" borderId="182" xfId="52" applyFont="1" applyFill="1" applyBorder="1" applyAlignment="1">
      <alignment vertical="top"/>
    </xf>
    <xf numFmtId="0" fontId="29" fillId="48" borderId="298" xfId="52" applyFont="1" applyFill="1" applyBorder="1" applyAlignment="1">
      <alignment vertical="top"/>
    </xf>
    <xf numFmtId="0" fontId="29" fillId="48" borderId="299" xfId="52" applyFont="1" applyFill="1" applyBorder="1" applyAlignment="1">
      <alignment vertical="top"/>
    </xf>
    <xf numFmtId="0" fontId="29" fillId="52" borderId="300" xfId="52" applyFont="1" applyFill="1" applyBorder="1" applyAlignment="1">
      <alignment vertical="top"/>
    </xf>
    <xf numFmtId="0" fontId="29" fillId="52" borderId="299" xfId="52" applyFont="1" applyFill="1" applyBorder="1" applyAlignment="1">
      <alignment vertical="top"/>
    </xf>
    <xf numFmtId="0" fontId="29" fillId="47" borderId="182" xfId="52" applyFont="1" applyFill="1" applyBorder="1" applyAlignment="1">
      <alignment horizontal="left" vertical="top" wrapText="1"/>
    </xf>
    <xf numFmtId="0" fontId="29" fillId="47" borderId="183" xfId="52" applyFont="1" applyFill="1" applyBorder="1" applyAlignment="1">
      <alignment horizontal="left" vertical="top" wrapText="1"/>
    </xf>
    <xf numFmtId="0" fontId="29" fillId="47" borderId="184" xfId="52" applyFont="1" applyFill="1" applyBorder="1" applyAlignment="1">
      <alignment horizontal="left" vertical="top" wrapText="1"/>
    </xf>
    <xf numFmtId="0" fontId="29" fillId="48" borderId="300" xfId="52" applyFont="1" applyFill="1" applyBorder="1" applyAlignment="1">
      <alignment vertical="top"/>
    </xf>
    <xf numFmtId="0" fontId="29" fillId="48" borderId="182" xfId="52" applyFont="1" applyFill="1" applyBorder="1" applyAlignment="1">
      <alignment horizontal="left" vertical="top"/>
    </xf>
    <xf numFmtId="0" fontId="29" fillId="48" borderId="183" xfId="52" applyFont="1" applyFill="1" applyBorder="1" applyAlignment="1">
      <alignment horizontal="left" vertical="top"/>
    </xf>
    <xf numFmtId="0" fontId="29" fillId="47" borderId="300" xfId="52" applyFont="1" applyFill="1" applyBorder="1" applyAlignment="1">
      <alignment horizontal="left" vertical="top"/>
    </xf>
    <xf numFmtId="0" fontId="29" fillId="47" borderId="298" xfId="52" applyFont="1" applyFill="1" applyBorder="1" applyAlignment="1">
      <alignment horizontal="left" vertical="top"/>
    </xf>
    <xf numFmtId="0" fontId="29" fillId="47" borderId="299" xfId="52" applyFont="1" applyFill="1" applyBorder="1" applyAlignment="1">
      <alignment horizontal="left" vertical="top"/>
    </xf>
    <xf numFmtId="0" fontId="29" fillId="46" borderId="182" xfId="52" applyFont="1" applyFill="1" applyBorder="1" applyAlignment="1">
      <alignment horizontal="left" vertical="top"/>
    </xf>
    <xf numFmtId="0" fontId="29" fillId="46" borderId="183" xfId="52" applyFont="1" applyFill="1" applyBorder="1" applyAlignment="1">
      <alignment horizontal="left" vertical="top"/>
    </xf>
    <xf numFmtId="0" fontId="29" fillId="46" borderId="184" xfId="52" applyFont="1" applyFill="1" applyBorder="1" applyAlignment="1">
      <alignment horizontal="left" vertical="top"/>
    </xf>
    <xf numFmtId="0" fontId="29" fillId="48" borderId="300" xfId="52" applyFont="1" applyFill="1" applyBorder="1" applyAlignment="1">
      <alignment horizontal="left" vertical="top"/>
    </xf>
    <xf numFmtId="0" fontId="29" fillId="48" borderId="298" xfId="52" applyFont="1" applyFill="1" applyBorder="1" applyAlignment="1">
      <alignment horizontal="left" vertical="top"/>
    </xf>
    <xf numFmtId="0" fontId="29" fillId="48" borderId="299" xfId="52" applyFont="1" applyFill="1" applyBorder="1" applyAlignment="1">
      <alignment horizontal="left" vertical="top"/>
    </xf>
    <xf numFmtId="0" fontId="29" fillId="47" borderId="182" xfId="52" applyFont="1" applyFill="1" applyBorder="1" applyAlignment="1">
      <alignment vertical="top"/>
    </xf>
    <xf numFmtId="0" fontId="29" fillId="47" borderId="298" xfId="52" applyFont="1" applyFill="1" applyBorder="1" applyAlignment="1">
      <alignment vertical="top"/>
    </xf>
    <xf numFmtId="0" fontId="29" fillId="47" borderId="299" xfId="52" applyFont="1" applyFill="1" applyBorder="1" applyAlignment="1">
      <alignment vertical="top"/>
    </xf>
    <xf numFmtId="0" fontId="29" fillId="48" borderId="300" xfId="52" applyFont="1" applyFill="1" applyBorder="1" applyAlignment="1">
      <alignment vertical="top" wrapText="1"/>
    </xf>
    <xf numFmtId="0" fontId="29" fillId="48" borderId="298" xfId="52" applyFont="1" applyFill="1" applyBorder="1" applyAlignment="1">
      <alignment vertical="top" wrapText="1"/>
    </xf>
    <xf numFmtId="0" fontId="29" fillId="48" borderId="299" xfId="52" applyFont="1" applyFill="1" applyBorder="1" applyAlignment="1">
      <alignment vertical="top" wrapText="1"/>
    </xf>
    <xf numFmtId="0" fontId="29" fillId="47" borderId="300" xfId="52" applyFont="1" applyFill="1" applyBorder="1" applyAlignment="1">
      <alignment vertical="top"/>
    </xf>
    <xf numFmtId="0" fontId="29" fillId="47" borderId="183" xfId="52" applyFont="1" applyFill="1" applyBorder="1" applyAlignment="1">
      <alignment vertical="top"/>
    </xf>
    <xf numFmtId="0" fontId="29" fillId="47" borderId="184" xfId="52" applyFont="1" applyFill="1" applyBorder="1" applyAlignment="1">
      <alignment vertical="top"/>
    </xf>
    <xf numFmtId="0" fontId="64" fillId="41" borderId="200" xfId="52" applyFont="1" applyFill="1" applyBorder="1" applyAlignment="1">
      <alignment vertical="top"/>
    </xf>
    <xf numFmtId="0" fontId="64" fillId="41" borderId="201" xfId="52" applyFont="1" applyFill="1" applyBorder="1" applyAlignment="1">
      <alignment vertical="top"/>
    </xf>
    <xf numFmtId="0" fontId="64" fillId="41" borderId="202" xfId="52" applyFont="1" applyFill="1" applyBorder="1" applyAlignment="1">
      <alignment vertical="top"/>
    </xf>
    <xf numFmtId="0" fontId="29" fillId="46" borderId="300" xfId="52" applyFont="1" applyFill="1" applyBorder="1" applyAlignment="1">
      <alignment horizontal="left" vertical="top" wrapText="1"/>
    </xf>
    <xf numFmtId="0" fontId="29" fillId="46" borderId="298" xfId="52" applyFont="1" applyFill="1" applyBorder="1" applyAlignment="1">
      <alignment horizontal="left" vertical="top" wrapText="1"/>
    </xf>
    <xf numFmtId="0" fontId="29" fillId="46" borderId="298" xfId="52" applyFont="1" applyFill="1" applyBorder="1" applyAlignment="1">
      <alignment horizontal="left" vertical="top"/>
    </xf>
    <xf numFmtId="0" fontId="29" fillId="46" borderId="300" xfId="52" applyFont="1" applyFill="1" applyBorder="1" applyAlignment="1">
      <alignment horizontal="left" vertical="top"/>
    </xf>
    <xf numFmtId="0" fontId="29" fillId="51" borderId="220" xfId="52" applyFont="1" applyFill="1" applyBorder="1" applyAlignment="1">
      <alignment vertical="top"/>
    </xf>
    <xf numFmtId="0" fontId="29" fillId="51" borderId="214" xfId="52" applyFont="1" applyFill="1" applyBorder="1" applyAlignment="1">
      <alignment vertical="top"/>
    </xf>
    <xf numFmtId="0" fontId="29" fillId="51" borderId="326" xfId="52" applyFont="1" applyFill="1" applyBorder="1" applyAlignment="1">
      <alignment vertical="top"/>
    </xf>
    <xf numFmtId="0" fontId="103" fillId="39" borderId="0" xfId="51" applyFont="1" applyFill="1"/>
    <xf numFmtId="0" fontId="108" fillId="39" borderId="104" xfId="51" applyFont="1" applyFill="1" applyBorder="1"/>
    <xf numFmtId="0" fontId="29" fillId="40" borderId="182" xfId="52" applyFont="1" applyFill="1" applyBorder="1" applyAlignment="1">
      <alignment horizontal="left" vertical="top" wrapText="1"/>
    </xf>
    <xf numFmtId="0" fontId="29" fillId="40" borderId="183" xfId="52" applyFont="1" applyFill="1" applyBorder="1" applyAlignment="1">
      <alignment horizontal="left" vertical="top" wrapText="1"/>
    </xf>
    <xf numFmtId="0" fontId="29" fillId="40" borderId="184" xfId="52" applyFont="1" applyFill="1" applyBorder="1" applyAlignment="1">
      <alignment horizontal="left" vertical="top" wrapText="1"/>
    </xf>
    <xf numFmtId="0" fontId="28" fillId="40" borderId="103" xfId="52" applyFont="1" applyFill="1" applyBorder="1" applyAlignment="1">
      <alignment horizontal="center" vertical="top" wrapText="1"/>
    </xf>
    <xf numFmtId="0" fontId="28" fillId="40" borderId="104" xfId="52" applyFont="1" applyFill="1" applyBorder="1" applyAlignment="1">
      <alignment horizontal="center" vertical="top" wrapText="1"/>
    </xf>
    <xf numFmtId="0" fontId="28" fillId="40" borderId="105" xfId="52" applyFont="1" applyFill="1" applyBorder="1" applyAlignment="1">
      <alignment horizontal="center" vertical="top" wrapText="1"/>
    </xf>
    <xf numFmtId="0" fontId="29" fillId="42" borderId="182" xfId="52" applyFont="1" applyFill="1" applyBorder="1" applyAlignment="1">
      <alignment vertical="top"/>
    </xf>
    <xf numFmtId="0" fontId="29" fillId="49" borderId="182" xfId="52" applyFont="1" applyFill="1" applyBorder="1" applyAlignment="1">
      <alignment horizontal="left" vertical="top" wrapText="1"/>
    </xf>
    <xf numFmtId="0" fontId="29" fillId="49" borderId="184" xfId="52" applyFont="1" applyFill="1" applyBorder="1" applyAlignment="1">
      <alignment horizontal="left" vertical="top" wrapText="1"/>
    </xf>
    <xf numFmtId="0" fontId="29" fillId="29" borderId="284" xfId="45" applyFont="1" applyFill="1" applyBorder="1" applyAlignment="1">
      <alignment horizontal="center" vertical="top" wrapText="1"/>
    </xf>
    <xf numFmtId="0" fontId="29" fillId="29" borderId="114" xfId="45" applyFont="1" applyFill="1" applyBorder="1" applyAlignment="1">
      <alignment horizontal="center" vertical="top" wrapText="1"/>
    </xf>
    <xf numFmtId="0" fontId="28" fillId="29" borderId="284" xfId="45" applyFont="1" applyFill="1" applyBorder="1" applyAlignment="1">
      <alignment horizontal="center" vertical="top" wrapText="1"/>
    </xf>
    <xf numFmtId="0" fontId="28" fillId="29" borderId="114" xfId="45" applyFont="1" applyFill="1" applyBorder="1" applyAlignment="1">
      <alignment horizontal="center" vertical="top" wrapText="1"/>
    </xf>
    <xf numFmtId="0" fontId="28" fillId="0" borderId="91" xfId="45" applyFont="1" applyBorder="1" applyAlignment="1">
      <alignment horizontal="center"/>
    </xf>
    <xf numFmtId="0" fontId="28" fillId="0" borderId="93" xfId="45" applyFont="1" applyBorder="1" applyAlignment="1">
      <alignment horizontal="center"/>
    </xf>
    <xf numFmtId="0" fontId="42" fillId="0" borderId="90" xfId="45" applyFont="1" applyBorder="1" applyAlignment="1">
      <alignment horizontal="left" vertical="center"/>
    </xf>
    <xf numFmtId="0" fontId="28" fillId="29" borderId="293" xfId="45" applyFont="1" applyFill="1" applyBorder="1" applyAlignment="1">
      <alignment horizontal="center" vertical="top" wrapText="1"/>
    </xf>
    <xf numFmtId="0" fontId="28" fillId="0" borderId="92" xfId="45" applyFont="1" applyBorder="1" applyAlignment="1">
      <alignment horizontal="center"/>
    </xf>
    <xf numFmtId="0" fontId="28" fillId="0" borderId="94" xfId="45" applyFont="1" applyBorder="1" applyAlignment="1">
      <alignment horizontal="center"/>
    </xf>
    <xf numFmtId="0" fontId="27" fillId="0" borderId="0" xfId="45" quotePrefix="1" applyFont="1" applyAlignment="1">
      <alignment horizontal="left"/>
    </xf>
    <xf numFmtId="0" fontId="28" fillId="0" borderId="284" xfId="45" applyFont="1" applyBorder="1" applyAlignment="1">
      <alignment horizontal="left"/>
    </xf>
    <xf numFmtId="0" fontId="28" fillId="0" borderId="305" xfId="45" applyFont="1" applyBorder="1" applyAlignment="1">
      <alignment horizontal="left"/>
    </xf>
    <xf numFmtId="0" fontId="28" fillId="0" borderId="95" xfId="45" applyFont="1" applyBorder="1" applyAlignment="1">
      <alignment horizontal="left"/>
    </xf>
    <xf numFmtId="0" fontId="28" fillId="0" borderId="114" xfId="45" applyFont="1" applyBorder="1" applyAlignment="1">
      <alignment horizontal="left"/>
    </xf>
    <xf numFmtId="0" fontId="54" fillId="29" borderId="284" xfId="45" applyFont="1" applyFill="1" applyBorder="1" applyAlignment="1">
      <alignment horizontal="left"/>
    </xf>
    <xf numFmtId="0" fontId="54" fillId="29" borderId="293" xfId="45" applyFont="1" applyFill="1" applyBorder="1" applyAlignment="1">
      <alignment horizontal="left"/>
    </xf>
    <xf numFmtId="0" fontId="29" fillId="54" borderId="284" xfId="45" applyFont="1" applyFill="1" applyBorder="1" applyAlignment="1">
      <alignment vertical="center"/>
    </xf>
    <xf numFmtId="0" fontId="29" fillId="54" borderId="101" xfId="45" applyFont="1" applyFill="1" applyBorder="1" applyAlignment="1">
      <alignment vertical="center"/>
    </xf>
    <xf numFmtId="0" fontId="29" fillId="54" borderId="307" xfId="45" applyFont="1" applyFill="1" applyBorder="1" applyAlignment="1">
      <alignment vertical="center"/>
    </xf>
    <xf numFmtId="0" fontId="41" fillId="54" borderId="114" xfId="45" applyFont="1" applyFill="1" applyBorder="1" applyAlignment="1">
      <alignment vertical="center"/>
    </xf>
    <xf numFmtId="0" fontId="41" fillId="54" borderId="88" xfId="45" applyFont="1" applyFill="1" applyBorder="1" applyAlignment="1">
      <alignment vertical="center"/>
    </xf>
    <xf numFmtId="0" fontId="41" fillId="54" borderId="306" xfId="45" applyFont="1" applyFill="1" applyBorder="1" applyAlignment="1">
      <alignment vertical="center"/>
    </xf>
    <xf numFmtId="0" fontId="28" fillId="0" borderId="114" xfId="45" applyFont="1" applyBorder="1" applyAlignment="1">
      <alignment vertical="top" wrapText="1"/>
    </xf>
    <xf numFmtId="0" fontId="28" fillId="0" borderId="88" xfId="45" applyFont="1" applyBorder="1" applyAlignment="1">
      <alignment vertical="top" wrapText="1"/>
    </xf>
    <xf numFmtId="0" fontId="28" fillId="0" borderId="306" xfId="45" applyFont="1" applyBorder="1" applyAlignment="1">
      <alignment vertical="top" wrapText="1"/>
    </xf>
    <xf numFmtId="49" fontId="28" fillId="0" borderId="284" xfId="45" applyNumberFormat="1" applyFont="1" applyBorder="1" applyAlignment="1">
      <alignment horizontal="left"/>
    </xf>
    <xf numFmtId="49" fontId="28" fillId="0" borderId="114" xfId="45" applyNumberFormat="1" applyFont="1" applyBorder="1" applyAlignment="1">
      <alignment horizontal="left"/>
    </xf>
    <xf numFmtId="0" fontId="29" fillId="54" borderId="309" xfId="45" applyFont="1" applyFill="1" applyBorder="1" applyAlignment="1">
      <alignment horizontal="center" vertical="center"/>
    </xf>
    <xf numFmtId="0" fontId="29" fillId="54" borderId="99" xfId="45" applyFont="1" applyFill="1" applyBorder="1" applyAlignment="1">
      <alignment horizontal="center" vertical="center"/>
    </xf>
    <xf numFmtId="0" fontId="29" fillId="54" borderId="98" xfId="45" applyFont="1" applyFill="1" applyBorder="1" applyAlignment="1">
      <alignment horizontal="center" vertical="center"/>
    </xf>
    <xf numFmtId="0" fontId="28" fillId="54" borderId="114" xfId="45" applyFont="1" applyFill="1" applyBorder="1" applyAlignment="1">
      <alignment vertical="center" wrapText="1"/>
    </xf>
    <xf numFmtId="0" fontId="28" fillId="54" borderId="88" xfId="45" applyFont="1" applyFill="1" applyBorder="1" applyAlignment="1">
      <alignment vertical="center" wrapText="1"/>
    </xf>
    <xf numFmtId="0" fontId="28" fillId="54" borderId="306" xfId="45" applyFont="1" applyFill="1" applyBorder="1" applyAlignment="1">
      <alignment vertical="center" wrapText="1"/>
    </xf>
    <xf numFmtId="0" fontId="29" fillId="29" borderId="85" xfId="45" applyFont="1" applyFill="1" applyBorder="1" applyAlignment="1">
      <alignment horizontal="center" vertical="top" wrapText="1"/>
    </xf>
    <xf numFmtId="0" fontId="29" fillId="29" borderId="87" xfId="45" applyFont="1" applyFill="1" applyBorder="1" applyAlignment="1">
      <alignment horizontal="center" vertical="top" wrapText="1"/>
    </xf>
    <xf numFmtId="0" fontId="28" fillId="0" borderId="114" xfId="45" applyFont="1" applyBorder="1" applyAlignment="1">
      <alignment horizontal="left" vertical="top" wrapText="1"/>
    </xf>
    <xf numFmtId="0" fontId="28" fillId="0" borderId="88" xfId="45" applyFont="1" applyBorder="1" applyAlignment="1">
      <alignment horizontal="left" vertical="top" wrapText="1"/>
    </xf>
    <xf numFmtId="0" fontId="28" fillId="0" borderId="306" xfId="45" applyFont="1" applyBorder="1" applyAlignment="1">
      <alignment horizontal="left" vertical="top" wrapText="1"/>
    </xf>
    <xf numFmtId="165" fontId="29" fillId="54" borderId="284" xfId="45" quotePrefix="1" applyNumberFormat="1" applyFont="1" applyFill="1" applyBorder="1" applyAlignment="1">
      <alignment vertical="center"/>
    </xf>
    <xf numFmtId="165" fontId="29" fillId="54" borderId="101" xfId="45" quotePrefix="1" applyNumberFormat="1" applyFont="1" applyFill="1" applyBorder="1" applyAlignment="1">
      <alignment vertical="center"/>
    </xf>
    <xf numFmtId="165" fontId="29" fillId="54" borderId="307" xfId="45" quotePrefix="1" applyNumberFormat="1" applyFont="1" applyFill="1" applyBorder="1" applyAlignment="1">
      <alignment vertical="center"/>
    </xf>
    <xf numFmtId="49" fontId="28" fillId="54" borderId="284" xfId="45" applyNumberFormat="1" applyFont="1" applyFill="1" applyBorder="1" applyAlignment="1">
      <alignment horizontal="left"/>
    </xf>
    <xf numFmtId="49" fontId="28" fillId="54" borderId="114" xfId="45" applyNumberFormat="1" applyFont="1" applyFill="1" applyBorder="1" applyAlignment="1">
      <alignment horizontal="left"/>
    </xf>
    <xf numFmtId="0" fontId="28" fillId="29" borderId="85" xfId="45" applyFont="1" applyFill="1" applyBorder="1" applyAlignment="1">
      <alignment horizontal="center" vertical="top" wrapText="1"/>
    </xf>
    <xf numFmtId="0" fontId="28" fillId="29" borderId="87" xfId="45" applyFont="1" applyFill="1" applyBorder="1" applyAlignment="1">
      <alignment horizontal="center" vertical="top" wrapText="1"/>
    </xf>
    <xf numFmtId="0" fontId="42" fillId="0" borderId="90" xfId="45" applyFont="1" applyBorder="1" applyAlignment="1">
      <alignment vertical="center"/>
    </xf>
    <xf numFmtId="0" fontId="28" fillId="29" borderId="96" xfId="45" applyFont="1" applyFill="1" applyBorder="1" applyAlignment="1">
      <alignment horizontal="center" vertical="top" wrapText="1"/>
    </xf>
    <xf numFmtId="0" fontId="28" fillId="29" borderId="97" xfId="45" applyFont="1" applyFill="1" applyBorder="1" applyAlignment="1">
      <alignment horizontal="center" vertical="top" wrapText="1"/>
    </xf>
    <xf numFmtId="0" fontId="28" fillId="29" borderId="86" xfId="45" applyFont="1" applyFill="1" applyBorder="1" applyAlignment="1">
      <alignment horizontal="center" vertical="top" wrapText="1"/>
    </xf>
    <xf numFmtId="0" fontId="29" fillId="28" borderId="383" xfId="45" applyFont="1" applyFill="1" applyBorder="1" applyAlignment="1">
      <alignment horizontal="center" vertical="center"/>
    </xf>
    <xf numFmtId="0" fontId="29" fillId="28" borderId="384" xfId="45" applyFont="1" applyFill="1" applyBorder="1" applyAlignment="1">
      <alignment horizontal="center" vertical="center"/>
    </xf>
    <xf numFmtId="0" fontId="29" fillId="28" borderId="385" xfId="45" applyFont="1" applyFill="1" applyBorder="1" applyAlignment="1">
      <alignment horizontal="center" vertical="center"/>
    </xf>
    <xf numFmtId="0" fontId="46" fillId="0" borderId="0" xfId="45" applyFont="1" applyAlignment="1">
      <alignment vertical="top"/>
    </xf>
    <xf numFmtId="0" fontId="42" fillId="0" borderId="0" xfId="45" applyFont="1" applyAlignment="1">
      <alignment vertical="center"/>
    </xf>
    <xf numFmtId="49" fontId="28" fillId="54" borderId="379" xfId="45" applyNumberFormat="1" applyFont="1" applyFill="1" applyBorder="1" applyAlignment="1">
      <alignment horizontal="left"/>
    </xf>
    <xf numFmtId="49" fontId="28" fillId="54" borderId="380" xfId="45" applyNumberFormat="1" applyFont="1" applyFill="1" applyBorder="1" applyAlignment="1">
      <alignment horizontal="left"/>
    </xf>
    <xf numFmtId="0" fontId="29" fillId="54" borderId="383" xfId="45" applyFont="1" applyFill="1" applyBorder="1" applyAlignment="1">
      <alignment horizontal="center" vertical="center"/>
    </xf>
    <xf numFmtId="0" fontId="29" fillId="54" borderId="384" xfId="45" applyFont="1" applyFill="1" applyBorder="1" applyAlignment="1">
      <alignment horizontal="center" vertical="center"/>
    </xf>
    <xf numFmtId="0" fontId="29" fillId="54" borderId="385" xfId="45" applyFont="1" applyFill="1" applyBorder="1" applyAlignment="1">
      <alignment horizontal="center" vertical="center"/>
    </xf>
    <xf numFmtId="0" fontId="29" fillId="0" borderId="383" xfId="45" applyFont="1" applyBorder="1" applyAlignment="1">
      <alignment horizontal="center" vertical="center"/>
    </xf>
    <xf numFmtId="0" fontId="29" fillId="0" borderId="384" xfId="45" applyFont="1" applyBorder="1" applyAlignment="1">
      <alignment horizontal="center" vertical="center"/>
    </xf>
    <xf numFmtId="0" fontId="29" fillId="0" borderId="385" xfId="45" applyFont="1" applyBorder="1" applyAlignment="1">
      <alignment horizontal="center" vertical="center"/>
    </xf>
    <xf numFmtId="0" fontId="28" fillId="54" borderId="380" xfId="45" applyFont="1" applyFill="1" applyBorder="1" applyAlignment="1">
      <alignment vertical="center" wrapText="1"/>
    </xf>
    <xf numFmtId="0" fontId="29" fillId="54" borderId="379" xfId="45" applyFont="1" applyFill="1" applyBorder="1" applyAlignment="1">
      <alignment vertical="center"/>
    </xf>
    <xf numFmtId="0" fontId="28" fillId="54" borderId="379" xfId="45" applyFont="1" applyFill="1" applyBorder="1" applyAlignment="1">
      <alignment horizontal="left"/>
    </xf>
    <xf numFmtId="0" fontId="28" fillId="54" borderId="380" xfId="45" applyFont="1" applyFill="1" applyBorder="1" applyAlignment="1">
      <alignment horizontal="left"/>
    </xf>
    <xf numFmtId="0" fontId="28" fillId="0" borderId="379" xfId="45" applyFont="1" applyBorder="1" applyAlignment="1">
      <alignment horizontal="left"/>
    </xf>
    <xf numFmtId="0" fontId="28" fillId="0" borderId="380" xfId="45" applyFont="1" applyBorder="1" applyAlignment="1">
      <alignment horizontal="left"/>
    </xf>
    <xf numFmtId="0" fontId="28" fillId="28" borderId="379" xfId="45" applyFont="1" applyFill="1" applyBorder="1" applyAlignment="1">
      <alignment horizontal="left"/>
    </xf>
    <xf numFmtId="0" fontId="28" fillId="28" borderId="380" xfId="45" applyFont="1" applyFill="1" applyBorder="1" applyAlignment="1">
      <alignment horizontal="left"/>
    </xf>
    <xf numFmtId="49" fontId="28" fillId="0" borderId="101" xfId="45" applyNumberFormat="1" applyFont="1" applyBorder="1" applyAlignment="1">
      <alignment horizontal="center" vertical="top" wrapText="1"/>
    </xf>
    <xf numFmtId="49" fontId="28" fillId="0" borderId="88" xfId="45" applyNumberFormat="1" applyFont="1" applyBorder="1" applyAlignment="1">
      <alignment horizontal="center" vertical="top" wrapText="1"/>
    </xf>
    <xf numFmtId="0" fontId="41" fillId="54" borderId="380" xfId="45" applyFont="1" applyFill="1" applyBorder="1" applyAlignment="1">
      <alignment vertical="center"/>
    </xf>
    <xf numFmtId="0" fontId="28" fillId="0" borderId="381" xfId="45" applyFont="1" applyBorder="1" applyAlignment="1">
      <alignment horizontal="center"/>
    </xf>
    <xf numFmtId="0" fontId="28" fillId="0" borderId="382" xfId="45" applyFont="1" applyBorder="1" applyAlignment="1">
      <alignment horizontal="center"/>
    </xf>
    <xf numFmtId="0" fontId="28" fillId="29" borderId="379" xfId="45" applyFont="1" applyFill="1" applyBorder="1" applyAlignment="1">
      <alignment horizontal="center" vertical="top" wrapText="1"/>
    </xf>
    <xf numFmtId="0" fontId="28" fillId="29" borderId="380" xfId="45" applyFont="1" applyFill="1" applyBorder="1" applyAlignment="1">
      <alignment horizontal="center" vertical="top" wrapText="1"/>
    </xf>
    <xf numFmtId="0" fontId="29" fillId="29" borderId="379" xfId="45" applyFont="1" applyFill="1" applyBorder="1" applyAlignment="1">
      <alignment horizontal="center" vertical="top" wrapText="1"/>
    </xf>
    <xf numFmtId="0" fontId="29" fillId="29" borderId="380" xfId="45" applyFont="1" applyFill="1" applyBorder="1" applyAlignment="1">
      <alignment horizontal="center" vertical="top" wrapText="1"/>
    </xf>
    <xf numFmtId="14" fontId="27" fillId="0" borderId="386" xfId="49" applyNumberFormat="1" applyFont="1" applyBorder="1" applyAlignment="1">
      <alignment horizontal="center" vertical="top"/>
    </xf>
    <xf numFmtId="0" fontId="27" fillId="0" borderId="253" xfId="49" applyFont="1" applyBorder="1" applyAlignment="1">
      <alignment vertical="top" wrapText="1"/>
    </xf>
    <xf numFmtId="0" fontId="109" fillId="0" borderId="254" xfId="49" quotePrefix="1" applyFont="1" applyBorder="1" applyAlignment="1">
      <alignment vertical="top" wrapText="1"/>
    </xf>
    <xf numFmtId="14" fontId="27" fillId="0" borderId="387" xfId="49" applyNumberFormat="1" applyFont="1" applyBorder="1" applyAlignment="1">
      <alignment horizontal="center" vertical="top"/>
    </xf>
    <xf numFmtId="0" fontId="27" fillId="0" borderId="388" xfId="49" applyFont="1" applyBorder="1" applyAlignment="1">
      <alignment vertical="top" wrapText="1"/>
    </xf>
    <xf numFmtId="0" fontId="109" fillId="0" borderId="389" xfId="49" quotePrefix="1" applyFont="1" applyBorder="1" applyAlignment="1">
      <alignment vertical="top" wrapText="1"/>
    </xf>
  </cellXfs>
  <cellStyles count="67">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9" builtinId="20" customBuiltin="1"/>
    <cellStyle name="Excel Built-in Normal" xfId="30" xr:uid="{00000000-0005-0000-0000-00001C000000}"/>
    <cellStyle name="Insatisfaisant" xfId="31" builtinId="27" customBuiltin="1"/>
    <cellStyle name="Lien hypertexte" xfId="32" builtinId="8"/>
    <cellStyle name="Neutre" xfId="33" builtinId="28" customBuiltin="1"/>
    <cellStyle name="Normal" xfId="0" builtinId="0"/>
    <cellStyle name="Normal 10" xfId="52" xr:uid="{1220AE5F-C600-4D68-B494-E0C0640B70EA}"/>
    <cellStyle name="Normal 11" xfId="56" xr:uid="{636D4952-0C38-4899-A6E5-1574E7EA2877}"/>
    <cellStyle name="Normal 12" xfId="61" xr:uid="{AE81AACB-24BD-4EAC-9DEC-4FAFF70B6C5F}"/>
    <cellStyle name="Normal 2" xfId="45" xr:uid="{00000000-0005-0000-0000-000021000000}"/>
    <cellStyle name="Normal 2 2" xfId="46" xr:uid="{00000000-0005-0000-0000-000022000000}"/>
    <cellStyle name="Normal 2 2 2" xfId="50" xr:uid="{916C46E5-25D2-4338-907A-EEC9CC60C518}"/>
    <cellStyle name="Normal 2 2 2 2" xfId="63" xr:uid="{84E65EEE-25A6-40DB-B600-5B5B2C786EE1}"/>
    <cellStyle name="Normal 2 3" xfId="57" xr:uid="{79CBA2E3-910D-4483-BBDD-31556B4866C4}"/>
    <cellStyle name="Normal 2 3 2" xfId="58" xr:uid="{3C505AB7-01B2-4AB6-A469-918A96960019}"/>
    <cellStyle name="Normal 2 3 3" xfId="64" xr:uid="{EE1A2052-D306-4EFA-8AAD-19F6BDCF41EA}"/>
    <cellStyle name="Normal 2 4" xfId="60" xr:uid="{5CC835E2-CBCA-4FFB-9B06-0C5FC06AB5FE}"/>
    <cellStyle name="Normal 3" xfId="47" xr:uid="{00000000-0005-0000-0000-000023000000}"/>
    <cellStyle name="Normal 4" xfId="48" xr:uid="{D6EBE5D2-1EC2-45EB-959E-57267602C718}"/>
    <cellStyle name="Normal 5" xfId="49" xr:uid="{078D0B8B-39B6-4671-B504-08CAAD53B340}"/>
    <cellStyle name="Normal 6" xfId="51" xr:uid="{081895F3-415E-49CB-9D3A-CE83805D7FCA}"/>
    <cellStyle name="Normal 7" xfId="53" xr:uid="{3D4F4AAE-5358-4154-9EB5-561D920E5D8B}"/>
    <cellStyle name="Normal 7 2" xfId="59" xr:uid="{31E71E8E-59BA-44B5-B2EB-09170C8BBF21}"/>
    <cellStyle name="Normal 8" xfId="55" xr:uid="{6508A6B6-4D75-4F22-816A-37E60074ADE4}"/>
    <cellStyle name="Normal 8 2" xfId="62" xr:uid="{68D20839-538C-4CDC-955F-40B0B7C24E45}"/>
    <cellStyle name="Normal 8 3" xfId="66" xr:uid="{A373C336-7AE7-40B3-B1AF-46990134DD85}"/>
    <cellStyle name="Normal 9" xfId="54" xr:uid="{01C59F0B-564F-4F6A-B2FE-752E44FEC54B}"/>
    <cellStyle name="Normal 9 2" xfId="65" xr:uid="{8ED0EE30-B29D-4234-8AEB-DF54509E72ED}"/>
    <cellStyle name="Normal_ORDERS_Commandes de prescription" xfId="34" xr:uid="{00000000-0005-0000-0000-000024000000}"/>
    <cellStyle name="Note" xfId="28" builtinId="10" customBuiltin="1"/>
    <cellStyle name="Satisfaisant" xfId="35" builtinId="26" customBuiltin="1"/>
    <cellStyle name="Sortie" xfId="36" builtinId="21" customBuiltin="1"/>
    <cellStyle name="Texte explicatif" xfId="37" builtinId="53" customBuiltin="1"/>
    <cellStyle name="Titre" xfId="38" builtinId="15" customBuiltin="1"/>
    <cellStyle name="Titre 1" xfId="39" builtinId="16" customBuiltin="1"/>
    <cellStyle name="Titre 2" xfId="40" builtinId="17" customBuiltin="1"/>
    <cellStyle name="Titre 3" xfId="41" builtinId="18" customBuiltin="1"/>
    <cellStyle name="Titre 4" xfId="42" builtinId="19" customBuiltin="1"/>
    <cellStyle name="Total" xfId="43" builtinId="25" customBuiltin="1"/>
    <cellStyle name="Vérification" xfId="44" builtinId="23" customBuiltin="1"/>
  </cellStyles>
  <dxfs count="58">
    <dxf>
      <font>
        <b/>
        <i val="0"/>
        <color theme="9" tint="-0.24994659260841701"/>
      </font>
    </dxf>
    <dxf>
      <font>
        <b/>
        <i val="0"/>
        <color rgb="FFC00000"/>
      </font>
    </dxf>
    <dxf>
      <font>
        <b/>
        <i val="0"/>
        <color rgb="FFC00000"/>
      </font>
    </dxf>
    <dxf>
      <font>
        <b/>
        <i val="0"/>
        <color theme="9" tint="-0.24994659260841701"/>
      </font>
    </dxf>
    <dxf>
      <fill>
        <patternFill>
          <bgColor theme="4" tint="0.39994506668294322"/>
        </patternFill>
      </fill>
    </dxf>
    <dxf>
      <fill>
        <patternFill>
          <bgColor theme="4" tint="0.59996337778862885"/>
        </patternFill>
      </fill>
    </dxf>
    <dxf>
      <fill>
        <patternFill>
          <bgColor theme="4" tint="0.79998168889431442"/>
        </patternFill>
      </fill>
    </dxf>
    <dxf>
      <fill>
        <patternFill>
          <bgColor rgb="FFF1F5F9"/>
        </patternFill>
      </fill>
    </dxf>
    <dxf>
      <font>
        <b/>
        <i val="0"/>
        <color rgb="FFC00000"/>
      </font>
    </dxf>
    <dxf>
      <font>
        <b/>
        <i val="0"/>
        <color rgb="FFC00000"/>
      </font>
    </dxf>
    <dxf>
      <font>
        <b/>
        <i val="0"/>
        <color rgb="FFC00000"/>
      </font>
    </dxf>
    <dxf>
      <border>
        <left style="thin">
          <color auto="1"/>
        </left>
        <top style="thin">
          <color auto="1"/>
        </top>
        <bottom style="thin">
          <color auto="1"/>
        </bottom>
        <vertical/>
        <horizontal/>
      </border>
    </dxf>
    <dxf>
      <border>
        <top style="thin">
          <color auto="1"/>
        </top>
        <bottom style="thin">
          <color auto="1"/>
        </bottom>
        <vertical/>
        <horizontal/>
      </border>
    </dxf>
    <dxf>
      <border>
        <top style="thin">
          <color auto="1"/>
        </top>
        <bottom style="thin">
          <color auto="1"/>
        </bottom>
        <vertical/>
        <horizontal/>
      </border>
    </dxf>
    <dxf>
      <font>
        <b/>
        <i val="0"/>
        <color rgb="FFC00000"/>
      </font>
      <fill>
        <patternFill patternType="none">
          <bgColor auto="1"/>
        </patternFill>
      </fill>
    </dxf>
    <dxf>
      <font>
        <b/>
        <i val="0"/>
      </font>
      <fill>
        <patternFill>
          <bgColor theme="8" tint="0.59996337778862885"/>
        </patternFill>
      </fill>
    </dxf>
    <dxf>
      <font>
        <b/>
        <i val="0"/>
      </font>
      <fill>
        <patternFill>
          <bgColor theme="8" tint="0.79998168889431442"/>
        </patternFill>
      </fill>
    </dxf>
    <dxf>
      <border>
        <left style="thin">
          <color auto="1"/>
        </left>
        <top style="thin">
          <color auto="1"/>
        </top>
        <bottom style="thin">
          <color auto="1"/>
        </bottom>
        <vertical/>
        <horizontal/>
      </border>
    </dxf>
    <dxf>
      <font>
        <color theme="0"/>
      </font>
      <border>
        <left style="thin">
          <color theme="0" tint="-0.14996795556505021"/>
        </left>
      </border>
    </dxf>
    <dxf>
      <border>
        <left style="thin">
          <color auto="1"/>
        </left>
        <top style="thin">
          <color auto="1"/>
        </top>
        <bottom style="thin">
          <color auto="1"/>
        </bottom>
        <vertical/>
        <horizontal/>
      </border>
    </dxf>
    <dxf>
      <border>
        <top style="thin">
          <color auto="1"/>
        </top>
        <bottom style="thin">
          <color auto="1"/>
        </bottom>
        <vertical/>
        <horizontal/>
      </border>
    </dxf>
    <dxf>
      <font>
        <b/>
        <i val="0"/>
        <color rgb="FFC00000"/>
      </font>
      <fill>
        <patternFill patternType="none">
          <bgColor auto="1"/>
        </patternFill>
      </fill>
    </dxf>
    <dxf>
      <font>
        <b/>
        <i val="0"/>
      </font>
      <fill>
        <patternFill>
          <bgColor theme="8" tint="0.59996337778862885"/>
        </patternFill>
      </fill>
    </dxf>
    <dxf>
      <font>
        <b/>
        <i val="0"/>
      </font>
      <fill>
        <patternFill>
          <bgColor theme="8" tint="0.79998168889431442"/>
        </patternFill>
      </fill>
    </dxf>
    <dxf>
      <border>
        <top style="thin">
          <color auto="1"/>
        </top>
        <bottom style="thin">
          <color auto="1"/>
        </bottom>
        <vertical/>
        <horizontal/>
      </border>
    </dxf>
    <dxf>
      <border>
        <left style="thin">
          <color auto="1"/>
        </left>
        <top style="thin">
          <color auto="1"/>
        </top>
        <bottom style="thin">
          <color auto="1"/>
        </bottom>
        <vertical/>
        <horizontal/>
      </border>
    </dxf>
    <dxf>
      <font>
        <color theme="0"/>
      </font>
      <fill>
        <patternFill>
          <bgColor theme="0"/>
        </patternFill>
      </fill>
      <border>
        <left style="thin">
          <color theme="0" tint="-0.14996795556505021"/>
        </left>
      </border>
    </dxf>
    <dxf>
      <font>
        <b/>
        <i val="0"/>
        <color rgb="FFC00000"/>
      </font>
    </dxf>
    <dxf>
      <font>
        <b/>
        <i val="0"/>
        <color rgb="FFC00000"/>
      </font>
    </dxf>
    <dxf>
      <font>
        <b/>
        <i val="0"/>
        <color rgb="FFC00000"/>
      </font>
    </dxf>
    <dxf>
      <font>
        <b/>
        <i val="0"/>
        <color rgb="FFC00000"/>
      </font>
    </dxf>
    <dxf>
      <border>
        <left style="thin">
          <color theme="0" tint="-0.499984740745262"/>
        </left>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font>
        <b val="0"/>
        <i val="0"/>
        <color theme="0" tint="-0.499984740745262"/>
      </font>
    </dxf>
    <dxf>
      <font>
        <b/>
        <i val="0"/>
      </font>
      <fill>
        <patternFill>
          <bgColor theme="8" tint="0.59996337778862885"/>
        </patternFill>
      </fill>
    </dxf>
    <dxf>
      <font>
        <b/>
        <i val="0"/>
      </font>
      <fill>
        <patternFill>
          <bgColor theme="8" tint="0.79998168889431442"/>
        </patternFill>
      </fill>
    </dxf>
    <dxf>
      <font>
        <b/>
        <i val="0"/>
        <color auto="1"/>
      </font>
    </dxf>
    <dxf>
      <font>
        <b/>
        <i val="0"/>
        <color rgb="FFC00000"/>
      </font>
    </dxf>
    <dxf>
      <border>
        <top style="thin">
          <color theme="0" tint="-0.499984740745262"/>
        </top>
        <bottom style="thin">
          <color theme="0" tint="-0.499984740745262"/>
        </bottom>
        <vertical/>
        <horizontal/>
      </border>
    </dxf>
    <dxf>
      <border>
        <left style="thin">
          <color theme="0" tint="-0.499984740745262"/>
        </left>
        <top style="thin">
          <color theme="0" tint="-0.499984740745262"/>
        </top>
        <bottom style="thin">
          <color theme="0" tint="-0.499984740745262"/>
        </bottom>
        <vertical/>
        <horizontal/>
      </border>
    </dxf>
    <dxf>
      <font>
        <color theme="0"/>
      </font>
      <fill>
        <patternFill>
          <bgColor theme="0"/>
        </patternFill>
      </fill>
      <border>
        <left style="thin">
          <color theme="0" tint="-0.14996795556505021"/>
        </left>
      </border>
    </dxf>
    <dxf>
      <fill>
        <patternFill>
          <bgColor theme="6" tint="0.59996337778862885"/>
        </patternFill>
      </fill>
    </dxf>
    <dxf>
      <fill>
        <patternFill>
          <bgColor theme="8" tint="0.39994506668294322"/>
        </patternFill>
      </fill>
    </dxf>
    <dxf>
      <fill>
        <patternFill>
          <bgColor theme="0" tint="-0.24994659260841701"/>
        </patternFill>
      </fill>
    </dxf>
    <dxf>
      <font>
        <b/>
        <i val="0"/>
        <color theme="9" tint="-0.24994659260841701"/>
      </font>
    </dxf>
    <dxf>
      <font>
        <b/>
        <i val="0"/>
        <color rgb="FFC00000"/>
      </font>
    </dxf>
    <dxf>
      <font>
        <b/>
        <i val="0"/>
        <color theme="9" tint="-0.24994659260841701"/>
      </font>
      <fill>
        <patternFill>
          <bgColor theme="0"/>
        </patternFill>
      </fill>
    </dxf>
    <dxf>
      <font>
        <b/>
        <i val="0"/>
        <color rgb="FFC00000"/>
      </font>
      <fill>
        <patternFill>
          <bgColor theme="0"/>
        </patternFill>
      </fill>
    </dxf>
    <dxf>
      <font>
        <b/>
        <i val="0"/>
        <color theme="9" tint="-0.24994659260841701"/>
      </font>
    </dxf>
    <dxf>
      <font>
        <b/>
        <i val="0"/>
        <color rgb="FFC00000"/>
      </font>
      <fill>
        <patternFill>
          <bgColor theme="0"/>
        </patternFill>
      </fill>
    </dxf>
    <dxf>
      <font>
        <b/>
        <i val="0"/>
        <color theme="9" tint="-0.24994659260841701"/>
      </font>
    </dxf>
    <dxf>
      <font>
        <b/>
        <i val="0"/>
        <color rgb="FFC00000"/>
      </font>
      <fill>
        <patternFill>
          <bgColor theme="0"/>
        </patternFill>
      </fill>
    </dxf>
    <dxf>
      <font>
        <b/>
        <i val="0"/>
        <color theme="9" tint="-0.24994659260841701"/>
      </font>
    </dxf>
    <dxf>
      <font>
        <b/>
        <i val="0"/>
        <color rgb="FFC00000"/>
      </font>
      <fill>
        <patternFill>
          <bgColor theme="0"/>
        </patternFill>
      </fill>
    </dxf>
    <dxf>
      <font>
        <b/>
        <i val="0"/>
        <color theme="9" tint="-0.24994659260841701"/>
      </font>
    </dxf>
    <dxf>
      <font>
        <b/>
        <i val="0"/>
        <color rgb="FFC00000"/>
      </font>
    </dxf>
    <dxf>
      <font>
        <b/>
        <i val="0"/>
        <color theme="9" tint="-0.24994659260841701"/>
      </font>
    </dxf>
    <dxf>
      <font>
        <b/>
        <i val="0"/>
        <strike val="0"/>
        <color rgb="FFC00000"/>
      </font>
    </dxf>
  </dxfs>
  <tableStyles count="1" defaultTableStyle="TableStyleMedium2" defaultPivotStyle="PivotStyleLight16">
    <tableStyle name="Invisible" pivot="0" table="0" count="0" xr9:uid="{7B21A853-682B-4254-95B5-D45F15E3FC08}"/>
  </tableStyles>
  <colors>
    <mruColors>
      <color rgb="FFF1F5F9"/>
      <color rgb="FF0070C0"/>
      <color rgb="FF0082B6"/>
      <color rgb="FFFFFFCC"/>
      <color rgb="FFE26B0A"/>
      <color rgb="FF00B0F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9530</xdr:colOff>
      <xdr:row>1</xdr:row>
      <xdr:rowOff>0</xdr:rowOff>
    </xdr:from>
    <xdr:to>
      <xdr:col>2</xdr:col>
      <xdr:colOff>1277210</xdr:colOff>
      <xdr:row>2</xdr:row>
      <xdr:rowOff>290200</xdr:rowOff>
    </xdr:to>
    <xdr:pic>
      <xdr:nvPicPr>
        <xdr:cNvPr id="2" name="Image 1">
          <a:extLst>
            <a:ext uri="{FF2B5EF4-FFF2-40B4-BE49-F238E27FC236}">
              <a16:creationId xmlns:a16="http://schemas.microsoft.com/office/drawing/2014/main" id="{8A5BE4D4-F5EF-42D5-839A-3DB9DF9138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655" y="76200"/>
          <a:ext cx="1972530" cy="46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44450</xdr:rowOff>
    </xdr:from>
    <xdr:to>
      <xdr:col>4</xdr:col>
      <xdr:colOff>556178</xdr:colOff>
      <xdr:row>2</xdr:row>
      <xdr:rowOff>269661</xdr:rowOff>
    </xdr:to>
    <xdr:pic>
      <xdr:nvPicPr>
        <xdr:cNvPr id="2" name="Image 1">
          <a:extLst>
            <a:ext uri="{FF2B5EF4-FFF2-40B4-BE49-F238E27FC236}">
              <a16:creationId xmlns:a16="http://schemas.microsoft.com/office/drawing/2014/main" id="{3FCAE45B-8F6B-4679-AE9A-0911112B1CBB}"/>
            </a:ext>
          </a:extLst>
        </xdr:cNvPr>
        <xdr:cNvPicPr>
          <a:picLocks noChangeAspect="1"/>
        </xdr:cNvPicPr>
      </xdr:nvPicPr>
      <xdr:blipFill>
        <a:blip xmlns:r="http://schemas.openxmlformats.org/officeDocument/2006/relationships" r:embed="rId1"/>
        <a:stretch>
          <a:fillRect/>
        </a:stretch>
      </xdr:blipFill>
      <xdr:spPr>
        <a:xfrm>
          <a:off x="190500" y="44450"/>
          <a:ext cx="1990643" cy="472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9530</xdr:colOff>
      <xdr:row>1</xdr:row>
      <xdr:rowOff>0</xdr:rowOff>
    </xdr:from>
    <xdr:to>
      <xdr:col>6</xdr:col>
      <xdr:colOff>73885</xdr:colOff>
      <xdr:row>2</xdr:row>
      <xdr:rowOff>289565</xdr:rowOff>
    </xdr:to>
    <xdr:pic>
      <xdr:nvPicPr>
        <xdr:cNvPr id="6" name="Image 5">
          <a:extLst>
            <a:ext uri="{FF2B5EF4-FFF2-40B4-BE49-F238E27FC236}">
              <a16:creationId xmlns:a16="http://schemas.microsoft.com/office/drawing/2014/main" id="{C03F96F1-AFF3-B0AD-D2BD-A36FF1DF83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30" y="76200"/>
          <a:ext cx="1969355" cy="46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896205</xdr:colOff>
      <xdr:row>2</xdr:row>
      <xdr:rowOff>289565</xdr:rowOff>
    </xdr:to>
    <xdr:pic>
      <xdr:nvPicPr>
        <xdr:cNvPr id="4" name="Image 3">
          <a:extLst>
            <a:ext uri="{FF2B5EF4-FFF2-40B4-BE49-F238E27FC236}">
              <a16:creationId xmlns:a16="http://schemas.microsoft.com/office/drawing/2014/main" id="{F683D101-A62F-4E40-A855-EDEBEBC4FF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76200"/>
          <a:ext cx="1982055" cy="4673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1270</xdr:colOff>
      <xdr:row>1</xdr:row>
      <xdr:rowOff>0</xdr:rowOff>
    </xdr:from>
    <xdr:to>
      <xdr:col>4</xdr:col>
      <xdr:colOff>1984595</xdr:colOff>
      <xdr:row>3</xdr:row>
      <xdr:rowOff>48375</xdr:rowOff>
    </xdr:to>
    <xdr:pic>
      <xdr:nvPicPr>
        <xdr:cNvPr id="2" name="Image 1">
          <a:extLst>
            <a:ext uri="{FF2B5EF4-FFF2-40B4-BE49-F238E27FC236}">
              <a16:creationId xmlns:a16="http://schemas.microsoft.com/office/drawing/2014/main" id="{294A101C-D1E8-40C5-982B-D1F060DA4A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504" y="79513"/>
          <a:ext cx="1982055" cy="4673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0</xdr:colOff>
      <xdr:row>1376</xdr:row>
      <xdr:rowOff>0</xdr:rowOff>
    </xdr:to>
    <xdr:sp macro="" textlink="">
      <xdr:nvSpPr>
        <xdr:cNvPr id="2" name="Line 1">
          <a:extLst>
            <a:ext uri="{FF2B5EF4-FFF2-40B4-BE49-F238E27FC236}">
              <a16:creationId xmlns:a16="http://schemas.microsoft.com/office/drawing/2014/main" id="{CE63068D-8554-4563-A178-55874CDCD293}"/>
            </a:ext>
          </a:extLst>
        </xdr:cNvPr>
        <xdr:cNvSpPr>
          <a:spLocks noChangeShapeType="1"/>
        </xdr:cNvSpPr>
      </xdr:nvSpPr>
      <xdr:spPr bwMode="auto">
        <a:xfrm>
          <a:off x="484909" y="865909"/>
          <a:ext cx="0" cy="56829614"/>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xdr:row>
      <xdr:rowOff>0</xdr:rowOff>
    </xdr:from>
    <xdr:to>
      <xdr:col>2</xdr:col>
      <xdr:colOff>0</xdr:colOff>
      <xdr:row>5</xdr:row>
      <xdr:rowOff>0</xdr:rowOff>
    </xdr:to>
    <xdr:sp macro="" textlink="">
      <xdr:nvSpPr>
        <xdr:cNvPr id="3" name="Line 2">
          <a:extLst>
            <a:ext uri="{FF2B5EF4-FFF2-40B4-BE49-F238E27FC236}">
              <a16:creationId xmlns:a16="http://schemas.microsoft.com/office/drawing/2014/main" id="{6AE2B892-1A2B-4F2C-933D-3938DC2AD50E}"/>
            </a:ext>
          </a:extLst>
        </xdr:cNvPr>
        <xdr:cNvSpPr>
          <a:spLocks noChangeShapeType="1"/>
        </xdr:cNvSpPr>
      </xdr:nvSpPr>
      <xdr:spPr bwMode="auto">
        <a:xfrm>
          <a:off x="190500" y="68580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0</xdr:rowOff>
    </xdr:from>
    <xdr:to>
      <xdr:col>2</xdr:col>
      <xdr:colOff>0</xdr:colOff>
      <xdr:row>8</xdr:row>
      <xdr:rowOff>0</xdr:rowOff>
    </xdr:to>
    <xdr:sp macro="" textlink="">
      <xdr:nvSpPr>
        <xdr:cNvPr id="4" name="Line 3">
          <a:extLst>
            <a:ext uri="{FF2B5EF4-FFF2-40B4-BE49-F238E27FC236}">
              <a16:creationId xmlns:a16="http://schemas.microsoft.com/office/drawing/2014/main" id="{70CD9810-8C88-4FF6-BE43-4BE2143D9D9A}"/>
            </a:ext>
          </a:extLst>
        </xdr:cNvPr>
        <xdr:cNvSpPr>
          <a:spLocks noChangeShapeType="1"/>
        </xdr:cNvSpPr>
      </xdr:nvSpPr>
      <xdr:spPr bwMode="auto">
        <a:xfrm>
          <a:off x="190500" y="10953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0</xdr:rowOff>
    </xdr:from>
    <xdr:to>
      <xdr:col>8</xdr:col>
      <xdr:colOff>0</xdr:colOff>
      <xdr:row>11</xdr:row>
      <xdr:rowOff>0</xdr:rowOff>
    </xdr:to>
    <xdr:sp macro="" textlink="">
      <xdr:nvSpPr>
        <xdr:cNvPr id="5" name="Line 4">
          <a:extLst>
            <a:ext uri="{FF2B5EF4-FFF2-40B4-BE49-F238E27FC236}">
              <a16:creationId xmlns:a16="http://schemas.microsoft.com/office/drawing/2014/main" id="{52D05589-07C7-4635-9C25-443C2908DA7F}"/>
            </a:ext>
          </a:extLst>
        </xdr:cNvPr>
        <xdr:cNvSpPr>
          <a:spLocks noChangeShapeType="1"/>
        </xdr:cNvSpPr>
      </xdr:nvSpPr>
      <xdr:spPr bwMode="auto">
        <a:xfrm>
          <a:off x="190500" y="1504950"/>
          <a:ext cx="14287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8</xdr:col>
      <xdr:colOff>0</xdr:colOff>
      <xdr:row>23</xdr:row>
      <xdr:rowOff>0</xdr:rowOff>
    </xdr:to>
    <xdr:sp macro="" textlink="">
      <xdr:nvSpPr>
        <xdr:cNvPr id="6" name="Line 5">
          <a:extLst>
            <a:ext uri="{FF2B5EF4-FFF2-40B4-BE49-F238E27FC236}">
              <a16:creationId xmlns:a16="http://schemas.microsoft.com/office/drawing/2014/main" id="{6971E3CD-8442-4B86-845E-0B45256AB12E}"/>
            </a:ext>
          </a:extLst>
        </xdr:cNvPr>
        <xdr:cNvSpPr>
          <a:spLocks noChangeShapeType="1"/>
        </xdr:cNvSpPr>
      </xdr:nvSpPr>
      <xdr:spPr bwMode="auto">
        <a:xfrm>
          <a:off x="190500" y="1905000"/>
          <a:ext cx="14287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26</xdr:row>
      <xdr:rowOff>0</xdr:rowOff>
    </xdr:from>
    <xdr:to>
      <xdr:col>8</xdr:col>
      <xdr:colOff>0</xdr:colOff>
      <xdr:row>26</xdr:row>
      <xdr:rowOff>0</xdr:rowOff>
    </xdr:to>
    <xdr:sp macro="" textlink="">
      <xdr:nvSpPr>
        <xdr:cNvPr id="7" name="Line 6">
          <a:extLst>
            <a:ext uri="{FF2B5EF4-FFF2-40B4-BE49-F238E27FC236}">
              <a16:creationId xmlns:a16="http://schemas.microsoft.com/office/drawing/2014/main" id="{7F6D5878-C2BE-4892-B674-A6A0651B2858}"/>
            </a:ext>
          </a:extLst>
        </xdr:cNvPr>
        <xdr:cNvSpPr>
          <a:spLocks noChangeShapeType="1"/>
        </xdr:cNvSpPr>
      </xdr:nvSpPr>
      <xdr:spPr bwMode="auto">
        <a:xfrm>
          <a:off x="190500" y="2305050"/>
          <a:ext cx="14287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xdr:row>
      <xdr:rowOff>0</xdr:rowOff>
    </xdr:from>
    <xdr:to>
      <xdr:col>8</xdr:col>
      <xdr:colOff>0</xdr:colOff>
      <xdr:row>29</xdr:row>
      <xdr:rowOff>0</xdr:rowOff>
    </xdr:to>
    <xdr:sp macro="" textlink="">
      <xdr:nvSpPr>
        <xdr:cNvPr id="8" name="Line 7">
          <a:extLst>
            <a:ext uri="{FF2B5EF4-FFF2-40B4-BE49-F238E27FC236}">
              <a16:creationId xmlns:a16="http://schemas.microsoft.com/office/drawing/2014/main" id="{857D6800-2549-4654-BC02-4AFFD146DE96}"/>
            </a:ext>
          </a:extLst>
        </xdr:cNvPr>
        <xdr:cNvSpPr>
          <a:spLocks noChangeShapeType="1"/>
        </xdr:cNvSpPr>
      </xdr:nvSpPr>
      <xdr:spPr bwMode="auto">
        <a:xfrm>
          <a:off x="190500" y="2705100"/>
          <a:ext cx="14287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8</xdr:col>
      <xdr:colOff>0</xdr:colOff>
      <xdr:row>32</xdr:row>
      <xdr:rowOff>0</xdr:rowOff>
    </xdr:to>
    <xdr:sp macro="" textlink="">
      <xdr:nvSpPr>
        <xdr:cNvPr id="9" name="Line 8">
          <a:extLst>
            <a:ext uri="{FF2B5EF4-FFF2-40B4-BE49-F238E27FC236}">
              <a16:creationId xmlns:a16="http://schemas.microsoft.com/office/drawing/2014/main" id="{93C3A6C4-CB6D-45AE-B566-CFBE6C757F43}"/>
            </a:ext>
          </a:extLst>
        </xdr:cNvPr>
        <xdr:cNvSpPr>
          <a:spLocks noChangeShapeType="1"/>
        </xdr:cNvSpPr>
      </xdr:nvSpPr>
      <xdr:spPr bwMode="auto">
        <a:xfrm>
          <a:off x="190500" y="3105150"/>
          <a:ext cx="14287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47</xdr:row>
      <xdr:rowOff>0</xdr:rowOff>
    </xdr:from>
    <xdr:to>
      <xdr:col>5</xdr:col>
      <xdr:colOff>0</xdr:colOff>
      <xdr:row>47</xdr:row>
      <xdr:rowOff>0</xdr:rowOff>
    </xdr:to>
    <xdr:sp macro="" textlink="">
      <xdr:nvSpPr>
        <xdr:cNvPr id="10" name="Line 9">
          <a:extLst>
            <a:ext uri="{FF2B5EF4-FFF2-40B4-BE49-F238E27FC236}">
              <a16:creationId xmlns:a16="http://schemas.microsoft.com/office/drawing/2014/main" id="{01DF7C6F-14CD-441F-A0CB-AC9C82DDF906}"/>
            </a:ext>
          </a:extLst>
        </xdr:cNvPr>
        <xdr:cNvSpPr>
          <a:spLocks noChangeShapeType="1"/>
        </xdr:cNvSpPr>
      </xdr:nvSpPr>
      <xdr:spPr bwMode="auto">
        <a:xfrm>
          <a:off x="190500" y="3514725"/>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47</xdr:row>
      <xdr:rowOff>0</xdr:rowOff>
    </xdr:from>
    <xdr:to>
      <xdr:col>15</xdr:col>
      <xdr:colOff>0</xdr:colOff>
      <xdr:row>47</xdr:row>
      <xdr:rowOff>0</xdr:rowOff>
    </xdr:to>
    <xdr:sp macro="" textlink="">
      <xdr:nvSpPr>
        <xdr:cNvPr id="11" name="Line 10">
          <a:extLst>
            <a:ext uri="{FF2B5EF4-FFF2-40B4-BE49-F238E27FC236}">
              <a16:creationId xmlns:a16="http://schemas.microsoft.com/office/drawing/2014/main" id="{9B6DBBD0-B165-47C8-9E02-95298EE6A406}"/>
            </a:ext>
          </a:extLst>
        </xdr:cNvPr>
        <xdr:cNvSpPr>
          <a:spLocks noChangeShapeType="1"/>
        </xdr:cNvSpPr>
      </xdr:nvSpPr>
      <xdr:spPr bwMode="auto">
        <a:xfrm flipV="1">
          <a:off x="2076450" y="3514725"/>
          <a:ext cx="8572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53</xdr:row>
      <xdr:rowOff>0</xdr:rowOff>
    </xdr:from>
    <xdr:to>
      <xdr:col>11</xdr:col>
      <xdr:colOff>6350</xdr:colOff>
      <xdr:row>53</xdr:row>
      <xdr:rowOff>0</xdr:rowOff>
    </xdr:to>
    <xdr:sp macro="" textlink="">
      <xdr:nvSpPr>
        <xdr:cNvPr id="12" name="Line 11">
          <a:extLst>
            <a:ext uri="{FF2B5EF4-FFF2-40B4-BE49-F238E27FC236}">
              <a16:creationId xmlns:a16="http://schemas.microsoft.com/office/drawing/2014/main" id="{418FF009-1CE3-461B-AC9F-732112E1F3A0}"/>
            </a:ext>
          </a:extLst>
        </xdr:cNvPr>
        <xdr:cNvSpPr>
          <a:spLocks noChangeShapeType="1"/>
        </xdr:cNvSpPr>
      </xdr:nvSpPr>
      <xdr:spPr bwMode="auto">
        <a:xfrm flipV="1">
          <a:off x="2714625" y="6459141"/>
          <a:ext cx="232569"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226978</xdr:colOff>
      <xdr:row>53</xdr:row>
      <xdr:rowOff>0</xdr:rowOff>
    </xdr:from>
    <xdr:to>
      <xdr:col>11</xdr:col>
      <xdr:colOff>0</xdr:colOff>
      <xdr:row>68</xdr:row>
      <xdr:rowOff>0</xdr:rowOff>
    </xdr:to>
    <xdr:sp macro="" textlink="">
      <xdr:nvSpPr>
        <xdr:cNvPr id="13" name="Line 12">
          <a:extLst>
            <a:ext uri="{FF2B5EF4-FFF2-40B4-BE49-F238E27FC236}">
              <a16:creationId xmlns:a16="http://schemas.microsoft.com/office/drawing/2014/main" id="{D725A1AC-7E7B-4E0F-929A-C5B8B99940C6}"/>
            </a:ext>
          </a:extLst>
        </xdr:cNvPr>
        <xdr:cNvSpPr>
          <a:spLocks noChangeShapeType="1"/>
        </xdr:cNvSpPr>
      </xdr:nvSpPr>
      <xdr:spPr bwMode="auto">
        <a:xfrm flipH="1">
          <a:off x="2482498" y="7795260"/>
          <a:ext cx="1622" cy="20497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59</xdr:row>
      <xdr:rowOff>0</xdr:rowOff>
    </xdr:from>
    <xdr:to>
      <xdr:col>12</xdr:col>
      <xdr:colOff>0</xdr:colOff>
      <xdr:row>59</xdr:row>
      <xdr:rowOff>0</xdr:rowOff>
    </xdr:to>
    <xdr:sp macro="" textlink="">
      <xdr:nvSpPr>
        <xdr:cNvPr id="14" name="Line 13">
          <a:extLst>
            <a:ext uri="{FF2B5EF4-FFF2-40B4-BE49-F238E27FC236}">
              <a16:creationId xmlns:a16="http://schemas.microsoft.com/office/drawing/2014/main" id="{FFE5DE04-9294-4916-8B00-8DC9E1256876}"/>
            </a:ext>
          </a:extLst>
        </xdr:cNvPr>
        <xdr:cNvSpPr>
          <a:spLocks noChangeShapeType="1"/>
        </xdr:cNvSpPr>
      </xdr:nvSpPr>
      <xdr:spPr bwMode="auto">
        <a:xfrm>
          <a:off x="2305050" y="47339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65</xdr:row>
      <xdr:rowOff>0</xdr:rowOff>
    </xdr:from>
    <xdr:to>
      <xdr:col>12</xdr:col>
      <xdr:colOff>0</xdr:colOff>
      <xdr:row>65</xdr:row>
      <xdr:rowOff>0</xdr:rowOff>
    </xdr:to>
    <xdr:sp macro="" textlink="">
      <xdr:nvSpPr>
        <xdr:cNvPr id="15" name="Line 14">
          <a:extLst>
            <a:ext uri="{FF2B5EF4-FFF2-40B4-BE49-F238E27FC236}">
              <a16:creationId xmlns:a16="http://schemas.microsoft.com/office/drawing/2014/main" id="{E72B043B-952D-49EC-98D8-F7D39D340271}"/>
            </a:ext>
          </a:extLst>
        </xdr:cNvPr>
        <xdr:cNvSpPr>
          <a:spLocks noChangeShapeType="1"/>
        </xdr:cNvSpPr>
      </xdr:nvSpPr>
      <xdr:spPr bwMode="auto">
        <a:xfrm>
          <a:off x="2305050" y="5143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68</xdr:row>
      <xdr:rowOff>0</xdr:rowOff>
    </xdr:from>
    <xdr:to>
      <xdr:col>12</xdr:col>
      <xdr:colOff>0</xdr:colOff>
      <xdr:row>68</xdr:row>
      <xdr:rowOff>0</xdr:rowOff>
    </xdr:to>
    <xdr:sp macro="" textlink="">
      <xdr:nvSpPr>
        <xdr:cNvPr id="16" name="Line 15">
          <a:extLst>
            <a:ext uri="{FF2B5EF4-FFF2-40B4-BE49-F238E27FC236}">
              <a16:creationId xmlns:a16="http://schemas.microsoft.com/office/drawing/2014/main" id="{59AEC227-E6D2-49D6-A158-61D5F02A5058}"/>
            </a:ext>
          </a:extLst>
        </xdr:cNvPr>
        <xdr:cNvSpPr>
          <a:spLocks noChangeShapeType="1"/>
        </xdr:cNvSpPr>
      </xdr:nvSpPr>
      <xdr:spPr bwMode="auto">
        <a:xfrm>
          <a:off x="2305050" y="5553075"/>
          <a:ext cx="11430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59</xdr:row>
      <xdr:rowOff>0</xdr:rowOff>
    </xdr:from>
    <xdr:to>
      <xdr:col>22</xdr:col>
      <xdr:colOff>0</xdr:colOff>
      <xdr:row>59</xdr:row>
      <xdr:rowOff>0</xdr:rowOff>
    </xdr:to>
    <xdr:sp macro="" textlink="">
      <xdr:nvSpPr>
        <xdr:cNvPr id="17" name="Line 19">
          <a:extLst>
            <a:ext uri="{FF2B5EF4-FFF2-40B4-BE49-F238E27FC236}">
              <a16:creationId xmlns:a16="http://schemas.microsoft.com/office/drawing/2014/main" id="{85E5DC4E-0E31-40A0-80F8-710AECBA51F7}"/>
            </a:ext>
          </a:extLst>
        </xdr:cNvPr>
        <xdr:cNvSpPr>
          <a:spLocks noChangeShapeType="1"/>
        </xdr:cNvSpPr>
      </xdr:nvSpPr>
      <xdr:spPr bwMode="auto">
        <a:xfrm>
          <a:off x="3390900" y="47339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22</xdr:col>
      <xdr:colOff>0</xdr:colOff>
      <xdr:row>65</xdr:row>
      <xdr:rowOff>0</xdr:rowOff>
    </xdr:to>
    <xdr:sp macro="" textlink="">
      <xdr:nvSpPr>
        <xdr:cNvPr id="18" name="Line 20">
          <a:extLst>
            <a:ext uri="{FF2B5EF4-FFF2-40B4-BE49-F238E27FC236}">
              <a16:creationId xmlns:a16="http://schemas.microsoft.com/office/drawing/2014/main" id="{FACA8F65-B574-4083-89FE-054D3F176AF4}"/>
            </a:ext>
          </a:extLst>
        </xdr:cNvPr>
        <xdr:cNvSpPr>
          <a:spLocks noChangeShapeType="1"/>
        </xdr:cNvSpPr>
      </xdr:nvSpPr>
      <xdr:spPr bwMode="auto">
        <a:xfrm>
          <a:off x="3390900" y="51435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68</xdr:row>
      <xdr:rowOff>0</xdr:rowOff>
    </xdr:from>
    <xdr:to>
      <xdr:col>22</xdr:col>
      <xdr:colOff>0</xdr:colOff>
      <xdr:row>68</xdr:row>
      <xdr:rowOff>0</xdr:rowOff>
    </xdr:to>
    <xdr:sp macro="" textlink="">
      <xdr:nvSpPr>
        <xdr:cNvPr id="19" name="Line 21">
          <a:extLst>
            <a:ext uri="{FF2B5EF4-FFF2-40B4-BE49-F238E27FC236}">
              <a16:creationId xmlns:a16="http://schemas.microsoft.com/office/drawing/2014/main" id="{04ECE350-7D0B-467E-9032-D0ED60FD328D}"/>
            </a:ext>
          </a:extLst>
        </xdr:cNvPr>
        <xdr:cNvSpPr>
          <a:spLocks noChangeShapeType="1"/>
        </xdr:cNvSpPr>
      </xdr:nvSpPr>
      <xdr:spPr bwMode="auto">
        <a:xfrm>
          <a:off x="3390900" y="5553075"/>
          <a:ext cx="85725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200</xdr:row>
      <xdr:rowOff>0</xdr:rowOff>
    </xdr:from>
    <xdr:to>
      <xdr:col>15</xdr:col>
      <xdr:colOff>0</xdr:colOff>
      <xdr:row>200</xdr:row>
      <xdr:rowOff>0</xdr:rowOff>
    </xdr:to>
    <xdr:sp macro="" textlink="">
      <xdr:nvSpPr>
        <xdr:cNvPr id="21" name="Line 23">
          <a:extLst>
            <a:ext uri="{FF2B5EF4-FFF2-40B4-BE49-F238E27FC236}">
              <a16:creationId xmlns:a16="http://schemas.microsoft.com/office/drawing/2014/main" id="{B6DF840F-60D5-494F-8FED-91E2B8EC5967}"/>
            </a:ext>
          </a:extLst>
        </xdr:cNvPr>
        <xdr:cNvSpPr>
          <a:spLocks noChangeShapeType="1"/>
        </xdr:cNvSpPr>
      </xdr:nvSpPr>
      <xdr:spPr bwMode="auto">
        <a:xfrm flipV="1">
          <a:off x="2076450" y="67722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206</xdr:row>
      <xdr:rowOff>0</xdr:rowOff>
    </xdr:from>
    <xdr:to>
      <xdr:col>15</xdr:col>
      <xdr:colOff>0</xdr:colOff>
      <xdr:row>206</xdr:row>
      <xdr:rowOff>0</xdr:rowOff>
    </xdr:to>
    <xdr:sp macro="" textlink="">
      <xdr:nvSpPr>
        <xdr:cNvPr id="26" name="Line 30">
          <a:extLst>
            <a:ext uri="{FF2B5EF4-FFF2-40B4-BE49-F238E27FC236}">
              <a16:creationId xmlns:a16="http://schemas.microsoft.com/office/drawing/2014/main" id="{9278272F-40BB-47A1-AD86-9C6898BF817C}"/>
            </a:ext>
          </a:extLst>
        </xdr:cNvPr>
        <xdr:cNvSpPr>
          <a:spLocks noChangeShapeType="1"/>
        </xdr:cNvSpPr>
      </xdr:nvSpPr>
      <xdr:spPr bwMode="auto">
        <a:xfrm>
          <a:off x="2305050" y="758190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209</xdr:row>
      <xdr:rowOff>0</xdr:rowOff>
    </xdr:from>
    <xdr:to>
      <xdr:col>15</xdr:col>
      <xdr:colOff>0</xdr:colOff>
      <xdr:row>209</xdr:row>
      <xdr:rowOff>0</xdr:rowOff>
    </xdr:to>
    <xdr:sp macro="" textlink="">
      <xdr:nvSpPr>
        <xdr:cNvPr id="27" name="Line 31">
          <a:extLst>
            <a:ext uri="{FF2B5EF4-FFF2-40B4-BE49-F238E27FC236}">
              <a16:creationId xmlns:a16="http://schemas.microsoft.com/office/drawing/2014/main" id="{F0AB528B-7CD4-499E-B042-FB85BC18259E}"/>
            </a:ext>
          </a:extLst>
        </xdr:cNvPr>
        <xdr:cNvSpPr>
          <a:spLocks noChangeShapeType="1"/>
        </xdr:cNvSpPr>
      </xdr:nvSpPr>
      <xdr:spPr bwMode="auto">
        <a:xfrm>
          <a:off x="2305050" y="79819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200</xdr:row>
      <xdr:rowOff>0</xdr:rowOff>
    </xdr:from>
    <xdr:to>
      <xdr:col>5</xdr:col>
      <xdr:colOff>0</xdr:colOff>
      <xdr:row>200</xdr:row>
      <xdr:rowOff>0</xdr:rowOff>
    </xdr:to>
    <xdr:sp macro="" textlink="">
      <xdr:nvSpPr>
        <xdr:cNvPr id="29" name="Line 33">
          <a:extLst>
            <a:ext uri="{FF2B5EF4-FFF2-40B4-BE49-F238E27FC236}">
              <a16:creationId xmlns:a16="http://schemas.microsoft.com/office/drawing/2014/main" id="{B9F5EE7B-2215-4397-A1AF-CB5D8A05EDED}"/>
            </a:ext>
          </a:extLst>
        </xdr:cNvPr>
        <xdr:cNvSpPr>
          <a:spLocks noChangeShapeType="1"/>
        </xdr:cNvSpPr>
      </xdr:nvSpPr>
      <xdr:spPr bwMode="auto">
        <a:xfrm>
          <a:off x="190500" y="6772275"/>
          <a:ext cx="9144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203</xdr:row>
      <xdr:rowOff>0</xdr:rowOff>
    </xdr:from>
    <xdr:to>
      <xdr:col>5</xdr:col>
      <xdr:colOff>0</xdr:colOff>
      <xdr:row>203</xdr:row>
      <xdr:rowOff>0</xdr:rowOff>
    </xdr:to>
    <xdr:sp macro="" textlink="">
      <xdr:nvSpPr>
        <xdr:cNvPr id="30" name="Line 34">
          <a:extLst>
            <a:ext uri="{FF2B5EF4-FFF2-40B4-BE49-F238E27FC236}">
              <a16:creationId xmlns:a16="http://schemas.microsoft.com/office/drawing/2014/main" id="{FD67B4B7-CA4C-427F-B713-659C67B83CC9}"/>
            </a:ext>
          </a:extLst>
        </xdr:cNvPr>
        <xdr:cNvSpPr>
          <a:spLocks noChangeShapeType="1"/>
        </xdr:cNvSpPr>
      </xdr:nvSpPr>
      <xdr:spPr bwMode="auto">
        <a:xfrm>
          <a:off x="190500" y="7181850"/>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233</xdr:row>
      <xdr:rowOff>0</xdr:rowOff>
    </xdr:from>
    <xdr:to>
      <xdr:col>5</xdr:col>
      <xdr:colOff>0</xdr:colOff>
      <xdr:row>233</xdr:row>
      <xdr:rowOff>0</xdr:rowOff>
    </xdr:to>
    <xdr:sp macro="" textlink="">
      <xdr:nvSpPr>
        <xdr:cNvPr id="31" name="Line 35">
          <a:extLst>
            <a:ext uri="{FF2B5EF4-FFF2-40B4-BE49-F238E27FC236}">
              <a16:creationId xmlns:a16="http://schemas.microsoft.com/office/drawing/2014/main" id="{AA7672A5-4808-4DE8-B766-FEA54E3A4F9A}"/>
            </a:ext>
          </a:extLst>
        </xdr:cNvPr>
        <xdr:cNvSpPr>
          <a:spLocks noChangeShapeType="1"/>
        </xdr:cNvSpPr>
      </xdr:nvSpPr>
      <xdr:spPr bwMode="auto">
        <a:xfrm>
          <a:off x="190500" y="9191625"/>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239</xdr:row>
      <xdr:rowOff>0</xdr:rowOff>
    </xdr:from>
    <xdr:to>
      <xdr:col>5</xdr:col>
      <xdr:colOff>0</xdr:colOff>
      <xdr:row>239</xdr:row>
      <xdr:rowOff>0</xdr:rowOff>
    </xdr:to>
    <xdr:sp macro="" textlink="">
      <xdr:nvSpPr>
        <xdr:cNvPr id="32" name="Line 37">
          <a:extLst>
            <a:ext uri="{FF2B5EF4-FFF2-40B4-BE49-F238E27FC236}">
              <a16:creationId xmlns:a16="http://schemas.microsoft.com/office/drawing/2014/main" id="{D5BDFE12-48D5-46AF-B172-C91AB487160A}"/>
            </a:ext>
          </a:extLst>
        </xdr:cNvPr>
        <xdr:cNvSpPr>
          <a:spLocks noChangeShapeType="1"/>
        </xdr:cNvSpPr>
      </xdr:nvSpPr>
      <xdr:spPr bwMode="auto">
        <a:xfrm>
          <a:off x="190500" y="10010775"/>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242</xdr:row>
      <xdr:rowOff>0</xdr:rowOff>
    </xdr:from>
    <xdr:to>
      <xdr:col>5</xdr:col>
      <xdr:colOff>0</xdr:colOff>
      <xdr:row>242</xdr:row>
      <xdr:rowOff>0</xdr:rowOff>
    </xdr:to>
    <xdr:sp macro="" textlink="">
      <xdr:nvSpPr>
        <xdr:cNvPr id="33" name="Line 38">
          <a:extLst>
            <a:ext uri="{FF2B5EF4-FFF2-40B4-BE49-F238E27FC236}">
              <a16:creationId xmlns:a16="http://schemas.microsoft.com/office/drawing/2014/main" id="{7149B54A-D78E-466D-ABEA-C4B6C2887FAA}"/>
            </a:ext>
          </a:extLst>
        </xdr:cNvPr>
        <xdr:cNvSpPr>
          <a:spLocks noChangeShapeType="1"/>
        </xdr:cNvSpPr>
      </xdr:nvSpPr>
      <xdr:spPr bwMode="auto">
        <a:xfrm>
          <a:off x="190500" y="1042035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281</xdr:row>
      <xdr:rowOff>0</xdr:rowOff>
    </xdr:from>
    <xdr:to>
      <xdr:col>5</xdr:col>
      <xdr:colOff>0</xdr:colOff>
      <xdr:row>281</xdr:row>
      <xdr:rowOff>0</xdr:rowOff>
    </xdr:to>
    <xdr:sp macro="" textlink="">
      <xdr:nvSpPr>
        <xdr:cNvPr id="34" name="Line 43">
          <a:extLst>
            <a:ext uri="{FF2B5EF4-FFF2-40B4-BE49-F238E27FC236}">
              <a16:creationId xmlns:a16="http://schemas.microsoft.com/office/drawing/2014/main" id="{5CBEC375-2E28-495D-852A-024B0B288424}"/>
            </a:ext>
          </a:extLst>
        </xdr:cNvPr>
        <xdr:cNvSpPr>
          <a:spLocks noChangeShapeType="1"/>
        </xdr:cNvSpPr>
      </xdr:nvSpPr>
      <xdr:spPr bwMode="auto">
        <a:xfrm>
          <a:off x="190500" y="15706725"/>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1376</xdr:row>
      <xdr:rowOff>0</xdr:rowOff>
    </xdr:from>
    <xdr:to>
      <xdr:col>2</xdr:col>
      <xdr:colOff>0</xdr:colOff>
      <xdr:row>1376</xdr:row>
      <xdr:rowOff>0</xdr:rowOff>
    </xdr:to>
    <xdr:sp macro="" textlink="">
      <xdr:nvSpPr>
        <xdr:cNvPr id="37" name="Line 48">
          <a:extLst>
            <a:ext uri="{FF2B5EF4-FFF2-40B4-BE49-F238E27FC236}">
              <a16:creationId xmlns:a16="http://schemas.microsoft.com/office/drawing/2014/main" id="{C424A64C-5286-4C7C-9BC4-199138AD1302}"/>
            </a:ext>
          </a:extLst>
        </xdr:cNvPr>
        <xdr:cNvSpPr>
          <a:spLocks noChangeShapeType="1"/>
        </xdr:cNvSpPr>
      </xdr:nvSpPr>
      <xdr:spPr bwMode="auto">
        <a:xfrm>
          <a:off x="190500" y="3876675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1337</xdr:row>
      <xdr:rowOff>0</xdr:rowOff>
    </xdr:from>
    <xdr:to>
      <xdr:col>2</xdr:col>
      <xdr:colOff>0</xdr:colOff>
      <xdr:row>1337</xdr:row>
      <xdr:rowOff>0</xdr:rowOff>
    </xdr:to>
    <xdr:sp macro="" textlink="">
      <xdr:nvSpPr>
        <xdr:cNvPr id="38" name="Line 49">
          <a:extLst>
            <a:ext uri="{FF2B5EF4-FFF2-40B4-BE49-F238E27FC236}">
              <a16:creationId xmlns:a16="http://schemas.microsoft.com/office/drawing/2014/main" id="{BA6A3DE0-CBDF-4D44-A1C1-2F423512EE86}"/>
            </a:ext>
          </a:extLst>
        </xdr:cNvPr>
        <xdr:cNvSpPr>
          <a:spLocks noChangeShapeType="1"/>
        </xdr:cNvSpPr>
      </xdr:nvSpPr>
      <xdr:spPr bwMode="auto">
        <a:xfrm>
          <a:off x="190500" y="3673792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239</xdr:row>
      <xdr:rowOff>0</xdr:rowOff>
    </xdr:from>
    <xdr:to>
      <xdr:col>15</xdr:col>
      <xdr:colOff>0</xdr:colOff>
      <xdr:row>239</xdr:row>
      <xdr:rowOff>0</xdr:rowOff>
    </xdr:to>
    <xdr:sp macro="" textlink="">
      <xdr:nvSpPr>
        <xdr:cNvPr id="39" name="Line 51">
          <a:extLst>
            <a:ext uri="{FF2B5EF4-FFF2-40B4-BE49-F238E27FC236}">
              <a16:creationId xmlns:a16="http://schemas.microsoft.com/office/drawing/2014/main" id="{59FA93CB-AD40-42EC-8366-22C2D6DC0334}"/>
            </a:ext>
          </a:extLst>
        </xdr:cNvPr>
        <xdr:cNvSpPr>
          <a:spLocks noChangeShapeType="1"/>
        </xdr:cNvSpPr>
      </xdr:nvSpPr>
      <xdr:spPr bwMode="auto">
        <a:xfrm flipV="1">
          <a:off x="2076450" y="100107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242</xdr:row>
      <xdr:rowOff>0</xdr:rowOff>
    </xdr:from>
    <xdr:to>
      <xdr:col>15</xdr:col>
      <xdr:colOff>0</xdr:colOff>
      <xdr:row>242</xdr:row>
      <xdr:rowOff>0</xdr:rowOff>
    </xdr:to>
    <xdr:sp macro="" textlink="">
      <xdr:nvSpPr>
        <xdr:cNvPr id="40" name="Line 52">
          <a:extLst>
            <a:ext uri="{FF2B5EF4-FFF2-40B4-BE49-F238E27FC236}">
              <a16:creationId xmlns:a16="http://schemas.microsoft.com/office/drawing/2014/main" id="{071979F0-63ED-44CA-944E-998C3FBB6B52}"/>
            </a:ext>
          </a:extLst>
        </xdr:cNvPr>
        <xdr:cNvSpPr>
          <a:spLocks noChangeShapeType="1"/>
        </xdr:cNvSpPr>
      </xdr:nvSpPr>
      <xdr:spPr bwMode="auto">
        <a:xfrm flipV="1">
          <a:off x="2076450" y="104203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242</xdr:row>
      <xdr:rowOff>9525</xdr:rowOff>
    </xdr:from>
    <xdr:to>
      <xdr:col>11</xdr:col>
      <xdr:colOff>0</xdr:colOff>
      <xdr:row>245</xdr:row>
      <xdr:rowOff>0</xdr:rowOff>
    </xdr:to>
    <xdr:sp macro="" textlink="">
      <xdr:nvSpPr>
        <xdr:cNvPr id="41" name="Line 53">
          <a:extLst>
            <a:ext uri="{FF2B5EF4-FFF2-40B4-BE49-F238E27FC236}">
              <a16:creationId xmlns:a16="http://schemas.microsoft.com/office/drawing/2014/main" id="{E3C2D9AE-CDEE-4446-A6DF-C891FA1F34E6}"/>
            </a:ext>
          </a:extLst>
        </xdr:cNvPr>
        <xdr:cNvSpPr>
          <a:spLocks noChangeShapeType="1"/>
        </xdr:cNvSpPr>
      </xdr:nvSpPr>
      <xdr:spPr bwMode="auto">
        <a:xfrm>
          <a:off x="2305050" y="10426700"/>
          <a:ext cx="0" cy="40322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245</xdr:row>
      <xdr:rowOff>0</xdr:rowOff>
    </xdr:from>
    <xdr:to>
      <xdr:col>12</xdr:col>
      <xdr:colOff>0</xdr:colOff>
      <xdr:row>245</xdr:row>
      <xdr:rowOff>0</xdr:rowOff>
    </xdr:to>
    <xdr:sp macro="" textlink="">
      <xdr:nvSpPr>
        <xdr:cNvPr id="42" name="Line 54">
          <a:extLst>
            <a:ext uri="{FF2B5EF4-FFF2-40B4-BE49-F238E27FC236}">
              <a16:creationId xmlns:a16="http://schemas.microsoft.com/office/drawing/2014/main" id="{AD062390-BEA1-459C-8D0B-A737782E602E}"/>
            </a:ext>
          </a:extLst>
        </xdr:cNvPr>
        <xdr:cNvSpPr>
          <a:spLocks noChangeShapeType="1"/>
        </xdr:cNvSpPr>
      </xdr:nvSpPr>
      <xdr:spPr bwMode="auto">
        <a:xfrm>
          <a:off x="2305050" y="108299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245</xdr:row>
      <xdr:rowOff>0</xdr:rowOff>
    </xdr:from>
    <xdr:to>
      <xdr:col>22</xdr:col>
      <xdr:colOff>0</xdr:colOff>
      <xdr:row>245</xdr:row>
      <xdr:rowOff>0</xdr:rowOff>
    </xdr:to>
    <xdr:sp macro="" textlink="">
      <xdr:nvSpPr>
        <xdr:cNvPr id="43" name="Line 55">
          <a:extLst>
            <a:ext uri="{FF2B5EF4-FFF2-40B4-BE49-F238E27FC236}">
              <a16:creationId xmlns:a16="http://schemas.microsoft.com/office/drawing/2014/main" id="{EECA6627-A34D-498D-ABCC-10243542718D}"/>
            </a:ext>
          </a:extLst>
        </xdr:cNvPr>
        <xdr:cNvSpPr>
          <a:spLocks noChangeShapeType="1"/>
        </xdr:cNvSpPr>
      </xdr:nvSpPr>
      <xdr:spPr bwMode="auto">
        <a:xfrm flipV="1">
          <a:off x="3390900" y="108299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266</xdr:row>
      <xdr:rowOff>0</xdr:rowOff>
    </xdr:from>
    <xdr:to>
      <xdr:col>18</xdr:col>
      <xdr:colOff>0</xdr:colOff>
      <xdr:row>272</xdr:row>
      <xdr:rowOff>0</xdr:rowOff>
    </xdr:to>
    <xdr:sp macro="" textlink="">
      <xdr:nvSpPr>
        <xdr:cNvPr id="44" name="Line 56">
          <a:extLst>
            <a:ext uri="{FF2B5EF4-FFF2-40B4-BE49-F238E27FC236}">
              <a16:creationId xmlns:a16="http://schemas.microsoft.com/office/drawing/2014/main" id="{83317948-E2F9-4529-90E9-E8E1C2F568A7}"/>
            </a:ext>
          </a:extLst>
        </xdr:cNvPr>
        <xdr:cNvSpPr>
          <a:spLocks noChangeShapeType="1"/>
        </xdr:cNvSpPr>
      </xdr:nvSpPr>
      <xdr:spPr bwMode="auto">
        <a:xfrm flipH="1">
          <a:off x="3619500" y="1367790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269</xdr:row>
      <xdr:rowOff>0</xdr:rowOff>
    </xdr:from>
    <xdr:to>
      <xdr:col>21</xdr:col>
      <xdr:colOff>47625</xdr:colOff>
      <xdr:row>269</xdr:row>
      <xdr:rowOff>0</xdr:rowOff>
    </xdr:to>
    <xdr:sp macro="" textlink="">
      <xdr:nvSpPr>
        <xdr:cNvPr id="45" name="Line 57">
          <a:extLst>
            <a:ext uri="{FF2B5EF4-FFF2-40B4-BE49-F238E27FC236}">
              <a16:creationId xmlns:a16="http://schemas.microsoft.com/office/drawing/2014/main" id="{8EB64A80-2DB4-40B9-9C00-645BD809501D}"/>
            </a:ext>
          </a:extLst>
        </xdr:cNvPr>
        <xdr:cNvSpPr>
          <a:spLocks noChangeShapeType="1"/>
        </xdr:cNvSpPr>
      </xdr:nvSpPr>
      <xdr:spPr bwMode="auto">
        <a:xfrm>
          <a:off x="3600450" y="14077950"/>
          <a:ext cx="6350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272</xdr:row>
      <xdr:rowOff>0</xdr:rowOff>
    </xdr:from>
    <xdr:to>
      <xdr:col>22</xdr:col>
      <xdr:colOff>0</xdr:colOff>
      <xdr:row>272</xdr:row>
      <xdr:rowOff>0</xdr:rowOff>
    </xdr:to>
    <xdr:sp macro="" textlink="">
      <xdr:nvSpPr>
        <xdr:cNvPr id="46" name="Line 58">
          <a:extLst>
            <a:ext uri="{FF2B5EF4-FFF2-40B4-BE49-F238E27FC236}">
              <a16:creationId xmlns:a16="http://schemas.microsoft.com/office/drawing/2014/main" id="{4659F133-1296-4086-8681-D5CAF35747D5}"/>
            </a:ext>
          </a:extLst>
        </xdr:cNvPr>
        <xdr:cNvSpPr>
          <a:spLocks noChangeShapeType="1"/>
        </xdr:cNvSpPr>
      </xdr:nvSpPr>
      <xdr:spPr bwMode="auto">
        <a:xfrm>
          <a:off x="3619500" y="14478000"/>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281</xdr:row>
      <xdr:rowOff>0</xdr:rowOff>
    </xdr:from>
    <xdr:to>
      <xdr:col>15</xdr:col>
      <xdr:colOff>0</xdr:colOff>
      <xdr:row>281</xdr:row>
      <xdr:rowOff>0</xdr:rowOff>
    </xdr:to>
    <xdr:sp macro="" textlink="">
      <xdr:nvSpPr>
        <xdr:cNvPr id="47" name="Line 64">
          <a:extLst>
            <a:ext uri="{FF2B5EF4-FFF2-40B4-BE49-F238E27FC236}">
              <a16:creationId xmlns:a16="http://schemas.microsoft.com/office/drawing/2014/main" id="{54C0309E-1385-4E97-B4E2-663C78622FB2}"/>
            </a:ext>
          </a:extLst>
        </xdr:cNvPr>
        <xdr:cNvSpPr>
          <a:spLocks noChangeShapeType="1"/>
        </xdr:cNvSpPr>
      </xdr:nvSpPr>
      <xdr:spPr bwMode="auto">
        <a:xfrm flipV="1">
          <a:off x="2076450" y="157067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49" name="Line 67">
          <a:extLst>
            <a:ext uri="{FF2B5EF4-FFF2-40B4-BE49-F238E27FC236}">
              <a16:creationId xmlns:a16="http://schemas.microsoft.com/office/drawing/2014/main" id="{B2B13D27-F73B-4B1F-9F9A-D49B26A64CF8}"/>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50" name="Line 70">
          <a:extLst>
            <a:ext uri="{FF2B5EF4-FFF2-40B4-BE49-F238E27FC236}">
              <a16:creationId xmlns:a16="http://schemas.microsoft.com/office/drawing/2014/main" id="{DF235F3E-4499-448A-A502-3B55197E4BD9}"/>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51" name="Line 72">
          <a:extLst>
            <a:ext uri="{FF2B5EF4-FFF2-40B4-BE49-F238E27FC236}">
              <a16:creationId xmlns:a16="http://schemas.microsoft.com/office/drawing/2014/main" id="{BF85722A-B7D3-44A0-BCB0-3F03C10198FF}"/>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295</xdr:row>
      <xdr:rowOff>0</xdr:rowOff>
    </xdr:from>
    <xdr:to>
      <xdr:col>11</xdr:col>
      <xdr:colOff>0</xdr:colOff>
      <xdr:row>295</xdr:row>
      <xdr:rowOff>0</xdr:rowOff>
    </xdr:to>
    <xdr:sp macro="" textlink="">
      <xdr:nvSpPr>
        <xdr:cNvPr id="52" name="Line 74">
          <a:extLst>
            <a:ext uri="{FF2B5EF4-FFF2-40B4-BE49-F238E27FC236}">
              <a16:creationId xmlns:a16="http://schemas.microsoft.com/office/drawing/2014/main" id="{DD879872-588E-462B-A636-821A699E1284}"/>
            </a:ext>
          </a:extLst>
        </xdr:cNvPr>
        <xdr:cNvSpPr>
          <a:spLocks noChangeShapeType="1"/>
        </xdr:cNvSpPr>
      </xdr:nvSpPr>
      <xdr:spPr bwMode="auto">
        <a:xfrm>
          <a:off x="2305050" y="17497425"/>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281</xdr:row>
      <xdr:rowOff>0</xdr:rowOff>
    </xdr:from>
    <xdr:to>
      <xdr:col>11</xdr:col>
      <xdr:colOff>0</xdr:colOff>
      <xdr:row>287</xdr:row>
      <xdr:rowOff>0</xdr:rowOff>
    </xdr:to>
    <xdr:sp macro="" textlink="">
      <xdr:nvSpPr>
        <xdr:cNvPr id="53" name="Line 86">
          <a:extLst>
            <a:ext uri="{FF2B5EF4-FFF2-40B4-BE49-F238E27FC236}">
              <a16:creationId xmlns:a16="http://schemas.microsoft.com/office/drawing/2014/main" id="{AD3B51A3-2E07-4BD1-BCD0-5819D7B7BD7C}"/>
            </a:ext>
          </a:extLst>
        </xdr:cNvPr>
        <xdr:cNvSpPr>
          <a:spLocks noChangeShapeType="1"/>
        </xdr:cNvSpPr>
      </xdr:nvSpPr>
      <xdr:spPr bwMode="auto">
        <a:xfrm>
          <a:off x="2305050" y="15706725"/>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284</xdr:row>
      <xdr:rowOff>0</xdr:rowOff>
    </xdr:from>
    <xdr:to>
      <xdr:col>15</xdr:col>
      <xdr:colOff>0</xdr:colOff>
      <xdr:row>284</xdr:row>
      <xdr:rowOff>0</xdr:rowOff>
    </xdr:to>
    <xdr:sp macro="" textlink="">
      <xdr:nvSpPr>
        <xdr:cNvPr id="54" name="Line 87">
          <a:extLst>
            <a:ext uri="{FF2B5EF4-FFF2-40B4-BE49-F238E27FC236}">
              <a16:creationId xmlns:a16="http://schemas.microsoft.com/office/drawing/2014/main" id="{2154A24F-128D-4454-94D9-DBF0EA8AA98E}"/>
            </a:ext>
          </a:extLst>
        </xdr:cNvPr>
        <xdr:cNvSpPr>
          <a:spLocks noChangeShapeType="1"/>
        </xdr:cNvSpPr>
      </xdr:nvSpPr>
      <xdr:spPr bwMode="auto">
        <a:xfrm>
          <a:off x="2305050" y="1610677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287</xdr:row>
      <xdr:rowOff>0</xdr:rowOff>
    </xdr:from>
    <xdr:to>
      <xdr:col>15</xdr:col>
      <xdr:colOff>0</xdr:colOff>
      <xdr:row>287</xdr:row>
      <xdr:rowOff>0</xdr:rowOff>
    </xdr:to>
    <xdr:sp macro="" textlink="">
      <xdr:nvSpPr>
        <xdr:cNvPr id="55" name="Line 88">
          <a:extLst>
            <a:ext uri="{FF2B5EF4-FFF2-40B4-BE49-F238E27FC236}">
              <a16:creationId xmlns:a16="http://schemas.microsoft.com/office/drawing/2014/main" id="{EB6AF779-B1B4-49F4-8CB9-C4526DEBD535}"/>
            </a:ext>
          </a:extLst>
        </xdr:cNvPr>
        <xdr:cNvSpPr>
          <a:spLocks noChangeShapeType="1"/>
        </xdr:cNvSpPr>
      </xdr:nvSpPr>
      <xdr:spPr bwMode="auto">
        <a:xfrm>
          <a:off x="2305050" y="1650682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52</xdr:row>
      <xdr:rowOff>161925</xdr:rowOff>
    </xdr:from>
    <xdr:to>
      <xdr:col>5</xdr:col>
      <xdr:colOff>0</xdr:colOff>
      <xdr:row>52</xdr:row>
      <xdr:rowOff>161925</xdr:rowOff>
    </xdr:to>
    <xdr:sp macro="" textlink="">
      <xdr:nvSpPr>
        <xdr:cNvPr id="132" name="Line 190">
          <a:extLst>
            <a:ext uri="{FF2B5EF4-FFF2-40B4-BE49-F238E27FC236}">
              <a16:creationId xmlns:a16="http://schemas.microsoft.com/office/drawing/2014/main" id="{AD0EB10F-2B26-4A27-8C31-C82E84830342}"/>
            </a:ext>
          </a:extLst>
        </xdr:cNvPr>
        <xdr:cNvSpPr>
          <a:spLocks noChangeShapeType="1"/>
        </xdr:cNvSpPr>
      </xdr:nvSpPr>
      <xdr:spPr bwMode="auto">
        <a:xfrm>
          <a:off x="190500" y="3911600"/>
          <a:ext cx="9144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56</xdr:row>
      <xdr:rowOff>0</xdr:rowOff>
    </xdr:from>
    <xdr:to>
      <xdr:col>15</xdr:col>
      <xdr:colOff>0</xdr:colOff>
      <xdr:row>56</xdr:row>
      <xdr:rowOff>0</xdr:rowOff>
    </xdr:to>
    <xdr:sp macro="" textlink="">
      <xdr:nvSpPr>
        <xdr:cNvPr id="133" name="Line 13">
          <a:extLst>
            <a:ext uri="{FF2B5EF4-FFF2-40B4-BE49-F238E27FC236}">
              <a16:creationId xmlns:a16="http://schemas.microsoft.com/office/drawing/2014/main" id="{AB7BC5E7-42CC-471C-AF20-F321BEA719E1}"/>
            </a:ext>
          </a:extLst>
        </xdr:cNvPr>
        <xdr:cNvSpPr>
          <a:spLocks noChangeShapeType="1"/>
        </xdr:cNvSpPr>
      </xdr:nvSpPr>
      <xdr:spPr bwMode="auto">
        <a:xfrm>
          <a:off x="2305050" y="43243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209</xdr:row>
      <xdr:rowOff>0</xdr:rowOff>
    </xdr:from>
    <xdr:to>
      <xdr:col>11</xdr:col>
      <xdr:colOff>0</xdr:colOff>
      <xdr:row>209</xdr:row>
      <xdr:rowOff>0</xdr:rowOff>
    </xdr:to>
    <xdr:sp macro="" textlink="">
      <xdr:nvSpPr>
        <xdr:cNvPr id="135" name="Line 28">
          <a:extLst>
            <a:ext uri="{FF2B5EF4-FFF2-40B4-BE49-F238E27FC236}">
              <a16:creationId xmlns:a16="http://schemas.microsoft.com/office/drawing/2014/main" id="{0C9E2612-503D-4B7B-AE0A-9B04FE4065C7}"/>
            </a:ext>
          </a:extLst>
        </xdr:cNvPr>
        <xdr:cNvSpPr>
          <a:spLocks noChangeShapeType="1"/>
        </xdr:cNvSpPr>
      </xdr:nvSpPr>
      <xdr:spPr bwMode="auto">
        <a:xfrm>
          <a:off x="2305050" y="7981950"/>
          <a:ext cx="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212</xdr:row>
      <xdr:rowOff>0</xdr:rowOff>
    </xdr:from>
    <xdr:to>
      <xdr:col>15</xdr:col>
      <xdr:colOff>0</xdr:colOff>
      <xdr:row>212</xdr:row>
      <xdr:rowOff>0</xdr:rowOff>
    </xdr:to>
    <xdr:sp macro="" textlink="">
      <xdr:nvSpPr>
        <xdr:cNvPr id="136" name="Line 30">
          <a:extLst>
            <a:ext uri="{FF2B5EF4-FFF2-40B4-BE49-F238E27FC236}">
              <a16:creationId xmlns:a16="http://schemas.microsoft.com/office/drawing/2014/main" id="{24699E42-F452-4C1A-9EC8-D4641E12ED41}"/>
            </a:ext>
          </a:extLst>
        </xdr:cNvPr>
        <xdr:cNvSpPr>
          <a:spLocks noChangeShapeType="1"/>
        </xdr:cNvSpPr>
      </xdr:nvSpPr>
      <xdr:spPr bwMode="auto">
        <a:xfrm>
          <a:off x="2305050" y="8382000"/>
          <a:ext cx="6286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215</xdr:row>
      <xdr:rowOff>0</xdr:rowOff>
    </xdr:from>
    <xdr:to>
      <xdr:col>15</xdr:col>
      <xdr:colOff>0</xdr:colOff>
      <xdr:row>215</xdr:row>
      <xdr:rowOff>0</xdr:rowOff>
    </xdr:to>
    <xdr:sp macro="" textlink="">
      <xdr:nvSpPr>
        <xdr:cNvPr id="137" name="Line 31">
          <a:extLst>
            <a:ext uri="{FF2B5EF4-FFF2-40B4-BE49-F238E27FC236}">
              <a16:creationId xmlns:a16="http://schemas.microsoft.com/office/drawing/2014/main" id="{6E83785B-9CEC-4859-819A-31F4FAECB064}"/>
            </a:ext>
          </a:extLst>
        </xdr:cNvPr>
        <xdr:cNvSpPr>
          <a:spLocks noChangeShapeType="1"/>
        </xdr:cNvSpPr>
      </xdr:nvSpPr>
      <xdr:spPr bwMode="auto">
        <a:xfrm>
          <a:off x="2305050" y="8782050"/>
          <a:ext cx="6286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226978</xdr:colOff>
      <xdr:row>203</xdr:row>
      <xdr:rowOff>0</xdr:rowOff>
    </xdr:from>
    <xdr:to>
      <xdr:col>11</xdr:col>
      <xdr:colOff>9524</xdr:colOff>
      <xdr:row>215</xdr:row>
      <xdr:rowOff>0</xdr:rowOff>
    </xdr:to>
    <xdr:sp macro="" textlink="">
      <xdr:nvSpPr>
        <xdr:cNvPr id="138" name="Line 28">
          <a:extLst>
            <a:ext uri="{FF2B5EF4-FFF2-40B4-BE49-F238E27FC236}">
              <a16:creationId xmlns:a16="http://schemas.microsoft.com/office/drawing/2014/main" id="{1FB2B34F-80A0-4934-B343-2C28F187EDB9}"/>
            </a:ext>
          </a:extLst>
        </xdr:cNvPr>
        <xdr:cNvSpPr>
          <a:spLocks noChangeShapeType="1"/>
        </xdr:cNvSpPr>
      </xdr:nvSpPr>
      <xdr:spPr bwMode="auto">
        <a:xfrm flipH="1">
          <a:off x="2946669" y="27010468"/>
          <a:ext cx="9525" cy="1588851"/>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233</xdr:row>
      <xdr:rowOff>0</xdr:rowOff>
    </xdr:from>
    <xdr:to>
      <xdr:col>22</xdr:col>
      <xdr:colOff>0</xdr:colOff>
      <xdr:row>233</xdr:row>
      <xdr:rowOff>0</xdr:rowOff>
    </xdr:to>
    <xdr:sp macro="" textlink="">
      <xdr:nvSpPr>
        <xdr:cNvPr id="139" name="Line 50">
          <a:extLst>
            <a:ext uri="{FF2B5EF4-FFF2-40B4-BE49-F238E27FC236}">
              <a16:creationId xmlns:a16="http://schemas.microsoft.com/office/drawing/2014/main" id="{3B0B24D4-46D6-45C7-B172-3712A1E0503A}"/>
            </a:ext>
          </a:extLst>
        </xdr:cNvPr>
        <xdr:cNvSpPr>
          <a:spLocks noChangeShapeType="1"/>
        </xdr:cNvSpPr>
      </xdr:nvSpPr>
      <xdr:spPr bwMode="auto">
        <a:xfrm flipV="1">
          <a:off x="3390900" y="91916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233</xdr:row>
      <xdr:rowOff>0</xdr:rowOff>
    </xdr:from>
    <xdr:to>
      <xdr:col>12</xdr:col>
      <xdr:colOff>0</xdr:colOff>
      <xdr:row>233</xdr:row>
      <xdr:rowOff>0</xdr:rowOff>
    </xdr:to>
    <xdr:sp macro="" textlink="">
      <xdr:nvSpPr>
        <xdr:cNvPr id="140" name="Line 51">
          <a:extLst>
            <a:ext uri="{FF2B5EF4-FFF2-40B4-BE49-F238E27FC236}">
              <a16:creationId xmlns:a16="http://schemas.microsoft.com/office/drawing/2014/main" id="{0A804ABE-BC45-48B3-B953-43CC4B28B3D2}"/>
            </a:ext>
          </a:extLst>
        </xdr:cNvPr>
        <xdr:cNvSpPr>
          <a:spLocks noChangeShapeType="1"/>
        </xdr:cNvSpPr>
      </xdr:nvSpPr>
      <xdr:spPr bwMode="auto">
        <a:xfrm flipV="1">
          <a:off x="2076450" y="9191625"/>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236</xdr:row>
      <xdr:rowOff>0</xdr:rowOff>
    </xdr:from>
    <xdr:to>
      <xdr:col>12</xdr:col>
      <xdr:colOff>0</xdr:colOff>
      <xdr:row>236</xdr:row>
      <xdr:rowOff>0</xdr:rowOff>
    </xdr:to>
    <xdr:sp macro="" textlink="">
      <xdr:nvSpPr>
        <xdr:cNvPr id="141" name="Line 15">
          <a:extLst>
            <a:ext uri="{FF2B5EF4-FFF2-40B4-BE49-F238E27FC236}">
              <a16:creationId xmlns:a16="http://schemas.microsoft.com/office/drawing/2014/main" id="{8F15D049-F7DE-4EBC-A32A-AE69F28D7834}"/>
            </a:ext>
          </a:extLst>
        </xdr:cNvPr>
        <xdr:cNvSpPr>
          <a:spLocks noChangeShapeType="1"/>
        </xdr:cNvSpPr>
      </xdr:nvSpPr>
      <xdr:spPr bwMode="auto">
        <a:xfrm>
          <a:off x="2305050" y="96012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236</xdr:row>
      <xdr:rowOff>0</xdr:rowOff>
    </xdr:from>
    <xdr:to>
      <xdr:col>22</xdr:col>
      <xdr:colOff>0</xdr:colOff>
      <xdr:row>236</xdr:row>
      <xdr:rowOff>0</xdr:rowOff>
    </xdr:to>
    <xdr:sp macro="" textlink="">
      <xdr:nvSpPr>
        <xdr:cNvPr id="142" name="Line 21">
          <a:extLst>
            <a:ext uri="{FF2B5EF4-FFF2-40B4-BE49-F238E27FC236}">
              <a16:creationId xmlns:a16="http://schemas.microsoft.com/office/drawing/2014/main" id="{297EB89E-D070-4499-9E10-C8776261D636}"/>
            </a:ext>
          </a:extLst>
        </xdr:cNvPr>
        <xdr:cNvSpPr>
          <a:spLocks noChangeShapeType="1"/>
        </xdr:cNvSpPr>
      </xdr:nvSpPr>
      <xdr:spPr bwMode="auto">
        <a:xfrm>
          <a:off x="3390900" y="9601200"/>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233</xdr:row>
      <xdr:rowOff>9525</xdr:rowOff>
    </xdr:from>
    <xdr:to>
      <xdr:col>11</xdr:col>
      <xdr:colOff>0</xdr:colOff>
      <xdr:row>236</xdr:row>
      <xdr:rowOff>0</xdr:rowOff>
    </xdr:to>
    <xdr:sp macro="" textlink="">
      <xdr:nvSpPr>
        <xdr:cNvPr id="143" name="Line 53">
          <a:extLst>
            <a:ext uri="{FF2B5EF4-FFF2-40B4-BE49-F238E27FC236}">
              <a16:creationId xmlns:a16="http://schemas.microsoft.com/office/drawing/2014/main" id="{57BA7B8E-03A0-43BD-B0C7-5F4A8B8D9B19}"/>
            </a:ext>
          </a:extLst>
        </xdr:cNvPr>
        <xdr:cNvSpPr>
          <a:spLocks noChangeShapeType="1"/>
        </xdr:cNvSpPr>
      </xdr:nvSpPr>
      <xdr:spPr bwMode="auto">
        <a:xfrm>
          <a:off x="2305050" y="9197975"/>
          <a:ext cx="0" cy="40322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254</xdr:row>
      <xdr:rowOff>0</xdr:rowOff>
    </xdr:from>
    <xdr:to>
      <xdr:col>5</xdr:col>
      <xdr:colOff>0</xdr:colOff>
      <xdr:row>254</xdr:row>
      <xdr:rowOff>0</xdr:rowOff>
    </xdr:to>
    <xdr:sp macro="" textlink="">
      <xdr:nvSpPr>
        <xdr:cNvPr id="144" name="Line 42">
          <a:extLst>
            <a:ext uri="{FF2B5EF4-FFF2-40B4-BE49-F238E27FC236}">
              <a16:creationId xmlns:a16="http://schemas.microsoft.com/office/drawing/2014/main" id="{0DF5F11E-8B63-4318-A7C0-6D259BFE04B9}"/>
            </a:ext>
          </a:extLst>
        </xdr:cNvPr>
        <xdr:cNvSpPr>
          <a:spLocks noChangeShapeType="1"/>
        </xdr:cNvSpPr>
      </xdr:nvSpPr>
      <xdr:spPr bwMode="auto">
        <a:xfrm>
          <a:off x="190500" y="1203960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254</xdr:row>
      <xdr:rowOff>0</xdr:rowOff>
    </xdr:from>
    <xdr:to>
      <xdr:col>15</xdr:col>
      <xdr:colOff>0</xdr:colOff>
      <xdr:row>254</xdr:row>
      <xdr:rowOff>0</xdr:rowOff>
    </xdr:to>
    <xdr:sp macro="" textlink="">
      <xdr:nvSpPr>
        <xdr:cNvPr id="145" name="Line 63">
          <a:extLst>
            <a:ext uri="{FF2B5EF4-FFF2-40B4-BE49-F238E27FC236}">
              <a16:creationId xmlns:a16="http://schemas.microsoft.com/office/drawing/2014/main" id="{53E954B5-C6B8-409B-B149-A4723B6138B8}"/>
            </a:ext>
          </a:extLst>
        </xdr:cNvPr>
        <xdr:cNvSpPr>
          <a:spLocks noChangeShapeType="1"/>
        </xdr:cNvSpPr>
      </xdr:nvSpPr>
      <xdr:spPr bwMode="auto">
        <a:xfrm flipV="1">
          <a:off x="2076450" y="120396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254</xdr:row>
      <xdr:rowOff>0</xdr:rowOff>
    </xdr:from>
    <xdr:to>
      <xdr:col>11</xdr:col>
      <xdr:colOff>0</xdr:colOff>
      <xdr:row>278</xdr:row>
      <xdr:rowOff>0</xdr:rowOff>
    </xdr:to>
    <xdr:sp macro="" textlink="">
      <xdr:nvSpPr>
        <xdr:cNvPr id="146" name="Line 74">
          <a:extLst>
            <a:ext uri="{FF2B5EF4-FFF2-40B4-BE49-F238E27FC236}">
              <a16:creationId xmlns:a16="http://schemas.microsoft.com/office/drawing/2014/main" id="{C3568F63-E4FE-4F6E-AD3D-648225F5C500}"/>
            </a:ext>
          </a:extLst>
        </xdr:cNvPr>
        <xdr:cNvSpPr>
          <a:spLocks noChangeShapeType="1"/>
        </xdr:cNvSpPr>
      </xdr:nvSpPr>
      <xdr:spPr bwMode="auto">
        <a:xfrm>
          <a:off x="2305050" y="12039600"/>
          <a:ext cx="0" cy="32575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257</xdr:row>
      <xdr:rowOff>0</xdr:rowOff>
    </xdr:from>
    <xdr:to>
      <xdr:col>12</xdr:col>
      <xdr:colOff>0</xdr:colOff>
      <xdr:row>257</xdr:row>
      <xdr:rowOff>0</xdr:rowOff>
    </xdr:to>
    <xdr:sp macro="" textlink="">
      <xdr:nvSpPr>
        <xdr:cNvPr id="147" name="Line 76">
          <a:extLst>
            <a:ext uri="{FF2B5EF4-FFF2-40B4-BE49-F238E27FC236}">
              <a16:creationId xmlns:a16="http://schemas.microsoft.com/office/drawing/2014/main" id="{D2900A1A-4E54-45A4-B7CE-E6338AAAF6A1}"/>
            </a:ext>
          </a:extLst>
        </xdr:cNvPr>
        <xdr:cNvSpPr>
          <a:spLocks noChangeShapeType="1"/>
        </xdr:cNvSpPr>
      </xdr:nvSpPr>
      <xdr:spPr bwMode="auto">
        <a:xfrm>
          <a:off x="2305050" y="124491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260</xdr:row>
      <xdr:rowOff>0</xdr:rowOff>
    </xdr:from>
    <xdr:to>
      <xdr:col>12</xdr:col>
      <xdr:colOff>0</xdr:colOff>
      <xdr:row>260</xdr:row>
      <xdr:rowOff>0</xdr:rowOff>
    </xdr:to>
    <xdr:sp macro="" textlink="">
      <xdr:nvSpPr>
        <xdr:cNvPr id="148" name="Line 77">
          <a:extLst>
            <a:ext uri="{FF2B5EF4-FFF2-40B4-BE49-F238E27FC236}">
              <a16:creationId xmlns:a16="http://schemas.microsoft.com/office/drawing/2014/main" id="{644D155B-EB5E-4AE2-9892-0477879F8D74}"/>
            </a:ext>
          </a:extLst>
        </xdr:cNvPr>
        <xdr:cNvSpPr>
          <a:spLocks noChangeShapeType="1"/>
        </xdr:cNvSpPr>
      </xdr:nvSpPr>
      <xdr:spPr bwMode="auto">
        <a:xfrm>
          <a:off x="2305050" y="128587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263</xdr:row>
      <xdr:rowOff>0</xdr:rowOff>
    </xdr:from>
    <xdr:to>
      <xdr:col>12</xdr:col>
      <xdr:colOff>0</xdr:colOff>
      <xdr:row>263</xdr:row>
      <xdr:rowOff>0</xdr:rowOff>
    </xdr:to>
    <xdr:sp macro="" textlink="">
      <xdr:nvSpPr>
        <xdr:cNvPr id="149" name="Line 78">
          <a:extLst>
            <a:ext uri="{FF2B5EF4-FFF2-40B4-BE49-F238E27FC236}">
              <a16:creationId xmlns:a16="http://schemas.microsoft.com/office/drawing/2014/main" id="{B4E6C42A-1752-4A47-9473-F75D800101D1}"/>
            </a:ext>
          </a:extLst>
        </xdr:cNvPr>
        <xdr:cNvSpPr>
          <a:spLocks noChangeShapeType="1"/>
        </xdr:cNvSpPr>
      </xdr:nvSpPr>
      <xdr:spPr bwMode="auto">
        <a:xfrm>
          <a:off x="2305050" y="132683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266</xdr:row>
      <xdr:rowOff>0</xdr:rowOff>
    </xdr:from>
    <xdr:to>
      <xdr:col>12</xdr:col>
      <xdr:colOff>0</xdr:colOff>
      <xdr:row>266</xdr:row>
      <xdr:rowOff>0</xdr:rowOff>
    </xdr:to>
    <xdr:sp macro="" textlink="">
      <xdr:nvSpPr>
        <xdr:cNvPr id="150" name="Line 79">
          <a:extLst>
            <a:ext uri="{FF2B5EF4-FFF2-40B4-BE49-F238E27FC236}">
              <a16:creationId xmlns:a16="http://schemas.microsoft.com/office/drawing/2014/main" id="{4933C7A0-ECC7-4389-8313-561E5059A4B0}"/>
            </a:ext>
          </a:extLst>
        </xdr:cNvPr>
        <xdr:cNvSpPr>
          <a:spLocks noChangeShapeType="1"/>
        </xdr:cNvSpPr>
      </xdr:nvSpPr>
      <xdr:spPr bwMode="auto">
        <a:xfrm>
          <a:off x="2305050" y="13677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278</xdr:row>
      <xdr:rowOff>0</xdr:rowOff>
    </xdr:from>
    <xdr:to>
      <xdr:col>12</xdr:col>
      <xdr:colOff>0</xdr:colOff>
      <xdr:row>278</xdr:row>
      <xdr:rowOff>0</xdr:rowOff>
    </xdr:to>
    <xdr:sp macro="" textlink="">
      <xdr:nvSpPr>
        <xdr:cNvPr id="151" name="Line 80">
          <a:extLst>
            <a:ext uri="{FF2B5EF4-FFF2-40B4-BE49-F238E27FC236}">
              <a16:creationId xmlns:a16="http://schemas.microsoft.com/office/drawing/2014/main" id="{F1BA3853-D863-4F0B-9A6A-12C4A3E0438A}"/>
            </a:ext>
          </a:extLst>
        </xdr:cNvPr>
        <xdr:cNvSpPr>
          <a:spLocks noChangeShapeType="1"/>
        </xdr:cNvSpPr>
      </xdr:nvSpPr>
      <xdr:spPr bwMode="auto">
        <a:xfrm>
          <a:off x="2305050" y="15297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257</xdr:row>
      <xdr:rowOff>0</xdr:rowOff>
    </xdr:from>
    <xdr:to>
      <xdr:col>22</xdr:col>
      <xdr:colOff>0</xdr:colOff>
      <xdr:row>257</xdr:row>
      <xdr:rowOff>0</xdr:rowOff>
    </xdr:to>
    <xdr:sp macro="" textlink="">
      <xdr:nvSpPr>
        <xdr:cNvPr id="152" name="Line 81">
          <a:extLst>
            <a:ext uri="{FF2B5EF4-FFF2-40B4-BE49-F238E27FC236}">
              <a16:creationId xmlns:a16="http://schemas.microsoft.com/office/drawing/2014/main" id="{6CA63C12-6FF6-4409-A268-82F39C9D491D}"/>
            </a:ext>
          </a:extLst>
        </xdr:cNvPr>
        <xdr:cNvSpPr>
          <a:spLocks noChangeShapeType="1"/>
        </xdr:cNvSpPr>
      </xdr:nvSpPr>
      <xdr:spPr bwMode="auto">
        <a:xfrm flipV="1">
          <a:off x="3390900" y="124491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260</xdr:row>
      <xdr:rowOff>0</xdr:rowOff>
    </xdr:from>
    <xdr:to>
      <xdr:col>22</xdr:col>
      <xdr:colOff>0</xdr:colOff>
      <xdr:row>260</xdr:row>
      <xdr:rowOff>0</xdr:rowOff>
    </xdr:to>
    <xdr:sp macro="" textlink="">
      <xdr:nvSpPr>
        <xdr:cNvPr id="153" name="Line 82">
          <a:extLst>
            <a:ext uri="{FF2B5EF4-FFF2-40B4-BE49-F238E27FC236}">
              <a16:creationId xmlns:a16="http://schemas.microsoft.com/office/drawing/2014/main" id="{B399B96F-00EE-43E2-8611-DE3BE440CC4C}"/>
            </a:ext>
          </a:extLst>
        </xdr:cNvPr>
        <xdr:cNvSpPr>
          <a:spLocks noChangeShapeType="1"/>
        </xdr:cNvSpPr>
      </xdr:nvSpPr>
      <xdr:spPr bwMode="auto">
        <a:xfrm flipV="1">
          <a:off x="3390900" y="128587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263</xdr:row>
      <xdr:rowOff>0</xdr:rowOff>
    </xdr:from>
    <xdr:to>
      <xdr:col>22</xdr:col>
      <xdr:colOff>0</xdr:colOff>
      <xdr:row>263</xdr:row>
      <xdr:rowOff>0</xdr:rowOff>
    </xdr:to>
    <xdr:sp macro="" textlink="">
      <xdr:nvSpPr>
        <xdr:cNvPr id="154" name="Line 83">
          <a:extLst>
            <a:ext uri="{FF2B5EF4-FFF2-40B4-BE49-F238E27FC236}">
              <a16:creationId xmlns:a16="http://schemas.microsoft.com/office/drawing/2014/main" id="{F615F89E-A3CD-4C53-B37A-DDB495301A5D}"/>
            </a:ext>
          </a:extLst>
        </xdr:cNvPr>
        <xdr:cNvSpPr>
          <a:spLocks noChangeShapeType="1"/>
        </xdr:cNvSpPr>
      </xdr:nvSpPr>
      <xdr:spPr bwMode="auto">
        <a:xfrm flipV="1">
          <a:off x="3390900" y="132683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266</xdr:row>
      <xdr:rowOff>0</xdr:rowOff>
    </xdr:from>
    <xdr:to>
      <xdr:col>22</xdr:col>
      <xdr:colOff>0</xdr:colOff>
      <xdr:row>266</xdr:row>
      <xdr:rowOff>0</xdr:rowOff>
    </xdr:to>
    <xdr:sp macro="" textlink="">
      <xdr:nvSpPr>
        <xdr:cNvPr id="155" name="Line 84">
          <a:extLst>
            <a:ext uri="{FF2B5EF4-FFF2-40B4-BE49-F238E27FC236}">
              <a16:creationId xmlns:a16="http://schemas.microsoft.com/office/drawing/2014/main" id="{939C8469-AB19-4039-BA9F-F0B0D9358885}"/>
            </a:ext>
          </a:extLst>
        </xdr:cNvPr>
        <xdr:cNvSpPr>
          <a:spLocks noChangeShapeType="1"/>
        </xdr:cNvSpPr>
      </xdr:nvSpPr>
      <xdr:spPr bwMode="auto">
        <a:xfrm flipV="1">
          <a:off x="3390900" y="136779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278</xdr:row>
      <xdr:rowOff>0</xdr:rowOff>
    </xdr:from>
    <xdr:to>
      <xdr:col>22</xdr:col>
      <xdr:colOff>0</xdr:colOff>
      <xdr:row>278</xdr:row>
      <xdr:rowOff>0</xdr:rowOff>
    </xdr:to>
    <xdr:sp macro="" textlink="">
      <xdr:nvSpPr>
        <xdr:cNvPr id="156" name="Line 85">
          <a:extLst>
            <a:ext uri="{FF2B5EF4-FFF2-40B4-BE49-F238E27FC236}">
              <a16:creationId xmlns:a16="http://schemas.microsoft.com/office/drawing/2014/main" id="{5D55CEAB-EEFF-46EB-BD80-6371FA3D5D93}"/>
            </a:ext>
          </a:extLst>
        </xdr:cNvPr>
        <xdr:cNvSpPr>
          <a:spLocks noChangeShapeType="1"/>
        </xdr:cNvSpPr>
      </xdr:nvSpPr>
      <xdr:spPr bwMode="auto">
        <a:xfrm flipV="1">
          <a:off x="3390900" y="15297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275</xdr:row>
      <xdr:rowOff>0</xdr:rowOff>
    </xdr:from>
    <xdr:to>
      <xdr:col>12</xdr:col>
      <xdr:colOff>0</xdr:colOff>
      <xdr:row>275</xdr:row>
      <xdr:rowOff>0</xdr:rowOff>
    </xdr:to>
    <xdr:sp macro="" textlink="">
      <xdr:nvSpPr>
        <xdr:cNvPr id="157" name="Line 78">
          <a:extLst>
            <a:ext uri="{FF2B5EF4-FFF2-40B4-BE49-F238E27FC236}">
              <a16:creationId xmlns:a16="http://schemas.microsoft.com/office/drawing/2014/main" id="{912F1BE0-2AED-4838-92B7-29A7F00AA81F}"/>
            </a:ext>
          </a:extLst>
        </xdr:cNvPr>
        <xdr:cNvSpPr>
          <a:spLocks noChangeShapeType="1"/>
        </xdr:cNvSpPr>
      </xdr:nvSpPr>
      <xdr:spPr bwMode="auto">
        <a:xfrm>
          <a:off x="2305050" y="148875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275</xdr:row>
      <xdr:rowOff>0</xdr:rowOff>
    </xdr:from>
    <xdr:to>
      <xdr:col>22</xdr:col>
      <xdr:colOff>0</xdr:colOff>
      <xdr:row>275</xdr:row>
      <xdr:rowOff>0</xdr:rowOff>
    </xdr:to>
    <xdr:sp macro="" textlink="">
      <xdr:nvSpPr>
        <xdr:cNvPr id="158" name="Line 83">
          <a:extLst>
            <a:ext uri="{FF2B5EF4-FFF2-40B4-BE49-F238E27FC236}">
              <a16:creationId xmlns:a16="http://schemas.microsoft.com/office/drawing/2014/main" id="{5398424E-1788-4FD1-9733-FDDE90D6B0BE}"/>
            </a:ext>
          </a:extLst>
        </xdr:cNvPr>
        <xdr:cNvSpPr>
          <a:spLocks noChangeShapeType="1"/>
        </xdr:cNvSpPr>
      </xdr:nvSpPr>
      <xdr:spPr bwMode="auto">
        <a:xfrm flipV="1">
          <a:off x="3390900" y="14887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290</xdr:row>
      <xdr:rowOff>0</xdr:rowOff>
    </xdr:from>
    <xdr:to>
      <xdr:col>5</xdr:col>
      <xdr:colOff>0</xdr:colOff>
      <xdr:row>290</xdr:row>
      <xdr:rowOff>0</xdr:rowOff>
    </xdr:to>
    <xdr:sp macro="" textlink="">
      <xdr:nvSpPr>
        <xdr:cNvPr id="159" name="Line 41">
          <a:extLst>
            <a:ext uri="{FF2B5EF4-FFF2-40B4-BE49-F238E27FC236}">
              <a16:creationId xmlns:a16="http://schemas.microsoft.com/office/drawing/2014/main" id="{DF1E0AFD-37D4-4361-8738-F3CEE1E1C572}"/>
            </a:ext>
          </a:extLst>
        </xdr:cNvPr>
        <xdr:cNvSpPr>
          <a:spLocks noChangeShapeType="1"/>
        </xdr:cNvSpPr>
      </xdr:nvSpPr>
      <xdr:spPr bwMode="auto">
        <a:xfrm>
          <a:off x="190500" y="1691640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290</xdr:row>
      <xdr:rowOff>0</xdr:rowOff>
    </xdr:from>
    <xdr:to>
      <xdr:col>15</xdr:col>
      <xdr:colOff>0</xdr:colOff>
      <xdr:row>290</xdr:row>
      <xdr:rowOff>0</xdr:rowOff>
    </xdr:to>
    <xdr:sp macro="" textlink="">
      <xdr:nvSpPr>
        <xdr:cNvPr id="160" name="Line 61">
          <a:extLst>
            <a:ext uri="{FF2B5EF4-FFF2-40B4-BE49-F238E27FC236}">
              <a16:creationId xmlns:a16="http://schemas.microsoft.com/office/drawing/2014/main" id="{50A7D8AE-3288-4769-BD0C-876C0E26A69C}"/>
            </a:ext>
          </a:extLst>
        </xdr:cNvPr>
        <xdr:cNvSpPr>
          <a:spLocks noChangeShapeType="1"/>
        </xdr:cNvSpPr>
      </xdr:nvSpPr>
      <xdr:spPr bwMode="auto">
        <a:xfrm flipV="1">
          <a:off x="2076450" y="169164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293</xdr:row>
      <xdr:rowOff>0</xdr:rowOff>
    </xdr:from>
    <xdr:to>
      <xdr:col>5</xdr:col>
      <xdr:colOff>0</xdr:colOff>
      <xdr:row>293</xdr:row>
      <xdr:rowOff>0</xdr:rowOff>
    </xdr:to>
    <xdr:sp macro="" textlink="">
      <xdr:nvSpPr>
        <xdr:cNvPr id="161" name="Line 41">
          <a:extLst>
            <a:ext uri="{FF2B5EF4-FFF2-40B4-BE49-F238E27FC236}">
              <a16:creationId xmlns:a16="http://schemas.microsoft.com/office/drawing/2014/main" id="{6D82FF2B-B9CA-457C-81F4-078DE749DABD}"/>
            </a:ext>
          </a:extLst>
        </xdr:cNvPr>
        <xdr:cNvSpPr>
          <a:spLocks noChangeShapeType="1"/>
        </xdr:cNvSpPr>
      </xdr:nvSpPr>
      <xdr:spPr bwMode="auto">
        <a:xfrm>
          <a:off x="190500" y="17325975"/>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293</xdr:row>
      <xdr:rowOff>0</xdr:rowOff>
    </xdr:from>
    <xdr:to>
      <xdr:col>15</xdr:col>
      <xdr:colOff>0</xdr:colOff>
      <xdr:row>293</xdr:row>
      <xdr:rowOff>0</xdr:rowOff>
    </xdr:to>
    <xdr:sp macro="" textlink="">
      <xdr:nvSpPr>
        <xdr:cNvPr id="162" name="Line 61">
          <a:extLst>
            <a:ext uri="{FF2B5EF4-FFF2-40B4-BE49-F238E27FC236}">
              <a16:creationId xmlns:a16="http://schemas.microsoft.com/office/drawing/2014/main" id="{D49AFF73-AC1F-472F-AC21-0B433041C964}"/>
            </a:ext>
          </a:extLst>
        </xdr:cNvPr>
        <xdr:cNvSpPr>
          <a:spLocks noChangeShapeType="1"/>
        </xdr:cNvSpPr>
      </xdr:nvSpPr>
      <xdr:spPr bwMode="auto">
        <a:xfrm flipV="1">
          <a:off x="2076450" y="173259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245</xdr:row>
      <xdr:rowOff>0</xdr:rowOff>
    </xdr:from>
    <xdr:to>
      <xdr:col>18</xdr:col>
      <xdr:colOff>0</xdr:colOff>
      <xdr:row>251</xdr:row>
      <xdr:rowOff>0</xdr:rowOff>
    </xdr:to>
    <xdr:sp macro="" textlink="">
      <xdr:nvSpPr>
        <xdr:cNvPr id="171" name="Line 56">
          <a:extLst>
            <a:ext uri="{FF2B5EF4-FFF2-40B4-BE49-F238E27FC236}">
              <a16:creationId xmlns:a16="http://schemas.microsoft.com/office/drawing/2014/main" id="{163FFDA1-8A5C-45EA-AC3E-698A8F3A1631}"/>
            </a:ext>
          </a:extLst>
        </xdr:cNvPr>
        <xdr:cNvSpPr>
          <a:spLocks noChangeShapeType="1"/>
        </xdr:cNvSpPr>
      </xdr:nvSpPr>
      <xdr:spPr bwMode="auto">
        <a:xfrm flipH="1">
          <a:off x="3619500" y="10829925"/>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248</xdr:row>
      <xdr:rowOff>0</xdr:rowOff>
    </xdr:from>
    <xdr:to>
      <xdr:col>21</xdr:col>
      <xdr:colOff>47625</xdr:colOff>
      <xdr:row>248</xdr:row>
      <xdr:rowOff>0</xdr:rowOff>
    </xdr:to>
    <xdr:sp macro="" textlink="">
      <xdr:nvSpPr>
        <xdr:cNvPr id="172" name="Line 57">
          <a:extLst>
            <a:ext uri="{FF2B5EF4-FFF2-40B4-BE49-F238E27FC236}">
              <a16:creationId xmlns:a16="http://schemas.microsoft.com/office/drawing/2014/main" id="{A8AFC74A-316F-412C-9827-0C7906DEBD48}"/>
            </a:ext>
          </a:extLst>
        </xdr:cNvPr>
        <xdr:cNvSpPr>
          <a:spLocks noChangeShapeType="1"/>
        </xdr:cNvSpPr>
      </xdr:nvSpPr>
      <xdr:spPr bwMode="auto">
        <a:xfrm>
          <a:off x="3600450" y="11229975"/>
          <a:ext cx="6350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251</xdr:row>
      <xdr:rowOff>0</xdr:rowOff>
    </xdr:from>
    <xdr:to>
      <xdr:col>22</xdr:col>
      <xdr:colOff>0</xdr:colOff>
      <xdr:row>251</xdr:row>
      <xdr:rowOff>0</xdr:rowOff>
    </xdr:to>
    <xdr:sp macro="" textlink="">
      <xdr:nvSpPr>
        <xdr:cNvPr id="173" name="Line 58">
          <a:extLst>
            <a:ext uri="{FF2B5EF4-FFF2-40B4-BE49-F238E27FC236}">
              <a16:creationId xmlns:a16="http://schemas.microsoft.com/office/drawing/2014/main" id="{F277A350-7385-4505-ACDF-84D28C9D8FE9}"/>
            </a:ext>
          </a:extLst>
        </xdr:cNvPr>
        <xdr:cNvSpPr>
          <a:spLocks noChangeShapeType="1"/>
        </xdr:cNvSpPr>
      </xdr:nvSpPr>
      <xdr:spPr bwMode="auto">
        <a:xfrm>
          <a:off x="3619500" y="1163002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1354</xdr:row>
      <xdr:rowOff>161925</xdr:rowOff>
    </xdr:from>
    <xdr:to>
      <xdr:col>5</xdr:col>
      <xdr:colOff>0</xdr:colOff>
      <xdr:row>1354</xdr:row>
      <xdr:rowOff>161925</xdr:rowOff>
    </xdr:to>
    <xdr:sp macro="" textlink="">
      <xdr:nvSpPr>
        <xdr:cNvPr id="174" name="Line 45">
          <a:extLst>
            <a:ext uri="{FF2B5EF4-FFF2-40B4-BE49-F238E27FC236}">
              <a16:creationId xmlns:a16="http://schemas.microsoft.com/office/drawing/2014/main" id="{0FCA21E7-5508-41B7-9501-1E86A6C58A0E}"/>
            </a:ext>
          </a:extLst>
        </xdr:cNvPr>
        <xdr:cNvSpPr>
          <a:spLocks noChangeShapeType="1"/>
        </xdr:cNvSpPr>
      </xdr:nvSpPr>
      <xdr:spPr bwMode="auto">
        <a:xfrm>
          <a:off x="190500" y="37544375"/>
          <a:ext cx="9144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1355</xdr:row>
      <xdr:rowOff>0</xdr:rowOff>
    </xdr:from>
    <xdr:to>
      <xdr:col>15</xdr:col>
      <xdr:colOff>0</xdr:colOff>
      <xdr:row>1355</xdr:row>
      <xdr:rowOff>0</xdr:rowOff>
    </xdr:to>
    <xdr:sp macro="" textlink="">
      <xdr:nvSpPr>
        <xdr:cNvPr id="175" name="Line 48">
          <a:extLst>
            <a:ext uri="{FF2B5EF4-FFF2-40B4-BE49-F238E27FC236}">
              <a16:creationId xmlns:a16="http://schemas.microsoft.com/office/drawing/2014/main" id="{354C4BDB-C252-47EE-81FB-99368B50D774}"/>
            </a:ext>
          </a:extLst>
        </xdr:cNvPr>
        <xdr:cNvSpPr>
          <a:spLocks noChangeShapeType="1"/>
        </xdr:cNvSpPr>
      </xdr:nvSpPr>
      <xdr:spPr bwMode="auto">
        <a:xfrm>
          <a:off x="2076450" y="37557075"/>
          <a:ext cx="8572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1369</xdr:row>
      <xdr:rowOff>161925</xdr:rowOff>
    </xdr:from>
    <xdr:to>
      <xdr:col>5</xdr:col>
      <xdr:colOff>0</xdr:colOff>
      <xdr:row>1369</xdr:row>
      <xdr:rowOff>161925</xdr:rowOff>
    </xdr:to>
    <xdr:sp macro="" textlink="">
      <xdr:nvSpPr>
        <xdr:cNvPr id="176" name="Line 45">
          <a:extLst>
            <a:ext uri="{FF2B5EF4-FFF2-40B4-BE49-F238E27FC236}">
              <a16:creationId xmlns:a16="http://schemas.microsoft.com/office/drawing/2014/main" id="{5F2E32C8-6CE3-4ED6-82E4-7F62A003C8F4}"/>
            </a:ext>
          </a:extLst>
        </xdr:cNvPr>
        <xdr:cNvSpPr>
          <a:spLocks noChangeShapeType="1"/>
        </xdr:cNvSpPr>
      </xdr:nvSpPr>
      <xdr:spPr bwMode="auto">
        <a:xfrm>
          <a:off x="190500" y="37953950"/>
          <a:ext cx="9144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1373</xdr:row>
      <xdr:rowOff>0</xdr:rowOff>
    </xdr:from>
    <xdr:to>
      <xdr:col>15</xdr:col>
      <xdr:colOff>0</xdr:colOff>
      <xdr:row>1373</xdr:row>
      <xdr:rowOff>0</xdr:rowOff>
    </xdr:to>
    <xdr:sp macro="" textlink="">
      <xdr:nvSpPr>
        <xdr:cNvPr id="178" name="Line 48">
          <a:extLst>
            <a:ext uri="{FF2B5EF4-FFF2-40B4-BE49-F238E27FC236}">
              <a16:creationId xmlns:a16="http://schemas.microsoft.com/office/drawing/2014/main" id="{FE27EA12-C4CF-4494-8F4D-CA4018D26BBC}"/>
            </a:ext>
          </a:extLst>
        </xdr:cNvPr>
        <xdr:cNvSpPr>
          <a:spLocks noChangeShapeType="1"/>
        </xdr:cNvSpPr>
      </xdr:nvSpPr>
      <xdr:spPr bwMode="auto">
        <a:xfrm>
          <a:off x="2305050" y="38366700"/>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1370</xdr:row>
      <xdr:rowOff>0</xdr:rowOff>
    </xdr:from>
    <xdr:to>
      <xdr:col>11</xdr:col>
      <xdr:colOff>0</xdr:colOff>
      <xdr:row>1373</xdr:row>
      <xdr:rowOff>0</xdr:rowOff>
    </xdr:to>
    <xdr:sp macro="" textlink="">
      <xdr:nvSpPr>
        <xdr:cNvPr id="179" name="Line 183">
          <a:extLst>
            <a:ext uri="{FF2B5EF4-FFF2-40B4-BE49-F238E27FC236}">
              <a16:creationId xmlns:a16="http://schemas.microsoft.com/office/drawing/2014/main" id="{B51801E1-C139-4126-B0C6-AC8883B061A2}"/>
            </a:ext>
          </a:extLst>
        </xdr:cNvPr>
        <xdr:cNvSpPr>
          <a:spLocks noChangeShapeType="1"/>
        </xdr:cNvSpPr>
      </xdr:nvSpPr>
      <xdr:spPr bwMode="auto">
        <a:xfrm flipH="1">
          <a:off x="2305050" y="37966650"/>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1370</xdr:row>
      <xdr:rowOff>0</xdr:rowOff>
    </xdr:from>
    <xdr:to>
      <xdr:col>15</xdr:col>
      <xdr:colOff>0</xdr:colOff>
      <xdr:row>1370</xdr:row>
      <xdr:rowOff>0</xdr:rowOff>
    </xdr:to>
    <xdr:sp macro="" textlink="">
      <xdr:nvSpPr>
        <xdr:cNvPr id="180" name="Line 126">
          <a:extLst>
            <a:ext uri="{FF2B5EF4-FFF2-40B4-BE49-F238E27FC236}">
              <a16:creationId xmlns:a16="http://schemas.microsoft.com/office/drawing/2014/main" id="{F462A214-7B14-4D21-A080-D46C1414948E}"/>
            </a:ext>
          </a:extLst>
        </xdr:cNvPr>
        <xdr:cNvSpPr>
          <a:spLocks noChangeShapeType="1"/>
        </xdr:cNvSpPr>
      </xdr:nvSpPr>
      <xdr:spPr bwMode="auto">
        <a:xfrm flipV="1">
          <a:off x="2255520" y="1836267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14</xdr:row>
      <xdr:rowOff>0</xdr:rowOff>
    </xdr:from>
    <xdr:to>
      <xdr:col>8</xdr:col>
      <xdr:colOff>0</xdr:colOff>
      <xdr:row>14</xdr:row>
      <xdr:rowOff>0</xdr:rowOff>
    </xdr:to>
    <xdr:sp macro="" textlink="">
      <xdr:nvSpPr>
        <xdr:cNvPr id="186" name="Line 4">
          <a:extLst>
            <a:ext uri="{FF2B5EF4-FFF2-40B4-BE49-F238E27FC236}">
              <a16:creationId xmlns:a16="http://schemas.microsoft.com/office/drawing/2014/main" id="{39581D59-6078-4675-8624-DF61BDDA43ED}"/>
            </a:ext>
          </a:extLst>
        </xdr:cNvPr>
        <xdr:cNvSpPr>
          <a:spLocks noChangeShapeType="1"/>
        </xdr:cNvSpPr>
      </xdr:nvSpPr>
      <xdr:spPr bwMode="auto">
        <a:xfrm>
          <a:off x="485775" y="200977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0</xdr:rowOff>
    </xdr:from>
    <xdr:to>
      <xdr:col>8</xdr:col>
      <xdr:colOff>0</xdr:colOff>
      <xdr:row>35</xdr:row>
      <xdr:rowOff>0</xdr:rowOff>
    </xdr:to>
    <xdr:sp macro="" textlink="">
      <xdr:nvSpPr>
        <xdr:cNvPr id="187" name="Line 8">
          <a:extLst>
            <a:ext uri="{FF2B5EF4-FFF2-40B4-BE49-F238E27FC236}">
              <a16:creationId xmlns:a16="http://schemas.microsoft.com/office/drawing/2014/main" id="{2ADA96D5-4BA8-431A-B21D-DC7A2A9597A4}"/>
            </a:ext>
          </a:extLst>
        </xdr:cNvPr>
        <xdr:cNvSpPr>
          <a:spLocks noChangeShapeType="1"/>
        </xdr:cNvSpPr>
      </xdr:nvSpPr>
      <xdr:spPr bwMode="auto">
        <a:xfrm>
          <a:off x="485775" y="401002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38</xdr:row>
      <xdr:rowOff>0</xdr:rowOff>
    </xdr:from>
    <xdr:to>
      <xdr:col>8</xdr:col>
      <xdr:colOff>0</xdr:colOff>
      <xdr:row>38</xdr:row>
      <xdr:rowOff>0</xdr:rowOff>
    </xdr:to>
    <xdr:sp macro="" textlink="">
      <xdr:nvSpPr>
        <xdr:cNvPr id="188" name="Line 8">
          <a:extLst>
            <a:ext uri="{FF2B5EF4-FFF2-40B4-BE49-F238E27FC236}">
              <a16:creationId xmlns:a16="http://schemas.microsoft.com/office/drawing/2014/main" id="{34E94829-2E77-4D42-8BDC-AA62750E0363}"/>
            </a:ext>
          </a:extLst>
        </xdr:cNvPr>
        <xdr:cNvSpPr>
          <a:spLocks noChangeShapeType="1"/>
        </xdr:cNvSpPr>
      </xdr:nvSpPr>
      <xdr:spPr bwMode="auto">
        <a:xfrm>
          <a:off x="485775" y="401002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41</xdr:row>
      <xdr:rowOff>0</xdr:rowOff>
    </xdr:from>
    <xdr:to>
      <xdr:col>8</xdr:col>
      <xdr:colOff>0</xdr:colOff>
      <xdr:row>41</xdr:row>
      <xdr:rowOff>0</xdr:rowOff>
    </xdr:to>
    <xdr:sp macro="" textlink="">
      <xdr:nvSpPr>
        <xdr:cNvPr id="189" name="Line 8">
          <a:extLst>
            <a:ext uri="{FF2B5EF4-FFF2-40B4-BE49-F238E27FC236}">
              <a16:creationId xmlns:a16="http://schemas.microsoft.com/office/drawing/2014/main" id="{324FFA26-0444-4124-819A-1889AD6AED58}"/>
            </a:ext>
          </a:extLst>
        </xdr:cNvPr>
        <xdr:cNvSpPr>
          <a:spLocks noChangeShapeType="1"/>
        </xdr:cNvSpPr>
      </xdr:nvSpPr>
      <xdr:spPr bwMode="auto">
        <a:xfrm>
          <a:off x="485775" y="441007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44</xdr:row>
      <xdr:rowOff>0</xdr:rowOff>
    </xdr:from>
    <xdr:to>
      <xdr:col>8</xdr:col>
      <xdr:colOff>0</xdr:colOff>
      <xdr:row>44</xdr:row>
      <xdr:rowOff>0</xdr:rowOff>
    </xdr:to>
    <xdr:sp macro="" textlink="">
      <xdr:nvSpPr>
        <xdr:cNvPr id="190" name="Line 8">
          <a:extLst>
            <a:ext uri="{FF2B5EF4-FFF2-40B4-BE49-F238E27FC236}">
              <a16:creationId xmlns:a16="http://schemas.microsoft.com/office/drawing/2014/main" id="{77A05A89-8D6B-4EDC-BF4A-DF04E579A9E1}"/>
            </a:ext>
          </a:extLst>
        </xdr:cNvPr>
        <xdr:cNvSpPr>
          <a:spLocks noChangeShapeType="1"/>
        </xdr:cNvSpPr>
      </xdr:nvSpPr>
      <xdr:spPr bwMode="auto">
        <a:xfrm>
          <a:off x="485775" y="5210175"/>
          <a:ext cx="16287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50</xdr:row>
      <xdr:rowOff>0</xdr:rowOff>
    </xdr:from>
    <xdr:to>
      <xdr:col>5</xdr:col>
      <xdr:colOff>0</xdr:colOff>
      <xdr:row>50</xdr:row>
      <xdr:rowOff>0</xdr:rowOff>
    </xdr:to>
    <xdr:sp macro="" textlink="">
      <xdr:nvSpPr>
        <xdr:cNvPr id="191" name="Line 9">
          <a:extLst>
            <a:ext uri="{FF2B5EF4-FFF2-40B4-BE49-F238E27FC236}">
              <a16:creationId xmlns:a16="http://schemas.microsoft.com/office/drawing/2014/main" id="{EEBC47C1-EC07-44C2-92D4-41DA2CAAE597}"/>
            </a:ext>
          </a:extLst>
        </xdr:cNvPr>
        <xdr:cNvSpPr>
          <a:spLocks noChangeShapeType="1"/>
        </xdr:cNvSpPr>
      </xdr:nvSpPr>
      <xdr:spPr bwMode="auto">
        <a:xfrm>
          <a:off x="485775" y="6019800"/>
          <a:ext cx="111442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50</xdr:row>
      <xdr:rowOff>0</xdr:rowOff>
    </xdr:from>
    <xdr:to>
      <xdr:col>15</xdr:col>
      <xdr:colOff>0</xdr:colOff>
      <xdr:row>50</xdr:row>
      <xdr:rowOff>0</xdr:rowOff>
    </xdr:to>
    <xdr:sp macro="" textlink="">
      <xdr:nvSpPr>
        <xdr:cNvPr id="192" name="Line 10">
          <a:extLst>
            <a:ext uri="{FF2B5EF4-FFF2-40B4-BE49-F238E27FC236}">
              <a16:creationId xmlns:a16="http://schemas.microsoft.com/office/drawing/2014/main" id="{FBD926B4-1722-4C6C-966A-578C264A8828}"/>
            </a:ext>
          </a:extLst>
        </xdr:cNvPr>
        <xdr:cNvSpPr>
          <a:spLocks noChangeShapeType="1"/>
        </xdr:cNvSpPr>
      </xdr:nvSpPr>
      <xdr:spPr bwMode="auto">
        <a:xfrm flipV="1">
          <a:off x="2705100" y="6019800"/>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323021</xdr:colOff>
      <xdr:row>71</xdr:row>
      <xdr:rowOff>0</xdr:rowOff>
    </xdr:from>
    <xdr:to>
      <xdr:col>11</xdr:col>
      <xdr:colOff>9525</xdr:colOff>
      <xdr:row>71</xdr:row>
      <xdr:rowOff>0</xdr:rowOff>
    </xdr:to>
    <xdr:sp macro="" textlink="">
      <xdr:nvSpPr>
        <xdr:cNvPr id="193" name="Line 11">
          <a:extLst>
            <a:ext uri="{FF2B5EF4-FFF2-40B4-BE49-F238E27FC236}">
              <a16:creationId xmlns:a16="http://schemas.microsoft.com/office/drawing/2014/main" id="{DC8021A2-DF3A-4F5F-A8F7-AEC25D83718D}"/>
            </a:ext>
          </a:extLst>
        </xdr:cNvPr>
        <xdr:cNvSpPr>
          <a:spLocks noChangeShapeType="1"/>
        </xdr:cNvSpPr>
      </xdr:nvSpPr>
      <xdr:spPr bwMode="auto">
        <a:xfrm flipV="1">
          <a:off x="2741543" y="9864587"/>
          <a:ext cx="241439"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71</xdr:row>
      <xdr:rowOff>0</xdr:rowOff>
    </xdr:from>
    <xdr:to>
      <xdr:col>11</xdr:col>
      <xdr:colOff>0</xdr:colOff>
      <xdr:row>80</xdr:row>
      <xdr:rowOff>3464</xdr:rowOff>
    </xdr:to>
    <xdr:sp macro="" textlink="">
      <xdr:nvSpPr>
        <xdr:cNvPr id="194" name="Line 12">
          <a:extLst>
            <a:ext uri="{FF2B5EF4-FFF2-40B4-BE49-F238E27FC236}">
              <a16:creationId xmlns:a16="http://schemas.microsoft.com/office/drawing/2014/main" id="{BC8EAA50-9246-4A4A-8CF0-CBB20C21EA26}"/>
            </a:ext>
          </a:extLst>
        </xdr:cNvPr>
        <xdr:cNvSpPr>
          <a:spLocks noChangeShapeType="1"/>
        </xdr:cNvSpPr>
      </xdr:nvSpPr>
      <xdr:spPr bwMode="auto">
        <a:xfrm>
          <a:off x="2490355" y="10314709"/>
          <a:ext cx="0" cy="1239982"/>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77</xdr:row>
      <xdr:rowOff>0</xdr:rowOff>
    </xdr:from>
    <xdr:to>
      <xdr:col>12</xdr:col>
      <xdr:colOff>0</xdr:colOff>
      <xdr:row>77</xdr:row>
      <xdr:rowOff>0</xdr:rowOff>
    </xdr:to>
    <xdr:sp macro="" textlink="">
      <xdr:nvSpPr>
        <xdr:cNvPr id="195" name="Line 13">
          <a:extLst>
            <a:ext uri="{FF2B5EF4-FFF2-40B4-BE49-F238E27FC236}">
              <a16:creationId xmlns:a16="http://schemas.microsoft.com/office/drawing/2014/main" id="{9D5F0B2A-7F27-4117-B629-7E390A0C7011}"/>
            </a:ext>
          </a:extLst>
        </xdr:cNvPr>
        <xdr:cNvSpPr>
          <a:spLocks noChangeShapeType="1"/>
        </xdr:cNvSpPr>
      </xdr:nvSpPr>
      <xdr:spPr bwMode="auto">
        <a:xfrm>
          <a:off x="2933700" y="76485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83</xdr:row>
      <xdr:rowOff>0</xdr:rowOff>
    </xdr:from>
    <xdr:to>
      <xdr:col>12</xdr:col>
      <xdr:colOff>0</xdr:colOff>
      <xdr:row>83</xdr:row>
      <xdr:rowOff>0</xdr:rowOff>
    </xdr:to>
    <xdr:sp macro="" textlink="">
      <xdr:nvSpPr>
        <xdr:cNvPr id="196" name="Line 14">
          <a:extLst>
            <a:ext uri="{FF2B5EF4-FFF2-40B4-BE49-F238E27FC236}">
              <a16:creationId xmlns:a16="http://schemas.microsoft.com/office/drawing/2014/main" id="{87CB4CB1-CFC4-4A43-A164-53728434A38C}"/>
            </a:ext>
          </a:extLst>
        </xdr:cNvPr>
        <xdr:cNvSpPr>
          <a:spLocks noChangeShapeType="1"/>
        </xdr:cNvSpPr>
      </xdr:nvSpPr>
      <xdr:spPr bwMode="auto">
        <a:xfrm>
          <a:off x="2933700" y="8058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86</xdr:row>
      <xdr:rowOff>0</xdr:rowOff>
    </xdr:from>
    <xdr:to>
      <xdr:col>12</xdr:col>
      <xdr:colOff>0</xdr:colOff>
      <xdr:row>86</xdr:row>
      <xdr:rowOff>0</xdr:rowOff>
    </xdr:to>
    <xdr:sp macro="" textlink="">
      <xdr:nvSpPr>
        <xdr:cNvPr id="197" name="Line 15">
          <a:extLst>
            <a:ext uri="{FF2B5EF4-FFF2-40B4-BE49-F238E27FC236}">
              <a16:creationId xmlns:a16="http://schemas.microsoft.com/office/drawing/2014/main" id="{97ADA1CD-2CE9-4018-B1CF-645B7672DD92}"/>
            </a:ext>
          </a:extLst>
        </xdr:cNvPr>
        <xdr:cNvSpPr>
          <a:spLocks noChangeShapeType="1"/>
        </xdr:cNvSpPr>
      </xdr:nvSpPr>
      <xdr:spPr bwMode="auto">
        <a:xfrm>
          <a:off x="2933700" y="846772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77</xdr:row>
      <xdr:rowOff>0</xdr:rowOff>
    </xdr:from>
    <xdr:to>
      <xdr:col>22</xdr:col>
      <xdr:colOff>0</xdr:colOff>
      <xdr:row>77</xdr:row>
      <xdr:rowOff>0</xdr:rowOff>
    </xdr:to>
    <xdr:sp macro="" textlink="">
      <xdr:nvSpPr>
        <xdr:cNvPr id="198" name="Line 19">
          <a:extLst>
            <a:ext uri="{FF2B5EF4-FFF2-40B4-BE49-F238E27FC236}">
              <a16:creationId xmlns:a16="http://schemas.microsoft.com/office/drawing/2014/main" id="{56498EDE-54F7-42B1-8B6C-45B815667505}"/>
            </a:ext>
          </a:extLst>
        </xdr:cNvPr>
        <xdr:cNvSpPr>
          <a:spLocks noChangeShapeType="1"/>
        </xdr:cNvSpPr>
      </xdr:nvSpPr>
      <xdr:spPr bwMode="auto">
        <a:xfrm>
          <a:off x="4152900" y="7648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83</xdr:row>
      <xdr:rowOff>0</xdr:rowOff>
    </xdr:from>
    <xdr:to>
      <xdr:col>22</xdr:col>
      <xdr:colOff>0</xdr:colOff>
      <xdr:row>83</xdr:row>
      <xdr:rowOff>0</xdr:rowOff>
    </xdr:to>
    <xdr:sp macro="" textlink="">
      <xdr:nvSpPr>
        <xdr:cNvPr id="199" name="Line 20">
          <a:extLst>
            <a:ext uri="{FF2B5EF4-FFF2-40B4-BE49-F238E27FC236}">
              <a16:creationId xmlns:a16="http://schemas.microsoft.com/office/drawing/2014/main" id="{12A265EF-6D03-4B71-BC7C-D96661475E64}"/>
            </a:ext>
          </a:extLst>
        </xdr:cNvPr>
        <xdr:cNvSpPr>
          <a:spLocks noChangeShapeType="1"/>
        </xdr:cNvSpPr>
      </xdr:nvSpPr>
      <xdr:spPr bwMode="auto">
        <a:xfrm>
          <a:off x="4152900" y="8058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86</xdr:row>
      <xdr:rowOff>0</xdr:rowOff>
    </xdr:from>
    <xdr:to>
      <xdr:col>22</xdr:col>
      <xdr:colOff>0</xdr:colOff>
      <xdr:row>86</xdr:row>
      <xdr:rowOff>0</xdr:rowOff>
    </xdr:to>
    <xdr:sp macro="" textlink="">
      <xdr:nvSpPr>
        <xdr:cNvPr id="200" name="Line 21">
          <a:extLst>
            <a:ext uri="{FF2B5EF4-FFF2-40B4-BE49-F238E27FC236}">
              <a16:creationId xmlns:a16="http://schemas.microsoft.com/office/drawing/2014/main" id="{601AA705-39DD-4D36-868A-FAE61B7CD2C7}"/>
            </a:ext>
          </a:extLst>
        </xdr:cNvPr>
        <xdr:cNvSpPr>
          <a:spLocks noChangeShapeType="1"/>
        </xdr:cNvSpPr>
      </xdr:nvSpPr>
      <xdr:spPr bwMode="auto">
        <a:xfrm>
          <a:off x="4152900" y="846772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70</xdr:row>
      <xdr:rowOff>161925</xdr:rowOff>
    </xdr:from>
    <xdr:to>
      <xdr:col>5</xdr:col>
      <xdr:colOff>0</xdr:colOff>
      <xdr:row>70</xdr:row>
      <xdr:rowOff>161925</xdr:rowOff>
    </xdr:to>
    <xdr:sp macro="" textlink="">
      <xdr:nvSpPr>
        <xdr:cNvPr id="205" name="Line 190">
          <a:extLst>
            <a:ext uri="{FF2B5EF4-FFF2-40B4-BE49-F238E27FC236}">
              <a16:creationId xmlns:a16="http://schemas.microsoft.com/office/drawing/2014/main" id="{6028A1A1-7F4B-4195-BDFD-8E1A7BB10763}"/>
            </a:ext>
          </a:extLst>
        </xdr:cNvPr>
        <xdr:cNvSpPr>
          <a:spLocks noChangeShapeType="1"/>
        </xdr:cNvSpPr>
      </xdr:nvSpPr>
      <xdr:spPr bwMode="auto">
        <a:xfrm>
          <a:off x="485775" y="682625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74</xdr:row>
      <xdr:rowOff>0</xdr:rowOff>
    </xdr:from>
    <xdr:to>
      <xdr:col>15</xdr:col>
      <xdr:colOff>0</xdr:colOff>
      <xdr:row>74</xdr:row>
      <xdr:rowOff>0</xdr:rowOff>
    </xdr:to>
    <xdr:sp macro="" textlink="">
      <xdr:nvSpPr>
        <xdr:cNvPr id="206" name="Line 13">
          <a:extLst>
            <a:ext uri="{FF2B5EF4-FFF2-40B4-BE49-F238E27FC236}">
              <a16:creationId xmlns:a16="http://schemas.microsoft.com/office/drawing/2014/main" id="{AA940331-059D-4AD4-8C58-F92D6762A36D}"/>
            </a:ext>
          </a:extLst>
        </xdr:cNvPr>
        <xdr:cNvSpPr>
          <a:spLocks noChangeShapeType="1"/>
        </xdr:cNvSpPr>
      </xdr:nvSpPr>
      <xdr:spPr bwMode="auto">
        <a:xfrm>
          <a:off x="2973457" y="10270435"/>
          <a:ext cx="728869"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79</xdr:row>
      <xdr:rowOff>173182</xdr:rowOff>
    </xdr:from>
    <xdr:to>
      <xdr:col>11</xdr:col>
      <xdr:colOff>0</xdr:colOff>
      <xdr:row>86</xdr:row>
      <xdr:rowOff>0</xdr:rowOff>
    </xdr:to>
    <xdr:sp macro="" textlink="">
      <xdr:nvSpPr>
        <xdr:cNvPr id="207" name="Line 12">
          <a:extLst>
            <a:ext uri="{FF2B5EF4-FFF2-40B4-BE49-F238E27FC236}">
              <a16:creationId xmlns:a16="http://schemas.microsoft.com/office/drawing/2014/main" id="{E7790E91-2DD7-418A-8922-1AF6D68D6993}"/>
            </a:ext>
          </a:extLst>
        </xdr:cNvPr>
        <xdr:cNvSpPr>
          <a:spLocks noChangeShapeType="1"/>
        </xdr:cNvSpPr>
      </xdr:nvSpPr>
      <xdr:spPr bwMode="auto">
        <a:xfrm>
          <a:off x="2490355" y="11547764"/>
          <a:ext cx="0" cy="834736"/>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89</xdr:row>
      <xdr:rowOff>0</xdr:rowOff>
    </xdr:from>
    <xdr:to>
      <xdr:col>15</xdr:col>
      <xdr:colOff>0</xdr:colOff>
      <xdr:row>89</xdr:row>
      <xdr:rowOff>0</xdr:rowOff>
    </xdr:to>
    <xdr:sp macro="" textlink="">
      <xdr:nvSpPr>
        <xdr:cNvPr id="208" name="Line 11">
          <a:extLst>
            <a:ext uri="{FF2B5EF4-FFF2-40B4-BE49-F238E27FC236}">
              <a16:creationId xmlns:a16="http://schemas.microsoft.com/office/drawing/2014/main" id="{76301274-0B8E-4007-9C5A-2FCB91508E08}"/>
            </a:ext>
          </a:extLst>
        </xdr:cNvPr>
        <xdr:cNvSpPr>
          <a:spLocks noChangeShapeType="1"/>
        </xdr:cNvSpPr>
      </xdr:nvSpPr>
      <xdr:spPr bwMode="auto">
        <a:xfrm flipV="1">
          <a:off x="2705100" y="6838950"/>
          <a:ext cx="85725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95</xdr:row>
      <xdr:rowOff>0</xdr:rowOff>
    </xdr:from>
    <xdr:to>
      <xdr:col>12</xdr:col>
      <xdr:colOff>0</xdr:colOff>
      <xdr:row>95</xdr:row>
      <xdr:rowOff>0</xdr:rowOff>
    </xdr:to>
    <xdr:sp macro="" textlink="">
      <xdr:nvSpPr>
        <xdr:cNvPr id="210" name="Line 13">
          <a:extLst>
            <a:ext uri="{FF2B5EF4-FFF2-40B4-BE49-F238E27FC236}">
              <a16:creationId xmlns:a16="http://schemas.microsoft.com/office/drawing/2014/main" id="{0E996D06-E578-436A-8221-1A3B7623010F}"/>
            </a:ext>
          </a:extLst>
        </xdr:cNvPr>
        <xdr:cNvSpPr>
          <a:spLocks noChangeShapeType="1"/>
        </xdr:cNvSpPr>
      </xdr:nvSpPr>
      <xdr:spPr bwMode="auto">
        <a:xfrm>
          <a:off x="2933700" y="7648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98</xdr:row>
      <xdr:rowOff>0</xdr:rowOff>
    </xdr:from>
    <xdr:to>
      <xdr:col>12</xdr:col>
      <xdr:colOff>0</xdr:colOff>
      <xdr:row>98</xdr:row>
      <xdr:rowOff>0</xdr:rowOff>
    </xdr:to>
    <xdr:sp macro="" textlink="">
      <xdr:nvSpPr>
        <xdr:cNvPr id="211" name="Line 14">
          <a:extLst>
            <a:ext uri="{FF2B5EF4-FFF2-40B4-BE49-F238E27FC236}">
              <a16:creationId xmlns:a16="http://schemas.microsoft.com/office/drawing/2014/main" id="{B5870DA2-5BA6-4650-88D7-38F6538F866F}"/>
            </a:ext>
          </a:extLst>
        </xdr:cNvPr>
        <xdr:cNvSpPr>
          <a:spLocks noChangeShapeType="1"/>
        </xdr:cNvSpPr>
      </xdr:nvSpPr>
      <xdr:spPr bwMode="auto">
        <a:xfrm>
          <a:off x="2933700" y="8058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101</xdr:row>
      <xdr:rowOff>0</xdr:rowOff>
    </xdr:from>
    <xdr:to>
      <xdr:col>12</xdr:col>
      <xdr:colOff>0</xdr:colOff>
      <xdr:row>101</xdr:row>
      <xdr:rowOff>0</xdr:rowOff>
    </xdr:to>
    <xdr:sp macro="" textlink="">
      <xdr:nvSpPr>
        <xdr:cNvPr id="212" name="Line 15">
          <a:extLst>
            <a:ext uri="{FF2B5EF4-FFF2-40B4-BE49-F238E27FC236}">
              <a16:creationId xmlns:a16="http://schemas.microsoft.com/office/drawing/2014/main" id="{4F10E8D3-96CC-4A51-AEDD-1B9F402F028F}"/>
            </a:ext>
          </a:extLst>
        </xdr:cNvPr>
        <xdr:cNvSpPr>
          <a:spLocks noChangeShapeType="1"/>
        </xdr:cNvSpPr>
      </xdr:nvSpPr>
      <xdr:spPr bwMode="auto">
        <a:xfrm>
          <a:off x="2933700" y="846772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95</xdr:row>
      <xdr:rowOff>0</xdr:rowOff>
    </xdr:from>
    <xdr:to>
      <xdr:col>22</xdr:col>
      <xdr:colOff>0</xdr:colOff>
      <xdr:row>95</xdr:row>
      <xdr:rowOff>0</xdr:rowOff>
    </xdr:to>
    <xdr:sp macro="" textlink="">
      <xdr:nvSpPr>
        <xdr:cNvPr id="213" name="Line 19">
          <a:extLst>
            <a:ext uri="{FF2B5EF4-FFF2-40B4-BE49-F238E27FC236}">
              <a16:creationId xmlns:a16="http://schemas.microsoft.com/office/drawing/2014/main" id="{5BF4DF93-BF53-4D32-8F48-3FE5A64098E4}"/>
            </a:ext>
          </a:extLst>
        </xdr:cNvPr>
        <xdr:cNvSpPr>
          <a:spLocks noChangeShapeType="1"/>
        </xdr:cNvSpPr>
      </xdr:nvSpPr>
      <xdr:spPr bwMode="auto">
        <a:xfrm>
          <a:off x="4152900" y="7648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98</xdr:row>
      <xdr:rowOff>0</xdr:rowOff>
    </xdr:from>
    <xdr:to>
      <xdr:col>22</xdr:col>
      <xdr:colOff>0</xdr:colOff>
      <xdr:row>98</xdr:row>
      <xdr:rowOff>0</xdr:rowOff>
    </xdr:to>
    <xdr:sp macro="" textlink="">
      <xdr:nvSpPr>
        <xdr:cNvPr id="214" name="Line 20">
          <a:extLst>
            <a:ext uri="{FF2B5EF4-FFF2-40B4-BE49-F238E27FC236}">
              <a16:creationId xmlns:a16="http://schemas.microsoft.com/office/drawing/2014/main" id="{5CDC1314-01E0-4AE4-888E-CA395494893B}"/>
            </a:ext>
          </a:extLst>
        </xdr:cNvPr>
        <xdr:cNvSpPr>
          <a:spLocks noChangeShapeType="1"/>
        </xdr:cNvSpPr>
      </xdr:nvSpPr>
      <xdr:spPr bwMode="auto">
        <a:xfrm>
          <a:off x="4152900" y="8058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101</xdr:row>
      <xdr:rowOff>0</xdr:rowOff>
    </xdr:from>
    <xdr:to>
      <xdr:col>22</xdr:col>
      <xdr:colOff>0</xdr:colOff>
      <xdr:row>101</xdr:row>
      <xdr:rowOff>0</xdr:rowOff>
    </xdr:to>
    <xdr:sp macro="" textlink="">
      <xdr:nvSpPr>
        <xdr:cNvPr id="215" name="Line 21">
          <a:extLst>
            <a:ext uri="{FF2B5EF4-FFF2-40B4-BE49-F238E27FC236}">
              <a16:creationId xmlns:a16="http://schemas.microsoft.com/office/drawing/2014/main" id="{860EF2A4-9742-4220-990A-D583421ED789}"/>
            </a:ext>
          </a:extLst>
        </xdr:cNvPr>
        <xdr:cNvSpPr>
          <a:spLocks noChangeShapeType="1"/>
        </xdr:cNvSpPr>
      </xdr:nvSpPr>
      <xdr:spPr bwMode="auto">
        <a:xfrm>
          <a:off x="4152900" y="846772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88</xdr:row>
      <xdr:rowOff>161925</xdr:rowOff>
    </xdr:from>
    <xdr:to>
      <xdr:col>5</xdr:col>
      <xdr:colOff>0</xdr:colOff>
      <xdr:row>88</xdr:row>
      <xdr:rowOff>161925</xdr:rowOff>
    </xdr:to>
    <xdr:sp macro="" textlink="">
      <xdr:nvSpPr>
        <xdr:cNvPr id="220" name="Line 190">
          <a:extLst>
            <a:ext uri="{FF2B5EF4-FFF2-40B4-BE49-F238E27FC236}">
              <a16:creationId xmlns:a16="http://schemas.microsoft.com/office/drawing/2014/main" id="{201B94DA-4FEA-42E7-9E33-2D9C919496B3}"/>
            </a:ext>
          </a:extLst>
        </xdr:cNvPr>
        <xdr:cNvSpPr>
          <a:spLocks noChangeShapeType="1"/>
        </xdr:cNvSpPr>
      </xdr:nvSpPr>
      <xdr:spPr bwMode="auto">
        <a:xfrm>
          <a:off x="485775" y="682625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92</xdr:row>
      <xdr:rowOff>0</xdr:rowOff>
    </xdr:from>
    <xdr:to>
      <xdr:col>15</xdr:col>
      <xdr:colOff>0</xdr:colOff>
      <xdr:row>92</xdr:row>
      <xdr:rowOff>0</xdr:rowOff>
    </xdr:to>
    <xdr:sp macro="" textlink="">
      <xdr:nvSpPr>
        <xdr:cNvPr id="221" name="Line 13">
          <a:extLst>
            <a:ext uri="{FF2B5EF4-FFF2-40B4-BE49-F238E27FC236}">
              <a16:creationId xmlns:a16="http://schemas.microsoft.com/office/drawing/2014/main" id="{E5AD9EB7-8D30-4F7E-B087-802AC072CD98}"/>
            </a:ext>
          </a:extLst>
        </xdr:cNvPr>
        <xdr:cNvSpPr>
          <a:spLocks noChangeShapeType="1"/>
        </xdr:cNvSpPr>
      </xdr:nvSpPr>
      <xdr:spPr bwMode="auto">
        <a:xfrm>
          <a:off x="2933700" y="723900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230605</xdr:colOff>
      <xdr:row>88</xdr:row>
      <xdr:rowOff>170447</xdr:rowOff>
    </xdr:from>
    <xdr:to>
      <xdr:col>10</xdr:col>
      <xdr:colOff>230605</xdr:colOff>
      <xdr:row>101</xdr:row>
      <xdr:rowOff>0</xdr:rowOff>
    </xdr:to>
    <xdr:sp macro="" textlink="">
      <xdr:nvSpPr>
        <xdr:cNvPr id="222" name="Line 12">
          <a:extLst>
            <a:ext uri="{FF2B5EF4-FFF2-40B4-BE49-F238E27FC236}">
              <a16:creationId xmlns:a16="http://schemas.microsoft.com/office/drawing/2014/main" id="{C3B347B6-A86D-4BD3-99C3-2D6FB77F82F0}"/>
            </a:ext>
          </a:extLst>
        </xdr:cNvPr>
        <xdr:cNvSpPr>
          <a:spLocks noChangeShapeType="1"/>
        </xdr:cNvSpPr>
      </xdr:nvSpPr>
      <xdr:spPr bwMode="auto">
        <a:xfrm>
          <a:off x="2967789" y="11665618"/>
          <a:ext cx="0" cy="1614237"/>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15240</xdr:colOff>
      <xdr:row>104</xdr:row>
      <xdr:rowOff>0</xdr:rowOff>
    </xdr:from>
    <xdr:to>
      <xdr:col>15</xdr:col>
      <xdr:colOff>0</xdr:colOff>
      <xdr:row>104</xdr:row>
      <xdr:rowOff>0</xdr:rowOff>
    </xdr:to>
    <xdr:sp macro="" textlink="">
      <xdr:nvSpPr>
        <xdr:cNvPr id="223" name="Line 11">
          <a:extLst>
            <a:ext uri="{FF2B5EF4-FFF2-40B4-BE49-F238E27FC236}">
              <a16:creationId xmlns:a16="http://schemas.microsoft.com/office/drawing/2014/main" id="{DCF5D371-3EC9-467F-8245-9ECDAD042060}"/>
            </a:ext>
          </a:extLst>
        </xdr:cNvPr>
        <xdr:cNvSpPr>
          <a:spLocks noChangeShapeType="1"/>
        </xdr:cNvSpPr>
      </xdr:nvSpPr>
      <xdr:spPr bwMode="auto">
        <a:xfrm flipV="1">
          <a:off x="2270760" y="14356080"/>
          <a:ext cx="94488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110</xdr:row>
      <xdr:rowOff>0</xdr:rowOff>
    </xdr:from>
    <xdr:to>
      <xdr:col>12</xdr:col>
      <xdr:colOff>0</xdr:colOff>
      <xdr:row>110</xdr:row>
      <xdr:rowOff>0</xdr:rowOff>
    </xdr:to>
    <xdr:sp macro="" textlink="">
      <xdr:nvSpPr>
        <xdr:cNvPr id="225" name="Line 13">
          <a:extLst>
            <a:ext uri="{FF2B5EF4-FFF2-40B4-BE49-F238E27FC236}">
              <a16:creationId xmlns:a16="http://schemas.microsoft.com/office/drawing/2014/main" id="{B63771BA-385F-45FF-8811-792B6A9EAB0C}"/>
            </a:ext>
          </a:extLst>
        </xdr:cNvPr>
        <xdr:cNvSpPr>
          <a:spLocks noChangeShapeType="1"/>
        </xdr:cNvSpPr>
      </xdr:nvSpPr>
      <xdr:spPr bwMode="auto">
        <a:xfrm>
          <a:off x="2933700" y="104965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113</xdr:row>
      <xdr:rowOff>0</xdr:rowOff>
    </xdr:from>
    <xdr:to>
      <xdr:col>12</xdr:col>
      <xdr:colOff>0</xdr:colOff>
      <xdr:row>113</xdr:row>
      <xdr:rowOff>0</xdr:rowOff>
    </xdr:to>
    <xdr:sp macro="" textlink="">
      <xdr:nvSpPr>
        <xdr:cNvPr id="226" name="Line 14">
          <a:extLst>
            <a:ext uri="{FF2B5EF4-FFF2-40B4-BE49-F238E27FC236}">
              <a16:creationId xmlns:a16="http://schemas.microsoft.com/office/drawing/2014/main" id="{E9015333-AD37-4E15-9F2E-8609C04221F1}"/>
            </a:ext>
          </a:extLst>
        </xdr:cNvPr>
        <xdr:cNvSpPr>
          <a:spLocks noChangeShapeType="1"/>
        </xdr:cNvSpPr>
      </xdr:nvSpPr>
      <xdr:spPr bwMode="auto">
        <a:xfrm>
          <a:off x="2933700" y="10906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xdr:row>
      <xdr:rowOff>0</xdr:rowOff>
    </xdr:from>
    <xdr:to>
      <xdr:col>12</xdr:col>
      <xdr:colOff>0</xdr:colOff>
      <xdr:row>116</xdr:row>
      <xdr:rowOff>0</xdr:rowOff>
    </xdr:to>
    <xdr:sp macro="" textlink="">
      <xdr:nvSpPr>
        <xdr:cNvPr id="227" name="Line 15">
          <a:extLst>
            <a:ext uri="{FF2B5EF4-FFF2-40B4-BE49-F238E27FC236}">
              <a16:creationId xmlns:a16="http://schemas.microsoft.com/office/drawing/2014/main" id="{BCB3703A-2202-4120-A613-CE191BEC4989}"/>
            </a:ext>
          </a:extLst>
        </xdr:cNvPr>
        <xdr:cNvSpPr>
          <a:spLocks noChangeShapeType="1"/>
        </xdr:cNvSpPr>
      </xdr:nvSpPr>
      <xdr:spPr bwMode="auto">
        <a:xfrm>
          <a:off x="2933700" y="113157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110</xdr:row>
      <xdr:rowOff>0</xdr:rowOff>
    </xdr:from>
    <xdr:to>
      <xdr:col>22</xdr:col>
      <xdr:colOff>0</xdr:colOff>
      <xdr:row>110</xdr:row>
      <xdr:rowOff>0</xdr:rowOff>
    </xdr:to>
    <xdr:sp macro="" textlink="">
      <xdr:nvSpPr>
        <xdr:cNvPr id="228" name="Line 19">
          <a:extLst>
            <a:ext uri="{FF2B5EF4-FFF2-40B4-BE49-F238E27FC236}">
              <a16:creationId xmlns:a16="http://schemas.microsoft.com/office/drawing/2014/main" id="{558BAAA9-CCC7-4517-A116-12ABF85EFD02}"/>
            </a:ext>
          </a:extLst>
        </xdr:cNvPr>
        <xdr:cNvSpPr>
          <a:spLocks noChangeShapeType="1"/>
        </xdr:cNvSpPr>
      </xdr:nvSpPr>
      <xdr:spPr bwMode="auto">
        <a:xfrm>
          <a:off x="4152900" y="104965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113</xdr:row>
      <xdr:rowOff>0</xdr:rowOff>
    </xdr:from>
    <xdr:to>
      <xdr:col>22</xdr:col>
      <xdr:colOff>0</xdr:colOff>
      <xdr:row>113</xdr:row>
      <xdr:rowOff>0</xdr:rowOff>
    </xdr:to>
    <xdr:sp macro="" textlink="">
      <xdr:nvSpPr>
        <xdr:cNvPr id="229" name="Line 20">
          <a:extLst>
            <a:ext uri="{FF2B5EF4-FFF2-40B4-BE49-F238E27FC236}">
              <a16:creationId xmlns:a16="http://schemas.microsoft.com/office/drawing/2014/main" id="{011E4B3E-39A8-46F4-BD09-2164DC19611D}"/>
            </a:ext>
          </a:extLst>
        </xdr:cNvPr>
        <xdr:cNvSpPr>
          <a:spLocks noChangeShapeType="1"/>
        </xdr:cNvSpPr>
      </xdr:nvSpPr>
      <xdr:spPr bwMode="auto">
        <a:xfrm>
          <a:off x="4152900" y="109061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116</xdr:row>
      <xdr:rowOff>0</xdr:rowOff>
    </xdr:from>
    <xdr:to>
      <xdr:col>22</xdr:col>
      <xdr:colOff>0</xdr:colOff>
      <xdr:row>116</xdr:row>
      <xdr:rowOff>0</xdr:rowOff>
    </xdr:to>
    <xdr:sp macro="" textlink="">
      <xdr:nvSpPr>
        <xdr:cNvPr id="230" name="Line 21">
          <a:extLst>
            <a:ext uri="{FF2B5EF4-FFF2-40B4-BE49-F238E27FC236}">
              <a16:creationId xmlns:a16="http://schemas.microsoft.com/office/drawing/2014/main" id="{6CB8EA6E-4761-4EED-86AD-6A8A834D83A0}"/>
            </a:ext>
          </a:extLst>
        </xdr:cNvPr>
        <xdr:cNvSpPr>
          <a:spLocks noChangeShapeType="1"/>
        </xdr:cNvSpPr>
      </xdr:nvSpPr>
      <xdr:spPr bwMode="auto">
        <a:xfrm>
          <a:off x="4152900" y="11315700"/>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103</xdr:row>
      <xdr:rowOff>161925</xdr:rowOff>
    </xdr:from>
    <xdr:to>
      <xdr:col>5</xdr:col>
      <xdr:colOff>0</xdr:colOff>
      <xdr:row>103</xdr:row>
      <xdr:rowOff>161925</xdr:rowOff>
    </xdr:to>
    <xdr:sp macro="" textlink="">
      <xdr:nvSpPr>
        <xdr:cNvPr id="235" name="Line 190">
          <a:extLst>
            <a:ext uri="{FF2B5EF4-FFF2-40B4-BE49-F238E27FC236}">
              <a16:creationId xmlns:a16="http://schemas.microsoft.com/office/drawing/2014/main" id="{D4B377A1-006B-43DF-99FF-524710A574D2}"/>
            </a:ext>
          </a:extLst>
        </xdr:cNvPr>
        <xdr:cNvSpPr>
          <a:spLocks noChangeShapeType="1"/>
        </xdr:cNvSpPr>
      </xdr:nvSpPr>
      <xdr:spPr bwMode="auto">
        <a:xfrm>
          <a:off x="485775" y="9674225"/>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107</xdr:row>
      <xdr:rowOff>0</xdr:rowOff>
    </xdr:from>
    <xdr:to>
      <xdr:col>15</xdr:col>
      <xdr:colOff>0</xdr:colOff>
      <xdr:row>107</xdr:row>
      <xdr:rowOff>0</xdr:rowOff>
    </xdr:to>
    <xdr:sp macro="" textlink="">
      <xdr:nvSpPr>
        <xdr:cNvPr id="236" name="Line 13">
          <a:extLst>
            <a:ext uri="{FF2B5EF4-FFF2-40B4-BE49-F238E27FC236}">
              <a16:creationId xmlns:a16="http://schemas.microsoft.com/office/drawing/2014/main" id="{BF5064F5-2CA4-40E9-8E0B-64DABF7DBB37}"/>
            </a:ext>
          </a:extLst>
        </xdr:cNvPr>
        <xdr:cNvSpPr>
          <a:spLocks noChangeShapeType="1"/>
        </xdr:cNvSpPr>
      </xdr:nvSpPr>
      <xdr:spPr bwMode="auto">
        <a:xfrm>
          <a:off x="2933700" y="10086975"/>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103</xdr:row>
      <xdr:rowOff>160020</xdr:rowOff>
    </xdr:from>
    <xdr:to>
      <xdr:col>11</xdr:col>
      <xdr:colOff>0</xdr:colOff>
      <xdr:row>116</xdr:row>
      <xdr:rowOff>0</xdr:rowOff>
    </xdr:to>
    <xdr:sp macro="" textlink="">
      <xdr:nvSpPr>
        <xdr:cNvPr id="237" name="Line 12">
          <a:extLst>
            <a:ext uri="{FF2B5EF4-FFF2-40B4-BE49-F238E27FC236}">
              <a16:creationId xmlns:a16="http://schemas.microsoft.com/office/drawing/2014/main" id="{887E85CE-C469-40C8-8410-55727C027F01}"/>
            </a:ext>
          </a:extLst>
        </xdr:cNvPr>
        <xdr:cNvSpPr>
          <a:spLocks noChangeShapeType="1"/>
        </xdr:cNvSpPr>
      </xdr:nvSpPr>
      <xdr:spPr bwMode="auto">
        <a:xfrm>
          <a:off x="2484120" y="14340840"/>
          <a:ext cx="0" cy="16535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119</xdr:row>
      <xdr:rowOff>0</xdr:rowOff>
    </xdr:from>
    <xdr:to>
      <xdr:col>15</xdr:col>
      <xdr:colOff>0</xdr:colOff>
      <xdr:row>119</xdr:row>
      <xdr:rowOff>0</xdr:rowOff>
    </xdr:to>
    <xdr:sp macro="" textlink="">
      <xdr:nvSpPr>
        <xdr:cNvPr id="238" name="Line 11">
          <a:extLst>
            <a:ext uri="{FF2B5EF4-FFF2-40B4-BE49-F238E27FC236}">
              <a16:creationId xmlns:a16="http://schemas.microsoft.com/office/drawing/2014/main" id="{C98C1062-F335-46EC-9251-B0C06D663754}"/>
            </a:ext>
          </a:extLst>
        </xdr:cNvPr>
        <xdr:cNvSpPr>
          <a:spLocks noChangeShapeType="1"/>
        </xdr:cNvSpPr>
      </xdr:nvSpPr>
      <xdr:spPr bwMode="auto">
        <a:xfrm flipV="1">
          <a:off x="2705100" y="6838950"/>
          <a:ext cx="85725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125</xdr:row>
      <xdr:rowOff>0</xdr:rowOff>
    </xdr:from>
    <xdr:to>
      <xdr:col>12</xdr:col>
      <xdr:colOff>0</xdr:colOff>
      <xdr:row>125</xdr:row>
      <xdr:rowOff>0</xdr:rowOff>
    </xdr:to>
    <xdr:sp macro="" textlink="">
      <xdr:nvSpPr>
        <xdr:cNvPr id="240" name="Line 13">
          <a:extLst>
            <a:ext uri="{FF2B5EF4-FFF2-40B4-BE49-F238E27FC236}">
              <a16:creationId xmlns:a16="http://schemas.microsoft.com/office/drawing/2014/main" id="{51EA6365-A8CA-445F-82D0-2A29E9B2F1BC}"/>
            </a:ext>
          </a:extLst>
        </xdr:cNvPr>
        <xdr:cNvSpPr>
          <a:spLocks noChangeShapeType="1"/>
        </xdr:cNvSpPr>
      </xdr:nvSpPr>
      <xdr:spPr bwMode="auto">
        <a:xfrm>
          <a:off x="2933700" y="7648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128</xdr:row>
      <xdr:rowOff>0</xdr:rowOff>
    </xdr:from>
    <xdr:to>
      <xdr:col>12</xdr:col>
      <xdr:colOff>0</xdr:colOff>
      <xdr:row>128</xdr:row>
      <xdr:rowOff>0</xdr:rowOff>
    </xdr:to>
    <xdr:sp macro="" textlink="">
      <xdr:nvSpPr>
        <xdr:cNvPr id="241" name="Line 14">
          <a:extLst>
            <a:ext uri="{FF2B5EF4-FFF2-40B4-BE49-F238E27FC236}">
              <a16:creationId xmlns:a16="http://schemas.microsoft.com/office/drawing/2014/main" id="{07B93BA7-FF26-4A94-A7E6-3CE197CC3AC5}"/>
            </a:ext>
          </a:extLst>
        </xdr:cNvPr>
        <xdr:cNvSpPr>
          <a:spLocks noChangeShapeType="1"/>
        </xdr:cNvSpPr>
      </xdr:nvSpPr>
      <xdr:spPr bwMode="auto">
        <a:xfrm>
          <a:off x="2933700" y="80581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131</xdr:row>
      <xdr:rowOff>0</xdr:rowOff>
    </xdr:from>
    <xdr:to>
      <xdr:col>12</xdr:col>
      <xdr:colOff>0</xdr:colOff>
      <xdr:row>131</xdr:row>
      <xdr:rowOff>0</xdr:rowOff>
    </xdr:to>
    <xdr:sp macro="" textlink="">
      <xdr:nvSpPr>
        <xdr:cNvPr id="242" name="Line 15">
          <a:extLst>
            <a:ext uri="{FF2B5EF4-FFF2-40B4-BE49-F238E27FC236}">
              <a16:creationId xmlns:a16="http://schemas.microsoft.com/office/drawing/2014/main" id="{93B822F2-3235-4C76-9A09-8BA174ABD979}"/>
            </a:ext>
          </a:extLst>
        </xdr:cNvPr>
        <xdr:cNvSpPr>
          <a:spLocks noChangeShapeType="1"/>
        </xdr:cNvSpPr>
      </xdr:nvSpPr>
      <xdr:spPr bwMode="auto">
        <a:xfrm>
          <a:off x="2933700" y="846772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125</xdr:row>
      <xdr:rowOff>0</xdr:rowOff>
    </xdr:from>
    <xdr:to>
      <xdr:col>22</xdr:col>
      <xdr:colOff>0</xdr:colOff>
      <xdr:row>125</xdr:row>
      <xdr:rowOff>0</xdr:rowOff>
    </xdr:to>
    <xdr:sp macro="" textlink="">
      <xdr:nvSpPr>
        <xdr:cNvPr id="243" name="Line 19">
          <a:extLst>
            <a:ext uri="{FF2B5EF4-FFF2-40B4-BE49-F238E27FC236}">
              <a16:creationId xmlns:a16="http://schemas.microsoft.com/office/drawing/2014/main" id="{F865DB7B-8327-4C32-86F8-C1345FAF8AA3}"/>
            </a:ext>
          </a:extLst>
        </xdr:cNvPr>
        <xdr:cNvSpPr>
          <a:spLocks noChangeShapeType="1"/>
        </xdr:cNvSpPr>
      </xdr:nvSpPr>
      <xdr:spPr bwMode="auto">
        <a:xfrm>
          <a:off x="4152900" y="76485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128</xdr:row>
      <xdr:rowOff>0</xdr:rowOff>
    </xdr:from>
    <xdr:to>
      <xdr:col>22</xdr:col>
      <xdr:colOff>0</xdr:colOff>
      <xdr:row>128</xdr:row>
      <xdr:rowOff>0</xdr:rowOff>
    </xdr:to>
    <xdr:sp macro="" textlink="">
      <xdr:nvSpPr>
        <xdr:cNvPr id="244" name="Line 20">
          <a:extLst>
            <a:ext uri="{FF2B5EF4-FFF2-40B4-BE49-F238E27FC236}">
              <a16:creationId xmlns:a16="http://schemas.microsoft.com/office/drawing/2014/main" id="{4F71F0A3-D617-4139-B4D8-8FAC3E4A2964}"/>
            </a:ext>
          </a:extLst>
        </xdr:cNvPr>
        <xdr:cNvSpPr>
          <a:spLocks noChangeShapeType="1"/>
        </xdr:cNvSpPr>
      </xdr:nvSpPr>
      <xdr:spPr bwMode="auto">
        <a:xfrm>
          <a:off x="4152900" y="80581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131</xdr:row>
      <xdr:rowOff>0</xdr:rowOff>
    </xdr:from>
    <xdr:to>
      <xdr:col>22</xdr:col>
      <xdr:colOff>0</xdr:colOff>
      <xdr:row>131</xdr:row>
      <xdr:rowOff>0</xdr:rowOff>
    </xdr:to>
    <xdr:sp macro="" textlink="">
      <xdr:nvSpPr>
        <xdr:cNvPr id="245" name="Line 21">
          <a:extLst>
            <a:ext uri="{FF2B5EF4-FFF2-40B4-BE49-F238E27FC236}">
              <a16:creationId xmlns:a16="http://schemas.microsoft.com/office/drawing/2014/main" id="{97D03116-A616-4855-A283-F5C428D684AB}"/>
            </a:ext>
          </a:extLst>
        </xdr:cNvPr>
        <xdr:cNvSpPr>
          <a:spLocks noChangeShapeType="1"/>
        </xdr:cNvSpPr>
      </xdr:nvSpPr>
      <xdr:spPr bwMode="auto">
        <a:xfrm>
          <a:off x="4152900" y="846772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118</xdr:row>
      <xdr:rowOff>161925</xdr:rowOff>
    </xdr:from>
    <xdr:to>
      <xdr:col>5</xdr:col>
      <xdr:colOff>0</xdr:colOff>
      <xdr:row>118</xdr:row>
      <xdr:rowOff>161925</xdr:rowOff>
    </xdr:to>
    <xdr:sp macro="" textlink="">
      <xdr:nvSpPr>
        <xdr:cNvPr id="250" name="Line 190">
          <a:extLst>
            <a:ext uri="{FF2B5EF4-FFF2-40B4-BE49-F238E27FC236}">
              <a16:creationId xmlns:a16="http://schemas.microsoft.com/office/drawing/2014/main" id="{7CA95EF2-E858-440D-BE1F-DBB31E2941C7}"/>
            </a:ext>
          </a:extLst>
        </xdr:cNvPr>
        <xdr:cNvSpPr>
          <a:spLocks noChangeShapeType="1"/>
        </xdr:cNvSpPr>
      </xdr:nvSpPr>
      <xdr:spPr bwMode="auto">
        <a:xfrm>
          <a:off x="485775" y="682625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122</xdr:row>
      <xdr:rowOff>0</xdr:rowOff>
    </xdr:from>
    <xdr:to>
      <xdr:col>15</xdr:col>
      <xdr:colOff>0</xdr:colOff>
      <xdr:row>122</xdr:row>
      <xdr:rowOff>0</xdr:rowOff>
    </xdr:to>
    <xdr:sp macro="" textlink="">
      <xdr:nvSpPr>
        <xdr:cNvPr id="251" name="Line 13">
          <a:extLst>
            <a:ext uri="{FF2B5EF4-FFF2-40B4-BE49-F238E27FC236}">
              <a16:creationId xmlns:a16="http://schemas.microsoft.com/office/drawing/2014/main" id="{76614BFB-7B50-40EB-9EB1-AC40B69A50E5}"/>
            </a:ext>
          </a:extLst>
        </xdr:cNvPr>
        <xdr:cNvSpPr>
          <a:spLocks noChangeShapeType="1"/>
        </xdr:cNvSpPr>
      </xdr:nvSpPr>
      <xdr:spPr bwMode="auto">
        <a:xfrm>
          <a:off x="2933700" y="723900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119</xdr:row>
      <xdr:rowOff>0</xdr:rowOff>
    </xdr:from>
    <xdr:to>
      <xdr:col>11</xdr:col>
      <xdr:colOff>0</xdr:colOff>
      <xdr:row>131</xdr:row>
      <xdr:rowOff>0</xdr:rowOff>
    </xdr:to>
    <xdr:sp macro="" textlink="">
      <xdr:nvSpPr>
        <xdr:cNvPr id="252" name="Line 12">
          <a:extLst>
            <a:ext uri="{FF2B5EF4-FFF2-40B4-BE49-F238E27FC236}">
              <a16:creationId xmlns:a16="http://schemas.microsoft.com/office/drawing/2014/main" id="{F98D4098-72C5-493F-9DC9-987A727DAA56}"/>
            </a:ext>
          </a:extLst>
        </xdr:cNvPr>
        <xdr:cNvSpPr>
          <a:spLocks noChangeShapeType="1"/>
        </xdr:cNvSpPr>
      </xdr:nvSpPr>
      <xdr:spPr bwMode="auto">
        <a:xfrm>
          <a:off x="2952750" y="15849600"/>
          <a:ext cx="0" cy="1628775"/>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xdr:row>
      <xdr:rowOff>0</xdr:rowOff>
    </xdr:from>
    <xdr:to>
      <xdr:col>11</xdr:col>
      <xdr:colOff>9525</xdr:colOff>
      <xdr:row>134</xdr:row>
      <xdr:rowOff>0</xdr:rowOff>
    </xdr:to>
    <xdr:sp macro="" textlink="">
      <xdr:nvSpPr>
        <xdr:cNvPr id="253" name="Line 11">
          <a:extLst>
            <a:ext uri="{FF2B5EF4-FFF2-40B4-BE49-F238E27FC236}">
              <a16:creationId xmlns:a16="http://schemas.microsoft.com/office/drawing/2014/main" id="{4D3C7B55-A88F-4C45-B107-B4285CD62A13}"/>
            </a:ext>
          </a:extLst>
        </xdr:cNvPr>
        <xdr:cNvSpPr>
          <a:spLocks noChangeShapeType="1"/>
        </xdr:cNvSpPr>
      </xdr:nvSpPr>
      <xdr:spPr bwMode="auto">
        <a:xfrm flipV="1">
          <a:off x="2724150" y="1788795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134</xdr:row>
      <xdr:rowOff>0</xdr:rowOff>
    </xdr:from>
    <xdr:to>
      <xdr:col>11</xdr:col>
      <xdr:colOff>0</xdr:colOff>
      <xdr:row>146</xdr:row>
      <xdr:rowOff>0</xdr:rowOff>
    </xdr:to>
    <xdr:sp macro="" textlink="">
      <xdr:nvSpPr>
        <xdr:cNvPr id="254" name="Line 12">
          <a:extLst>
            <a:ext uri="{FF2B5EF4-FFF2-40B4-BE49-F238E27FC236}">
              <a16:creationId xmlns:a16="http://schemas.microsoft.com/office/drawing/2014/main" id="{92047449-3A48-4C7D-8405-F1AF36587DC7}"/>
            </a:ext>
          </a:extLst>
        </xdr:cNvPr>
        <xdr:cNvSpPr>
          <a:spLocks noChangeShapeType="1"/>
        </xdr:cNvSpPr>
      </xdr:nvSpPr>
      <xdr:spPr bwMode="auto">
        <a:xfrm>
          <a:off x="2484120" y="17647920"/>
          <a:ext cx="0" cy="16383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140</xdr:row>
      <xdr:rowOff>0</xdr:rowOff>
    </xdr:from>
    <xdr:to>
      <xdr:col>12</xdr:col>
      <xdr:colOff>0</xdr:colOff>
      <xdr:row>140</xdr:row>
      <xdr:rowOff>0</xdr:rowOff>
    </xdr:to>
    <xdr:sp macro="" textlink="">
      <xdr:nvSpPr>
        <xdr:cNvPr id="255" name="Line 13">
          <a:extLst>
            <a:ext uri="{FF2B5EF4-FFF2-40B4-BE49-F238E27FC236}">
              <a16:creationId xmlns:a16="http://schemas.microsoft.com/office/drawing/2014/main" id="{B1286E69-46EB-4BBF-ADC8-3A097261B496}"/>
            </a:ext>
          </a:extLst>
        </xdr:cNvPr>
        <xdr:cNvSpPr>
          <a:spLocks noChangeShapeType="1"/>
        </xdr:cNvSpPr>
      </xdr:nvSpPr>
      <xdr:spPr bwMode="auto">
        <a:xfrm>
          <a:off x="2933700" y="104965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143</xdr:row>
      <xdr:rowOff>0</xdr:rowOff>
    </xdr:from>
    <xdr:to>
      <xdr:col>12</xdr:col>
      <xdr:colOff>0</xdr:colOff>
      <xdr:row>143</xdr:row>
      <xdr:rowOff>0</xdr:rowOff>
    </xdr:to>
    <xdr:sp macro="" textlink="">
      <xdr:nvSpPr>
        <xdr:cNvPr id="256" name="Line 14">
          <a:extLst>
            <a:ext uri="{FF2B5EF4-FFF2-40B4-BE49-F238E27FC236}">
              <a16:creationId xmlns:a16="http://schemas.microsoft.com/office/drawing/2014/main" id="{FF4B048B-6346-45F7-BA29-156D8D225331}"/>
            </a:ext>
          </a:extLst>
        </xdr:cNvPr>
        <xdr:cNvSpPr>
          <a:spLocks noChangeShapeType="1"/>
        </xdr:cNvSpPr>
      </xdr:nvSpPr>
      <xdr:spPr bwMode="auto">
        <a:xfrm>
          <a:off x="2933700" y="10906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146</xdr:row>
      <xdr:rowOff>0</xdr:rowOff>
    </xdr:from>
    <xdr:to>
      <xdr:col>12</xdr:col>
      <xdr:colOff>0</xdr:colOff>
      <xdr:row>146</xdr:row>
      <xdr:rowOff>0</xdr:rowOff>
    </xdr:to>
    <xdr:sp macro="" textlink="">
      <xdr:nvSpPr>
        <xdr:cNvPr id="257" name="Line 15">
          <a:extLst>
            <a:ext uri="{FF2B5EF4-FFF2-40B4-BE49-F238E27FC236}">
              <a16:creationId xmlns:a16="http://schemas.microsoft.com/office/drawing/2014/main" id="{35D68202-5BCB-4FF4-B229-6792C5580D25}"/>
            </a:ext>
          </a:extLst>
        </xdr:cNvPr>
        <xdr:cNvSpPr>
          <a:spLocks noChangeShapeType="1"/>
        </xdr:cNvSpPr>
      </xdr:nvSpPr>
      <xdr:spPr bwMode="auto">
        <a:xfrm>
          <a:off x="2933700" y="113157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140</xdr:row>
      <xdr:rowOff>0</xdr:rowOff>
    </xdr:from>
    <xdr:to>
      <xdr:col>22</xdr:col>
      <xdr:colOff>0</xdr:colOff>
      <xdr:row>140</xdr:row>
      <xdr:rowOff>0</xdr:rowOff>
    </xdr:to>
    <xdr:sp macro="" textlink="">
      <xdr:nvSpPr>
        <xdr:cNvPr id="258" name="Line 19">
          <a:extLst>
            <a:ext uri="{FF2B5EF4-FFF2-40B4-BE49-F238E27FC236}">
              <a16:creationId xmlns:a16="http://schemas.microsoft.com/office/drawing/2014/main" id="{FD0D1316-460A-4AC1-B92B-5755C50C59C3}"/>
            </a:ext>
          </a:extLst>
        </xdr:cNvPr>
        <xdr:cNvSpPr>
          <a:spLocks noChangeShapeType="1"/>
        </xdr:cNvSpPr>
      </xdr:nvSpPr>
      <xdr:spPr bwMode="auto">
        <a:xfrm>
          <a:off x="4152900" y="1049655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143</xdr:row>
      <xdr:rowOff>0</xdr:rowOff>
    </xdr:from>
    <xdr:to>
      <xdr:col>22</xdr:col>
      <xdr:colOff>0</xdr:colOff>
      <xdr:row>143</xdr:row>
      <xdr:rowOff>0</xdr:rowOff>
    </xdr:to>
    <xdr:sp macro="" textlink="">
      <xdr:nvSpPr>
        <xdr:cNvPr id="259" name="Line 20">
          <a:extLst>
            <a:ext uri="{FF2B5EF4-FFF2-40B4-BE49-F238E27FC236}">
              <a16:creationId xmlns:a16="http://schemas.microsoft.com/office/drawing/2014/main" id="{FEF96A40-E649-4496-A3BC-2EF19B40337A}"/>
            </a:ext>
          </a:extLst>
        </xdr:cNvPr>
        <xdr:cNvSpPr>
          <a:spLocks noChangeShapeType="1"/>
        </xdr:cNvSpPr>
      </xdr:nvSpPr>
      <xdr:spPr bwMode="auto">
        <a:xfrm>
          <a:off x="4152900" y="109061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146</xdr:row>
      <xdr:rowOff>0</xdr:rowOff>
    </xdr:from>
    <xdr:to>
      <xdr:col>22</xdr:col>
      <xdr:colOff>0</xdr:colOff>
      <xdr:row>146</xdr:row>
      <xdr:rowOff>0</xdr:rowOff>
    </xdr:to>
    <xdr:sp macro="" textlink="">
      <xdr:nvSpPr>
        <xdr:cNvPr id="260" name="Line 21">
          <a:extLst>
            <a:ext uri="{FF2B5EF4-FFF2-40B4-BE49-F238E27FC236}">
              <a16:creationId xmlns:a16="http://schemas.microsoft.com/office/drawing/2014/main" id="{932E2A14-031D-4FBF-8226-ACAC51AC9C0E}"/>
            </a:ext>
          </a:extLst>
        </xdr:cNvPr>
        <xdr:cNvSpPr>
          <a:spLocks noChangeShapeType="1"/>
        </xdr:cNvSpPr>
      </xdr:nvSpPr>
      <xdr:spPr bwMode="auto">
        <a:xfrm>
          <a:off x="4152900" y="11315700"/>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133</xdr:row>
      <xdr:rowOff>161925</xdr:rowOff>
    </xdr:from>
    <xdr:to>
      <xdr:col>5</xdr:col>
      <xdr:colOff>0</xdr:colOff>
      <xdr:row>133</xdr:row>
      <xdr:rowOff>161925</xdr:rowOff>
    </xdr:to>
    <xdr:sp macro="" textlink="">
      <xdr:nvSpPr>
        <xdr:cNvPr id="265" name="Line 190">
          <a:extLst>
            <a:ext uri="{FF2B5EF4-FFF2-40B4-BE49-F238E27FC236}">
              <a16:creationId xmlns:a16="http://schemas.microsoft.com/office/drawing/2014/main" id="{11A2D954-20E9-4CD4-B873-3F4D7F5BE856}"/>
            </a:ext>
          </a:extLst>
        </xdr:cNvPr>
        <xdr:cNvSpPr>
          <a:spLocks noChangeShapeType="1"/>
        </xdr:cNvSpPr>
      </xdr:nvSpPr>
      <xdr:spPr bwMode="auto">
        <a:xfrm>
          <a:off x="485775" y="9674225"/>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137</xdr:row>
      <xdr:rowOff>0</xdr:rowOff>
    </xdr:from>
    <xdr:to>
      <xdr:col>15</xdr:col>
      <xdr:colOff>0</xdr:colOff>
      <xdr:row>137</xdr:row>
      <xdr:rowOff>0</xdr:rowOff>
    </xdr:to>
    <xdr:sp macro="" textlink="">
      <xdr:nvSpPr>
        <xdr:cNvPr id="266" name="Line 13">
          <a:extLst>
            <a:ext uri="{FF2B5EF4-FFF2-40B4-BE49-F238E27FC236}">
              <a16:creationId xmlns:a16="http://schemas.microsoft.com/office/drawing/2014/main" id="{FF78B000-DC29-4EBC-94A3-9643CB6395C5}"/>
            </a:ext>
          </a:extLst>
        </xdr:cNvPr>
        <xdr:cNvSpPr>
          <a:spLocks noChangeShapeType="1"/>
        </xdr:cNvSpPr>
      </xdr:nvSpPr>
      <xdr:spPr bwMode="auto">
        <a:xfrm>
          <a:off x="2933700" y="10086975"/>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149</xdr:row>
      <xdr:rowOff>0</xdr:rowOff>
    </xdr:from>
    <xdr:to>
      <xdr:col>11</xdr:col>
      <xdr:colOff>9525</xdr:colOff>
      <xdr:row>149</xdr:row>
      <xdr:rowOff>0</xdr:rowOff>
    </xdr:to>
    <xdr:sp macro="" textlink="">
      <xdr:nvSpPr>
        <xdr:cNvPr id="268" name="Line 11">
          <a:extLst>
            <a:ext uri="{FF2B5EF4-FFF2-40B4-BE49-F238E27FC236}">
              <a16:creationId xmlns:a16="http://schemas.microsoft.com/office/drawing/2014/main" id="{BEBC6981-EEF5-435D-A2B8-7181459C0878}"/>
            </a:ext>
          </a:extLst>
        </xdr:cNvPr>
        <xdr:cNvSpPr>
          <a:spLocks noChangeShapeType="1"/>
        </xdr:cNvSpPr>
      </xdr:nvSpPr>
      <xdr:spPr bwMode="auto">
        <a:xfrm flipV="1">
          <a:off x="2724150" y="1992630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149</xdr:row>
      <xdr:rowOff>0</xdr:rowOff>
    </xdr:from>
    <xdr:to>
      <xdr:col>11</xdr:col>
      <xdr:colOff>0</xdr:colOff>
      <xdr:row>161</xdr:row>
      <xdr:rowOff>0</xdr:rowOff>
    </xdr:to>
    <xdr:sp macro="" textlink="">
      <xdr:nvSpPr>
        <xdr:cNvPr id="269" name="Line 12">
          <a:extLst>
            <a:ext uri="{FF2B5EF4-FFF2-40B4-BE49-F238E27FC236}">
              <a16:creationId xmlns:a16="http://schemas.microsoft.com/office/drawing/2014/main" id="{C5320575-B3A3-4269-B4D0-3E46CBE2339B}"/>
            </a:ext>
          </a:extLst>
        </xdr:cNvPr>
        <xdr:cNvSpPr>
          <a:spLocks noChangeShapeType="1"/>
        </xdr:cNvSpPr>
      </xdr:nvSpPr>
      <xdr:spPr bwMode="auto">
        <a:xfrm>
          <a:off x="2484120" y="19697700"/>
          <a:ext cx="0" cy="16383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155</xdr:row>
      <xdr:rowOff>0</xdr:rowOff>
    </xdr:from>
    <xdr:to>
      <xdr:col>12</xdr:col>
      <xdr:colOff>0</xdr:colOff>
      <xdr:row>155</xdr:row>
      <xdr:rowOff>0</xdr:rowOff>
    </xdr:to>
    <xdr:sp macro="" textlink="">
      <xdr:nvSpPr>
        <xdr:cNvPr id="270" name="Line 13">
          <a:extLst>
            <a:ext uri="{FF2B5EF4-FFF2-40B4-BE49-F238E27FC236}">
              <a16:creationId xmlns:a16="http://schemas.microsoft.com/office/drawing/2014/main" id="{1BCAEF69-F119-4A44-9F7E-8FCB3D914706}"/>
            </a:ext>
          </a:extLst>
        </xdr:cNvPr>
        <xdr:cNvSpPr>
          <a:spLocks noChangeShapeType="1"/>
        </xdr:cNvSpPr>
      </xdr:nvSpPr>
      <xdr:spPr bwMode="auto">
        <a:xfrm>
          <a:off x="2933700" y="133445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158</xdr:row>
      <xdr:rowOff>0</xdr:rowOff>
    </xdr:from>
    <xdr:to>
      <xdr:col>12</xdr:col>
      <xdr:colOff>0</xdr:colOff>
      <xdr:row>158</xdr:row>
      <xdr:rowOff>0</xdr:rowOff>
    </xdr:to>
    <xdr:sp macro="" textlink="">
      <xdr:nvSpPr>
        <xdr:cNvPr id="271" name="Line 14">
          <a:extLst>
            <a:ext uri="{FF2B5EF4-FFF2-40B4-BE49-F238E27FC236}">
              <a16:creationId xmlns:a16="http://schemas.microsoft.com/office/drawing/2014/main" id="{618F52B4-7E14-4536-A922-E4183F543C99}"/>
            </a:ext>
          </a:extLst>
        </xdr:cNvPr>
        <xdr:cNvSpPr>
          <a:spLocks noChangeShapeType="1"/>
        </xdr:cNvSpPr>
      </xdr:nvSpPr>
      <xdr:spPr bwMode="auto">
        <a:xfrm>
          <a:off x="2933700" y="137541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161</xdr:row>
      <xdr:rowOff>0</xdr:rowOff>
    </xdr:from>
    <xdr:to>
      <xdr:col>12</xdr:col>
      <xdr:colOff>0</xdr:colOff>
      <xdr:row>161</xdr:row>
      <xdr:rowOff>0</xdr:rowOff>
    </xdr:to>
    <xdr:sp macro="" textlink="">
      <xdr:nvSpPr>
        <xdr:cNvPr id="272" name="Line 15">
          <a:extLst>
            <a:ext uri="{FF2B5EF4-FFF2-40B4-BE49-F238E27FC236}">
              <a16:creationId xmlns:a16="http://schemas.microsoft.com/office/drawing/2014/main" id="{1A4E3884-8C9E-4B0D-B3AF-C539762C6721}"/>
            </a:ext>
          </a:extLst>
        </xdr:cNvPr>
        <xdr:cNvSpPr>
          <a:spLocks noChangeShapeType="1"/>
        </xdr:cNvSpPr>
      </xdr:nvSpPr>
      <xdr:spPr bwMode="auto">
        <a:xfrm>
          <a:off x="2933700" y="141636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155</xdr:row>
      <xdr:rowOff>0</xdr:rowOff>
    </xdr:from>
    <xdr:to>
      <xdr:col>22</xdr:col>
      <xdr:colOff>0</xdr:colOff>
      <xdr:row>155</xdr:row>
      <xdr:rowOff>0</xdr:rowOff>
    </xdr:to>
    <xdr:sp macro="" textlink="">
      <xdr:nvSpPr>
        <xdr:cNvPr id="273" name="Line 19">
          <a:extLst>
            <a:ext uri="{FF2B5EF4-FFF2-40B4-BE49-F238E27FC236}">
              <a16:creationId xmlns:a16="http://schemas.microsoft.com/office/drawing/2014/main" id="{C3BFC273-27D8-43E6-90AA-E81DCAABFA03}"/>
            </a:ext>
          </a:extLst>
        </xdr:cNvPr>
        <xdr:cNvSpPr>
          <a:spLocks noChangeShapeType="1"/>
        </xdr:cNvSpPr>
      </xdr:nvSpPr>
      <xdr:spPr bwMode="auto">
        <a:xfrm>
          <a:off x="4152900" y="133445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158</xdr:row>
      <xdr:rowOff>0</xdr:rowOff>
    </xdr:from>
    <xdr:to>
      <xdr:col>22</xdr:col>
      <xdr:colOff>0</xdr:colOff>
      <xdr:row>158</xdr:row>
      <xdr:rowOff>0</xdr:rowOff>
    </xdr:to>
    <xdr:sp macro="" textlink="">
      <xdr:nvSpPr>
        <xdr:cNvPr id="274" name="Line 20">
          <a:extLst>
            <a:ext uri="{FF2B5EF4-FFF2-40B4-BE49-F238E27FC236}">
              <a16:creationId xmlns:a16="http://schemas.microsoft.com/office/drawing/2014/main" id="{7E86F693-9309-4429-9EE7-EF6F3AC88BB8}"/>
            </a:ext>
          </a:extLst>
        </xdr:cNvPr>
        <xdr:cNvSpPr>
          <a:spLocks noChangeShapeType="1"/>
        </xdr:cNvSpPr>
      </xdr:nvSpPr>
      <xdr:spPr bwMode="auto">
        <a:xfrm>
          <a:off x="4152900" y="137541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161</xdr:row>
      <xdr:rowOff>0</xdr:rowOff>
    </xdr:from>
    <xdr:to>
      <xdr:col>22</xdr:col>
      <xdr:colOff>0</xdr:colOff>
      <xdr:row>161</xdr:row>
      <xdr:rowOff>0</xdr:rowOff>
    </xdr:to>
    <xdr:sp macro="" textlink="">
      <xdr:nvSpPr>
        <xdr:cNvPr id="275" name="Line 21">
          <a:extLst>
            <a:ext uri="{FF2B5EF4-FFF2-40B4-BE49-F238E27FC236}">
              <a16:creationId xmlns:a16="http://schemas.microsoft.com/office/drawing/2014/main" id="{F58DEA36-CC5E-40B3-A101-CE30B9C2E6C6}"/>
            </a:ext>
          </a:extLst>
        </xdr:cNvPr>
        <xdr:cNvSpPr>
          <a:spLocks noChangeShapeType="1"/>
        </xdr:cNvSpPr>
      </xdr:nvSpPr>
      <xdr:spPr bwMode="auto">
        <a:xfrm>
          <a:off x="4152900" y="14163675"/>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148</xdr:row>
      <xdr:rowOff>161925</xdr:rowOff>
    </xdr:from>
    <xdr:to>
      <xdr:col>5</xdr:col>
      <xdr:colOff>0</xdr:colOff>
      <xdr:row>148</xdr:row>
      <xdr:rowOff>161925</xdr:rowOff>
    </xdr:to>
    <xdr:sp macro="" textlink="">
      <xdr:nvSpPr>
        <xdr:cNvPr id="280" name="Line 190">
          <a:extLst>
            <a:ext uri="{FF2B5EF4-FFF2-40B4-BE49-F238E27FC236}">
              <a16:creationId xmlns:a16="http://schemas.microsoft.com/office/drawing/2014/main" id="{013EE3A9-1ADE-4202-8891-7012A704CA87}"/>
            </a:ext>
          </a:extLst>
        </xdr:cNvPr>
        <xdr:cNvSpPr>
          <a:spLocks noChangeShapeType="1"/>
        </xdr:cNvSpPr>
      </xdr:nvSpPr>
      <xdr:spPr bwMode="auto">
        <a:xfrm>
          <a:off x="485775" y="1252220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152</xdr:row>
      <xdr:rowOff>0</xdr:rowOff>
    </xdr:from>
    <xdr:to>
      <xdr:col>15</xdr:col>
      <xdr:colOff>0</xdr:colOff>
      <xdr:row>152</xdr:row>
      <xdr:rowOff>0</xdr:rowOff>
    </xdr:to>
    <xdr:sp macro="" textlink="">
      <xdr:nvSpPr>
        <xdr:cNvPr id="281" name="Line 13">
          <a:extLst>
            <a:ext uri="{FF2B5EF4-FFF2-40B4-BE49-F238E27FC236}">
              <a16:creationId xmlns:a16="http://schemas.microsoft.com/office/drawing/2014/main" id="{4682ACA9-657A-439F-818F-E1BD3F02E398}"/>
            </a:ext>
          </a:extLst>
        </xdr:cNvPr>
        <xdr:cNvSpPr>
          <a:spLocks noChangeShapeType="1"/>
        </xdr:cNvSpPr>
      </xdr:nvSpPr>
      <xdr:spPr bwMode="auto">
        <a:xfrm>
          <a:off x="2933700" y="129349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164</xdr:row>
      <xdr:rowOff>0</xdr:rowOff>
    </xdr:from>
    <xdr:to>
      <xdr:col>11</xdr:col>
      <xdr:colOff>9525</xdr:colOff>
      <xdr:row>164</xdr:row>
      <xdr:rowOff>0</xdr:rowOff>
    </xdr:to>
    <xdr:sp macro="" textlink="">
      <xdr:nvSpPr>
        <xdr:cNvPr id="283" name="Line 11">
          <a:extLst>
            <a:ext uri="{FF2B5EF4-FFF2-40B4-BE49-F238E27FC236}">
              <a16:creationId xmlns:a16="http://schemas.microsoft.com/office/drawing/2014/main" id="{23FECD0A-2516-442A-95B2-6A789997B142}"/>
            </a:ext>
          </a:extLst>
        </xdr:cNvPr>
        <xdr:cNvSpPr>
          <a:spLocks noChangeShapeType="1"/>
        </xdr:cNvSpPr>
      </xdr:nvSpPr>
      <xdr:spPr bwMode="auto">
        <a:xfrm flipV="1">
          <a:off x="2724150" y="2196465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164</xdr:row>
      <xdr:rowOff>0</xdr:rowOff>
    </xdr:from>
    <xdr:to>
      <xdr:col>11</xdr:col>
      <xdr:colOff>0</xdr:colOff>
      <xdr:row>170</xdr:row>
      <xdr:rowOff>0</xdr:rowOff>
    </xdr:to>
    <xdr:sp macro="" textlink="">
      <xdr:nvSpPr>
        <xdr:cNvPr id="284" name="Line 12">
          <a:extLst>
            <a:ext uri="{FF2B5EF4-FFF2-40B4-BE49-F238E27FC236}">
              <a16:creationId xmlns:a16="http://schemas.microsoft.com/office/drawing/2014/main" id="{F81D24E2-5346-442E-B07F-76788D348388}"/>
            </a:ext>
          </a:extLst>
        </xdr:cNvPr>
        <xdr:cNvSpPr>
          <a:spLocks noChangeShapeType="1"/>
        </xdr:cNvSpPr>
      </xdr:nvSpPr>
      <xdr:spPr bwMode="auto">
        <a:xfrm>
          <a:off x="2933700" y="15382875"/>
          <a:ext cx="0" cy="8096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170</xdr:row>
      <xdr:rowOff>0</xdr:rowOff>
    </xdr:from>
    <xdr:to>
      <xdr:col>12</xdr:col>
      <xdr:colOff>0</xdr:colOff>
      <xdr:row>170</xdr:row>
      <xdr:rowOff>0</xdr:rowOff>
    </xdr:to>
    <xdr:sp macro="" textlink="">
      <xdr:nvSpPr>
        <xdr:cNvPr id="285" name="Line 13">
          <a:extLst>
            <a:ext uri="{FF2B5EF4-FFF2-40B4-BE49-F238E27FC236}">
              <a16:creationId xmlns:a16="http://schemas.microsoft.com/office/drawing/2014/main" id="{281F201A-7E1E-460B-9FBF-078D7436A8F5}"/>
            </a:ext>
          </a:extLst>
        </xdr:cNvPr>
        <xdr:cNvSpPr>
          <a:spLocks noChangeShapeType="1"/>
        </xdr:cNvSpPr>
      </xdr:nvSpPr>
      <xdr:spPr bwMode="auto">
        <a:xfrm>
          <a:off x="2933700" y="161925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173</xdr:row>
      <xdr:rowOff>0</xdr:rowOff>
    </xdr:from>
    <xdr:to>
      <xdr:col>12</xdr:col>
      <xdr:colOff>0</xdr:colOff>
      <xdr:row>173</xdr:row>
      <xdr:rowOff>0</xdr:rowOff>
    </xdr:to>
    <xdr:sp macro="" textlink="">
      <xdr:nvSpPr>
        <xdr:cNvPr id="286" name="Line 14">
          <a:extLst>
            <a:ext uri="{FF2B5EF4-FFF2-40B4-BE49-F238E27FC236}">
              <a16:creationId xmlns:a16="http://schemas.microsoft.com/office/drawing/2014/main" id="{9883F88C-3BA0-4156-9198-5E30FEB62479}"/>
            </a:ext>
          </a:extLst>
        </xdr:cNvPr>
        <xdr:cNvSpPr>
          <a:spLocks noChangeShapeType="1"/>
        </xdr:cNvSpPr>
      </xdr:nvSpPr>
      <xdr:spPr bwMode="auto">
        <a:xfrm>
          <a:off x="2933700" y="166020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176</xdr:row>
      <xdr:rowOff>0</xdr:rowOff>
    </xdr:from>
    <xdr:to>
      <xdr:col>12</xdr:col>
      <xdr:colOff>0</xdr:colOff>
      <xdr:row>176</xdr:row>
      <xdr:rowOff>0</xdr:rowOff>
    </xdr:to>
    <xdr:sp macro="" textlink="">
      <xdr:nvSpPr>
        <xdr:cNvPr id="287" name="Line 15">
          <a:extLst>
            <a:ext uri="{FF2B5EF4-FFF2-40B4-BE49-F238E27FC236}">
              <a16:creationId xmlns:a16="http://schemas.microsoft.com/office/drawing/2014/main" id="{E3D6DAAA-4DF9-4B84-8E3F-0B8D53888D34}"/>
            </a:ext>
          </a:extLst>
        </xdr:cNvPr>
        <xdr:cNvSpPr>
          <a:spLocks noChangeShapeType="1"/>
        </xdr:cNvSpPr>
      </xdr:nvSpPr>
      <xdr:spPr bwMode="auto">
        <a:xfrm>
          <a:off x="2933700" y="1701165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170</xdr:row>
      <xdr:rowOff>0</xdr:rowOff>
    </xdr:from>
    <xdr:to>
      <xdr:col>22</xdr:col>
      <xdr:colOff>0</xdr:colOff>
      <xdr:row>170</xdr:row>
      <xdr:rowOff>0</xdr:rowOff>
    </xdr:to>
    <xdr:sp macro="" textlink="">
      <xdr:nvSpPr>
        <xdr:cNvPr id="288" name="Line 19">
          <a:extLst>
            <a:ext uri="{FF2B5EF4-FFF2-40B4-BE49-F238E27FC236}">
              <a16:creationId xmlns:a16="http://schemas.microsoft.com/office/drawing/2014/main" id="{D163890E-6123-4D05-B477-6D8955DC11EA}"/>
            </a:ext>
          </a:extLst>
        </xdr:cNvPr>
        <xdr:cNvSpPr>
          <a:spLocks noChangeShapeType="1"/>
        </xdr:cNvSpPr>
      </xdr:nvSpPr>
      <xdr:spPr bwMode="auto">
        <a:xfrm>
          <a:off x="4152900" y="161925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173</xdr:row>
      <xdr:rowOff>0</xdr:rowOff>
    </xdr:from>
    <xdr:to>
      <xdr:col>22</xdr:col>
      <xdr:colOff>0</xdr:colOff>
      <xdr:row>173</xdr:row>
      <xdr:rowOff>0</xdr:rowOff>
    </xdr:to>
    <xdr:sp macro="" textlink="">
      <xdr:nvSpPr>
        <xdr:cNvPr id="289" name="Line 20">
          <a:extLst>
            <a:ext uri="{FF2B5EF4-FFF2-40B4-BE49-F238E27FC236}">
              <a16:creationId xmlns:a16="http://schemas.microsoft.com/office/drawing/2014/main" id="{6070C3AB-EDA8-4CFB-B087-9A8443174531}"/>
            </a:ext>
          </a:extLst>
        </xdr:cNvPr>
        <xdr:cNvSpPr>
          <a:spLocks noChangeShapeType="1"/>
        </xdr:cNvSpPr>
      </xdr:nvSpPr>
      <xdr:spPr bwMode="auto">
        <a:xfrm>
          <a:off x="4152900" y="1660207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176</xdr:row>
      <xdr:rowOff>0</xdr:rowOff>
    </xdr:from>
    <xdr:to>
      <xdr:col>22</xdr:col>
      <xdr:colOff>0</xdr:colOff>
      <xdr:row>176</xdr:row>
      <xdr:rowOff>0</xdr:rowOff>
    </xdr:to>
    <xdr:sp macro="" textlink="">
      <xdr:nvSpPr>
        <xdr:cNvPr id="290" name="Line 21">
          <a:extLst>
            <a:ext uri="{FF2B5EF4-FFF2-40B4-BE49-F238E27FC236}">
              <a16:creationId xmlns:a16="http://schemas.microsoft.com/office/drawing/2014/main" id="{ADC96BE8-32ED-496A-8060-E97F389999D4}"/>
            </a:ext>
          </a:extLst>
        </xdr:cNvPr>
        <xdr:cNvSpPr>
          <a:spLocks noChangeShapeType="1"/>
        </xdr:cNvSpPr>
      </xdr:nvSpPr>
      <xdr:spPr bwMode="auto">
        <a:xfrm>
          <a:off x="4152900" y="17011650"/>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194</xdr:row>
      <xdr:rowOff>0</xdr:rowOff>
    </xdr:from>
    <xdr:to>
      <xdr:col>15</xdr:col>
      <xdr:colOff>0</xdr:colOff>
      <xdr:row>194</xdr:row>
      <xdr:rowOff>0</xdr:rowOff>
    </xdr:to>
    <xdr:sp macro="" textlink="">
      <xdr:nvSpPr>
        <xdr:cNvPr id="291" name="Line 22">
          <a:extLst>
            <a:ext uri="{FF2B5EF4-FFF2-40B4-BE49-F238E27FC236}">
              <a16:creationId xmlns:a16="http://schemas.microsoft.com/office/drawing/2014/main" id="{8AF06D22-FB78-4C04-B117-410527CA73DD}"/>
            </a:ext>
          </a:extLst>
        </xdr:cNvPr>
        <xdr:cNvSpPr>
          <a:spLocks noChangeShapeType="1"/>
        </xdr:cNvSpPr>
      </xdr:nvSpPr>
      <xdr:spPr bwMode="auto">
        <a:xfrm flipV="1">
          <a:off x="2705100" y="174212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194</xdr:row>
      <xdr:rowOff>0</xdr:rowOff>
    </xdr:from>
    <xdr:to>
      <xdr:col>11</xdr:col>
      <xdr:colOff>0</xdr:colOff>
      <xdr:row>197</xdr:row>
      <xdr:rowOff>0</xdr:rowOff>
    </xdr:to>
    <xdr:sp macro="" textlink="">
      <xdr:nvSpPr>
        <xdr:cNvPr id="292" name="Line 25">
          <a:extLst>
            <a:ext uri="{FF2B5EF4-FFF2-40B4-BE49-F238E27FC236}">
              <a16:creationId xmlns:a16="http://schemas.microsoft.com/office/drawing/2014/main" id="{3B210D66-729E-4870-B6D6-71C86F677EA1}"/>
            </a:ext>
          </a:extLst>
        </xdr:cNvPr>
        <xdr:cNvSpPr>
          <a:spLocks noChangeShapeType="1"/>
        </xdr:cNvSpPr>
      </xdr:nvSpPr>
      <xdr:spPr bwMode="auto">
        <a:xfrm>
          <a:off x="2933700" y="17421225"/>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197</xdr:row>
      <xdr:rowOff>0</xdr:rowOff>
    </xdr:from>
    <xdr:to>
      <xdr:col>15</xdr:col>
      <xdr:colOff>0</xdr:colOff>
      <xdr:row>197</xdr:row>
      <xdr:rowOff>0</xdr:rowOff>
    </xdr:to>
    <xdr:sp macro="" textlink="">
      <xdr:nvSpPr>
        <xdr:cNvPr id="293" name="Line 26">
          <a:extLst>
            <a:ext uri="{FF2B5EF4-FFF2-40B4-BE49-F238E27FC236}">
              <a16:creationId xmlns:a16="http://schemas.microsoft.com/office/drawing/2014/main" id="{3F3BC125-79A9-453B-8772-5EE551B91272}"/>
            </a:ext>
          </a:extLst>
        </xdr:cNvPr>
        <xdr:cNvSpPr>
          <a:spLocks noChangeShapeType="1"/>
        </xdr:cNvSpPr>
      </xdr:nvSpPr>
      <xdr:spPr bwMode="auto">
        <a:xfrm>
          <a:off x="2933700" y="17821275"/>
          <a:ext cx="6286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194</xdr:row>
      <xdr:rowOff>0</xdr:rowOff>
    </xdr:from>
    <xdr:to>
      <xdr:col>5</xdr:col>
      <xdr:colOff>0</xdr:colOff>
      <xdr:row>194</xdr:row>
      <xdr:rowOff>0</xdr:rowOff>
    </xdr:to>
    <xdr:sp macro="" textlink="">
      <xdr:nvSpPr>
        <xdr:cNvPr id="294" name="Line 32">
          <a:extLst>
            <a:ext uri="{FF2B5EF4-FFF2-40B4-BE49-F238E27FC236}">
              <a16:creationId xmlns:a16="http://schemas.microsoft.com/office/drawing/2014/main" id="{9483A33C-0B60-471F-9E39-2A1C098D81A9}"/>
            </a:ext>
          </a:extLst>
        </xdr:cNvPr>
        <xdr:cNvSpPr>
          <a:spLocks noChangeShapeType="1"/>
        </xdr:cNvSpPr>
      </xdr:nvSpPr>
      <xdr:spPr bwMode="auto">
        <a:xfrm>
          <a:off x="485775" y="17421225"/>
          <a:ext cx="1114425"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163</xdr:row>
      <xdr:rowOff>161925</xdr:rowOff>
    </xdr:from>
    <xdr:to>
      <xdr:col>5</xdr:col>
      <xdr:colOff>0</xdr:colOff>
      <xdr:row>163</xdr:row>
      <xdr:rowOff>161925</xdr:rowOff>
    </xdr:to>
    <xdr:sp macro="" textlink="">
      <xdr:nvSpPr>
        <xdr:cNvPr id="295" name="Line 190">
          <a:extLst>
            <a:ext uri="{FF2B5EF4-FFF2-40B4-BE49-F238E27FC236}">
              <a16:creationId xmlns:a16="http://schemas.microsoft.com/office/drawing/2014/main" id="{0607C639-0CEF-4F89-8551-3F937DA0DE9A}"/>
            </a:ext>
          </a:extLst>
        </xdr:cNvPr>
        <xdr:cNvSpPr>
          <a:spLocks noChangeShapeType="1"/>
        </xdr:cNvSpPr>
      </xdr:nvSpPr>
      <xdr:spPr bwMode="auto">
        <a:xfrm>
          <a:off x="485775" y="15370175"/>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167</xdr:row>
      <xdr:rowOff>0</xdr:rowOff>
    </xdr:from>
    <xdr:to>
      <xdr:col>15</xdr:col>
      <xdr:colOff>0</xdr:colOff>
      <xdr:row>167</xdr:row>
      <xdr:rowOff>0</xdr:rowOff>
    </xdr:to>
    <xdr:sp macro="" textlink="">
      <xdr:nvSpPr>
        <xdr:cNvPr id="296" name="Line 13">
          <a:extLst>
            <a:ext uri="{FF2B5EF4-FFF2-40B4-BE49-F238E27FC236}">
              <a16:creationId xmlns:a16="http://schemas.microsoft.com/office/drawing/2014/main" id="{ACD50A6D-ACCE-499E-9FBD-E4EB20FD9827}"/>
            </a:ext>
          </a:extLst>
        </xdr:cNvPr>
        <xdr:cNvSpPr>
          <a:spLocks noChangeShapeType="1"/>
        </xdr:cNvSpPr>
      </xdr:nvSpPr>
      <xdr:spPr bwMode="auto">
        <a:xfrm>
          <a:off x="2933700" y="15782925"/>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170</xdr:row>
      <xdr:rowOff>0</xdr:rowOff>
    </xdr:from>
    <xdr:to>
      <xdr:col>11</xdr:col>
      <xdr:colOff>0</xdr:colOff>
      <xdr:row>176</xdr:row>
      <xdr:rowOff>0</xdr:rowOff>
    </xdr:to>
    <xdr:sp macro="" textlink="">
      <xdr:nvSpPr>
        <xdr:cNvPr id="297" name="Line 12">
          <a:extLst>
            <a:ext uri="{FF2B5EF4-FFF2-40B4-BE49-F238E27FC236}">
              <a16:creationId xmlns:a16="http://schemas.microsoft.com/office/drawing/2014/main" id="{1FC0086D-0539-4001-9E86-B6F02C18D79C}"/>
            </a:ext>
          </a:extLst>
        </xdr:cNvPr>
        <xdr:cNvSpPr>
          <a:spLocks noChangeShapeType="1"/>
        </xdr:cNvSpPr>
      </xdr:nvSpPr>
      <xdr:spPr bwMode="auto">
        <a:xfrm>
          <a:off x="2933700" y="16192500"/>
          <a:ext cx="0" cy="81915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179</xdr:row>
      <xdr:rowOff>0</xdr:rowOff>
    </xdr:from>
    <xdr:to>
      <xdr:col>11</xdr:col>
      <xdr:colOff>9525</xdr:colOff>
      <xdr:row>179</xdr:row>
      <xdr:rowOff>0</xdr:rowOff>
    </xdr:to>
    <xdr:sp macro="" textlink="">
      <xdr:nvSpPr>
        <xdr:cNvPr id="298" name="Line 11">
          <a:extLst>
            <a:ext uri="{FF2B5EF4-FFF2-40B4-BE49-F238E27FC236}">
              <a16:creationId xmlns:a16="http://schemas.microsoft.com/office/drawing/2014/main" id="{94984F2D-67F2-4F8F-BDD6-945325C8ADFB}"/>
            </a:ext>
          </a:extLst>
        </xdr:cNvPr>
        <xdr:cNvSpPr>
          <a:spLocks noChangeShapeType="1"/>
        </xdr:cNvSpPr>
      </xdr:nvSpPr>
      <xdr:spPr bwMode="auto">
        <a:xfrm flipV="1">
          <a:off x="2724150" y="24003000"/>
          <a:ext cx="2381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185</xdr:row>
      <xdr:rowOff>0</xdr:rowOff>
    </xdr:from>
    <xdr:to>
      <xdr:col>12</xdr:col>
      <xdr:colOff>0</xdr:colOff>
      <xdr:row>185</xdr:row>
      <xdr:rowOff>0</xdr:rowOff>
    </xdr:to>
    <xdr:sp macro="" textlink="">
      <xdr:nvSpPr>
        <xdr:cNvPr id="300" name="Line 13">
          <a:extLst>
            <a:ext uri="{FF2B5EF4-FFF2-40B4-BE49-F238E27FC236}">
              <a16:creationId xmlns:a16="http://schemas.microsoft.com/office/drawing/2014/main" id="{4745AE33-96C2-4AF3-8666-CF8A009FE4F9}"/>
            </a:ext>
          </a:extLst>
        </xdr:cNvPr>
        <xdr:cNvSpPr>
          <a:spLocks noChangeShapeType="1"/>
        </xdr:cNvSpPr>
      </xdr:nvSpPr>
      <xdr:spPr bwMode="auto">
        <a:xfrm>
          <a:off x="2933700" y="219170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188</xdr:row>
      <xdr:rowOff>0</xdr:rowOff>
    </xdr:from>
    <xdr:to>
      <xdr:col>12</xdr:col>
      <xdr:colOff>0</xdr:colOff>
      <xdr:row>188</xdr:row>
      <xdr:rowOff>0</xdr:rowOff>
    </xdr:to>
    <xdr:sp macro="" textlink="">
      <xdr:nvSpPr>
        <xdr:cNvPr id="301" name="Line 14">
          <a:extLst>
            <a:ext uri="{FF2B5EF4-FFF2-40B4-BE49-F238E27FC236}">
              <a16:creationId xmlns:a16="http://schemas.microsoft.com/office/drawing/2014/main" id="{68D100A6-B8E3-41E1-AC64-AD1BCF8EDC26}"/>
            </a:ext>
          </a:extLst>
        </xdr:cNvPr>
        <xdr:cNvSpPr>
          <a:spLocks noChangeShapeType="1"/>
        </xdr:cNvSpPr>
      </xdr:nvSpPr>
      <xdr:spPr bwMode="auto">
        <a:xfrm>
          <a:off x="2933700" y="223266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191</xdr:row>
      <xdr:rowOff>0</xdr:rowOff>
    </xdr:from>
    <xdr:to>
      <xdr:col>12</xdr:col>
      <xdr:colOff>0</xdr:colOff>
      <xdr:row>191</xdr:row>
      <xdr:rowOff>0</xdr:rowOff>
    </xdr:to>
    <xdr:sp macro="" textlink="">
      <xdr:nvSpPr>
        <xdr:cNvPr id="302" name="Line 15">
          <a:extLst>
            <a:ext uri="{FF2B5EF4-FFF2-40B4-BE49-F238E27FC236}">
              <a16:creationId xmlns:a16="http://schemas.microsoft.com/office/drawing/2014/main" id="{B5D3BD52-97F0-4302-9815-BD14ACAD38D9}"/>
            </a:ext>
          </a:extLst>
        </xdr:cNvPr>
        <xdr:cNvSpPr>
          <a:spLocks noChangeShapeType="1"/>
        </xdr:cNvSpPr>
      </xdr:nvSpPr>
      <xdr:spPr bwMode="auto">
        <a:xfrm>
          <a:off x="2933700" y="22736175"/>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185</xdr:row>
      <xdr:rowOff>0</xdr:rowOff>
    </xdr:from>
    <xdr:to>
      <xdr:col>22</xdr:col>
      <xdr:colOff>0</xdr:colOff>
      <xdr:row>185</xdr:row>
      <xdr:rowOff>0</xdr:rowOff>
    </xdr:to>
    <xdr:sp macro="" textlink="">
      <xdr:nvSpPr>
        <xdr:cNvPr id="303" name="Line 19">
          <a:extLst>
            <a:ext uri="{FF2B5EF4-FFF2-40B4-BE49-F238E27FC236}">
              <a16:creationId xmlns:a16="http://schemas.microsoft.com/office/drawing/2014/main" id="{499DE03D-43BC-485E-A5DA-43907AE6C230}"/>
            </a:ext>
          </a:extLst>
        </xdr:cNvPr>
        <xdr:cNvSpPr>
          <a:spLocks noChangeShapeType="1"/>
        </xdr:cNvSpPr>
      </xdr:nvSpPr>
      <xdr:spPr bwMode="auto">
        <a:xfrm>
          <a:off x="4152900" y="21917025"/>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188</xdr:row>
      <xdr:rowOff>0</xdr:rowOff>
    </xdr:from>
    <xdr:to>
      <xdr:col>22</xdr:col>
      <xdr:colOff>0</xdr:colOff>
      <xdr:row>188</xdr:row>
      <xdr:rowOff>0</xdr:rowOff>
    </xdr:to>
    <xdr:sp macro="" textlink="">
      <xdr:nvSpPr>
        <xdr:cNvPr id="304" name="Line 20">
          <a:extLst>
            <a:ext uri="{FF2B5EF4-FFF2-40B4-BE49-F238E27FC236}">
              <a16:creationId xmlns:a16="http://schemas.microsoft.com/office/drawing/2014/main" id="{131BBF75-4409-4E79-AE89-FD55420369D6}"/>
            </a:ext>
          </a:extLst>
        </xdr:cNvPr>
        <xdr:cNvSpPr>
          <a:spLocks noChangeShapeType="1"/>
        </xdr:cNvSpPr>
      </xdr:nvSpPr>
      <xdr:spPr bwMode="auto">
        <a:xfrm>
          <a:off x="4152900" y="22326600"/>
          <a:ext cx="857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191</xdr:row>
      <xdr:rowOff>0</xdr:rowOff>
    </xdr:from>
    <xdr:to>
      <xdr:col>22</xdr:col>
      <xdr:colOff>0</xdr:colOff>
      <xdr:row>191</xdr:row>
      <xdr:rowOff>0</xdr:rowOff>
    </xdr:to>
    <xdr:sp macro="" textlink="">
      <xdr:nvSpPr>
        <xdr:cNvPr id="305" name="Line 21">
          <a:extLst>
            <a:ext uri="{FF2B5EF4-FFF2-40B4-BE49-F238E27FC236}">
              <a16:creationId xmlns:a16="http://schemas.microsoft.com/office/drawing/2014/main" id="{C0D5EF49-4E10-4D84-AC30-A165914B31AB}"/>
            </a:ext>
          </a:extLst>
        </xdr:cNvPr>
        <xdr:cNvSpPr>
          <a:spLocks noChangeShapeType="1"/>
        </xdr:cNvSpPr>
      </xdr:nvSpPr>
      <xdr:spPr bwMode="auto">
        <a:xfrm>
          <a:off x="4152900" y="22736175"/>
          <a:ext cx="85725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178</xdr:row>
      <xdr:rowOff>161925</xdr:rowOff>
    </xdr:from>
    <xdr:to>
      <xdr:col>5</xdr:col>
      <xdr:colOff>0</xdr:colOff>
      <xdr:row>178</xdr:row>
      <xdr:rowOff>161925</xdr:rowOff>
    </xdr:to>
    <xdr:sp macro="" textlink="">
      <xdr:nvSpPr>
        <xdr:cNvPr id="306" name="Line 190">
          <a:extLst>
            <a:ext uri="{FF2B5EF4-FFF2-40B4-BE49-F238E27FC236}">
              <a16:creationId xmlns:a16="http://schemas.microsoft.com/office/drawing/2014/main" id="{805E002C-BD28-4AC1-B48B-C6B03250C885}"/>
            </a:ext>
          </a:extLst>
        </xdr:cNvPr>
        <xdr:cNvSpPr>
          <a:spLocks noChangeShapeType="1"/>
        </xdr:cNvSpPr>
      </xdr:nvSpPr>
      <xdr:spPr bwMode="auto">
        <a:xfrm>
          <a:off x="485775" y="21094700"/>
          <a:ext cx="11144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182</xdr:row>
      <xdr:rowOff>0</xdr:rowOff>
    </xdr:from>
    <xdr:to>
      <xdr:col>15</xdr:col>
      <xdr:colOff>0</xdr:colOff>
      <xdr:row>182</xdr:row>
      <xdr:rowOff>0</xdr:rowOff>
    </xdr:to>
    <xdr:sp macro="" textlink="">
      <xdr:nvSpPr>
        <xdr:cNvPr id="307" name="Line 13">
          <a:extLst>
            <a:ext uri="{FF2B5EF4-FFF2-40B4-BE49-F238E27FC236}">
              <a16:creationId xmlns:a16="http://schemas.microsoft.com/office/drawing/2014/main" id="{C9D8701A-5EA4-4DE4-953B-06084A54DFD8}"/>
            </a:ext>
          </a:extLst>
        </xdr:cNvPr>
        <xdr:cNvSpPr>
          <a:spLocks noChangeShapeType="1"/>
        </xdr:cNvSpPr>
      </xdr:nvSpPr>
      <xdr:spPr bwMode="auto">
        <a:xfrm>
          <a:off x="2933700" y="21507450"/>
          <a:ext cx="62865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185</xdr:row>
      <xdr:rowOff>0</xdr:rowOff>
    </xdr:from>
    <xdr:to>
      <xdr:col>11</xdr:col>
      <xdr:colOff>0</xdr:colOff>
      <xdr:row>191</xdr:row>
      <xdr:rowOff>0</xdr:rowOff>
    </xdr:to>
    <xdr:sp macro="" textlink="">
      <xdr:nvSpPr>
        <xdr:cNvPr id="308" name="Line 12">
          <a:extLst>
            <a:ext uri="{FF2B5EF4-FFF2-40B4-BE49-F238E27FC236}">
              <a16:creationId xmlns:a16="http://schemas.microsoft.com/office/drawing/2014/main" id="{4918B0A4-5B0E-447F-BB1F-E4FABF506023}"/>
            </a:ext>
          </a:extLst>
        </xdr:cNvPr>
        <xdr:cNvSpPr>
          <a:spLocks noChangeShapeType="1"/>
        </xdr:cNvSpPr>
      </xdr:nvSpPr>
      <xdr:spPr bwMode="auto">
        <a:xfrm>
          <a:off x="2933700" y="21917025"/>
          <a:ext cx="0" cy="81915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62</xdr:row>
      <xdr:rowOff>0</xdr:rowOff>
    </xdr:from>
    <xdr:to>
      <xdr:col>12</xdr:col>
      <xdr:colOff>0</xdr:colOff>
      <xdr:row>62</xdr:row>
      <xdr:rowOff>0</xdr:rowOff>
    </xdr:to>
    <xdr:sp macro="" textlink="">
      <xdr:nvSpPr>
        <xdr:cNvPr id="309" name="Line 13">
          <a:extLst>
            <a:ext uri="{FF2B5EF4-FFF2-40B4-BE49-F238E27FC236}">
              <a16:creationId xmlns:a16="http://schemas.microsoft.com/office/drawing/2014/main" id="{88F7A39B-7FD8-499C-92C0-801DF1ADE6AD}"/>
            </a:ext>
          </a:extLst>
        </xdr:cNvPr>
        <xdr:cNvSpPr>
          <a:spLocks noChangeShapeType="1"/>
        </xdr:cNvSpPr>
      </xdr:nvSpPr>
      <xdr:spPr bwMode="auto">
        <a:xfrm>
          <a:off x="2952750" y="72771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62</xdr:row>
      <xdr:rowOff>0</xdr:rowOff>
    </xdr:from>
    <xdr:to>
      <xdr:col>22</xdr:col>
      <xdr:colOff>0</xdr:colOff>
      <xdr:row>62</xdr:row>
      <xdr:rowOff>0</xdr:rowOff>
    </xdr:to>
    <xdr:sp macro="" textlink="">
      <xdr:nvSpPr>
        <xdr:cNvPr id="310" name="Line 19">
          <a:extLst>
            <a:ext uri="{FF2B5EF4-FFF2-40B4-BE49-F238E27FC236}">
              <a16:creationId xmlns:a16="http://schemas.microsoft.com/office/drawing/2014/main" id="{F0833267-23B6-4048-88F9-F156EF8627E1}"/>
            </a:ext>
          </a:extLst>
        </xdr:cNvPr>
        <xdr:cNvSpPr>
          <a:spLocks noChangeShapeType="1"/>
        </xdr:cNvSpPr>
      </xdr:nvSpPr>
      <xdr:spPr bwMode="auto">
        <a:xfrm>
          <a:off x="4229100" y="72771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52</xdr:row>
      <xdr:rowOff>171916</xdr:rowOff>
    </xdr:from>
    <xdr:to>
      <xdr:col>15</xdr:col>
      <xdr:colOff>13926</xdr:colOff>
      <xdr:row>52</xdr:row>
      <xdr:rowOff>171916</xdr:rowOff>
    </xdr:to>
    <xdr:sp macro="" textlink="">
      <xdr:nvSpPr>
        <xdr:cNvPr id="315" name="Line 13">
          <a:extLst>
            <a:ext uri="{FF2B5EF4-FFF2-40B4-BE49-F238E27FC236}">
              <a16:creationId xmlns:a16="http://schemas.microsoft.com/office/drawing/2014/main" id="{113175D7-4EDE-4719-9C53-BB841441D538}"/>
            </a:ext>
          </a:extLst>
        </xdr:cNvPr>
        <xdr:cNvSpPr>
          <a:spLocks noChangeShapeType="1"/>
        </xdr:cNvSpPr>
      </xdr:nvSpPr>
      <xdr:spPr bwMode="auto">
        <a:xfrm>
          <a:off x="2982982" y="6557807"/>
          <a:ext cx="73327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10751</xdr:colOff>
      <xdr:row>71</xdr:row>
      <xdr:rowOff>1380</xdr:rowOff>
    </xdr:from>
    <xdr:to>
      <xdr:col>15</xdr:col>
      <xdr:colOff>10751</xdr:colOff>
      <xdr:row>71</xdr:row>
      <xdr:rowOff>1380</xdr:rowOff>
    </xdr:to>
    <xdr:sp macro="" textlink="">
      <xdr:nvSpPr>
        <xdr:cNvPr id="316" name="Line 13">
          <a:extLst>
            <a:ext uri="{FF2B5EF4-FFF2-40B4-BE49-F238E27FC236}">
              <a16:creationId xmlns:a16="http://schemas.microsoft.com/office/drawing/2014/main" id="{EEC3B678-16A1-45BB-53DF-98AE16CE8518}"/>
            </a:ext>
          </a:extLst>
        </xdr:cNvPr>
        <xdr:cNvSpPr>
          <a:spLocks noChangeShapeType="1"/>
        </xdr:cNvSpPr>
      </xdr:nvSpPr>
      <xdr:spPr bwMode="auto">
        <a:xfrm>
          <a:off x="2984208" y="9865967"/>
          <a:ext cx="728869"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6350</xdr:colOff>
      <xdr:row>134</xdr:row>
      <xdr:rowOff>0</xdr:rowOff>
    </xdr:from>
    <xdr:to>
      <xdr:col>15</xdr:col>
      <xdr:colOff>6350</xdr:colOff>
      <xdr:row>134</xdr:row>
      <xdr:rowOff>0</xdr:rowOff>
    </xdr:to>
    <xdr:sp macro="" textlink="">
      <xdr:nvSpPr>
        <xdr:cNvPr id="317" name="Line 13">
          <a:extLst>
            <a:ext uri="{FF2B5EF4-FFF2-40B4-BE49-F238E27FC236}">
              <a16:creationId xmlns:a16="http://schemas.microsoft.com/office/drawing/2014/main" id="{14E33206-58EF-C881-B02C-7131812C6A64}"/>
            </a:ext>
          </a:extLst>
        </xdr:cNvPr>
        <xdr:cNvSpPr>
          <a:spLocks noChangeShapeType="1"/>
        </xdr:cNvSpPr>
      </xdr:nvSpPr>
      <xdr:spPr bwMode="auto">
        <a:xfrm>
          <a:off x="2959100" y="1788795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149</xdr:row>
      <xdr:rowOff>0</xdr:rowOff>
    </xdr:from>
    <xdr:to>
      <xdr:col>15</xdr:col>
      <xdr:colOff>0</xdr:colOff>
      <xdr:row>149</xdr:row>
      <xdr:rowOff>0</xdr:rowOff>
    </xdr:to>
    <xdr:sp macro="" textlink="">
      <xdr:nvSpPr>
        <xdr:cNvPr id="318" name="Line 13">
          <a:extLst>
            <a:ext uri="{FF2B5EF4-FFF2-40B4-BE49-F238E27FC236}">
              <a16:creationId xmlns:a16="http://schemas.microsoft.com/office/drawing/2014/main" id="{01B4ECBD-50A7-1468-39A1-D294672A677D}"/>
            </a:ext>
          </a:extLst>
        </xdr:cNvPr>
        <xdr:cNvSpPr>
          <a:spLocks noChangeShapeType="1"/>
        </xdr:cNvSpPr>
      </xdr:nvSpPr>
      <xdr:spPr bwMode="auto">
        <a:xfrm>
          <a:off x="2952750" y="1992630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164</xdr:row>
      <xdr:rowOff>0</xdr:rowOff>
    </xdr:from>
    <xdr:to>
      <xdr:col>15</xdr:col>
      <xdr:colOff>0</xdr:colOff>
      <xdr:row>164</xdr:row>
      <xdr:rowOff>0</xdr:rowOff>
    </xdr:to>
    <xdr:sp macro="" textlink="">
      <xdr:nvSpPr>
        <xdr:cNvPr id="319" name="Line 13">
          <a:extLst>
            <a:ext uri="{FF2B5EF4-FFF2-40B4-BE49-F238E27FC236}">
              <a16:creationId xmlns:a16="http://schemas.microsoft.com/office/drawing/2014/main" id="{D0C48D46-57D1-0F1B-0477-BE6BB0FAFCE7}"/>
            </a:ext>
          </a:extLst>
        </xdr:cNvPr>
        <xdr:cNvSpPr>
          <a:spLocks noChangeShapeType="1"/>
        </xdr:cNvSpPr>
      </xdr:nvSpPr>
      <xdr:spPr bwMode="auto">
        <a:xfrm>
          <a:off x="2952750" y="2196465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179</xdr:row>
      <xdr:rowOff>0</xdr:rowOff>
    </xdr:from>
    <xdr:to>
      <xdr:col>15</xdr:col>
      <xdr:colOff>0</xdr:colOff>
      <xdr:row>179</xdr:row>
      <xdr:rowOff>0</xdr:rowOff>
    </xdr:to>
    <xdr:sp macro="" textlink="">
      <xdr:nvSpPr>
        <xdr:cNvPr id="320" name="Line 13">
          <a:extLst>
            <a:ext uri="{FF2B5EF4-FFF2-40B4-BE49-F238E27FC236}">
              <a16:creationId xmlns:a16="http://schemas.microsoft.com/office/drawing/2014/main" id="{F9ED74C2-F74B-B6EE-9743-74D2492A6879}"/>
            </a:ext>
          </a:extLst>
        </xdr:cNvPr>
        <xdr:cNvSpPr>
          <a:spLocks noChangeShapeType="1"/>
        </xdr:cNvSpPr>
      </xdr:nvSpPr>
      <xdr:spPr bwMode="auto">
        <a:xfrm>
          <a:off x="2952750" y="2400300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203</xdr:row>
      <xdr:rowOff>0</xdr:rowOff>
    </xdr:from>
    <xdr:to>
      <xdr:col>15</xdr:col>
      <xdr:colOff>0</xdr:colOff>
      <xdr:row>203</xdr:row>
      <xdr:rowOff>0</xdr:rowOff>
    </xdr:to>
    <xdr:sp macro="" textlink="">
      <xdr:nvSpPr>
        <xdr:cNvPr id="22" name="Line 24">
          <a:extLst>
            <a:ext uri="{FF2B5EF4-FFF2-40B4-BE49-F238E27FC236}">
              <a16:creationId xmlns:a16="http://schemas.microsoft.com/office/drawing/2014/main" id="{0FF3054F-ABEE-460D-9608-2AF497B88E28}"/>
            </a:ext>
          </a:extLst>
        </xdr:cNvPr>
        <xdr:cNvSpPr>
          <a:spLocks noChangeShapeType="1"/>
        </xdr:cNvSpPr>
      </xdr:nvSpPr>
      <xdr:spPr bwMode="auto">
        <a:xfrm flipV="1">
          <a:off x="2076450" y="7181850"/>
          <a:ext cx="85725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179</xdr:row>
      <xdr:rowOff>0</xdr:rowOff>
    </xdr:from>
    <xdr:to>
      <xdr:col>11</xdr:col>
      <xdr:colOff>0</xdr:colOff>
      <xdr:row>185</xdr:row>
      <xdr:rowOff>0</xdr:rowOff>
    </xdr:to>
    <xdr:sp macro="" textlink="">
      <xdr:nvSpPr>
        <xdr:cNvPr id="299" name="Line 12">
          <a:extLst>
            <a:ext uri="{FF2B5EF4-FFF2-40B4-BE49-F238E27FC236}">
              <a16:creationId xmlns:a16="http://schemas.microsoft.com/office/drawing/2014/main" id="{BD85350F-A149-458E-93F0-F46015F361BD}"/>
            </a:ext>
          </a:extLst>
        </xdr:cNvPr>
        <xdr:cNvSpPr>
          <a:spLocks noChangeShapeType="1"/>
        </xdr:cNvSpPr>
      </xdr:nvSpPr>
      <xdr:spPr bwMode="auto">
        <a:xfrm>
          <a:off x="2933700" y="21107400"/>
          <a:ext cx="0" cy="8096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221</xdr:row>
      <xdr:rowOff>0</xdr:rowOff>
    </xdr:from>
    <xdr:to>
      <xdr:col>15</xdr:col>
      <xdr:colOff>0</xdr:colOff>
      <xdr:row>221</xdr:row>
      <xdr:rowOff>0</xdr:rowOff>
    </xdr:to>
    <xdr:sp macro="" textlink="">
      <xdr:nvSpPr>
        <xdr:cNvPr id="330" name="Line 30">
          <a:extLst>
            <a:ext uri="{FF2B5EF4-FFF2-40B4-BE49-F238E27FC236}">
              <a16:creationId xmlns:a16="http://schemas.microsoft.com/office/drawing/2014/main" id="{A08F6F21-3AE3-468B-BEE7-9DE76DAF8D20}"/>
            </a:ext>
          </a:extLst>
        </xdr:cNvPr>
        <xdr:cNvSpPr>
          <a:spLocks noChangeShapeType="1"/>
        </xdr:cNvSpPr>
      </xdr:nvSpPr>
      <xdr:spPr bwMode="auto">
        <a:xfrm>
          <a:off x="2952750" y="2766060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224</xdr:row>
      <xdr:rowOff>0</xdr:rowOff>
    </xdr:from>
    <xdr:to>
      <xdr:col>15</xdr:col>
      <xdr:colOff>0</xdr:colOff>
      <xdr:row>224</xdr:row>
      <xdr:rowOff>0</xdr:rowOff>
    </xdr:to>
    <xdr:sp macro="" textlink="">
      <xdr:nvSpPr>
        <xdr:cNvPr id="331" name="Line 31">
          <a:extLst>
            <a:ext uri="{FF2B5EF4-FFF2-40B4-BE49-F238E27FC236}">
              <a16:creationId xmlns:a16="http://schemas.microsoft.com/office/drawing/2014/main" id="{12AE4CC4-37F3-4872-86F7-EDEAB072C810}"/>
            </a:ext>
          </a:extLst>
        </xdr:cNvPr>
        <xdr:cNvSpPr>
          <a:spLocks noChangeShapeType="1"/>
        </xdr:cNvSpPr>
      </xdr:nvSpPr>
      <xdr:spPr bwMode="auto">
        <a:xfrm>
          <a:off x="2952750" y="28060650"/>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218</xdr:row>
      <xdr:rowOff>0</xdr:rowOff>
    </xdr:from>
    <xdr:to>
      <xdr:col>5</xdr:col>
      <xdr:colOff>0</xdr:colOff>
      <xdr:row>218</xdr:row>
      <xdr:rowOff>0</xdr:rowOff>
    </xdr:to>
    <xdr:sp macro="" textlink="">
      <xdr:nvSpPr>
        <xdr:cNvPr id="332" name="Line 34">
          <a:extLst>
            <a:ext uri="{FF2B5EF4-FFF2-40B4-BE49-F238E27FC236}">
              <a16:creationId xmlns:a16="http://schemas.microsoft.com/office/drawing/2014/main" id="{96F7A901-5E06-46F2-ACB7-CB089B4B25C9}"/>
            </a:ext>
          </a:extLst>
        </xdr:cNvPr>
        <xdr:cNvSpPr>
          <a:spLocks noChangeShapeType="1"/>
        </xdr:cNvSpPr>
      </xdr:nvSpPr>
      <xdr:spPr bwMode="auto">
        <a:xfrm>
          <a:off x="485775" y="27260550"/>
          <a:ext cx="107632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224</xdr:row>
      <xdr:rowOff>0</xdr:rowOff>
    </xdr:from>
    <xdr:to>
      <xdr:col>11</xdr:col>
      <xdr:colOff>0</xdr:colOff>
      <xdr:row>224</xdr:row>
      <xdr:rowOff>0</xdr:rowOff>
    </xdr:to>
    <xdr:sp macro="" textlink="">
      <xdr:nvSpPr>
        <xdr:cNvPr id="333" name="Line 28">
          <a:extLst>
            <a:ext uri="{FF2B5EF4-FFF2-40B4-BE49-F238E27FC236}">
              <a16:creationId xmlns:a16="http://schemas.microsoft.com/office/drawing/2014/main" id="{AC126A82-ADC4-4818-872A-D98B36ABDF46}"/>
            </a:ext>
          </a:extLst>
        </xdr:cNvPr>
        <xdr:cNvSpPr>
          <a:spLocks noChangeShapeType="1"/>
        </xdr:cNvSpPr>
      </xdr:nvSpPr>
      <xdr:spPr bwMode="auto">
        <a:xfrm>
          <a:off x="2952750" y="28060650"/>
          <a:ext cx="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227</xdr:row>
      <xdr:rowOff>0</xdr:rowOff>
    </xdr:from>
    <xdr:to>
      <xdr:col>15</xdr:col>
      <xdr:colOff>0</xdr:colOff>
      <xdr:row>227</xdr:row>
      <xdr:rowOff>0</xdr:rowOff>
    </xdr:to>
    <xdr:sp macro="" textlink="">
      <xdr:nvSpPr>
        <xdr:cNvPr id="334" name="Line 30">
          <a:extLst>
            <a:ext uri="{FF2B5EF4-FFF2-40B4-BE49-F238E27FC236}">
              <a16:creationId xmlns:a16="http://schemas.microsoft.com/office/drawing/2014/main" id="{6B906CB5-8B5F-4518-8F13-E1B203B331E1}"/>
            </a:ext>
          </a:extLst>
        </xdr:cNvPr>
        <xdr:cNvSpPr>
          <a:spLocks noChangeShapeType="1"/>
        </xdr:cNvSpPr>
      </xdr:nvSpPr>
      <xdr:spPr bwMode="auto">
        <a:xfrm>
          <a:off x="2952750" y="28460700"/>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230</xdr:row>
      <xdr:rowOff>0</xdr:rowOff>
    </xdr:from>
    <xdr:to>
      <xdr:col>15</xdr:col>
      <xdr:colOff>0</xdr:colOff>
      <xdr:row>230</xdr:row>
      <xdr:rowOff>0</xdr:rowOff>
    </xdr:to>
    <xdr:sp macro="" textlink="">
      <xdr:nvSpPr>
        <xdr:cNvPr id="335" name="Line 31">
          <a:extLst>
            <a:ext uri="{FF2B5EF4-FFF2-40B4-BE49-F238E27FC236}">
              <a16:creationId xmlns:a16="http://schemas.microsoft.com/office/drawing/2014/main" id="{FA1295B4-A74E-4905-A089-A22003374011}"/>
            </a:ext>
          </a:extLst>
        </xdr:cNvPr>
        <xdr:cNvSpPr>
          <a:spLocks noChangeShapeType="1"/>
        </xdr:cNvSpPr>
      </xdr:nvSpPr>
      <xdr:spPr bwMode="auto">
        <a:xfrm>
          <a:off x="2952750" y="28860750"/>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226978</xdr:colOff>
      <xdr:row>218</xdr:row>
      <xdr:rowOff>0</xdr:rowOff>
    </xdr:from>
    <xdr:to>
      <xdr:col>11</xdr:col>
      <xdr:colOff>9524</xdr:colOff>
      <xdr:row>230</xdr:row>
      <xdr:rowOff>0</xdr:rowOff>
    </xdr:to>
    <xdr:sp macro="" textlink="">
      <xdr:nvSpPr>
        <xdr:cNvPr id="336" name="Line 28">
          <a:extLst>
            <a:ext uri="{FF2B5EF4-FFF2-40B4-BE49-F238E27FC236}">
              <a16:creationId xmlns:a16="http://schemas.microsoft.com/office/drawing/2014/main" id="{BEA7BDD0-A8F7-4E91-8E88-81E69B5FA403}"/>
            </a:ext>
          </a:extLst>
        </xdr:cNvPr>
        <xdr:cNvSpPr>
          <a:spLocks noChangeShapeType="1"/>
        </xdr:cNvSpPr>
      </xdr:nvSpPr>
      <xdr:spPr bwMode="auto">
        <a:xfrm flipH="1">
          <a:off x="2951128" y="27260550"/>
          <a:ext cx="14321" cy="160020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218</xdr:row>
      <xdr:rowOff>0</xdr:rowOff>
    </xdr:from>
    <xdr:to>
      <xdr:col>15</xdr:col>
      <xdr:colOff>0</xdr:colOff>
      <xdr:row>218</xdr:row>
      <xdr:rowOff>0</xdr:rowOff>
    </xdr:to>
    <xdr:sp macro="" textlink="">
      <xdr:nvSpPr>
        <xdr:cNvPr id="337" name="Line 24">
          <a:extLst>
            <a:ext uri="{FF2B5EF4-FFF2-40B4-BE49-F238E27FC236}">
              <a16:creationId xmlns:a16="http://schemas.microsoft.com/office/drawing/2014/main" id="{D8A99CD9-A314-4678-A223-7A07C9129B8B}"/>
            </a:ext>
          </a:extLst>
        </xdr:cNvPr>
        <xdr:cNvSpPr>
          <a:spLocks noChangeShapeType="1"/>
        </xdr:cNvSpPr>
      </xdr:nvSpPr>
      <xdr:spPr bwMode="auto">
        <a:xfrm flipV="1">
          <a:off x="2724150" y="27260550"/>
          <a:ext cx="9525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301</xdr:row>
      <xdr:rowOff>0</xdr:rowOff>
    </xdr:from>
    <xdr:to>
      <xdr:col>5</xdr:col>
      <xdr:colOff>0</xdr:colOff>
      <xdr:row>301</xdr:row>
      <xdr:rowOff>0</xdr:rowOff>
    </xdr:to>
    <xdr:sp macro="" textlink="">
      <xdr:nvSpPr>
        <xdr:cNvPr id="338" name="Line 44">
          <a:extLst>
            <a:ext uri="{FF2B5EF4-FFF2-40B4-BE49-F238E27FC236}">
              <a16:creationId xmlns:a16="http://schemas.microsoft.com/office/drawing/2014/main" id="{B52DB0C9-8A73-4764-B3F5-0054EC6DC2B4}"/>
            </a:ext>
          </a:extLst>
        </xdr:cNvPr>
        <xdr:cNvSpPr>
          <a:spLocks noChangeShapeType="1"/>
        </xdr:cNvSpPr>
      </xdr:nvSpPr>
      <xdr:spPr bwMode="auto">
        <a:xfrm>
          <a:off x="485775" y="41833800"/>
          <a:ext cx="10763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301</xdr:row>
      <xdr:rowOff>0</xdr:rowOff>
    </xdr:from>
    <xdr:to>
      <xdr:col>15</xdr:col>
      <xdr:colOff>0</xdr:colOff>
      <xdr:row>301</xdr:row>
      <xdr:rowOff>0</xdr:rowOff>
    </xdr:to>
    <xdr:sp macro="" textlink="">
      <xdr:nvSpPr>
        <xdr:cNvPr id="339" name="Line 65">
          <a:extLst>
            <a:ext uri="{FF2B5EF4-FFF2-40B4-BE49-F238E27FC236}">
              <a16:creationId xmlns:a16="http://schemas.microsoft.com/office/drawing/2014/main" id="{3C726907-E6C3-4782-A5B7-7A35B60FB90F}"/>
            </a:ext>
          </a:extLst>
        </xdr:cNvPr>
        <xdr:cNvSpPr>
          <a:spLocks noChangeShapeType="1"/>
        </xdr:cNvSpPr>
      </xdr:nvSpPr>
      <xdr:spPr bwMode="auto">
        <a:xfrm flipV="1">
          <a:off x="2255520" y="4205478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226978</xdr:colOff>
      <xdr:row>301</xdr:row>
      <xdr:rowOff>0</xdr:rowOff>
    </xdr:from>
    <xdr:to>
      <xdr:col>10</xdr:col>
      <xdr:colOff>228599</xdr:colOff>
      <xdr:row>706</xdr:row>
      <xdr:rowOff>0</xdr:rowOff>
    </xdr:to>
    <xdr:sp macro="" textlink="">
      <xdr:nvSpPr>
        <xdr:cNvPr id="340" name="Line 89">
          <a:extLst>
            <a:ext uri="{FF2B5EF4-FFF2-40B4-BE49-F238E27FC236}">
              <a16:creationId xmlns:a16="http://schemas.microsoft.com/office/drawing/2014/main" id="{256C48B4-975B-4C98-8E84-FBAB6513DB0A}"/>
            </a:ext>
          </a:extLst>
        </xdr:cNvPr>
        <xdr:cNvSpPr>
          <a:spLocks noChangeShapeType="1"/>
        </xdr:cNvSpPr>
      </xdr:nvSpPr>
      <xdr:spPr bwMode="auto">
        <a:xfrm flipH="1">
          <a:off x="2482498" y="42862500"/>
          <a:ext cx="1621" cy="4973574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304</xdr:row>
      <xdr:rowOff>0</xdr:rowOff>
    </xdr:from>
    <xdr:to>
      <xdr:col>15</xdr:col>
      <xdr:colOff>0</xdr:colOff>
      <xdr:row>304</xdr:row>
      <xdr:rowOff>0</xdr:rowOff>
    </xdr:to>
    <xdr:sp macro="" textlink="">
      <xdr:nvSpPr>
        <xdr:cNvPr id="341" name="Line 90">
          <a:extLst>
            <a:ext uri="{FF2B5EF4-FFF2-40B4-BE49-F238E27FC236}">
              <a16:creationId xmlns:a16="http://schemas.microsoft.com/office/drawing/2014/main" id="{33923072-5589-4BBF-AF32-A08ECA08CF20}"/>
            </a:ext>
          </a:extLst>
        </xdr:cNvPr>
        <xdr:cNvSpPr>
          <a:spLocks noChangeShapeType="1"/>
        </xdr:cNvSpPr>
      </xdr:nvSpPr>
      <xdr:spPr bwMode="auto">
        <a:xfrm>
          <a:off x="2952750" y="4223385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310</xdr:row>
      <xdr:rowOff>0</xdr:rowOff>
    </xdr:from>
    <xdr:to>
      <xdr:col>15</xdr:col>
      <xdr:colOff>0</xdr:colOff>
      <xdr:row>310</xdr:row>
      <xdr:rowOff>0</xdr:rowOff>
    </xdr:to>
    <xdr:sp macro="" textlink="">
      <xdr:nvSpPr>
        <xdr:cNvPr id="342" name="Line 91">
          <a:extLst>
            <a:ext uri="{FF2B5EF4-FFF2-40B4-BE49-F238E27FC236}">
              <a16:creationId xmlns:a16="http://schemas.microsoft.com/office/drawing/2014/main" id="{50926506-C095-498A-AFF5-24DB81E381C6}"/>
            </a:ext>
          </a:extLst>
        </xdr:cNvPr>
        <xdr:cNvSpPr>
          <a:spLocks noChangeShapeType="1"/>
        </xdr:cNvSpPr>
      </xdr:nvSpPr>
      <xdr:spPr bwMode="auto">
        <a:xfrm>
          <a:off x="2952750" y="42633900"/>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337</xdr:row>
      <xdr:rowOff>0</xdr:rowOff>
    </xdr:from>
    <xdr:to>
      <xdr:col>15</xdr:col>
      <xdr:colOff>0</xdr:colOff>
      <xdr:row>337</xdr:row>
      <xdr:rowOff>0</xdr:rowOff>
    </xdr:to>
    <xdr:sp macro="" textlink="">
      <xdr:nvSpPr>
        <xdr:cNvPr id="343" name="Line 92">
          <a:extLst>
            <a:ext uri="{FF2B5EF4-FFF2-40B4-BE49-F238E27FC236}">
              <a16:creationId xmlns:a16="http://schemas.microsoft.com/office/drawing/2014/main" id="{26331682-114A-4E22-BA9C-FE6E7F25880E}"/>
            </a:ext>
          </a:extLst>
        </xdr:cNvPr>
        <xdr:cNvSpPr>
          <a:spLocks noChangeShapeType="1"/>
        </xdr:cNvSpPr>
      </xdr:nvSpPr>
      <xdr:spPr bwMode="auto">
        <a:xfrm>
          <a:off x="2952750" y="4303395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340</xdr:row>
      <xdr:rowOff>0</xdr:rowOff>
    </xdr:from>
    <xdr:to>
      <xdr:col>15</xdr:col>
      <xdr:colOff>0</xdr:colOff>
      <xdr:row>340</xdr:row>
      <xdr:rowOff>0</xdr:rowOff>
    </xdr:to>
    <xdr:sp macro="" textlink="">
      <xdr:nvSpPr>
        <xdr:cNvPr id="344" name="Line 93">
          <a:extLst>
            <a:ext uri="{FF2B5EF4-FFF2-40B4-BE49-F238E27FC236}">
              <a16:creationId xmlns:a16="http://schemas.microsoft.com/office/drawing/2014/main" id="{EEAA9FD4-44DA-442E-893F-D4D671469DAB}"/>
            </a:ext>
          </a:extLst>
        </xdr:cNvPr>
        <xdr:cNvSpPr>
          <a:spLocks noChangeShapeType="1"/>
        </xdr:cNvSpPr>
      </xdr:nvSpPr>
      <xdr:spPr bwMode="auto">
        <a:xfrm>
          <a:off x="2952750" y="434340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343</xdr:row>
      <xdr:rowOff>0</xdr:rowOff>
    </xdr:from>
    <xdr:to>
      <xdr:col>15</xdr:col>
      <xdr:colOff>9525</xdr:colOff>
      <xdr:row>343</xdr:row>
      <xdr:rowOff>0</xdr:rowOff>
    </xdr:to>
    <xdr:sp macro="" textlink="">
      <xdr:nvSpPr>
        <xdr:cNvPr id="345" name="Line 94">
          <a:extLst>
            <a:ext uri="{FF2B5EF4-FFF2-40B4-BE49-F238E27FC236}">
              <a16:creationId xmlns:a16="http://schemas.microsoft.com/office/drawing/2014/main" id="{75A72691-CFAF-4C21-8985-6D0D6B60FDE2}"/>
            </a:ext>
          </a:extLst>
        </xdr:cNvPr>
        <xdr:cNvSpPr>
          <a:spLocks noChangeShapeType="1"/>
        </xdr:cNvSpPr>
      </xdr:nvSpPr>
      <xdr:spPr bwMode="auto">
        <a:xfrm>
          <a:off x="2959100" y="438340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346</xdr:row>
      <xdr:rowOff>0</xdr:rowOff>
    </xdr:from>
    <xdr:to>
      <xdr:col>15</xdr:col>
      <xdr:colOff>9525</xdr:colOff>
      <xdr:row>346</xdr:row>
      <xdr:rowOff>0</xdr:rowOff>
    </xdr:to>
    <xdr:sp macro="" textlink="">
      <xdr:nvSpPr>
        <xdr:cNvPr id="346" name="Line 95">
          <a:extLst>
            <a:ext uri="{FF2B5EF4-FFF2-40B4-BE49-F238E27FC236}">
              <a16:creationId xmlns:a16="http://schemas.microsoft.com/office/drawing/2014/main" id="{4A900200-7C1D-430B-993D-A98D5793FA34}"/>
            </a:ext>
          </a:extLst>
        </xdr:cNvPr>
        <xdr:cNvSpPr>
          <a:spLocks noChangeShapeType="1"/>
        </xdr:cNvSpPr>
      </xdr:nvSpPr>
      <xdr:spPr bwMode="auto">
        <a:xfrm>
          <a:off x="2959100" y="4423410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349</xdr:row>
      <xdr:rowOff>0</xdr:rowOff>
    </xdr:from>
    <xdr:to>
      <xdr:col>15</xdr:col>
      <xdr:colOff>0</xdr:colOff>
      <xdr:row>349</xdr:row>
      <xdr:rowOff>0</xdr:rowOff>
    </xdr:to>
    <xdr:sp macro="" textlink="">
      <xdr:nvSpPr>
        <xdr:cNvPr id="347" name="Line 97">
          <a:extLst>
            <a:ext uri="{FF2B5EF4-FFF2-40B4-BE49-F238E27FC236}">
              <a16:creationId xmlns:a16="http://schemas.microsoft.com/office/drawing/2014/main" id="{F1952821-14BB-44B5-8E7E-665C4B26F3E7}"/>
            </a:ext>
          </a:extLst>
        </xdr:cNvPr>
        <xdr:cNvSpPr>
          <a:spLocks noChangeShapeType="1"/>
        </xdr:cNvSpPr>
      </xdr:nvSpPr>
      <xdr:spPr bwMode="auto">
        <a:xfrm>
          <a:off x="2952750" y="44634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352</xdr:row>
      <xdr:rowOff>0</xdr:rowOff>
    </xdr:from>
    <xdr:to>
      <xdr:col>15</xdr:col>
      <xdr:colOff>0</xdr:colOff>
      <xdr:row>352</xdr:row>
      <xdr:rowOff>0</xdr:rowOff>
    </xdr:to>
    <xdr:sp macro="" textlink="">
      <xdr:nvSpPr>
        <xdr:cNvPr id="348" name="Line 98">
          <a:extLst>
            <a:ext uri="{FF2B5EF4-FFF2-40B4-BE49-F238E27FC236}">
              <a16:creationId xmlns:a16="http://schemas.microsoft.com/office/drawing/2014/main" id="{9476855F-C373-41D7-AC03-FC1A4DD74592}"/>
            </a:ext>
          </a:extLst>
        </xdr:cNvPr>
        <xdr:cNvSpPr>
          <a:spLocks noChangeShapeType="1"/>
        </xdr:cNvSpPr>
      </xdr:nvSpPr>
      <xdr:spPr bwMode="auto">
        <a:xfrm>
          <a:off x="2952750" y="45034200"/>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355</xdr:row>
      <xdr:rowOff>0</xdr:rowOff>
    </xdr:from>
    <xdr:to>
      <xdr:col>15</xdr:col>
      <xdr:colOff>0</xdr:colOff>
      <xdr:row>355</xdr:row>
      <xdr:rowOff>0</xdr:rowOff>
    </xdr:to>
    <xdr:sp macro="" textlink="">
      <xdr:nvSpPr>
        <xdr:cNvPr id="349" name="Line 99">
          <a:extLst>
            <a:ext uri="{FF2B5EF4-FFF2-40B4-BE49-F238E27FC236}">
              <a16:creationId xmlns:a16="http://schemas.microsoft.com/office/drawing/2014/main" id="{78C1E484-461F-4CBA-8FBF-AABECB672D9D}"/>
            </a:ext>
          </a:extLst>
        </xdr:cNvPr>
        <xdr:cNvSpPr>
          <a:spLocks noChangeShapeType="1"/>
        </xdr:cNvSpPr>
      </xdr:nvSpPr>
      <xdr:spPr bwMode="auto">
        <a:xfrm>
          <a:off x="2952750" y="454342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358</xdr:row>
      <xdr:rowOff>0</xdr:rowOff>
    </xdr:from>
    <xdr:to>
      <xdr:col>15</xdr:col>
      <xdr:colOff>0</xdr:colOff>
      <xdr:row>358</xdr:row>
      <xdr:rowOff>0</xdr:rowOff>
    </xdr:to>
    <xdr:sp macro="" textlink="">
      <xdr:nvSpPr>
        <xdr:cNvPr id="350" name="Line 101">
          <a:extLst>
            <a:ext uri="{FF2B5EF4-FFF2-40B4-BE49-F238E27FC236}">
              <a16:creationId xmlns:a16="http://schemas.microsoft.com/office/drawing/2014/main" id="{670F8CBF-F90A-43B3-8CDF-9890B6764C25}"/>
            </a:ext>
          </a:extLst>
        </xdr:cNvPr>
        <xdr:cNvSpPr>
          <a:spLocks noChangeShapeType="1"/>
        </xdr:cNvSpPr>
      </xdr:nvSpPr>
      <xdr:spPr bwMode="auto">
        <a:xfrm>
          <a:off x="2952750" y="458343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361</xdr:row>
      <xdr:rowOff>0</xdr:rowOff>
    </xdr:from>
    <xdr:to>
      <xdr:col>15</xdr:col>
      <xdr:colOff>0</xdr:colOff>
      <xdr:row>361</xdr:row>
      <xdr:rowOff>0</xdr:rowOff>
    </xdr:to>
    <xdr:sp macro="" textlink="">
      <xdr:nvSpPr>
        <xdr:cNvPr id="351" name="Line 102">
          <a:extLst>
            <a:ext uri="{FF2B5EF4-FFF2-40B4-BE49-F238E27FC236}">
              <a16:creationId xmlns:a16="http://schemas.microsoft.com/office/drawing/2014/main" id="{B2CC22BB-162C-483B-8B37-5C933BE5C162}"/>
            </a:ext>
          </a:extLst>
        </xdr:cNvPr>
        <xdr:cNvSpPr>
          <a:spLocks noChangeShapeType="1"/>
        </xdr:cNvSpPr>
      </xdr:nvSpPr>
      <xdr:spPr bwMode="auto">
        <a:xfrm>
          <a:off x="2952750" y="46234350"/>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364</xdr:row>
      <xdr:rowOff>0</xdr:rowOff>
    </xdr:from>
    <xdr:to>
      <xdr:col>12</xdr:col>
      <xdr:colOff>0</xdr:colOff>
      <xdr:row>364</xdr:row>
      <xdr:rowOff>0</xdr:rowOff>
    </xdr:to>
    <xdr:sp macro="" textlink="">
      <xdr:nvSpPr>
        <xdr:cNvPr id="352" name="Line 103">
          <a:extLst>
            <a:ext uri="{FF2B5EF4-FFF2-40B4-BE49-F238E27FC236}">
              <a16:creationId xmlns:a16="http://schemas.microsoft.com/office/drawing/2014/main" id="{A0BB0A20-72F8-4F22-B70E-ACFF276947CF}"/>
            </a:ext>
          </a:extLst>
        </xdr:cNvPr>
        <xdr:cNvSpPr>
          <a:spLocks noChangeShapeType="1"/>
        </xdr:cNvSpPr>
      </xdr:nvSpPr>
      <xdr:spPr bwMode="auto">
        <a:xfrm>
          <a:off x="2952750" y="466439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367</xdr:row>
      <xdr:rowOff>0</xdr:rowOff>
    </xdr:from>
    <xdr:to>
      <xdr:col>12</xdr:col>
      <xdr:colOff>0</xdr:colOff>
      <xdr:row>367</xdr:row>
      <xdr:rowOff>0</xdr:rowOff>
    </xdr:to>
    <xdr:sp macro="" textlink="">
      <xdr:nvSpPr>
        <xdr:cNvPr id="353" name="Line 104">
          <a:extLst>
            <a:ext uri="{FF2B5EF4-FFF2-40B4-BE49-F238E27FC236}">
              <a16:creationId xmlns:a16="http://schemas.microsoft.com/office/drawing/2014/main" id="{98D44ADB-EF12-4004-9532-1082AA078C6F}"/>
            </a:ext>
          </a:extLst>
        </xdr:cNvPr>
        <xdr:cNvSpPr>
          <a:spLocks noChangeShapeType="1"/>
        </xdr:cNvSpPr>
      </xdr:nvSpPr>
      <xdr:spPr bwMode="auto">
        <a:xfrm>
          <a:off x="2952750" y="47053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376</xdr:row>
      <xdr:rowOff>0</xdr:rowOff>
    </xdr:from>
    <xdr:to>
      <xdr:col>12</xdr:col>
      <xdr:colOff>0</xdr:colOff>
      <xdr:row>376</xdr:row>
      <xdr:rowOff>0</xdr:rowOff>
    </xdr:to>
    <xdr:sp macro="" textlink="">
      <xdr:nvSpPr>
        <xdr:cNvPr id="354" name="Line 105">
          <a:extLst>
            <a:ext uri="{FF2B5EF4-FFF2-40B4-BE49-F238E27FC236}">
              <a16:creationId xmlns:a16="http://schemas.microsoft.com/office/drawing/2014/main" id="{A99B8BAB-B5E7-486F-9EB3-E4D95726B4AD}"/>
            </a:ext>
          </a:extLst>
        </xdr:cNvPr>
        <xdr:cNvSpPr>
          <a:spLocks noChangeShapeType="1"/>
        </xdr:cNvSpPr>
      </xdr:nvSpPr>
      <xdr:spPr bwMode="auto">
        <a:xfrm>
          <a:off x="2952750" y="482631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400</xdr:row>
      <xdr:rowOff>0</xdr:rowOff>
    </xdr:from>
    <xdr:to>
      <xdr:col>12</xdr:col>
      <xdr:colOff>0</xdr:colOff>
      <xdr:row>400</xdr:row>
      <xdr:rowOff>0</xdr:rowOff>
    </xdr:to>
    <xdr:sp macro="" textlink="">
      <xdr:nvSpPr>
        <xdr:cNvPr id="355" name="Line 106">
          <a:extLst>
            <a:ext uri="{FF2B5EF4-FFF2-40B4-BE49-F238E27FC236}">
              <a16:creationId xmlns:a16="http://schemas.microsoft.com/office/drawing/2014/main" id="{88EDF5D4-D965-4AE2-84FB-D6CF609C3571}"/>
            </a:ext>
          </a:extLst>
        </xdr:cNvPr>
        <xdr:cNvSpPr>
          <a:spLocks noChangeShapeType="1"/>
        </xdr:cNvSpPr>
      </xdr:nvSpPr>
      <xdr:spPr bwMode="auto">
        <a:xfrm>
          <a:off x="2952750" y="498729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424</xdr:row>
      <xdr:rowOff>0</xdr:rowOff>
    </xdr:from>
    <xdr:to>
      <xdr:col>12</xdr:col>
      <xdr:colOff>0</xdr:colOff>
      <xdr:row>424</xdr:row>
      <xdr:rowOff>0</xdr:rowOff>
    </xdr:to>
    <xdr:sp macro="" textlink="">
      <xdr:nvSpPr>
        <xdr:cNvPr id="356" name="Line 107">
          <a:extLst>
            <a:ext uri="{FF2B5EF4-FFF2-40B4-BE49-F238E27FC236}">
              <a16:creationId xmlns:a16="http://schemas.microsoft.com/office/drawing/2014/main" id="{98FC81EC-5B84-45AD-88FB-5A812D505A57}"/>
            </a:ext>
          </a:extLst>
        </xdr:cNvPr>
        <xdr:cNvSpPr>
          <a:spLocks noChangeShapeType="1"/>
        </xdr:cNvSpPr>
      </xdr:nvSpPr>
      <xdr:spPr bwMode="auto">
        <a:xfrm>
          <a:off x="2952750" y="502824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436</xdr:row>
      <xdr:rowOff>0</xdr:rowOff>
    </xdr:from>
    <xdr:to>
      <xdr:col>12</xdr:col>
      <xdr:colOff>0</xdr:colOff>
      <xdr:row>436</xdr:row>
      <xdr:rowOff>0</xdr:rowOff>
    </xdr:to>
    <xdr:sp macro="" textlink="">
      <xdr:nvSpPr>
        <xdr:cNvPr id="357" name="Line 108">
          <a:extLst>
            <a:ext uri="{FF2B5EF4-FFF2-40B4-BE49-F238E27FC236}">
              <a16:creationId xmlns:a16="http://schemas.microsoft.com/office/drawing/2014/main" id="{6E5E59DB-F933-4D28-92E4-76DD3B1B5034}"/>
            </a:ext>
          </a:extLst>
        </xdr:cNvPr>
        <xdr:cNvSpPr>
          <a:spLocks noChangeShapeType="1"/>
        </xdr:cNvSpPr>
      </xdr:nvSpPr>
      <xdr:spPr bwMode="auto">
        <a:xfrm>
          <a:off x="2952750" y="51901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442</xdr:row>
      <xdr:rowOff>0</xdr:rowOff>
    </xdr:from>
    <xdr:to>
      <xdr:col>12</xdr:col>
      <xdr:colOff>0</xdr:colOff>
      <xdr:row>442</xdr:row>
      <xdr:rowOff>0</xdr:rowOff>
    </xdr:to>
    <xdr:sp macro="" textlink="">
      <xdr:nvSpPr>
        <xdr:cNvPr id="358" name="Line 109">
          <a:extLst>
            <a:ext uri="{FF2B5EF4-FFF2-40B4-BE49-F238E27FC236}">
              <a16:creationId xmlns:a16="http://schemas.microsoft.com/office/drawing/2014/main" id="{3649D030-71D6-4A01-A8BF-41FE96A39EE6}"/>
            </a:ext>
          </a:extLst>
        </xdr:cNvPr>
        <xdr:cNvSpPr>
          <a:spLocks noChangeShapeType="1"/>
        </xdr:cNvSpPr>
      </xdr:nvSpPr>
      <xdr:spPr bwMode="auto">
        <a:xfrm>
          <a:off x="2952750" y="5271135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460</xdr:row>
      <xdr:rowOff>0</xdr:rowOff>
    </xdr:from>
    <xdr:to>
      <xdr:col>12</xdr:col>
      <xdr:colOff>0</xdr:colOff>
      <xdr:row>460</xdr:row>
      <xdr:rowOff>0</xdr:rowOff>
    </xdr:to>
    <xdr:sp macro="" textlink="">
      <xdr:nvSpPr>
        <xdr:cNvPr id="359" name="Line 110">
          <a:extLst>
            <a:ext uri="{FF2B5EF4-FFF2-40B4-BE49-F238E27FC236}">
              <a16:creationId xmlns:a16="http://schemas.microsoft.com/office/drawing/2014/main" id="{9CC76809-C5D6-4B1A-8FFF-81C507680C5E}"/>
            </a:ext>
          </a:extLst>
        </xdr:cNvPr>
        <xdr:cNvSpPr>
          <a:spLocks noChangeShapeType="1"/>
        </xdr:cNvSpPr>
      </xdr:nvSpPr>
      <xdr:spPr bwMode="auto">
        <a:xfrm>
          <a:off x="2952750" y="53520975"/>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472</xdr:row>
      <xdr:rowOff>0</xdr:rowOff>
    </xdr:from>
    <xdr:to>
      <xdr:col>12</xdr:col>
      <xdr:colOff>0</xdr:colOff>
      <xdr:row>472</xdr:row>
      <xdr:rowOff>0</xdr:rowOff>
    </xdr:to>
    <xdr:sp macro="" textlink="">
      <xdr:nvSpPr>
        <xdr:cNvPr id="360" name="Line 111">
          <a:extLst>
            <a:ext uri="{FF2B5EF4-FFF2-40B4-BE49-F238E27FC236}">
              <a16:creationId xmlns:a16="http://schemas.microsoft.com/office/drawing/2014/main" id="{A62FB11C-AC50-462C-9D2C-FE30F3999B64}"/>
            </a:ext>
          </a:extLst>
        </xdr:cNvPr>
        <xdr:cNvSpPr>
          <a:spLocks noChangeShapeType="1"/>
        </xdr:cNvSpPr>
      </xdr:nvSpPr>
      <xdr:spPr bwMode="auto">
        <a:xfrm>
          <a:off x="2952750" y="55159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733</xdr:row>
      <xdr:rowOff>0</xdr:rowOff>
    </xdr:from>
    <xdr:to>
      <xdr:col>12</xdr:col>
      <xdr:colOff>0</xdr:colOff>
      <xdr:row>733</xdr:row>
      <xdr:rowOff>0</xdr:rowOff>
    </xdr:to>
    <xdr:sp macro="" textlink="">
      <xdr:nvSpPr>
        <xdr:cNvPr id="361" name="Line 112">
          <a:extLst>
            <a:ext uri="{FF2B5EF4-FFF2-40B4-BE49-F238E27FC236}">
              <a16:creationId xmlns:a16="http://schemas.microsoft.com/office/drawing/2014/main" id="{0011A59E-6B68-4358-988C-0AFEC3E4D939}"/>
            </a:ext>
          </a:extLst>
        </xdr:cNvPr>
        <xdr:cNvSpPr>
          <a:spLocks noChangeShapeType="1"/>
        </xdr:cNvSpPr>
      </xdr:nvSpPr>
      <xdr:spPr bwMode="auto">
        <a:xfrm>
          <a:off x="2952750" y="588168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736</xdr:row>
      <xdr:rowOff>0</xdr:rowOff>
    </xdr:from>
    <xdr:to>
      <xdr:col>12</xdr:col>
      <xdr:colOff>0</xdr:colOff>
      <xdr:row>736</xdr:row>
      <xdr:rowOff>0</xdr:rowOff>
    </xdr:to>
    <xdr:sp macro="" textlink="">
      <xdr:nvSpPr>
        <xdr:cNvPr id="362" name="Line 113">
          <a:extLst>
            <a:ext uri="{FF2B5EF4-FFF2-40B4-BE49-F238E27FC236}">
              <a16:creationId xmlns:a16="http://schemas.microsoft.com/office/drawing/2014/main" id="{0928E612-1868-4BD1-B1CB-2A5FA0F3AD5A}"/>
            </a:ext>
          </a:extLst>
        </xdr:cNvPr>
        <xdr:cNvSpPr>
          <a:spLocks noChangeShapeType="1"/>
        </xdr:cNvSpPr>
      </xdr:nvSpPr>
      <xdr:spPr bwMode="auto">
        <a:xfrm>
          <a:off x="2952750" y="592264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739</xdr:row>
      <xdr:rowOff>0</xdr:rowOff>
    </xdr:from>
    <xdr:to>
      <xdr:col>12</xdr:col>
      <xdr:colOff>0</xdr:colOff>
      <xdr:row>739</xdr:row>
      <xdr:rowOff>0</xdr:rowOff>
    </xdr:to>
    <xdr:sp macro="" textlink="">
      <xdr:nvSpPr>
        <xdr:cNvPr id="363" name="Line 116">
          <a:extLst>
            <a:ext uri="{FF2B5EF4-FFF2-40B4-BE49-F238E27FC236}">
              <a16:creationId xmlns:a16="http://schemas.microsoft.com/office/drawing/2014/main" id="{F6A0D186-4F73-4324-8A7F-2FA163A51FF9}"/>
            </a:ext>
          </a:extLst>
        </xdr:cNvPr>
        <xdr:cNvSpPr>
          <a:spLocks noChangeShapeType="1"/>
        </xdr:cNvSpPr>
      </xdr:nvSpPr>
      <xdr:spPr bwMode="auto">
        <a:xfrm>
          <a:off x="2952750" y="596360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364</xdr:row>
      <xdr:rowOff>0</xdr:rowOff>
    </xdr:from>
    <xdr:to>
      <xdr:col>22</xdr:col>
      <xdr:colOff>0</xdr:colOff>
      <xdr:row>364</xdr:row>
      <xdr:rowOff>0</xdr:rowOff>
    </xdr:to>
    <xdr:sp macro="" textlink="">
      <xdr:nvSpPr>
        <xdr:cNvPr id="364" name="Line 118">
          <a:extLst>
            <a:ext uri="{FF2B5EF4-FFF2-40B4-BE49-F238E27FC236}">
              <a16:creationId xmlns:a16="http://schemas.microsoft.com/office/drawing/2014/main" id="{3CFFF1B9-3BD1-4FDB-9B0B-DA5B26052E11}"/>
            </a:ext>
          </a:extLst>
        </xdr:cNvPr>
        <xdr:cNvSpPr>
          <a:spLocks noChangeShapeType="1"/>
        </xdr:cNvSpPr>
      </xdr:nvSpPr>
      <xdr:spPr bwMode="auto">
        <a:xfrm flipV="1">
          <a:off x="4229100" y="46643925"/>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367</xdr:row>
      <xdr:rowOff>0</xdr:rowOff>
    </xdr:from>
    <xdr:to>
      <xdr:col>22</xdr:col>
      <xdr:colOff>0</xdr:colOff>
      <xdr:row>367</xdr:row>
      <xdr:rowOff>0</xdr:rowOff>
    </xdr:to>
    <xdr:sp macro="" textlink="">
      <xdr:nvSpPr>
        <xdr:cNvPr id="365" name="Line 119">
          <a:extLst>
            <a:ext uri="{FF2B5EF4-FFF2-40B4-BE49-F238E27FC236}">
              <a16:creationId xmlns:a16="http://schemas.microsoft.com/office/drawing/2014/main" id="{C6111BE2-3D99-4302-980C-7142DE4D24E3}"/>
            </a:ext>
          </a:extLst>
        </xdr:cNvPr>
        <xdr:cNvSpPr>
          <a:spLocks noChangeShapeType="1"/>
        </xdr:cNvSpPr>
      </xdr:nvSpPr>
      <xdr:spPr bwMode="auto">
        <a:xfrm flipV="1">
          <a:off x="4229100" y="47053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376</xdr:row>
      <xdr:rowOff>0</xdr:rowOff>
    </xdr:from>
    <xdr:to>
      <xdr:col>22</xdr:col>
      <xdr:colOff>0</xdr:colOff>
      <xdr:row>376</xdr:row>
      <xdr:rowOff>0</xdr:rowOff>
    </xdr:to>
    <xdr:sp macro="" textlink="">
      <xdr:nvSpPr>
        <xdr:cNvPr id="366" name="Line 120">
          <a:extLst>
            <a:ext uri="{FF2B5EF4-FFF2-40B4-BE49-F238E27FC236}">
              <a16:creationId xmlns:a16="http://schemas.microsoft.com/office/drawing/2014/main" id="{D0F407A4-7DF5-455C-A212-EA96477EAC58}"/>
            </a:ext>
          </a:extLst>
        </xdr:cNvPr>
        <xdr:cNvSpPr>
          <a:spLocks noChangeShapeType="1"/>
        </xdr:cNvSpPr>
      </xdr:nvSpPr>
      <xdr:spPr bwMode="auto">
        <a:xfrm flipV="1">
          <a:off x="4229100" y="482631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400</xdr:row>
      <xdr:rowOff>0</xdr:rowOff>
    </xdr:from>
    <xdr:to>
      <xdr:col>22</xdr:col>
      <xdr:colOff>0</xdr:colOff>
      <xdr:row>400</xdr:row>
      <xdr:rowOff>0</xdr:rowOff>
    </xdr:to>
    <xdr:sp macro="" textlink="">
      <xdr:nvSpPr>
        <xdr:cNvPr id="367" name="Line 121">
          <a:extLst>
            <a:ext uri="{FF2B5EF4-FFF2-40B4-BE49-F238E27FC236}">
              <a16:creationId xmlns:a16="http://schemas.microsoft.com/office/drawing/2014/main" id="{32AFF7E8-97D4-4229-AC37-DFFF475E399A}"/>
            </a:ext>
          </a:extLst>
        </xdr:cNvPr>
        <xdr:cNvSpPr>
          <a:spLocks noChangeShapeType="1"/>
        </xdr:cNvSpPr>
      </xdr:nvSpPr>
      <xdr:spPr bwMode="auto">
        <a:xfrm flipV="1">
          <a:off x="4229100" y="49872900"/>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424</xdr:row>
      <xdr:rowOff>0</xdr:rowOff>
    </xdr:from>
    <xdr:to>
      <xdr:col>22</xdr:col>
      <xdr:colOff>0</xdr:colOff>
      <xdr:row>424</xdr:row>
      <xdr:rowOff>0</xdr:rowOff>
    </xdr:to>
    <xdr:sp macro="" textlink="">
      <xdr:nvSpPr>
        <xdr:cNvPr id="368" name="Line 122">
          <a:extLst>
            <a:ext uri="{FF2B5EF4-FFF2-40B4-BE49-F238E27FC236}">
              <a16:creationId xmlns:a16="http://schemas.microsoft.com/office/drawing/2014/main" id="{3DC2EE45-6DB1-4782-93ED-4FFDECF98054}"/>
            </a:ext>
          </a:extLst>
        </xdr:cNvPr>
        <xdr:cNvSpPr>
          <a:spLocks noChangeShapeType="1"/>
        </xdr:cNvSpPr>
      </xdr:nvSpPr>
      <xdr:spPr bwMode="auto">
        <a:xfrm flipV="1">
          <a:off x="4229100" y="50282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436</xdr:row>
      <xdr:rowOff>0</xdr:rowOff>
    </xdr:from>
    <xdr:to>
      <xdr:col>22</xdr:col>
      <xdr:colOff>0</xdr:colOff>
      <xdr:row>436</xdr:row>
      <xdr:rowOff>0</xdr:rowOff>
    </xdr:to>
    <xdr:sp macro="" textlink="">
      <xdr:nvSpPr>
        <xdr:cNvPr id="369" name="Line 123">
          <a:extLst>
            <a:ext uri="{FF2B5EF4-FFF2-40B4-BE49-F238E27FC236}">
              <a16:creationId xmlns:a16="http://schemas.microsoft.com/office/drawing/2014/main" id="{091438E1-9ACA-4BA9-BA2A-E8BFF99713E2}"/>
            </a:ext>
          </a:extLst>
        </xdr:cNvPr>
        <xdr:cNvSpPr>
          <a:spLocks noChangeShapeType="1"/>
        </xdr:cNvSpPr>
      </xdr:nvSpPr>
      <xdr:spPr bwMode="auto">
        <a:xfrm flipV="1">
          <a:off x="4229100" y="51901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442</xdr:row>
      <xdr:rowOff>0</xdr:rowOff>
    </xdr:from>
    <xdr:to>
      <xdr:col>22</xdr:col>
      <xdr:colOff>0</xdr:colOff>
      <xdr:row>442</xdr:row>
      <xdr:rowOff>0</xdr:rowOff>
    </xdr:to>
    <xdr:sp macro="" textlink="">
      <xdr:nvSpPr>
        <xdr:cNvPr id="370" name="Line 124">
          <a:extLst>
            <a:ext uri="{FF2B5EF4-FFF2-40B4-BE49-F238E27FC236}">
              <a16:creationId xmlns:a16="http://schemas.microsoft.com/office/drawing/2014/main" id="{8EB53BF5-F1CA-4739-AD4F-E0C2A066C62C}"/>
            </a:ext>
          </a:extLst>
        </xdr:cNvPr>
        <xdr:cNvSpPr>
          <a:spLocks noChangeShapeType="1"/>
        </xdr:cNvSpPr>
      </xdr:nvSpPr>
      <xdr:spPr bwMode="auto">
        <a:xfrm flipV="1">
          <a:off x="4229100" y="527113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460</xdr:row>
      <xdr:rowOff>0</xdr:rowOff>
    </xdr:from>
    <xdr:to>
      <xdr:col>22</xdr:col>
      <xdr:colOff>0</xdr:colOff>
      <xdr:row>460</xdr:row>
      <xdr:rowOff>0</xdr:rowOff>
    </xdr:to>
    <xdr:sp macro="" textlink="">
      <xdr:nvSpPr>
        <xdr:cNvPr id="371" name="Line 125">
          <a:extLst>
            <a:ext uri="{FF2B5EF4-FFF2-40B4-BE49-F238E27FC236}">
              <a16:creationId xmlns:a16="http://schemas.microsoft.com/office/drawing/2014/main" id="{48E6A3E8-41CC-4D4F-9D13-50880049959C}"/>
            </a:ext>
          </a:extLst>
        </xdr:cNvPr>
        <xdr:cNvSpPr>
          <a:spLocks noChangeShapeType="1"/>
        </xdr:cNvSpPr>
      </xdr:nvSpPr>
      <xdr:spPr bwMode="auto">
        <a:xfrm flipV="1">
          <a:off x="4229100" y="5352097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472</xdr:row>
      <xdr:rowOff>0</xdr:rowOff>
    </xdr:from>
    <xdr:to>
      <xdr:col>22</xdr:col>
      <xdr:colOff>0</xdr:colOff>
      <xdr:row>472</xdr:row>
      <xdr:rowOff>0</xdr:rowOff>
    </xdr:to>
    <xdr:sp macro="" textlink="">
      <xdr:nvSpPr>
        <xdr:cNvPr id="372" name="Line 126">
          <a:extLst>
            <a:ext uri="{FF2B5EF4-FFF2-40B4-BE49-F238E27FC236}">
              <a16:creationId xmlns:a16="http://schemas.microsoft.com/office/drawing/2014/main" id="{D478C99C-9534-4D8D-A666-00E33A09026D}"/>
            </a:ext>
          </a:extLst>
        </xdr:cNvPr>
        <xdr:cNvSpPr>
          <a:spLocks noChangeShapeType="1"/>
        </xdr:cNvSpPr>
      </xdr:nvSpPr>
      <xdr:spPr bwMode="auto">
        <a:xfrm flipV="1">
          <a:off x="4229100" y="875442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736</xdr:row>
      <xdr:rowOff>0</xdr:rowOff>
    </xdr:from>
    <xdr:to>
      <xdr:col>22</xdr:col>
      <xdr:colOff>0</xdr:colOff>
      <xdr:row>736</xdr:row>
      <xdr:rowOff>0</xdr:rowOff>
    </xdr:to>
    <xdr:sp macro="" textlink="">
      <xdr:nvSpPr>
        <xdr:cNvPr id="373" name="Line 127">
          <a:extLst>
            <a:ext uri="{FF2B5EF4-FFF2-40B4-BE49-F238E27FC236}">
              <a16:creationId xmlns:a16="http://schemas.microsoft.com/office/drawing/2014/main" id="{0EAD442C-4838-4085-8C2E-7D7CABAA984C}"/>
            </a:ext>
          </a:extLst>
        </xdr:cNvPr>
        <xdr:cNvSpPr>
          <a:spLocks noChangeShapeType="1"/>
        </xdr:cNvSpPr>
      </xdr:nvSpPr>
      <xdr:spPr bwMode="auto">
        <a:xfrm flipV="1">
          <a:off x="4229100" y="592264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739</xdr:row>
      <xdr:rowOff>0</xdr:rowOff>
    </xdr:from>
    <xdr:to>
      <xdr:col>22</xdr:col>
      <xdr:colOff>0</xdr:colOff>
      <xdr:row>739</xdr:row>
      <xdr:rowOff>0</xdr:rowOff>
    </xdr:to>
    <xdr:sp macro="" textlink="">
      <xdr:nvSpPr>
        <xdr:cNvPr id="374" name="Line 130">
          <a:extLst>
            <a:ext uri="{FF2B5EF4-FFF2-40B4-BE49-F238E27FC236}">
              <a16:creationId xmlns:a16="http://schemas.microsoft.com/office/drawing/2014/main" id="{80DA908C-A151-4CEB-B650-8A3785700C5F}"/>
            </a:ext>
          </a:extLst>
        </xdr:cNvPr>
        <xdr:cNvSpPr>
          <a:spLocks noChangeShapeType="1"/>
        </xdr:cNvSpPr>
      </xdr:nvSpPr>
      <xdr:spPr bwMode="auto">
        <a:xfrm flipV="1">
          <a:off x="4229100" y="596360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463</xdr:row>
      <xdr:rowOff>0</xdr:rowOff>
    </xdr:from>
    <xdr:to>
      <xdr:col>29</xdr:col>
      <xdr:colOff>0</xdr:colOff>
      <xdr:row>463</xdr:row>
      <xdr:rowOff>0</xdr:rowOff>
    </xdr:to>
    <xdr:sp macro="" textlink="">
      <xdr:nvSpPr>
        <xdr:cNvPr id="375" name="Line 132">
          <a:extLst>
            <a:ext uri="{FF2B5EF4-FFF2-40B4-BE49-F238E27FC236}">
              <a16:creationId xmlns:a16="http://schemas.microsoft.com/office/drawing/2014/main" id="{63D97BA2-D896-4246-A06D-65A90DF4F614}"/>
            </a:ext>
          </a:extLst>
        </xdr:cNvPr>
        <xdr:cNvSpPr>
          <a:spLocks noChangeShapeType="1"/>
        </xdr:cNvSpPr>
      </xdr:nvSpPr>
      <xdr:spPr bwMode="auto">
        <a:xfrm flipV="1">
          <a:off x="5734050" y="5393055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466</xdr:row>
      <xdr:rowOff>0</xdr:rowOff>
    </xdr:from>
    <xdr:to>
      <xdr:col>29</xdr:col>
      <xdr:colOff>0</xdr:colOff>
      <xdr:row>466</xdr:row>
      <xdr:rowOff>0</xdr:rowOff>
    </xdr:to>
    <xdr:sp macro="" textlink="">
      <xdr:nvSpPr>
        <xdr:cNvPr id="376" name="Line 133">
          <a:extLst>
            <a:ext uri="{FF2B5EF4-FFF2-40B4-BE49-F238E27FC236}">
              <a16:creationId xmlns:a16="http://schemas.microsoft.com/office/drawing/2014/main" id="{0FAC8E72-1E22-4008-934D-E186E9121E80}"/>
            </a:ext>
          </a:extLst>
        </xdr:cNvPr>
        <xdr:cNvSpPr>
          <a:spLocks noChangeShapeType="1"/>
        </xdr:cNvSpPr>
      </xdr:nvSpPr>
      <xdr:spPr bwMode="auto">
        <a:xfrm flipV="1">
          <a:off x="5734050" y="54340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469</xdr:row>
      <xdr:rowOff>0</xdr:rowOff>
    </xdr:from>
    <xdr:to>
      <xdr:col>29</xdr:col>
      <xdr:colOff>0</xdr:colOff>
      <xdr:row>469</xdr:row>
      <xdr:rowOff>0</xdr:rowOff>
    </xdr:to>
    <xdr:sp macro="" textlink="">
      <xdr:nvSpPr>
        <xdr:cNvPr id="377" name="Line 134">
          <a:extLst>
            <a:ext uri="{FF2B5EF4-FFF2-40B4-BE49-F238E27FC236}">
              <a16:creationId xmlns:a16="http://schemas.microsoft.com/office/drawing/2014/main" id="{A657BB43-F99D-48BC-AFC2-FB7F759931D7}"/>
            </a:ext>
          </a:extLst>
        </xdr:cNvPr>
        <xdr:cNvSpPr>
          <a:spLocks noChangeShapeType="1"/>
        </xdr:cNvSpPr>
      </xdr:nvSpPr>
      <xdr:spPr bwMode="auto">
        <a:xfrm flipV="1">
          <a:off x="5734050" y="5474970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478</xdr:row>
      <xdr:rowOff>0</xdr:rowOff>
    </xdr:from>
    <xdr:to>
      <xdr:col>29</xdr:col>
      <xdr:colOff>0</xdr:colOff>
      <xdr:row>478</xdr:row>
      <xdr:rowOff>0</xdr:rowOff>
    </xdr:to>
    <xdr:sp macro="" textlink="">
      <xdr:nvSpPr>
        <xdr:cNvPr id="378" name="Line 135">
          <a:extLst>
            <a:ext uri="{FF2B5EF4-FFF2-40B4-BE49-F238E27FC236}">
              <a16:creationId xmlns:a16="http://schemas.microsoft.com/office/drawing/2014/main" id="{467466EE-A0E6-46FD-AB8F-92179BFA1F7D}"/>
            </a:ext>
          </a:extLst>
        </xdr:cNvPr>
        <xdr:cNvSpPr>
          <a:spLocks noChangeShapeType="1"/>
        </xdr:cNvSpPr>
      </xdr:nvSpPr>
      <xdr:spPr bwMode="auto">
        <a:xfrm flipV="1">
          <a:off x="5734050" y="55968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481</xdr:row>
      <xdr:rowOff>0</xdr:rowOff>
    </xdr:from>
    <xdr:to>
      <xdr:col>29</xdr:col>
      <xdr:colOff>0</xdr:colOff>
      <xdr:row>481</xdr:row>
      <xdr:rowOff>0</xdr:rowOff>
    </xdr:to>
    <xdr:sp macro="" textlink="">
      <xdr:nvSpPr>
        <xdr:cNvPr id="379" name="Line 136">
          <a:extLst>
            <a:ext uri="{FF2B5EF4-FFF2-40B4-BE49-F238E27FC236}">
              <a16:creationId xmlns:a16="http://schemas.microsoft.com/office/drawing/2014/main" id="{76289278-C7DC-452A-913D-4198A59F01D5}"/>
            </a:ext>
          </a:extLst>
        </xdr:cNvPr>
        <xdr:cNvSpPr>
          <a:spLocks noChangeShapeType="1"/>
        </xdr:cNvSpPr>
      </xdr:nvSpPr>
      <xdr:spPr bwMode="auto">
        <a:xfrm flipV="1">
          <a:off x="5734050" y="56378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484</xdr:row>
      <xdr:rowOff>0</xdr:rowOff>
    </xdr:from>
    <xdr:to>
      <xdr:col>29</xdr:col>
      <xdr:colOff>0</xdr:colOff>
      <xdr:row>484</xdr:row>
      <xdr:rowOff>0</xdr:rowOff>
    </xdr:to>
    <xdr:sp macro="" textlink="">
      <xdr:nvSpPr>
        <xdr:cNvPr id="380" name="Line 137">
          <a:extLst>
            <a:ext uri="{FF2B5EF4-FFF2-40B4-BE49-F238E27FC236}">
              <a16:creationId xmlns:a16="http://schemas.microsoft.com/office/drawing/2014/main" id="{1FACF2AE-E191-4F9C-A3E2-72C85C9077B0}"/>
            </a:ext>
          </a:extLst>
        </xdr:cNvPr>
        <xdr:cNvSpPr>
          <a:spLocks noChangeShapeType="1"/>
        </xdr:cNvSpPr>
      </xdr:nvSpPr>
      <xdr:spPr bwMode="auto">
        <a:xfrm flipV="1">
          <a:off x="5734050" y="56788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493</xdr:row>
      <xdr:rowOff>0</xdr:rowOff>
    </xdr:from>
    <xdr:to>
      <xdr:col>29</xdr:col>
      <xdr:colOff>0</xdr:colOff>
      <xdr:row>493</xdr:row>
      <xdr:rowOff>0</xdr:rowOff>
    </xdr:to>
    <xdr:sp macro="" textlink="">
      <xdr:nvSpPr>
        <xdr:cNvPr id="381" name="Line 138">
          <a:extLst>
            <a:ext uri="{FF2B5EF4-FFF2-40B4-BE49-F238E27FC236}">
              <a16:creationId xmlns:a16="http://schemas.microsoft.com/office/drawing/2014/main" id="{0E69541A-7F2C-4184-B4DA-6825AE7CF0E6}"/>
            </a:ext>
          </a:extLst>
        </xdr:cNvPr>
        <xdr:cNvSpPr>
          <a:spLocks noChangeShapeType="1"/>
        </xdr:cNvSpPr>
      </xdr:nvSpPr>
      <xdr:spPr bwMode="auto">
        <a:xfrm flipV="1">
          <a:off x="5734050" y="57997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496</xdr:row>
      <xdr:rowOff>0</xdr:rowOff>
    </xdr:from>
    <xdr:to>
      <xdr:col>29</xdr:col>
      <xdr:colOff>0</xdr:colOff>
      <xdr:row>496</xdr:row>
      <xdr:rowOff>0</xdr:rowOff>
    </xdr:to>
    <xdr:sp macro="" textlink="">
      <xdr:nvSpPr>
        <xdr:cNvPr id="382" name="Line 139">
          <a:extLst>
            <a:ext uri="{FF2B5EF4-FFF2-40B4-BE49-F238E27FC236}">
              <a16:creationId xmlns:a16="http://schemas.microsoft.com/office/drawing/2014/main" id="{3D30AE96-F12C-4208-BC1E-81489DAA0580}"/>
            </a:ext>
          </a:extLst>
        </xdr:cNvPr>
        <xdr:cNvSpPr>
          <a:spLocks noChangeShapeType="1"/>
        </xdr:cNvSpPr>
      </xdr:nvSpPr>
      <xdr:spPr bwMode="auto">
        <a:xfrm flipV="1">
          <a:off x="5734050" y="58407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733</xdr:row>
      <xdr:rowOff>0</xdr:rowOff>
    </xdr:from>
    <xdr:to>
      <xdr:col>29</xdr:col>
      <xdr:colOff>0</xdr:colOff>
      <xdr:row>733</xdr:row>
      <xdr:rowOff>0</xdr:rowOff>
    </xdr:to>
    <xdr:sp macro="" textlink="">
      <xdr:nvSpPr>
        <xdr:cNvPr id="383" name="Line 140">
          <a:extLst>
            <a:ext uri="{FF2B5EF4-FFF2-40B4-BE49-F238E27FC236}">
              <a16:creationId xmlns:a16="http://schemas.microsoft.com/office/drawing/2014/main" id="{6408A517-D660-4858-B474-06B04C6CACD7}"/>
            </a:ext>
          </a:extLst>
        </xdr:cNvPr>
        <xdr:cNvSpPr>
          <a:spLocks noChangeShapeType="1"/>
        </xdr:cNvSpPr>
      </xdr:nvSpPr>
      <xdr:spPr bwMode="auto">
        <a:xfrm flipV="1">
          <a:off x="5734050" y="58816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427</xdr:row>
      <xdr:rowOff>0</xdr:rowOff>
    </xdr:from>
    <xdr:to>
      <xdr:col>29</xdr:col>
      <xdr:colOff>0</xdr:colOff>
      <xdr:row>427</xdr:row>
      <xdr:rowOff>0</xdr:rowOff>
    </xdr:to>
    <xdr:sp macro="" textlink="">
      <xdr:nvSpPr>
        <xdr:cNvPr id="384" name="Line 143">
          <a:extLst>
            <a:ext uri="{FF2B5EF4-FFF2-40B4-BE49-F238E27FC236}">
              <a16:creationId xmlns:a16="http://schemas.microsoft.com/office/drawing/2014/main" id="{16A3B5E6-9133-49A9-9FF6-A16D6DB9D19F}"/>
            </a:ext>
          </a:extLst>
        </xdr:cNvPr>
        <xdr:cNvSpPr>
          <a:spLocks noChangeShapeType="1"/>
        </xdr:cNvSpPr>
      </xdr:nvSpPr>
      <xdr:spPr bwMode="auto">
        <a:xfrm flipV="1">
          <a:off x="5734050" y="50692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367</xdr:row>
      <xdr:rowOff>0</xdr:rowOff>
    </xdr:from>
    <xdr:to>
      <xdr:col>18</xdr:col>
      <xdr:colOff>0</xdr:colOff>
      <xdr:row>373</xdr:row>
      <xdr:rowOff>0</xdr:rowOff>
    </xdr:to>
    <xdr:sp macro="" textlink="">
      <xdr:nvSpPr>
        <xdr:cNvPr id="385" name="Line 147">
          <a:extLst>
            <a:ext uri="{FF2B5EF4-FFF2-40B4-BE49-F238E27FC236}">
              <a16:creationId xmlns:a16="http://schemas.microsoft.com/office/drawing/2014/main" id="{F92785EC-20EE-43BA-867F-2B799A5D1139}"/>
            </a:ext>
          </a:extLst>
        </xdr:cNvPr>
        <xdr:cNvSpPr>
          <a:spLocks noChangeShapeType="1"/>
        </xdr:cNvSpPr>
      </xdr:nvSpPr>
      <xdr:spPr bwMode="auto">
        <a:xfrm>
          <a:off x="4457700" y="4705350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370</xdr:row>
      <xdr:rowOff>0</xdr:rowOff>
    </xdr:from>
    <xdr:to>
      <xdr:col>21</xdr:col>
      <xdr:colOff>47625</xdr:colOff>
      <xdr:row>370</xdr:row>
      <xdr:rowOff>0</xdr:rowOff>
    </xdr:to>
    <xdr:sp macro="" textlink="">
      <xdr:nvSpPr>
        <xdr:cNvPr id="386" name="Line 148">
          <a:extLst>
            <a:ext uri="{FF2B5EF4-FFF2-40B4-BE49-F238E27FC236}">
              <a16:creationId xmlns:a16="http://schemas.microsoft.com/office/drawing/2014/main" id="{1CF7BE61-8D01-43C3-B498-8E58BFCDC7B1}"/>
            </a:ext>
          </a:extLst>
        </xdr:cNvPr>
        <xdr:cNvSpPr>
          <a:spLocks noChangeShapeType="1"/>
        </xdr:cNvSpPr>
      </xdr:nvSpPr>
      <xdr:spPr bwMode="auto">
        <a:xfrm>
          <a:off x="4438650" y="47453550"/>
          <a:ext cx="730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373</xdr:row>
      <xdr:rowOff>0</xdr:rowOff>
    </xdr:from>
    <xdr:to>
      <xdr:col>22</xdr:col>
      <xdr:colOff>0</xdr:colOff>
      <xdr:row>373</xdr:row>
      <xdr:rowOff>0</xdr:rowOff>
    </xdr:to>
    <xdr:sp macro="" textlink="">
      <xdr:nvSpPr>
        <xdr:cNvPr id="387" name="Line 149">
          <a:extLst>
            <a:ext uri="{FF2B5EF4-FFF2-40B4-BE49-F238E27FC236}">
              <a16:creationId xmlns:a16="http://schemas.microsoft.com/office/drawing/2014/main" id="{6C222D48-C22F-49B0-85C1-F2879678CBB5}"/>
            </a:ext>
          </a:extLst>
        </xdr:cNvPr>
        <xdr:cNvSpPr>
          <a:spLocks noChangeShapeType="1"/>
        </xdr:cNvSpPr>
      </xdr:nvSpPr>
      <xdr:spPr bwMode="auto">
        <a:xfrm>
          <a:off x="4457700" y="478536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376</xdr:row>
      <xdr:rowOff>0</xdr:rowOff>
    </xdr:from>
    <xdr:to>
      <xdr:col>18</xdr:col>
      <xdr:colOff>0</xdr:colOff>
      <xdr:row>385</xdr:row>
      <xdr:rowOff>0</xdr:rowOff>
    </xdr:to>
    <xdr:sp macro="" textlink="">
      <xdr:nvSpPr>
        <xdr:cNvPr id="388" name="Line 150">
          <a:extLst>
            <a:ext uri="{FF2B5EF4-FFF2-40B4-BE49-F238E27FC236}">
              <a16:creationId xmlns:a16="http://schemas.microsoft.com/office/drawing/2014/main" id="{62822C1C-C609-4E63-A23D-37454968CCEC}"/>
            </a:ext>
          </a:extLst>
        </xdr:cNvPr>
        <xdr:cNvSpPr>
          <a:spLocks noChangeShapeType="1"/>
        </xdr:cNvSpPr>
      </xdr:nvSpPr>
      <xdr:spPr bwMode="auto">
        <a:xfrm>
          <a:off x="4457700" y="48263175"/>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379</xdr:row>
      <xdr:rowOff>0</xdr:rowOff>
    </xdr:from>
    <xdr:to>
      <xdr:col>22</xdr:col>
      <xdr:colOff>0</xdr:colOff>
      <xdr:row>379</xdr:row>
      <xdr:rowOff>0</xdr:rowOff>
    </xdr:to>
    <xdr:sp macro="" textlink="">
      <xdr:nvSpPr>
        <xdr:cNvPr id="389" name="Line 151">
          <a:extLst>
            <a:ext uri="{FF2B5EF4-FFF2-40B4-BE49-F238E27FC236}">
              <a16:creationId xmlns:a16="http://schemas.microsoft.com/office/drawing/2014/main" id="{B248513C-F5A7-4767-81A1-812BE7C82147}"/>
            </a:ext>
          </a:extLst>
        </xdr:cNvPr>
        <xdr:cNvSpPr>
          <a:spLocks noChangeShapeType="1"/>
        </xdr:cNvSpPr>
      </xdr:nvSpPr>
      <xdr:spPr bwMode="auto">
        <a:xfrm>
          <a:off x="4457700" y="486632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382</xdr:row>
      <xdr:rowOff>0</xdr:rowOff>
    </xdr:from>
    <xdr:to>
      <xdr:col>22</xdr:col>
      <xdr:colOff>0</xdr:colOff>
      <xdr:row>382</xdr:row>
      <xdr:rowOff>0</xdr:rowOff>
    </xdr:to>
    <xdr:sp macro="" textlink="">
      <xdr:nvSpPr>
        <xdr:cNvPr id="390" name="Line 152">
          <a:extLst>
            <a:ext uri="{FF2B5EF4-FFF2-40B4-BE49-F238E27FC236}">
              <a16:creationId xmlns:a16="http://schemas.microsoft.com/office/drawing/2014/main" id="{6A5498ED-08F2-410B-8AF7-42DEC7A7E303}"/>
            </a:ext>
          </a:extLst>
        </xdr:cNvPr>
        <xdr:cNvSpPr>
          <a:spLocks noChangeShapeType="1"/>
        </xdr:cNvSpPr>
      </xdr:nvSpPr>
      <xdr:spPr bwMode="auto">
        <a:xfrm>
          <a:off x="4457700" y="490632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385</xdr:row>
      <xdr:rowOff>0</xdr:rowOff>
    </xdr:from>
    <xdr:to>
      <xdr:col>22</xdr:col>
      <xdr:colOff>0</xdr:colOff>
      <xdr:row>385</xdr:row>
      <xdr:rowOff>0</xdr:rowOff>
    </xdr:to>
    <xdr:sp macro="" textlink="">
      <xdr:nvSpPr>
        <xdr:cNvPr id="391" name="Line 153">
          <a:extLst>
            <a:ext uri="{FF2B5EF4-FFF2-40B4-BE49-F238E27FC236}">
              <a16:creationId xmlns:a16="http://schemas.microsoft.com/office/drawing/2014/main" id="{5911D6D3-6B4F-4ED1-904B-49422DF5FBF9}"/>
            </a:ext>
          </a:extLst>
        </xdr:cNvPr>
        <xdr:cNvSpPr>
          <a:spLocks noChangeShapeType="1"/>
        </xdr:cNvSpPr>
      </xdr:nvSpPr>
      <xdr:spPr bwMode="auto">
        <a:xfrm>
          <a:off x="4457700" y="49463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424</xdr:row>
      <xdr:rowOff>0</xdr:rowOff>
    </xdr:from>
    <xdr:to>
      <xdr:col>18</xdr:col>
      <xdr:colOff>0</xdr:colOff>
      <xdr:row>427</xdr:row>
      <xdr:rowOff>0</xdr:rowOff>
    </xdr:to>
    <xdr:sp macro="" textlink="">
      <xdr:nvSpPr>
        <xdr:cNvPr id="392" name="Line 154">
          <a:extLst>
            <a:ext uri="{FF2B5EF4-FFF2-40B4-BE49-F238E27FC236}">
              <a16:creationId xmlns:a16="http://schemas.microsoft.com/office/drawing/2014/main" id="{0A1A95CA-CD2A-482A-BA7D-FCE44A8AF1FF}"/>
            </a:ext>
          </a:extLst>
        </xdr:cNvPr>
        <xdr:cNvSpPr>
          <a:spLocks noChangeShapeType="1"/>
        </xdr:cNvSpPr>
      </xdr:nvSpPr>
      <xdr:spPr bwMode="auto">
        <a:xfrm>
          <a:off x="4457700" y="50282475"/>
          <a:ext cx="0" cy="40957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427</xdr:row>
      <xdr:rowOff>0</xdr:rowOff>
    </xdr:from>
    <xdr:to>
      <xdr:col>19</xdr:col>
      <xdr:colOff>0</xdr:colOff>
      <xdr:row>427</xdr:row>
      <xdr:rowOff>0</xdr:rowOff>
    </xdr:to>
    <xdr:sp macro="" textlink="">
      <xdr:nvSpPr>
        <xdr:cNvPr id="393" name="Line 158">
          <a:extLst>
            <a:ext uri="{FF2B5EF4-FFF2-40B4-BE49-F238E27FC236}">
              <a16:creationId xmlns:a16="http://schemas.microsoft.com/office/drawing/2014/main" id="{3E80F4FC-872F-40DE-BB55-8FEB4D058127}"/>
            </a:ext>
          </a:extLst>
        </xdr:cNvPr>
        <xdr:cNvSpPr>
          <a:spLocks noChangeShapeType="1"/>
        </xdr:cNvSpPr>
      </xdr:nvSpPr>
      <xdr:spPr bwMode="auto">
        <a:xfrm>
          <a:off x="4457700" y="506920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427</xdr:row>
      <xdr:rowOff>9525</xdr:rowOff>
    </xdr:from>
    <xdr:to>
      <xdr:col>25</xdr:col>
      <xdr:colOff>0</xdr:colOff>
      <xdr:row>433</xdr:row>
      <xdr:rowOff>0</xdr:rowOff>
    </xdr:to>
    <xdr:sp macro="" textlink="">
      <xdr:nvSpPr>
        <xdr:cNvPr id="394" name="Line 159">
          <a:extLst>
            <a:ext uri="{FF2B5EF4-FFF2-40B4-BE49-F238E27FC236}">
              <a16:creationId xmlns:a16="http://schemas.microsoft.com/office/drawing/2014/main" id="{549D36DA-FECD-4E33-8EEA-75CA951CF777}"/>
            </a:ext>
          </a:extLst>
        </xdr:cNvPr>
        <xdr:cNvSpPr>
          <a:spLocks noChangeShapeType="1"/>
        </xdr:cNvSpPr>
      </xdr:nvSpPr>
      <xdr:spPr bwMode="auto">
        <a:xfrm>
          <a:off x="5962650" y="50698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430</xdr:row>
      <xdr:rowOff>0</xdr:rowOff>
    </xdr:from>
    <xdr:to>
      <xdr:col>29</xdr:col>
      <xdr:colOff>0</xdr:colOff>
      <xdr:row>430</xdr:row>
      <xdr:rowOff>0</xdr:rowOff>
    </xdr:to>
    <xdr:sp macro="" textlink="">
      <xdr:nvSpPr>
        <xdr:cNvPr id="395" name="Line 160">
          <a:extLst>
            <a:ext uri="{FF2B5EF4-FFF2-40B4-BE49-F238E27FC236}">
              <a16:creationId xmlns:a16="http://schemas.microsoft.com/office/drawing/2014/main" id="{D5A8BB0E-A32A-4084-89AB-EC9846ACABDE}"/>
            </a:ext>
          </a:extLst>
        </xdr:cNvPr>
        <xdr:cNvSpPr>
          <a:spLocks noChangeShapeType="1"/>
        </xdr:cNvSpPr>
      </xdr:nvSpPr>
      <xdr:spPr bwMode="auto">
        <a:xfrm>
          <a:off x="5962650" y="51092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433</xdr:row>
      <xdr:rowOff>0</xdr:rowOff>
    </xdr:from>
    <xdr:to>
      <xdr:col>29</xdr:col>
      <xdr:colOff>0</xdr:colOff>
      <xdr:row>433</xdr:row>
      <xdr:rowOff>0</xdr:rowOff>
    </xdr:to>
    <xdr:sp macro="" textlink="">
      <xdr:nvSpPr>
        <xdr:cNvPr id="396" name="Line 161">
          <a:extLst>
            <a:ext uri="{FF2B5EF4-FFF2-40B4-BE49-F238E27FC236}">
              <a16:creationId xmlns:a16="http://schemas.microsoft.com/office/drawing/2014/main" id="{85E841EA-01DF-45B7-8EA3-112FFEFF5B5A}"/>
            </a:ext>
          </a:extLst>
        </xdr:cNvPr>
        <xdr:cNvSpPr>
          <a:spLocks noChangeShapeType="1"/>
        </xdr:cNvSpPr>
      </xdr:nvSpPr>
      <xdr:spPr bwMode="auto">
        <a:xfrm>
          <a:off x="5962650" y="51492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436</xdr:row>
      <xdr:rowOff>0</xdr:rowOff>
    </xdr:from>
    <xdr:to>
      <xdr:col>18</xdr:col>
      <xdr:colOff>0</xdr:colOff>
      <xdr:row>439</xdr:row>
      <xdr:rowOff>0</xdr:rowOff>
    </xdr:to>
    <xdr:sp macro="" textlink="">
      <xdr:nvSpPr>
        <xdr:cNvPr id="397" name="Line 162">
          <a:extLst>
            <a:ext uri="{FF2B5EF4-FFF2-40B4-BE49-F238E27FC236}">
              <a16:creationId xmlns:a16="http://schemas.microsoft.com/office/drawing/2014/main" id="{8D646080-000D-4574-9E7D-9E84220B88C5}"/>
            </a:ext>
          </a:extLst>
        </xdr:cNvPr>
        <xdr:cNvSpPr>
          <a:spLocks noChangeShapeType="1"/>
        </xdr:cNvSpPr>
      </xdr:nvSpPr>
      <xdr:spPr bwMode="auto">
        <a:xfrm>
          <a:off x="4457700" y="51901725"/>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439</xdr:row>
      <xdr:rowOff>0</xdr:rowOff>
    </xdr:from>
    <xdr:to>
      <xdr:col>22</xdr:col>
      <xdr:colOff>0</xdr:colOff>
      <xdr:row>439</xdr:row>
      <xdr:rowOff>0</xdr:rowOff>
    </xdr:to>
    <xdr:sp macro="" textlink="">
      <xdr:nvSpPr>
        <xdr:cNvPr id="398" name="Line 163">
          <a:extLst>
            <a:ext uri="{FF2B5EF4-FFF2-40B4-BE49-F238E27FC236}">
              <a16:creationId xmlns:a16="http://schemas.microsoft.com/office/drawing/2014/main" id="{55A1948F-8088-4771-9AC0-9C26A7DC5E6F}"/>
            </a:ext>
          </a:extLst>
        </xdr:cNvPr>
        <xdr:cNvSpPr>
          <a:spLocks noChangeShapeType="1"/>
        </xdr:cNvSpPr>
      </xdr:nvSpPr>
      <xdr:spPr bwMode="auto">
        <a:xfrm>
          <a:off x="4457700" y="523017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442</xdr:row>
      <xdr:rowOff>0</xdr:rowOff>
    </xdr:from>
    <xdr:to>
      <xdr:col>18</xdr:col>
      <xdr:colOff>0</xdr:colOff>
      <xdr:row>445</xdr:row>
      <xdr:rowOff>0</xdr:rowOff>
    </xdr:to>
    <xdr:sp macro="" textlink="">
      <xdr:nvSpPr>
        <xdr:cNvPr id="399" name="Line 164">
          <a:extLst>
            <a:ext uri="{FF2B5EF4-FFF2-40B4-BE49-F238E27FC236}">
              <a16:creationId xmlns:a16="http://schemas.microsoft.com/office/drawing/2014/main" id="{42CBF58C-1520-4534-9E3C-25B3C2FCC124}"/>
            </a:ext>
          </a:extLst>
        </xdr:cNvPr>
        <xdr:cNvSpPr>
          <a:spLocks noChangeShapeType="1"/>
        </xdr:cNvSpPr>
      </xdr:nvSpPr>
      <xdr:spPr bwMode="auto">
        <a:xfrm>
          <a:off x="4457700" y="52711350"/>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445</xdr:row>
      <xdr:rowOff>0</xdr:rowOff>
    </xdr:from>
    <xdr:to>
      <xdr:col>22</xdr:col>
      <xdr:colOff>0</xdr:colOff>
      <xdr:row>445</xdr:row>
      <xdr:rowOff>0</xdr:rowOff>
    </xdr:to>
    <xdr:sp macro="" textlink="">
      <xdr:nvSpPr>
        <xdr:cNvPr id="400" name="Line 165">
          <a:extLst>
            <a:ext uri="{FF2B5EF4-FFF2-40B4-BE49-F238E27FC236}">
              <a16:creationId xmlns:a16="http://schemas.microsoft.com/office/drawing/2014/main" id="{3BD9A59D-A81B-4606-90CD-5E8B1191BCC4}"/>
            </a:ext>
          </a:extLst>
        </xdr:cNvPr>
        <xdr:cNvSpPr>
          <a:spLocks noChangeShapeType="1"/>
        </xdr:cNvSpPr>
      </xdr:nvSpPr>
      <xdr:spPr bwMode="auto">
        <a:xfrm>
          <a:off x="4457700" y="53111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460</xdr:row>
      <xdr:rowOff>0</xdr:rowOff>
    </xdr:from>
    <xdr:to>
      <xdr:col>18</xdr:col>
      <xdr:colOff>0</xdr:colOff>
      <xdr:row>469</xdr:row>
      <xdr:rowOff>0</xdr:rowOff>
    </xdr:to>
    <xdr:sp macro="" textlink="">
      <xdr:nvSpPr>
        <xdr:cNvPr id="401" name="Line 166">
          <a:extLst>
            <a:ext uri="{FF2B5EF4-FFF2-40B4-BE49-F238E27FC236}">
              <a16:creationId xmlns:a16="http://schemas.microsoft.com/office/drawing/2014/main" id="{1BDA98E6-5A85-42D8-819F-FBD1BD4F6D29}"/>
            </a:ext>
          </a:extLst>
        </xdr:cNvPr>
        <xdr:cNvSpPr>
          <a:spLocks noChangeShapeType="1"/>
        </xdr:cNvSpPr>
      </xdr:nvSpPr>
      <xdr:spPr bwMode="auto">
        <a:xfrm>
          <a:off x="4457700" y="85905975"/>
          <a:ext cx="0" cy="1228725"/>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463</xdr:row>
      <xdr:rowOff>0</xdr:rowOff>
    </xdr:from>
    <xdr:to>
      <xdr:col>19</xdr:col>
      <xdr:colOff>0</xdr:colOff>
      <xdr:row>463</xdr:row>
      <xdr:rowOff>0</xdr:rowOff>
    </xdr:to>
    <xdr:sp macro="" textlink="">
      <xdr:nvSpPr>
        <xdr:cNvPr id="402" name="Line 167">
          <a:extLst>
            <a:ext uri="{FF2B5EF4-FFF2-40B4-BE49-F238E27FC236}">
              <a16:creationId xmlns:a16="http://schemas.microsoft.com/office/drawing/2014/main" id="{9845837B-4540-48FC-BF91-FA61845368EC}"/>
            </a:ext>
          </a:extLst>
        </xdr:cNvPr>
        <xdr:cNvSpPr>
          <a:spLocks noChangeShapeType="1"/>
        </xdr:cNvSpPr>
      </xdr:nvSpPr>
      <xdr:spPr bwMode="auto">
        <a:xfrm>
          <a:off x="4457700" y="539305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466</xdr:row>
      <xdr:rowOff>0</xdr:rowOff>
    </xdr:from>
    <xdr:to>
      <xdr:col>19</xdr:col>
      <xdr:colOff>0</xdr:colOff>
      <xdr:row>466</xdr:row>
      <xdr:rowOff>0</xdr:rowOff>
    </xdr:to>
    <xdr:sp macro="" textlink="">
      <xdr:nvSpPr>
        <xdr:cNvPr id="403" name="Line 168">
          <a:extLst>
            <a:ext uri="{FF2B5EF4-FFF2-40B4-BE49-F238E27FC236}">
              <a16:creationId xmlns:a16="http://schemas.microsoft.com/office/drawing/2014/main" id="{5053F2C6-7549-435C-AFB8-885407A56CF2}"/>
            </a:ext>
          </a:extLst>
        </xdr:cNvPr>
        <xdr:cNvSpPr>
          <a:spLocks noChangeShapeType="1"/>
        </xdr:cNvSpPr>
      </xdr:nvSpPr>
      <xdr:spPr bwMode="auto">
        <a:xfrm>
          <a:off x="4457700" y="54340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469</xdr:row>
      <xdr:rowOff>0</xdr:rowOff>
    </xdr:from>
    <xdr:to>
      <xdr:col>19</xdr:col>
      <xdr:colOff>0</xdr:colOff>
      <xdr:row>469</xdr:row>
      <xdr:rowOff>0</xdr:rowOff>
    </xdr:to>
    <xdr:sp macro="" textlink="">
      <xdr:nvSpPr>
        <xdr:cNvPr id="404" name="Line 169">
          <a:extLst>
            <a:ext uri="{FF2B5EF4-FFF2-40B4-BE49-F238E27FC236}">
              <a16:creationId xmlns:a16="http://schemas.microsoft.com/office/drawing/2014/main" id="{2EC71534-90D1-4E83-9890-A495CD0E63FB}"/>
            </a:ext>
          </a:extLst>
        </xdr:cNvPr>
        <xdr:cNvSpPr>
          <a:spLocks noChangeShapeType="1"/>
        </xdr:cNvSpPr>
      </xdr:nvSpPr>
      <xdr:spPr bwMode="auto">
        <a:xfrm>
          <a:off x="4457700" y="547497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471</xdr:row>
      <xdr:rowOff>161925</xdr:rowOff>
    </xdr:from>
    <xdr:to>
      <xdr:col>18</xdr:col>
      <xdr:colOff>0</xdr:colOff>
      <xdr:row>496</xdr:row>
      <xdr:rowOff>0</xdr:rowOff>
    </xdr:to>
    <xdr:sp macro="" textlink="">
      <xdr:nvSpPr>
        <xdr:cNvPr id="405" name="Line 170">
          <a:extLst>
            <a:ext uri="{FF2B5EF4-FFF2-40B4-BE49-F238E27FC236}">
              <a16:creationId xmlns:a16="http://schemas.microsoft.com/office/drawing/2014/main" id="{2544DFE4-C48C-4B74-A253-140EDA53FC69}"/>
            </a:ext>
          </a:extLst>
        </xdr:cNvPr>
        <xdr:cNvSpPr>
          <a:spLocks noChangeShapeType="1"/>
        </xdr:cNvSpPr>
      </xdr:nvSpPr>
      <xdr:spPr bwMode="auto">
        <a:xfrm>
          <a:off x="4457700" y="55146575"/>
          <a:ext cx="0" cy="3260725"/>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478</xdr:row>
      <xdr:rowOff>0</xdr:rowOff>
    </xdr:from>
    <xdr:to>
      <xdr:col>19</xdr:col>
      <xdr:colOff>0</xdr:colOff>
      <xdr:row>478</xdr:row>
      <xdr:rowOff>0</xdr:rowOff>
    </xdr:to>
    <xdr:sp macro="" textlink="">
      <xdr:nvSpPr>
        <xdr:cNvPr id="406" name="Line 171">
          <a:extLst>
            <a:ext uri="{FF2B5EF4-FFF2-40B4-BE49-F238E27FC236}">
              <a16:creationId xmlns:a16="http://schemas.microsoft.com/office/drawing/2014/main" id="{93EE9D1E-4129-458D-8A7F-5F6A3F8F4348}"/>
            </a:ext>
          </a:extLst>
        </xdr:cNvPr>
        <xdr:cNvSpPr>
          <a:spLocks noChangeShapeType="1"/>
        </xdr:cNvSpPr>
      </xdr:nvSpPr>
      <xdr:spPr bwMode="auto">
        <a:xfrm>
          <a:off x="4457700" y="55968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481</xdr:row>
      <xdr:rowOff>0</xdr:rowOff>
    </xdr:from>
    <xdr:to>
      <xdr:col>19</xdr:col>
      <xdr:colOff>0</xdr:colOff>
      <xdr:row>481</xdr:row>
      <xdr:rowOff>0</xdr:rowOff>
    </xdr:to>
    <xdr:sp macro="" textlink="">
      <xdr:nvSpPr>
        <xdr:cNvPr id="407" name="Line 172">
          <a:extLst>
            <a:ext uri="{FF2B5EF4-FFF2-40B4-BE49-F238E27FC236}">
              <a16:creationId xmlns:a16="http://schemas.microsoft.com/office/drawing/2014/main" id="{66AA0C2B-1B7F-4C38-B3FB-0239D834BA8B}"/>
            </a:ext>
          </a:extLst>
        </xdr:cNvPr>
        <xdr:cNvSpPr>
          <a:spLocks noChangeShapeType="1"/>
        </xdr:cNvSpPr>
      </xdr:nvSpPr>
      <xdr:spPr bwMode="auto">
        <a:xfrm>
          <a:off x="4457700" y="563784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484</xdr:row>
      <xdr:rowOff>0</xdr:rowOff>
    </xdr:from>
    <xdr:to>
      <xdr:col>19</xdr:col>
      <xdr:colOff>0</xdr:colOff>
      <xdr:row>484</xdr:row>
      <xdr:rowOff>0</xdr:rowOff>
    </xdr:to>
    <xdr:sp macro="" textlink="">
      <xdr:nvSpPr>
        <xdr:cNvPr id="408" name="Line 173">
          <a:extLst>
            <a:ext uri="{FF2B5EF4-FFF2-40B4-BE49-F238E27FC236}">
              <a16:creationId xmlns:a16="http://schemas.microsoft.com/office/drawing/2014/main" id="{121DF716-016A-4BBB-AD00-2A870205B99D}"/>
            </a:ext>
          </a:extLst>
        </xdr:cNvPr>
        <xdr:cNvSpPr>
          <a:spLocks noChangeShapeType="1"/>
        </xdr:cNvSpPr>
      </xdr:nvSpPr>
      <xdr:spPr bwMode="auto">
        <a:xfrm>
          <a:off x="4457700" y="567880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493</xdr:row>
      <xdr:rowOff>0</xdr:rowOff>
    </xdr:from>
    <xdr:to>
      <xdr:col>19</xdr:col>
      <xdr:colOff>0</xdr:colOff>
      <xdr:row>493</xdr:row>
      <xdr:rowOff>0</xdr:rowOff>
    </xdr:to>
    <xdr:sp macro="" textlink="">
      <xdr:nvSpPr>
        <xdr:cNvPr id="409" name="Line 174">
          <a:extLst>
            <a:ext uri="{FF2B5EF4-FFF2-40B4-BE49-F238E27FC236}">
              <a16:creationId xmlns:a16="http://schemas.microsoft.com/office/drawing/2014/main" id="{603901EA-E609-4DB2-8477-8AA5AAFB052B}"/>
            </a:ext>
          </a:extLst>
        </xdr:cNvPr>
        <xdr:cNvSpPr>
          <a:spLocks noChangeShapeType="1"/>
        </xdr:cNvSpPr>
      </xdr:nvSpPr>
      <xdr:spPr bwMode="auto">
        <a:xfrm>
          <a:off x="4457700" y="57997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496</xdr:row>
      <xdr:rowOff>0</xdr:rowOff>
    </xdr:from>
    <xdr:to>
      <xdr:col>19</xdr:col>
      <xdr:colOff>0</xdr:colOff>
      <xdr:row>496</xdr:row>
      <xdr:rowOff>0</xdr:rowOff>
    </xdr:to>
    <xdr:sp macro="" textlink="">
      <xdr:nvSpPr>
        <xdr:cNvPr id="410" name="Line 175">
          <a:extLst>
            <a:ext uri="{FF2B5EF4-FFF2-40B4-BE49-F238E27FC236}">
              <a16:creationId xmlns:a16="http://schemas.microsoft.com/office/drawing/2014/main" id="{AF20B09C-836D-4220-9FD1-49F462C93073}"/>
            </a:ext>
          </a:extLst>
        </xdr:cNvPr>
        <xdr:cNvSpPr>
          <a:spLocks noChangeShapeType="1"/>
        </xdr:cNvSpPr>
      </xdr:nvSpPr>
      <xdr:spPr bwMode="auto">
        <a:xfrm>
          <a:off x="4457700" y="58407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475</xdr:row>
      <xdr:rowOff>0</xdr:rowOff>
    </xdr:from>
    <xdr:to>
      <xdr:col>22</xdr:col>
      <xdr:colOff>0</xdr:colOff>
      <xdr:row>475</xdr:row>
      <xdr:rowOff>0</xdr:rowOff>
    </xdr:to>
    <xdr:sp macro="" textlink="">
      <xdr:nvSpPr>
        <xdr:cNvPr id="411" name="Line 176">
          <a:extLst>
            <a:ext uri="{FF2B5EF4-FFF2-40B4-BE49-F238E27FC236}">
              <a16:creationId xmlns:a16="http://schemas.microsoft.com/office/drawing/2014/main" id="{9210B576-D1AB-47FE-AE9E-1D783E41E4C7}"/>
            </a:ext>
          </a:extLst>
        </xdr:cNvPr>
        <xdr:cNvSpPr>
          <a:spLocks noChangeShapeType="1"/>
        </xdr:cNvSpPr>
      </xdr:nvSpPr>
      <xdr:spPr bwMode="auto">
        <a:xfrm>
          <a:off x="4457700" y="55559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739</xdr:row>
      <xdr:rowOff>0</xdr:rowOff>
    </xdr:from>
    <xdr:to>
      <xdr:col>18</xdr:col>
      <xdr:colOff>0</xdr:colOff>
      <xdr:row>745</xdr:row>
      <xdr:rowOff>0</xdr:rowOff>
    </xdr:to>
    <xdr:sp macro="" textlink="">
      <xdr:nvSpPr>
        <xdr:cNvPr id="412" name="Line 183">
          <a:extLst>
            <a:ext uri="{FF2B5EF4-FFF2-40B4-BE49-F238E27FC236}">
              <a16:creationId xmlns:a16="http://schemas.microsoft.com/office/drawing/2014/main" id="{EBF2B1A2-97CC-4BAE-A6A7-683F09A27C69}"/>
            </a:ext>
          </a:extLst>
        </xdr:cNvPr>
        <xdr:cNvSpPr>
          <a:spLocks noChangeShapeType="1"/>
        </xdr:cNvSpPr>
      </xdr:nvSpPr>
      <xdr:spPr bwMode="auto">
        <a:xfrm flipH="1">
          <a:off x="4457700" y="59636025"/>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742</xdr:row>
      <xdr:rowOff>0</xdr:rowOff>
    </xdr:from>
    <xdr:to>
      <xdr:col>22</xdr:col>
      <xdr:colOff>0</xdr:colOff>
      <xdr:row>742</xdr:row>
      <xdr:rowOff>0</xdr:rowOff>
    </xdr:to>
    <xdr:sp macro="" textlink="">
      <xdr:nvSpPr>
        <xdr:cNvPr id="413" name="Line 184">
          <a:extLst>
            <a:ext uri="{FF2B5EF4-FFF2-40B4-BE49-F238E27FC236}">
              <a16:creationId xmlns:a16="http://schemas.microsoft.com/office/drawing/2014/main" id="{B806C500-9BF0-4544-9F83-61F71BFA1075}"/>
            </a:ext>
          </a:extLst>
        </xdr:cNvPr>
        <xdr:cNvSpPr>
          <a:spLocks noChangeShapeType="1"/>
        </xdr:cNvSpPr>
      </xdr:nvSpPr>
      <xdr:spPr bwMode="auto">
        <a:xfrm>
          <a:off x="4457700" y="600360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745</xdr:row>
      <xdr:rowOff>0</xdr:rowOff>
    </xdr:from>
    <xdr:to>
      <xdr:col>22</xdr:col>
      <xdr:colOff>0</xdr:colOff>
      <xdr:row>745</xdr:row>
      <xdr:rowOff>0</xdr:rowOff>
    </xdr:to>
    <xdr:sp macro="" textlink="">
      <xdr:nvSpPr>
        <xdr:cNvPr id="414" name="Line 185">
          <a:extLst>
            <a:ext uri="{FF2B5EF4-FFF2-40B4-BE49-F238E27FC236}">
              <a16:creationId xmlns:a16="http://schemas.microsoft.com/office/drawing/2014/main" id="{47CE639F-2389-45E6-95D4-4FBD5432A1D5}"/>
            </a:ext>
          </a:extLst>
        </xdr:cNvPr>
        <xdr:cNvSpPr>
          <a:spLocks noChangeShapeType="1"/>
        </xdr:cNvSpPr>
      </xdr:nvSpPr>
      <xdr:spPr bwMode="auto">
        <a:xfrm>
          <a:off x="4457700" y="604361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733</xdr:row>
      <xdr:rowOff>0</xdr:rowOff>
    </xdr:from>
    <xdr:to>
      <xdr:col>19</xdr:col>
      <xdr:colOff>0</xdr:colOff>
      <xdr:row>733</xdr:row>
      <xdr:rowOff>0</xdr:rowOff>
    </xdr:to>
    <xdr:sp macro="" textlink="">
      <xdr:nvSpPr>
        <xdr:cNvPr id="415" name="Line 187">
          <a:extLst>
            <a:ext uri="{FF2B5EF4-FFF2-40B4-BE49-F238E27FC236}">
              <a16:creationId xmlns:a16="http://schemas.microsoft.com/office/drawing/2014/main" id="{0685F4D4-FA6B-4668-B99D-E9B8039E153D}"/>
            </a:ext>
          </a:extLst>
        </xdr:cNvPr>
        <xdr:cNvSpPr>
          <a:spLocks noChangeShapeType="1"/>
        </xdr:cNvSpPr>
      </xdr:nvSpPr>
      <xdr:spPr bwMode="auto">
        <a:xfrm>
          <a:off x="4229100" y="58816875"/>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484</xdr:row>
      <xdr:rowOff>9525</xdr:rowOff>
    </xdr:from>
    <xdr:to>
      <xdr:col>25</xdr:col>
      <xdr:colOff>0</xdr:colOff>
      <xdr:row>490</xdr:row>
      <xdr:rowOff>0</xdr:rowOff>
    </xdr:to>
    <xdr:sp macro="" textlink="">
      <xdr:nvSpPr>
        <xdr:cNvPr id="417" name="Line 159">
          <a:extLst>
            <a:ext uri="{FF2B5EF4-FFF2-40B4-BE49-F238E27FC236}">
              <a16:creationId xmlns:a16="http://schemas.microsoft.com/office/drawing/2014/main" id="{3044E8A6-3B89-4059-970E-16ABF15B1C35}"/>
            </a:ext>
          </a:extLst>
        </xdr:cNvPr>
        <xdr:cNvSpPr>
          <a:spLocks noChangeShapeType="1"/>
        </xdr:cNvSpPr>
      </xdr:nvSpPr>
      <xdr:spPr bwMode="auto">
        <a:xfrm>
          <a:off x="5962650" y="56794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487</xdr:row>
      <xdr:rowOff>0</xdr:rowOff>
    </xdr:from>
    <xdr:to>
      <xdr:col>29</xdr:col>
      <xdr:colOff>0</xdr:colOff>
      <xdr:row>487</xdr:row>
      <xdr:rowOff>0</xdr:rowOff>
    </xdr:to>
    <xdr:sp macro="" textlink="">
      <xdr:nvSpPr>
        <xdr:cNvPr id="418" name="Line 160">
          <a:extLst>
            <a:ext uri="{FF2B5EF4-FFF2-40B4-BE49-F238E27FC236}">
              <a16:creationId xmlns:a16="http://schemas.microsoft.com/office/drawing/2014/main" id="{7DA9A77D-D0C6-4DF2-B90B-FB5F93518A5A}"/>
            </a:ext>
          </a:extLst>
        </xdr:cNvPr>
        <xdr:cNvSpPr>
          <a:spLocks noChangeShapeType="1"/>
        </xdr:cNvSpPr>
      </xdr:nvSpPr>
      <xdr:spPr bwMode="auto">
        <a:xfrm>
          <a:off x="5962650" y="57188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490</xdr:row>
      <xdr:rowOff>0</xdr:rowOff>
    </xdr:from>
    <xdr:to>
      <xdr:col>29</xdr:col>
      <xdr:colOff>0</xdr:colOff>
      <xdr:row>490</xdr:row>
      <xdr:rowOff>0</xdr:rowOff>
    </xdr:to>
    <xdr:sp macro="" textlink="">
      <xdr:nvSpPr>
        <xdr:cNvPr id="419" name="Line 161">
          <a:extLst>
            <a:ext uri="{FF2B5EF4-FFF2-40B4-BE49-F238E27FC236}">
              <a16:creationId xmlns:a16="http://schemas.microsoft.com/office/drawing/2014/main" id="{D13B261A-91AA-47B9-A2AD-9732CEC7CBB7}"/>
            </a:ext>
          </a:extLst>
        </xdr:cNvPr>
        <xdr:cNvSpPr>
          <a:spLocks noChangeShapeType="1"/>
        </xdr:cNvSpPr>
      </xdr:nvSpPr>
      <xdr:spPr bwMode="auto">
        <a:xfrm>
          <a:off x="5962650" y="57588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706</xdr:row>
      <xdr:rowOff>0</xdr:rowOff>
    </xdr:from>
    <xdr:to>
      <xdr:col>11</xdr:col>
      <xdr:colOff>0</xdr:colOff>
      <xdr:row>739</xdr:row>
      <xdr:rowOff>0</xdr:rowOff>
    </xdr:to>
    <xdr:sp macro="" textlink="">
      <xdr:nvSpPr>
        <xdr:cNvPr id="421" name="Line 183">
          <a:extLst>
            <a:ext uri="{FF2B5EF4-FFF2-40B4-BE49-F238E27FC236}">
              <a16:creationId xmlns:a16="http://schemas.microsoft.com/office/drawing/2014/main" id="{D487F4C3-529B-47BE-B7AC-4FCDEEDD54DA}"/>
            </a:ext>
          </a:extLst>
        </xdr:cNvPr>
        <xdr:cNvSpPr>
          <a:spLocks noChangeShapeType="1"/>
        </xdr:cNvSpPr>
      </xdr:nvSpPr>
      <xdr:spPr bwMode="auto">
        <a:xfrm flipH="1">
          <a:off x="2484120" y="92598240"/>
          <a:ext cx="0" cy="45034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307</xdr:row>
      <xdr:rowOff>0</xdr:rowOff>
    </xdr:from>
    <xdr:to>
      <xdr:col>15</xdr:col>
      <xdr:colOff>0</xdr:colOff>
      <xdr:row>307</xdr:row>
      <xdr:rowOff>0</xdr:rowOff>
    </xdr:to>
    <xdr:sp macro="" textlink="">
      <xdr:nvSpPr>
        <xdr:cNvPr id="451" name="Line 90">
          <a:extLst>
            <a:ext uri="{FF2B5EF4-FFF2-40B4-BE49-F238E27FC236}">
              <a16:creationId xmlns:a16="http://schemas.microsoft.com/office/drawing/2014/main" id="{50A6BF6E-E501-4E68-9DA2-2D6158F4B5E2}"/>
            </a:ext>
          </a:extLst>
        </xdr:cNvPr>
        <xdr:cNvSpPr>
          <a:spLocks noChangeShapeType="1"/>
        </xdr:cNvSpPr>
      </xdr:nvSpPr>
      <xdr:spPr bwMode="auto">
        <a:xfrm>
          <a:off x="2952750" y="6655117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313</xdr:row>
      <xdr:rowOff>0</xdr:rowOff>
    </xdr:from>
    <xdr:to>
      <xdr:col>15</xdr:col>
      <xdr:colOff>0</xdr:colOff>
      <xdr:row>313</xdr:row>
      <xdr:rowOff>0</xdr:rowOff>
    </xdr:to>
    <xdr:sp macro="" textlink="">
      <xdr:nvSpPr>
        <xdr:cNvPr id="452" name="Line 91">
          <a:extLst>
            <a:ext uri="{FF2B5EF4-FFF2-40B4-BE49-F238E27FC236}">
              <a16:creationId xmlns:a16="http://schemas.microsoft.com/office/drawing/2014/main" id="{6FAAE282-AD6A-4951-9C1D-588D16EF54F5}"/>
            </a:ext>
          </a:extLst>
        </xdr:cNvPr>
        <xdr:cNvSpPr>
          <a:spLocks noChangeShapeType="1"/>
        </xdr:cNvSpPr>
      </xdr:nvSpPr>
      <xdr:spPr bwMode="auto">
        <a:xfrm>
          <a:off x="2952750" y="673512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316</xdr:row>
      <xdr:rowOff>0</xdr:rowOff>
    </xdr:from>
    <xdr:to>
      <xdr:col>15</xdr:col>
      <xdr:colOff>0</xdr:colOff>
      <xdr:row>316</xdr:row>
      <xdr:rowOff>0</xdr:rowOff>
    </xdr:to>
    <xdr:sp macro="" textlink="">
      <xdr:nvSpPr>
        <xdr:cNvPr id="453" name="Line 91">
          <a:extLst>
            <a:ext uri="{FF2B5EF4-FFF2-40B4-BE49-F238E27FC236}">
              <a16:creationId xmlns:a16="http://schemas.microsoft.com/office/drawing/2014/main" id="{777F8B73-D2BE-4186-A72C-3B12F2129973}"/>
            </a:ext>
          </a:extLst>
        </xdr:cNvPr>
        <xdr:cNvSpPr>
          <a:spLocks noChangeShapeType="1"/>
        </xdr:cNvSpPr>
      </xdr:nvSpPr>
      <xdr:spPr bwMode="auto">
        <a:xfrm>
          <a:off x="2952750" y="677513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319</xdr:row>
      <xdr:rowOff>0</xdr:rowOff>
    </xdr:from>
    <xdr:to>
      <xdr:col>15</xdr:col>
      <xdr:colOff>0</xdr:colOff>
      <xdr:row>319</xdr:row>
      <xdr:rowOff>0</xdr:rowOff>
    </xdr:to>
    <xdr:sp macro="" textlink="">
      <xdr:nvSpPr>
        <xdr:cNvPr id="454" name="Line 91">
          <a:extLst>
            <a:ext uri="{FF2B5EF4-FFF2-40B4-BE49-F238E27FC236}">
              <a16:creationId xmlns:a16="http://schemas.microsoft.com/office/drawing/2014/main" id="{9D86C0FA-8038-4736-9E72-6E8F73B49091}"/>
            </a:ext>
          </a:extLst>
        </xdr:cNvPr>
        <xdr:cNvSpPr>
          <a:spLocks noChangeShapeType="1"/>
        </xdr:cNvSpPr>
      </xdr:nvSpPr>
      <xdr:spPr bwMode="auto">
        <a:xfrm>
          <a:off x="2952750" y="681513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322</xdr:row>
      <xdr:rowOff>0</xdr:rowOff>
    </xdr:from>
    <xdr:to>
      <xdr:col>15</xdr:col>
      <xdr:colOff>0</xdr:colOff>
      <xdr:row>322</xdr:row>
      <xdr:rowOff>0</xdr:rowOff>
    </xdr:to>
    <xdr:sp macro="" textlink="">
      <xdr:nvSpPr>
        <xdr:cNvPr id="455" name="Line 91">
          <a:extLst>
            <a:ext uri="{FF2B5EF4-FFF2-40B4-BE49-F238E27FC236}">
              <a16:creationId xmlns:a16="http://schemas.microsoft.com/office/drawing/2014/main" id="{39D91127-C5F4-4EA5-BFE4-7314C7576F0F}"/>
            </a:ext>
          </a:extLst>
        </xdr:cNvPr>
        <xdr:cNvSpPr>
          <a:spLocks noChangeShapeType="1"/>
        </xdr:cNvSpPr>
      </xdr:nvSpPr>
      <xdr:spPr bwMode="auto">
        <a:xfrm>
          <a:off x="2952750" y="685514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325</xdr:row>
      <xdr:rowOff>0</xdr:rowOff>
    </xdr:from>
    <xdr:to>
      <xdr:col>15</xdr:col>
      <xdr:colOff>0</xdr:colOff>
      <xdr:row>325</xdr:row>
      <xdr:rowOff>0</xdr:rowOff>
    </xdr:to>
    <xdr:sp macro="" textlink="">
      <xdr:nvSpPr>
        <xdr:cNvPr id="456" name="Line 91">
          <a:extLst>
            <a:ext uri="{FF2B5EF4-FFF2-40B4-BE49-F238E27FC236}">
              <a16:creationId xmlns:a16="http://schemas.microsoft.com/office/drawing/2014/main" id="{C1B571A0-3BEF-45E0-916F-3D759DECB202}"/>
            </a:ext>
          </a:extLst>
        </xdr:cNvPr>
        <xdr:cNvSpPr>
          <a:spLocks noChangeShapeType="1"/>
        </xdr:cNvSpPr>
      </xdr:nvSpPr>
      <xdr:spPr bwMode="auto">
        <a:xfrm>
          <a:off x="2952750" y="689514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328</xdr:row>
      <xdr:rowOff>0</xdr:rowOff>
    </xdr:from>
    <xdr:to>
      <xdr:col>15</xdr:col>
      <xdr:colOff>0</xdr:colOff>
      <xdr:row>328</xdr:row>
      <xdr:rowOff>0</xdr:rowOff>
    </xdr:to>
    <xdr:sp macro="" textlink="">
      <xdr:nvSpPr>
        <xdr:cNvPr id="457" name="Line 91">
          <a:extLst>
            <a:ext uri="{FF2B5EF4-FFF2-40B4-BE49-F238E27FC236}">
              <a16:creationId xmlns:a16="http://schemas.microsoft.com/office/drawing/2014/main" id="{0FDE6858-E2C3-438D-A134-DFB6D7D1C43E}"/>
            </a:ext>
          </a:extLst>
        </xdr:cNvPr>
        <xdr:cNvSpPr>
          <a:spLocks noChangeShapeType="1"/>
        </xdr:cNvSpPr>
      </xdr:nvSpPr>
      <xdr:spPr bwMode="auto">
        <a:xfrm>
          <a:off x="2952750" y="693515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331</xdr:row>
      <xdr:rowOff>0</xdr:rowOff>
    </xdr:from>
    <xdr:to>
      <xdr:col>15</xdr:col>
      <xdr:colOff>0</xdr:colOff>
      <xdr:row>331</xdr:row>
      <xdr:rowOff>0</xdr:rowOff>
    </xdr:to>
    <xdr:sp macro="" textlink="">
      <xdr:nvSpPr>
        <xdr:cNvPr id="458" name="Line 91">
          <a:extLst>
            <a:ext uri="{FF2B5EF4-FFF2-40B4-BE49-F238E27FC236}">
              <a16:creationId xmlns:a16="http://schemas.microsoft.com/office/drawing/2014/main" id="{2502D3D2-3EE8-48B7-B2BB-DE5453F2A0D6}"/>
            </a:ext>
          </a:extLst>
        </xdr:cNvPr>
        <xdr:cNvSpPr>
          <a:spLocks noChangeShapeType="1"/>
        </xdr:cNvSpPr>
      </xdr:nvSpPr>
      <xdr:spPr bwMode="auto">
        <a:xfrm>
          <a:off x="2952750" y="6975157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334</xdr:row>
      <xdr:rowOff>0</xdr:rowOff>
    </xdr:from>
    <xdr:to>
      <xdr:col>15</xdr:col>
      <xdr:colOff>0</xdr:colOff>
      <xdr:row>334</xdr:row>
      <xdr:rowOff>0</xdr:rowOff>
    </xdr:to>
    <xdr:sp macro="" textlink="">
      <xdr:nvSpPr>
        <xdr:cNvPr id="459" name="Line 91">
          <a:extLst>
            <a:ext uri="{FF2B5EF4-FFF2-40B4-BE49-F238E27FC236}">
              <a16:creationId xmlns:a16="http://schemas.microsoft.com/office/drawing/2014/main" id="{F0F4CBEF-74CD-407A-B2CD-CB43E5BB1318}"/>
            </a:ext>
          </a:extLst>
        </xdr:cNvPr>
        <xdr:cNvSpPr>
          <a:spLocks noChangeShapeType="1"/>
        </xdr:cNvSpPr>
      </xdr:nvSpPr>
      <xdr:spPr bwMode="auto">
        <a:xfrm>
          <a:off x="2952750" y="70151625"/>
          <a:ext cx="7239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388</xdr:row>
      <xdr:rowOff>0</xdr:rowOff>
    </xdr:from>
    <xdr:to>
      <xdr:col>12</xdr:col>
      <xdr:colOff>0</xdr:colOff>
      <xdr:row>388</xdr:row>
      <xdr:rowOff>0</xdr:rowOff>
    </xdr:to>
    <xdr:sp macro="" textlink="">
      <xdr:nvSpPr>
        <xdr:cNvPr id="463" name="Line 105">
          <a:extLst>
            <a:ext uri="{FF2B5EF4-FFF2-40B4-BE49-F238E27FC236}">
              <a16:creationId xmlns:a16="http://schemas.microsoft.com/office/drawing/2014/main" id="{FF1C011C-D57A-413D-9461-A7C26EFD53F9}"/>
            </a:ext>
          </a:extLst>
        </xdr:cNvPr>
        <xdr:cNvSpPr>
          <a:spLocks noChangeShapeType="1"/>
        </xdr:cNvSpPr>
      </xdr:nvSpPr>
      <xdr:spPr bwMode="auto">
        <a:xfrm>
          <a:off x="2952750" y="769905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388</xdr:row>
      <xdr:rowOff>0</xdr:rowOff>
    </xdr:from>
    <xdr:to>
      <xdr:col>22</xdr:col>
      <xdr:colOff>0</xdr:colOff>
      <xdr:row>388</xdr:row>
      <xdr:rowOff>0</xdr:rowOff>
    </xdr:to>
    <xdr:sp macro="" textlink="">
      <xdr:nvSpPr>
        <xdr:cNvPr id="464" name="Line 120">
          <a:extLst>
            <a:ext uri="{FF2B5EF4-FFF2-40B4-BE49-F238E27FC236}">
              <a16:creationId xmlns:a16="http://schemas.microsoft.com/office/drawing/2014/main" id="{BC988FA6-F274-4680-80E1-229486A38706}"/>
            </a:ext>
          </a:extLst>
        </xdr:cNvPr>
        <xdr:cNvSpPr>
          <a:spLocks noChangeShapeType="1"/>
        </xdr:cNvSpPr>
      </xdr:nvSpPr>
      <xdr:spPr bwMode="auto">
        <a:xfrm flipV="1">
          <a:off x="4229100" y="76990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388</xdr:row>
      <xdr:rowOff>0</xdr:rowOff>
    </xdr:from>
    <xdr:to>
      <xdr:col>18</xdr:col>
      <xdr:colOff>0</xdr:colOff>
      <xdr:row>397</xdr:row>
      <xdr:rowOff>0</xdr:rowOff>
    </xdr:to>
    <xdr:sp macro="" textlink="">
      <xdr:nvSpPr>
        <xdr:cNvPr id="465" name="Line 150">
          <a:extLst>
            <a:ext uri="{FF2B5EF4-FFF2-40B4-BE49-F238E27FC236}">
              <a16:creationId xmlns:a16="http://schemas.microsoft.com/office/drawing/2014/main" id="{805C9A06-C5D1-4C18-8A7C-83A8114477A3}"/>
            </a:ext>
          </a:extLst>
        </xdr:cNvPr>
        <xdr:cNvSpPr>
          <a:spLocks noChangeShapeType="1"/>
        </xdr:cNvSpPr>
      </xdr:nvSpPr>
      <xdr:spPr bwMode="auto">
        <a:xfrm>
          <a:off x="4457700" y="76990575"/>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391</xdr:row>
      <xdr:rowOff>0</xdr:rowOff>
    </xdr:from>
    <xdr:to>
      <xdr:col>22</xdr:col>
      <xdr:colOff>0</xdr:colOff>
      <xdr:row>391</xdr:row>
      <xdr:rowOff>0</xdr:rowOff>
    </xdr:to>
    <xdr:sp macro="" textlink="">
      <xdr:nvSpPr>
        <xdr:cNvPr id="466" name="Line 151">
          <a:extLst>
            <a:ext uri="{FF2B5EF4-FFF2-40B4-BE49-F238E27FC236}">
              <a16:creationId xmlns:a16="http://schemas.microsoft.com/office/drawing/2014/main" id="{24DDD130-C161-4958-B177-F3DF55649BEB}"/>
            </a:ext>
          </a:extLst>
        </xdr:cNvPr>
        <xdr:cNvSpPr>
          <a:spLocks noChangeShapeType="1"/>
        </xdr:cNvSpPr>
      </xdr:nvSpPr>
      <xdr:spPr bwMode="auto">
        <a:xfrm>
          <a:off x="4457700" y="773906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394</xdr:row>
      <xdr:rowOff>0</xdr:rowOff>
    </xdr:from>
    <xdr:to>
      <xdr:col>22</xdr:col>
      <xdr:colOff>0</xdr:colOff>
      <xdr:row>394</xdr:row>
      <xdr:rowOff>0</xdr:rowOff>
    </xdr:to>
    <xdr:sp macro="" textlink="">
      <xdr:nvSpPr>
        <xdr:cNvPr id="467" name="Line 152">
          <a:extLst>
            <a:ext uri="{FF2B5EF4-FFF2-40B4-BE49-F238E27FC236}">
              <a16:creationId xmlns:a16="http://schemas.microsoft.com/office/drawing/2014/main" id="{2F097903-01A9-40AA-98A2-652FDD183F4E}"/>
            </a:ext>
          </a:extLst>
        </xdr:cNvPr>
        <xdr:cNvSpPr>
          <a:spLocks noChangeShapeType="1"/>
        </xdr:cNvSpPr>
      </xdr:nvSpPr>
      <xdr:spPr bwMode="auto">
        <a:xfrm>
          <a:off x="4457700" y="777906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397</xdr:row>
      <xdr:rowOff>0</xdr:rowOff>
    </xdr:from>
    <xdr:to>
      <xdr:col>22</xdr:col>
      <xdr:colOff>0</xdr:colOff>
      <xdr:row>397</xdr:row>
      <xdr:rowOff>0</xdr:rowOff>
    </xdr:to>
    <xdr:sp macro="" textlink="">
      <xdr:nvSpPr>
        <xdr:cNvPr id="468" name="Line 153">
          <a:extLst>
            <a:ext uri="{FF2B5EF4-FFF2-40B4-BE49-F238E27FC236}">
              <a16:creationId xmlns:a16="http://schemas.microsoft.com/office/drawing/2014/main" id="{0F93A56F-6F63-4AEA-9E7D-85B58518ED35}"/>
            </a:ext>
          </a:extLst>
        </xdr:cNvPr>
        <xdr:cNvSpPr>
          <a:spLocks noChangeShapeType="1"/>
        </xdr:cNvSpPr>
      </xdr:nvSpPr>
      <xdr:spPr bwMode="auto">
        <a:xfrm>
          <a:off x="4457700" y="781907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403</xdr:row>
      <xdr:rowOff>0</xdr:rowOff>
    </xdr:from>
    <xdr:to>
      <xdr:col>12</xdr:col>
      <xdr:colOff>0</xdr:colOff>
      <xdr:row>403</xdr:row>
      <xdr:rowOff>0</xdr:rowOff>
    </xdr:to>
    <xdr:sp macro="" textlink="">
      <xdr:nvSpPr>
        <xdr:cNvPr id="469" name="Line 106">
          <a:extLst>
            <a:ext uri="{FF2B5EF4-FFF2-40B4-BE49-F238E27FC236}">
              <a16:creationId xmlns:a16="http://schemas.microsoft.com/office/drawing/2014/main" id="{86104721-4F73-4AD9-B7CA-D225F0BBA18E}"/>
            </a:ext>
          </a:extLst>
        </xdr:cNvPr>
        <xdr:cNvSpPr>
          <a:spLocks noChangeShapeType="1"/>
        </xdr:cNvSpPr>
      </xdr:nvSpPr>
      <xdr:spPr bwMode="auto">
        <a:xfrm>
          <a:off x="2952750" y="802100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403</xdr:row>
      <xdr:rowOff>0</xdr:rowOff>
    </xdr:from>
    <xdr:to>
      <xdr:col>22</xdr:col>
      <xdr:colOff>0</xdr:colOff>
      <xdr:row>403</xdr:row>
      <xdr:rowOff>0</xdr:rowOff>
    </xdr:to>
    <xdr:sp macro="" textlink="">
      <xdr:nvSpPr>
        <xdr:cNvPr id="470" name="Line 121">
          <a:extLst>
            <a:ext uri="{FF2B5EF4-FFF2-40B4-BE49-F238E27FC236}">
              <a16:creationId xmlns:a16="http://schemas.microsoft.com/office/drawing/2014/main" id="{145E9E59-002D-494F-86A5-F4B37EA2FA8C}"/>
            </a:ext>
          </a:extLst>
        </xdr:cNvPr>
        <xdr:cNvSpPr>
          <a:spLocks noChangeShapeType="1"/>
        </xdr:cNvSpPr>
      </xdr:nvSpPr>
      <xdr:spPr bwMode="auto">
        <a:xfrm flipV="1">
          <a:off x="4229100" y="8021002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409</xdr:row>
      <xdr:rowOff>0</xdr:rowOff>
    </xdr:from>
    <xdr:to>
      <xdr:col>12</xdr:col>
      <xdr:colOff>0</xdr:colOff>
      <xdr:row>409</xdr:row>
      <xdr:rowOff>0</xdr:rowOff>
    </xdr:to>
    <xdr:sp macro="" textlink="">
      <xdr:nvSpPr>
        <xdr:cNvPr id="471" name="Line 106">
          <a:extLst>
            <a:ext uri="{FF2B5EF4-FFF2-40B4-BE49-F238E27FC236}">
              <a16:creationId xmlns:a16="http://schemas.microsoft.com/office/drawing/2014/main" id="{3038F0A3-08D3-4D16-A586-7DF031B2C828}"/>
            </a:ext>
          </a:extLst>
        </xdr:cNvPr>
        <xdr:cNvSpPr>
          <a:spLocks noChangeShapeType="1"/>
        </xdr:cNvSpPr>
      </xdr:nvSpPr>
      <xdr:spPr bwMode="auto">
        <a:xfrm>
          <a:off x="2952750" y="802100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409</xdr:row>
      <xdr:rowOff>0</xdr:rowOff>
    </xdr:from>
    <xdr:to>
      <xdr:col>22</xdr:col>
      <xdr:colOff>0</xdr:colOff>
      <xdr:row>409</xdr:row>
      <xdr:rowOff>0</xdr:rowOff>
    </xdr:to>
    <xdr:sp macro="" textlink="">
      <xdr:nvSpPr>
        <xdr:cNvPr id="472" name="Line 121">
          <a:extLst>
            <a:ext uri="{FF2B5EF4-FFF2-40B4-BE49-F238E27FC236}">
              <a16:creationId xmlns:a16="http://schemas.microsoft.com/office/drawing/2014/main" id="{2D72CE4F-D99A-4BBB-BC28-A03BEE91B3E5}"/>
            </a:ext>
          </a:extLst>
        </xdr:cNvPr>
        <xdr:cNvSpPr>
          <a:spLocks noChangeShapeType="1"/>
        </xdr:cNvSpPr>
      </xdr:nvSpPr>
      <xdr:spPr bwMode="auto">
        <a:xfrm flipV="1">
          <a:off x="4229100" y="8021002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412</xdr:row>
      <xdr:rowOff>0</xdr:rowOff>
    </xdr:from>
    <xdr:to>
      <xdr:col>12</xdr:col>
      <xdr:colOff>0</xdr:colOff>
      <xdr:row>412</xdr:row>
      <xdr:rowOff>0</xdr:rowOff>
    </xdr:to>
    <xdr:sp macro="" textlink="">
      <xdr:nvSpPr>
        <xdr:cNvPr id="473" name="Line 106">
          <a:extLst>
            <a:ext uri="{FF2B5EF4-FFF2-40B4-BE49-F238E27FC236}">
              <a16:creationId xmlns:a16="http://schemas.microsoft.com/office/drawing/2014/main" id="{DF9C4052-98D5-4A57-8CC9-1568A03CDF29}"/>
            </a:ext>
          </a:extLst>
        </xdr:cNvPr>
        <xdr:cNvSpPr>
          <a:spLocks noChangeShapeType="1"/>
        </xdr:cNvSpPr>
      </xdr:nvSpPr>
      <xdr:spPr bwMode="auto">
        <a:xfrm>
          <a:off x="2952750" y="810291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412</xdr:row>
      <xdr:rowOff>0</xdr:rowOff>
    </xdr:from>
    <xdr:to>
      <xdr:col>22</xdr:col>
      <xdr:colOff>0</xdr:colOff>
      <xdr:row>412</xdr:row>
      <xdr:rowOff>0</xdr:rowOff>
    </xdr:to>
    <xdr:sp macro="" textlink="">
      <xdr:nvSpPr>
        <xdr:cNvPr id="474" name="Line 121">
          <a:extLst>
            <a:ext uri="{FF2B5EF4-FFF2-40B4-BE49-F238E27FC236}">
              <a16:creationId xmlns:a16="http://schemas.microsoft.com/office/drawing/2014/main" id="{D3FEAD4E-2182-43B1-AFBC-2759511E5992}"/>
            </a:ext>
          </a:extLst>
        </xdr:cNvPr>
        <xdr:cNvSpPr>
          <a:spLocks noChangeShapeType="1"/>
        </xdr:cNvSpPr>
      </xdr:nvSpPr>
      <xdr:spPr bwMode="auto">
        <a:xfrm flipV="1">
          <a:off x="4229100" y="8102917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415</xdr:row>
      <xdr:rowOff>0</xdr:rowOff>
    </xdr:from>
    <xdr:to>
      <xdr:col>12</xdr:col>
      <xdr:colOff>0</xdr:colOff>
      <xdr:row>415</xdr:row>
      <xdr:rowOff>0</xdr:rowOff>
    </xdr:to>
    <xdr:sp macro="" textlink="">
      <xdr:nvSpPr>
        <xdr:cNvPr id="475" name="Line 106">
          <a:extLst>
            <a:ext uri="{FF2B5EF4-FFF2-40B4-BE49-F238E27FC236}">
              <a16:creationId xmlns:a16="http://schemas.microsoft.com/office/drawing/2014/main" id="{CD54E2F3-9662-4FEB-9D34-E1FE1259FE7A}"/>
            </a:ext>
          </a:extLst>
        </xdr:cNvPr>
        <xdr:cNvSpPr>
          <a:spLocks noChangeShapeType="1"/>
        </xdr:cNvSpPr>
      </xdr:nvSpPr>
      <xdr:spPr bwMode="auto">
        <a:xfrm>
          <a:off x="2952750" y="8143875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415</xdr:row>
      <xdr:rowOff>0</xdr:rowOff>
    </xdr:from>
    <xdr:to>
      <xdr:col>22</xdr:col>
      <xdr:colOff>0</xdr:colOff>
      <xdr:row>415</xdr:row>
      <xdr:rowOff>0</xdr:rowOff>
    </xdr:to>
    <xdr:sp macro="" textlink="">
      <xdr:nvSpPr>
        <xdr:cNvPr id="476" name="Line 121">
          <a:extLst>
            <a:ext uri="{FF2B5EF4-FFF2-40B4-BE49-F238E27FC236}">
              <a16:creationId xmlns:a16="http://schemas.microsoft.com/office/drawing/2014/main" id="{6D1228DB-7EEB-41D4-A034-1E64AA3BA458}"/>
            </a:ext>
          </a:extLst>
        </xdr:cNvPr>
        <xdr:cNvSpPr>
          <a:spLocks noChangeShapeType="1"/>
        </xdr:cNvSpPr>
      </xdr:nvSpPr>
      <xdr:spPr bwMode="auto">
        <a:xfrm flipV="1">
          <a:off x="4229100" y="81438750"/>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418</xdr:row>
      <xdr:rowOff>0</xdr:rowOff>
    </xdr:from>
    <xdr:to>
      <xdr:col>12</xdr:col>
      <xdr:colOff>0</xdr:colOff>
      <xdr:row>418</xdr:row>
      <xdr:rowOff>0</xdr:rowOff>
    </xdr:to>
    <xdr:sp macro="" textlink="">
      <xdr:nvSpPr>
        <xdr:cNvPr id="477" name="Line 106">
          <a:extLst>
            <a:ext uri="{FF2B5EF4-FFF2-40B4-BE49-F238E27FC236}">
              <a16:creationId xmlns:a16="http://schemas.microsoft.com/office/drawing/2014/main" id="{97C6D1B1-8353-4586-AD64-C7534D4B6770}"/>
            </a:ext>
          </a:extLst>
        </xdr:cNvPr>
        <xdr:cNvSpPr>
          <a:spLocks noChangeShapeType="1"/>
        </xdr:cNvSpPr>
      </xdr:nvSpPr>
      <xdr:spPr bwMode="auto">
        <a:xfrm>
          <a:off x="2952750" y="818483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418</xdr:row>
      <xdr:rowOff>0</xdr:rowOff>
    </xdr:from>
    <xdr:to>
      <xdr:col>22</xdr:col>
      <xdr:colOff>0</xdr:colOff>
      <xdr:row>418</xdr:row>
      <xdr:rowOff>0</xdr:rowOff>
    </xdr:to>
    <xdr:sp macro="" textlink="">
      <xdr:nvSpPr>
        <xdr:cNvPr id="478" name="Line 121">
          <a:extLst>
            <a:ext uri="{FF2B5EF4-FFF2-40B4-BE49-F238E27FC236}">
              <a16:creationId xmlns:a16="http://schemas.microsoft.com/office/drawing/2014/main" id="{D6660332-7A0A-4F5A-9852-CB23A9203716}"/>
            </a:ext>
          </a:extLst>
        </xdr:cNvPr>
        <xdr:cNvSpPr>
          <a:spLocks noChangeShapeType="1"/>
        </xdr:cNvSpPr>
      </xdr:nvSpPr>
      <xdr:spPr bwMode="auto">
        <a:xfrm flipV="1">
          <a:off x="4229100" y="8184832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526</xdr:row>
      <xdr:rowOff>0</xdr:rowOff>
    </xdr:from>
    <xdr:to>
      <xdr:col>12</xdr:col>
      <xdr:colOff>0</xdr:colOff>
      <xdr:row>526</xdr:row>
      <xdr:rowOff>0</xdr:rowOff>
    </xdr:to>
    <xdr:sp macro="" textlink="">
      <xdr:nvSpPr>
        <xdr:cNvPr id="479" name="Line 111">
          <a:extLst>
            <a:ext uri="{FF2B5EF4-FFF2-40B4-BE49-F238E27FC236}">
              <a16:creationId xmlns:a16="http://schemas.microsoft.com/office/drawing/2014/main" id="{0DA7D3BF-73B4-4C0A-8AC4-F26E96AA8FD9}"/>
            </a:ext>
          </a:extLst>
        </xdr:cNvPr>
        <xdr:cNvSpPr>
          <a:spLocks noChangeShapeType="1"/>
        </xdr:cNvSpPr>
      </xdr:nvSpPr>
      <xdr:spPr bwMode="auto">
        <a:xfrm>
          <a:off x="2952750" y="87544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526</xdr:row>
      <xdr:rowOff>0</xdr:rowOff>
    </xdr:from>
    <xdr:to>
      <xdr:col>22</xdr:col>
      <xdr:colOff>0</xdr:colOff>
      <xdr:row>526</xdr:row>
      <xdr:rowOff>0</xdr:rowOff>
    </xdr:to>
    <xdr:sp macro="" textlink="">
      <xdr:nvSpPr>
        <xdr:cNvPr id="480" name="Line 126">
          <a:extLst>
            <a:ext uri="{FF2B5EF4-FFF2-40B4-BE49-F238E27FC236}">
              <a16:creationId xmlns:a16="http://schemas.microsoft.com/office/drawing/2014/main" id="{D6964888-401C-46FB-8EC7-25C8152645BE}"/>
            </a:ext>
          </a:extLst>
        </xdr:cNvPr>
        <xdr:cNvSpPr>
          <a:spLocks noChangeShapeType="1"/>
        </xdr:cNvSpPr>
      </xdr:nvSpPr>
      <xdr:spPr bwMode="auto">
        <a:xfrm flipV="1">
          <a:off x="4457700" y="875442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532</xdr:row>
      <xdr:rowOff>0</xdr:rowOff>
    </xdr:from>
    <xdr:to>
      <xdr:col>29</xdr:col>
      <xdr:colOff>0</xdr:colOff>
      <xdr:row>532</xdr:row>
      <xdr:rowOff>0</xdr:rowOff>
    </xdr:to>
    <xdr:sp macro="" textlink="">
      <xdr:nvSpPr>
        <xdr:cNvPr id="481" name="Line 135">
          <a:extLst>
            <a:ext uri="{FF2B5EF4-FFF2-40B4-BE49-F238E27FC236}">
              <a16:creationId xmlns:a16="http://schemas.microsoft.com/office/drawing/2014/main" id="{5C0966AD-4C7D-4F37-A40C-A548F806D374}"/>
            </a:ext>
          </a:extLst>
        </xdr:cNvPr>
        <xdr:cNvSpPr>
          <a:spLocks noChangeShapeType="1"/>
        </xdr:cNvSpPr>
      </xdr:nvSpPr>
      <xdr:spPr bwMode="auto">
        <a:xfrm flipV="1">
          <a:off x="5734050" y="88353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535</xdr:row>
      <xdr:rowOff>0</xdr:rowOff>
    </xdr:from>
    <xdr:to>
      <xdr:col>29</xdr:col>
      <xdr:colOff>0</xdr:colOff>
      <xdr:row>535</xdr:row>
      <xdr:rowOff>0</xdr:rowOff>
    </xdr:to>
    <xdr:sp macro="" textlink="">
      <xdr:nvSpPr>
        <xdr:cNvPr id="482" name="Line 136">
          <a:extLst>
            <a:ext uri="{FF2B5EF4-FFF2-40B4-BE49-F238E27FC236}">
              <a16:creationId xmlns:a16="http://schemas.microsoft.com/office/drawing/2014/main" id="{DDCD2B7A-119F-41DB-AEF8-52887C75CA92}"/>
            </a:ext>
          </a:extLst>
        </xdr:cNvPr>
        <xdr:cNvSpPr>
          <a:spLocks noChangeShapeType="1"/>
        </xdr:cNvSpPr>
      </xdr:nvSpPr>
      <xdr:spPr bwMode="auto">
        <a:xfrm flipV="1">
          <a:off x="5734050" y="88763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538</xdr:row>
      <xdr:rowOff>0</xdr:rowOff>
    </xdr:from>
    <xdr:to>
      <xdr:col>29</xdr:col>
      <xdr:colOff>0</xdr:colOff>
      <xdr:row>538</xdr:row>
      <xdr:rowOff>0</xdr:rowOff>
    </xdr:to>
    <xdr:sp macro="" textlink="">
      <xdr:nvSpPr>
        <xdr:cNvPr id="483" name="Line 137">
          <a:extLst>
            <a:ext uri="{FF2B5EF4-FFF2-40B4-BE49-F238E27FC236}">
              <a16:creationId xmlns:a16="http://schemas.microsoft.com/office/drawing/2014/main" id="{BADA8482-AB12-4B4F-A315-34A86ABBB381}"/>
            </a:ext>
          </a:extLst>
        </xdr:cNvPr>
        <xdr:cNvSpPr>
          <a:spLocks noChangeShapeType="1"/>
        </xdr:cNvSpPr>
      </xdr:nvSpPr>
      <xdr:spPr bwMode="auto">
        <a:xfrm flipV="1">
          <a:off x="5734050" y="89173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556</xdr:row>
      <xdr:rowOff>0</xdr:rowOff>
    </xdr:from>
    <xdr:to>
      <xdr:col>29</xdr:col>
      <xdr:colOff>0</xdr:colOff>
      <xdr:row>556</xdr:row>
      <xdr:rowOff>0</xdr:rowOff>
    </xdr:to>
    <xdr:sp macro="" textlink="">
      <xdr:nvSpPr>
        <xdr:cNvPr id="484" name="Line 138">
          <a:extLst>
            <a:ext uri="{FF2B5EF4-FFF2-40B4-BE49-F238E27FC236}">
              <a16:creationId xmlns:a16="http://schemas.microsoft.com/office/drawing/2014/main" id="{0E21E9EC-F9CA-4D34-9F4A-1EE29FB6B1AB}"/>
            </a:ext>
          </a:extLst>
        </xdr:cNvPr>
        <xdr:cNvSpPr>
          <a:spLocks noChangeShapeType="1"/>
        </xdr:cNvSpPr>
      </xdr:nvSpPr>
      <xdr:spPr bwMode="auto">
        <a:xfrm flipV="1">
          <a:off x="5734050" y="90382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559</xdr:row>
      <xdr:rowOff>0</xdr:rowOff>
    </xdr:from>
    <xdr:to>
      <xdr:col>29</xdr:col>
      <xdr:colOff>0</xdr:colOff>
      <xdr:row>559</xdr:row>
      <xdr:rowOff>0</xdr:rowOff>
    </xdr:to>
    <xdr:sp macro="" textlink="">
      <xdr:nvSpPr>
        <xdr:cNvPr id="485" name="Line 139">
          <a:extLst>
            <a:ext uri="{FF2B5EF4-FFF2-40B4-BE49-F238E27FC236}">
              <a16:creationId xmlns:a16="http://schemas.microsoft.com/office/drawing/2014/main" id="{498ADD18-07CB-44D0-B651-21F44C1C912C}"/>
            </a:ext>
          </a:extLst>
        </xdr:cNvPr>
        <xdr:cNvSpPr>
          <a:spLocks noChangeShapeType="1"/>
        </xdr:cNvSpPr>
      </xdr:nvSpPr>
      <xdr:spPr bwMode="auto">
        <a:xfrm flipV="1">
          <a:off x="5734050" y="90792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525</xdr:row>
      <xdr:rowOff>158750</xdr:rowOff>
    </xdr:from>
    <xdr:to>
      <xdr:col>18</xdr:col>
      <xdr:colOff>0</xdr:colOff>
      <xdr:row>547</xdr:row>
      <xdr:rowOff>6350</xdr:rowOff>
    </xdr:to>
    <xdr:sp macro="" textlink="">
      <xdr:nvSpPr>
        <xdr:cNvPr id="486" name="Line 170">
          <a:extLst>
            <a:ext uri="{FF2B5EF4-FFF2-40B4-BE49-F238E27FC236}">
              <a16:creationId xmlns:a16="http://schemas.microsoft.com/office/drawing/2014/main" id="{159F0BF4-468B-4B51-9885-C0E9B732EFC8}"/>
            </a:ext>
          </a:extLst>
        </xdr:cNvPr>
        <xdr:cNvSpPr>
          <a:spLocks noChangeShapeType="1"/>
        </xdr:cNvSpPr>
      </xdr:nvSpPr>
      <xdr:spPr bwMode="auto">
        <a:xfrm>
          <a:off x="4457700" y="91189175"/>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532</xdr:row>
      <xdr:rowOff>0</xdr:rowOff>
    </xdr:from>
    <xdr:to>
      <xdr:col>19</xdr:col>
      <xdr:colOff>0</xdr:colOff>
      <xdr:row>532</xdr:row>
      <xdr:rowOff>0</xdr:rowOff>
    </xdr:to>
    <xdr:sp macro="" textlink="">
      <xdr:nvSpPr>
        <xdr:cNvPr id="487" name="Line 171">
          <a:extLst>
            <a:ext uri="{FF2B5EF4-FFF2-40B4-BE49-F238E27FC236}">
              <a16:creationId xmlns:a16="http://schemas.microsoft.com/office/drawing/2014/main" id="{722297D4-4D23-4A30-8EF4-660C0F8AF52B}"/>
            </a:ext>
          </a:extLst>
        </xdr:cNvPr>
        <xdr:cNvSpPr>
          <a:spLocks noChangeShapeType="1"/>
        </xdr:cNvSpPr>
      </xdr:nvSpPr>
      <xdr:spPr bwMode="auto">
        <a:xfrm>
          <a:off x="4457700" y="88353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535</xdr:row>
      <xdr:rowOff>0</xdr:rowOff>
    </xdr:from>
    <xdr:to>
      <xdr:col>19</xdr:col>
      <xdr:colOff>0</xdr:colOff>
      <xdr:row>535</xdr:row>
      <xdr:rowOff>0</xdr:rowOff>
    </xdr:to>
    <xdr:sp macro="" textlink="">
      <xdr:nvSpPr>
        <xdr:cNvPr id="488" name="Line 172">
          <a:extLst>
            <a:ext uri="{FF2B5EF4-FFF2-40B4-BE49-F238E27FC236}">
              <a16:creationId xmlns:a16="http://schemas.microsoft.com/office/drawing/2014/main" id="{E7737171-C928-4B8A-A5CB-54ACE15CCD49}"/>
            </a:ext>
          </a:extLst>
        </xdr:cNvPr>
        <xdr:cNvSpPr>
          <a:spLocks noChangeShapeType="1"/>
        </xdr:cNvSpPr>
      </xdr:nvSpPr>
      <xdr:spPr bwMode="auto">
        <a:xfrm>
          <a:off x="4457700" y="887634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538</xdr:row>
      <xdr:rowOff>0</xdr:rowOff>
    </xdr:from>
    <xdr:to>
      <xdr:col>19</xdr:col>
      <xdr:colOff>0</xdr:colOff>
      <xdr:row>538</xdr:row>
      <xdr:rowOff>0</xdr:rowOff>
    </xdr:to>
    <xdr:sp macro="" textlink="">
      <xdr:nvSpPr>
        <xdr:cNvPr id="489" name="Line 173">
          <a:extLst>
            <a:ext uri="{FF2B5EF4-FFF2-40B4-BE49-F238E27FC236}">
              <a16:creationId xmlns:a16="http://schemas.microsoft.com/office/drawing/2014/main" id="{98F0F9C6-69F2-4705-8093-2B675170226C}"/>
            </a:ext>
          </a:extLst>
        </xdr:cNvPr>
        <xdr:cNvSpPr>
          <a:spLocks noChangeShapeType="1"/>
        </xdr:cNvSpPr>
      </xdr:nvSpPr>
      <xdr:spPr bwMode="auto">
        <a:xfrm>
          <a:off x="4457700" y="891730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556</xdr:row>
      <xdr:rowOff>0</xdr:rowOff>
    </xdr:from>
    <xdr:to>
      <xdr:col>19</xdr:col>
      <xdr:colOff>0</xdr:colOff>
      <xdr:row>556</xdr:row>
      <xdr:rowOff>0</xdr:rowOff>
    </xdr:to>
    <xdr:sp macro="" textlink="">
      <xdr:nvSpPr>
        <xdr:cNvPr id="490" name="Line 174">
          <a:extLst>
            <a:ext uri="{FF2B5EF4-FFF2-40B4-BE49-F238E27FC236}">
              <a16:creationId xmlns:a16="http://schemas.microsoft.com/office/drawing/2014/main" id="{842393A1-22AD-4675-9D60-E5FE012C6B40}"/>
            </a:ext>
          </a:extLst>
        </xdr:cNvPr>
        <xdr:cNvSpPr>
          <a:spLocks noChangeShapeType="1"/>
        </xdr:cNvSpPr>
      </xdr:nvSpPr>
      <xdr:spPr bwMode="auto">
        <a:xfrm>
          <a:off x="4457700" y="90382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559</xdr:row>
      <xdr:rowOff>0</xdr:rowOff>
    </xdr:from>
    <xdr:to>
      <xdr:col>19</xdr:col>
      <xdr:colOff>0</xdr:colOff>
      <xdr:row>559</xdr:row>
      <xdr:rowOff>0</xdr:rowOff>
    </xdr:to>
    <xdr:sp macro="" textlink="">
      <xdr:nvSpPr>
        <xdr:cNvPr id="491" name="Line 175">
          <a:extLst>
            <a:ext uri="{FF2B5EF4-FFF2-40B4-BE49-F238E27FC236}">
              <a16:creationId xmlns:a16="http://schemas.microsoft.com/office/drawing/2014/main" id="{DE4BC0D2-ECAF-44AF-A430-1ABBD2830BBA}"/>
            </a:ext>
          </a:extLst>
        </xdr:cNvPr>
        <xdr:cNvSpPr>
          <a:spLocks noChangeShapeType="1"/>
        </xdr:cNvSpPr>
      </xdr:nvSpPr>
      <xdr:spPr bwMode="auto">
        <a:xfrm>
          <a:off x="4457700" y="90792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529</xdr:row>
      <xdr:rowOff>0</xdr:rowOff>
    </xdr:from>
    <xdr:to>
      <xdr:col>22</xdr:col>
      <xdr:colOff>0</xdr:colOff>
      <xdr:row>529</xdr:row>
      <xdr:rowOff>0</xdr:rowOff>
    </xdr:to>
    <xdr:sp macro="" textlink="">
      <xdr:nvSpPr>
        <xdr:cNvPr id="492" name="Line 176">
          <a:extLst>
            <a:ext uri="{FF2B5EF4-FFF2-40B4-BE49-F238E27FC236}">
              <a16:creationId xmlns:a16="http://schemas.microsoft.com/office/drawing/2014/main" id="{85941AC4-608F-441D-B459-613679FFB68A}"/>
            </a:ext>
          </a:extLst>
        </xdr:cNvPr>
        <xdr:cNvSpPr>
          <a:spLocks noChangeShapeType="1"/>
        </xdr:cNvSpPr>
      </xdr:nvSpPr>
      <xdr:spPr bwMode="auto">
        <a:xfrm>
          <a:off x="4457700" y="87944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538</xdr:row>
      <xdr:rowOff>9525</xdr:rowOff>
    </xdr:from>
    <xdr:to>
      <xdr:col>25</xdr:col>
      <xdr:colOff>0</xdr:colOff>
      <xdr:row>544</xdr:row>
      <xdr:rowOff>0</xdr:rowOff>
    </xdr:to>
    <xdr:sp macro="" textlink="">
      <xdr:nvSpPr>
        <xdr:cNvPr id="493" name="Line 159">
          <a:extLst>
            <a:ext uri="{FF2B5EF4-FFF2-40B4-BE49-F238E27FC236}">
              <a16:creationId xmlns:a16="http://schemas.microsoft.com/office/drawing/2014/main" id="{CCF6E155-10F7-4234-B090-0888DA55E0CA}"/>
            </a:ext>
          </a:extLst>
        </xdr:cNvPr>
        <xdr:cNvSpPr>
          <a:spLocks noChangeShapeType="1"/>
        </xdr:cNvSpPr>
      </xdr:nvSpPr>
      <xdr:spPr bwMode="auto">
        <a:xfrm>
          <a:off x="5962650" y="89179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541</xdr:row>
      <xdr:rowOff>0</xdr:rowOff>
    </xdr:from>
    <xdr:to>
      <xdr:col>29</xdr:col>
      <xdr:colOff>0</xdr:colOff>
      <xdr:row>541</xdr:row>
      <xdr:rowOff>0</xdr:rowOff>
    </xdr:to>
    <xdr:sp macro="" textlink="">
      <xdr:nvSpPr>
        <xdr:cNvPr id="494" name="Line 160">
          <a:extLst>
            <a:ext uri="{FF2B5EF4-FFF2-40B4-BE49-F238E27FC236}">
              <a16:creationId xmlns:a16="http://schemas.microsoft.com/office/drawing/2014/main" id="{5D85879C-9837-4AE2-9404-7F74B1B79ED6}"/>
            </a:ext>
          </a:extLst>
        </xdr:cNvPr>
        <xdr:cNvSpPr>
          <a:spLocks noChangeShapeType="1"/>
        </xdr:cNvSpPr>
      </xdr:nvSpPr>
      <xdr:spPr bwMode="auto">
        <a:xfrm>
          <a:off x="5962650" y="89573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544</xdr:row>
      <xdr:rowOff>0</xdr:rowOff>
    </xdr:from>
    <xdr:to>
      <xdr:col>29</xdr:col>
      <xdr:colOff>0</xdr:colOff>
      <xdr:row>544</xdr:row>
      <xdr:rowOff>0</xdr:rowOff>
    </xdr:to>
    <xdr:sp macro="" textlink="">
      <xdr:nvSpPr>
        <xdr:cNvPr id="495" name="Line 161">
          <a:extLst>
            <a:ext uri="{FF2B5EF4-FFF2-40B4-BE49-F238E27FC236}">
              <a16:creationId xmlns:a16="http://schemas.microsoft.com/office/drawing/2014/main" id="{46E0FC34-7F0E-4BE8-9901-A956B43732DB}"/>
            </a:ext>
          </a:extLst>
        </xdr:cNvPr>
        <xdr:cNvSpPr>
          <a:spLocks noChangeShapeType="1"/>
        </xdr:cNvSpPr>
      </xdr:nvSpPr>
      <xdr:spPr bwMode="auto">
        <a:xfrm>
          <a:off x="5962650" y="89973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526</xdr:row>
      <xdr:rowOff>0</xdr:rowOff>
    </xdr:from>
    <xdr:to>
      <xdr:col>18</xdr:col>
      <xdr:colOff>0</xdr:colOff>
      <xdr:row>526</xdr:row>
      <xdr:rowOff>0</xdr:rowOff>
    </xdr:to>
    <xdr:sp macro="" textlink="">
      <xdr:nvSpPr>
        <xdr:cNvPr id="496" name="Line 125">
          <a:extLst>
            <a:ext uri="{FF2B5EF4-FFF2-40B4-BE49-F238E27FC236}">
              <a16:creationId xmlns:a16="http://schemas.microsoft.com/office/drawing/2014/main" id="{A4BBEF79-21EF-4573-9AA0-316CDA698664}"/>
            </a:ext>
          </a:extLst>
        </xdr:cNvPr>
        <xdr:cNvSpPr>
          <a:spLocks noChangeShapeType="1"/>
        </xdr:cNvSpPr>
      </xdr:nvSpPr>
      <xdr:spPr bwMode="auto">
        <a:xfrm flipV="1">
          <a:off x="4229100" y="875442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547</xdr:row>
      <xdr:rowOff>0</xdr:rowOff>
    </xdr:from>
    <xdr:to>
      <xdr:col>29</xdr:col>
      <xdr:colOff>0</xdr:colOff>
      <xdr:row>547</xdr:row>
      <xdr:rowOff>0</xdr:rowOff>
    </xdr:to>
    <xdr:sp macro="" textlink="">
      <xdr:nvSpPr>
        <xdr:cNvPr id="497" name="Line 137">
          <a:extLst>
            <a:ext uri="{FF2B5EF4-FFF2-40B4-BE49-F238E27FC236}">
              <a16:creationId xmlns:a16="http://schemas.microsoft.com/office/drawing/2014/main" id="{56854D12-5F05-4BD6-B0AE-CA82D82AE9D8}"/>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547</xdr:row>
      <xdr:rowOff>0</xdr:rowOff>
    </xdr:from>
    <xdr:to>
      <xdr:col>19</xdr:col>
      <xdr:colOff>0</xdr:colOff>
      <xdr:row>547</xdr:row>
      <xdr:rowOff>0</xdr:rowOff>
    </xdr:to>
    <xdr:sp macro="" textlink="">
      <xdr:nvSpPr>
        <xdr:cNvPr id="498" name="Line 173">
          <a:extLst>
            <a:ext uri="{FF2B5EF4-FFF2-40B4-BE49-F238E27FC236}">
              <a16:creationId xmlns:a16="http://schemas.microsoft.com/office/drawing/2014/main" id="{4C7EB69A-E693-478C-8FC3-35C640FDEC46}"/>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547</xdr:row>
      <xdr:rowOff>9525</xdr:rowOff>
    </xdr:from>
    <xdr:to>
      <xdr:col>25</xdr:col>
      <xdr:colOff>0</xdr:colOff>
      <xdr:row>553</xdr:row>
      <xdr:rowOff>0</xdr:rowOff>
    </xdr:to>
    <xdr:sp macro="" textlink="">
      <xdr:nvSpPr>
        <xdr:cNvPr id="499" name="Line 159">
          <a:extLst>
            <a:ext uri="{FF2B5EF4-FFF2-40B4-BE49-F238E27FC236}">
              <a16:creationId xmlns:a16="http://schemas.microsoft.com/office/drawing/2014/main" id="{9157F28C-8D9C-42A1-93CA-AF79DDD3EBCA}"/>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550</xdr:row>
      <xdr:rowOff>0</xdr:rowOff>
    </xdr:from>
    <xdr:to>
      <xdr:col>29</xdr:col>
      <xdr:colOff>0</xdr:colOff>
      <xdr:row>550</xdr:row>
      <xdr:rowOff>0</xdr:rowOff>
    </xdr:to>
    <xdr:sp macro="" textlink="">
      <xdr:nvSpPr>
        <xdr:cNvPr id="500" name="Line 160">
          <a:extLst>
            <a:ext uri="{FF2B5EF4-FFF2-40B4-BE49-F238E27FC236}">
              <a16:creationId xmlns:a16="http://schemas.microsoft.com/office/drawing/2014/main" id="{A2F3AE4F-84D4-4421-A749-7CB9D4838713}"/>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553</xdr:row>
      <xdr:rowOff>0</xdr:rowOff>
    </xdr:from>
    <xdr:to>
      <xdr:col>29</xdr:col>
      <xdr:colOff>0</xdr:colOff>
      <xdr:row>553</xdr:row>
      <xdr:rowOff>0</xdr:rowOff>
    </xdr:to>
    <xdr:sp macro="" textlink="">
      <xdr:nvSpPr>
        <xdr:cNvPr id="501" name="Line 161">
          <a:extLst>
            <a:ext uri="{FF2B5EF4-FFF2-40B4-BE49-F238E27FC236}">
              <a16:creationId xmlns:a16="http://schemas.microsoft.com/office/drawing/2014/main" id="{F22BE32A-8B4F-432D-A827-45B0F493DC06}"/>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547</xdr:row>
      <xdr:rowOff>9525</xdr:rowOff>
    </xdr:from>
    <xdr:to>
      <xdr:col>18</xdr:col>
      <xdr:colOff>0</xdr:colOff>
      <xdr:row>559</xdr:row>
      <xdr:rowOff>0</xdr:rowOff>
    </xdr:to>
    <xdr:sp macro="" textlink="">
      <xdr:nvSpPr>
        <xdr:cNvPr id="503" name="Line 183">
          <a:extLst>
            <a:ext uri="{FF2B5EF4-FFF2-40B4-BE49-F238E27FC236}">
              <a16:creationId xmlns:a16="http://schemas.microsoft.com/office/drawing/2014/main" id="{E94D2D5B-199E-1B2A-70B8-72D21449119F}"/>
            </a:ext>
          </a:extLst>
        </xdr:cNvPr>
        <xdr:cNvSpPr>
          <a:spLocks noChangeShapeType="1"/>
        </xdr:cNvSpPr>
      </xdr:nvSpPr>
      <xdr:spPr bwMode="auto">
        <a:xfrm flipH="1">
          <a:off x="4474029" y="94856754"/>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562</xdr:row>
      <xdr:rowOff>0</xdr:rowOff>
    </xdr:from>
    <xdr:to>
      <xdr:col>12</xdr:col>
      <xdr:colOff>0</xdr:colOff>
      <xdr:row>562</xdr:row>
      <xdr:rowOff>0</xdr:rowOff>
    </xdr:to>
    <xdr:sp macro="" textlink="">
      <xdr:nvSpPr>
        <xdr:cNvPr id="504" name="Line 111">
          <a:extLst>
            <a:ext uri="{FF2B5EF4-FFF2-40B4-BE49-F238E27FC236}">
              <a16:creationId xmlns:a16="http://schemas.microsoft.com/office/drawing/2014/main" id="{BBFB08D4-667A-4F1B-9B6C-C0C34DF176F3}"/>
            </a:ext>
          </a:extLst>
        </xdr:cNvPr>
        <xdr:cNvSpPr>
          <a:spLocks noChangeShapeType="1"/>
        </xdr:cNvSpPr>
      </xdr:nvSpPr>
      <xdr:spPr bwMode="auto">
        <a:xfrm>
          <a:off x="2952750" y="91201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562</xdr:row>
      <xdr:rowOff>0</xdr:rowOff>
    </xdr:from>
    <xdr:to>
      <xdr:col>22</xdr:col>
      <xdr:colOff>0</xdr:colOff>
      <xdr:row>562</xdr:row>
      <xdr:rowOff>0</xdr:rowOff>
    </xdr:to>
    <xdr:sp macro="" textlink="">
      <xdr:nvSpPr>
        <xdr:cNvPr id="505" name="Line 126">
          <a:extLst>
            <a:ext uri="{FF2B5EF4-FFF2-40B4-BE49-F238E27FC236}">
              <a16:creationId xmlns:a16="http://schemas.microsoft.com/office/drawing/2014/main" id="{3994AF9E-82FB-49C7-BB33-903A0817208C}"/>
            </a:ext>
          </a:extLst>
        </xdr:cNvPr>
        <xdr:cNvSpPr>
          <a:spLocks noChangeShapeType="1"/>
        </xdr:cNvSpPr>
      </xdr:nvSpPr>
      <xdr:spPr bwMode="auto">
        <a:xfrm flipV="1">
          <a:off x="4457700" y="9120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568</xdr:row>
      <xdr:rowOff>0</xdr:rowOff>
    </xdr:from>
    <xdr:to>
      <xdr:col>29</xdr:col>
      <xdr:colOff>0</xdr:colOff>
      <xdr:row>568</xdr:row>
      <xdr:rowOff>0</xdr:rowOff>
    </xdr:to>
    <xdr:sp macro="" textlink="">
      <xdr:nvSpPr>
        <xdr:cNvPr id="506" name="Line 135">
          <a:extLst>
            <a:ext uri="{FF2B5EF4-FFF2-40B4-BE49-F238E27FC236}">
              <a16:creationId xmlns:a16="http://schemas.microsoft.com/office/drawing/2014/main" id="{7D83EABF-BDD1-47B6-A3A5-84C0058E39FD}"/>
            </a:ext>
          </a:extLst>
        </xdr:cNvPr>
        <xdr:cNvSpPr>
          <a:spLocks noChangeShapeType="1"/>
        </xdr:cNvSpPr>
      </xdr:nvSpPr>
      <xdr:spPr bwMode="auto">
        <a:xfrm flipV="1">
          <a:off x="5734050" y="92011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571</xdr:row>
      <xdr:rowOff>0</xdr:rowOff>
    </xdr:from>
    <xdr:to>
      <xdr:col>29</xdr:col>
      <xdr:colOff>0</xdr:colOff>
      <xdr:row>571</xdr:row>
      <xdr:rowOff>0</xdr:rowOff>
    </xdr:to>
    <xdr:sp macro="" textlink="">
      <xdr:nvSpPr>
        <xdr:cNvPr id="507" name="Line 136">
          <a:extLst>
            <a:ext uri="{FF2B5EF4-FFF2-40B4-BE49-F238E27FC236}">
              <a16:creationId xmlns:a16="http://schemas.microsoft.com/office/drawing/2014/main" id="{516523FC-C5DF-4BE7-8010-78907F2C15DE}"/>
            </a:ext>
          </a:extLst>
        </xdr:cNvPr>
        <xdr:cNvSpPr>
          <a:spLocks noChangeShapeType="1"/>
        </xdr:cNvSpPr>
      </xdr:nvSpPr>
      <xdr:spPr bwMode="auto">
        <a:xfrm flipV="1">
          <a:off x="5734050" y="92421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574</xdr:row>
      <xdr:rowOff>0</xdr:rowOff>
    </xdr:from>
    <xdr:to>
      <xdr:col>29</xdr:col>
      <xdr:colOff>0</xdr:colOff>
      <xdr:row>574</xdr:row>
      <xdr:rowOff>0</xdr:rowOff>
    </xdr:to>
    <xdr:sp macro="" textlink="">
      <xdr:nvSpPr>
        <xdr:cNvPr id="508" name="Line 137">
          <a:extLst>
            <a:ext uri="{FF2B5EF4-FFF2-40B4-BE49-F238E27FC236}">
              <a16:creationId xmlns:a16="http://schemas.microsoft.com/office/drawing/2014/main" id="{ACB71014-71DC-4FF2-BF16-5F817B20FC9C}"/>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592</xdr:row>
      <xdr:rowOff>0</xdr:rowOff>
    </xdr:from>
    <xdr:to>
      <xdr:col>29</xdr:col>
      <xdr:colOff>0</xdr:colOff>
      <xdr:row>592</xdr:row>
      <xdr:rowOff>0</xdr:rowOff>
    </xdr:to>
    <xdr:sp macro="" textlink="">
      <xdr:nvSpPr>
        <xdr:cNvPr id="509" name="Line 138">
          <a:extLst>
            <a:ext uri="{FF2B5EF4-FFF2-40B4-BE49-F238E27FC236}">
              <a16:creationId xmlns:a16="http://schemas.microsoft.com/office/drawing/2014/main" id="{977D3BA9-CF7D-49D1-BA9C-A269BA74C5FB}"/>
            </a:ext>
          </a:extLst>
        </xdr:cNvPr>
        <xdr:cNvSpPr>
          <a:spLocks noChangeShapeType="1"/>
        </xdr:cNvSpPr>
      </xdr:nvSpPr>
      <xdr:spPr bwMode="auto">
        <a:xfrm flipV="1">
          <a:off x="5734050" y="952500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595</xdr:row>
      <xdr:rowOff>0</xdr:rowOff>
    </xdr:from>
    <xdr:to>
      <xdr:col>29</xdr:col>
      <xdr:colOff>0</xdr:colOff>
      <xdr:row>595</xdr:row>
      <xdr:rowOff>0</xdr:rowOff>
    </xdr:to>
    <xdr:sp macro="" textlink="">
      <xdr:nvSpPr>
        <xdr:cNvPr id="510" name="Line 139">
          <a:extLst>
            <a:ext uri="{FF2B5EF4-FFF2-40B4-BE49-F238E27FC236}">
              <a16:creationId xmlns:a16="http://schemas.microsoft.com/office/drawing/2014/main" id="{620F8D22-536B-4392-B86D-AC423C09D2DE}"/>
            </a:ext>
          </a:extLst>
        </xdr:cNvPr>
        <xdr:cNvSpPr>
          <a:spLocks noChangeShapeType="1"/>
        </xdr:cNvSpPr>
      </xdr:nvSpPr>
      <xdr:spPr bwMode="auto">
        <a:xfrm flipV="1">
          <a:off x="5734050" y="95659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561</xdr:row>
      <xdr:rowOff>158750</xdr:rowOff>
    </xdr:from>
    <xdr:to>
      <xdr:col>18</xdr:col>
      <xdr:colOff>0</xdr:colOff>
      <xdr:row>583</xdr:row>
      <xdr:rowOff>6350</xdr:rowOff>
    </xdr:to>
    <xdr:sp macro="" textlink="">
      <xdr:nvSpPr>
        <xdr:cNvPr id="511" name="Line 170">
          <a:extLst>
            <a:ext uri="{FF2B5EF4-FFF2-40B4-BE49-F238E27FC236}">
              <a16:creationId xmlns:a16="http://schemas.microsoft.com/office/drawing/2014/main" id="{876F6DE5-FC67-4133-AF97-C396D2339E1C}"/>
            </a:ext>
          </a:extLst>
        </xdr:cNvPr>
        <xdr:cNvSpPr>
          <a:spLocks noChangeShapeType="1"/>
        </xdr:cNvSpPr>
      </xdr:nvSpPr>
      <xdr:spPr bwMode="auto">
        <a:xfrm>
          <a:off x="4457700" y="911923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568</xdr:row>
      <xdr:rowOff>0</xdr:rowOff>
    </xdr:from>
    <xdr:to>
      <xdr:col>19</xdr:col>
      <xdr:colOff>0</xdr:colOff>
      <xdr:row>568</xdr:row>
      <xdr:rowOff>0</xdr:rowOff>
    </xdr:to>
    <xdr:sp macro="" textlink="">
      <xdr:nvSpPr>
        <xdr:cNvPr id="512" name="Line 171">
          <a:extLst>
            <a:ext uri="{FF2B5EF4-FFF2-40B4-BE49-F238E27FC236}">
              <a16:creationId xmlns:a16="http://schemas.microsoft.com/office/drawing/2014/main" id="{B128C167-1730-4838-B7FA-03790332B4CA}"/>
            </a:ext>
          </a:extLst>
        </xdr:cNvPr>
        <xdr:cNvSpPr>
          <a:spLocks noChangeShapeType="1"/>
        </xdr:cNvSpPr>
      </xdr:nvSpPr>
      <xdr:spPr bwMode="auto">
        <a:xfrm>
          <a:off x="4457700" y="92011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571</xdr:row>
      <xdr:rowOff>0</xdr:rowOff>
    </xdr:from>
    <xdr:to>
      <xdr:col>19</xdr:col>
      <xdr:colOff>0</xdr:colOff>
      <xdr:row>571</xdr:row>
      <xdr:rowOff>0</xdr:rowOff>
    </xdr:to>
    <xdr:sp macro="" textlink="">
      <xdr:nvSpPr>
        <xdr:cNvPr id="513" name="Line 172">
          <a:extLst>
            <a:ext uri="{FF2B5EF4-FFF2-40B4-BE49-F238E27FC236}">
              <a16:creationId xmlns:a16="http://schemas.microsoft.com/office/drawing/2014/main" id="{B10D876A-2CCA-43E6-A639-D3980BD9A5A9}"/>
            </a:ext>
          </a:extLst>
        </xdr:cNvPr>
        <xdr:cNvSpPr>
          <a:spLocks noChangeShapeType="1"/>
        </xdr:cNvSpPr>
      </xdr:nvSpPr>
      <xdr:spPr bwMode="auto">
        <a:xfrm>
          <a:off x="4457700" y="924210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574</xdr:row>
      <xdr:rowOff>0</xdr:rowOff>
    </xdr:from>
    <xdr:to>
      <xdr:col>19</xdr:col>
      <xdr:colOff>0</xdr:colOff>
      <xdr:row>574</xdr:row>
      <xdr:rowOff>0</xdr:rowOff>
    </xdr:to>
    <xdr:sp macro="" textlink="">
      <xdr:nvSpPr>
        <xdr:cNvPr id="514" name="Line 173">
          <a:extLst>
            <a:ext uri="{FF2B5EF4-FFF2-40B4-BE49-F238E27FC236}">
              <a16:creationId xmlns:a16="http://schemas.microsoft.com/office/drawing/2014/main" id="{979D0CC2-C572-46EC-8CC2-B5097E9DC124}"/>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592</xdr:row>
      <xdr:rowOff>0</xdr:rowOff>
    </xdr:from>
    <xdr:to>
      <xdr:col>19</xdr:col>
      <xdr:colOff>0</xdr:colOff>
      <xdr:row>592</xdr:row>
      <xdr:rowOff>0</xdr:rowOff>
    </xdr:to>
    <xdr:sp macro="" textlink="">
      <xdr:nvSpPr>
        <xdr:cNvPr id="515" name="Line 174">
          <a:extLst>
            <a:ext uri="{FF2B5EF4-FFF2-40B4-BE49-F238E27FC236}">
              <a16:creationId xmlns:a16="http://schemas.microsoft.com/office/drawing/2014/main" id="{4D09CA95-880E-4379-BCDF-B3F6A74DC641}"/>
            </a:ext>
          </a:extLst>
        </xdr:cNvPr>
        <xdr:cNvSpPr>
          <a:spLocks noChangeShapeType="1"/>
        </xdr:cNvSpPr>
      </xdr:nvSpPr>
      <xdr:spPr bwMode="auto">
        <a:xfrm>
          <a:off x="4457700" y="952500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595</xdr:row>
      <xdr:rowOff>0</xdr:rowOff>
    </xdr:from>
    <xdr:to>
      <xdr:col>19</xdr:col>
      <xdr:colOff>0</xdr:colOff>
      <xdr:row>595</xdr:row>
      <xdr:rowOff>0</xdr:rowOff>
    </xdr:to>
    <xdr:sp macro="" textlink="">
      <xdr:nvSpPr>
        <xdr:cNvPr id="516" name="Line 175">
          <a:extLst>
            <a:ext uri="{FF2B5EF4-FFF2-40B4-BE49-F238E27FC236}">
              <a16:creationId xmlns:a16="http://schemas.microsoft.com/office/drawing/2014/main" id="{2C1048B7-7423-49D9-ABB7-EDA86E260AA6}"/>
            </a:ext>
          </a:extLst>
        </xdr:cNvPr>
        <xdr:cNvSpPr>
          <a:spLocks noChangeShapeType="1"/>
        </xdr:cNvSpPr>
      </xdr:nvSpPr>
      <xdr:spPr bwMode="auto">
        <a:xfrm>
          <a:off x="4457700" y="95659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565</xdr:row>
      <xdr:rowOff>0</xdr:rowOff>
    </xdr:from>
    <xdr:to>
      <xdr:col>22</xdr:col>
      <xdr:colOff>0</xdr:colOff>
      <xdr:row>565</xdr:row>
      <xdr:rowOff>0</xdr:rowOff>
    </xdr:to>
    <xdr:sp macro="" textlink="">
      <xdr:nvSpPr>
        <xdr:cNvPr id="517" name="Line 176">
          <a:extLst>
            <a:ext uri="{FF2B5EF4-FFF2-40B4-BE49-F238E27FC236}">
              <a16:creationId xmlns:a16="http://schemas.microsoft.com/office/drawing/2014/main" id="{B0EE37E0-18D0-45D0-AAE3-867CD89671F6}"/>
            </a:ext>
          </a:extLst>
        </xdr:cNvPr>
        <xdr:cNvSpPr>
          <a:spLocks noChangeShapeType="1"/>
        </xdr:cNvSpPr>
      </xdr:nvSpPr>
      <xdr:spPr bwMode="auto">
        <a:xfrm>
          <a:off x="4457700" y="91601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574</xdr:row>
      <xdr:rowOff>9525</xdr:rowOff>
    </xdr:from>
    <xdr:to>
      <xdr:col>25</xdr:col>
      <xdr:colOff>0</xdr:colOff>
      <xdr:row>580</xdr:row>
      <xdr:rowOff>0</xdr:rowOff>
    </xdr:to>
    <xdr:sp macro="" textlink="">
      <xdr:nvSpPr>
        <xdr:cNvPr id="518" name="Line 159">
          <a:extLst>
            <a:ext uri="{FF2B5EF4-FFF2-40B4-BE49-F238E27FC236}">
              <a16:creationId xmlns:a16="http://schemas.microsoft.com/office/drawing/2014/main" id="{C774B439-8001-47AF-8242-3495D512CBB9}"/>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577</xdr:row>
      <xdr:rowOff>0</xdr:rowOff>
    </xdr:from>
    <xdr:to>
      <xdr:col>29</xdr:col>
      <xdr:colOff>0</xdr:colOff>
      <xdr:row>577</xdr:row>
      <xdr:rowOff>0</xdr:rowOff>
    </xdr:to>
    <xdr:sp macro="" textlink="">
      <xdr:nvSpPr>
        <xdr:cNvPr id="519" name="Line 160">
          <a:extLst>
            <a:ext uri="{FF2B5EF4-FFF2-40B4-BE49-F238E27FC236}">
              <a16:creationId xmlns:a16="http://schemas.microsoft.com/office/drawing/2014/main" id="{7A86D151-2C4A-4DA5-B331-6F67E0554562}"/>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580</xdr:row>
      <xdr:rowOff>0</xdr:rowOff>
    </xdr:from>
    <xdr:to>
      <xdr:col>29</xdr:col>
      <xdr:colOff>0</xdr:colOff>
      <xdr:row>580</xdr:row>
      <xdr:rowOff>0</xdr:rowOff>
    </xdr:to>
    <xdr:sp macro="" textlink="">
      <xdr:nvSpPr>
        <xdr:cNvPr id="520" name="Line 161">
          <a:extLst>
            <a:ext uri="{FF2B5EF4-FFF2-40B4-BE49-F238E27FC236}">
              <a16:creationId xmlns:a16="http://schemas.microsoft.com/office/drawing/2014/main" id="{493737D4-7EF9-4A06-91F2-EF9C4DF763F8}"/>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562</xdr:row>
      <xdr:rowOff>0</xdr:rowOff>
    </xdr:from>
    <xdr:to>
      <xdr:col>18</xdr:col>
      <xdr:colOff>0</xdr:colOff>
      <xdr:row>562</xdr:row>
      <xdr:rowOff>0</xdr:rowOff>
    </xdr:to>
    <xdr:sp macro="" textlink="">
      <xdr:nvSpPr>
        <xdr:cNvPr id="521" name="Line 125">
          <a:extLst>
            <a:ext uri="{FF2B5EF4-FFF2-40B4-BE49-F238E27FC236}">
              <a16:creationId xmlns:a16="http://schemas.microsoft.com/office/drawing/2014/main" id="{D7C14E7D-F4E9-4ED1-AF62-6AD61C44AE41}"/>
            </a:ext>
          </a:extLst>
        </xdr:cNvPr>
        <xdr:cNvSpPr>
          <a:spLocks noChangeShapeType="1"/>
        </xdr:cNvSpPr>
      </xdr:nvSpPr>
      <xdr:spPr bwMode="auto">
        <a:xfrm flipV="1">
          <a:off x="4229100" y="912018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583</xdr:row>
      <xdr:rowOff>0</xdr:rowOff>
    </xdr:from>
    <xdr:to>
      <xdr:col>29</xdr:col>
      <xdr:colOff>0</xdr:colOff>
      <xdr:row>583</xdr:row>
      <xdr:rowOff>0</xdr:rowOff>
    </xdr:to>
    <xdr:sp macro="" textlink="">
      <xdr:nvSpPr>
        <xdr:cNvPr id="522" name="Line 137">
          <a:extLst>
            <a:ext uri="{FF2B5EF4-FFF2-40B4-BE49-F238E27FC236}">
              <a16:creationId xmlns:a16="http://schemas.microsoft.com/office/drawing/2014/main" id="{9DD3BE08-7B31-4293-BC07-A78ECC4EA8BC}"/>
            </a:ext>
          </a:extLst>
        </xdr:cNvPr>
        <xdr:cNvSpPr>
          <a:spLocks noChangeShapeType="1"/>
        </xdr:cNvSpPr>
      </xdr:nvSpPr>
      <xdr:spPr bwMode="auto">
        <a:xfrm flipV="1">
          <a:off x="5734050" y="940403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583</xdr:row>
      <xdr:rowOff>0</xdr:rowOff>
    </xdr:from>
    <xdr:to>
      <xdr:col>19</xdr:col>
      <xdr:colOff>0</xdr:colOff>
      <xdr:row>583</xdr:row>
      <xdr:rowOff>0</xdr:rowOff>
    </xdr:to>
    <xdr:sp macro="" textlink="">
      <xdr:nvSpPr>
        <xdr:cNvPr id="523" name="Line 173">
          <a:extLst>
            <a:ext uri="{FF2B5EF4-FFF2-40B4-BE49-F238E27FC236}">
              <a16:creationId xmlns:a16="http://schemas.microsoft.com/office/drawing/2014/main" id="{455D1682-D671-4C1F-BCA3-8C311D7B8B5D}"/>
            </a:ext>
          </a:extLst>
        </xdr:cNvPr>
        <xdr:cNvSpPr>
          <a:spLocks noChangeShapeType="1"/>
        </xdr:cNvSpPr>
      </xdr:nvSpPr>
      <xdr:spPr bwMode="auto">
        <a:xfrm>
          <a:off x="4457700" y="940403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583</xdr:row>
      <xdr:rowOff>9525</xdr:rowOff>
    </xdr:from>
    <xdr:to>
      <xdr:col>25</xdr:col>
      <xdr:colOff>0</xdr:colOff>
      <xdr:row>589</xdr:row>
      <xdr:rowOff>0</xdr:rowOff>
    </xdr:to>
    <xdr:sp macro="" textlink="">
      <xdr:nvSpPr>
        <xdr:cNvPr id="524" name="Line 159">
          <a:extLst>
            <a:ext uri="{FF2B5EF4-FFF2-40B4-BE49-F238E27FC236}">
              <a16:creationId xmlns:a16="http://schemas.microsoft.com/office/drawing/2014/main" id="{320010AC-1D7C-4609-B50A-2ABDE91C2889}"/>
            </a:ext>
          </a:extLst>
        </xdr:cNvPr>
        <xdr:cNvSpPr>
          <a:spLocks noChangeShapeType="1"/>
        </xdr:cNvSpPr>
      </xdr:nvSpPr>
      <xdr:spPr bwMode="auto">
        <a:xfrm>
          <a:off x="5962650" y="940466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586</xdr:row>
      <xdr:rowOff>0</xdr:rowOff>
    </xdr:from>
    <xdr:to>
      <xdr:col>29</xdr:col>
      <xdr:colOff>0</xdr:colOff>
      <xdr:row>586</xdr:row>
      <xdr:rowOff>0</xdr:rowOff>
    </xdr:to>
    <xdr:sp macro="" textlink="">
      <xdr:nvSpPr>
        <xdr:cNvPr id="525" name="Line 160">
          <a:extLst>
            <a:ext uri="{FF2B5EF4-FFF2-40B4-BE49-F238E27FC236}">
              <a16:creationId xmlns:a16="http://schemas.microsoft.com/office/drawing/2014/main" id="{A8F929A3-6516-46D2-9137-44E143EEAEF3}"/>
            </a:ext>
          </a:extLst>
        </xdr:cNvPr>
        <xdr:cNvSpPr>
          <a:spLocks noChangeShapeType="1"/>
        </xdr:cNvSpPr>
      </xdr:nvSpPr>
      <xdr:spPr bwMode="auto">
        <a:xfrm>
          <a:off x="5962650" y="944403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589</xdr:row>
      <xdr:rowOff>0</xdr:rowOff>
    </xdr:from>
    <xdr:to>
      <xdr:col>29</xdr:col>
      <xdr:colOff>0</xdr:colOff>
      <xdr:row>589</xdr:row>
      <xdr:rowOff>0</xdr:rowOff>
    </xdr:to>
    <xdr:sp macro="" textlink="">
      <xdr:nvSpPr>
        <xdr:cNvPr id="526" name="Line 161">
          <a:extLst>
            <a:ext uri="{FF2B5EF4-FFF2-40B4-BE49-F238E27FC236}">
              <a16:creationId xmlns:a16="http://schemas.microsoft.com/office/drawing/2014/main" id="{A6B06436-F549-42FB-A95A-058323FEE27B}"/>
            </a:ext>
          </a:extLst>
        </xdr:cNvPr>
        <xdr:cNvSpPr>
          <a:spLocks noChangeShapeType="1"/>
        </xdr:cNvSpPr>
      </xdr:nvSpPr>
      <xdr:spPr bwMode="auto">
        <a:xfrm>
          <a:off x="5962650" y="94840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583</xdr:row>
      <xdr:rowOff>0</xdr:rowOff>
    </xdr:from>
    <xdr:to>
      <xdr:col>18</xdr:col>
      <xdr:colOff>0</xdr:colOff>
      <xdr:row>595</xdr:row>
      <xdr:rowOff>0</xdr:rowOff>
    </xdr:to>
    <xdr:sp macro="" textlink="">
      <xdr:nvSpPr>
        <xdr:cNvPr id="527" name="Line 183">
          <a:extLst>
            <a:ext uri="{FF2B5EF4-FFF2-40B4-BE49-F238E27FC236}">
              <a16:creationId xmlns:a16="http://schemas.microsoft.com/office/drawing/2014/main" id="{68B07A64-3588-4C84-9C8E-EFA5A63A04CB}"/>
            </a:ext>
          </a:extLst>
        </xdr:cNvPr>
        <xdr:cNvSpPr>
          <a:spLocks noChangeShapeType="1"/>
        </xdr:cNvSpPr>
      </xdr:nvSpPr>
      <xdr:spPr bwMode="auto">
        <a:xfrm flipH="1">
          <a:off x="4474029" y="99756686"/>
          <a:ext cx="0" cy="1632857"/>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598</xdr:row>
      <xdr:rowOff>0</xdr:rowOff>
    </xdr:from>
    <xdr:to>
      <xdr:col>12</xdr:col>
      <xdr:colOff>0</xdr:colOff>
      <xdr:row>598</xdr:row>
      <xdr:rowOff>0</xdr:rowOff>
    </xdr:to>
    <xdr:sp macro="" textlink="">
      <xdr:nvSpPr>
        <xdr:cNvPr id="528" name="Line 111">
          <a:extLst>
            <a:ext uri="{FF2B5EF4-FFF2-40B4-BE49-F238E27FC236}">
              <a16:creationId xmlns:a16="http://schemas.microsoft.com/office/drawing/2014/main" id="{416F8275-E017-45D8-B8D1-0177A147632E}"/>
            </a:ext>
          </a:extLst>
        </xdr:cNvPr>
        <xdr:cNvSpPr>
          <a:spLocks noChangeShapeType="1"/>
        </xdr:cNvSpPr>
      </xdr:nvSpPr>
      <xdr:spPr bwMode="auto">
        <a:xfrm>
          <a:off x="2952750" y="91201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598</xdr:row>
      <xdr:rowOff>0</xdr:rowOff>
    </xdr:from>
    <xdr:to>
      <xdr:col>22</xdr:col>
      <xdr:colOff>0</xdr:colOff>
      <xdr:row>598</xdr:row>
      <xdr:rowOff>0</xdr:rowOff>
    </xdr:to>
    <xdr:sp macro="" textlink="">
      <xdr:nvSpPr>
        <xdr:cNvPr id="529" name="Line 126">
          <a:extLst>
            <a:ext uri="{FF2B5EF4-FFF2-40B4-BE49-F238E27FC236}">
              <a16:creationId xmlns:a16="http://schemas.microsoft.com/office/drawing/2014/main" id="{2FB9D17D-5C1F-4439-B5F6-7DB4AAC50CD0}"/>
            </a:ext>
          </a:extLst>
        </xdr:cNvPr>
        <xdr:cNvSpPr>
          <a:spLocks noChangeShapeType="1"/>
        </xdr:cNvSpPr>
      </xdr:nvSpPr>
      <xdr:spPr bwMode="auto">
        <a:xfrm flipV="1">
          <a:off x="4457700" y="9120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604</xdr:row>
      <xdr:rowOff>0</xdr:rowOff>
    </xdr:from>
    <xdr:to>
      <xdr:col>29</xdr:col>
      <xdr:colOff>0</xdr:colOff>
      <xdr:row>604</xdr:row>
      <xdr:rowOff>0</xdr:rowOff>
    </xdr:to>
    <xdr:sp macro="" textlink="">
      <xdr:nvSpPr>
        <xdr:cNvPr id="530" name="Line 135">
          <a:extLst>
            <a:ext uri="{FF2B5EF4-FFF2-40B4-BE49-F238E27FC236}">
              <a16:creationId xmlns:a16="http://schemas.microsoft.com/office/drawing/2014/main" id="{F93F54DD-2597-478A-B2F9-2381F994D23C}"/>
            </a:ext>
          </a:extLst>
        </xdr:cNvPr>
        <xdr:cNvSpPr>
          <a:spLocks noChangeShapeType="1"/>
        </xdr:cNvSpPr>
      </xdr:nvSpPr>
      <xdr:spPr bwMode="auto">
        <a:xfrm flipV="1">
          <a:off x="5734050" y="92011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607</xdr:row>
      <xdr:rowOff>0</xdr:rowOff>
    </xdr:from>
    <xdr:to>
      <xdr:col>29</xdr:col>
      <xdr:colOff>0</xdr:colOff>
      <xdr:row>607</xdr:row>
      <xdr:rowOff>0</xdr:rowOff>
    </xdr:to>
    <xdr:sp macro="" textlink="">
      <xdr:nvSpPr>
        <xdr:cNvPr id="531" name="Line 136">
          <a:extLst>
            <a:ext uri="{FF2B5EF4-FFF2-40B4-BE49-F238E27FC236}">
              <a16:creationId xmlns:a16="http://schemas.microsoft.com/office/drawing/2014/main" id="{0139D6B9-61EB-40BD-81C7-B871846EA160}"/>
            </a:ext>
          </a:extLst>
        </xdr:cNvPr>
        <xdr:cNvSpPr>
          <a:spLocks noChangeShapeType="1"/>
        </xdr:cNvSpPr>
      </xdr:nvSpPr>
      <xdr:spPr bwMode="auto">
        <a:xfrm flipV="1">
          <a:off x="5734050" y="92421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610</xdr:row>
      <xdr:rowOff>0</xdr:rowOff>
    </xdr:from>
    <xdr:to>
      <xdr:col>29</xdr:col>
      <xdr:colOff>0</xdr:colOff>
      <xdr:row>610</xdr:row>
      <xdr:rowOff>0</xdr:rowOff>
    </xdr:to>
    <xdr:sp macro="" textlink="">
      <xdr:nvSpPr>
        <xdr:cNvPr id="532" name="Line 137">
          <a:extLst>
            <a:ext uri="{FF2B5EF4-FFF2-40B4-BE49-F238E27FC236}">
              <a16:creationId xmlns:a16="http://schemas.microsoft.com/office/drawing/2014/main" id="{69C694CB-76CE-4869-AFE2-1720181C933A}"/>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628</xdr:row>
      <xdr:rowOff>0</xdr:rowOff>
    </xdr:from>
    <xdr:to>
      <xdr:col>29</xdr:col>
      <xdr:colOff>0</xdr:colOff>
      <xdr:row>628</xdr:row>
      <xdr:rowOff>0</xdr:rowOff>
    </xdr:to>
    <xdr:sp macro="" textlink="">
      <xdr:nvSpPr>
        <xdr:cNvPr id="533" name="Line 138">
          <a:extLst>
            <a:ext uri="{FF2B5EF4-FFF2-40B4-BE49-F238E27FC236}">
              <a16:creationId xmlns:a16="http://schemas.microsoft.com/office/drawing/2014/main" id="{5A23530C-F43E-4889-A04E-B0E0ABC7F8D2}"/>
            </a:ext>
          </a:extLst>
        </xdr:cNvPr>
        <xdr:cNvSpPr>
          <a:spLocks noChangeShapeType="1"/>
        </xdr:cNvSpPr>
      </xdr:nvSpPr>
      <xdr:spPr bwMode="auto">
        <a:xfrm flipV="1">
          <a:off x="5734050" y="952500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631</xdr:row>
      <xdr:rowOff>0</xdr:rowOff>
    </xdr:from>
    <xdr:to>
      <xdr:col>29</xdr:col>
      <xdr:colOff>0</xdr:colOff>
      <xdr:row>631</xdr:row>
      <xdr:rowOff>0</xdr:rowOff>
    </xdr:to>
    <xdr:sp macro="" textlink="">
      <xdr:nvSpPr>
        <xdr:cNvPr id="534" name="Line 139">
          <a:extLst>
            <a:ext uri="{FF2B5EF4-FFF2-40B4-BE49-F238E27FC236}">
              <a16:creationId xmlns:a16="http://schemas.microsoft.com/office/drawing/2014/main" id="{7DB2199A-A9D1-4343-AA4B-9FB4049C383B}"/>
            </a:ext>
          </a:extLst>
        </xdr:cNvPr>
        <xdr:cNvSpPr>
          <a:spLocks noChangeShapeType="1"/>
        </xdr:cNvSpPr>
      </xdr:nvSpPr>
      <xdr:spPr bwMode="auto">
        <a:xfrm flipV="1">
          <a:off x="5734050" y="95659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597</xdr:row>
      <xdr:rowOff>158750</xdr:rowOff>
    </xdr:from>
    <xdr:to>
      <xdr:col>18</xdr:col>
      <xdr:colOff>0</xdr:colOff>
      <xdr:row>619</xdr:row>
      <xdr:rowOff>6350</xdr:rowOff>
    </xdr:to>
    <xdr:sp macro="" textlink="">
      <xdr:nvSpPr>
        <xdr:cNvPr id="535" name="Line 170">
          <a:extLst>
            <a:ext uri="{FF2B5EF4-FFF2-40B4-BE49-F238E27FC236}">
              <a16:creationId xmlns:a16="http://schemas.microsoft.com/office/drawing/2014/main" id="{EC669077-7443-4BD8-BAD4-076CDCA9AAEC}"/>
            </a:ext>
          </a:extLst>
        </xdr:cNvPr>
        <xdr:cNvSpPr>
          <a:spLocks noChangeShapeType="1"/>
        </xdr:cNvSpPr>
      </xdr:nvSpPr>
      <xdr:spPr bwMode="auto">
        <a:xfrm>
          <a:off x="4457700" y="911923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604</xdr:row>
      <xdr:rowOff>0</xdr:rowOff>
    </xdr:from>
    <xdr:to>
      <xdr:col>19</xdr:col>
      <xdr:colOff>0</xdr:colOff>
      <xdr:row>604</xdr:row>
      <xdr:rowOff>0</xdr:rowOff>
    </xdr:to>
    <xdr:sp macro="" textlink="">
      <xdr:nvSpPr>
        <xdr:cNvPr id="536" name="Line 171">
          <a:extLst>
            <a:ext uri="{FF2B5EF4-FFF2-40B4-BE49-F238E27FC236}">
              <a16:creationId xmlns:a16="http://schemas.microsoft.com/office/drawing/2014/main" id="{D76CFB20-499C-4DC0-903D-7C3FE1217E78}"/>
            </a:ext>
          </a:extLst>
        </xdr:cNvPr>
        <xdr:cNvSpPr>
          <a:spLocks noChangeShapeType="1"/>
        </xdr:cNvSpPr>
      </xdr:nvSpPr>
      <xdr:spPr bwMode="auto">
        <a:xfrm>
          <a:off x="4457700" y="92011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607</xdr:row>
      <xdr:rowOff>0</xdr:rowOff>
    </xdr:from>
    <xdr:to>
      <xdr:col>19</xdr:col>
      <xdr:colOff>0</xdr:colOff>
      <xdr:row>607</xdr:row>
      <xdr:rowOff>0</xdr:rowOff>
    </xdr:to>
    <xdr:sp macro="" textlink="">
      <xdr:nvSpPr>
        <xdr:cNvPr id="537" name="Line 172">
          <a:extLst>
            <a:ext uri="{FF2B5EF4-FFF2-40B4-BE49-F238E27FC236}">
              <a16:creationId xmlns:a16="http://schemas.microsoft.com/office/drawing/2014/main" id="{0DC8F5CA-1B3A-4D34-96CD-04CDFAF2DBB0}"/>
            </a:ext>
          </a:extLst>
        </xdr:cNvPr>
        <xdr:cNvSpPr>
          <a:spLocks noChangeShapeType="1"/>
        </xdr:cNvSpPr>
      </xdr:nvSpPr>
      <xdr:spPr bwMode="auto">
        <a:xfrm>
          <a:off x="4457700" y="924210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610</xdr:row>
      <xdr:rowOff>0</xdr:rowOff>
    </xdr:from>
    <xdr:to>
      <xdr:col>19</xdr:col>
      <xdr:colOff>0</xdr:colOff>
      <xdr:row>610</xdr:row>
      <xdr:rowOff>0</xdr:rowOff>
    </xdr:to>
    <xdr:sp macro="" textlink="">
      <xdr:nvSpPr>
        <xdr:cNvPr id="538" name="Line 173">
          <a:extLst>
            <a:ext uri="{FF2B5EF4-FFF2-40B4-BE49-F238E27FC236}">
              <a16:creationId xmlns:a16="http://schemas.microsoft.com/office/drawing/2014/main" id="{11766657-88CF-4E2A-A805-39C3D1478EA5}"/>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628</xdr:row>
      <xdr:rowOff>0</xdr:rowOff>
    </xdr:from>
    <xdr:to>
      <xdr:col>19</xdr:col>
      <xdr:colOff>0</xdr:colOff>
      <xdr:row>628</xdr:row>
      <xdr:rowOff>0</xdr:rowOff>
    </xdr:to>
    <xdr:sp macro="" textlink="">
      <xdr:nvSpPr>
        <xdr:cNvPr id="539" name="Line 174">
          <a:extLst>
            <a:ext uri="{FF2B5EF4-FFF2-40B4-BE49-F238E27FC236}">
              <a16:creationId xmlns:a16="http://schemas.microsoft.com/office/drawing/2014/main" id="{0AB04185-89EC-4959-A935-A35151F7271D}"/>
            </a:ext>
          </a:extLst>
        </xdr:cNvPr>
        <xdr:cNvSpPr>
          <a:spLocks noChangeShapeType="1"/>
        </xdr:cNvSpPr>
      </xdr:nvSpPr>
      <xdr:spPr bwMode="auto">
        <a:xfrm>
          <a:off x="4457700" y="952500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631</xdr:row>
      <xdr:rowOff>0</xdr:rowOff>
    </xdr:from>
    <xdr:to>
      <xdr:col>19</xdr:col>
      <xdr:colOff>0</xdr:colOff>
      <xdr:row>631</xdr:row>
      <xdr:rowOff>0</xdr:rowOff>
    </xdr:to>
    <xdr:sp macro="" textlink="">
      <xdr:nvSpPr>
        <xdr:cNvPr id="540" name="Line 175">
          <a:extLst>
            <a:ext uri="{FF2B5EF4-FFF2-40B4-BE49-F238E27FC236}">
              <a16:creationId xmlns:a16="http://schemas.microsoft.com/office/drawing/2014/main" id="{FFA9E61D-72E4-48C3-8822-9AB7D8A2D71D}"/>
            </a:ext>
          </a:extLst>
        </xdr:cNvPr>
        <xdr:cNvSpPr>
          <a:spLocks noChangeShapeType="1"/>
        </xdr:cNvSpPr>
      </xdr:nvSpPr>
      <xdr:spPr bwMode="auto">
        <a:xfrm>
          <a:off x="4457700" y="95659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601</xdr:row>
      <xdr:rowOff>0</xdr:rowOff>
    </xdr:from>
    <xdr:to>
      <xdr:col>22</xdr:col>
      <xdr:colOff>0</xdr:colOff>
      <xdr:row>601</xdr:row>
      <xdr:rowOff>0</xdr:rowOff>
    </xdr:to>
    <xdr:sp macro="" textlink="">
      <xdr:nvSpPr>
        <xdr:cNvPr id="541" name="Line 176">
          <a:extLst>
            <a:ext uri="{FF2B5EF4-FFF2-40B4-BE49-F238E27FC236}">
              <a16:creationId xmlns:a16="http://schemas.microsoft.com/office/drawing/2014/main" id="{FC58F583-4801-4AD5-A2C5-558505ACFDB2}"/>
            </a:ext>
          </a:extLst>
        </xdr:cNvPr>
        <xdr:cNvSpPr>
          <a:spLocks noChangeShapeType="1"/>
        </xdr:cNvSpPr>
      </xdr:nvSpPr>
      <xdr:spPr bwMode="auto">
        <a:xfrm>
          <a:off x="4457700" y="91601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610</xdr:row>
      <xdr:rowOff>9525</xdr:rowOff>
    </xdr:from>
    <xdr:to>
      <xdr:col>25</xdr:col>
      <xdr:colOff>0</xdr:colOff>
      <xdr:row>616</xdr:row>
      <xdr:rowOff>0</xdr:rowOff>
    </xdr:to>
    <xdr:sp macro="" textlink="">
      <xdr:nvSpPr>
        <xdr:cNvPr id="542" name="Line 159">
          <a:extLst>
            <a:ext uri="{FF2B5EF4-FFF2-40B4-BE49-F238E27FC236}">
              <a16:creationId xmlns:a16="http://schemas.microsoft.com/office/drawing/2014/main" id="{5B7C52C0-758B-4D33-8C49-202F35BB6721}"/>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613</xdr:row>
      <xdr:rowOff>0</xdr:rowOff>
    </xdr:from>
    <xdr:to>
      <xdr:col>29</xdr:col>
      <xdr:colOff>0</xdr:colOff>
      <xdr:row>613</xdr:row>
      <xdr:rowOff>0</xdr:rowOff>
    </xdr:to>
    <xdr:sp macro="" textlink="">
      <xdr:nvSpPr>
        <xdr:cNvPr id="543" name="Line 160">
          <a:extLst>
            <a:ext uri="{FF2B5EF4-FFF2-40B4-BE49-F238E27FC236}">
              <a16:creationId xmlns:a16="http://schemas.microsoft.com/office/drawing/2014/main" id="{21E82939-48AA-4C46-8C6D-16EC3C440694}"/>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616</xdr:row>
      <xdr:rowOff>0</xdr:rowOff>
    </xdr:from>
    <xdr:to>
      <xdr:col>29</xdr:col>
      <xdr:colOff>0</xdr:colOff>
      <xdr:row>616</xdr:row>
      <xdr:rowOff>0</xdr:rowOff>
    </xdr:to>
    <xdr:sp macro="" textlink="">
      <xdr:nvSpPr>
        <xdr:cNvPr id="544" name="Line 161">
          <a:extLst>
            <a:ext uri="{FF2B5EF4-FFF2-40B4-BE49-F238E27FC236}">
              <a16:creationId xmlns:a16="http://schemas.microsoft.com/office/drawing/2014/main" id="{D14B3DCB-B5D6-457A-B383-6134EF6C4AB3}"/>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598</xdr:row>
      <xdr:rowOff>0</xdr:rowOff>
    </xdr:from>
    <xdr:to>
      <xdr:col>18</xdr:col>
      <xdr:colOff>0</xdr:colOff>
      <xdr:row>598</xdr:row>
      <xdr:rowOff>0</xdr:rowOff>
    </xdr:to>
    <xdr:sp macro="" textlink="">
      <xdr:nvSpPr>
        <xdr:cNvPr id="545" name="Line 125">
          <a:extLst>
            <a:ext uri="{FF2B5EF4-FFF2-40B4-BE49-F238E27FC236}">
              <a16:creationId xmlns:a16="http://schemas.microsoft.com/office/drawing/2014/main" id="{34E5650E-AF92-42FB-A344-AF1DDCFA9317}"/>
            </a:ext>
          </a:extLst>
        </xdr:cNvPr>
        <xdr:cNvSpPr>
          <a:spLocks noChangeShapeType="1"/>
        </xdr:cNvSpPr>
      </xdr:nvSpPr>
      <xdr:spPr bwMode="auto">
        <a:xfrm flipV="1">
          <a:off x="4229100" y="912018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619</xdr:row>
      <xdr:rowOff>0</xdr:rowOff>
    </xdr:from>
    <xdr:to>
      <xdr:col>29</xdr:col>
      <xdr:colOff>0</xdr:colOff>
      <xdr:row>619</xdr:row>
      <xdr:rowOff>0</xdr:rowOff>
    </xdr:to>
    <xdr:sp macro="" textlink="">
      <xdr:nvSpPr>
        <xdr:cNvPr id="546" name="Line 137">
          <a:extLst>
            <a:ext uri="{FF2B5EF4-FFF2-40B4-BE49-F238E27FC236}">
              <a16:creationId xmlns:a16="http://schemas.microsoft.com/office/drawing/2014/main" id="{A3276E6C-7362-45AD-ADEA-4D4D4DEBCD2A}"/>
            </a:ext>
          </a:extLst>
        </xdr:cNvPr>
        <xdr:cNvSpPr>
          <a:spLocks noChangeShapeType="1"/>
        </xdr:cNvSpPr>
      </xdr:nvSpPr>
      <xdr:spPr bwMode="auto">
        <a:xfrm flipV="1">
          <a:off x="5734050" y="940403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619</xdr:row>
      <xdr:rowOff>0</xdr:rowOff>
    </xdr:from>
    <xdr:to>
      <xdr:col>19</xdr:col>
      <xdr:colOff>0</xdr:colOff>
      <xdr:row>619</xdr:row>
      <xdr:rowOff>0</xdr:rowOff>
    </xdr:to>
    <xdr:sp macro="" textlink="">
      <xdr:nvSpPr>
        <xdr:cNvPr id="547" name="Line 173">
          <a:extLst>
            <a:ext uri="{FF2B5EF4-FFF2-40B4-BE49-F238E27FC236}">
              <a16:creationId xmlns:a16="http://schemas.microsoft.com/office/drawing/2014/main" id="{E94577C7-B151-4FA6-B481-2DE45EF4E407}"/>
            </a:ext>
          </a:extLst>
        </xdr:cNvPr>
        <xdr:cNvSpPr>
          <a:spLocks noChangeShapeType="1"/>
        </xdr:cNvSpPr>
      </xdr:nvSpPr>
      <xdr:spPr bwMode="auto">
        <a:xfrm>
          <a:off x="4457700" y="940403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619</xdr:row>
      <xdr:rowOff>9525</xdr:rowOff>
    </xdr:from>
    <xdr:to>
      <xdr:col>25</xdr:col>
      <xdr:colOff>0</xdr:colOff>
      <xdr:row>625</xdr:row>
      <xdr:rowOff>0</xdr:rowOff>
    </xdr:to>
    <xdr:sp macro="" textlink="">
      <xdr:nvSpPr>
        <xdr:cNvPr id="548" name="Line 159">
          <a:extLst>
            <a:ext uri="{FF2B5EF4-FFF2-40B4-BE49-F238E27FC236}">
              <a16:creationId xmlns:a16="http://schemas.microsoft.com/office/drawing/2014/main" id="{CDAFEB20-1DAE-40CA-9454-FE72E00910AE}"/>
            </a:ext>
          </a:extLst>
        </xdr:cNvPr>
        <xdr:cNvSpPr>
          <a:spLocks noChangeShapeType="1"/>
        </xdr:cNvSpPr>
      </xdr:nvSpPr>
      <xdr:spPr bwMode="auto">
        <a:xfrm>
          <a:off x="5962650" y="940466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622</xdr:row>
      <xdr:rowOff>0</xdr:rowOff>
    </xdr:from>
    <xdr:to>
      <xdr:col>29</xdr:col>
      <xdr:colOff>0</xdr:colOff>
      <xdr:row>622</xdr:row>
      <xdr:rowOff>0</xdr:rowOff>
    </xdr:to>
    <xdr:sp macro="" textlink="">
      <xdr:nvSpPr>
        <xdr:cNvPr id="549" name="Line 160">
          <a:extLst>
            <a:ext uri="{FF2B5EF4-FFF2-40B4-BE49-F238E27FC236}">
              <a16:creationId xmlns:a16="http://schemas.microsoft.com/office/drawing/2014/main" id="{6AB9ADFF-B752-4F8B-B16E-D45019811604}"/>
            </a:ext>
          </a:extLst>
        </xdr:cNvPr>
        <xdr:cNvSpPr>
          <a:spLocks noChangeShapeType="1"/>
        </xdr:cNvSpPr>
      </xdr:nvSpPr>
      <xdr:spPr bwMode="auto">
        <a:xfrm>
          <a:off x="5962650" y="944403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625</xdr:row>
      <xdr:rowOff>0</xdr:rowOff>
    </xdr:from>
    <xdr:to>
      <xdr:col>29</xdr:col>
      <xdr:colOff>0</xdr:colOff>
      <xdr:row>625</xdr:row>
      <xdr:rowOff>0</xdr:rowOff>
    </xdr:to>
    <xdr:sp macro="" textlink="">
      <xdr:nvSpPr>
        <xdr:cNvPr id="550" name="Line 161">
          <a:extLst>
            <a:ext uri="{FF2B5EF4-FFF2-40B4-BE49-F238E27FC236}">
              <a16:creationId xmlns:a16="http://schemas.microsoft.com/office/drawing/2014/main" id="{FF869E57-D740-4E4F-B2C2-635BBA5F9457}"/>
            </a:ext>
          </a:extLst>
        </xdr:cNvPr>
        <xdr:cNvSpPr>
          <a:spLocks noChangeShapeType="1"/>
        </xdr:cNvSpPr>
      </xdr:nvSpPr>
      <xdr:spPr bwMode="auto">
        <a:xfrm>
          <a:off x="5962650" y="94840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619</xdr:row>
      <xdr:rowOff>9525</xdr:rowOff>
    </xdr:from>
    <xdr:to>
      <xdr:col>18</xdr:col>
      <xdr:colOff>0</xdr:colOff>
      <xdr:row>631</xdr:row>
      <xdr:rowOff>0</xdr:rowOff>
    </xdr:to>
    <xdr:sp macro="" textlink="">
      <xdr:nvSpPr>
        <xdr:cNvPr id="551" name="Line 183">
          <a:extLst>
            <a:ext uri="{FF2B5EF4-FFF2-40B4-BE49-F238E27FC236}">
              <a16:creationId xmlns:a16="http://schemas.microsoft.com/office/drawing/2014/main" id="{1F30112A-C5FE-4188-B170-6DDABA2D09DE}"/>
            </a:ext>
          </a:extLst>
        </xdr:cNvPr>
        <xdr:cNvSpPr>
          <a:spLocks noChangeShapeType="1"/>
        </xdr:cNvSpPr>
      </xdr:nvSpPr>
      <xdr:spPr bwMode="auto">
        <a:xfrm flipH="1">
          <a:off x="4474029" y="104675668"/>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706</xdr:row>
      <xdr:rowOff>0</xdr:rowOff>
    </xdr:from>
    <xdr:to>
      <xdr:col>12</xdr:col>
      <xdr:colOff>0</xdr:colOff>
      <xdr:row>706</xdr:row>
      <xdr:rowOff>0</xdr:rowOff>
    </xdr:to>
    <xdr:sp macro="" textlink="">
      <xdr:nvSpPr>
        <xdr:cNvPr id="552" name="Line 111">
          <a:extLst>
            <a:ext uri="{FF2B5EF4-FFF2-40B4-BE49-F238E27FC236}">
              <a16:creationId xmlns:a16="http://schemas.microsoft.com/office/drawing/2014/main" id="{46B5A778-A4CE-4AF5-911F-A96F985E9903}"/>
            </a:ext>
          </a:extLst>
        </xdr:cNvPr>
        <xdr:cNvSpPr>
          <a:spLocks noChangeShapeType="1"/>
        </xdr:cNvSpPr>
      </xdr:nvSpPr>
      <xdr:spPr bwMode="auto">
        <a:xfrm>
          <a:off x="2952750" y="87544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1838</xdr:colOff>
      <xdr:row>706</xdr:row>
      <xdr:rowOff>0</xdr:rowOff>
    </xdr:from>
    <xdr:to>
      <xdr:col>22</xdr:col>
      <xdr:colOff>0</xdr:colOff>
      <xdr:row>706</xdr:row>
      <xdr:rowOff>0</xdr:rowOff>
    </xdr:to>
    <xdr:sp macro="" textlink="">
      <xdr:nvSpPr>
        <xdr:cNvPr id="553" name="Line 126">
          <a:extLst>
            <a:ext uri="{FF2B5EF4-FFF2-40B4-BE49-F238E27FC236}">
              <a16:creationId xmlns:a16="http://schemas.microsoft.com/office/drawing/2014/main" id="{93E918D1-5D79-4E13-888C-4ABAD3AC28D4}"/>
            </a:ext>
          </a:extLst>
        </xdr:cNvPr>
        <xdr:cNvSpPr>
          <a:spLocks noChangeShapeType="1"/>
        </xdr:cNvSpPr>
      </xdr:nvSpPr>
      <xdr:spPr bwMode="auto">
        <a:xfrm flipV="1">
          <a:off x="4459538" y="105803700"/>
          <a:ext cx="722062"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712</xdr:row>
      <xdr:rowOff>0</xdr:rowOff>
    </xdr:from>
    <xdr:to>
      <xdr:col>29</xdr:col>
      <xdr:colOff>0</xdr:colOff>
      <xdr:row>712</xdr:row>
      <xdr:rowOff>0</xdr:rowOff>
    </xdr:to>
    <xdr:sp macro="" textlink="">
      <xdr:nvSpPr>
        <xdr:cNvPr id="554" name="Line 135">
          <a:extLst>
            <a:ext uri="{FF2B5EF4-FFF2-40B4-BE49-F238E27FC236}">
              <a16:creationId xmlns:a16="http://schemas.microsoft.com/office/drawing/2014/main" id="{594D22C6-5CDB-4A64-A07E-F69FB6D91904}"/>
            </a:ext>
          </a:extLst>
        </xdr:cNvPr>
        <xdr:cNvSpPr>
          <a:spLocks noChangeShapeType="1"/>
        </xdr:cNvSpPr>
      </xdr:nvSpPr>
      <xdr:spPr bwMode="auto">
        <a:xfrm flipV="1">
          <a:off x="5734050" y="88353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715</xdr:row>
      <xdr:rowOff>0</xdr:rowOff>
    </xdr:from>
    <xdr:to>
      <xdr:col>29</xdr:col>
      <xdr:colOff>0</xdr:colOff>
      <xdr:row>715</xdr:row>
      <xdr:rowOff>0</xdr:rowOff>
    </xdr:to>
    <xdr:sp macro="" textlink="">
      <xdr:nvSpPr>
        <xdr:cNvPr id="555" name="Line 136">
          <a:extLst>
            <a:ext uri="{FF2B5EF4-FFF2-40B4-BE49-F238E27FC236}">
              <a16:creationId xmlns:a16="http://schemas.microsoft.com/office/drawing/2014/main" id="{4AAD38E8-67EB-4321-9F77-F6ED5A2841C2}"/>
            </a:ext>
          </a:extLst>
        </xdr:cNvPr>
        <xdr:cNvSpPr>
          <a:spLocks noChangeShapeType="1"/>
        </xdr:cNvSpPr>
      </xdr:nvSpPr>
      <xdr:spPr bwMode="auto">
        <a:xfrm flipV="1">
          <a:off x="5734050" y="88763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718</xdr:row>
      <xdr:rowOff>0</xdr:rowOff>
    </xdr:from>
    <xdr:to>
      <xdr:col>29</xdr:col>
      <xdr:colOff>0</xdr:colOff>
      <xdr:row>718</xdr:row>
      <xdr:rowOff>0</xdr:rowOff>
    </xdr:to>
    <xdr:sp macro="" textlink="">
      <xdr:nvSpPr>
        <xdr:cNvPr id="556" name="Line 137">
          <a:extLst>
            <a:ext uri="{FF2B5EF4-FFF2-40B4-BE49-F238E27FC236}">
              <a16:creationId xmlns:a16="http://schemas.microsoft.com/office/drawing/2014/main" id="{8387D669-F509-4DA5-9025-BCA737F93D6C}"/>
            </a:ext>
          </a:extLst>
        </xdr:cNvPr>
        <xdr:cNvSpPr>
          <a:spLocks noChangeShapeType="1"/>
        </xdr:cNvSpPr>
      </xdr:nvSpPr>
      <xdr:spPr bwMode="auto">
        <a:xfrm flipV="1">
          <a:off x="5734050" y="89173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727</xdr:row>
      <xdr:rowOff>0</xdr:rowOff>
    </xdr:from>
    <xdr:to>
      <xdr:col>29</xdr:col>
      <xdr:colOff>0</xdr:colOff>
      <xdr:row>727</xdr:row>
      <xdr:rowOff>0</xdr:rowOff>
    </xdr:to>
    <xdr:sp macro="" textlink="">
      <xdr:nvSpPr>
        <xdr:cNvPr id="557" name="Line 138">
          <a:extLst>
            <a:ext uri="{FF2B5EF4-FFF2-40B4-BE49-F238E27FC236}">
              <a16:creationId xmlns:a16="http://schemas.microsoft.com/office/drawing/2014/main" id="{44C69B25-83D7-4759-866F-2AEBC96A60BE}"/>
            </a:ext>
          </a:extLst>
        </xdr:cNvPr>
        <xdr:cNvSpPr>
          <a:spLocks noChangeShapeType="1"/>
        </xdr:cNvSpPr>
      </xdr:nvSpPr>
      <xdr:spPr bwMode="auto">
        <a:xfrm flipV="1">
          <a:off x="5734050" y="90382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730</xdr:row>
      <xdr:rowOff>0</xdr:rowOff>
    </xdr:from>
    <xdr:to>
      <xdr:col>29</xdr:col>
      <xdr:colOff>0</xdr:colOff>
      <xdr:row>730</xdr:row>
      <xdr:rowOff>0</xdr:rowOff>
    </xdr:to>
    <xdr:sp macro="" textlink="">
      <xdr:nvSpPr>
        <xdr:cNvPr id="558" name="Line 139">
          <a:extLst>
            <a:ext uri="{FF2B5EF4-FFF2-40B4-BE49-F238E27FC236}">
              <a16:creationId xmlns:a16="http://schemas.microsoft.com/office/drawing/2014/main" id="{1AD3F18A-B8CB-49FA-8D02-773A6569F127}"/>
            </a:ext>
          </a:extLst>
        </xdr:cNvPr>
        <xdr:cNvSpPr>
          <a:spLocks noChangeShapeType="1"/>
        </xdr:cNvSpPr>
      </xdr:nvSpPr>
      <xdr:spPr bwMode="auto">
        <a:xfrm flipV="1">
          <a:off x="5734050" y="90792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718</xdr:row>
      <xdr:rowOff>0</xdr:rowOff>
    </xdr:from>
    <xdr:to>
      <xdr:col>18</xdr:col>
      <xdr:colOff>0</xdr:colOff>
      <xdr:row>730</xdr:row>
      <xdr:rowOff>0</xdr:rowOff>
    </xdr:to>
    <xdr:sp macro="" textlink="">
      <xdr:nvSpPr>
        <xdr:cNvPr id="559" name="Line 170">
          <a:extLst>
            <a:ext uri="{FF2B5EF4-FFF2-40B4-BE49-F238E27FC236}">
              <a16:creationId xmlns:a16="http://schemas.microsoft.com/office/drawing/2014/main" id="{CE3B4CAB-CFE1-48DD-A93E-9A89912AC053}"/>
            </a:ext>
          </a:extLst>
        </xdr:cNvPr>
        <xdr:cNvSpPr>
          <a:spLocks noChangeShapeType="1"/>
        </xdr:cNvSpPr>
      </xdr:nvSpPr>
      <xdr:spPr bwMode="auto">
        <a:xfrm>
          <a:off x="4457700" y="107432475"/>
          <a:ext cx="0" cy="161925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712</xdr:row>
      <xdr:rowOff>0</xdr:rowOff>
    </xdr:from>
    <xdr:to>
      <xdr:col>19</xdr:col>
      <xdr:colOff>0</xdr:colOff>
      <xdr:row>712</xdr:row>
      <xdr:rowOff>0</xdr:rowOff>
    </xdr:to>
    <xdr:sp macro="" textlink="">
      <xdr:nvSpPr>
        <xdr:cNvPr id="560" name="Line 171">
          <a:extLst>
            <a:ext uri="{FF2B5EF4-FFF2-40B4-BE49-F238E27FC236}">
              <a16:creationId xmlns:a16="http://schemas.microsoft.com/office/drawing/2014/main" id="{70A8604E-00EC-4CF9-B5FE-B6B05A6DED33}"/>
            </a:ext>
          </a:extLst>
        </xdr:cNvPr>
        <xdr:cNvSpPr>
          <a:spLocks noChangeShapeType="1"/>
        </xdr:cNvSpPr>
      </xdr:nvSpPr>
      <xdr:spPr bwMode="auto">
        <a:xfrm>
          <a:off x="4457700" y="88353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715</xdr:row>
      <xdr:rowOff>0</xdr:rowOff>
    </xdr:from>
    <xdr:to>
      <xdr:col>19</xdr:col>
      <xdr:colOff>0</xdr:colOff>
      <xdr:row>715</xdr:row>
      <xdr:rowOff>0</xdr:rowOff>
    </xdr:to>
    <xdr:sp macro="" textlink="">
      <xdr:nvSpPr>
        <xdr:cNvPr id="561" name="Line 172">
          <a:extLst>
            <a:ext uri="{FF2B5EF4-FFF2-40B4-BE49-F238E27FC236}">
              <a16:creationId xmlns:a16="http://schemas.microsoft.com/office/drawing/2014/main" id="{B2234164-86C8-49E5-93B9-7113E01DADDB}"/>
            </a:ext>
          </a:extLst>
        </xdr:cNvPr>
        <xdr:cNvSpPr>
          <a:spLocks noChangeShapeType="1"/>
        </xdr:cNvSpPr>
      </xdr:nvSpPr>
      <xdr:spPr bwMode="auto">
        <a:xfrm>
          <a:off x="4457700" y="887634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718</xdr:row>
      <xdr:rowOff>0</xdr:rowOff>
    </xdr:from>
    <xdr:to>
      <xdr:col>19</xdr:col>
      <xdr:colOff>0</xdr:colOff>
      <xdr:row>718</xdr:row>
      <xdr:rowOff>0</xdr:rowOff>
    </xdr:to>
    <xdr:sp macro="" textlink="">
      <xdr:nvSpPr>
        <xdr:cNvPr id="562" name="Line 173">
          <a:extLst>
            <a:ext uri="{FF2B5EF4-FFF2-40B4-BE49-F238E27FC236}">
              <a16:creationId xmlns:a16="http://schemas.microsoft.com/office/drawing/2014/main" id="{04AE2A91-2E4A-4B2B-8173-689881A657BD}"/>
            </a:ext>
          </a:extLst>
        </xdr:cNvPr>
        <xdr:cNvSpPr>
          <a:spLocks noChangeShapeType="1"/>
        </xdr:cNvSpPr>
      </xdr:nvSpPr>
      <xdr:spPr bwMode="auto">
        <a:xfrm>
          <a:off x="4457700" y="89173050"/>
          <a:ext cx="114300" cy="0"/>
        </a:xfrm>
        <a:prstGeom prst="line">
          <a:avLst/>
        </a:prstGeom>
        <a:noFill/>
        <a:ln w="19050">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727</xdr:row>
      <xdr:rowOff>0</xdr:rowOff>
    </xdr:from>
    <xdr:to>
      <xdr:col>19</xdr:col>
      <xdr:colOff>0</xdr:colOff>
      <xdr:row>727</xdr:row>
      <xdr:rowOff>0</xdr:rowOff>
    </xdr:to>
    <xdr:sp macro="" textlink="">
      <xdr:nvSpPr>
        <xdr:cNvPr id="563" name="Line 174">
          <a:extLst>
            <a:ext uri="{FF2B5EF4-FFF2-40B4-BE49-F238E27FC236}">
              <a16:creationId xmlns:a16="http://schemas.microsoft.com/office/drawing/2014/main" id="{09671FE7-B6A9-4B16-AAFC-155A20EE7F9C}"/>
            </a:ext>
          </a:extLst>
        </xdr:cNvPr>
        <xdr:cNvSpPr>
          <a:spLocks noChangeShapeType="1"/>
        </xdr:cNvSpPr>
      </xdr:nvSpPr>
      <xdr:spPr bwMode="auto">
        <a:xfrm>
          <a:off x="4457700" y="90382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730</xdr:row>
      <xdr:rowOff>0</xdr:rowOff>
    </xdr:from>
    <xdr:to>
      <xdr:col>19</xdr:col>
      <xdr:colOff>0</xdr:colOff>
      <xdr:row>730</xdr:row>
      <xdr:rowOff>0</xdr:rowOff>
    </xdr:to>
    <xdr:sp macro="" textlink="">
      <xdr:nvSpPr>
        <xdr:cNvPr id="564" name="Line 175">
          <a:extLst>
            <a:ext uri="{FF2B5EF4-FFF2-40B4-BE49-F238E27FC236}">
              <a16:creationId xmlns:a16="http://schemas.microsoft.com/office/drawing/2014/main" id="{F67F7AB2-5595-4C91-B829-05B9EBA6C416}"/>
            </a:ext>
          </a:extLst>
        </xdr:cNvPr>
        <xdr:cNvSpPr>
          <a:spLocks noChangeShapeType="1"/>
        </xdr:cNvSpPr>
      </xdr:nvSpPr>
      <xdr:spPr bwMode="auto">
        <a:xfrm>
          <a:off x="4457700" y="90792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709</xdr:row>
      <xdr:rowOff>0</xdr:rowOff>
    </xdr:from>
    <xdr:to>
      <xdr:col>22</xdr:col>
      <xdr:colOff>0</xdr:colOff>
      <xdr:row>709</xdr:row>
      <xdr:rowOff>0</xdr:rowOff>
    </xdr:to>
    <xdr:sp macro="" textlink="">
      <xdr:nvSpPr>
        <xdr:cNvPr id="565" name="Line 176">
          <a:extLst>
            <a:ext uri="{FF2B5EF4-FFF2-40B4-BE49-F238E27FC236}">
              <a16:creationId xmlns:a16="http://schemas.microsoft.com/office/drawing/2014/main" id="{BD96C839-3290-4411-AAB8-639F3290018A}"/>
            </a:ext>
          </a:extLst>
        </xdr:cNvPr>
        <xdr:cNvSpPr>
          <a:spLocks noChangeShapeType="1"/>
        </xdr:cNvSpPr>
      </xdr:nvSpPr>
      <xdr:spPr bwMode="auto">
        <a:xfrm>
          <a:off x="4457700" y="87944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718</xdr:row>
      <xdr:rowOff>9525</xdr:rowOff>
    </xdr:from>
    <xdr:to>
      <xdr:col>25</xdr:col>
      <xdr:colOff>0</xdr:colOff>
      <xdr:row>724</xdr:row>
      <xdr:rowOff>0</xdr:rowOff>
    </xdr:to>
    <xdr:sp macro="" textlink="">
      <xdr:nvSpPr>
        <xdr:cNvPr id="566" name="Line 159">
          <a:extLst>
            <a:ext uri="{FF2B5EF4-FFF2-40B4-BE49-F238E27FC236}">
              <a16:creationId xmlns:a16="http://schemas.microsoft.com/office/drawing/2014/main" id="{0D65F837-DF34-4EE3-A7B8-7FD269D6E63B}"/>
            </a:ext>
          </a:extLst>
        </xdr:cNvPr>
        <xdr:cNvSpPr>
          <a:spLocks noChangeShapeType="1"/>
        </xdr:cNvSpPr>
      </xdr:nvSpPr>
      <xdr:spPr bwMode="auto">
        <a:xfrm>
          <a:off x="5962650" y="89179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721</xdr:row>
      <xdr:rowOff>0</xdr:rowOff>
    </xdr:from>
    <xdr:to>
      <xdr:col>29</xdr:col>
      <xdr:colOff>0</xdr:colOff>
      <xdr:row>721</xdr:row>
      <xdr:rowOff>0</xdr:rowOff>
    </xdr:to>
    <xdr:sp macro="" textlink="">
      <xdr:nvSpPr>
        <xdr:cNvPr id="567" name="Line 160">
          <a:extLst>
            <a:ext uri="{FF2B5EF4-FFF2-40B4-BE49-F238E27FC236}">
              <a16:creationId xmlns:a16="http://schemas.microsoft.com/office/drawing/2014/main" id="{2E7BBD83-B9F8-4A48-A36F-64A89082BBCD}"/>
            </a:ext>
          </a:extLst>
        </xdr:cNvPr>
        <xdr:cNvSpPr>
          <a:spLocks noChangeShapeType="1"/>
        </xdr:cNvSpPr>
      </xdr:nvSpPr>
      <xdr:spPr bwMode="auto">
        <a:xfrm>
          <a:off x="5962650" y="89573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724</xdr:row>
      <xdr:rowOff>0</xdr:rowOff>
    </xdr:from>
    <xdr:to>
      <xdr:col>29</xdr:col>
      <xdr:colOff>0</xdr:colOff>
      <xdr:row>724</xdr:row>
      <xdr:rowOff>0</xdr:rowOff>
    </xdr:to>
    <xdr:sp macro="" textlink="">
      <xdr:nvSpPr>
        <xdr:cNvPr id="568" name="Line 161">
          <a:extLst>
            <a:ext uri="{FF2B5EF4-FFF2-40B4-BE49-F238E27FC236}">
              <a16:creationId xmlns:a16="http://schemas.microsoft.com/office/drawing/2014/main" id="{27AB0640-24A2-452B-AF88-2B817490B8D5}"/>
            </a:ext>
          </a:extLst>
        </xdr:cNvPr>
        <xdr:cNvSpPr>
          <a:spLocks noChangeShapeType="1"/>
        </xdr:cNvSpPr>
      </xdr:nvSpPr>
      <xdr:spPr bwMode="auto">
        <a:xfrm>
          <a:off x="5962650" y="89973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751</xdr:row>
      <xdr:rowOff>0</xdr:rowOff>
    </xdr:from>
    <xdr:to>
      <xdr:col>5</xdr:col>
      <xdr:colOff>0</xdr:colOff>
      <xdr:row>751</xdr:row>
      <xdr:rowOff>0</xdr:rowOff>
    </xdr:to>
    <xdr:sp macro="" textlink="">
      <xdr:nvSpPr>
        <xdr:cNvPr id="603" name="Line 44">
          <a:extLst>
            <a:ext uri="{FF2B5EF4-FFF2-40B4-BE49-F238E27FC236}">
              <a16:creationId xmlns:a16="http://schemas.microsoft.com/office/drawing/2014/main" id="{C93EDA0B-DD9D-4569-8EAF-A1B750C7156B}"/>
            </a:ext>
          </a:extLst>
        </xdr:cNvPr>
        <xdr:cNvSpPr>
          <a:spLocks noChangeShapeType="1"/>
        </xdr:cNvSpPr>
      </xdr:nvSpPr>
      <xdr:spPr bwMode="auto">
        <a:xfrm>
          <a:off x="485775" y="66151125"/>
          <a:ext cx="10763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751</xdr:row>
      <xdr:rowOff>0</xdr:rowOff>
    </xdr:from>
    <xdr:to>
      <xdr:col>14</xdr:col>
      <xdr:colOff>53340</xdr:colOff>
      <xdr:row>751</xdr:row>
      <xdr:rowOff>0</xdr:rowOff>
    </xdr:to>
    <xdr:sp macro="" textlink="">
      <xdr:nvSpPr>
        <xdr:cNvPr id="604" name="Line 65">
          <a:extLst>
            <a:ext uri="{FF2B5EF4-FFF2-40B4-BE49-F238E27FC236}">
              <a16:creationId xmlns:a16="http://schemas.microsoft.com/office/drawing/2014/main" id="{DD5E1F84-54FB-4041-97CF-EF3110339961}"/>
            </a:ext>
          </a:extLst>
        </xdr:cNvPr>
        <xdr:cNvSpPr>
          <a:spLocks noChangeShapeType="1"/>
        </xdr:cNvSpPr>
      </xdr:nvSpPr>
      <xdr:spPr bwMode="auto">
        <a:xfrm flipV="1">
          <a:off x="2255520" y="103555800"/>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226978</xdr:colOff>
      <xdr:row>751</xdr:row>
      <xdr:rowOff>2</xdr:rowOff>
    </xdr:from>
    <xdr:to>
      <xdr:col>11</xdr:col>
      <xdr:colOff>0</xdr:colOff>
      <xdr:row>1078</xdr:row>
      <xdr:rowOff>1</xdr:rowOff>
    </xdr:to>
    <xdr:sp macro="" textlink="">
      <xdr:nvSpPr>
        <xdr:cNvPr id="605" name="Line 89">
          <a:extLst>
            <a:ext uri="{FF2B5EF4-FFF2-40B4-BE49-F238E27FC236}">
              <a16:creationId xmlns:a16="http://schemas.microsoft.com/office/drawing/2014/main" id="{B590087C-9C09-4A37-A6B2-3B65AFCE2D13}"/>
            </a:ext>
          </a:extLst>
        </xdr:cNvPr>
        <xdr:cNvSpPr>
          <a:spLocks noChangeShapeType="1"/>
        </xdr:cNvSpPr>
      </xdr:nvSpPr>
      <xdr:spPr bwMode="auto">
        <a:xfrm flipH="1">
          <a:off x="2491957" y="105728816"/>
          <a:ext cx="4250" cy="3951364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754</xdr:row>
      <xdr:rowOff>0</xdr:rowOff>
    </xdr:from>
    <xdr:to>
      <xdr:col>15</xdr:col>
      <xdr:colOff>0</xdr:colOff>
      <xdr:row>754</xdr:row>
      <xdr:rowOff>0</xdr:rowOff>
    </xdr:to>
    <xdr:sp macro="" textlink="">
      <xdr:nvSpPr>
        <xdr:cNvPr id="606" name="Line 90">
          <a:extLst>
            <a:ext uri="{FF2B5EF4-FFF2-40B4-BE49-F238E27FC236}">
              <a16:creationId xmlns:a16="http://schemas.microsoft.com/office/drawing/2014/main" id="{7911C3CC-D624-40E2-A5A6-27BB22693B3E}"/>
            </a:ext>
          </a:extLst>
        </xdr:cNvPr>
        <xdr:cNvSpPr>
          <a:spLocks noChangeShapeType="1"/>
        </xdr:cNvSpPr>
      </xdr:nvSpPr>
      <xdr:spPr bwMode="auto">
        <a:xfrm>
          <a:off x="2952750" y="6655117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757</xdr:row>
      <xdr:rowOff>0</xdr:rowOff>
    </xdr:from>
    <xdr:to>
      <xdr:col>15</xdr:col>
      <xdr:colOff>0</xdr:colOff>
      <xdr:row>757</xdr:row>
      <xdr:rowOff>0</xdr:rowOff>
    </xdr:to>
    <xdr:sp macro="" textlink="">
      <xdr:nvSpPr>
        <xdr:cNvPr id="607" name="Line 91">
          <a:extLst>
            <a:ext uri="{FF2B5EF4-FFF2-40B4-BE49-F238E27FC236}">
              <a16:creationId xmlns:a16="http://schemas.microsoft.com/office/drawing/2014/main" id="{7E027C1D-CBCC-46B4-84F5-4F536FF61A7C}"/>
            </a:ext>
          </a:extLst>
        </xdr:cNvPr>
        <xdr:cNvSpPr>
          <a:spLocks noChangeShapeType="1"/>
        </xdr:cNvSpPr>
      </xdr:nvSpPr>
      <xdr:spPr bwMode="auto">
        <a:xfrm>
          <a:off x="2952750" y="67351275"/>
          <a:ext cx="7239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760</xdr:row>
      <xdr:rowOff>0</xdr:rowOff>
    </xdr:from>
    <xdr:to>
      <xdr:col>15</xdr:col>
      <xdr:colOff>0</xdr:colOff>
      <xdr:row>760</xdr:row>
      <xdr:rowOff>0</xdr:rowOff>
    </xdr:to>
    <xdr:sp macro="" textlink="">
      <xdr:nvSpPr>
        <xdr:cNvPr id="608" name="Line 92">
          <a:extLst>
            <a:ext uri="{FF2B5EF4-FFF2-40B4-BE49-F238E27FC236}">
              <a16:creationId xmlns:a16="http://schemas.microsoft.com/office/drawing/2014/main" id="{CBF23FC7-B73F-463A-A889-C901013C9D35}"/>
            </a:ext>
          </a:extLst>
        </xdr:cNvPr>
        <xdr:cNvSpPr>
          <a:spLocks noChangeShapeType="1"/>
        </xdr:cNvSpPr>
      </xdr:nvSpPr>
      <xdr:spPr bwMode="auto">
        <a:xfrm>
          <a:off x="2952750" y="7095172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763</xdr:row>
      <xdr:rowOff>0</xdr:rowOff>
    </xdr:from>
    <xdr:to>
      <xdr:col>15</xdr:col>
      <xdr:colOff>0</xdr:colOff>
      <xdr:row>763</xdr:row>
      <xdr:rowOff>0</xdr:rowOff>
    </xdr:to>
    <xdr:sp macro="" textlink="">
      <xdr:nvSpPr>
        <xdr:cNvPr id="609" name="Line 93">
          <a:extLst>
            <a:ext uri="{FF2B5EF4-FFF2-40B4-BE49-F238E27FC236}">
              <a16:creationId xmlns:a16="http://schemas.microsoft.com/office/drawing/2014/main" id="{1A89872D-9B9D-45A2-BDF8-B3FC6BA390F2}"/>
            </a:ext>
          </a:extLst>
        </xdr:cNvPr>
        <xdr:cNvSpPr>
          <a:spLocks noChangeShapeType="1"/>
        </xdr:cNvSpPr>
      </xdr:nvSpPr>
      <xdr:spPr bwMode="auto">
        <a:xfrm>
          <a:off x="2952750" y="717518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766</xdr:row>
      <xdr:rowOff>0</xdr:rowOff>
    </xdr:from>
    <xdr:to>
      <xdr:col>15</xdr:col>
      <xdr:colOff>9525</xdr:colOff>
      <xdr:row>766</xdr:row>
      <xdr:rowOff>0</xdr:rowOff>
    </xdr:to>
    <xdr:sp macro="" textlink="">
      <xdr:nvSpPr>
        <xdr:cNvPr id="610" name="Line 94">
          <a:extLst>
            <a:ext uri="{FF2B5EF4-FFF2-40B4-BE49-F238E27FC236}">
              <a16:creationId xmlns:a16="http://schemas.microsoft.com/office/drawing/2014/main" id="{AC6C3A07-D283-40C9-AE50-EBBB2FB9D4A4}"/>
            </a:ext>
          </a:extLst>
        </xdr:cNvPr>
        <xdr:cNvSpPr>
          <a:spLocks noChangeShapeType="1"/>
        </xdr:cNvSpPr>
      </xdr:nvSpPr>
      <xdr:spPr bwMode="auto">
        <a:xfrm>
          <a:off x="2959100" y="7215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769</xdr:row>
      <xdr:rowOff>0</xdr:rowOff>
    </xdr:from>
    <xdr:to>
      <xdr:col>15</xdr:col>
      <xdr:colOff>9525</xdr:colOff>
      <xdr:row>769</xdr:row>
      <xdr:rowOff>0</xdr:rowOff>
    </xdr:to>
    <xdr:sp macro="" textlink="">
      <xdr:nvSpPr>
        <xdr:cNvPr id="611" name="Line 95">
          <a:extLst>
            <a:ext uri="{FF2B5EF4-FFF2-40B4-BE49-F238E27FC236}">
              <a16:creationId xmlns:a16="http://schemas.microsoft.com/office/drawing/2014/main" id="{EA1ADE1D-6AB2-4925-A799-5C93861760F7}"/>
            </a:ext>
          </a:extLst>
        </xdr:cNvPr>
        <xdr:cNvSpPr>
          <a:spLocks noChangeShapeType="1"/>
        </xdr:cNvSpPr>
      </xdr:nvSpPr>
      <xdr:spPr bwMode="auto">
        <a:xfrm>
          <a:off x="2959100" y="7255192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772</xdr:row>
      <xdr:rowOff>0</xdr:rowOff>
    </xdr:from>
    <xdr:to>
      <xdr:col>15</xdr:col>
      <xdr:colOff>0</xdr:colOff>
      <xdr:row>772</xdr:row>
      <xdr:rowOff>0</xdr:rowOff>
    </xdr:to>
    <xdr:sp macro="" textlink="">
      <xdr:nvSpPr>
        <xdr:cNvPr id="612" name="Line 97">
          <a:extLst>
            <a:ext uri="{FF2B5EF4-FFF2-40B4-BE49-F238E27FC236}">
              <a16:creationId xmlns:a16="http://schemas.microsoft.com/office/drawing/2014/main" id="{2E8B1D3C-59F5-48AD-8DD3-2F3220047CBF}"/>
            </a:ext>
          </a:extLst>
        </xdr:cNvPr>
        <xdr:cNvSpPr>
          <a:spLocks noChangeShapeType="1"/>
        </xdr:cNvSpPr>
      </xdr:nvSpPr>
      <xdr:spPr bwMode="auto">
        <a:xfrm>
          <a:off x="2952750" y="72951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775</xdr:row>
      <xdr:rowOff>0</xdr:rowOff>
    </xdr:from>
    <xdr:to>
      <xdr:col>15</xdr:col>
      <xdr:colOff>0</xdr:colOff>
      <xdr:row>775</xdr:row>
      <xdr:rowOff>0</xdr:rowOff>
    </xdr:to>
    <xdr:sp macro="" textlink="">
      <xdr:nvSpPr>
        <xdr:cNvPr id="613" name="Line 98">
          <a:extLst>
            <a:ext uri="{FF2B5EF4-FFF2-40B4-BE49-F238E27FC236}">
              <a16:creationId xmlns:a16="http://schemas.microsoft.com/office/drawing/2014/main" id="{1F9ABADA-A982-4BF0-9A6F-460B5DF78DE3}"/>
            </a:ext>
          </a:extLst>
        </xdr:cNvPr>
        <xdr:cNvSpPr>
          <a:spLocks noChangeShapeType="1"/>
        </xdr:cNvSpPr>
      </xdr:nvSpPr>
      <xdr:spPr bwMode="auto">
        <a:xfrm>
          <a:off x="2952750" y="73352025"/>
          <a:ext cx="7239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778</xdr:row>
      <xdr:rowOff>0</xdr:rowOff>
    </xdr:from>
    <xdr:to>
      <xdr:col>15</xdr:col>
      <xdr:colOff>0</xdr:colOff>
      <xdr:row>778</xdr:row>
      <xdr:rowOff>0</xdr:rowOff>
    </xdr:to>
    <xdr:sp macro="" textlink="">
      <xdr:nvSpPr>
        <xdr:cNvPr id="614" name="Line 99">
          <a:extLst>
            <a:ext uri="{FF2B5EF4-FFF2-40B4-BE49-F238E27FC236}">
              <a16:creationId xmlns:a16="http://schemas.microsoft.com/office/drawing/2014/main" id="{CCB9FDD5-F8D8-47AA-8474-0FAD107A5C55}"/>
            </a:ext>
          </a:extLst>
        </xdr:cNvPr>
        <xdr:cNvSpPr>
          <a:spLocks noChangeShapeType="1"/>
        </xdr:cNvSpPr>
      </xdr:nvSpPr>
      <xdr:spPr bwMode="auto">
        <a:xfrm>
          <a:off x="2952750" y="737520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781</xdr:row>
      <xdr:rowOff>0</xdr:rowOff>
    </xdr:from>
    <xdr:to>
      <xdr:col>15</xdr:col>
      <xdr:colOff>0</xdr:colOff>
      <xdr:row>781</xdr:row>
      <xdr:rowOff>0</xdr:rowOff>
    </xdr:to>
    <xdr:sp macro="" textlink="">
      <xdr:nvSpPr>
        <xdr:cNvPr id="615" name="Line 101">
          <a:extLst>
            <a:ext uri="{FF2B5EF4-FFF2-40B4-BE49-F238E27FC236}">
              <a16:creationId xmlns:a16="http://schemas.microsoft.com/office/drawing/2014/main" id="{70B8AC97-7E9C-4032-8E00-15F3AAA15C4D}"/>
            </a:ext>
          </a:extLst>
        </xdr:cNvPr>
        <xdr:cNvSpPr>
          <a:spLocks noChangeShapeType="1"/>
        </xdr:cNvSpPr>
      </xdr:nvSpPr>
      <xdr:spPr bwMode="auto">
        <a:xfrm>
          <a:off x="2952750" y="741521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784</xdr:row>
      <xdr:rowOff>0</xdr:rowOff>
    </xdr:from>
    <xdr:to>
      <xdr:col>15</xdr:col>
      <xdr:colOff>0</xdr:colOff>
      <xdr:row>784</xdr:row>
      <xdr:rowOff>0</xdr:rowOff>
    </xdr:to>
    <xdr:sp macro="" textlink="">
      <xdr:nvSpPr>
        <xdr:cNvPr id="616" name="Line 102">
          <a:extLst>
            <a:ext uri="{FF2B5EF4-FFF2-40B4-BE49-F238E27FC236}">
              <a16:creationId xmlns:a16="http://schemas.microsoft.com/office/drawing/2014/main" id="{6D7FAD99-2391-401B-8BCD-3FE4BFE9F538}"/>
            </a:ext>
          </a:extLst>
        </xdr:cNvPr>
        <xdr:cNvSpPr>
          <a:spLocks noChangeShapeType="1"/>
        </xdr:cNvSpPr>
      </xdr:nvSpPr>
      <xdr:spPr bwMode="auto">
        <a:xfrm>
          <a:off x="2952750" y="74552175"/>
          <a:ext cx="7239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787</xdr:row>
      <xdr:rowOff>0</xdr:rowOff>
    </xdr:from>
    <xdr:to>
      <xdr:col>12</xdr:col>
      <xdr:colOff>0</xdr:colOff>
      <xdr:row>787</xdr:row>
      <xdr:rowOff>0</xdr:rowOff>
    </xdr:to>
    <xdr:sp macro="" textlink="">
      <xdr:nvSpPr>
        <xdr:cNvPr id="617" name="Line 103">
          <a:extLst>
            <a:ext uri="{FF2B5EF4-FFF2-40B4-BE49-F238E27FC236}">
              <a16:creationId xmlns:a16="http://schemas.microsoft.com/office/drawing/2014/main" id="{00984427-3BA8-4A12-85F7-036AD1309DCE}"/>
            </a:ext>
          </a:extLst>
        </xdr:cNvPr>
        <xdr:cNvSpPr>
          <a:spLocks noChangeShapeType="1"/>
        </xdr:cNvSpPr>
      </xdr:nvSpPr>
      <xdr:spPr bwMode="auto">
        <a:xfrm>
          <a:off x="2952750" y="753713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790</xdr:row>
      <xdr:rowOff>0</xdr:rowOff>
    </xdr:from>
    <xdr:to>
      <xdr:col>12</xdr:col>
      <xdr:colOff>0</xdr:colOff>
      <xdr:row>790</xdr:row>
      <xdr:rowOff>0</xdr:rowOff>
    </xdr:to>
    <xdr:sp macro="" textlink="">
      <xdr:nvSpPr>
        <xdr:cNvPr id="618" name="Line 104">
          <a:extLst>
            <a:ext uri="{FF2B5EF4-FFF2-40B4-BE49-F238E27FC236}">
              <a16:creationId xmlns:a16="http://schemas.microsoft.com/office/drawing/2014/main" id="{B5E7B58B-53FF-4172-BA62-160D73EF9479}"/>
            </a:ext>
          </a:extLst>
        </xdr:cNvPr>
        <xdr:cNvSpPr>
          <a:spLocks noChangeShapeType="1"/>
        </xdr:cNvSpPr>
      </xdr:nvSpPr>
      <xdr:spPr bwMode="auto">
        <a:xfrm>
          <a:off x="2952750" y="75780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799</xdr:row>
      <xdr:rowOff>0</xdr:rowOff>
    </xdr:from>
    <xdr:to>
      <xdr:col>12</xdr:col>
      <xdr:colOff>0</xdr:colOff>
      <xdr:row>799</xdr:row>
      <xdr:rowOff>0</xdr:rowOff>
    </xdr:to>
    <xdr:sp macro="" textlink="">
      <xdr:nvSpPr>
        <xdr:cNvPr id="619" name="Line 105">
          <a:extLst>
            <a:ext uri="{FF2B5EF4-FFF2-40B4-BE49-F238E27FC236}">
              <a16:creationId xmlns:a16="http://schemas.microsoft.com/office/drawing/2014/main" id="{A3C57460-4EDB-49C3-A72D-7C129B1373D5}"/>
            </a:ext>
          </a:extLst>
        </xdr:cNvPr>
        <xdr:cNvSpPr>
          <a:spLocks noChangeShapeType="1"/>
        </xdr:cNvSpPr>
      </xdr:nvSpPr>
      <xdr:spPr bwMode="auto">
        <a:xfrm>
          <a:off x="2952750" y="7699057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823</xdr:row>
      <xdr:rowOff>0</xdr:rowOff>
    </xdr:from>
    <xdr:to>
      <xdr:col>12</xdr:col>
      <xdr:colOff>0</xdr:colOff>
      <xdr:row>823</xdr:row>
      <xdr:rowOff>0</xdr:rowOff>
    </xdr:to>
    <xdr:sp macro="" textlink="">
      <xdr:nvSpPr>
        <xdr:cNvPr id="620" name="Line 106">
          <a:extLst>
            <a:ext uri="{FF2B5EF4-FFF2-40B4-BE49-F238E27FC236}">
              <a16:creationId xmlns:a16="http://schemas.microsoft.com/office/drawing/2014/main" id="{E7DC3BE1-D9C2-43B0-8F64-9884AEA79F80}"/>
            </a:ext>
          </a:extLst>
        </xdr:cNvPr>
        <xdr:cNvSpPr>
          <a:spLocks noChangeShapeType="1"/>
        </xdr:cNvSpPr>
      </xdr:nvSpPr>
      <xdr:spPr bwMode="auto">
        <a:xfrm>
          <a:off x="2952750" y="80210025"/>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832</xdr:row>
      <xdr:rowOff>0</xdr:rowOff>
    </xdr:from>
    <xdr:to>
      <xdr:col>12</xdr:col>
      <xdr:colOff>0</xdr:colOff>
      <xdr:row>832</xdr:row>
      <xdr:rowOff>0</xdr:rowOff>
    </xdr:to>
    <xdr:sp macro="" textlink="">
      <xdr:nvSpPr>
        <xdr:cNvPr id="621" name="Line 107">
          <a:extLst>
            <a:ext uri="{FF2B5EF4-FFF2-40B4-BE49-F238E27FC236}">
              <a16:creationId xmlns:a16="http://schemas.microsoft.com/office/drawing/2014/main" id="{9B8DCFCD-1B92-4C80-B677-A4222DC8A34C}"/>
            </a:ext>
          </a:extLst>
        </xdr:cNvPr>
        <xdr:cNvSpPr>
          <a:spLocks noChangeShapeType="1"/>
        </xdr:cNvSpPr>
      </xdr:nvSpPr>
      <xdr:spPr bwMode="auto">
        <a:xfrm>
          <a:off x="2952750" y="826674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844</xdr:row>
      <xdr:rowOff>0</xdr:rowOff>
    </xdr:from>
    <xdr:to>
      <xdr:col>12</xdr:col>
      <xdr:colOff>0</xdr:colOff>
      <xdr:row>844</xdr:row>
      <xdr:rowOff>0</xdr:rowOff>
    </xdr:to>
    <xdr:sp macro="" textlink="">
      <xdr:nvSpPr>
        <xdr:cNvPr id="622" name="Line 108">
          <a:extLst>
            <a:ext uri="{FF2B5EF4-FFF2-40B4-BE49-F238E27FC236}">
              <a16:creationId xmlns:a16="http://schemas.microsoft.com/office/drawing/2014/main" id="{536C84AC-AA68-4730-8DB5-7063D2703164}"/>
            </a:ext>
          </a:extLst>
        </xdr:cNvPr>
        <xdr:cNvSpPr>
          <a:spLocks noChangeShapeType="1"/>
        </xdr:cNvSpPr>
      </xdr:nvSpPr>
      <xdr:spPr bwMode="auto">
        <a:xfrm>
          <a:off x="2952750" y="84286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850</xdr:row>
      <xdr:rowOff>0</xdr:rowOff>
    </xdr:from>
    <xdr:to>
      <xdr:col>12</xdr:col>
      <xdr:colOff>0</xdr:colOff>
      <xdr:row>850</xdr:row>
      <xdr:rowOff>0</xdr:rowOff>
    </xdr:to>
    <xdr:sp macro="" textlink="">
      <xdr:nvSpPr>
        <xdr:cNvPr id="623" name="Line 109">
          <a:extLst>
            <a:ext uri="{FF2B5EF4-FFF2-40B4-BE49-F238E27FC236}">
              <a16:creationId xmlns:a16="http://schemas.microsoft.com/office/drawing/2014/main" id="{398C0E29-4993-4C4A-9312-5FB6589358FF}"/>
            </a:ext>
          </a:extLst>
        </xdr:cNvPr>
        <xdr:cNvSpPr>
          <a:spLocks noChangeShapeType="1"/>
        </xdr:cNvSpPr>
      </xdr:nvSpPr>
      <xdr:spPr bwMode="auto">
        <a:xfrm>
          <a:off x="2952750" y="8509635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868</xdr:row>
      <xdr:rowOff>0</xdr:rowOff>
    </xdr:from>
    <xdr:to>
      <xdr:col>12</xdr:col>
      <xdr:colOff>0</xdr:colOff>
      <xdr:row>868</xdr:row>
      <xdr:rowOff>0</xdr:rowOff>
    </xdr:to>
    <xdr:sp macro="" textlink="">
      <xdr:nvSpPr>
        <xdr:cNvPr id="624" name="Line 110">
          <a:extLst>
            <a:ext uri="{FF2B5EF4-FFF2-40B4-BE49-F238E27FC236}">
              <a16:creationId xmlns:a16="http://schemas.microsoft.com/office/drawing/2014/main" id="{7345A959-3F79-49EF-B8D9-9003F4CF95DA}"/>
            </a:ext>
          </a:extLst>
        </xdr:cNvPr>
        <xdr:cNvSpPr>
          <a:spLocks noChangeShapeType="1"/>
        </xdr:cNvSpPr>
      </xdr:nvSpPr>
      <xdr:spPr bwMode="auto">
        <a:xfrm>
          <a:off x="2952750" y="85905975"/>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880</xdr:row>
      <xdr:rowOff>0</xdr:rowOff>
    </xdr:from>
    <xdr:to>
      <xdr:col>12</xdr:col>
      <xdr:colOff>0</xdr:colOff>
      <xdr:row>880</xdr:row>
      <xdr:rowOff>0</xdr:rowOff>
    </xdr:to>
    <xdr:sp macro="" textlink="">
      <xdr:nvSpPr>
        <xdr:cNvPr id="625" name="Line 111">
          <a:extLst>
            <a:ext uri="{FF2B5EF4-FFF2-40B4-BE49-F238E27FC236}">
              <a16:creationId xmlns:a16="http://schemas.microsoft.com/office/drawing/2014/main" id="{0E405E3E-5277-4582-8984-BA4CAA630E70}"/>
            </a:ext>
          </a:extLst>
        </xdr:cNvPr>
        <xdr:cNvSpPr>
          <a:spLocks noChangeShapeType="1"/>
        </xdr:cNvSpPr>
      </xdr:nvSpPr>
      <xdr:spPr bwMode="auto">
        <a:xfrm>
          <a:off x="2952750" y="875442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1114</xdr:row>
      <xdr:rowOff>0</xdr:rowOff>
    </xdr:from>
    <xdr:to>
      <xdr:col>12</xdr:col>
      <xdr:colOff>0</xdr:colOff>
      <xdr:row>1114</xdr:row>
      <xdr:rowOff>0</xdr:rowOff>
    </xdr:to>
    <xdr:sp macro="" textlink="">
      <xdr:nvSpPr>
        <xdr:cNvPr id="626" name="Line 112">
          <a:extLst>
            <a:ext uri="{FF2B5EF4-FFF2-40B4-BE49-F238E27FC236}">
              <a16:creationId xmlns:a16="http://schemas.microsoft.com/office/drawing/2014/main" id="{AF5EFC83-99DD-40B2-8793-142AE48D334A}"/>
            </a:ext>
          </a:extLst>
        </xdr:cNvPr>
        <xdr:cNvSpPr>
          <a:spLocks noChangeShapeType="1"/>
        </xdr:cNvSpPr>
      </xdr:nvSpPr>
      <xdr:spPr bwMode="auto">
        <a:xfrm>
          <a:off x="2952750" y="116776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1117</xdr:row>
      <xdr:rowOff>0</xdr:rowOff>
    </xdr:from>
    <xdr:to>
      <xdr:col>12</xdr:col>
      <xdr:colOff>0</xdr:colOff>
      <xdr:row>1117</xdr:row>
      <xdr:rowOff>0</xdr:rowOff>
    </xdr:to>
    <xdr:sp macro="" textlink="">
      <xdr:nvSpPr>
        <xdr:cNvPr id="627" name="Line 113">
          <a:extLst>
            <a:ext uri="{FF2B5EF4-FFF2-40B4-BE49-F238E27FC236}">
              <a16:creationId xmlns:a16="http://schemas.microsoft.com/office/drawing/2014/main" id="{3FE02360-0A0E-438B-AFB6-44BEA0581757}"/>
            </a:ext>
          </a:extLst>
        </xdr:cNvPr>
        <xdr:cNvSpPr>
          <a:spLocks noChangeShapeType="1"/>
        </xdr:cNvSpPr>
      </xdr:nvSpPr>
      <xdr:spPr bwMode="auto">
        <a:xfrm>
          <a:off x="2952750" y="1171860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1120</xdr:row>
      <xdr:rowOff>0</xdr:rowOff>
    </xdr:from>
    <xdr:to>
      <xdr:col>12</xdr:col>
      <xdr:colOff>0</xdr:colOff>
      <xdr:row>1120</xdr:row>
      <xdr:rowOff>0</xdr:rowOff>
    </xdr:to>
    <xdr:sp macro="" textlink="">
      <xdr:nvSpPr>
        <xdr:cNvPr id="628" name="Line 116">
          <a:extLst>
            <a:ext uri="{FF2B5EF4-FFF2-40B4-BE49-F238E27FC236}">
              <a16:creationId xmlns:a16="http://schemas.microsoft.com/office/drawing/2014/main" id="{67FDC562-E058-4343-AECE-8CB262E1214F}"/>
            </a:ext>
          </a:extLst>
        </xdr:cNvPr>
        <xdr:cNvSpPr>
          <a:spLocks noChangeShapeType="1"/>
        </xdr:cNvSpPr>
      </xdr:nvSpPr>
      <xdr:spPr bwMode="auto">
        <a:xfrm>
          <a:off x="2952750" y="1175956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787</xdr:row>
      <xdr:rowOff>0</xdr:rowOff>
    </xdr:from>
    <xdr:to>
      <xdr:col>22</xdr:col>
      <xdr:colOff>0</xdr:colOff>
      <xdr:row>787</xdr:row>
      <xdr:rowOff>0</xdr:rowOff>
    </xdr:to>
    <xdr:sp macro="" textlink="">
      <xdr:nvSpPr>
        <xdr:cNvPr id="629" name="Line 118">
          <a:extLst>
            <a:ext uri="{FF2B5EF4-FFF2-40B4-BE49-F238E27FC236}">
              <a16:creationId xmlns:a16="http://schemas.microsoft.com/office/drawing/2014/main" id="{CEED9B3C-DACB-4E41-BB9C-F0FB1745307C}"/>
            </a:ext>
          </a:extLst>
        </xdr:cNvPr>
        <xdr:cNvSpPr>
          <a:spLocks noChangeShapeType="1"/>
        </xdr:cNvSpPr>
      </xdr:nvSpPr>
      <xdr:spPr bwMode="auto">
        <a:xfrm flipV="1">
          <a:off x="4229100" y="75371325"/>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790</xdr:row>
      <xdr:rowOff>0</xdr:rowOff>
    </xdr:from>
    <xdr:to>
      <xdr:col>22</xdr:col>
      <xdr:colOff>0</xdr:colOff>
      <xdr:row>790</xdr:row>
      <xdr:rowOff>0</xdr:rowOff>
    </xdr:to>
    <xdr:sp macro="" textlink="">
      <xdr:nvSpPr>
        <xdr:cNvPr id="630" name="Line 119">
          <a:extLst>
            <a:ext uri="{FF2B5EF4-FFF2-40B4-BE49-F238E27FC236}">
              <a16:creationId xmlns:a16="http://schemas.microsoft.com/office/drawing/2014/main" id="{D26BB310-4107-4AE5-9109-D44EFDF78046}"/>
            </a:ext>
          </a:extLst>
        </xdr:cNvPr>
        <xdr:cNvSpPr>
          <a:spLocks noChangeShapeType="1"/>
        </xdr:cNvSpPr>
      </xdr:nvSpPr>
      <xdr:spPr bwMode="auto">
        <a:xfrm flipV="1">
          <a:off x="4229100" y="75780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799</xdr:row>
      <xdr:rowOff>0</xdr:rowOff>
    </xdr:from>
    <xdr:to>
      <xdr:col>22</xdr:col>
      <xdr:colOff>0</xdr:colOff>
      <xdr:row>799</xdr:row>
      <xdr:rowOff>0</xdr:rowOff>
    </xdr:to>
    <xdr:sp macro="" textlink="">
      <xdr:nvSpPr>
        <xdr:cNvPr id="631" name="Line 120">
          <a:extLst>
            <a:ext uri="{FF2B5EF4-FFF2-40B4-BE49-F238E27FC236}">
              <a16:creationId xmlns:a16="http://schemas.microsoft.com/office/drawing/2014/main" id="{75F5B8A2-6688-4A31-99A9-218995F86887}"/>
            </a:ext>
          </a:extLst>
        </xdr:cNvPr>
        <xdr:cNvSpPr>
          <a:spLocks noChangeShapeType="1"/>
        </xdr:cNvSpPr>
      </xdr:nvSpPr>
      <xdr:spPr bwMode="auto">
        <a:xfrm flipV="1">
          <a:off x="4229100" y="76990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823</xdr:row>
      <xdr:rowOff>0</xdr:rowOff>
    </xdr:from>
    <xdr:to>
      <xdr:col>22</xdr:col>
      <xdr:colOff>0</xdr:colOff>
      <xdr:row>823</xdr:row>
      <xdr:rowOff>0</xdr:rowOff>
    </xdr:to>
    <xdr:sp macro="" textlink="">
      <xdr:nvSpPr>
        <xdr:cNvPr id="632" name="Line 121">
          <a:extLst>
            <a:ext uri="{FF2B5EF4-FFF2-40B4-BE49-F238E27FC236}">
              <a16:creationId xmlns:a16="http://schemas.microsoft.com/office/drawing/2014/main" id="{C409A829-4BFA-4D4D-9D0C-D562A78F4916}"/>
            </a:ext>
          </a:extLst>
        </xdr:cNvPr>
        <xdr:cNvSpPr>
          <a:spLocks noChangeShapeType="1"/>
        </xdr:cNvSpPr>
      </xdr:nvSpPr>
      <xdr:spPr bwMode="auto">
        <a:xfrm flipV="1">
          <a:off x="4229100" y="8021002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832</xdr:row>
      <xdr:rowOff>0</xdr:rowOff>
    </xdr:from>
    <xdr:to>
      <xdr:col>22</xdr:col>
      <xdr:colOff>0</xdr:colOff>
      <xdr:row>832</xdr:row>
      <xdr:rowOff>0</xdr:rowOff>
    </xdr:to>
    <xdr:sp macro="" textlink="">
      <xdr:nvSpPr>
        <xdr:cNvPr id="633" name="Line 122">
          <a:extLst>
            <a:ext uri="{FF2B5EF4-FFF2-40B4-BE49-F238E27FC236}">
              <a16:creationId xmlns:a16="http://schemas.microsoft.com/office/drawing/2014/main" id="{09788D4C-1378-46CB-A18A-39C0EBFF817E}"/>
            </a:ext>
          </a:extLst>
        </xdr:cNvPr>
        <xdr:cNvSpPr>
          <a:spLocks noChangeShapeType="1"/>
        </xdr:cNvSpPr>
      </xdr:nvSpPr>
      <xdr:spPr bwMode="auto">
        <a:xfrm flipV="1">
          <a:off x="4229100" y="82667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844</xdr:row>
      <xdr:rowOff>0</xdr:rowOff>
    </xdr:from>
    <xdr:to>
      <xdr:col>22</xdr:col>
      <xdr:colOff>0</xdr:colOff>
      <xdr:row>844</xdr:row>
      <xdr:rowOff>0</xdr:rowOff>
    </xdr:to>
    <xdr:sp macro="" textlink="">
      <xdr:nvSpPr>
        <xdr:cNvPr id="634" name="Line 123">
          <a:extLst>
            <a:ext uri="{FF2B5EF4-FFF2-40B4-BE49-F238E27FC236}">
              <a16:creationId xmlns:a16="http://schemas.microsoft.com/office/drawing/2014/main" id="{B6DD5B4C-3511-4E50-9F72-92AF2AEF7278}"/>
            </a:ext>
          </a:extLst>
        </xdr:cNvPr>
        <xdr:cNvSpPr>
          <a:spLocks noChangeShapeType="1"/>
        </xdr:cNvSpPr>
      </xdr:nvSpPr>
      <xdr:spPr bwMode="auto">
        <a:xfrm flipV="1">
          <a:off x="4229100" y="84286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850</xdr:row>
      <xdr:rowOff>0</xdr:rowOff>
    </xdr:from>
    <xdr:to>
      <xdr:col>22</xdr:col>
      <xdr:colOff>0</xdr:colOff>
      <xdr:row>850</xdr:row>
      <xdr:rowOff>0</xdr:rowOff>
    </xdr:to>
    <xdr:sp macro="" textlink="">
      <xdr:nvSpPr>
        <xdr:cNvPr id="635" name="Line 124">
          <a:extLst>
            <a:ext uri="{FF2B5EF4-FFF2-40B4-BE49-F238E27FC236}">
              <a16:creationId xmlns:a16="http://schemas.microsoft.com/office/drawing/2014/main" id="{EC2C8704-B798-462C-808C-7579D2298DBF}"/>
            </a:ext>
          </a:extLst>
        </xdr:cNvPr>
        <xdr:cNvSpPr>
          <a:spLocks noChangeShapeType="1"/>
        </xdr:cNvSpPr>
      </xdr:nvSpPr>
      <xdr:spPr bwMode="auto">
        <a:xfrm flipV="1">
          <a:off x="4229100" y="850963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868</xdr:row>
      <xdr:rowOff>0</xdr:rowOff>
    </xdr:from>
    <xdr:to>
      <xdr:col>22</xdr:col>
      <xdr:colOff>0</xdr:colOff>
      <xdr:row>868</xdr:row>
      <xdr:rowOff>0</xdr:rowOff>
    </xdr:to>
    <xdr:sp macro="" textlink="">
      <xdr:nvSpPr>
        <xdr:cNvPr id="636" name="Line 125">
          <a:extLst>
            <a:ext uri="{FF2B5EF4-FFF2-40B4-BE49-F238E27FC236}">
              <a16:creationId xmlns:a16="http://schemas.microsoft.com/office/drawing/2014/main" id="{DAF3F788-C51D-4993-890E-70BE084F9A1F}"/>
            </a:ext>
          </a:extLst>
        </xdr:cNvPr>
        <xdr:cNvSpPr>
          <a:spLocks noChangeShapeType="1"/>
        </xdr:cNvSpPr>
      </xdr:nvSpPr>
      <xdr:spPr bwMode="auto">
        <a:xfrm flipV="1">
          <a:off x="4229100" y="85905975"/>
          <a:ext cx="9525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880</xdr:row>
      <xdr:rowOff>0</xdr:rowOff>
    </xdr:from>
    <xdr:to>
      <xdr:col>22</xdr:col>
      <xdr:colOff>0</xdr:colOff>
      <xdr:row>880</xdr:row>
      <xdr:rowOff>0</xdr:rowOff>
    </xdr:to>
    <xdr:sp macro="" textlink="">
      <xdr:nvSpPr>
        <xdr:cNvPr id="637" name="Line 126">
          <a:extLst>
            <a:ext uri="{FF2B5EF4-FFF2-40B4-BE49-F238E27FC236}">
              <a16:creationId xmlns:a16="http://schemas.microsoft.com/office/drawing/2014/main" id="{978FDF92-A8A3-4691-88E8-0B06A22A389B}"/>
            </a:ext>
          </a:extLst>
        </xdr:cNvPr>
        <xdr:cNvSpPr>
          <a:spLocks noChangeShapeType="1"/>
        </xdr:cNvSpPr>
      </xdr:nvSpPr>
      <xdr:spPr bwMode="auto">
        <a:xfrm flipV="1">
          <a:off x="4229100" y="875442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1117</xdr:row>
      <xdr:rowOff>0</xdr:rowOff>
    </xdr:from>
    <xdr:to>
      <xdr:col>22</xdr:col>
      <xdr:colOff>0</xdr:colOff>
      <xdr:row>1117</xdr:row>
      <xdr:rowOff>0</xdr:rowOff>
    </xdr:to>
    <xdr:sp macro="" textlink="">
      <xdr:nvSpPr>
        <xdr:cNvPr id="638" name="Line 127">
          <a:extLst>
            <a:ext uri="{FF2B5EF4-FFF2-40B4-BE49-F238E27FC236}">
              <a16:creationId xmlns:a16="http://schemas.microsoft.com/office/drawing/2014/main" id="{A55EF497-F06B-4697-9090-AFFE7D057E52}"/>
            </a:ext>
          </a:extLst>
        </xdr:cNvPr>
        <xdr:cNvSpPr>
          <a:spLocks noChangeShapeType="1"/>
        </xdr:cNvSpPr>
      </xdr:nvSpPr>
      <xdr:spPr bwMode="auto">
        <a:xfrm flipV="1">
          <a:off x="4229100" y="117186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1120</xdr:row>
      <xdr:rowOff>0</xdr:rowOff>
    </xdr:from>
    <xdr:to>
      <xdr:col>22</xdr:col>
      <xdr:colOff>0</xdr:colOff>
      <xdr:row>1120</xdr:row>
      <xdr:rowOff>0</xdr:rowOff>
    </xdr:to>
    <xdr:sp macro="" textlink="">
      <xdr:nvSpPr>
        <xdr:cNvPr id="639" name="Line 130">
          <a:extLst>
            <a:ext uri="{FF2B5EF4-FFF2-40B4-BE49-F238E27FC236}">
              <a16:creationId xmlns:a16="http://schemas.microsoft.com/office/drawing/2014/main" id="{8EC7A9A2-74D7-4E6B-9FC6-973AB17E7AA6}"/>
            </a:ext>
          </a:extLst>
        </xdr:cNvPr>
        <xdr:cNvSpPr>
          <a:spLocks noChangeShapeType="1"/>
        </xdr:cNvSpPr>
      </xdr:nvSpPr>
      <xdr:spPr bwMode="auto">
        <a:xfrm flipV="1">
          <a:off x="4229100" y="117595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871</xdr:row>
      <xdr:rowOff>0</xdr:rowOff>
    </xdr:from>
    <xdr:to>
      <xdr:col>29</xdr:col>
      <xdr:colOff>0</xdr:colOff>
      <xdr:row>871</xdr:row>
      <xdr:rowOff>0</xdr:rowOff>
    </xdr:to>
    <xdr:sp macro="" textlink="">
      <xdr:nvSpPr>
        <xdr:cNvPr id="640" name="Line 132">
          <a:extLst>
            <a:ext uri="{FF2B5EF4-FFF2-40B4-BE49-F238E27FC236}">
              <a16:creationId xmlns:a16="http://schemas.microsoft.com/office/drawing/2014/main" id="{F33C4887-D3B8-48B4-A4D8-42BE58380C3F}"/>
            </a:ext>
          </a:extLst>
        </xdr:cNvPr>
        <xdr:cNvSpPr>
          <a:spLocks noChangeShapeType="1"/>
        </xdr:cNvSpPr>
      </xdr:nvSpPr>
      <xdr:spPr bwMode="auto">
        <a:xfrm flipV="1">
          <a:off x="5734050" y="8631555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874</xdr:row>
      <xdr:rowOff>0</xdr:rowOff>
    </xdr:from>
    <xdr:to>
      <xdr:col>29</xdr:col>
      <xdr:colOff>0</xdr:colOff>
      <xdr:row>874</xdr:row>
      <xdr:rowOff>0</xdr:rowOff>
    </xdr:to>
    <xdr:sp macro="" textlink="">
      <xdr:nvSpPr>
        <xdr:cNvPr id="641" name="Line 133">
          <a:extLst>
            <a:ext uri="{FF2B5EF4-FFF2-40B4-BE49-F238E27FC236}">
              <a16:creationId xmlns:a16="http://schemas.microsoft.com/office/drawing/2014/main" id="{0D6805E6-EF06-43D1-B510-B4B7EE8926A7}"/>
            </a:ext>
          </a:extLst>
        </xdr:cNvPr>
        <xdr:cNvSpPr>
          <a:spLocks noChangeShapeType="1"/>
        </xdr:cNvSpPr>
      </xdr:nvSpPr>
      <xdr:spPr bwMode="auto">
        <a:xfrm flipV="1">
          <a:off x="5734050" y="86725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877</xdr:row>
      <xdr:rowOff>0</xdr:rowOff>
    </xdr:from>
    <xdr:to>
      <xdr:col>29</xdr:col>
      <xdr:colOff>0</xdr:colOff>
      <xdr:row>877</xdr:row>
      <xdr:rowOff>0</xdr:rowOff>
    </xdr:to>
    <xdr:sp macro="" textlink="">
      <xdr:nvSpPr>
        <xdr:cNvPr id="642" name="Line 134">
          <a:extLst>
            <a:ext uri="{FF2B5EF4-FFF2-40B4-BE49-F238E27FC236}">
              <a16:creationId xmlns:a16="http://schemas.microsoft.com/office/drawing/2014/main" id="{AE1520EC-70CD-4495-85CC-A7FF2F07AFF8}"/>
            </a:ext>
          </a:extLst>
        </xdr:cNvPr>
        <xdr:cNvSpPr>
          <a:spLocks noChangeShapeType="1"/>
        </xdr:cNvSpPr>
      </xdr:nvSpPr>
      <xdr:spPr bwMode="auto">
        <a:xfrm flipV="1">
          <a:off x="5734050" y="87134700"/>
          <a:ext cx="9525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886</xdr:row>
      <xdr:rowOff>0</xdr:rowOff>
    </xdr:from>
    <xdr:to>
      <xdr:col>29</xdr:col>
      <xdr:colOff>0</xdr:colOff>
      <xdr:row>886</xdr:row>
      <xdr:rowOff>0</xdr:rowOff>
    </xdr:to>
    <xdr:sp macro="" textlink="">
      <xdr:nvSpPr>
        <xdr:cNvPr id="643" name="Line 135">
          <a:extLst>
            <a:ext uri="{FF2B5EF4-FFF2-40B4-BE49-F238E27FC236}">
              <a16:creationId xmlns:a16="http://schemas.microsoft.com/office/drawing/2014/main" id="{77ACE78B-DCF8-4B3B-81BC-771139278ECD}"/>
            </a:ext>
          </a:extLst>
        </xdr:cNvPr>
        <xdr:cNvSpPr>
          <a:spLocks noChangeShapeType="1"/>
        </xdr:cNvSpPr>
      </xdr:nvSpPr>
      <xdr:spPr bwMode="auto">
        <a:xfrm flipV="1">
          <a:off x="5734050" y="883539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889</xdr:row>
      <xdr:rowOff>0</xdr:rowOff>
    </xdr:from>
    <xdr:to>
      <xdr:col>29</xdr:col>
      <xdr:colOff>0</xdr:colOff>
      <xdr:row>889</xdr:row>
      <xdr:rowOff>0</xdr:rowOff>
    </xdr:to>
    <xdr:sp macro="" textlink="">
      <xdr:nvSpPr>
        <xdr:cNvPr id="644" name="Line 136">
          <a:extLst>
            <a:ext uri="{FF2B5EF4-FFF2-40B4-BE49-F238E27FC236}">
              <a16:creationId xmlns:a16="http://schemas.microsoft.com/office/drawing/2014/main" id="{D52B6BD0-926E-42DD-AD81-82008135609F}"/>
            </a:ext>
          </a:extLst>
        </xdr:cNvPr>
        <xdr:cNvSpPr>
          <a:spLocks noChangeShapeType="1"/>
        </xdr:cNvSpPr>
      </xdr:nvSpPr>
      <xdr:spPr bwMode="auto">
        <a:xfrm flipV="1">
          <a:off x="5734050" y="887634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892</xdr:row>
      <xdr:rowOff>0</xdr:rowOff>
    </xdr:from>
    <xdr:to>
      <xdr:col>29</xdr:col>
      <xdr:colOff>0</xdr:colOff>
      <xdr:row>892</xdr:row>
      <xdr:rowOff>0</xdr:rowOff>
    </xdr:to>
    <xdr:sp macro="" textlink="">
      <xdr:nvSpPr>
        <xdr:cNvPr id="645" name="Line 137">
          <a:extLst>
            <a:ext uri="{FF2B5EF4-FFF2-40B4-BE49-F238E27FC236}">
              <a16:creationId xmlns:a16="http://schemas.microsoft.com/office/drawing/2014/main" id="{4864F91A-D7FF-431B-9D4F-B3EA047DFF65}"/>
            </a:ext>
          </a:extLst>
        </xdr:cNvPr>
        <xdr:cNvSpPr>
          <a:spLocks noChangeShapeType="1"/>
        </xdr:cNvSpPr>
      </xdr:nvSpPr>
      <xdr:spPr bwMode="auto">
        <a:xfrm flipV="1">
          <a:off x="5734050" y="89173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901</xdr:row>
      <xdr:rowOff>0</xdr:rowOff>
    </xdr:from>
    <xdr:to>
      <xdr:col>29</xdr:col>
      <xdr:colOff>0</xdr:colOff>
      <xdr:row>901</xdr:row>
      <xdr:rowOff>0</xdr:rowOff>
    </xdr:to>
    <xdr:sp macro="" textlink="">
      <xdr:nvSpPr>
        <xdr:cNvPr id="646" name="Line 138">
          <a:extLst>
            <a:ext uri="{FF2B5EF4-FFF2-40B4-BE49-F238E27FC236}">
              <a16:creationId xmlns:a16="http://schemas.microsoft.com/office/drawing/2014/main" id="{39A9C1B3-D949-48E7-8EE5-8363EAF2B1E9}"/>
            </a:ext>
          </a:extLst>
        </xdr:cNvPr>
        <xdr:cNvSpPr>
          <a:spLocks noChangeShapeType="1"/>
        </xdr:cNvSpPr>
      </xdr:nvSpPr>
      <xdr:spPr bwMode="auto">
        <a:xfrm flipV="1">
          <a:off x="5734050" y="903827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904</xdr:row>
      <xdr:rowOff>0</xdr:rowOff>
    </xdr:from>
    <xdr:to>
      <xdr:col>29</xdr:col>
      <xdr:colOff>0</xdr:colOff>
      <xdr:row>904</xdr:row>
      <xdr:rowOff>0</xdr:rowOff>
    </xdr:to>
    <xdr:sp macro="" textlink="">
      <xdr:nvSpPr>
        <xdr:cNvPr id="647" name="Line 139">
          <a:extLst>
            <a:ext uri="{FF2B5EF4-FFF2-40B4-BE49-F238E27FC236}">
              <a16:creationId xmlns:a16="http://schemas.microsoft.com/office/drawing/2014/main" id="{EDA5F2E8-5BE4-4C9B-9AAA-B7E5EC84ABE5}"/>
            </a:ext>
          </a:extLst>
        </xdr:cNvPr>
        <xdr:cNvSpPr>
          <a:spLocks noChangeShapeType="1"/>
        </xdr:cNvSpPr>
      </xdr:nvSpPr>
      <xdr:spPr bwMode="auto">
        <a:xfrm flipV="1">
          <a:off x="5734050" y="90792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1114</xdr:row>
      <xdr:rowOff>0</xdr:rowOff>
    </xdr:from>
    <xdr:to>
      <xdr:col>29</xdr:col>
      <xdr:colOff>0</xdr:colOff>
      <xdr:row>1114</xdr:row>
      <xdr:rowOff>0</xdr:rowOff>
    </xdr:to>
    <xdr:sp macro="" textlink="">
      <xdr:nvSpPr>
        <xdr:cNvPr id="648" name="Line 140">
          <a:extLst>
            <a:ext uri="{FF2B5EF4-FFF2-40B4-BE49-F238E27FC236}">
              <a16:creationId xmlns:a16="http://schemas.microsoft.com/office/drawing/2014/main" id="{1EB6A59C-F4CF-4958-9299-5F6E1BEFDA35}"/>
            </a:ext>
          </a:extLst>
        </xdr:cNvPr>
        <xdr:cNvSpPr>
          <a:spLocks noChangeShapeType="1"/>
        </xdr:cNvSpPr>
      </xdr:nvSpPr>
      <xdr:spPr bwMode="auto">
        <a:xfrm flipV="1">
          <a:off x="5734050" y="116776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835</xdr:row>
      <xdr:rowOff>0</xdr:rowOff>
    </xdr:from>
    <xdr:to>
      <xdr:col>29</xdr:col>
      <xdr:colOff>0</xdr:colOff>
      <xdr:row>835</xdr:row>
      <xdr:rowOff>0</xdr:rowOff>
    </xdr:to>
    <xdr:sp macro="" textlink="">
      <xdr:nvSpPr>
        <xdr:cNvPr id="649" name="Line 143">
          <a:extLst>
            <a:ext uri="{FF2B5EF4-FFF2-40B4-BE49-F238E27FC236}">
              <a16:creationId xmlns:a16="http://schemas.microsoft.com/office/drawing/2014/main" id="{6AAEA8F6-8989-49E0-ABFD-C56125A5E13B}"/>
            </a:ext>
          </a:extLst>
        </xdr:cNvPr>
        <xdr:cNvSpPr>
          <a:spLocks noChangeShapeType="1"/>
        </xdr:cNvSpPr>
      </xdr:nvSpPr>
      <xdr:spPr bwMode="auto">
        <a:xfrm flipV="1">
          <a:off x="5734050" y="83077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790</xdr:row>
      <xdr:rowOff>0</xdr:rowOff>
    </xdr:from>
    <xdr:to>
      <xdr:col>18</xdr:col>
      <xdr:colOff>0</xdr:colOff>
      <xdr:row>796</xdr:row>
      <xdr:rowOff>0</xdr:rowOff>
    </xdr:to>
    <xdr:sp macro="" textlink="">
      <xdr:nvSpPr>
        <xdr:cNvPr id="650" name="Line 147">
          <a:extLst>
            <a:ext uri="{FF2B5EF4-FFF2-40B4-BE49-F238E27FC236}">
              <a16:creationId xmlns:a16="http://schemas.microsoft.com/office/drawing/2014/main" id="{ECA6CF15-9831-43AE-9C07-7C616C17E204}"/>
            </a:ext>
          </a:extLst>
        </xdr:cNvPr>
        <xdr:cNvSpPr>
          <a:spLocks noChangeShapeType="1"/>
        </xdr:cNvSpPr>
      </xdr:nvSpPr>
      <xdr:spPr bwMode="auto">
        <a:xfrm>
          <a:off x="4457700" y="7578090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793</xdr:row>
      <xdr:rowOff>0</xdr:rowOff>
    </xdr:from>
    <xdr:to>
      <xdr:col>21</xdr:col>
      <xdr:colOff>47625</xdr:colOff>
      <xdr:row>793</xdr:row>
      <xdr:rowOff>0</xdr:rowOff>
    </xdr:to>
    <xdr:sp macro="" textlink="">
      <xdr:nvSpPr>
        <xdr:cNvPr id="651" name="Line 148">
          <a:extLst>
            <a:ext uri="{FF2B5EF4-FFF2-40B4-BE49-F238E27FC236}">
              <a16:creationId xmlns:a16="http://schemas.microsoft.com/office/drawing/2014/main" id="{7C9BAF65-66FC-4D02-A27F-BFC32F418CB0}"/>
            </a:ext>
          </a:extLst>
        </xdr:cNvPr>
        <xdr:cNvSpPr>
          <a:spLocks noChangeShapeType="1"/>
        </xdr:cNvSpPr>
      </xdr:nvSpPr>
      <xdr:spPr bwMode="auto">
        <a:xfrm>
          <a:off x="4438650" y="76180950"/>
          <a:ext cx="73025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796</xdr:row>
      <xdr:rowOff>0</xdr:rowOff>
    </xdr:from>
    <xdr:to>
      <xdr:col>22</xdr:col>
      <xdr:colOff>0</xdr:colOff>
      <xdr:row>796</xdr:row>
      <xdr:rowOff>0</xdr:rowOff>
    </xdr:to>
    <xdr:sp macro="" textlink="">
      <xdr:nvSpPr>
        <xdr:cNvPr id="652" name="Line 149">
          <a:extLst>
            <a:ext uri="{FF2B5EF4-FFF2-40B4-BE49-F238E27FC236}">
              <a16:creationId xmlns:a16="http://schemas.microsoft.com/office/drawing/2014/main" id="{E9DAB59B-9CE4-460B-A76C-427B3A788CCE}"/>
            </a:ext>
          </a:extLst>
        </xdr:cNvPr>
        <xdr:cNvSpPr>
          <a:spLocks noChangeShapeType="1"/>
        </xdr:cNvSpPr>
      </xdr:nvSpPr>
      <xdr:spPr bwMode="auto">
        <a:xfrm>
          <a:off x="4457700" y="765810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799</xdr:row>
      <xdr:rowOff>0</xdr:rowOff>
    </xdr:from>
    <xdr:to>
      <xdr:col>18</xdr:col>
      <xdr:colOff>0</xdr:colOff>
      <xdr:row>808</xdr:row>
      <xdr:rowOff>0</xdr:rowOff>
    </xdr:to>
    <xdr:sp macro="" textlink="">
      <xdr:nvSpPr>
        <xdr:cNvPr id="653" name="Line 150">
          <a:extLst>
            <a:ext uri="{FF2B5EF4-FFF2-40B4-BE49-F238E27FC236}">
              <a16:creationId xmlns:a16="http://schemas.microsoft.com/office/drawing/2014/main" id="{C9C831A8-1A22-4ECC-B0E7-F5E5AEA81F0E}"/>
            </a:ext>
          </a:extLst>
        </xdr:cNvPr>
        <xdr:cNvSpPr>
          <a:spLocks noChangeShapeType="1"/>
        </xdr:cNvSpPr>
      </xdr:nvSpPr>
      <xdr:spPr bwMode="auto">
        <a:xfrm>
          <a:off x="4457700" y="76990575"/>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802</xdr:row>
      <xdr:rowOff>0</xdr:rowOff>
    </xdr:from>
    <xdr:to>
      <xdr:col>22</xdr:col>
      <xdr:colOff>0</xdr:colOff>
      <xdr:row>802</xdr:row>
      <xdr:rowOff>0</xdr:rowOff>
    </xdr:to>
    <xdr:sp macro="" textlink="">
      <xdr:nvSpPr>
        <xdr:cNvPr id="654" name="Line 151">
          <a:extLst>
            <a:ext uri="{FF2B5EF4-FFF2-40B4-BE49-F238E27FC236}">
              <a16:creationId xmlns:a16="http://schemas.microsoft.com/office/drawing/2014/main" id="{2036C3E8-AE91-457E-8315-01BDA76E2696}"/>
            </a:ext>
          </a:extLst>
        </xdr:cNvPr>
        <xdr:cNvSpPr>
          <a:spLocks noChangeShapeType="1"/>
        </xdr:cNvSpPr>
      </xdr:nvSpPr>
      <xdr:spPr bwMode="auto">
        <a:xfrm>
          <a:off x="4457700" y="773906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805</xdr:row>
      <xdr:rowOff>0</xdr:rowOff>
    </xdr:from>
    <xdr:to>
      <xdr:col>22</xdr:col>
      <xdr:colOff>0</xdr:colOff>
      <xdr:row>805</xdr:row>
      <xdr:rowOff>0</xdr:rowOff>
    </xdr:to>
    <xdr:sp macro="" textlink="">
      <xdr:nvSpPr>
        <xdr:cNvPr id="655" name="Line 152">
          <a:extLst>
            <a:ext uri="{FF2B5EF4-FFF2-40B4-BE49-F238E27FC236}">
              <a16:creationId xmlns:a16="http://schemas.microsoft.com/office/drawing/2014/main" id="{C4DB3FBF-8123-469D-90EE-5457950D2085}"/>
            </a:ext>
          </a:extLst>
        </xdr:cNvPr>
        <xdr:cNvSpPr>
          <a:spLocks noChangeShapeType="1"/>
        </xdr:cNvSpPr>
      </xdr:nvSpPr>
      <xdr:spPr bwMode="auto">
        <a:xfrm>
          <a:off x="4457700" y="777906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808</xdr:row>
      <xdr:rowOff>0</xdr:rowOff>
    </xdr:from>
    <xdr:to>
      <xdr:col>22</xdr:col>
      <xdr:colOff>0</xdr:colOff>
      <xdr:row>808</xdr:row>
      <xdr:rowOff>0</xdr:rowOff>
    </xdr:to>
    <xdr:sp macro="" textlink="">
      <xdr:nvSpPr>
        <xdr:cNvPr id="656" name="Line 153">
          <a:extLst>
            <a:ext uri="{FF2B5EF4-FFF2-40B4-BE49-F238E27FC236}">
              <a16:creationId xmlns:a16="http://schemas.microsoft.com/office/drawing/2014/main" id="{BB4245C1-CE53-4813-A9BE-E866E5D5077A}"/>
            </a:ext>
          </a:extLst>
        </xdr:cNvPr>
        <xdr:cNvSpPr>
          <a:spLocks noChangeShapeType="1"/>
        </xdr:cNvSpPr>
      </xdr:nvSpPr>
      <xdr:spPr bwMode="auto">
        <a:xfrm>
          <a:off x="4457700" y="781907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832</xdr:row>
      <xdr:rowOff>0</xdr:rowOff>
    </xdr:from>
    <xdr:to>
      <xdr:col>18</xdr:col>
      <xdr:colOff>0</xdr:colOff>
      <xdr:row>835</xdr:row>
      <xdr:rowOff>0</xdr:rowOff>
    </xdr:to>
    <xdr:sp macro="" textlink="">
      <xdr:nvSpPr>
        <xdr:cNvPr id="657" name="Line 154">
          <a:extLst>
            <a:ext uri="{FF2B5EF4-FFF2-40B4-BE49-F238E27FC236}">
              <a16:creationId xmlns:a16="http://schemas.microsoft.com/office/drawing/2014/main" id="{28421DD9-13EB-47EC-A62C-47FE06946F0D}"/>
            </a:ext>
          </a:extLst>
        </xdr:cNvPr>
        <xdr:cNvSpPr>
          <a:spLocks noChangeShapeType="1"/>
        </xdr:cNvSpPr>
      </xdr:nvSpPr>
      <xdr:spPr bwMode="auto">
        <a:xfrm>
          <a:off x="4457700" y="82667475"/>
          <a:ext cx="0" cy="40957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835</xdr:row>
      <xdr:rowOff>0</xdr:rowOff>
    </xdr:from>
    <xdr:to>
      <xdr:col>19</xdr:col>
      <xdr:colOff>0</xdr:colOff>
      <xdr:row>835</xdr:row>
      <xdr:rowOff>0</xdr:rowOff>
    </xdr:to>
    <xdr:sp macro="" textlink="">
      <xdr:nvSpPr>
        <xdr:cNvPr id="658" name="Line 158">
          <a:extLst>
            <a:ext uri="{FF2B5EF4-FFF2-40B4-BE49-F238E27FC236}">
              <a16:creationId xmlns:a16="http://schemas.microsoft.com/office/drawing/2014/main" id="{A0CB94FF-F319-475A-B5BF-9A7F019F5E5A}"/>
            </a:ext>
          </a:extLst>
        </xdr:cNvPr>
        <xdr:cNvSpPr>
          <a:spLocks noChangeShapeType="1"/>
        </xdr:cNvSpPr>
      </xdr:nvSpPr>
      <xdr:spPr bwMode="auto">
        <a:xfrm>
          <a:off x="4457700" y="830770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835</xdr:row>
      <xdr:rowOff>9525</xdr:rowOff>
    </xdr:from>
    <xdr:to>
      <xdr:col>25</xdr:col>
      <xdr:colOff>0</xdr:colOff>
      <xdr:row>841</xdr:row>
      <xdr:rowOff>0</xdr:rowOff>
    </xdr:to>
    <xdr:sp macro="" textlink="">
      <xdr:nvSpPr>
        <xdr:cNvPr id="659" name="Line 159">
          <a:extLst>
            <a:ext uri="{FF2B5EF4-FFF2-40B4-BE49-F238E27FC236}">
              <a16:creationId xmlns:a16="http://schemas.microsoft.com/office/drawing/2014/main" id="{B09B6160-249D-45F1-BF4B-0BA2E2432C7B}"/>
            </a:ext>
          </a:extLst>
        </xdr:cNvPr>
        <xdr:cNvSpPr>
          <a:spLocks noChangeShapeType="1"/>
        </xdr:cNvSpPr>
      </xdr:nvSpPr>
      <xdr:spPr bwMode="auto">
        <a:xfrm>
          <a:off x="5962650" y="83083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838</xdr:row>
      <xdr:rowOff>0</xdr:rowOff>
    </xdr:from>
    <xdr:to>
      <xdr:col>29</xdr:col>
      <xdr:colOff>0</xdr:colOff>
      <xdr:row>838</xdr:row>
      <xdr:rowOff>0</xdr:rowOff>
    </xdr:to>
    <xdr:sp macro="" textlink="">
      <xdr:nvSpPr>
        <xdr:cNvPr id="660" name="Line 160">
          <a:extLst>
            <a:ext uri="{FF2B5EF4-FFF2-40B4-BE49-F238E27FC236}">
              <a16:creationId xmlns:a16="http://schemas.microsoft.com/office/drawing/2014/main" id="{D8BD9B86-C16B-4E9E-AD6E-24186D155FAA}"/>
            </a:ext>
          </a:extLst>
        </xdr:cNvPr>
        <xdr:cNvSpPr>
          <a:spLocks noChangeShapeType="1"/>
        </xdr:cNvSpPr>
      </xdr:nvSpPr>
      <xdr:spPr bwMode="auto">
        <a:xfrm>
          <a:off x="5962650" y="83477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841</xdr:row>
      <xdr:rowOff>0</xdr:rowOff>
    </xdr:from>
    <xdr:to>
      <xdr:col>29</xdr:col>
      <xdr:colOff>0</xdr:colOff>
      <xdr:row>841</xdr:row>
      <xdr:rowOff>0</xdr:rowOff>
    </xdr:to>
    <xdr:sp macro="" textlink="">
      <xdr:nvSpPr>
        <xdr:cNvPr id="661" name="Line 161">
          <a:extLst>
            <a:ext uri="{FF2B5EF4-FFF2-40B4-BE49-F238E27FC236}">
              <a16:creationId xmlns:a16="http://schemas.microsoft.com/office/drawing/2014/main" id="{B1E069B8-6A04-4652-B61E-9B546CC4EE5E}"/>
            </a:ext>
          </a:extLst>
        </xdr:cNvPr>
        <xdr:cNvSpPr>
          <a:spLocks noChangeShapeType="1"/>
        </xdr:cNvSpPr>
      </xdr:nvSpPr>
      <xdr:spPr bwMode="auto">
        <a:xfrm>
          <a:off x="5962650" y="83877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844</xdr:row>
      <xdr:rowOff>0</xdr:rowOff>
    </xdr:from>
    <xdr:to>
      <xdr:col>18</xdr:col>
      <xdr:colOff>0</xdr:colOff>
      <xdr:row>847</xdr:row>
      <xdr:rowOff>0</xdr:rowOff>
    </xdr:to>
    <xdr:sp macro="" textlink="">
      <xdr:nvSpPr>
        <xdr:cNvPr id="662" name="Line 162">
          <a:extLst>
            <a:ext uri="{FF2B5EF4-FFF2-40B4-BE49-F238E27FC236}">
              <a16:creationId xmlns:a16="http://schemas.microsoft.com/office/drawing/2014/main" id="{07ADE60D-4F06-4A66-BE50-4388666966A5}"/>
            </a:ext>
          </a:extLst>
        </xdr:cNvPr>
        <xdr:cNvSpPr>
          <a:spLocks noChangeShapeType="1"/>
        </xdr:cNvSpPr>
      </xdr:nvSpPr>
      <xdr:spPr bwMode="auto">
        <a:xfrm>
          <a:off x="4457700" y="84286725"/>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847</xdr:row>
      <xdr:rowOff>0</xdr:rowOff>
    </xdr:from>
    <xdr:to>
      <xdr:col>22</xdr:col>
      <xdr:colOff>0</xdr:colOff>
      <xdr:row>847</xdr:row>
      <xdr:rowOff>0</xdr:rowOff>
    </xdr:to>
    <xdr:sp macro="" textlink="">
      <xdr:nvSpPr>
        <xdr:cNvPr id="663" name="Line 163">
          <a:extLst>
            <a:ext uri="{FF2B5EF4-FFF2-40B4-BE49-F238E27FC236}">
              <a16:creationId xmlns:a16="http://schemas.microsoft.com/office/drawing/2014/main" id="{F7791B59-6940-4310-8FE9-9605015DC1D0}"/>
            </a:ext>
          </a:extLst>
        </xdr:cNvPr>
        <xdr:cNvSpPr>
          <a:spLocks noChangeShapeType="1"/>
        </xdr:cNvSpPr>
      </xdr:nvSpPr>
      <xdr:spPr bwMode="auto">
        <a:xfrm>
          <a:off x="4457700" y="846867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850</xdr:row>
      <xdr:rowOff>0</xdr:rowOff>
    </xdr:from>
    <xdr:to>
      <xdr:col>18</xdr:col>
      <xdr:colOff>0</xdr:colOff>
      <xdr:row>853</xdr:row>
      <xdr:rowOff>0</xdr:rowOff>
    </xdr:to>
    <xdr:sp macro="" textlink="">
      <xdr:nvSpPr>
        <xdr:cNvPr id="664" name="Line 164">
          <a:extLst>
            <a:ext uri="{FF2B5EF4-FFF2-40B4-BE49-F238E27FC236}">
              <a16:creationId xmlns:a16="http://schemas.microsoft.com/office/drawing/2014/main" id="{309AC13B-A7B1-464D-B2A6-2D8239863BAB}"/>
            </a:ext>
          </a:extLst>
        </xdr:cNvPr>
        <xdr:cNvSpPr>
          <a:spLocks noChangeShapeType="1"/>
        </xdr:cNvSpPr>
      </xdr:nvSpPr>
      <xdr:spPr bwMode="auto">
        <a:xfrm>
          <a:off x="4457700" y="85096350"/>
          <a:ext cx="0" cy="4000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853</xdr:row>
      <xdr:rowOff>0</xdr:rowOff>
    </xdr:from>
    <xdr:to>
      <xdr:col>22</xdr:col>
      <xdr:colOff>0</xdr:colOff>
      <xdr:row>853</xdr:row>
      <xdr:rowOff>0</xdr:rowOff>
    </xdr:to>
    <xdr:sp macro="" textlink="">
      <xdr:nvSpPr>
        <xdr:cNvPr id="665" name="Line 165">
          <a:extLst>
            <a:ext uri="{FF2B5EF4-FFF2-40B4-BE49-F238E27FC236}">
              <a16:creationId xmlns:a16="http://schemas.microsoft.com/office/drawing/2014/main" id="{D11204C1-D9A0-4AD2-BE1D-9EB8257D2CC7}"/>
            </a:ext>
          </a:extLst>
        </xdr:cNvPr>
        <xdr:cNvSpPr>
          <a:spLocks noChangeShapeType="1"/>
        </xdr:cNvSpPr>
      </xdr:nvSpPr>
      <xdr:spPr bwMode="auto">
        <a:xfrm>
          <a:off x="4457700" y="85496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868</xdr:row>
      <xdr:rowOff>0</xdr:rowOff>
    </xdr:from>
    <xdr:to>
      <xdr:col>18</xdr:col>
      <xdr:colOff>0</xdr:colOff>
      <xdr:row>877</xdr:row>
      <xdr:rowOff>0</xdr:rowOff>
    </xdr:to>
    <xdr:sp macro="" textlink="">
      <xdr:nvSpPr>
        <xdr:cNvPr id="666" name="Line 166">
          <a:extLst>
            <a:ext uri="{FF2B5EF4-FFF2-40B4-BE49-F238E27FC236}">
              <a16:creationId xmlns:a16="http://schemas.microsoft.com/office/drawing/2014/main" id="{B87D8192-48BD-4F8E-B1B4-82A640CEDC84}"/>
            </a:ext>
          </a:extLst>
        </xdr:cNvPr>
        <xdr:cNvSpPr>
          <a:spLocks noChangeShapeType="1"/>
        </xdr:cNvSpPr>
      </xdr:nvSpPr>
      <xdr:spPr bwMode="auto">
        <a:xfrm>
          <a:off x="4457700" y="85905975"/>
          <a:ext cx="0" cy="1228725"/>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871</xdr:row>
      <xdr:rowOff>0</xdr:rowOff>
    </xdr:from>
    <xdr:to>
      <xdr:col>19</xdr:col>
      <xdr:colOff>0</xdr:colOff>
      <xdr:row>871</xdr:row>
      <xdr:rowOff>0</xdr:rowOff>
    </xdr:to>
    <xdr:sp macro="" textlink="">
      <xdr:nvSpPr>
        <xdr:cNvPr id="667" name="Line 167">
          <a:extLst>
            <a:ext uri="{FF2B5EF4-FFF2-40B4-BE49-F238E27FC236}">
              <a16:creationId xmlns:a16="http://schemas.microsoft.com/office/drawing/2014/main" id="{0E969BE7-2F7D-4597-A9D4-A588A3BBCB18}"/>
            </a:ext>
          </a:extLst>
        </xdr:cNvPr>
        <xdr:cNvSpPr>
          <a:spLocks noChangeShapeType="1"/>
        </xdr:cNvSpPr>
      </xdr:nvSpPr>
      <xdr:spPr bwMode="auto">
        <a:xfrm>
          <a:off x="4457700" y="863155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874</xdr:row>
      <xdr:rowOff>0</xdr:rowOff>
    </xdr:from>
    <xdr:to>
      <xdr:col>19</xdr:col>
      <xdr:colOff>0</xdr:colOff>
      <xdr:row>874</xdr:row>
      <xdr:rowOff>0</xdr:rowOff>
    </xdr:to>
    <xdr:sp macro="" textlink="">
      <xdr:nvSpPr>
        <xdr:cNvPr id="668" name="Line 168">
          <a:extLst>
            <a:ext uri="{FF2B5EF4-FFF2-40B4-BE49-F238E27FC236}">
              <a16:creationId xmlns:a16="http://schemas.microsoft.com/office/drawing/2014/main" id="{99B5C63F-3FC1-412D-9985-B944D1F170BF}"/>
            </a:ext>
          </a:extLst>
        </xdr:cNvPr>
        <xdr:cNvSpPr>
          <a:spLocks noChangeShapeType="1"/>
        </xdr:cNvSpPr>
      </xdr:nvSpPr>
      <xdr:spPr bwMode="auto">
        <a:xfrm>
          <a:off x="4457700" y="867251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877</xdr:row>
      <xdr:rowOff>0</xdr:rowOff>
    </xdr:from>
    <xdr:to>
      <xdr:col>19</xdr:col>
      <xdr:colOff>0</xdr:colOff>
      <xdr:row>877</xdr:row>
      <xdr:rowOff>0</xdr:rowOff>
    </xdr:to>
    <xdr:sp macro="" textlink="">
      <xdr:nvSpPr>
        <xdr:cNvPr id="669" name="Line 169">
          <a:extLst>
            <a:ext uri="{FF2B5EF4-FFF2-40B4-BE49-F238E27FC236}">
              <a16:creationId xmlns:a16="http://schemas.microsoft.com/office/drawing/2014/main" id="{7C969D0E-5942-4C6F-B46B-0199FD790C01}"/>
            </a:ext>
          </a:extLst>
        </xdr:cNvPr>
        <xdr:cNvSpPr>
          <a:spLocks noChangeShapeType="1"/>
        </xdr:cNvSpPr>
      </xdr:nvSpPr>
      <xdr:spPr bwMode="auto">
        <a:xfrm>
          <a:off x="4457700" y="871347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879</xdr:row>
      <xdr:rowOff>161925</xdr:rowOff>
    </xdr:from>
    <xdr:to>
      <xdr:col>18</xdr:col>
      <xdr:colOff>0</xdr:colOff>
      <xdr:row>904</xdr:row>
      <xdr:rowOff>0</xdr:rowOff>
    </xdr:to>
    <xdr:sp macro="" textlink="">
      <xdr:nvSpPr>
        <xdr:cNvPr id="670" name="Line 170">
          <a:extLst>
            <a:ext uri="{FF2B5EF4-FFF2-40B4-BE49-F238E27FC236}">
              <a16:creationId xmlns:a16="http://schemas.microsoft.com/office/drawing/2014/main" id="{3F8825E5-80AF-47F1-BF26-30A16A767D96}"/>
            </a:ext>
          </a:extLst>
        </xdr:cNvPr>
        <xdr:cNvSpPr>
          <a:spLocks noChangeShapeType="1"/>
        </xdr:cNvSpPr>
      </xdr:nvSpPr>
      <xdr:spPr bwMode="auto">
        <a:xfrm>
          <a:off x="4457700" y="87531575"/>
          <a:ext cx="0" cy="3260725"/>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886</xdr:row>
      <xdr:rowOff>0</xdr:rowOff>
    </xdr:from>
    <xdr:to>
      <xdr:col>19</xdr:col>
      <xdr:colOff>0</xdr:colOff>
      <xdr:row>886</xdr:row>
      <xdr:rowOff>0</xdr:rowOff>
    </xdr:to>
    <xdr:sp macro="" textlink="">
      <xdr:nvSpPr>
        <xdr:cNvPr id="671" name="Line 171">
          <a:extLst>
            <a:ext uri="{FF2B5EF4-FFF2-40B4-BE49-F238E27FC236}">
              <a16:creationId xmlns:a16="http://schemas.microsoft.com/office/drawing/2014/main" id="{A892D37E-2A6A-4858-AF45-A3DAC00E80EB}"/>
            </a:ext>
          </a:extLst>
        </xdr:cNvPr>
        <xdr:cNvSpPr>
          <a:spLocks noChangeShapeType="1"/>
        </xdr:cNvSpPr>
      </xdr:nvSpPr>
      <xdr:spPr bwMode="auto">
        <a:xfrm>
          <a:off x="4457700" y="883539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889</xdr:row>
      <xdr:rowOff>0</xdr:rowOff>
    </xdr:from>
    <xdr:to>
      <xdr:col>19</xdr:col>
      <xdr:colOff>0</xdr:colOff>
      <xdr:row>889</xdr:row>
      <xdr:rowOff>0</xdr:rowOff>
    </xdr:to>
    <xdr:sp macro="" textlink="">
      <xdr:nvSpPr>
        <xdr:cNvPr id="672" name="Line 172">
          <a:extLst>
            <a:ext uri="{FF2B5EF4-FFF2-40B4-BE49-F238E27FC236}">
              <a16:creationId xmlns:a16="http://schemas.microsoft.com/office/drawing/2014/main" id="{69123583-F18B-444D-9679-783FD186D831}"/>
            </a:ext>
          </a:extLst>
        </xdr:cNvPr>
        <xdr:cNvSpPr>
          <a:spLocks noChangeShapeType="1"/>
        </xdr:cNvSpPr>
      </xdr:nvSpPr>
      <xdr:spPr bwMode="auto">
        <a:xfrm>
          <a:off x="4457700" y="887634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892</xdr:row>
      <xdr:rowOff>0</xdr:rowOff>
    </xdr:from>
    <xdr:to>
      <xdr:col>19</xdr:col>
      <xdr:colOff>0</xdr:colOff>
      <xdr:row>892</xdr:row>
      <xdr:rowOff>0</xdr:rowOff>
    </xdr:to>
    <xdr:sp macro="" textlink="">
      <xdr:nvSpPr>
        <xdr:cNvPr id="673" name="Line 173">
          <a:extLst>
            <a:ext uri="{FF2B5EF4-FFF2-40B4-BE49-F238E27FC236}">
              <a16:creationId xmlns:a16="http://schemas.microsoft.com/office/drawing/2014/main" id="{AA3D010B-9A07-44E5-91E4-9E393D1E99A0}"/>
            </a:ext>
          </a:extLst>
        </xdr:cNvPr>
        <xdr:cNvSpPr>
          <a:spLocks noChangeShapeType="1"/>
        </xdr:cNvSpPr>
      </xdr:nvSpPr>
      <xdr:spPr bwMode="auto">
        <a:xfrm>
          <a:off x="4457700" y="891730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901</xdr:row>
      <xdr:rowOff>0</xdr:rowOff>
    </xdr:from>
    <xdr:to>
      <xdr:col>19</xdr:col>
      <xdr:colOff>0</xdr:colOff>
      <xdr:row>901</xdr:row>
      <xdr:rowOff>0</xdr:rowOff>
    </xdr:to>
    <xdr:sp macro="" textlink="">
      <xdr:nvSpPr>
        <xdr:cNvPr id="674" name="Line 174">
          <a:extLst>
            <a:ext uri="{FF2B5EF4-FFF2-40B4-BE49-F238E27FC236}">
              <a16:creationId xmlns:a16="http://schemas.microsoft.com/office/drawing/2014/main" id="{B6DE8517-BCBE-4172-8893-A8C28D54E01B}"/>
            </a:ext>
          </a:extLst>
        </xdr:cNvPr>
        <xdr:cNvSpPr>
          <a:spLocks noChangeShapeType="1"/>
        </xdr:cNvSpPr>
      </xdr:nvSpPr>
      <xdr:spPr bwMode="auto">
        <a:xfrm>
          <a:off x="4457700" y="903827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904</xdr:row>
      <xdr:rowOff>0</xdr:rowOff>
    </xdr:from>
    <xdr:to>
      <xdr:col>19</xdr:col>
      <xdr:colOff>0</xdr:colOff>
      <xdr:row>904</xdr:row>
      <xdr:rowOff>0</xdr:rowOff>
    </xdr:to>
    <xdr:sp macro="" textlink="">
      <xdr:nvSpPr>
        <xdr:cNvPr id="675" name="Line 175">
          <a:extLst>
            <a:ext uri="{FF2B5EF4-FFF2-40B4-BE49-F238E27FC236}">
              <a16:creationId xmlns:a16="http://schemas.microsoft.com/office/drawing/2014/main" id="{E4934A65-010C-4198-BD06-FECF9ECBFC0A}"/>
            </a:ext>
          </a:extLst>
        </xdr:cNvPr>
        <xdr:cNvSpPr>
          <a:spLocks noChangeShapeType="1"/>
        </xdr:cNvSpPr>
      </xdr:nvSpPr>
      <xdr:spPr bwMode="auto">
        <a:xfrm>
          <a:off x="4457700" y="907923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883</xdr:row>
      <xdr:rowOff>0</xdr:rowOff>
    </xdr:from>
    <xdr:to>
      <xdr:col>22</xdr:col>
      <xdr:colOff>0</xdr:colOff>
      <xdr:row>883</xdr:row>
      <xdr:rowOff>0</xdr:rowOff>
    </xdr:to>
    <xdr:sp macro="" textlink="">
      <xdr:nvSpPr>
        <xdr:cNvPr id="676" name="Line 176">
          <a:extLst>
            <a:ext uri="{FF2B5EF4-FFF2-40B4-BE49-F238E27FC236}">
              <a16:creationId xmlns:a16="http://schemas.microsoft.com/office/drawing/2014/main" id="{B77D3922-9EB7-4B86-988F-B8BB54F1C277}"/>
            </a:ext>
          </a:extLst>
        </xdr:cNvPr>
        <xdr:cNvSpPr>
          <a:spLocks noChangeShapeType="1"/>
        </xdr:cNvSpPr>
      </xdr:nvSpPr>
      <xdr:spPr bwMode="auto">
        <a:xfrm>
          <a:off x="4457700" y="879443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1120</xdr:row>
      <xdr:rowOff>0</xdr:rowOff>
    </xdr:from>
    <xdr:to>
      <xdr:col>18</xdr:col>
      <xdr:colOff>0</xdr:colOff>
      <xdr:row>1126</xdr:row>
      <xdr:rowOff>0</xdr:rowOff>
    </xdr:to>
    <xdr:sp macro="" textlink="">
      <xdr:nvSpPr>
        <xdr:cNvPr id="677" name="Line 183">
          <a:extLst>
            <a:ext uri="{FF2B5EF4-FFF2-40B4-BE49-F238E27FC236}">
              <a16:creationId xmlns:a16="http://schemas.microsoft.com/office/drawing/2014/main" id="{DF0960DB-F6B0-4674-9154-1687A0C0DC08}"/>
            </a:ext>
          </a:extLst>
        </xdr:cNvPr>
        <xdr:cNvSpPr>
          <a:spLocks noChangeShapeType="1"/>
        </xdr:cNvSpPr>
      </xdr:nvSpPr>
      <xdr:spPr bwMode="auto">
        <a:xfrm flipH="1">
          <a:off x="4457700" y="117595650"/>
          <a:ext cx="0" cy="8001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1123</xdr:row>
      <xdr:rowOff>0</xdr:rowOff>
    </xdr:from>
    <xdr:to>
      <xdr:col>22</xdr:col>
      <xdr:colOff>0</xdr:colOff>
      <xdr:row>1123</xdr:row>
      <xdr:rowOff>0</xdr:rowOff>
    </xdr:to>
    <xdr:sp macro="" textlink="">
      <xdr:nvSpPr>
        <xdr:cNvPr id="678" name="Line 184">
          <a:extLst>
            <a:ext uri="{FF2B5EF4-FFF2-40B4-BE49-F238E27FC236}">
              <a16:creationId xmlns:a16="http://schemas.microsoft.com/office/drawing/2014/main" id="{0BA7E7BE-542F-46E5-9BC3-59445250F49C}"/>
            </a:ext>
          </a:extLst>
        </xdr:cNvPr>
        <xdr:cNvSpPr>
          <a:spLocks noChangeShapeType="1"/>
        </xdr:cNvSpPr>
      </xdr:nvSpPr>
      <xdr:spPr bwMode="auto">
        <a:xfrm>
          <a:off x="4457700" y="117995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1126</xdr:row>
      <xdr:rowOff>0</xdr:rowOff>
    </xdr:from>
    <xdr:to>
      <xdr:col>22</xdr:col>
      <xdr:colOff>0</xdr:colOff>
      <xdr:row>1126</xdr:row>
      <xdr:rowOff>0</xdr:rowOff>
    </xdr:to>
    <xdr:sp macro="" textlink="">
      <xdr:nvSpPr>
        <xdr:cNvPr id="679" name="Line 185">
          <a:extLst>
            <a:ext uri="{FF2B5EF4-FFF2-40B4-BE49-F238E27FC236}">
              <a16:creationId xmlns:a16="http://schemas.microsoft.com/office/drawing/2014/main" id="{CED68E6A-09A1-4D56-AA4C-646C82911C43}"/>
            </a:ext>
          </a:extLst>
        </xdr:cNvPr>
        <xdr:cNvSpPr>
          <a:spLocks noChangeShapeType="1"/>
        </xdr:cNvSpPr>
      </xdr:nvSpPr>
      <xdr:spPr bwMode="auto">
        <a:xfrm>
          <a:off x="4457700" y="118395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1114</xdr:row>
      <xdr:rowOff>0</xdr:rowOff>
    </xdr:from>
    <xdr:to>
      <xdr:col>19</xdr:col>
      <xdr:colOff>0</xdr:colOff>
      <xdr:row>1114</xdr:row>
      <xdr:rowOff>0</xdr:rowOff>
    </xdr:to>
    <xdr:sp macro="" textlink="">
      <xdr:nvSpPr>
        <xdr:cNvPr id="680" name="Line 187">
          <a:extLst>
            <a:ext uri="{FF2B5EF4-FFF2-40B4-BE49-F238E27FC236}">
              <a16:creationId xmlns:a16="http://schemas.microsoft.com/office/drawing/2014/main" id="{8D48C1E6-DA11-423E-BD9C-BA4037FC1847}"/>
            </a:ext>
          </a:extLst>
        </xdr:cNvPr>
        <xdr:cNvSpPr>
          <a:spLocks noChangeShapeType="1"/>
        </xdr:cNvSpPr>
      </xdr:nvSpPr>
      <xdr:spPr bwMode="auto">
        <a:xfrm>
          <a:off x="4229100" y="116776500"/>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892</xdr:row>
      <xdr:rowOff>9525</xdr:rowOff>
    </xdr:from>
    <xdr:to>
      <xdr:col>25</xdr:col>
      <xdr:colOff>0</xdr:colOff>
      <xdr:row>898</xdr:row>
      <xdr:rowOff>0</xdr:rowOff>
    </xdr:to>
    <xdr:sp macro="" textlink="">
      <xdr:nvSpPr>
        <xdr:cNvPr id="682" name="Line 159">
          <a:extLst>
            <a:ext uri="{FF2B5EF4-FFF2-40B4-BE49-F238E27FC236}">
              <a16:creationId xmlns:a16="http://schemas.microsoft.com/office/drawing/2014/main" id="{7DE33C51-FE0E-49B2-A5FF-6B17BFB19E89}"/>
            </a:ext>
          </a:extLst>
        </xdr:cNvPr>
        <xdr:cNvSpPr>
          <a:spLocks noChangeShapeType="1"/>
        </xdr:cNvSpPr>
      </xdr:nvSpPr>
      <xdr:spPr bwMode="auto">
        <a:xfrm>
          <a:off x="5962650" y="891794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895</xdr:row>
      <xdr:rowOff>0</xdr:rowOff>
    </xdr:from>
    <xdr:to>
      <xdr:col>29</xdr:col>
      <xdr:colOff>0</xdr:colOff>
      <xdr:row>895</xdr:row>
      <xdr:rowOff>0</xdr:rowOff>
    </xdr:to>
    <xdr:sp macro="" textlink="">
      <xdr:nvSpPr>
        <xdr:cNvPr id="683" name="Line 160">
          <a:extLst>
            <a:ext uri="{FF2B5EF4-FFF2-40B4-BE49-F238E27FC236}">
              <a16:creationId xmlns:a16="http://schemas.microsoft.com/office/drawing/2014/main" id="{84652069-A3D3-44A0-8026-C030A13D0FB2}"/>
            </a:ext>
          </a:extLst>
        </xdr:cNvPr>
        <xdr:cNvSpPr>
          <a:spLocks noChangeShapeType="1"/>
        </xdr:cNvSpPr>
      </xdr:nvSpPr>
      <xdr:spPr bwMode="auto">
        <a:xfrm>
          <a:off x="5962650" y="895731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898</xdr:row>
      <xdr:rowOff>0</xdr:rowOff>
    </xdr:from>
    <xdr:to>
      <xdr:col>29</xdr:col>
      <xdr:colOff>0</xdr:colOff>
      <xdr:row>898</xdr:row>
      <xdr:rowOff>0</xdr:rowOff>
    </xdr:to>
    <xdr:sp macro="" textlink="">
      <xdr:nvSpPr>
        <xdr:cNvPr id="684" name="Line 161">
          <a:extLst>
            <a:ext uri="{FF2B5EF4-FFF2-40B4-BE49-F238E27FC236}">
              <a16:creationId xmlns:a16="http://schemas.microsoft.com/office/drawing/2014/main" id="{96F00907-C12B-4276-A8C4-0245D853FB5F}"/>
            </a:ext>
          </a:extLst>
        </xdr:cNvPr>
        <xdr:cNvSpPr>
          <a:spLocks noChangeShapeType="1"/>
        </xdr:cNvSpPr>
      </xdr:nvSpPr>
      <xdr:spPr bwMode="auto">
        <a:xfrm>
          <a:off x="5962650" y="89973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1078</xdr:row>
      <xdr:rowOff>1</xdr:rowOff>
    </xdr:from>
    <xdr:to>
      <xdr:col>11</xdr:col>
      <xdr:colOff>0</xdr:colOff>
      <xdr:row>1120</xdr:row>
      <xdr:rowOff>0</xdr:rowOff>
    </xdr:to>
    <xdr:sp macro="" textlink="">
      <xdr:nvSpPr>
        <xdr:cNvPr id="685" name="Line 183">
          <a:extLst>
            <a:ext uri="{FF2B5EF4-FFF2-40B4-BE49-F238E27FC236}">
              <a16:creationId xmlns:a16="http://schemas.microsoft.com/office/drawing/2014/main" id="{64FFF30F-B45A-42F6-AA07-75ACEEC51C75}"/>
            </a:ext>
          </a:extLst>
        </xdr:cNvPr>
        <xdr:cNvSpPr>
          <a:spLocks noChangeShapeType="1"/>
        </xdr:cNvSpPr>
      </xdr:nvSpPr>
      <xdr:spPr bwMode="auto">
        <a:xfrm flipH="1">
          <a:off x="2496207" y="145242456"/>
          <a:ext cx="0" cy="571237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811</xdr:row>
      <xdr:rowOff>0</xdr:rowOff>
    </xdr:from>
    <xdr:to>
      <xdr:col>12</xdr:col>
      <xdr:colOff>0</xdr:colOff>
      <xdr:row>811</xdr:row>
      <xdr:rowOff>0</xdr:rowOff>
    </xdr:to>
    <xdr:sp macro="" textlink="">
      <xdr:nvSpPr>
        <xdr:cNvPr id="698" name="Line 105">
          <a:extLst>
            <a:ext uri="{FF2B5EF4-FFF2-40B4-BE49-F238E27FC236}">
              <a16:creationId xmlns:a16="http://schemas.microsoft.com/office/drawing/2014/main" id="{5663FBF5-BB05-4E5A-B8B1-7685A25BE4B1}"/>
            </a:ext>
          </a:extLst>
        </xdr:cNvPr>
        <xdr:cNvSpPr>
          <a:spLocks noChangeShapeType="1"/>
        </xdr:cNvSpPr>
      </xdr:nvSpPr>
      <xdr:spPr bwMode="auto">
        <a:xfrm>
          <a:off x="2952750" y="786003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811</xdr:row>
      <xdr:rowOff>0</xdr:rowOff>
    </xdr:from>
    <xdr:to>
      <xdr:col>22</xdr:col>
      <xdr:colOff>0</xdr:colOff>
      <xdr:row>811</xdr:row>
      <xdr:rowOff>0</xdr:rowOff>
    </xdr:to>
    <xdr:sp macro="" textlink="">
      <xdr:nvSpPr>
        <xdr:cNvPr id="699" name="Line 120">
          <a:extLst>
            <a:ext uri="{FF2B5EF4-FFF2-40B4-BE49-F238E27FC236}">
              <a16:creationId xmlns:a16="http://schemas.microsoft.com/office/drawing/2014/main" id="{8876BCBF-8E35-4B51-A4E1-7066C8A0DBC3}"/>
            </a:ext>
          </a:extLst>
        </xdr:cNvPr>
        <xdr:cNvSpPr>
          <a:spLocks noChangeShapeType="1"/>
        </xdr:cNvSpPr>
      </xdr:nvSpPr>
      <xdr:spPr bwMode="auto">
        <a:xfrm flipV="1">
          <a:off x="4229100" y="78600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811</xdr:row>
      <xdr:rowOff>0</xdr:rowOff>
    </xdr:from>
    <xdr:to>
      <xdr:col>18</xdr:col>
      <xdr:colOff>0</xdr:colOff>
      <xdr:row>820</xdr:row>
      <xdr:rowOff>0</xdr:rowOff>
    </xdr:to>
    <xdr:sp macro="" textlink="">
      <xdr:nvSpPr>
        <xdr:cNvPr id="700" name="Line 150">
          <a:extLst>
            <a:ext uri="{FF2B5EF4-FFF2-40B4-BE49-F238E27FC236}">
              <a16:creationId xmlns:a16="http://schemas.microsoft.com/office/drawing/2014/main" id="{589C019B-C9B4-4483-99B9-0BDB05FA3F2A}"/>
            </a:ext>
          </a:extLst>
        </xdr:cNvPr>
        <xdr:cNvSpPr>
          <a:spLocks noChangeShapeType="1"/>
        </xdr:cNvSpPr>
      </xdr:nvSpPr>
      <xdr:spPr bwMode="auto">
        <a:xfrm>
          <a:off x="4457700" y="78600300"/>
          <a:ext cx="0" cy="12001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814</xdr:row>
      <xdr:rowOff>0</xdr:rowOff>
    </xdr:from>
    <xdr:to>
      <xdr:col>22</xdr:col>
      <xdr:colOff>0</xdr:colOff>
      <xdr:row>814</xdr:row>
      <xdr:rowOff>0</xdr:rowOff>
    </xdr:to>
    <xdr:sp macro="" textlink="">
      <xdr:nvSpPr>
        <xdr:cNvPr id="701" name="Line 151">
          <a:extLst>
            <a:ext uri="{FF2B5EF4-FFF2-40B4-BE49-F238E27FC236}">
              <a16:creationId xmlns:a16="http://schemas.microsoft.com/office/drawing/2014/main" id="{452C0674-7B85-4E75-B7E2-F1FED30FD18C}"/>
            </a:ext>
          </a:extLst>
        </xdr:cNvPr>
        <xdr:cNvSpPr>
          <a:spLocks noChangeShapeType="1"/>
        </xdr:cNvSpPr>
      </xdr:nvSpPr>
      <xdr:spPr bwMode="auto">
        <a:xfrm>
          <a:off x="4457700" y="790003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817</xdr:row>
      <xdr:rowOff>0</xdr:rowOff>
    </xdr:from>
    <xdr:to>
      <xdr:col>22</xdr:col>
      <xdr:colOff>0</xdr:colOff>
      <xdr:row>817</xdr:row>
      <xdr:rowOff>0</xdr:rowOff>
    </xdr:to>
    <xdr:sp macro="" textlink="">
      <xdr:nvSpPr>
        <xdr:cNvPr id="702" name="Line 152">
          <a:extLst>
            <a:ext uri="{FF2B5EF4-FFF2-40B4-BE49-F238E27FC236}">
              <a16:creationId xmlns:a16="http://schemas.microsoft.com/office/drawing/2014/main" id="{7E8E0ACB-9DF4-4ABA-838F-1DDE83A77AC4}"/>
            </a:ext>
          </a:extLst>
        </xdr:cNvPr>
        <xdr:cNvSpPr>
          <a:spLocks noChangeShapeType="1"/>
        </xdr:cNvSpPr>
      </xdr:nvSpPr>
      <xdr:spPr bwMode="auto">
        <a:xfrm>
          <a:off x="4457700" y="79400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820</xdr:row>
      <xdr:rowOff>0</xdr:rowOff>
    </xdr:from>
    <xdr:to>
      <xdr:col>22</xdr:col>
      <xdr:colOff>0</xdr:colOff>
      <xdr:row>820</xdr:row>
      <xdr:rowOff>0</xdr:rowOff>
    </xdr:to>
    <xdr:sp macro="" textlink="">
      <xdr:nvSpPr>
        <xdr:cNvPr id="703" name="Line 153">
          <a:extLst>
            <a:ext uri="{FF2B5EF4-FFF2-40B4-BE49-F238E27FC236}">
              <a16:creationId xmlns:a16="http://schemas.microsoft.com/office/drawing/2014/main" id="{24A5AFDA-2E6E-4AEA-8EA1-E4758EAC6AE6}"/>
            </a:ext>
          </a:extLst>
        </xdr:cNvPr>
        <xdr:cNvSpPr>
          <a:spLocks noChangeShapeType="1"/>
        </xdr:cNvSpPr>
      </xdr:nvSpPr>
      <xdr:spPr bwMode="auto">
        <a:xfrm>
          <a:off x="4457700" y="798004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934</xdr:row>
      <xdr:rowOff>0</xdr:rowOff>
    </xdr:from>
    <xdr:to>
      <xdr:col>12</xdr:col>
      <xdr:colOff>0</xdr:colOff>
      <xdr:row>934</xdr:row>
      <xdr:rowOff>0</xdr:rowOff>
    </xdr:to>
    <xdr:sp macro="" textlink="">
      <xdr:nvSpPr>
        <xdr:cNvPr id="714" name="Line 111">
          <a:extLst>
            <a:ext uri="{FF2B5EF4-FFF2-40B4-BE49-F238E27FC236}">
              <a16:creationId xmlns:a16="http://schemas.microsoft.com/office/drawing/2014/main" id="{3501B5B5-68BF-4928-B429-1102BF045643}"/>
            </a:ext>
          </a:extLst>
        </xdr:cNvPr>
        <xdr:cNvSpPr>
          <a:spLocks noChangeShapeType="1"/>
        </xdr:cNvSpPr>
      </xdr:nvSpPr>
      <xdr:spPr bwMode="auto">
        <a:xfrm>
          <a:off x="2952750" y="91201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934</xdr:row>
      <xdr:rowOff>0</xdr:rowOff>
    </xdr:from>
    <xdr:to>
      <xdr:col>22</xdr:col>
      <xdr:colOff>0</xdr:colOff>
      <xdr:row>934</xdr:row>
      <xdr:rowOff>0</xdr:rowOff>
    </xdr:to>
    <xdr:sp macro="" textlink="">
      <xdr:nvSpPr>
        <xdr:cNvPr id="715" name="Line 126">
          <a:extLst>
            <a:ext uri="{FF2B5EF4-FFF2-40B4-BE49-F238E27FC236}">
              <a16:creationId xmlns:a16="http://schemas.microsoft.com/office/drawing/2014/main" id="{ED4E6FF1-96AC-4097-81E9-259B6C696C20}"/>
            </a:ext>
          </a:extLst>
        </xdr:cNvPr>
        <xdr:cNvSpPr>
          <a:spLocks noChangeShapeType="1"/>
        </xdr:cNvSpPr>
      </xdr:nvSpPr>
      <xdr:spPr bwMode="auto">
        <a:xfrm flipV="1">
          <a:off x="4457700" y="912018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940</xdr:row>
      <xdr:rowOff>0</xdr:rowOff>
    </xdr:from>
    <xdr:to>
      <xdr:col>29</xdr:col>
      <xdr:colOff>0</xdr:colOff>
      <xdr:row>940</xdr:row>
      <xdr:rowOff>0</xdr:rowOff>
    </xdr:to>
    <xdr:sp macro="" textlink="">
      <xdr:nvSpPr>
        <xdr:cNvPr id="716" name="Line 135">
          <a:extLst>
            <a:ext uri="{FF2B5EF4-FFF2-40B4-BE49-F238E27FC236}">
              <a16:creationId xmlns:a16="http://schemas.microsoft.com/office/drawing/2014/main" id="{2160BDA8-054E-41A0-B41B-C497AE5CD2AC}"/>
            </a:ext>
          </a:extLst>
        </xdr:cNvPr>
        <xdr:cNvSpPr>
          <a:spLocks noChangeShapeType="1"/>
        </xdr:cNvSpPr>
      </xdr:nvSpPr>
      <xdr:spPr bwMode="auto">
        <a:xfrm flipV="1">
          <a:off x="5734050" y="920115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943</xdr:row>
      <xdr:rowOff>0</xdr:rowOff>
    </xdr:from>
    <xdr:to>
      <xdr:col>29</xdr:col>
      <xdr:colOff>0</xdr:colOff>
      <xdr:row>943</xdr:row>
      <xdr:rowOff>0</xdr:rowOff>
    </xdr:to>
    <xdr:sp macro="" textlink="">
      <xdr:nvSpPr>
        <xdr:cNvPr id="717" name="Line 136">
          <a:extLst>
            <a:ext uri="{FF2B5EF4-FFF2-40B4-BE49-F238E27FC236}">
              <a16:creationId xmlns:a16="http://schemas.microsoft.com/office/drawing/2014/main" id="{D4AF3B57-1BD9-4041-AB5C-71651AD71663}"/>
            </a:ext>
          </a:extLst>
        </xdr:cNvPr>
        <xdr:cNvSpPr>
          <a:spLocks noChangeShapeType="1"/>
        </xdr:cNvSpPr>
      </xdr:nvSpPr>
      <xdr:spPr bwMode="auto">
        <a:xfrm flipV="1">
          <a:off x="5734050" y="924210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946</xdr:row>
      <xdr:rowOff>0</xdr:rowOff>
    </xdr:from>
    <xdr:to>
      <xdr:col>29</xdr:col>
      <xdr:colOff>0</xdr:colOff>
      <xdr:row>946</xdr:row>
      <xdr:rowOff>0</xdr:rowOff>
    </xdr:to>
    <xdr:sp macro="" textlink="">
      <xdr:nvSpPr>
        <xdr:cNvPr id="718" name="Line 137">
          <a:extLst>
            <a:ext uri="{FF2B5EF4-FFF2-40B4-BE49-F238E27FC236}">
              <a16:creationId xmlns:a16="http://schemas.microsoft.com/office/drawing/2014/main" id="{0E96CA70-608F-48F5-94E3-2F2D852A53DD}"/>
            </a:ext>
          </a:extLst>
        </xdr:cNvPr>
        <xdr:cNvSpPr>
          <a:spLocks noChangeShapeType="1"/>
        </xdr:cNvSpPr>
      </xdr:nvSpPr>
      <xdr:spPr bwMode="auto">
        <a:xfrm flipV="1">
          <a:off x="5734050" y="928306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964</xdr:row>
      <xdr:rowOff>0</xdr:rowOff>
    </xdr:from>
    <xdr:to>
      <xdr:col>29</xdr:col>
      <xdr:colOff>0</xdr:colOff>
      <xdr:row>964</xdr:row>
      <xdr:rowOff>0</xdr:rowOff>
    </xdr:to>
    <xdr:sp macro="" textlink="">
      <xdr:nvSpPr>
        <xdr:cNvPr id="719" name="Line 138">
          <a:extLst>
            <a:ext uri="{FF2B5EF4-FFF2-40B4-BE49-F238E27FC236}">
              <a16:creationId xmlns:a16="http://schemas.microsoft.com/office/drawing/2014/main" id="{1C9D237D-7D9B-4F6E-BA65-FD0B198C7416}"/>
            </a:ext>
          </a:extLst>
        </xdr:cNvPr>
        <xdr:cNvSpPr>
          <a:spLocks noChangeShapeType="1"/>
        </xdr:cNvSpPr>
      </xdr:nvSpPr>
      <xdr:spPr bwMode="auto">
        <a:xfrm flipV="1">
          <a:off x="5734050" y="952500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967</xdr:row>
      <xdr:rowOff>0</xdr:rowOff>
    </xdr:from>
    <xdr:to>
      <xdr:col>29</xdr:col>
      <xdr:colOff>0</xdr:colOff>
      <xdr:row>967</xdr:row>
      <xdr:rowOff>0</xdr:rowOff>
    </xdr:to>
    <xdr:sp macro="" textlink="">
      <xdr:nvSpPr>
        <xdr:cNvPr id="720" name="Line 139">
          <a:extLst>
            <a:ext uri="{FF2B5EF4-FFF2-40B4-BE49-F238E27FC236}">
              <a16:creationId xmlns:a16="http://schemas.microsoft.com/office/drawing/2014/main" id="{1517A36A-9562-4454-BE72-B4E524F7F6E8}"/>
            </a:ext>
          </a:extLst>
        </xdr:cNvPr>
        <xdr:cNvSpPr>
          <a:spLocks noChangeShapeType="1"/>
        </xdr:cNvSpPr>
      </xdr:nvSpPr>
      <xdr:spPr bwMode="auto">
        <a:xfrm flipV="1">
          <a:off x="5734050" y="956595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933</xdr:row>
      <xdr:rowOff>158750</xdr:rowOff>
    </xdr:from>
    <xdr:to>
      <xdr:col>18</xdr:col>
      <xdr:colOff>0</xdr:colOff>
      <xdr:row>955</xdr:row>
      <xdr:rowOff>6350</xdr:rowOff>
    </xdr:to>
    <xdr:sp macro="" textlink="">
      <xdr:nvSpPr>
        <xdr:cNvPr id="721" name="Line 170">
          <a:extLst>
            <a:ext uri="{FF2B5EF4-FFF2-40B4-BE49-F238E27FC236}">
              <a16:creationId xmlns:a16="http://schemas.microsoft.com/office/drawing/2014/main" id="{436C8003-5786-4DDA-9D31-6DB686FDC82F}"/>
            </a:ext>
          </a:extLst>
        </xdr:cNvPr>
        <xdr:cNvSpPr>
          <a:spLocks noChangeShapeType="1"/>
        </xdr:cNvSpPr>
      </xdr:nvSpPr>
      <xdr:spPr bwMode="auto">
        <a:xfrm>
          <a:off x="4457700" y="911923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940</xdr:row>
      <xdr:rowOff>0</xdr:rowOff>
    </xdr:from>
    <xdr:to>
      <xdr:col>19</xdr:col>
      <xdr:colOff>0</xdr:colOff>
      <xdr:row>940</xdr:row>
      <xdr:rowOff>0</xdr:rowOff>
    </xdr:to>
    <xdr:sp macro="" textlink="">
      <xdr:nvSpPr>
        <xdr:cNvPr id="722" name="Line 171">
          <a:extLst>
            <a:ext uri="{FF2B5EF4-FFF2-40B4-BE49-F238E27FC236}">
              <a16:creationId xmlns:a16="http://schemas.microsoft.com/office/drawing/2014/main" id="{41D17A9A-78B5-4C5D-AF8D-E08B1F2BA229}"/>
            </a:ext>
          </a:extLst>
        </xdr:cNvPr>
        <xdr:cNvSpPr>
          <a:spLocks noChangeShapeType="1"/>
        </xdr:cNvSpPr>
      </xdr:nvSpPr>
      <xdr:spPr bwMode="auto">
        <a:xfrm>
          <a:off x="4457700" y="92011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943</xdr:row>
      <xdr:rowOff>0</xdr:rowOff>
    </xdr:from>
    <xdr:to>
      <xdr:col>19</xdr:col>
      <xdr:colOff>0</xdr:colOff>
      <xdr:row>943</xdr:row>
      <xdr:rowOff>0</xdr:rowOff>
    </xdr:to>
    <xdr:sp macro="" textlink="">
      <xdr:nvSpPr>
        <xdr:cNvPr id="723" name="Line 172">
          <a:extLst>
            <a:ext uri="{FF2B5EF4-FFF2-40B4-BE49-F238E27FC236}">
              <a16:creationId xmlns:a16="http://schemas.microsoft.com/office/drawing/2014/main" id="{7952AE21-93C1-4687-AA2F-59E6064A1187}"/>
            </a:ext>
          </a:extLst>
        </xdr:cNvPr>
        <xdr:cNvSpPr>
          <a:spLocks noChangeShapeType="1"/>
        </xdr:cNvSpPr>
      </xdr:nvSpPr>
      <xdr:spPr bwMode="auto">
        <a:xfrm>
          <a:off x="4457700" y="924210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946</xdr:row>
      <xdr:rowOff>0</xdr:rowOff>
    </xdr:from>
    <xdr:to>
      <xdr:col>19</xdr:col>
      <xdr:colOff>0</xdr:colOff>
      <xdr:row>946</xdr:row>
      <xdr:rowOff>0</xdr:rowOff>
    </xdr:to>
    <xdr:sp macro="" textlink="">
      <xdr:nvSpPr>
        <xdr:cNvPr id="724" name="Line 173">
          <a:extLst>
            <a:ext uri="{FF2B5EF4-FFF2-40B4-BE49-F238E27FC236}">
              <a16:creationId xmlns:a16="http://schemas.microsoft.com/office/drawing/2014/main" id="{07E784B6-1603-4B69-A5CE-F1722E80F5DC}"/>
            </a:ext>
          </a:extLst>
        </xdr:cNvPr>
        <xdr:cNvSpPr>
          <a:spLocks noChangeShapeType="1"/>
        </xdr:cNvSpPr>
      </xdr:nvSpPr>
      <xdr:spPr bwMode="auto">
        <a:xfrm>
          <a:off x="4457700" y="928306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964</xdr:row>
      <xdr:rowOff>0</xdr:rowOff>
    </xdr:from>
    <xdr:to>
      <xdr:col>19</xdr:col>
      <xdr:colOff>0</xdr:colOff>
      <xdr:row>964</xdr:row>
      <xdr:rowOff>0</xdr:rowOff>
    </xdr:to>
    <xdr:sp macro="" textlink="">
      <xdr:nvSpPr>
        <xdr:cNvPr id="725" name="Line 174">
          <a:extLst>
            <a:ext uri="{FF2B5EF4-FFF2-40B4-BE49-F238E27FC236}">
              <a16:creationId xmlns:a16="http://schemas.microsoft.com/office/drawing/2014/main" id="{A7D7C231-FF27-4333-8A66-22F22DAD16B0}"/>
            </a:ext>
          </a:extLst>
        </xdr:cNvPr>
        <xdr:cNvSpPr>
          <a:spLocks noChangeShapeType="1"/>
        </xdr:cNvSpPr>
      </xdr:nvSpPr>
      <xdr:spPr bwMode="auto">
        <a:xfrm>
          <a:off x="4457700" y="952500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967</xdr:row>
      <xdr:rowOff>0</xdr:rowOff>
    </xdr:from>
    <xdr:to>
      <xdr:col>19</xdr:col>
      <xdr:colOff>0</xdr:colOff>
      <xdr:row>967</xdr:row>
      <xdr:rowOff>0</xdr:rowOff>
    </xdr:to>
    <xdr:sp macro="" textlink="">
      <xdr:nvSpPr>
        <xdr:cNvPr id="726" name="Line 175">
          <a:extLst>
            <a:ext uri="{FF2B5EF4-FFF2-40B4-BE49-F238E27FC236}">
              <a16:creationId xmlns:a16="http://schemas.microsoft.com/office/drawing/2014/main" id="{A6E77FBF-AF63-4341-927C-3DBB4D9B71D8}"/>
            </a:ext>
          </a:extLst>
        </xdr:cNvPr>
        <xdr:cNvSpPr>
          <a:spLocks noChangeShapeType="1"/>
        </xdr:cNvSpPr>
      </xdr:nvSpPr>
      <xdr:spPr bwMode="auto">
        <a:xfrm>
          <a:off x="4457700" y="956595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937</xdr:row>
      <xdr:rowOff>0</xdr:rowOff>
    </xdr:from>
    <xdr:to>
      <xdr:col>22</xdr:col>
      <xdr:colOff>0</xdr:colOff>
      <xdr:row>937</xdr:row>
      <xdr:rowOff>0</xdr:rowOff>
    </xdr:to>
    <xdr:sp macro="" textlink="">
      <xdr:nvSpPr>
        <xdr:cNvPr id="727" name="Line 176">
          <a:extLst>
            <a:ext uri="{FF2B5EF4-FFF2-40B4-BE49-F238E27FC236}">
              <a16:creationId xmlns:a16="http://schemas.microsoft.com/office/drawing/2014/main" id="{106DBC16-D746-408B-9E52-3944630B93FB}"/>
            </a:ext>
          </a:extLst>
        </xdr:cNvPr>
        <xdr:cNvSpPr>
          <a:spLocks noChangeShapeType="1"/>
        </xdr:cNvSpPr>
      </xdr:nvSpPr>
      <xdr:spPr bwMode="auto">
        <a:xfrm>
          <a:off x="4457700" y="91601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946</xdr:row>
      <xdr:rowOff>9525</xdr:rowOff>
    </xdr:from>
    <xdr:to>
      <xdr:col>25</xdr:col>
      <xdr:colOff>0</xdr:colOff>
      <xdr:row>952</xdr:row>
      <xdr:rowOff>0</xdr:rowOff>
    </xdr:to>
    <xdr:sp macro="" textlink="">
      <xdr:nvSpPr>
        <xdr:cNvPr id="728" name="Line 159">
          <a:extLst>
            <a:ext uri="{FF2B5EF4-FFF2-40B4-BE49-F238E27FC236}">
              <a16:creationId xmlns:a16="http://schemas.microsoft.com/office/drawing/2014/main" id="{BEDFE0F9-B138-4FB6-9BE1-564C4A177C58}"/>
            </a:ext>
          </a:extLst>
        </xdr:cNvPr>
        <xdr:cNvSpPr>
          <a:spLocks noChangeShapeType="1"/>
        </xdr:cNvSpPr>
      </xdr:nvSpPr>
      <xdr:spPr bwMode="auto">
        <a:xfrm>
          <a:off x="5962650" y="928370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949</xdr:row>
      <xdr:rowOff>0</xdr:rowOff>
    </xdr:from>
    <xdr:to>
      <xdr:col>29</xdr:col>
      <xdr:colOff>0</xdr:colOff>
      <xdr:row>949</xdr:row>
      <xdr:rowOff>0</xdr:rowOff>
    </xdr:to>
    <xdr:sp macro="" textlink="">
      <xdr:nvSpPr>
        <xdr:cNvPr id="729" name="Line 160">
          <a:extLst>
            <a:ext uri="{FF2B5EF4-FFF2-40B4-BE49-F238E27FC236}">
              <a16:creationId xmlns:a16="http://schemas.microsoft.com/office/drawing/2014/main" id="{056A9B77-31FB-46A2-B5EC-BFCED6CCE5BD}"/>
            </a:ext>
          </a:extLst>
        </xdr:cNvPr>
        <xdr:cNvSpPr>
          <a:spLocks noChangeShapeType="1"/>
        </xdr:cNvSpPr>
      </xdr:nvSpPr>
      <xdr:spPr bwMode="auto">
        <a:xfrm>
          <a:off x="5962650" y="93230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952</xdr:row>
      <xdr:rowOff>0</xdr:rowOff>
    </xdr:from>
    <xdr:to>
      <xdr:col>29</xdr:col>
      <xdr:colOff>0</xdr:colOff>
      <xdr:row>952</xdr:row>
      <xdr:rowOff>0</xdr:rowOff>
    </xdr:to>
    <xdr:sp macro="" textlink="">
      <xdr:nvSpPr>
        <xdr:cNvPr id="730" name="Line 161">
          <a:extLst>
            <a:ext uri="{FF2B5EF4-FFF2-40B4-BE49-F238E27FC236}">
              <a16:creationId xmlns:a16="http://schemas.microsoft.com/office/drawing/2014/main" id="{63B5936B-623B-44D6-B733-9F1AF05D4EF7}"/>
            </a:ext>
          </a:extLst>
        </xdr:cNvPr>
        <xdr:cNvSpPr>
          <a:spLocks noChangeShapeType="1"/>
        </xdr:cNvSpPr>
      </xdr:nvSpPr>
      <xdr:spPr bwMode="auto">
        <a:xfrm>
          <a:off x="5962650" y="93630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934</xdr:row>
      <xdr:rowOff>0</xdr:rowOff>
    </xdr:from>
    <xdr:to>
      <xdr:col>18</xdr:col>
      <xdr:colOff>0</xdr:colOff>
      <xdr:row>934</xdr:row>
      <xdr:rowOff>0</xdr:rowOff>
    </xdr:to>
    <xdr:sp macro="" textlink="">
      <xdr:nvSpPr>
        <xdr:cNvPr id="731" name="Line 125">
          <a:extLst>
            <a:ext uri="{FF2B5EF4-FFF2-40B4-BE49-F238E27FC236}">
              <a16:creationId xmlns:a16="http://schemas.microsoft.com/office/drawing/2014/main" id="{F35A8206-2D83-4FA7-959B-DDC7252F5E32}"/>
            </a:ext>
          </a:extLst>
        </xdr:cNvPr>
        <xdr:cNvSpPr>
          <a:spLocks noChangeShapeType="1"/>
        </xdr:cNvSpPr>
      </xdr:nvSpPr>
      <xdr:spPr bwMode="auto">
        <a:xfrm flipV="1">
          <a:off x="4229100" y="912018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955</xdr:row>
      <xdr:rowOff>0</xdr:rowOff>
    </xdr:from>
    <xdr:to>
      <xdr:col>29</xdr:col>
      <xdr:colOff>0</xdr:colOff>
      <xdr:row>955</xdr:row>
      <xdr:rowOff>0</xdr:rowOff>
    </xdr:to>
    <xdr:sp macro="" textlink="">
      <xdr:nvSpPr>
        <xdr:cNvPr id="732" name="Line 137">
          <a:extLst>
            <a:ext uri="{FF2B5EF4-FFF2-40B4-BE49-F238E27FC236}">
              <a16:creationId xmlns:a16="http://schemas.microsoft.com/office/drawing/2014/main" id="{763352AE-600D-45E6-8FA4-5679DD540F76}"/>
            </a:ext>
          </a:extLst>
        </xdr:cNvPr>
        <xdr:cNvSpPr>
          <a:spLocks noChangeShapeType="1"/>
        </xdr:cNvSpPr>
      </xdr:nvSpPr>
      <xdr:spPr bwMode="auto">
        <a:xfrm flipV="1">
          <a:off x="5734050" y="940403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955</xdr:row>
      <xdr:rowOff>0</xdr:rowOff>
    </xdr:from>
    <xdr:to>
      <xdr:col>19</xdr:col>
      <xdr:colOff>0</xdr:colOff>
      <xdr:row>955</xdr:row>
      <xdr:rowOff>0</xdr:rowOff>
    </xdr:to>
    <xdr:sp macro="" textlink="">
      <xdr:nvSpPr>
        <xdr:cNvPr id="733" name="Line 173">
          <a:extLst>
            <a:ext uri="{FF2B5EF4-FFF2-40B4-BE49-F238E27FC236}">
              <a16:creationId xmlns:a16="http://schemas.microsoft.com/office/drawing/2014/main" id="{3A0567F2-84E8-4D2B-A88C-11DBCE6C3E9C}"/>
            </a:ext>
          </a:extLst>
        </xdr:cNvPr>
        <xdr:cNvSpPr>
          <a:spLocks noChangeShapeType="1"/>
        </xdr:cNvSpPr>
      </xdr:nvSpPr>
      <xdr:spPr bwMode="auto">
        <a:xfrm>
          <a:off x="4457700" y="940403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955</xdr:row>
      <xdr:rowOff>9525</xdr:rowOff>
    </xdr:from>
    <xdr:to>
      <xdr:col>25</xdr:col>
      <xdr:colOff>0</xdr:colOff>
      <xdr:row>961</xdr:row>
      <xdr:rowOff>0</xdr:rowOff>
    </xdr:to>
    <xdr:sp macro="" textlink="">
      <xdr:nvSpPr>
        <xdr:cNvPr id="734" name="Line 159">
          <a:extLst>
            <a:ext uri="{FF2B5EF4-FFF2-40B4-BE49-F238E27FC236}">
              <a16:creationId xmlns:a16="http://schemas.microsoft.com/office/drawing/2014/main" id="{3315A615-D6E9-4B4D-9D3D-2754BFAC33E4}"/>
            </a:ext>
          </a:extLst>
        </xdr:cNvPr>
        <xdr:cNvSpPr>
          <a:spLocks noChangeShapeType="1"/>
        </xdr:cNvSpPr>
      </xdr:nvSpPr>
      <xdr:spPr bwMode="auto">
        <a:xfrm>
          <a:off x="5962650" y="940466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958</xdr:row>
      <xdr:rowOff>0</xdr:rowOff>
    </xdr:from>
    <xdr:to>
      <xdr:col>29</xdr:col>
      <xdr:colOff>0</xdr:colOff>
      <xdr:row>958</xdr:row>
      <xdr:rowOff>0</xdr:rowOff>
    </xdr:to>
    <xdr:sp macro="" textlink="">
      <xdr:nvSpPr>
        <xdr:cNvPr id="735" name="Line 160">
          <a:extLst>
            <a:ext uri="{FF2B5EF4-FFF2-40B4-BE49-F238E27FC236}">
              <a16:creationId xmlns:a16="http://schemas.microsoft.com/office/drawing/2014/main" id="{4F8E740E-5374-46C4-9E0B-D6517672A58B}"/>
            </a:ext>
          </a:extLst>
        </xdr:cNvPr>
        <xdr:cNvSpPr>
          <a:spLocks noChangeShapeType="1"/>
        </xdr:cNvSpPr>
      </xdr:nvSpPr>
      <xdr:spPr bwMode="auto">
        <a:xfrm>
          <a:off x="5962650" y="944403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961</xdr:row>
      <xdr:rowOff>0</xdr:rowOff>
    </xdr:from>
    <xdr:to>
      <xdr:col>29</xdr:col>
      <xdr:colOff>0</xdr:colOff>
      <xdr:row>961</xdr:row>
      <xdr:rowOff>0</xdr:rowOff>
    </xdr:to>
    <xdr:sp macro="" textlink="">
      <xdr:nvSpPr>
        <xdr:cNvPr id="736" name="Line 161">
          <a:extLst>
            <a:ext uri="{FF2B5EF4-FFF2-40B4-BE49-F238E27FC236}">
              <a16:creationId xmlns:a16="http://schemas.microsoft.com/office/drawing/2014/main" id="{36388595-CF50-4108-BBB1-1AFB20424BB1}"/>
            </a:ext>
          </a:extLst>
        </xdr:cNvPr>
        <xdr:cNvSpPr>
          <a:spLocks noChangeShapeType="1"/>
        </xdr:cNvSpPr>
      </xdr:nvSpPr>
      <xdr:spPr bwMode="auto">
        <a:xfrm>
          <a:off x="5962650" y="94840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955</xdr:row>
      <xdr:rowOff>9525</xdr:rowOff>
    </xdr:from>
    <xdr:to>
      <xdr:col>18</xdr:col>
      <xdr:colOff>0</xdr:colOff>
      <xdr:row>966</xdr:row>
      <xdr:rowOff>174171</xdr:rowOff>
    </xdr:to>
    <xdr:sp macro="" textlink="">
      <xdr:nvSpPr>
        <xdr:cNvPr id="737" name="Line 183">
          <a:extLst>
            <a:ext uri="{FF2B5EF4-FFF2-40B4-BE49-F238E27FC236}">
              <a16:creationId xmlns:a16="http://schemas.microsoft.com/office/drawing/2014/main" id="{A2EA265D-C2ED-4A8C-BA9D-934D850B56CE}"/>
            </a:ext>
          </a:extLst>
        </xdr:cNvPr>
        <xdr:cNvSpPr>
          <a:spLocks noChangeShapeType="1"/>
        </xdr:cNvSpPr>
      </xdr:nvSpPr>
      <xdr:spPr bwMode="auto">
        <a:xfrm flipH="1">
          <a:off x="4474029" y="142264039"/>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970</xdr:row>
      <xdr:rowOff>0</xdr:rowOff>
    </xdr:from>
    <xdr:to>
      <xdr:col>12</xdr:col>
      <xdr:colOff>0</xdr:colOff>
      <xdr:row>970</xdr:row>
      <xdr:rowOff>0</xdr:rowOff>
    </xdr:to>
    <xdr:sp macro="" textlink="">
      <xdr:nvSpPr>
        <xdr:cNvPr id="738" name="Line 111">
          <a:extLst>
            <a:ext uri="{FF2B5EF4-FFF2-40B4-BE49-F238E27FC236}">
              <a16:creationId xmlns:a16="http://schemas.microsoft.com/office/drawing/2014/main" id="{C2D60CDF-0FAD-4CDC-83DA-8B22B13D9C60}"/>
            </a:ext>
          </a:extLst>
        </xdr:cNvPr>
        <xdr:cNvSpPr>
          <a:spLocks noChangeShapeType="1"/>
        </xdr:cNvSpPr>
      </xdr:nvSpPr>
      <xdr:spPr bwMode="auto">
        <a:xfrm>
          <a:off x="2952750" y="960691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970</xdr:row>
      <xdr:rowOff>0</xdr:rowOff>
    </xdr:from>
    <xdr:to>
      <xdr:col>22</xdr:col>
      <xdr:colOff>0</xdr:colOff>
      <xdr:row>970</xdr:row>
      <xdr:rowOff>0</xdr:rowOff>
    </xdr:to>
    <xdr:sp macro="" textlink="">
      <xdr:nvSpPr>
        <xdr:cNvPr id="739" name="Line 126">
          <a:extLst>
            <a:ext uri="{FF2B5EF4-FFF2-40B4-BE49-F238E27FC236}">
              <a16:creationId xmlns:a16="http://schemas.microsoft.com/office/drawing/2014/main" id="{8632F1DE-CF92-4F3A-8A79-D279B0AFCE32}"/>
            </a:ext>
          </a:extLst>
        </xdr:cNvPr>
        <xdr:cNvSpPr>
          <a:spLocks noChangeShapeType="1"/>
        </xdr:cNvSpPr>
      </xdr:nvSpPr>
      <xdr:spPr bwMode="auto">
        <a:xfrm flipV="1">
          <a:off x="4457700" y="960691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976</xdr:row>
      <xdr:rowOff>0</xdr:rowOff>
    </xdr:from>
    <xdr:to>
      <xdr:col>29</xdr:col>
      <xdr:colOff>0</xdr:colOff>
      <xdr:row>976</xdr:row>
      <xdr:rowOff>0</xdr:rowOff>
    </xdr:to>
    <xdr:sp macro="" textlink="">
      <xdr:nvSpPr>
        <xdr:cNvPr id="740" name="Line 135">
          <a:extLst>
            <a:ext uri="{FF2B5EF4-FFF2-40B4-BE49-F238E27FC236}">
              <a16:creationId xmlns:a16="http://schemas.microsoft.com/office/drawing/2014/main" id="{12BF121C-8F55-4CAB-92BA-411625AB9538}"/>
            </a:ext>
          </a:extLst>
        </xdr:cNvPr>
        <xdr:cNvSpPr>
          <a:spLocks noChangeShapeType="1"/>
        </xdr:cNvSpPr>
      </xdr:nvSpPr>
      <xdr:spPr bwMode="auto">
        <a:xfrm flipV="1">
          <a:off x="5734050" y="968787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979</xdr:row>
      <xdr:rowOff>0</xdr:rowOff>
    </xdr:from>
    <xdr:to>
      <xdr:col>29</xdr:col>
      <xdr:colOff>0</xdr:colOff>
      <xdr:row>979</xdr:row>
      <xdr:rowOff>0</xdr:rowOff>
    </xdr:to>
    <xdr:sp macro="" textlink="">
      <xdr:nvSpPr>
        <xdr:cNvPr id="741" name="Line 136">
          <a:extLst>
            <a:ext uri="{FF2B5EF4-FFF2-40B4-BE49-F238E27FC236}">
              <a16:creationId xmlns:a16="http://schemas.microsoft.com/office/drawing/2014/main" id="{E3EA270C-179D-4AC7-A28A-23BB5A5C5A10}"/>
            </a:ext>
          </a:extLst>
        </xdr:cNvPr>
        <xdr:cNvSpPr>
          <a:spLocks noChangeShapeType="1"/>
        </xdr:cNvSpPr>
      </xdr:nvSpPr>
      <xdr:spPr bwMode="auto">
        <a:xfrm flipV="1">
          <a:off x="5734050" y="972883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982</xdr:row>
      <xdr:rowOff>0</xdr:rowOff>
    </xdr:from>
    <xdr:to>
      <xdr:col>29</xdr:col>
      <xdr:colOff>0</xdr:colOff>
      <xdr:row>982</xdr:row>
      <xdr:rowOff>0</xdr:rowOff>
    </xdr:to>
    <xdr:sp macro="" textlink="">
      <xdr:nvSpPr>
        <xdr:cNvPr id="742" name="Line 137">
          <a:extLst>
            <a:ext uri="{FF2B5EF4-FFF2-40B4-BE49-F238E27FC236}">
              <a16:creationId xmlns:a16="http://schemas.microsoft.com/office/drawing/2014/main" id="{4E58DA53-5FF4-41B4-B97C-F378117AA852}"/>
            </a:ext>
          </a:extLst>
        </xdr:cNvPr>
        <xdr:cNvSpPr>
          <a:spLocks noChangeShapeType="1"/>
        </xdr:cNvSpPr>
      </xdr:nvSpPr>
      <xdr:spPr bwMode="auto">
        <a:xfrm flipV="1">
          <a:off x="5734050" y="976979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1000</xdr:row>
      <xdr:rowOff>0</xdr:rowOff>
    </xdr:from>
    <xdr:to>
      <xdr:col>29</xdr:col>
      <xdr:colOff>0</xdr:colOff>
      <xdr:row>1000</xdr:row>
      <xdr:rowOff>0</xdr:rowOff>
    </xdr:to>
    <xdr:sp macro="" textlink="">
      <xdr:nvSpPr>
        <xdr:cNvPr id="743" name="Line 138">
          <a:extLst>
            <a:ext uri="{FF2B5EF4-FFF2-40B4-BE49-F238E27FC236}">
              <a16:creationId xmlns:a16="http://schemas.microsoft.com/office/drawing/2014/main" id="{0852A08E-3BD6-4877-9DA7-DD511965F703}"/>
            </a:ext>
          </a:extLst>
        </xdr:cNvPr>
        <xdr:cNvSpPr>
          <a:spLocks noChangeShapeType="1"/>
        </xdr:cNvSpPr>
      </xdr:nvSpPr>
      <xdr:spPr bwMode="auto">
        <a:xfrm flipV="1">
          <a:off x="5734050" y="1001172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1003</xdr:row>
      <xdr:rowOff>0</xdr:rowOff>
    </xdr:from>
    <xdr:to>
      <xdr:col>29</xdr:col>
      <xdr:colOff>0</xdr:colOff>
      <xdr:row>1003</xdr:row>
      <xdr:rowOff>0</xdr:rowOff>
    </xdr:to>
    <xdr:sp macro="" textlink="">
      <xdr:nvSpPr>
        <xdr:cNvPr id="744" name="Line 139">
          <a:extLst>
            <a:ext uri="{FF2B5EF4-FFF2-40B4-BE49-F238E27FC236}">
              <a16:creationId xmlns:a16="http://schemas.microsoft.com/office/drawing/2014/main" id="{9B34A14B-6D2D-4CD8-9F04-CEE3D511F843}"/>
            </a:ext>
          </a:extLst>
        </xdr:cNvPr>
        <xdr:cNvSpPr>
          <a:spLocks noChangeShapeType="1"/>
        </xdr:cNvSpPr>
      </xdr:nvSpPr>
      <xdr:spPr bwMode="auto">
        <a:xfrm flipV="1">
          <a:off x="5734050" y="1005268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969</xdr:row>
      <xdr:rowOff>158750</xdr:rowOff>
    </xdr:from>
    <xdr:to>
      <xdr:col>18</xdr:col>
      <xdr:colOff>0</xdr:colOff>
      <xdr:row>991</xdr:row>
      <xdr:rowOff>6350</xdr:rowOff>
    </xdr:to>
    <xdr:sp macro="" textlink="">
      <xdr:nvSpPr>
        <xdr:cNvPr id="745" name="Line 170">
          <a:extLst>
            <a:ext uri="{FF2B5EF4-FFF2-40B4-BE49-F238E27FC236}">
              <a16:creationId xmlns:a16="http://schemas.microsoft.com/office/drawing/2014/main" id="{A01DF51E-6223-42B8-9657-8E9441BADA8B}"/>
            </a:ext>
          </a:extLst>
        </xdr:cNvPr>
        <xdr:cNvSpPr>
          <a:spLocks noChangeShapeType="1"/>
        </xdr:cNvSpPr>
      </xdr:nvSpPr>
      <xdr:spPr bwMode="auto">
        <a:xfrm>
          <a:off x="4457700" y="96059625"/>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976</xdr:row>
      <xdr:rowOff>0</xdr:rowOff>
    </xdr:from>
    <xdr:to>
      <xdr:col>19</xdr:col>
      <xdr:colOff>0</xdr:colOff>
      <xdr:row>976</xdr:row>
      <xdr:rowOff>0</xdr:rowOff>
    </xdr:to>
    <xdr:sp macro="" textlink="">
      <xdr:nvSpPr>
        <xdr:cNvPr id="746" name="Line 171">
          <a:extLst>
            <a:ext uri="{FF2B5EF4-FFF2-40B4-BE49-F238E27FC236}">
              <a16:creationId xmlns:a16="http://schemas.microsoft.com/office/drawing/2014/main" id="{7C18E728-4062-4C8F-8A0D-6A0AE4F2018B}"/>
            </a:ext>
          </a:extLst>
        </xdr:cNvPr>
        <xdr:cNvSpPr>
          <a:spLocks noChangeShapeType="1"/>
        </xdr:cNvSpPr>
      </xdr:nvSpPr>
      <xdr:spPr bwMode="auto">
        <a:xfrm>
          <a:off x="4457700" y="968787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979</xdr:row>
      <xdr:rowOff>0</xdr:rowOff>
    </xdr:from>
    <xdr:to>
      <xdr:col>19</xdr:col>
      <xdr:colOff>0</xdr:colOff>
      <xdr:row>979</xdr:row>
      <xdr:rowOff>0</xdr:rowOff>
    </xdr:to>
    <xdr:sp macro="" textlink="">
      <xdr:nvSpPr>
        <xdr:cNvPr id="747" name="Line 172">
          <a:extLst>
            <a:ext uri="{FF2B5EF4-FFF2-40B4-BE49-F238E27FC236}">
              <a16:creationId xmlns:a16="http://schemas.microsoft.com/office/drawing/2014/main" id="{65C58873-9348-412A-9DF3-CEF7E4E9E908}"/>
            </a:ext>
          </a:extLst>
        </xdr:cNvPr>
        <xdr:cNvSpPr>
          <a:spLocks noChangeShapeType="1"/>
        </xdr:cNvSpPr>
      </xdr:nvSpPr>
      <xdr:spPr bwMode="auto">
        <a:xfrm>
          <a:off x="4457700" y="972883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982</xdr:row>
      <xdr:rowOff>0</xdr:rowOff>
    </xdr:from>
    <xdr:to>
      <xdr:col>19</xdr:col>
      <xdr:colOff>0</xdr:colOff>
      <xdr:row>982</xdr:row>
      <xdr:rowOff>0</xdr:rowOff>
    </xdr:to>
    <xdr:sp macro="" textlink="">
      <xdr:nvSpPr>
        <xdr:cNvPr id="748" name="Line 173">
          <a:extLst>
            <a:ext uri="{FF2B5EF4-FFF2-40B4-BE49-F238E27FC236}">
              <a16:creationId xmlns:a16="http://schemas.microsoft.com/office/drawing/2014/main" id="{E7CC9AED-67AA-4D72-93D2-19A524381042}"/>
            </a:ext>
          </a:extLst>
        </xdr:cNvPr>
        <xdr:cNvSpPr>
          <a:spLocks noChangeShapeType="1"/>
        </xdr:cNvSpPr>
      </xdr:nvSpPr>
      <xdr:spPr bwMode="auto">
        <a:xfrm>
          <a:off x="4457700" y="976979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1000</xdr:row>
      <xdr:rowOff>0</xdr:rowOff>
    </xdr:from>
    <xdr:to>
      <xdr:col>19</xdr:col>
      <xdr:colOff>0</xdr:colOff>
      <xdr:row>1000</xdr:row>
      <xdr:rowOff>0</xdr:rowOff>
    </xdr:to>
    <xdr:sp macro="" textlink="">
      <xdr:nvSpPr>
        <xdr:cNvPr id="749" name="Line 174">
          <a:extLst>
            <a:ext uri="{FF2B5EF4-FFF2-40B4-BE49-F238E27FC236}">
              <a16:creationId xmlns:a16="http://schemas.microsoft.com/office/drawing/2014/main" id="{B9D0573A-225B-4C7D-8344-94D0FF9BCB1D}"/>
            </a:ext>
          </a:extLst>
        </xdr:cNvPr>
        <xdr:cNvSpPr>
          <a:spLocks noChangeShapeType="1"/>
        </xdr:cNvSpPr>
      </xdr:nvSpPr>
      <xdr:spPr bwMode="auto">
        <a:xfrm>
          <a:off x="4457700" y="1001172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1003</xdr:row>
      <xdr:rowOff>0</xdr:rowOff>
    </xdr:from>
    <xdr:to>
      <xdr:col>19</xdr:col>
      <xdr:colOff>0</xdr:colOff>
      <xdr:row>1003</xdr:row>
      <xdr:rowOff>0</xdr:rowOff>
    </xdr:to>
    <xdr:sp macro="" textlink="">
      <xdr:nvSpPr>
        <xdr:cNvPr id="750" name="Line 175">
          <a:extLst>
            <a:ext uri="{FF2B5EF4-FFF2-40B4-BE49-F238E27FC236}">
              <a16:creationId xmlns:a16="http://schemas.microsoft.com/office/drawing/2014/main" id="{66F5BECC-8F10-46A5-9DB7-457C3062316D}"/>
            </a:ext>
          </a:extLst>
        </xdr:cNvPr>
        <xdr:cNvSpPr>
          <a:spLocks noChangeShapeType="1"/>
        </xdr:cNvSpPr>
      </xdr:nvSpPr>
      <xdr:spPr bwMode="auto">
        <a:xfrm>
          <a:off x="4457700" y="1005268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973</xdr:row>
      <xdr:rowOff>0</xdr:rowOff>
    </xdr:from>
    <xdr:to>
      <xdr:col>22</xdr:col>
      <xdr:colOff>0</xdr:colOff>
      <xdr:row>973</xdr:row>
      <xdr:rowOff>0</xdr:rowOff>
    </xdr:to>
    <xdr:sp macro="" textlink="">
      <xdr:nvSpPr>
        <xdr:cNvPr id="751" name="Line 176">
          <a:extLst>
            <a:ext uri="{FF2B5EF4-FFF2-40B4-BE49-F238E27FC236}">
              <a16:creationId xmlns:a16="http://schemas.microsoft.com/office/drawing/2014/main" id="{D53897F7-B4D6-432D-BDF2-97AEFABC967A}"/>
            </a:ext>
          </a:extLst>
        </xdr:cNvPr>
        <xdr:cNvSpPr>
          <a:spLocks noChangeShapeType="1"/>
        </xdr:cNvSpPr>
      </xdr:nvSpPr>
      <xdr:spPr bwMode="auto">
        <a:xfrm>
          <a:off x="4457700" y="964692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982</xdr:row>
      <xdr:rowOff>9525</xdr:rowOff>
    </xdr:from>
    <xdr:to>
      <xdr:col>25</xdr:col>
      <xdr:colOff>0</xdr:colOff>
      <xdr:row>988</xdr:row>
      <xdr:rowOff>0</xdr:rowOff>
    </xdr:to>
    <xdr:sp macro="" textlink="">
      <xdr:nvSpPr>
        <xdr:cNvPr id="752" name="Line 159">
          <a:extLst>
            <a:ext uri="{FF2B5EF4-FFF2-40B4-BE49-F238E27FC236}">
              <a16:creationId xmlns:a16="http://schemas.microsoft.com/office/drawing/2014/main" id="{1E781DF3-5640-4377-AB0C-DF57C928F042}"/>
            </a:ext>
          </a:extLst>
        </xdr:cNvPr>
        <xdr:cNvSpPr>
          <a:spLocks noChangeShapeType="1"/>
        </xdr:cNvSpPr>
      </xdr:nvSpPr>
      <xdr:spPr bwMode="auto">
        <a:xfrm>
          <a:off x="5962650" y="977042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985</xdr:row>
      <xdr:rowOff>0</xdr:rowOff>
    </xdr:from>
    <xdr:to>
      <xdr:col>29</xdr:col>
      <xdr:colOff>0</xdr:colOff>
      <xdr:row>985</xdr:row>
      <xdr:rowOff>0</xdr:rowOff>
    </xdr:to>
    <xdr:sp macro="" textlink="">
      <xdr:nvSpPr>
        <xdr:cNvPr id="753" name="Line 160">
          <a:extLst>
            <a:ext uri="{FF2B5EF4-FFF2-40B4-BE49-F238E27FC236}">
              <a16:creationId xmlns:a16="http://schemas.microsoft.com/office/drawing/2014/main" id="{549F0D19-166F-4E9F-9B8A-480D2DC4440F}"/>
            </a:ext>
          </a:extLst>
        </xdr:cNvPr>
        <xdr:cNvSpPr>
          <a:spLocks noChangeShapeType="1"/>
        </xdr:cNvSpPr>
      </xdr:nvSpPr>
      <xdr:spPr bwMode="auto">
        <a:xfrm>
          <a:off x="5962650" y="98097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988</xdr:row>
      <xdr:rowOff>0</xdr:rowOff>
    </xdr:from>
    <xdr:to>
      <xdr:col>29</xdr:col>
      <xdr:colOff>0</xdr:colOff>
      <xdr:row>988</xdr:row>
      <xdr:rowOff>0</xdr:rowOff>
    </xdr:to>
    <xdr:sp macro="" textlink="">
      <xdr:nvSpPr>
        <xdr:cNvPr id="754" name="Line 161">
          <a:extLst>
            <a:ext uri="{FF2B5EF4-FFF2-40B4-BE49-F238E27FC236}">
              <a16:creationId xmlns:a16="http://schemas.microsoft.com/office/drawing/2014/main" id="{A17CCE1B-0028-45C5-A852-C5417C0BE84B}"/>
            </a:ext>
          </a:extLst>
        </xdr:cNvPr>
        <xdr:cNvSpPr>
          <a:spLocks noChangeShapeType="1"/>
        </xdr:cNvSpPr>
      </xdr:nvSpPr>
      <xdr:spPr bwMode="auto">
        <a:xfrm>
          <a:off x="5962650" y="984980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970</xdr:row>
      <xdr:rowOff>0</xdr:rowOff>
    </xdr:from>
    <xdr:to>
      <xdr:col>18</xdr:col>
      <xdr:colOff>0</xdr:colOff>
      <xdr:row>970</xdr:row>
      <xdr:rowOff>0</xdr:rowOff>
    </xdr:to>
    <xdr:sp macro="" textlink="">
      <xdr:nvSpPr>
        <xdr:cNvPr id="755" name="Line 125">
          <a:extLst>
            <a:ext uri="{FF2B5EF4-FFF2-40B4-BE49-F238E27FC236}">
              <a16:creationId xmlns:a16="http://schemas.microsoft.com/office/drawing/2014/main" id="{6E797E40-B4EC-469A-8EEA-47389017E034}"/>
            </a:ext>
          </a:extLst>
        </xdr:cNvPr>
        <xdr:cNvSpPr>
          <a:spLocks noChangeShapeType="1"/>
        </xdr:cNvSpPr>
      </xdr:nvSpPr>
      <xdr:spPr bwMode="auto">
        <a:xfrm flipV="1">
          <a:off x="4229100" y="9606915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991</xdr:row>
      <xdr:rowOff>0</xdr:rowOff>
    </xdr:from>
    <xdr:to>
      <xdr:col>29</xdr:col>
      <xdr:colOff>0</xdr:colOff>
      <xdr:row>991</xdr:row>
      <xdr:rowOff>0</xdr:rowOff>
    </xdr:to>
    <xdr:sp macro="" textlink="">
      <xdr:nvSpPr>
        <xdr:cNvPr id="756" name="Line 137">
          <a:extLst>
            <a:ext uri="{FF2B5EF4-FFF2-40B4-BE49-F238E27FC236}">
              <a16:creationId xmlns:a16="http://schemas.microsoft.com/office/drawing/2014/main" id="{7842A14C-BF96-4352-8AD3-B290E98E4AB0}"/>
            </a:ext>
          </a:extLst>
        </xdr:cNvPr>
        <xdr:cNvSpPr>
          <a:spLocks noChangeShapeType="1"/>
        </xdr:cNvSpPr>
      </xdr:nvSpPr>
      <xdr:spPr bwMode="auto">
        <a:xfrm flipV="1">
          <a:off x="5734050" y="989076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991</xdr:row>
      <xdr:rowOff>0</xdr:rowOff>
    </xdr:from>
    <xdr:to>
      <xdr:col>19</xdr:col>
      <xdr:colOff>0</xdr:colOff>
      <xdr:row>991</xdr:row>
      <xdr:rowOff>0</xdr:rowOff>
    </xdr:to>
    <xdr:sp macro="" textlink="">
      <xdr:nvSpPr>
        <xdr:cNvPr id="757" name="Line 173">
          <a:extLst>
            <a:ext uri="{FF2B5EF4-FFF2-40B4-BE49-F238E27FC236}">
              <a16:creationId xmlns:a16="http://schemas.microsoft.com/office/drawing/2014/main" id="{FF0AE1F7-3EDF-4668-A531-8DD778C65F7E}"/>
            </a:ext>
          </a:extLst>
        </xdr:cNvPr>
        <xdr:cNvSpPr>
          <a:spLocks noChangeShapeType="1"/>
        </xdr:cNvSpPr>
      </xdr:nvSpPr>
      <xdr:spPr bwMode="auto">
        <a:xfrm>
          <a:off x="4457700" y="989076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991</xdr:row>
      <xdr:rowOff>9525</xdr:rowOff>
    </xdr:from>
    <xdr:to>
      <xdr:col>25</xdr:col>
      <xdr:colOff>0</xdr:colOff>
      <xdr:row>997</xdr:row>
      <xdr:rowOff>0</xdr:rowOff>
    </xdr:to>
    <xdr:sp macro="" textlink="">
      <xdr:nvSpPr>
        <xdr:cNvPr id="758" name="Line 159">
          <a:extLst>
            <a:ext uri="{FF2B5EF4-FFF2-40B4-BE49-F238E27FC236}">
              <a16:creationId xmlns:a16="http://schemas.microsoft.com/office/drawing/2014/main" id="{742D7BB6-50F4-479B-ABD9-7168A0A82CB3}"/>
            </a:ext>
          </a:extLst>
        </xdr:cNvPr>
        <xdr:cNvSpPr>
          <a:spLocks noChangeShapeType="1"/>
        </xdr:cNvSpPr>
      </xdr:nvSpPr>
      <xdr:spPr bwMode="auto">
        <a:xfrm>
          <a:off x="5962650" y="9891395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994</xdr:row>
      <xdr:rowOff>0</xdr:rowOff>
    </xdr:from>
    <xdr:to>
      <xdr:col>29</xdr:col>
      <xdr:colOff>0</xdr:colOff>
      <xdr:row>994</xdr:row>
      <xdr:rowOff>0</xdr:rowOff>
    </xdr:to>
    <xdr:sp macro="" textlink="">
      <xdr:nvSpPr>
        <xdr:cNvPr id="759" name="Line 160">
          <a:extLst>
            <a:ext uri="{FF2B5EF4-FFF2-40B4-BE49-F238E27FC236}">
              <a16:creationId xmlns:a16="http://schemas.microsoft.com/office/drawing/2014/main" id="{4474B4DA-D2FA-4B26-9EFC-FCF33056B5B4}"/>
            </a:ext>
          </a:extLst>
        </xdr:cNvPr>
        <xdr:cNvSpPr>
          <a:spLocks noChangeShapeType="1"/>
        </xdr:cNvSpPr>
      </xdr:nvSpPr>
      <xdr:spPr bwMode="auto">
        <a:xfrm>
          <a:off x="5962650" y="993076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997</xdr:row>
      <xdr:rowOff>0</xdr:rowOff>
    </xdr:from>
    <xdr:to>
      <xdr:col>29</xdr:col>
      <xdr:colOff>0</xdr:colOff>
      <xdr:row>997</xdr:row>
      <xdr:rowOff>0</xdr:rowOff>
    </xdr:to>
    <xdr:sp macro="" textlink="">
      <xdr:nvSpPr>
        <xdr:cNvPr id="760" name="Line 161">
          <a:extLst>
            <a:ext uri="{FF2B5EF4-FFF2-40B4-BE49-F238E27FC236}">
              <a16:creationId xmlns:a16="http://schemas.microsoft.com/office/drawing/2014/main" id="{B6B9AE5A-199B-4644-B9AD-FC037D6B0576}"/>
            </a:ext>
          </a:extLst>
        </xdr:cNvPr>
        <xdr:cNvSpPr>
          <a:spLocks noChangeShapeType="1"/>
        </xdr:cNvSpPr>
      </xdr:nvSpPr>
      <xdr:spPr bwMode="auto">
        <a:xfrm>
          <a:off x="5962650" y="997077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990</xdr:row>
      <xdr:rowOff>174171</xdr:rowOff>
    </xdr:from>
    <xdr:to>
      <xdr:col>18</xdr:col>
      <xdr:colOff>0</xdr:colOff>
      <xdr:row>1003</xdr:row>
      <xdr:rowOff>0</xdr:rowOff>
    </xdr:to>
    <xdr:sp macro="" textlink="">
      <xdr:nvSpPr>
        <xdr:cNvPr id="761" name="Line 183">
          <a:extLst>
            <a:ext uri="{FF2B5EF4-FFF2-40B4-BE49-F238E27FC236}">
              <a16:creationId xmlns:a16="http://schemas.microsoft.com/office/drawing/2014/main" id="{285ACC28-6061-491D-A735-BB5936EC05E0}"/>
            </a:ext>
          </a:extLst>
        </xdr:cNvPr>
        <xdr:cNvSpPr>
          <a:spLocks noChangeShapeType="1"/>
        </xdr:cNvSpPr>
      </xdr:nvSpPr>
      <xdr:spPr bwMode="auto">
        <a:xfrm flipH="1">
          <a:off x="4474029" y="147163971"/>
          <a:ext cx="0" cy="1632858"/>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1006</xdr:row>
      <xdr:rowOff>0</xdr:rowOff>
    </xdr:from>
    <xdr:to>
      <xdr:col>12</xdr:col>
      <xdr:colOff>0</xdr:colOff>
      <xdr:row>1006</xdr:row>
      <xdr:rowOff>0</xdr:rowOff>
    </xdr:to>
    <xdr:sp macro="" textlink="">
      <xdr:nvSpPr>
        <xdr:cNvPr id="762" name="Line 111">
          <a:extLst>
            <a:ext uri="{FF2B5EF4-FFF2-40B4-BE49-F238E27FC236}">
              <a16:creationId xmlns:a16="http://schemas.microsoft.com/office/drawing/2014/main" id="{D59B4E87-BE4F-4B70-A219-665113716C5F}"/>
            </a:ext>
          </a:extLst>
        </xdr:cNvPr>
        <xdr:cNvSpPr>
          <a:spLocks noChangeShapeType="1"/>
        </xdr:cNvSpPr>
      </xdr:nvSpPr>
      <xdr:spPr bwMode="auto">
        <a:xfrm>
          <a:off x="2952750" y="1009364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1006</xdr:row>
      <xdr:rowOff>0</xdr:rowOff>
    </xdr:from>
    <xdr:to>
      <xdr:col>22</xdr:col>
      <xdr:colOff>0</xdr:colOff>
      <xdr:row>1006</xdr:row>
      <xdr:rowOff>0</xdr:rowOff>
    </xdr:to>
    <xdr:sp macro="" textlink="">
      <xdr:nvSpPr>
        <xdr:cNvPr id="763" name="Line 126">
          <a:extLst>
            <a:ext uri="{FF2B5EF4-FFF2-40B4-BE49-F238E27FC236}">
              <a16:creationId xmlns:a16="http://schemas.microsoft.com/office/drawing/2014/main" id="{DA61893A-3666-4419-AB0B-69E8B117CD32}"/>
            </a:ext>
          </a:extLst>
        </xdr:cNvPr>
        <xdr:cNvSpPr>
          <a:spLocks noChangeShapeType="1"/>
        </xdr:cNvSpPr>
      </xdr:nvSpPr>
      <xdr:spPr bwMode="auto">
        <a:xfrm flipV="1">
          <a:off x="4457700" y="1009364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1012</xdr:row>
      <xdr:rowOff>0</xdr:rowOff>
    </xdr:from>
    <xdr:to>
      <xdr:col>29</xdr:col>
      <xdr:colOff>0</xdr:colOff>
      <xdr:row>1012</xdr:row>
      <xdr:rowOff>0</xdr:rowOff>
    </xdr:to>
    <xdr:sp macro="" textlink="">
      <xdr:nvSpPr>
        <xdr:cNvPr id="764" name="Line 135">
          <a:extLst>
            <a:ext uri="{FF2B5EF4-FFF2-40B4-BE49-F238E27FC236}">
              <a16:creationId xmlns:a16="http://schemas.microsoft.com/office/drawing/2014/main" id="{9E669EE3-1B0D-4E0E-A7F2-4AE8DC1A1750}"/>
            </a:ext>
          </a:extLst>
        </xdr:cNvPr>
        <xdr:cNvSpPr>
          <a:spLocks noChangeShapeType="1"/>
        </xdr:cNvSpPr>
      </xdr:nvSpPr>
      <xdr:spPr bwMode="auto">
        <a:xfrm flipV="1">
          <a:off x="5734050" y="1017460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1015</xdr:row>
      <xdr:rowOff>0</xdr:rowOff>
    </xdr:from>
    <xdr:to>
      <xdr:col>29</xdr:col>
      <xdr:colOff>0</xdr:colOff>
      <xdr:row>1015</xdr:row>
      <xdr:rowOff>0</xdr:rowOff>
    </xdr:to>
    <xdr:sp macro="" textlink="">
      <xdr:nvSpPr>
        <xdr:cNvPr id="765" name="Line 136">
          <a:extLst>
            <a:ext uri="{FF2B5EF4-FFF2-40B4-BE49-F238E27FC236}">
              <a16:creationId xmlns:a16="http://schemas.microsoft.com/office/drawing/2014/main" id="{F1521F67-24D2-40BF-8E3C-E3E0700C6D77}"/>
            </a:ext>
          </a:extLst>
        </xdr:cNvPr>
        <xdr:cNvSpPr>
          <a:spLocks noChangeShapeType="1"/>
        </xdr:cNvSpPr>
      </xdr:nvSpPr>
      <xdr:spPr bwMode="auto">
        <a:xfrm flipV="1">
          <a:off x="5734050" y="1021556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1018</xdr:row>
      <xdr:rowOff>0</xdr:rowOff>
    </xdr:from>
    <xdr:to>
      <xdr:col>29</xdr:col>
      <xdr:colOff>0</xdr:colOff>
      <xdr:row>1018</xdr:row>
      <xdr:rowOff>0</xdr:rowOff>
    </xdr:to>
    <xdr:sp macro="" textlink="">
      <xdr:nvSpPr>
        <xdr:cNvPr id="766" name="Line 137">
          <a:extLst>
            <a:ext uri="{FF2B5EF4-FFF2-40B4-BE49-F238E27FC236}">
              <a16:creationId xmlns:a16="http://schemas.microsoft.com/office/drawing/2014/main" id="{A2796827-5717-446F-86BF-5799D56A5AC7}"/>
            </a:ext>
          </a:extLst>
        </xdr:cNvPr>
        <xdr:cNvSpPr>
          <a:spLocks noChangeShapeType="1"/>
        </xdr:cNvSpPr>
      </xdr:nvSpPr>
      <xdr:spPr bwMode="auto">
        <a:xfrm flipV="1">
          <a:off x="5734050" y="1025652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1036</xdr:row>
      <xdr:rowOff>0</xdr:rowOff>
    </xdr:from>
    <xdr:to>
      <xdr:col>29</xdr:col>
      <xdr:colOff>0</xdr:colOff>
      <xdr:row>1036</xdr:row>
      <xdr:rowOff>0</xdr:rowOff>
    </xdr:to>
    <xdr:sp macro="" textlink="">
      <xdr:nvSpPr>
        <xdr:cNvPr id="767" name="Line 138">
          <a:extLst>
            <a:ext uri="{FF2B5EF4-FFF2-40B4-BE49-F238E27FC236}">
              <a16:creationId xmlns:a16="http://schemas.microsoft.com/office/drawing/2014/main" id="{B4C0C57B-E44F-475A-90D7-BF697ECC16E3}"/>
            </a:ext>
          </a:extLst>
        </xdr:cNvPr>
        <xdr:cNvSpPr>
          <a:spLocks noChangeShapeType="1"/>
        </xdr:cNvSpPr>
      </xdr:nvSpPr>
      <xdr:spPr bwMode="auto">
        <a:xfrm flipV="1">
          <a:off x="5734050" y="1049845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1039</xdr:row>
      <xdr:rowOff>0</xdr:rowOff>
    </xdr:from>
    <xdr:to>
      <xdr:col>29</xdr:col>
      <xdr:colOff>0</xdr:colOff>
      <xdr:row>1039</xdr:row>
      <xdr:rowOff>0</xdr:rowOff>
    </xdr:to>
    <xdr:sp macro="" textlink="">
      <xdr:nvSpPr>
        <xdr:cNvPr id="768" name="Line 139">
          <a:extLst>
            <a:ext uri="{FF2B5EF4-FFF2-40B4-BE49-F238E27FC236}">
              <a16:creationId xmlns:a16="http://schemas.microsoft.com/office/drawing/2014/main" id="{732A9681-07F5-4BD2-A064-0588B97AF509}"/>
            </a:ext>
          </a:extLst>
        </xdr:cNvPr>
        <xdr:cNvSpPr>
          <a:spLocks noChangeShapeType="1"/>
        </xdr:cNvSpPr>
      </xdr:nvSpPr>
      <xdr:spPr bwMode="auto">
        <a:xfrm flipV="1">
          <a:off x="5734050" y="105394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1005</xdr:row>
      <xdr:rowOff>158750</xdr:rowOff>
    </xdr:from>
    <xdr:to>
      <xdr:col>18</xdr:col>
      <xdr:colOff>0</xdr:colOff>
      <xdr:row>1027</xdr:row>
      <xdr:rowOff>6350</xdr:rowOff>
    </xdr:to>
    <xdr:sp macro="" textlink="">
      <xdr:nvSpPr>
        <xdr:cNvPr id="769" name="Line 170">
          <a:extLst>
            <a:ext uri="{FF2B5EF4-FFF2-40B4-BE49-F238E27FC236}">
              <a16:creationId xmlns:a16="http://schemas.microsoft.com/office/drawing/2014/main" id="{C17D5525-B1E2-44CB-A492-D91D18A4C543}"/>
            </a:ext>
          </a:extLst>
        </xdr:cNvPr>
        <xdr:cNvSpPr>
          <a:spLocks noChangeShapeType="1"/>
        </xdr:cNvSpPr>
      </xdr:nvSpPr>
      <xdr:spPr bwMode="auto">
        <a:xfrm>
          <a:off x="4457700" y="10092690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1012</xdr:row>
      <xdr:rowOff>0</xdr:rowOff>
    </xdr:from>
    <xdr:to>
      <xdr:col>19</xdr:col>
      <xdr:colOff>0</xdr:colOff>
      <xdr:row>1012</xdr:row>
      <xdr:rowOff>0</xdr:rowOff>
    </xdr:to>
    <xdr:sp macro="" textlink="">
      <xdr:nvSpPr>
        <xdr:cNvPr id="770" name="Line 171">
          <a:extLst>
            <a:ext uri="{FF2B5EF4-FFF2-40B4-BE49-F238E27FC236}">
              <a16:creationId xmlns:a16="http://schemas.microsoft.com/office/drawing/2014/main" id="{7B99D29A-6239-46B2-8E94-268D4D40E1FC}"/>
            </a:ext>
          </a:extLst>
        </xdr:cNvPr>
        <xdr:cNvSpPr>
          <a:spLocks noChangeShapeType="1"/>
        </xdr:cNvSpPr>
      </xdr:nvSpPr>
      <xdr:spPr bwMode="auto">
        <a:xfrm>
          <a:off x="4457700" y="1017460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1015</xdr:row>
      <xdr:rowOff>0</xdr:rowOff>
    </xdr:from>
    <xdr:to>
      <xdr:col>19</xdr:col>
      <xdr:colOff>0</xdr:colOff>
      <xdr:row>1015</xdr:row>
      <xdr:rowOff>0</xdr:rowOff>
    </xdr:to>
    <xdr:sp macro="" textlink="">
      <xdr:nvSpPr>
        <xdr:cNvPr id="771" name="Line 172">
          <a:extLst>
            <a:ext uri="{FF2B5EF4-FFF2-40B4-BE49-F238E27FC236}">
              <a16:creationId xmlns:a16="http://schemas.microsoft.com/office/drawing/2014/main" id="{59FC05CB-4947-4E91-B79C-42847A5A0478}"/>
            </a:ext>
          </a:extLst>
        </xdr:cNvPr>
        <xdr:cNvSpPr>
          <a:spLocks noChangeShapeType="1"/>
        </xdr:cNvSpPr>
      </xdr:nvSpPr>
      <xdr:spPr bwMode="auto">
        <a:xfrm>
          <a:off x="4457700" y="1021556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1018</xdr:row>
      <xdr:rowOff>0</xdr:rowOff>
    </xdr:from>
    <xdr:to>
      <xdr:col>19</xdr:col>
      <xdr:colOff>0</xdr:colOff>
      <xdr:row>1018</xdr:row>
      <xdr:rowOff>0</xdr:rowOff>
    </xdr:to>
    <xdr:sp macro="" textlink="">
      <xdr:nvSpPr>
        <xdr:cNvPr id="772" name="Line 173">
          <a:extLst>
            <a:ext uri="{FF2B5EF4-FFF2-40B4-BE49-F238E27FC236}">
              <a16:creationId xmlns:a16="http://schemas.microsoft.com/office/drawing/2014/main" id="{E5B67FA6-2AED-4782-8E3D-8B031553F5E3}"/>
            </a:ext>
          </a:extLst>
        </xdr:cNvPr>
        <xdr:cNvSpPr>
          <a:spLocks noChangeShapeType="1"/>
        </xdr:cNvSpPr>
      </xdr:nvSpPr>
      <xdr:spPr bwMode="auto">
        <a:xfrm>
          <a:off x="4457700" y="1025652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1036</xdr:row>
      <xdr:rowOff>0</xdr:rowOff>
    </xdr:from>
    <xdr:to>
      <xdr:col>19</xdr:col>
      <xdr:colOff>0</xdr:colOff>
      <xdr:row>1036</xdr:row>
      <xdr:rowOff>0</xdr:rowOff>
    </xdr:to>
    <xdr:sp macro="" textlink="">
      <xdr:nvSpPr>
        <xdr:cNvPr id="773" name="Line 174">
          <a:extLst>
            <a:ext uri="{FF2B5EF4-FFF2-40B4-BE49-F238E27FC236}">
              <a16:creationId xmlns:a16="http://schemas.microsoft.com/office/drawing/2014/main" id="{54244ADB-2778-48D3-A619-3DAFE6204656}"/>
            </a:ext>
          </a:extLst>
        </xdr:cNvPr>
        <xdr:cNvSpPr>
          <a:spLocks noChangeShapeType="1"/>
        </xdr:cNvSpPr>
      </xdr:nvSpPr>
      <xdr:spPr bwMode="auto">
        <a:xfrm>
          <a:off x="4457700" y="10498455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1039</xdr:row>
      <xdr:rowOff>0</xdr:rowOff>
    </xdr:from>
    <xdr:to>
      <xdr:col>19</xdr:col>
      <xdr:colOff>0</xdr:colOff>
      <xdr:row>1039</xdr:row>
      <xdr:rowOff>0</xdr:rowOff>
    </xdr:to>
    <xdr:sp macro="" textlink="">
      <xdr:nvSpPr>
        <xdr:cNvPr id="774" name="Line 175">
          <a:extLst>
            <a:ext uri="{FF2B5EF4-FFF2-40B4-BE49-F238E27FC236}">
              <a16:creationId xmlns:a16="http://schemas.microsoft.com/office/drawing/2014/main" id="{4AB394F4-F059-4607-907F-BA53E10835FD}"/>
            </a:ext>
          </a:extLst>
        </xdr:cNvPr>
        <xdr:cNvSpPr>
          <a:spLocks noChangeShapeType="1"/>
        </xdr:cNvSpPr>
      </xdr:nvSpPr>
      <xdr:spPr bwMode="auto">
        <a:xfrm>
          <a:off x="4457700" y="10539412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1009</xdr:row>
      <xdr:rowOff>0</xdr:rowOff>
    </xdr:from>
    <xdr:to>
      <xdr:col>22</xdr:col>
      <xdr:colOff>0</xdr:colOff>
      <xdr:row>1009</xdr:row>
      <xdr:rowOff>0</xdr:rowOff>
    </xdr:to>
    <xdr:sp macro="" textlink="">
      <xdr:nvSpPr>
        <xdr:cNvPr id="775" name="Line 176">
          <a:extLst>
            <a:ext uri="{FF2B5EF4-FFF2-40B4-BE49-F238E27FC236}">
              <a16:creationId xmlns:a16="http://schemas.microsoft.com/office/drawing/2014/main" id="{6C758F0C-1E7E-47E9-A62D-95790A2D10BC}"/>
            </a:ext>
          </a:extLst>
        </xdr:cNvPr>
        <xdr:cNvSpPr>
          <a:spLocks noChangeShapeType="1"/>
        </xdr:cNvSpPr>
      </xdr:nvSpPr>
      <xdr:spPr bwMode="auto">
        <a:xfrm>
          <a:off x="4457700" y="1013364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1018</xdr:row>
      <xdr:rowOff>9525</xdr:rowOff>
    </xdr:from>
    <xdr:to>
      <xdr:col>25</xdr:col>
      <xdr:colOff>0</xdr:colOff>
      <xdr:row>1024</xdr:row>
      <xdr:rowOff>0</xdr:rowOff>
    </xdr:to>
    <xdr:sp macro="" textlink="">
      <xdr:nvSpPr>
        <xdr:cNvPr id="776" name="Line 159">
          <a:extLst>
            <a:ext uri="{FF2B5EF4-FFF2-40B4-BE49-F238E27FC236}">
              <a16:creationId xmlns:a16="http://schemas.microsoft.com/office/drawing/2014/main" id="{09BAF0C6-BC2B-4D2C-B817-3D3D06CC4AA3}"/>
            </a:ext>
          </a:extLst>
        </xdr:cNvPr>
        <xdr:cNvSpPr>
          <a:spLocks noChangeShapeType="1"/>
        </xdr:cNvSpPr>
      </xdr:nvSpPr>
      <xdr:spPr bwMode="auto">
        <a:xfrm>
          <a:off x="5962650" y="10257155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1021</xdr:row>
      <xdr:rowOff>0</xdr:rowOff>
    </xdr:from>
    <xdr:to>
      <xdr:col>29</xdr:col>
      <xdr:colOff>0</xdr:colOff>
      <xdr:row>1021</xdr:row>
      <xdr:rowOff>0</xdr:rowOff>
    </xdr:to>
    <xdr:sp macro="" textlink="">
      <xdr:nvSpPr>
        <xdr:cNvPr id="777" name="Line 160">
          <a:extLst>
            <a:ext uri="{FF2B5EF4-FFF2-40B4-BE49-F238E27FC236}">
              <a16:creationId xmlns:a16="http://schemas.microsoft.com/office/drawing/2014/main" id="{FC7321F1-FD6B-4636-AD10-C0E50A7E4939}"/>
            </a:ext>
          </a:extLst>
        </xdr:cNvPr>
        <xdr:cNvSpPr>
          <a:spLocks noChangeShapeType="1"/>
        </xdr:cNvSpPr>
      </xdr:nvSpPr>
      <xdr:spPr bwMode="auto">
        <a:xfrm>
          <a:off x="5962650" y="1029652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1024</xdr:row>
      <xdr:rowOff>0</xdr:rowOff>
    </xdr:from>
    <xdr:to>
      <xdr:col>29</xdr:col>
      <xdr:colOff>0</xdr:colOff>
      <xdr:row>1024</xdr:row>
      <xdr:rowOff>0</xdr:rowOff>
    </xdr:to>
    <xdr:sp macro="" textlink="">
      <xdr:nvSpPr>
        <xdr:cNvPr id="778" name="Line 161">
          <a:extLst>
            <a:ext uri="{FF2B5EF4-FFF2-40B4-BE49-F238E27FC236}">
              <a16:creationId xmlns:a16="http://schemas.microsoft.com/office/drawing/2014/main" id="{0B252CD2-F9EA-45C0-BDA5-23A510883310}"/>
            </a:ext>
          </a:extLst>
        </xdr:cNvPr>
        <xdr:cNvSpPr>
          <a:spLocks noChangeShapeType="1"/>
        </xdr:cNvSpPr>
      </xdr:nvSpPr>
      <xdr:spPr bwMode="auto">
        <a:xfrm>
          <a:off x="5962650" y="1033653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1006</xdr:row>
      <xdr:rowOff>0</xdr:rowOff>
    </xdr:from>
    <xdr:to>
      <xdr:col>18</xdr:col>
      <xdr:colOff>0</xdr:colOff>
      <xdr:row>1006</xdr:row>
      <xdr:rowOff>0</xdr:rowOff>
    </xdr:to>
    <xdr:sp macro="" textlink="">
      <xdr:nvSpPr>
        <xdr:cNvPr id="779" name="Line 125">
          <a:extLst>
            <a:ext uri="{FF2B5EF4-FFF2-40B4-BE49-F238E27FC236}">
              <a16:creationId xmlns:a16="http://schemas.microsoft.com/office/drawing/2014/main" id="{2083A140-DD18-4A18-80D3-1BD2C6D50E98}"/>
            </a:ext>
          </a:extLst>
        </xdr:cNvPr>
        <xdr:cNvSpPr>
          <a:spLocks noChangeShapeType="1"/>
        </xdr:cNvSpPr>
      </xdr:nvSpPr>
      <xdr:spPr bwMode="auto">
        <a:xfrm flipV="1">
          <a:off x="4229100" y="10093642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1027</xdr:row>
      <xdr:rowOff>0</xdr:rowOff>
    </xdr:from>
    <xdr:to>
      <xdr:col>29</xdr:col>
      <xdr:colOff>0</xdr:colOff>
      <xdr:row>1027</xdr:row>
      <xdr:rowOff>0</xdr:rowOff>
    </xdr:to>
    <xdr:sp macro="" textlink="">
      <xdr:nvSpPr>
        <xdr:cNvPr id="780" name="Line 137">
          <a:extLst>
            <a:ext uri="{FF2B5EF4-FFF2-40B4-BE49-F238E27FC236}">
              <a16:creationId xmlns:a16="http://schemas.microsoft.com/office/drawing/2014/main" id="{9ADF6BAE-09D2-4B1C-AFF9-D49315C4FF52}"/>
            </a:ext>
          </a:extLst>
        </xdr:cNvPr>
        <xdr:cNvSpPr>
          <a:spLocks noChangeShapeType="1"/>
        </xdr:cNvSpPr>
      </xdr:nvSpPr>
      <xdr:spPr bwMode="auto">
        <a:xfrm flipV="1">
          <a:off x="5734050" y="103774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1027</xdr:row>
      <xdr:rowOff>0</xdr:rowOff>
    </xdr:from>
    <xdr:to>
      <xdr:col>19</xdr:col>
      <xdr:colOff>0</xdr:colOff>
      <xdr:row>1027</xdr:row>
      <xdr:rowOff>0</xdr:rowOff>
    </xdr:to>
    <xdr:sp macro="" textlink="">
      <xdr:nvSpPr>
        <xdr:cNvPr id="781" name="Line 173">
          <a:extLst>
            <a:ext uri="{FF2B5EF4-FFF2-40B4-BE49-F238E27FC236}">
              <a16:creationId xmlns:a16="http://schemas.microsoft.com/office/drawing/2014/main" id="{B7A5A564-3C41-4A67-B9EE-1ECF0BF75134}"/>
            </a:ext>
          </a:extLst>
        </xdr:cNvPr>
        <xdr:cNvSpPr>
          <a:spLocks noChangeShapeType="1"/>
        </xdr:cNvSpPr>
      </xdr:nvSpPr>
      <xdr:spPr bwMode="auto">
        <a:xfrm>
          <a:off x="4457700" y="103774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1027</xdr:row>
      <xdr:rowOff>9525</xdr:rowOff>
    </xdr:from>
    <xdr:to>
      <xdr:col>25</xdr:col>
      <xdr:colOff>0</xdr:colOff>
      <xdr:row>1033</xdr:row>
      <xdr:rowOff>0</xdr:rowOff>
    </xdr:to>
    <xdr:sp macro="" textlink="">
      <xdr:nvSpPr>
        <xdr:cNvPr id="782" name="Line 159">
          <a:extLst>
            <a:ext uri="{FF2B5EF4-FFF2-40B4-BE49-F238E27FC236}">
              <a16:creationId xmlns:a16="http://schemas.microsoft.com/office/drawing/2014/main" id="{B05F77CE-C109-4A5D-BF0F-E2BA89DFFA97}"/>
            </a:ext>
          </a:extLst>
        </xdr:cNvPr>
        <xdr:cNvSpPr>
          <a:spLocks noChangeShapeType="1"/>
        </xdr:cNvSpPr>
      </xdr:nvSpPr>
      <xdr:spPr bwMode="auto">
        <a:xfrm>
          <a:off x="5962650" y="10378122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1030</xdr:row>
      <xdr:rowOff>0</xdr:rowOff>
    </xdr:from>
    <xdr:to>
      <xdr:col>29</xdr:col>
      <xdr:colOff>0</xdr:colOff>
      <xdr:row>1030</xdr:row>
      <xdr:rowOff>0</xdr:rowOff>
    </xdr:to>
    <xdr:sp macro="" textlink="">
      <xdr:nvSpPr>
        <xdr:cNvPr id="783" name="Line 160">
          <a:extLst>
            <a:ext uri="{FF2B5EF4-FFF2-40B4-BE49-F238E27FC236}">
              <a16:creationId xmlns:a16="http://schemas.microsoft.com/office/drawing/2014/main" id="{2FCC31CA-D90C-4568-B3F8-E4E95D125D4F}"/>
            </a:ext>
          </a:extLst>
        </xdr:cNvPr>
        <xdr:cNvSpPr>
          <a:spLocks noChangeShapeType="1"/>
        </xdr:cNvSpPr>
      </xdr:nvSpPr>
      <xdr:spPr bwMode="auto">
        <a:xfrm>
          <a:off x="5962650" y="1041749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1033</xdr:row>
      <xdr:rowOff>0</xdr:rowOff>
    </xdr:from>
    <xdr:to>
      <xdr:col>29</xdr:col>
      <xdr:colOff>0</xdr:colOff>
      <xdr:row>1033</xdr:row>
      <xdr:rowOff>0</xdr:rowOff>
    </xdr:to>
    <xdr:sp macro="" textlink="">
      <xdr:nvSpPr>
        <xdr:cNvPr id="784" name="Line 161">
          <a:extLst>
            <a:ext uri="{FF2B5EF4-FFF2-40B4-BE49-F238E27FC236}">
              <a16:creationId xmlns:a16="http://schemas.microsoft.com/office/drawing/2014/main" id="{4AB3EF8F-A7CF-48F3-9646-9E7F0A60E2E2}"/>
            </a:ext>
          </a:extLst>
        </xdr:cNvPr>
        <xdr:cNvSpPr>
          <a:spLocks noChangeShapeType="1"/>
        </xdr:cNvSpPr>
      </xdr:nvSpPr>
      <xdr:spPr bwMode="auto">
        <a:xfrm>
          <a:off x="5962650" y="104574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1027</xdr:row>
      <xdr:rowOff>9525</xdr:rowOff>
    </xdr:from>
    <xdr:to>
      <xdr:col>18</xdr:col>
      <xdr:colOff>0</xdr:colOff>
      <xdr:row>1039</xdr:row>
      <xdr:rowOff>0</xdr:rowOff>
    </xdr:to>
    <xdr:sp macro="" textlink="">
      <xdr:nvSpPr>
        <xdr:cNvPr id="785" name="Line 183">
          <a:extLst>
            <a:ext uri="{FF2B5EF4-FFF2-40B4-BE49-F238E27FC236}">
              <a16:creationId xmlns:a16="http://schemas.microsoft.com/office/drawing/2014/main" id="{69B17EB7-3B85-4F2D-B2AC-515EF1659D08}"/>
            </a:ext>
          </a:extLst>
        </xdr:cNvPr>
        <xdr:cNvSpPr>
          <a:spLocks noChangeShapeType="1"/>
        </xdr:cNvSpPr>
      </xdr:nvSpPr>
      <xdr:spPr bwMode="auto">
        <a:xfrm flipH="1">
          <a:off x="4474029" y="152082954"/>
          <a:ext cx="0" cy="1623332"/>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705</xdr:row>
      <xdr:rowOff>171449</xdr:rowOff>
    </xdr:from>
    <xdr:to>
      <xdr:col>18</xdr:col>
      <xdr:colOff>0</xdr:colOff>
      <xdr:row>717</xdr:row>
      <xdr:rowOff>171449</xdr:rowOff>
    </xdr:to>
    <xdr:sp macro="" textlink="">
      <xdr:nvSpPr>
        <xdr:cNvPr id="837" name="Line 170">
          <a:extLst>
            <a:ext uri="{FF2B5EF4-FFF2-40B4-BE49-F238E27FC236}">
              <a16:creationId xmlns:a16="http://schemas.microsoft.com/office/drawing/2014/main" id="{4B576638-9A4F-A91E-7671-65FECB47EBBA}"/>
            </a:ext>
          </a:extLst>
        </xdr:cNvPr>
        <xdr:cNvSpPr>
          <a:spLocks noChangeShapeType="1"/>
        </xdr:cNvSpPr>
      </xdr:nvSpPr>
      <xdr:spPr bwMode="auto">
        <a:xfrm>
          <a:off x="4474029" y="106709935"/>
          <a:ext cx="0" cy="1643743"/>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706</xdr:row>
      <xdr:rowOff>0</xdr:rowOff>
    </xdr:from>
    <xdr:to>
      <xdr:col>18</xdr:col>
      <xdr:colOff>0</xdr:colOff>
      <xdr:row>706</xdr:row>
      <xdr:rowOff>0</xdr:rowOff>
    </xdr:to>
    <xdr:sp macro="" textlink="">
      <xdr:nvSpPr>
        <xdr:cNvPr id="838" name="Line 111">
          <a:extLst>
            <a:ext uri="{FF2B5EF4-FFF2-40B4-BE49-F238E27FC236}">
              <a16:creationId xmlns:a16="http://schemas.microsoft.com/office/drawing/2014/main" id="{66469AED-E2A7-09BD-5436-5B0461743A3D}"/>
            </a:ext>
          </a:extLst>
        </xdr:cNvPr>
        <xdr:cNvSpPr>
          <a:spLocks noChangeShapeType="1"/>
        </xdr:cNvSpPr>
      </xdr:nvSpPr>
      <xdr:spPr bwMode="auto">
        <a:xfrm>
          <a:off x="4245429" y="106712657"/>
          <a:ext cx="2286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1348</xdr:row>
      <xdr:rowOff>161925</xdr:rowOff>
    </xdr:from>
    <xdr:to>
      <xdr:col>5</xdr:col>
      <xdr:colOff>0</xdr:colOff>
      <xdr:row>1348</xdr:row>
      <xdr:rowOff>161925</xdr:rowOff>
    </xdr:to>
    <xdr:sp macro="" textlink="">
      <xdr:nvSpPr>
        <xdr:cNvPr id="847" name="Line 45">
          <a:extLst>
            <a:ext uri="{FF2B5EF4-FFF2-40B4-BE49-F238E27FC236}">
              <a16:creationId xmlns:a16="http://schemas.microsoft.com/office/drawing/2014/main" id="{3B8E112B-47CD-4C8A-A742-928106B5B35C}"/>
            </a:ext>
          </a:extLst>
        </xdr:cNvPr>
        <xdr:cNvSpPr>
          <a:spLocks noChangeShapeType="1"/>
        </xdr:cNvSpPr>
      </xdr:nvSpPr>
      <xdr:spPr bwMode="auto">
        <a:xfrm>
          <a:off x="483577" y="160295981"/>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1349</xdr:row>
      <xdr:rowOff>0</xdr:rowOff>
    </xdr:from>
    <xdr:to>
      <xdr:col>22</xdr:col>
      <xdr:colOff>0</xdr:colOff>
      <xdr:row>1349</xdr:row>
      <xdr:rowOff>0</xdr:rowOff>
    </xdr:to>
    <xdr:sp macro="" textlink="">
      <xdr:nvSpPr>
        <xdr:cNvPr id="848" name="Line 127">
          <a:extLst>
            <a:ext uri="{FF2B5EF4-FFF2-40B4-BE49-F238E27FC236}">
              <a16:creationId xmlns:a16="http://schemas.microsoft.com/office/drawing/2014/main" id="{3CC014C0-C013-4316-BE70-DE715DEA5742}"/>
            </a:ext>
          </a:extLst>
        </xdr:cNvPr>
        <xdr:cNvSpPr>
          <a:spLocks noChangeShapeType="1"/>
        </xdr:cNvSpPr>
      </xdr:nvSpPr>
      <xdr:spPr bwMode="auto">
        <a:xfrm flipV="1">
          <a:off x="4212981" y="160305750"/>
          <a:ext cx="9525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1349</xdr:row>
      <xdr:rowOff>0</xdr:rowOff>
    </xdr:from>
    <xdr:to>
      <xdr:col>12</xdr:col>
      <xdr:colOff>0</xdr:colOff>
      <xdr:row>1349</xdr:row>
      <xdr:rowOff>0</xdr:rowOff>
    </xdr:to>
    <xdr:sp macro="" textlink="">
      <xdr:nvSpPr>
        <xdr:cNvPr id="849" name="Line 48">
          <a:extLst>
            <a:ext uri="{FF2B5EF4-FFF2-40B4-BE49-F238E27FC236}">
              <a16:creationId xmlns:a16="http://schemas.microsoft.com/office/drawing/2014/main" id="{CFCE4371-9661-4BD7-AC71-9E2FCA81CFEE}"/>
            </a:ext>
          </a:extLst>
        </xdr:cNvPr>
        <xdr:cNvSpPr>
          <a:spLocks noChangeShapeType="1"/>
        </xdr:cNvSpPr>
      </xdr:nvSpPr>
      <xdr:spPr bwMode="auto">
        <a:xfrm>
          <a:off x="2710962" y="160305750"/>
          <a:ext cx="34436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1339</xdr:row>
      <xdr:rowOff>161925</xdr:rowOff>
    </xdr:from>
    <xdr:to>
      <xdr:col>5</xdr:col>
      <xdr:colOff>0</xdr:colOff>
      <xdr:row>1339</xdr:row>
      <xdr:rowOff>161925</xdr:rowOff>
    </xdr:to>
    <xdr:sp macro="" textlink="">
      <xdr:nvSpPr>
        <xdr:cNvPr id="850" name="Line 45">
          <a:extLst>
            <a:ext uri="{FF2B5EF4-FFF2-40B4-BE49-F238E27FC236}">
              <a16:creationId xmlns:a16="http://schemas.microsoft.com/office/drawing/2014/main" id="{EA3E4BDB-B3C5-41D0-8C95-F1DB056DBB9D}"/>
            </a:ext>
          </a:extLst>
        </xdr:cNvPr>
        <xdr:cNvSpPr>
          <a:spLocks noChangeShapeType="1"/>
        </xdr:cNvSpPr>
      </xdr:nvSpPr>
      <xdr:spPr bwMode="auto">
        <a:xfrm>
          <a:off x="483577" y="160295981"/>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1340</xdr:row>
      <xdr:rowOff>0</xdr:rowOff>
    </xdr:from>
    <xdr:to>
      <xdr:col>22</xdr:col>
      <xdr:colOff>0</xdr:colOff>
      <xdr:row>1340</xdr:row>
      <xdr:rowOff>0</xdr:rowOff>
    </xdr:to>
    <xdr:sp macro="" textlink="">
      <xdr:nvSpPr>
        <xdr:cNvPr id="851" name="Line 127">
          <a:extLst>
            <a:ext uri="{FF2B5EF4-FFF2-40B4-BE49-F238E27FC236}">
              <a16:creationId xmlns:a16="http://schemas.microsoft.com/office/drawing/2014/main" id="{1879A1E0-6A81-4FA3-AF41-8ACBDAD3A098}"/>
            </a:ext>
          </a:extLst>
        </xdr:cNvPr>
        <xdr:cNvSpPr>
          <a:spLocks noChangeShapeType="1"/>
        </xdr:cNvSpPr>
      </xdr:nvSpPr>
      <xdr:spPr bwMode="auto">
        <a:xfrm flipV="1">
          <a:off x="4212981" y="160305750"/>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1340</xdr:row>
      <xdr:rowOff>0</xdr:rowOff>
    </xdr:from>
    <xdr:to>
      <xdr:col>12</xdr:col>
      <xdr:colOff>0</xdr:colOff>
      <xdr:row>1340</xdr:row>
      <xdr:rowOff>0</xdr:rowOff>
    </xdr:to>
    <xdr:sp macro="" textlink="">
      <xdr:nvSpPr>
        <xdr:cNvPr id="852" name="Line 48">
          <a:extLst>
            <a:ext uri="{FF2B5EF4-FFF2-40B4-BE49-F238E27FC236}">
              <a16:creationId xmlns:a16="http://schemas.microsoft.com/office/drawing/2014/main" id="{EF4B70AF-6AF4-4D9D-9AAC-8A05BCBD455C}"/>
            </a:ext>
          </a:extLst>
        </xdr:cNvPr>
        <xdr:cNvSpPr>
          <a:spLocks noChangeShapeType="1"/>
        </xdr:cNvSpPr>
      </xdr:nvSpPr>
      <xdr:spPr bwMode="auto">
        <a:xfrm>
          <a:off x="2710962" y="160305750"/>
          <a:ext cx="344365"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1351</xdr:row>
      <xdr:rowOff>161925</xdr:rowOff>
    </xdr:from>
    <xdr:to>
      <xdr:col>5</xdr:col>
      <xdr:colOff>0</xdr:colOff>
      <xdr:row>1351</xdr:row>
      <xdr:rowOff>161925</xdr:rowOff>
    </xdr:to>
    <xdr:sp macro="" textlink="">
      <xdr:nvSpPr>
        <xdr:cNvPr id="853" name="Line 45">
          <a:extLst>
            <a:ext uri="{FF2B5EF4-FFF2-40B4-BE49-F238E27FC236}">
              <a16:creationId xmlns:a16="http://schemas.microsoft.com/office/drawing/2014/main" id="{C2EDDD7A-2ECC-4C7E-BAFF-52E5FFC27564}"/>
            </a:ext>
          </a:extLst>
        </xdr:cNvPr>
        <xdr:cNvSpPr>
          <a:spLocks noChangeShapeType="1"/>
        </xdr:cNvSpPr>
      </xdr:nvSpPr>
      <xdr:spPr bwMode="auto">
        <a:xfrm>
          <a:off x="483577" y="160295981"/>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1352</xdr:row>
      <xdr:rowOff>0</xdr:rowOff>
    </xdr:from>
    <xdr:to>
      <xdr:col>22</xdr:col>
      <xdr:colOff>0</xdr:colOff>
      <xdr:row>1352</xdr:row>
      <xdr:rowOff>0</xdr:rowOff>
    </xdr:to>
    <xdr:sp macro="" textlink="">
      <xdr:nvSpPr>
        <xdr:cNvPr id="854" name="Line 127">
          <a:extLst>
            <a:ext uri="{FF2B5EF4-FFF2-40B4-BE49-F238E27FC236}">
              <a16:creationId xmlns:a16="http://schemas.microsoft.com/office/drawing/2014/main" id="{DE08D139-2ACA-4067-9C78-1D4F1191235D}"/>
            </a:ext>
          </a:extLst>
        </xdr:cNvPr>
        <xdr:cNvSpPr>
          <a:spLocks noChangeShapeType="1"/>
        </xdr:cNvSpPr>
      </xdr:nvSpPr>
      <xdr:spPr bwMode="auto">
        <a:xfrm flipV="1">
          <a:off x="4212981" y="160305750"/>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1352</xdr:row>
      <xdr:rowOff>0</xdr:rowOff>
    </xdr:from>
    <xdr:to>
      <xdr:col>12</xdr:col>
      <xdr:colOff>0</xdr:colOff>
      <xdr:row>1352</xdr:row>
      <xdr:rowOff>0</xdr:rowOff>
    </xdr:to>
    <xdr:sp macro="" textlink="">
      <xdr:nvSpPr>
        <xdr:cNvPr id="855" name="Line 48">
          <a:extLst>
            <a:ext uri="{FF2B5EF4-FFF2-40B4-BE49-F238E27FC236}">
              <a16:creationId xmlns:a16="http://schemas.microsoft.com/office/drawing/2014/main" id="{3C1FA551-497E-4771-BEED-3A1BFF734E55}"/>
            </a:ext>
          </a:extLst>
        </xdr:cNvPr>
        <xdr:cNvSpPr>
          <a:spLocks noChangeShapeType="1"/>
        </xdr:cNvSpPr>
      </xdr:nvSpPr>
      <xdr:spPr bwMode="auto">
        <a:xfrm>
          <a:off x="2710962" y="160305750"/>
          <a:ext cx="344365"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1342</xdr:row>
      <xdr:rowOff>161925</xdr:rowOff>
    </xdr:from>
    <xdr:to>
      <xdr:col>5</xdr:col>
      <xdr:colOff>0</xdr:colOff>
      <xdr:row>1342</xdr:row>
      <xdr:rowOff>161925</xdr:rowOff>
    </xdr:to>
    <xdr:sp macro="" textlink="">
      <xdr:nvSpPr>
        <xdr:cNvPr id="856" name="Line 45">
          <a:extLst>
            <a:ext uri="{FF2B5EF4-FFF2-40B4-BE49-F238E27FC236}">
              <a16:creationId xmlns:a16="http://schemas.microsoft.com/office/drawing/2014/main" id="{42FFB527-28C5-4EBF-BFF7-49733527F280}"/>
            </a:ext>
          </a:extLst>
        </xdr:cNvPr>
        <xdr:cNvSpPr>
          <a:spLocks noChangeShapeType="1"/>
        </xdr:cNvSpPr>
      </xdr:nvSpPr>
      <xdr:spPr bwMode="auto">
        <a:xfrm>
          <a:off x="483577" y="161504923"/>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1343</xdr:row>
      <xdr:rowOff>0</xdr:rowOff>
    </xdr:from>
    <xdr:to>
      <xdr:col>22</xdr:col>
      <xdr:colOff>0</xdr:colOff>
      <xdr:row>1343</xdr:row>
      <xdr:rowOff>0</xdr:rowOff>
    </xdr:to>
    <xdr:sp macro="" textlink="">
      <xdr:nvSpPr>
        <xdr:cNvPr id="857" name="Line 127">
          <a:extLst>
            <a:ext uri="{FF2B5EF4-FFF2-40B4-BE49-F238E27FC236}">
              <a16:creationId xmlns:a16="http://schemas.microsoft.com/office/drawing/2014/main" id="{BA86E4C5-AC67-4967-8D0B-DB2111DFE88E}"/>
            </a:ext>
          </a:extLst>
        </xdr:cNvPr>
        <xdr:cNvSpPr>
          <a:spLocks noChangeShapeType="1"/>
        </xdr:cNvSpPr>
      </xdr:nvSpPr>
      <xdr:spPr bwMode="auto">
        <a:xfrm flipV="1">
          <a:off x="4212981" y="161514692"/>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1343</xdr:row>
      <xdr:rowOff>0</xdr:rowOff>
    </xdr:from>
    <xdr:to>
      <xdr:col>12</xdr:col>
      <xdr:colOff>0</xdr:colOff>
      <xdr:row>1343</xdr:row>
      <xdr:rowOff>0</xdr:rowOff>
    </xdr:to>
    <xdr:sp macro="" textlink="">
      <xdr:nvSpPr>
        <xdr:cNvPr id="858" name="Line 48">
          <a:extLst>
            <a:ext uri="{FF2B5EF4-FFF2-40B4-BE49-F238E27FC236}">
              <a16:creationId xmlns:a16="http://schemas.microsoft.com/office/drawing/2014/main" id="{8684919F-F978-481B-BF9B-F2E7B174ED93}"/>
            </a:ext>
          </a:extLst>
        </xdr:cNvPr>
        <xdr:cNvSpPr>
          <a:spLocks noChangeShapeType="1"/>
        </xdr:cNvSpPr>
      </xdr:nvSpPr>
      <xdr:spPr bwMode="auto">
        <a:xfrm>
          <a:off x="2710962" y="161514692"/>
          <a:ext cx="344365"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1357</xdr:row>
      <xdr:rowOff>161925</xdr:rowOff>
    </xdr:from>
    <xdr:to>
      <xdr:col>5</xdr:col>
      <xdr:colOff>0</xdr:colOff>
      <xdr:row>1357</xdr:row>
      <xdr:rowOff>161925</xdr:rowOff>
    </xdr:to>
    <xdr:sp macro="" textlink="">
      <xdr:nvSpPr>
        <xdr:cNvPr id="859" name="Line 45">
          <a:extLst>
            <a:ext uri="{FF2B5EF4-FFF2-40B4-BE49-F238E27FC236}">
              <a16:creationId xmlns:a16="http://schemas.microsoft.com/office/drawing/2014/main" id="{5FDFF91D-BE53-4B34-B377-A003ED289C1F}"/>
            </a:ext>
          </a:extLst>
        </xdr:cNvPr>
        <xdr:cNvSpPr>
          <a:spLocks noChangeShapeType="1"/>
        </xdr:cNvSpPr>
      </xdr:nvSpPr>
      <xdr:spPr bwMode="auto">
        <a:xfrm>
          <a:off x="483577" y="162310885"/>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1358</xdr:row>
      <xdr:rowOff>0</xdr:rowOff>
    </xdr:from>
    <xdr:to>
      <xdr:col>15</xdr:col>
      <xdr:colOff>0</xdr:colOff>
      <xdr:row>1358</xdr:row>
      <xdr:rowOff>0</xdr:rowOff>
    </xdr:to>
    <xdr:sp macro="" textlink="">
      <xdr:nvSpPr>
        <xdr:cNvPr id="860" name="Line 48">
          <a:extLst>
            <a:ext uri="{FF2B5EF4-FFF2-40B4-BE49-F238E27FC236}">
              <a16:creationId xmlns:a16="http://schemas.microsoft.com/office/drawing/2014/main" id="{3B08D8F8-895A-437D-9785-CFA76AAEE8E7}"/>
            </a:ext>
          </a:extLst>
        </xdr:cNvPr>
        <xdr:cNvSpPr>
          <a:spLocks noChangeShapeType="1"/>
        </xdr:cNvSpPr>
      </xdr:nvSpPr>
      <xdr:spPr bwMode="auto">
        <a:xfrm>
          <a:off x="2710962" y="162320654"/>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1360</xdr:row>
      <xdr:rowOff>161925</xdr:rowOff>
    </xdr:from>
    <xdr:to>
      <xdr:col>5</xdr:col>
      <xdr:colOff>0</xdr:colOff>
      <xdr:row>1360</xdr:row>
      <xdr:rowOff>161925</xdr:rowOff>
    </xdr:to>
    <xdr:sp macro="" textlink="">
      <xdr:nvSpPr>
        <xdr:cNvPr id="861" name="Line 45">
          <a:extLst>
            <a:ext uri="{FF2B5EF4-FFF2-40B4-BE49-F238E27FC236}">
              <a16:creationId xmlns:a16="http://schemas.microsoft.com/office/drawing/2014/main" id="{30DCCCD7-3021-4053-B165-33844516783B}"/>
            </a:ext>
          </a:extLst>
        </xdr:cNvPr>
        <xdr:cNvSpPr>
          <a:spLocks noChangeShapeType="1"/>
        </xdr:cNvSpPr>
      </xdr:nvSpPr>
      <xdr:spPr bwMode="auto">
        <a:xfrm>
          <a:off x="483577" y="162713865"/>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1361</xdr:row>
      <xdr:rowOff>0</xdr:rowOff>
    </xdr:from>
    <xdr:to>
      <xdr:col>15</xdr:col>
      <xdr:colOff>0</xdr:colOff>
      <xdr:row>1361</xdr:row>
      <xdr:rowOff>0</xdr:rowOff>
    </xdr:to>
    <xdr:sp macro="" textlink="">
      <xdr:nvSpPr>
        <xdr:cNvPr id="862" name="Line 48">
          <a:extLst>
            <a:ext uri="{FF2B5EF4-FFF2-40B4-BE49-F238E27FC236}">
              <a16:creationId xmlns:a16="http://schemas.microsoft.com/office/drawing/2014/main" id="{D8972208-9285-4FBF-9D9D-517B00769105}"/>
            </a:ext>
          </a:extLst>
        </xdr:cNvPr>
        <xdr:cNvSpPr>
          <a:spLocks noChangeShapeType="1"/>
        </xdr:cNvSpPr>
      </xdr:nvSpPr>
      <xdr:spPr bwMode="auto">
        <a:xfrm>
          <a:off x="2710962" y="16272363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1363</xdr:row>
      <xdr:rowOff>161925</xdr:rowOff>
    </xdr:from>
    <xdr:to>
      <xdr:col>5</xdr:col>
      <xdr:colOff>0</xdr:colOff>
      <xdr:row>1363</xdr:row>
      <xdr:rowOff>161925</xdr:rowOff>
    </xdr:to>
    <xdr:sp macro="" textlink="">
      <xdr:nvSpPr>
        <xdr:cNvPr id="863" name="Line 45">
          <a:extLst>
            <a:ext uri="{FF2B5EF4-FFF2-40B4-BE49-F238E27FC236}">
              <a16:creationId xmlns:a16="http://schemas.microsoft.com/office/drawing/2014/main" id="{A5A8DFF0-F22A-421E-97F5-1EE1E80ED2AB}"/>
            </a:ext>
          </a:extLst>
        </xdr:cNvPr>
        <xdr:cNvSpPr>
          <a:spLocks noChangeShapeType="1"/>
        </xdr:cNvSpPr>
      </xdr:nvSpPr>
      <xdr:spPr bwMode="auto">
        <a:xfrm>
          <a:off x="483577" y="163116846"/>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1364</xdr:row>
      <xdr:rowOff>0</xdr:rowOff>
    </xdr:from>
    <xdr:to>
      <xdr:col>15</xdr:col>
      <xdr:colOff>0</xdr:colOff>
      <xdr:row>1364</xdr:row>
      <xdr:rowOff>0</xdr:rowOff>
    </xdr:to>
    <xdr:sp macro="" textlink="">
      <xdr:nvSpPr>
        <xdr:cNvPr id="864" name="Line 48">
          <a:extLst>
            <a:ext uri="{FF2B5EF4-FFF2-40B4-BE49-F238E27FC236}">
              <a16:creationId xmlns:a16="http://schemas.microsoft.com/office/drawing/2014/main" id="{24B89D36-FF41-4E3E-8BC2-8A361501C27B}"/>
            </a:ext>
          </a:extLst>
        </xdr:cNvPr>
        <xdr:cNvSpPr>
          <a:spLocks noChangeShapeType="1"/>
        </xdr:cNvSpPr>
      </xdr:nvSpPr>
      <xdr:spPr bwMode="auto">
        <a:xfrm>
          <a:off x="2710962" y="163126615"/>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1366</xdr:row>
      <xdr:rowOff>161925</xdr:rowOff>
    </xdr:from>
    <xdr:to>
      <xdr:col>5</xdr:col>
      <xdr:colOff>0</xdr:colOff>
      <xdr:row>1366</xdr:row>
      <xdr:rowOff>161925</xdr:rowOff>
    </xdr:to>
    <xdr:sp macro="" textlink="">
      <xdr:nvSpPr>
        <xdr:cNvPr id="865" name="Line 45">
          <a:extLst>
            <a:ext uri="{FF2B5EF4-FFF2-40B4-BE49-F238E27FC236}">
              <a16:creationId xmlns:a16="http://schemas.microsoft.com/office/drawing/2014/main" id="{03260A63-A92C-4BE7-B690-75B17F71EC9D}"/>
            </a:ext>
          </a:extLst>
        </xdr:cNvPr>
        <xdr:cNvSpPr>
          <a:spLocks noChangeShapeType="1"/>
        </xdr:cNvSpPr>
      </xdr:nvSpPr>
      <xdr:spPr bwMode="auto">
        <a:xfrm>
          <a:off x="483577" y="163519827"/>
          <a:ext cx="1069731"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1367</xdr:row>
      <xdr:rowOff>0</xdr:rowOff>
    </xdr:from>
    <xdr:to>
      <xdr:col>15</xdr:col>
      <xdr:colOff>0</xdr:colOff>
      <xdr:row>1367</xdr:row>
      <xdr:rowOff>0</xdr:rowOff>
    </xdr:to>
    <xdr:sp macro="" textlink="">
      <xdr:nvSpPr>
        <xdr:cNvPr id="866" name="Line 48">
          <a:extLst>
            <a:ext uri="{FF2B5EF4-FFF2-40B4-BE49-F238E27FC236}">
              <a16:creationId xmlns:a16="http://schemas.microsoft.com/office/drawing/2014/main" id="{A1E56161-DD3A-4EFB-8380-1882583D33A2}"/>
            </a:ext>
          </a:extLst>
        </xdr:cNvPr>
        <xdr:cNvSpPr>
          <a:spLocks noChangeShapeType="1"/>
        </xdr:cNvSpPr>
      </xdr:nvSpPr>
      <xdr:spPr bwMode="auto">
        <a:xfrm>
          <a:off x="2710962" y="163529596"/>
          <a:ext cx="9525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112712</xdr:colOff>
      <xdr:row>12</xdr:row>
      <xdr:rowOff>60385</xdr:rowOff>
    </xdr:from>
    <xdr:to>
      <xdr:col>26</xdr:col>
      <xdr:colOff>112712</xdr:colOff>
      <xdr:row>17</xdr:row>
      <xdr:rowOff>58501</xdr:rowOff>
    </xdr:to>
    <xdr:cxnSp macro="">
      <xdr:nvCxnSpPr>
        <xdr:cNvPr id="879" name="Connecteur droit avec flèche 878">
          <a:extLst>
            <a:ext uri="{FF2B5EF4-FFF2-40B4-BE49-F238E27FC236}">
              <a16:creationId xmlns:a16="http://schemas.microsoft.com/office/drawing/2014/main" id="{1306BCC0-09F2-FCA3-A872-08E6200B83F1}"/>
            </a:ext>
          </a:extLst>
        </xdr:cNvPr>
        <xdr:cNvCxnSpPr/>
      </xdr:nvCxnSpPr>
      <xdr:spPr>
        <a:xfrm>
          <a:off x="5763014" y="2349260"/>
          <a:ext cx="0" cy="627845"/>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150812</xdr:colOff>
      <xdr:row>12</xdr:row>
      <xdr:rowOff>60385</xdr:rowOff>
    </xdr:from>
    <xdr:to>
      <xdr:col>30</xdr:col>
      <xdr:colOff>150812</xdr:colOff>
      <xdr:row>16</xdr:row>
      <xdr:rowOff>8904</xdr:rowOff>
    </xdr:to>
    <xdr:cxnSp macro="">
      <xdr:nvCxnSpPr>
        <xdr:cNvPr id="881" name="Connecteur droit avec flèche 880">
          <a:extLst>
            <a:ext uri="{FF2B5EF4-FFF2-40B4-BE49-F238E27FC236}">
              <a16:creationId xmlns:a16="http://schemas.microsoft.com/office/drawing/2014/main" id="{2D356F20-551E-461D-AEA7-82BBCCD099CA}"/>
            </a:ext>
          </a:extLst>
        </xdr:cNvPr>
        <xdr:cNvCxnSpPr/>
      </xdr:nvCxnSpPr>
      <xdr:spPr>
        <a:xfrm>
          <a:off x="6649378" y="2349260"/>
          <a:ext cx="0" cy="41147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112712</xdr:colOff>
      <xdr:row>12</xdr:row>
      <xdr:rowOff>60385</xdr:rowOff>
    </xdr:from>
    <xdr:to>
      <xdr:col>29</xdr:col>
      <xdr:colOff>134439</xdr:colOff>
      <xdr:row>17</xdr:row>
      <xdr:rowOff>59771</xdr:rowOff>
    </xdr:to>
    <xdr:cxnSp macro="">
      <xdr:nvCxnSpPr>
        <xdr:cNvPr id="883" name="Connecteur droit avec flèche 882">
          <a:extLst>
            <a:ext uri="{FF2B5EF4-FFF2-40B4-BE49-F238E27FC236}">
              <a16:creationId xmlns:a16="http://schemas.microsoft.com/office/drawing/2014/main" id="{0D0322D7-05CE-4EC7-901B-C1C7EE179F81}"/>
            </a:ext>
          </a:extLst>
        </xdr:cNvPr>
        <xdr:cNvCxnSpPr/>
      </xdr:nvCxnSpPr>
      <xdr:spPr>
        <a:xfrm flipH="1">
          <a:off x="5763014" y="2349260"/>
          <a:ext cx="639953" cy="629115"/>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120873</xdr:colOff>
      <xdr:row>24</xdr:row>
      <xdr:rowOff>38100</xdr:rowOff>
    </xdr:from>
    <xdr:to>
      <xdr:col>26</xdr:col>
      <xdr:colOff>120873</xdr:colOff>
      <xdr:row>29</xdr:row>
      <xdr:rowOff>63973</xdr:rowOff>
    </xdr:to>
    <xdr:cxnSp macro="">
      <xdr:nvCxnSpPr>
        <xdr:cNvPr id="896" name="Connecteur droit avec flèche 895">
          <a:extLst>
            <a:ext uri="{FF2B5EF4-FFF2-40B4-BE49-F238E27FC236}">
              <a16:creationId xmlns:a16="http://schemas.microsoft.com/office/drawing/2014/main" id="{17CF7118-5F77-4328-8B48-92843E6E830D}"/>
            </a:ext>
          </a:extLst>
        </xdr:cNvPr>
        <xdr:cNvCxnSpPr/>
      </xdr:nvCxnSpPr>
      <xdr:spPr>
        <a:xfrm>
          <a:off x="5807501" y="3548164"/>
          <a:ext cx="0" cy="650064"/>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158973</xdr:colOff>
      <xdr:row>24</xdr:row>
      <xdr:rowOff>38100</xdr:rowOff>
    </xdr:from>
    <xdr:to>
      <xdr:col>30</xdr:col>
      <xdr:colOff>158973</xdr:colOff>
      <xdr:row>28</xdr:row>
      <xdr:rowOff>454</xdr:rowOff>
    </xdr:to>
    <xdr:cxnSp macro="">
      <xdr:nvCxnSpPr>
        <xdr:cNvPr id="897" name="Connecteur droit avec flèche 896">
          <a:extLst>
            <a:ext uri="{FF2B5EF4-FFF2-40B4-BE49-F238E27FC236}">
              <a16:creationId xmlns:a16="http://schemas.microsoft.com/office/drawing/2014/main" id="{5050C63A-1C04-4F4C-BA90-F57B321E844E}"/>
            </a:ext>
          </a:extLst>
        </xdr:cNvPr>
        <xdr:cNvCxnSpPr/>
      </xdr:nvCxnSpPr>
      <xdr:spPr>
        <a:xfrm>
          <a:off x="6680558" y="3519791"/>
          <a:ext cx="0" cy="424418"/>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121595</xdr:colOff>
      <xdr:row>24</xdr:row>
      <xdr:rowOff>38100</xdr:rowOff>
    </xdr:from>
    <xdr:to>
      <xdr:col>29</xdr:col>
      <xdr:colOff>130629</xdr:colOff>
      <xdr:row>29</xdr:row>
      <xdr:rowOff>60798</xdr:rowOff>
    </xdr:to>
    <xdr:cxnSp macro="">
      <xdr:nvCxnSpPr>
        <xdr:cNvPr id="898" name="Connecteur droit avec flèche 897">
          <a:extLst>
            <a:ext uri="{FF2B5EF4-FFF2-40B4-BE49-F238E27FC236}">
              <a16:creationId xmlns:a16="http://schemas.microsoft.com/office/drawing/2014/main" id="{F62BA29A-F4AF-4FA0-B1DD-25DEE9C5EB22}"/>
            </a:ext>
          </a:extLst>
        </xdr:cNvPr>
        <xdr:cNvCxnSpPr/>
      </xdr:nvCxnSpPr>
      <xdr:spPr>
        <a:xfrm flipH="1">
          <a:off x="5808223" y="3548164"/>
          <a:ext cx="617012" cy="646889"/>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152400</xdr:colOff>
      <xdr:row>24</xdr:row>
      <xdr:rowOff>38100</xdr:rowOff>
    </xdr:from>
    <xdr:to>
      <xdr:col>30</xdr:col>
      <xdr:colOff>162148</xdr:colOff>
      <xdr:row>27</xdr:row>
      <xdr:rowOff>59291</xdr:rowOff>
    </xdr:to>
    <xdr:cxnSp macro="">
      <xdr:nvCxnSpPr>
        <xdr:cNvPr id="899" name="Connecteur droit avec flèche 898">
          <a:extLst>
            <a:ext uri="{FF2B5EF4-FFF2-40B4-BE49-F238E27FC236}">
              <a16:creationId xmlns:a16="http://schemas.microsoft.com/office/drawing/2014/main" id="{8269328C-4D07-4011-BE28-2ABDE2722CA5}"/>
            </a:ext>
          </a:extLst>
        </xdr:cNvPr>
        <xdr:cNvCxnSpPr/>
      </xdr:nvCxnSpPr>
      <xdr:spPr>
        <a:xfrm>
          <a:off x="6066006" y="3519791"/>
          <a:ext cx="617727" cy="418404"/>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38100</xdr:colOff>
      <xdr:row>10</xdr:row>
      <xdr:rowOff>103142</xdr:rowOff>
    </xdr:from>
    <xdr:to>
      <xdr:col>25</xdr:col>
      <xdr:colOff>76200</xdr:colOff>
      <xdr:row>10</xdr:row>
      <xdr:rowOff>103232</xdr:rowOff>
    </xdr:to>
    <xdr:cxnSp macro="">
      <xdr:nvCxnSpPr>
        <xdr:cNvPr id="910" name="Connecteur droit avec flèche 909">
          <a:extLst>
            <a:ext uri="{FF2B5EF4-FFF2-40B4-BE49-F238E27FC236}">
              <a16:creationId xmlns:a16="http://schemas.microsoft.com/office/drawing/2014/main" id="{1ACBE695-2DD9-4A3B-907E-A1E2917E65CF}"/>
            </a:ext>
          </a:extLst>
        </xdr:cNvPr>
        <xdr:cNvCxnSpPr/>
      </xdr:nvCxnSpPr>
      <xdr:spPr>
        <a:xfrm flipH="1" flipV="1">
          <a:off x="5384260" y="1647408"/>
          <a:ext cx="265078" cy="9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38100</xdr:colOff>
      <xdr:row>10</xdr:row>
      <xdr:rowOff>106362</xdr:rowOff>
    </xdr:from>
    <xdr:to>
      <xdr:col>32</xdr:col>
      <xdr:colOff>207818</xdr:colOff>
      <xdr:row>10</xdr:row>
      <xdr:rowOff>106362</xdr:rowOff>
    </xdr:to>
    <xdr:cxnSp macro="">
      <xdr:nvCxnSpPr>
        <xdr:cNvPr id="923" name="Connecteur droit avec flèche 922">
          <a:extLst>
            <a:ext uri="{FF2B5EF4-FFF2-40B4-BE49-F238E27FC236}">
              <a16:creationId xmlns:a16="http://schemas.microsoft.com/office/drawing/2014/main" id="{FB75CFA5-E340-4EAE-B9A1-0928DDBBCDB6}"/>
            </a:ext>
          </a:extLst>
        </xdr:cNvPr>
        <xdr:cNvCxnSpPr/>
      </xdr:nvCxnSpPr>
      <xdr:spPr>
        <a:xfrm flipH="1">
          <a:off x="6883940" y="1650628"/>
          <a:ext cx="396697"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114595</xdr:colOff>
      <xdr:row>11</xdr:row>
      <xdr:rowOff>92661</xdr:rowOff>
    </xdr:from>
    <xdr:to>
      <xdr:col>32</xdr:col>
      <xdr:colOff>207818</xdr:colOff>
      <xdr:row>11</xdr:row>
      <xdr:rowOff>92661</xdr:rowOff>
    </xdr:to>
    <xdr:cxnSp macro="">
      <xdr:nvCxnSpPr>
        <xdr:cNvPr id="924" name="Connecteur droit avec flèche 923">
          <a:extLst>
            <a:ext uri="{FF2B5EF4-FFF2-40B4-BE49-F238E27FC236}">
              <a16:creationId xmlns:a16="http://schemas.microsoft.com/office/drawing/2014/main" id="{A5755787-6D7D-447C-A912-F1CC0C04F8FD}"/>
            </a:ext>
          </a:extLst>
        </xdr:cNvPr>
        <xdr:cNvCxnSpPr/>
      </xdr:nvCxnSpPr>
      <xdr:spPr>
        <a:xfrm flipH="1">
          <a:off x="6960435" y="1807161"/>
          <a:ext cx="320202"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38100</xdr:colOff>
      <xdr:row>22</xdr:row>
      <xdr:rowOff>101999</xdr:rowOff>
    </xdr:from>
    <xdr:to>
      <xdr:col>25</xdr:col>
      <xdr:colOff>76200</xdr:colOff>
      <xdr:row>22</xdr:row>
      <xdr:rowOff>101999</xdr:rowOff>
    </xdr:to>
    <xdr:cxnSp macro="">
      <xdr:nvCxnSpPr>
        <xdr:cNvPr id="938" name="Connecteur droit avec flèche 937">
          <a:extLst>
            <a:ext uri="{FF2B5EF4-FFF2-40B4-BE49-F238E27FC236}">
              <a16:creationId xmlns:a16="http://schemas.microsoft.com/office/drawing/2014/main" id="{B6CEC0BB-5A3C-107D-D603-0F709C67AECF}"/>
            </a:ext>
          </a:extLst>
        </xdr:cNvPr>
        <xdr:cNvCxnSpPr/>
      </xdr:nvCxnSpPr>
      <xdr:spPr>
        <a:xfrm flipH="1" flipV="1">
          <a:off x="5384260" y="3243222"/>
          <a:ext cx="265078" cy="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55732</xdr:colOff>
      <xdr:row>22</xdr:row>
      <xdr:rowOff>107241</xdr:rowOff>
    </xdr:from>
    <xdr:to>
      <xdr:col>32</xdr:col>
      <xdr:colOff>225450</xdr:colOff>
      <xdr:row>22</xdr:row>
      <xdr:rowOff>107241</xdr:rowOff>
    </xdr:to>
    <xdr:cxnSp macro="">
      <xdr:nvCxnSpPr>
        <xdr:cNvPr id="939" name="Connecteur droit avec flèche 938">
          <a:extLst>
            <a:ext uri="{FF2B5EF4-FFF2-40B4-BE49-F238E27FC236}">
              <a16:creationId xmlns:a16="http://schemas.microsoft.com/office/drawing/2014/main" id="{2B00FF43-9BF9-98C6-6206-71D5A4A491A1}"/>
            </a:ext>
          </a:extLst>
        </xdr:cNvPr>
        <xdr:cNvCxnSpPr/>
      </xdr:nvCxnSpPr>
      <xdr:spPr>
        <a:xfrm flipH="1">
          <a:off x="6901572" y="3248464"/>
          <a:ext cx="396697"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165434</xdr:colOff>
      <xdr:row>23</xdr:row>
      <xdr:rowOff>96715</xdr:rowOff>
    </xdr:from>
    <xdr:to>
      <xdr:col>32</xdr:col>
      <xdr:colOff>225450</xdr:colOff>
      <xdr:row>23</xdr:row>
      <xdr:rowOff>96715</xdr:rowOff>
    </xdr:to>
    <xdr:cxnSp macro="">
      <xdr:nvCxnSpPr>
        <xdr:cNvPr id="940" name="Connecteur droit avec flèche 939">
          <a:extLst>
            <a:ext uri="{FF2B5EF4-FFF2-40B4-BE49-F238E27FC236}">
              <a16:creationId xmlns:a16="http://schemas.microsoft.com/office/drawing/2014/main" id="{5B60FC40-7CF6-9D6A-7F5D-CF92CCE37A92}"/>
            </a:ext>
          </a:extLst>
        </xdr:cNvPr>
        <xdr:cNvCxnSpPr/>
      </xdr:nvCxnSpPr>
      <xdr:spPr>
        <a:xfrm flipH="1">
          <a:off x="7073566" y="3435478"/>
          <a:ext cx="290621" cy="0"/>
        </a:xfrm>
        <a:prstGeom prst="straightConnector1">
          <a:avLst/>
        </a:prstGeom>
        <a:ln>
          <a:solidFill>
            <a:schemeClr val="bg1">
              <a:lumMod val="65000"/>
            </a:schemeClr>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634</xdr:row>
      <xdr:rowOff>0</xdr:rowOff>
    </xdr:from>
    <xdr:to>
      <xdr:col>12</xdr:col>
      <xdr:colOff>0</xdr:colOff>
      <xdr:row>634</xdr:row>
      <xdr:rowOff>0</xdr:rowOff>
    </xdr:to>
    <xdr:sp macro="" textlink="">
      <xdr:nvSpPr>
        <xdr:cNvPr id="20" name="Line 111">
          <a:extLst>
            <a:ext uri="{FF2B5EF4-FFF2-40B4-BE49-F238E27FC236}">
              <a16:creationId xmlns:a16="http://schemas.microsoft.com/office/drawing/2014/main" id="{7862510B-E99D-4B7E-A4A8-BA1229AB2BE4}"/>
            </a:ext>
          </a:extLst>
        </xdr:cNvPr>
        <xdr:cNvSpPr>
          <a:spLocks noChangeShapeType="1"/>
        </xdr:cNvSpPr>
      </xdr:nvSpPr>
      <xdr:spPr bwMode="auto">
        <a:xfrm>
          <a:off x="2466975" y="1022604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634</xdr:row>
      <xdr:rowOff>0</xdr:rowOff>
    </xdr:from>
    <xdr:to>
      <xdr:col>22</xdr:col>
      <xdr:colOff>0</xdr:colOff>
      <xdr:row>634</xdr:row>
      <xdr:rowOff>0</xdr:rowOff>
    </xdr:to>
    <xdr:sp macro="" textlink="">
      <xdr:nvSpPr>
        <xdr:cNvPr id="23" name="Line 126">
          <a:extLst>
            <a:ext uri="{FF2B5EF4-FFF2-40B4-BE49-F238E27FC236}">
              <a16:creationId xmlns:a16="http://schemas.microsoft.com/office/drawing/2014/main" id="{804CECB8-92F4-4ACA-94A6-6559010B1137}"/>
            </a:ext>
          </a:extLst>
        </xdr:cNvPr>
        <xdr:cNvSpPr>
          <a:spLocks noChangeShapeType="1"/>
        </xdr:cNvSpPr>
      </xdr:nvSpPr>
      <xdr:spPr bwMode="auto">
        <a:xfrm flipV="1">
          <a:off x="3971925" y="1022604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640</xdr:row>
      <xdr:rowOff>0</xdr:rowOff>
    </xdr:from>
    <xdr:to>
      <xdr:col>29</xdr:col>
      <xdr:colOff>0</xdr:colOff>
      <xdr:row>640</xdr:row>
      <xdr:rowOff>0</xdr:rowOff>
    </xdr:to>
    <xdr:sp macro="" textlink="">
      <xdr:nvSpPr>
        <xdr:cNvPr id="24" name="Line 135">
          <a:extLst>
            <a:ext uri="{FF2B5EF4-FFF2-40B4-BE49-F238E27FC236}">
              <a16:creationId xmlns:a16="http://schemas.microsoft.com/office/drawing/2014/main" id="{1417EA66-8E39-4A39-B7FE-672848C75D4B}"/>
            </a:ext>
          </a:extLst>
        </xdr:cNvPr>
        <xdr:cNvSpPr>
          <a:spLocks noChangeShapeType="1"/>
        </xdr:cNvSpPr>
      </xdr:nvSpPr>
      <xdr:spPr bwMode="auto">
        <a:xfrm flipV="1">
          <a:off x="5248275" y="1030700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643</xdr:row>
      <xdr:rowOff>0</xdr:rowOff>
    </xdr:from>
    <xdr:to>
      <xdr:col>29</xdr:col>
      <xdr:colOff>0</xdr:colOff>
      <xdr:row>643</xdr:row>
      <xdr:rowOff>0</xdr:rowOff>
    </xdr:to>
    <xdr:sp macro="" textlink="">
      <xdr:nvSpPr>
        <xdr:cNvPr id="25" name="Line 136">
          <a:extLst>
            <a:ext uri="{FF2B5EF4-FFF2-40B4-BE49-F238E27FC236}">
              <a16:creationId xmlns:a16="http://schemas.microsoft.com/office/drawing/2014/main" id="{32F8B77C-1EBF-4CFB-B775-2140B0A61137}"/>
            </a:ext>
          </a:extLst>
        </xdr:cNvPr>
        <xdr:cNvSpPr>
          <a:spLocks noChangeShapeType="1"/>
        </xdr:cNvSpPr>
      </xdr:nvSpPr>
      <xdr:spPr bwMode="auto">
        <a:xfrm flipV="1">
          <a:off x="5248275" y="1034796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646</xdr:row>
      <xdr:rowOff>0</xdr:rowOff>
    </xdr:from>
    <xdr:to>
      <xdr:col>29</xdr:col>
      <xdr:colOff>0</xdr:colOff>
      <xdr:row>646</xdr:row>
      <xdr:rowOff>0</xdr:rowOff>
    </xdr:to>
    <xdr:sp macro="" textlink="">
      <xdr:nvSpPr>
        <xdr:cNvPr id="28" name="Line 137">
          <a:extLst>
            <a:ext uri="{FF2B5EF4-FFF2-40B4-BE49-F238E27FC236}">
              <a16:creationId xmlns:a16="http://schemas.microsoft.com/office/drawing/2014/main" id="{7A3EDAB5-EE61-4D79-B5DB-67480734BE7F}"/>
            </a:ext>
          </a:extLst>
        </xdr:cNvPr>
        <xdr:cNvSpPr>
          <a:spLocks noChangeShapeType="1"/>
        </xdr:cNvSpPr>
      </xdr:nvSpPr>
      <xdr:spPr bwMode="auto">
        <a:xfrm flipV="1">
          <a:off x="5248275" y="1038891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664</xdr:row>
      <xdr:rowOff>0</xdr:rowOff>
    </xdr:from>
    <xdr:to>
      <xdr:col>29</xdr:col>
      <xdr:colOff>0</xdr:colOff>
      <xdr:row>664</xdr:row>
      <xdr:rowOff>0</xdr:rowOff>
    </xdr:to>
    <xdr:sp macro="" textlink="">
      <xdr:nvSpPr>
        <xdr:cNvPr id="181" name="Line 138">
          <a:extLst>
            <a:ext uri="{FF2B5EF4-FFF2-40B4-BE49-F238E27FC236}">
              <a16:creationId xmlns:a16="http://schemas.microsoft.com/office/drawing/2014/main" id="{B515D98B-6092-41CA-8C2C-D110C0581C89}"/>
            </a:ext>
          </a:extLst>
        </xdr:cNvPr>
        <xdr:cNvSpPr>
          <a:spLocks noChangeShapeType="1"/>
        </xdr:cNvSpPr>
      </xdr:nvSpPr>
      <xdr:spPr bwMode="auto">
        <a:xfrm flipV="1">
          <a:off x="5248275" y="1063085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667</xdr:row>
      <xdr:rowOff>0</xdr:rowOff>
    </xdr:from>
    <xdr:to>
      <xdr:col>29</xdr:col>
      <xdr:colOff>0</xdr:colOff>
      <xdr:row>667</xdr:row>
      <xdr:rowOff>0</xdr:rowOff>
    </xdr:to>
    <xdr:sp macro="" textlink="">
      <xdr:nvSpPr>
        <xdr:cNvPr id="182" name="Line 139">
          <a:extLst>
            <a:ext uri="{FF2B5EF4-FFF2-40B4-BE49-F238E27FC236}">
              <a16:creationId xmlns:a16="http://schemas.microsoft.com/office/drawing/2014/main" id="{0FACF580-0F6B-414E-8F14-6DE30947227E}"/>
            </a:ext>
          </a:extLst>
        </xdr:cNvPr>
        <xdr:cNvSpPr>
          <a:spLocks noChangeShapeType="1"/>
        </xdr:cNvSpPr>
      </xdr:nvSpPr>
      <xdr:spPr bwMode="auto">
        <a:xfrm flipV="1">
          <a:off x="5248275" y="1067181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633</xdr:row>
      <xdr:rowOff>158750</xdr:rowOff>
    </xdr:from>
    <xdr:to>
      <xdr:col>18</xdr:col>
      <xdr:colOff>0</xdr:colOff>
      <xdr:row>655</xdr:row>
      <xdr:rowOff>6350</xdr:rowOff>
    </xdr:to>
    <xdr:sp macro="" textlink="">
      <xdr:nvSpPr>
        <xdr:cNvPr id="183" name="Line 170">
          <a:extLst>
            <a:ext uri="{FF2B5EF4-FFF2-40B4-BE49-F238E27FC236}">
              <a16:creationId xmlns:a16="http://schemas.microsoft.com/office/drawing/2014/main" id="{AAA9C114-824C-4ACE-9019-70585BB0098D}"/>
            </a:ext>
          </a:extLst>
        </xdr:cNvPr>
        <xdr:cNvSpPr>
          <a:spLocks noChangeShapeType="1"/>
        </xdr:cNvSpPr>
      </xdr:nvSpPr>
      <xdr:spPr bwMode="auto">
        <a:xfrm>
          <a:off x="3971925" y="102250875"/>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640</xdr:row>
      <xdr:rowOff>0</xdr:rowOff>
    </xdr:from>
    <xdr:to>
      <xdr:col>19</xdr:col>
      <xdr:colOff>0</xdr:colOff>
      <xdr:row>640</xdr:row>
      <xdr:rowOff>0</xdr:rowOff>
    </xdr:to>
    <xdr:sp macro="" textlink="">
      <xdr:nvSpPr>
        <xdr:cNvPr id="184" name="Line 171">
          <a:extLst>
            <a:ext uri="{FF2B5EF4-FFF2-40B4-BE49-F238E27FC236}">
              <a16:creationId xmlns:a16="http://schemas.microsoft.com/office/drawing/2014/main" id="{CC4BCA03-F1CE-4AEB-B99F-D569BE690079}"/>
            </a:ext>
          </a:extLst>
        </xdr:cNvPr>
        <xdr:cNvSpPr>
          <a:spLocks noChangeShapeType="1"/>
        </xdr:cNvSpPr>
      </xdr:nvSpPr>
      <xdr:spPr bwMode="auto">
        <a:xfrm>
          <a:off x="3971925" y="1030700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643</xdr:row>
      <xdr:rowOff>0</xdr:rowOff>
    </xdr:from>
    <xdr:to>
      <xdr:col>19</xdr:col>
      <xdr:colOff>0</xdr:colOff>
      <xdr:row>643</xdr:row>
      <xdr:rowOff>0</xdr:rowOff>
    </xdr:to>
    <xdr:sp macro="" textlink="">
      <xdr:nvSpPr>
        <xdr:cNvPr id="201" name="Line 172">
          <a:extLst>
            <a:ext uri="{FF2B5EF4-FFF2-40B4-BE49-F238E27FC236}">
              <a16:creationId xmlns:a16="http://schemas.microsoft.com/office/drawing/2014/main" id="{FD2AE0E9-E1F5-4143-A12F-7287C52028D7}"/>
            </a:ext>
          </a:extLst>
        </xdr:cNvPr>
        <xdr:cNvSpPr>
          <a:spLocks noChangeShapeType="1"/>
        </xdr:cNvSpPr>
      </xdr:nvSpPr>
      <xdr:spPr bwMode="auto">
        <a:xfrm>
          <a:off x="3971925" y="1034796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646</xdr:row>
      <xdr:rowOff>0</xdr:rowOff>
    </xdr:from>
    <xdr:to>
      <xdr:col>19</xdr:col>
      <xdr:colOff>0</xdr:colOff>
      <xdr:row>646</xdr:row>
      <xdr:rowOff>0</xdr:rowOff>
    </xdr:to>
    <xdr:sp macro="" textlink="">
      <xdr:nvSpPr>
        <xdr:cNvPr id="202" name="Line 173">
          <a:extLst>
            <a:ext uri="{FF2B5EF4-FFF2-40B4-BE49-F238E27FC236}">
              <a16:creationId xmlns:a16="http://schemas.microsoft.com/office/drawing/2014/main" id="{263205A3-FE1D-4898-A5B6-A00ACD5294BA}"/>
            </a:ext>
          </a:extLst>
        </xdr:cNvPr>
        <xdr:cNvSpPr>
          <a:spLocks noChangeShapeType="1"/>
        </xdr:cNvSpPr>
      </xdr:nvSpPr>
      <xdr:spPr bwMode="auto">
        <a:xfrm>
          <a:off x="3971925" y="1038891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664</xdr:row>
      <xdr:rowOff>0</xdr:rowOff>
    </xdr:from>
    <xdr:to>
      <xdr:col>19</xdr:col>
      <xdr:colOff>0</xdr:colOff>
      <xdr:row>664</xdr:row>
      <xdr:rowOff>0</xdr:rowOff>
    </xdr:to>
    <xdr:sp macro="" textlink="">
      <xdr:nvSpPr>
        <xdr:cNvPr id="203" name="Line 174">
          <a:extLst>
            <a:ext uri="{FF2B5EF4-FFF2-40B4-BE49-F238E27FC236}">
              <a16:creationId xmlns:a16="http://schemas.microsoft.com/office/drawing/2014/main" id="{E8F566C1-9268-4D42-9188-F609CB47B536}"/>
            </a:ext>
          </a:extLst>
        </xdr:cNvPr>
        <xdr:cNvSpPr>
          <a:spLocks noChangeShapeType="1"/>
        </xdr:cNvSpPr>
      </xdr:nvSpPr>
      <xdr:spPr bwMode="auto">
        <a:xfrm>
          <a:off x="3971925" y="10630852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667</xdr:row>
      <xdr:rowOff>0</xdr:rowOff>
    </xdr:from>
    <xdr:to>
      <xdr:col>19</xdr:col>
      <xdr:colOff>0</xdr:colOff>
      <xdr:row>667</xdr:row>
      <xdr:rowOff>0</xdr:rowOff>
    </xdr:to>
    <xdr:sp macro="" textlink="">
      <xdr:nvSpPr>
        <xdr:cNvPr id="204" name="Line 175">
          <a:extLst>
            <a:ext uri="{FF2B5EF4-FFF2-40B4-BE49-F238E27FC236}">
              <a16:creationId xmlns:a16="http://schemas.microsoft.com/office/drawing/2014/main" id="{B1D52DA4-6916-44BC-8A86-173059DAB283}"/>
            </a:ext>
          </a:extLst>
        </xdr:cNvPr>
        <xdr:cNvSpPr>
          <a:spLocks noChangeShapeType="1"/>
        </xdr:cNvSpPr>
      </xdr:nvSpPr>
      <xdr:spPr bwMode="auto">
        <a:xfrm>
          <a:off x="3971925" y="10671810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637</xdr:row>
      <xdr:rowOff>0</xdr:rowOff>
    </xdr:from>
    <xdr:to>
      <xdr:col>22</xdr:col>
      <xdr:colOff>0</xdr:colOff>
      <xdr:row>637</xdr:row>
      <xdr:rowOff>0</xdr:rowOff>
    </xdr:to>
    <xdr:sp macro="" textlink="">
      <xdr:nvSpPr>
        <xdr:cNvPr id="209" name="Line 176">
          <a:extLst>
            <a:ext uri="{FF2B5EF4-FFF2-40B4-BE49-F238E27FC236}">
              <a16:creationId xmlns:a16="http://schemas.microsoft.com/office/drawing/2014/main" id="{B724618F-91D8-443E-B634-5015C222BACE}"/>
            </a:ext>
          </a:extLst>
        </xdr:cNvPr>
        <xdr:cNvSpPr>
          <a:spLocks noChangeShapeType="1"/>
        </xdr:cNvSpPr>
      </xdr:nvSpPr>
      <xdr:spPr bwMode="auto">
        <a:xfrm>
          <a:off x="3971925" y="1026604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646</xdr:row>
      <xdr:rowOff>9525</xdr:rowOff>
    </xdr:from>
    <xdr:to>
      <xdr:col>25</xdr:col>
      <xdr:colOff>0</xdr:colOff>
      <xdr:row>652</xdr:row>
      <xdr:rowOff>0</xdr:rowOff>
    </xdr:to>
    <xdr:sp macro="" textlink="">
      <xdr:nvSpPr>
        <xdr:cNvPr id="216" name="Line 159">
          <a:extLst>
            <a:ext uri="{FF2B5EF4-FFF2-40B4-BE49-F238E27FC236}">
              <a16:creationId xmlns:a16="http://schemas.microsoft.com/office/drawing/2014/main" id="{CB595565-0382-424F-885D-46FE29D1F4B4}"/>
            </a:ext>
          </a:extLst>
        </xdr:cNvPr>
        <xdr:cNvSpPr>
          <a:spLocks noChangeShapeType="1"/>
        </xdr:cNvSpPr>
      </xdr:nvSpPr>
      <xdr:spPr bwMode="auto">
        <a:xfrm>
          <a:off x="5476875" y="10389552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649</xdr:row>
      <xdr:rowOff>0</xdr:rowOff>
    </xdr:from>
    <xdr:to>
      <xdr:col>29</xdr:col>
      <xdr:colOff>0</xdr:colOff>
      <xdr:row>649</xdr:row>
      <xdr:rowOff>0</xdr:rowOff>
    </xdr:to>
    <xdr:sp macro="" textlink="">
      <xdr:nvSpPr>
        <xdr:cNvPr id="217" name="Line 160">
          <a:extLst>
            <a:ext uri="{FF2B5EF4-FFF2-40B4-BE49-F238E27FC236}">
              <a16:creationId xmlns:a16="http://schemas.microsoft.com/office/drawing/2014/main" id="{E9B98ACB-7FA3-4A05-BE14-CDBCE89AE502}"/>
            </a:ext>
          </a:extLst>
        </xdr:cNvPr>
        <xdr:cNvSpPr>
          <a:spLocks noChangeShapeType="1"/>
        </xdr:cNvSpPr>
      </xdr:nvSpPr>
      <xdr:spPr bwMode="auto">
        <a:xfrm>
          <a:off x="5476875" y="1042892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652</xdr:row>
      <xdr:rowOff>0</xdr:rowOff>
    </xdr:from>
    <xdr:to>
      <xdr:col>29</xdr:col>
      <xdr:colOff>0</xdr:colOff>
      <xdr:row>652</xdr:row>
      <xdr:rowOff>0</xdr:rowOff>
    </xdr:to>
    <xdr:sp macro="" textlink="">
      <xdr:nvSpPr>
        <xdr:cNvPr id="218" name="Line 161">
          <a:extLst>
            <a:ext uri="{FF2B5EF4-FFF2-40B4-BE49-F238E27FC236}">
              <a16:creationId xmlns:a16="http://schemas.microsoft.com/office/drawing/2014/main" id="{C522FD46-3C64-47BC-A242-6F59939FDEE2}"/>
            </a:ext>
          </a:extLst>
        </xdr:cNvPr>
        <xdr:cNvSpPr>
          <a:spLocks noChangeShapeType="1"/>
        </xdr:cNvSpPr>
      </xdr:nvSpPr>
      <xdr:spPr bwMode="auto">
        <a:xfrm>
          <a:off x="5476875" y="1046892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634</xdr:row>
      <xdr:rowOff>0</xdr:rowOff>
    </xdr:from>
    <xdr:to>
      <xdr:col>18</xdr:col>
      <xdr:colOff>0</xdr:colOff>
      <xdr:row>634</xdr:row>
      <xdr:rowOff>0</xdr:rowOff>
    </xdr:to>
    <xdr:sp macro="" textlink="">
      <xdr:nvSpPr>
        <xdr:cNvPr id="219" name="Line 125">
          <a:extLst>
            <a:ext uri="{FF2B5EF4-FFF2-40B4-BE49-F238E27FC236}">
              <a16:creationId xmlns:a16="http://schemas.microsoft.com/office/drawing/2014/main" id="{9A8257DA-F6E9-4C6F-9E66-80E009443A0D}"/>
            </a:ext>
          </a:extLst>
        </xdr:cNvPr>
        <xdr:cNvSpPr>
          <a:spLocks noChangeShapeType="1"/>
        </xdr:cNvSpPr>
      </xdr:nvSpPr>
      <xdr:spPr bwMode="auto">
        <a:xfrm flipV="1">
          <a:off x="3743325" y="10226040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655</xdr:row>
      <xdr:rowOff>0</xdr:rowOff>
    </xdr:from>
    <xdr:to>
      <xdr:col>29</xdr:col>
      <xdr:colOff>0</xdr:colOff>
      <xdr:row>655</xdr:row>
      <xdr:rowOff>0</xdr:rowOff>
    </xdr:to>
    <xdr:sp macro="" textlink="">
      <xdr:nvSpPr>
        <xdr:cNvPr id="231" name="Line 137">
          <a:extLst>
            <a:ext uri="{FF2B5EF4-FFF2-40B4-BE49-F238E27FC236}">
              <a16:creationId xmlns:a16="http://schemas.microsoft.com/office/drawing/2014/main" id="{D903B47A-8BC2-4BAC-9114-650FDB53B17D}"/>
            </a:ext>
          </a:extLst>
        </xdr:cNvPr>
        <xdr:cNvSpPr>
          <a:spLocks noChangeShapeType="1"/>
        </xdr:cNvSpPr>
      </xdr:nvSpPr>
      <xdr:spPr bwMode="auto">
        <a:xfrm flipV="1">
          <a:off x="5248275" y="1050988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655</xdr:row>
      <xdr:rowOff>0</xdr:rowOff>
    </xdr:from>
    <xdr:to>
      <xdr:col>19</xdr:col>
      <xdr:colOff>0</xdr:colOff>
      <xdr:row>655</xdr:row>
      <xdr:rowOff>0</xdr:rowOff>
    </xdr:to>
    <xdr:sp macro="" textlink="">
      <xdr:nvSpPr>
        <xdr:cNvPr id="232" name="Line 173">
          <a:extLst>
            <a:ext uri="{FF2B5EF4-FFF2-40B4-BE49-F238E27FC236}">
              <a16:creationId xmlns:a16="http://schemas.microsoft.com/office/drawing/2014/main" id="{B4CFF961-65A4-433D-BD6A-7B266CC3ABAC}"/>
            </a:ext>
          </a:extLst>
        </xdr:cNvPr>
        <xdr:cNvSpPr>
          <a:spLocks noChangeShapeType="1"/>
        </xdr:cNvSpPr>
      </xdr:nvSpPr>
      <xdr:spPr bwMode="auto">
        <a:xfrm>
          <a:off x="3971925" y="1050988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655</xdr:row>
      <xdr:rowOff>9525</xdr:rowOff>
    </xdr:from>
    <xdr:to>
      <xdr:col>25</xdr:col>
      <xdr:colOff>0</xdr:colOff>
      <xdr:row>661</xdr:row>
      <xdr:rowOff>0</xdr:rowOff>
    </xdr:to>
    <xdr:sp macro="" textlink="">
      <xdr:nvSpPr>
        <xdr:cNvPr id="233" name="Line 159">
          <a:extLst>
            <a:ext uri="{FF2B5EF4-FFF2-40B4-BE49-F238E27FC236}">
              <a16:creationId xmlns:a16="http://schemas.microsoft.com/office/drawing/2014/main" id="{99C821A1-4008-4594-8F8A-5A12CB3B0C04}"/>
            </a:ext>
          </a:extLst>
        </xdr:cNvPr>
        <xdr:cNvSpPr>
          <a:spLocks noChangeShapeType="1"/>
        </xdr:cNvSpPr>
      </xdr:nvSpPr>
      <xdr:spPr bwMode="auto">
        <a:xfrm>
          <a:off x="5476875" y="1051052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658</xdr:row>
      <xdr:rowOff>0</xdr:rowOff>
    </xdr:from>
    <xdr:to>
      <xdr:col>29</xdr:col>
      <xdr:colOff>0</xdr:colOff>
      <xdr:row>658</xdr:row>
      <xdr:rowOff>0</xdr:rowOff>
    </xdr:to>
    <xdr:sp macro="" textlink="">
      <xdr:nvSpPr>
        <xdr:cNvPr id="234" name="Line 160">
          <a:extLst>
            <a:ext uri="{FF2B5EF4-FFF2-40B4-BE49-F238E27FC236}">
              <a16:creationId xmlns:a16="http://schemas.microsoft.com/office/drawing/2014/main" id="{1E0A6311-2A30-4E29-8025-9871E7ECD184}"/>
            </a:ext>
          </a:extLst>
        </xdr:cNvPr>
        <xdr:cNvSpPr>
          <a:spLocks noChangeShapeType="1"/>
        </xdr:cNvSpPr>
      </xdr:nvSpPr>
      <xdr:spPr bwMode="auto">
        <a:xfrm>
          <a:off x="5476875" y="1054989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661</xdr:row>
      <xdr:rowOff>0</xdr:rowOff>
    </xdr:from>
    <xdr:to>
      <xdr:col>29</xdr:col>
      <xdr:colOff>0</xdr:colOff>
      <xdr:row>661</xdr:row>
      <xdr:rowOff>0</xdr:rowOff>
    </xdr:to>
    <xdr:sp macro="" textlink="">
      <xdr:nvSpPr>
        <xdr:cNvPr id="239" name="Line 161">
          <a:extLst>
            <a:ext uri="{FF2B5EF4-FFF2-40B4-BE49-F238E27FC236}">
              <a16:creationId xmlns:a16="http://schemas.microsoft.com/office/drawing/2014/main" id="{998CF116-8AA6-4F8F-9547-1B08B51540FE}"/>
            </a:ext>
          </a:extLst>
        </xdr:cNvPr>
        <xdr:cNvSpPr>
          <a:spLocks noChangeShapeType="1"/>
        </xdr:cNvSpPr>
      </xdr:nvSpPr>
      <xdr:spPr bwMode="auto">
        <a:xfrm>
          <a:off x="5476875" y="1058989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655</xdr:row>
      <xdr:rowOff>9525</xdr:rowOff>
    </xdr:from>
    <xdr:to>
      <xdr:col>18</xdr:col>
      <xdr:colOff>0</xdr:colOff>
      <xdr:row>667</xdr:row>
      <xdr:rowOff>0</xdr:rowOff>
    </xdr:to>
    <xdr:sp macro="" textlink="">
      <xdr:nvSpPr>
        <xdr:cNvPr id="246" name="Line 183">
          <a:extLst>
            <a:ext uri="{FF2B5EF4-FFF2-40B4-BE49-F238E27FC236}">
              <a16:creationId xmlns:a16="http://schemas.microsoft.com/office/drawing/2014/main" id="{663940CA-C2C7-4E15-B9DA-062C5B185AC5}"/>
            </a:ext>
          </a:extLst>
        </xdr:cNvPr>
        <xdr:cNvSpPr>
          <a:spLocks noChangeShapeType="1"/>
        </xdr:cNvSpPr>
      </xdr:nvSpPr>
      <xdr:spPr bwMode="auto">
        <a:xfrm flipH="1">
          <a:off x="3971925" y="105105200"/>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670</xdr:row>
      <xdr:rowOff>0</xdr:rowOff>
    </xdr:from>
    <xdr:to>
      <xdr:col>12</xdr:col>
      <xdr:colOff>0</xdr:colOff>
      <xdr:row>670</xdr:row>
      <xdr:rowOff>0</xdr:rowOff>
    </xdr:to>
    <xdr:sp macro="" textlink="">
      <xdr:nvSpPr>
        <xdr:cNvPr id="247" name="Line 111">
          <a:extLst>
            <a:ext uri="{FF2B5EF4-FFF2-40B4-BE49-F238E27FC236}">
              <a16:creationId xmlns:a16="http://schemas.microsoft.com/office/drawing/2014/main" id="{D7AD5FD1-AF29-49BE-9FDD-4435999CADEC}"/>
            </a:ext>
          </a:extLst>
        </xdr:cNvPr>
        <xdr:cNvSpPr>
          <a:spLocks noChangeShapeType="1"/>
        </xdr:cNvSpPr>
      </xdr:nvSpPr>
      <xdr:spPr bwMode="auto">
        <a:xfrm>
          <a:off x="2466975" y="1071276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670</xdr:row>
      <xdr:rowOff>0</xdr:rowOff>
    </xdr:from>
    <xdr:to>
      <xdr:col>22</xdr:col>
      <xdr:colOff>0</xdr:colOff>
      <xdr:row>670</xdr:row>
      <xdr:rowOff>0</xdr:rowOff>
    </xdr:to>
    <xdr:sp macro="" textlink="">
      <xdr:nvSpPr>
        <xdr:cNvPr id="248" name="Line 126">
          <a:extLst>
            <a:ext uri="{FF2B5EF4-FFF2-40B4-BE49-F238E27FC236}">
              <a16:creationId xmlns:a16="http://schemas.microsoft.com/office/drawing/2014/main" id="{07664371-42BE-4E13-B83B-FA83270D550B}"/>
            </a:ext>
          </a:extLst>
        </xdr:cNvPr>
        <xdr:cNvSpPr>
          <a:spLocks noChangeShapeType="1"/>
        </xdr:cNvSpPr>
      </xdr:nvSpPr>
      <xdr:spPr bwMode="auto">
        <a:xfrm flipV="1">
          <a:off x="3971925" y="1071276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676</xdr:row>
      <xdr:rowOff>0</xdr:rowOff>
    </xdr:from>
    <xdr:to>
      <xdr:col>29</xdr:col>
      <xdr:colOff>0</xdr:colOff>
      <xdr:row>676</xdr:row>
      <xdr:rowOff>0</xdr:rowOff>
    </xdr:to>
    <xdr:sp macro="" textlink="">
      <xdr:nvSpPr>
        <xdr:cNvPr id="249" name="Line 135">
          <a:extLst>
            <a:ext uri="{FF2B5EF4-FFF2-40B4-BE49-F238E27FC236}">
              <a16:creationId xmlns:a16="http://schemas.microsoft.com/office/drawing/2014/main" id="{D82E98FA-6C46-4F4D-A6FA-4B1F7A7CC201}"/>
            </a:ext>
          </a:extLst>
        </xdr:cNvPr>
        <xdr:cNvSpPr>
          <a:spLocks noChangeShapeType="1"/>
        </xdr:cNvSpPr>
      </xdr:nvSpPr>
      <xdr:spPr bwMode="auto">
        <a:xfrm flipV="1">
          <a:off x="5248275" y="1079373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679</xdr:row>
      <xdr:rowOff>0</xdr:rowOff>
    </xdr:from>
    <xdr:to>
      <xdr:col>29</xdr:col>
      <xdr:colOff>0</xdr:colOff>
      <xdr:row>679</xdr:row>
      <xdr:rowOff>0</xdr:rowOff>
    </xdr:to>
    <xdr:sp macro="" textlink="">
      <xdr:nvSpPr>
        <xdr:cNvPr id="261" name="Line 136">
          <a:extLst>
            <a:ext uri="{FF2B5EF4-FFF2-40B4-BE49-F238E27FC236}">
              <a16:creationId xmlns:a16="http://schemas.microsoft.com/office/drawing/2014/main" id="{4EE30A1B-923F-4F8C-AB2E-B403D4D6D67F}"/>
            </a:ext>
          </a:extLst>
        </xdr:cNvPr>
        <xdr:cNvSpPr>
          <a:spLocks noChangeShapeType="1"/>
        </xdr:cNvSpPr>
      </xdr:nvSpPr>
      <xdr:spPr bwMode="auto">
        <a:xfrm flipV="1">
          <a:off x="5248275" y="108346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682</xdr:row>
      <xdr:rowOff>0</xdr:rowOff>
    </xdr:from>
    <xdr:to>
      <xdr:col>29</xdr:col>
      <xdr:colOff>0</xdr:colOff>
      <xdr:row>682</xdr:row>
      <xdr:rowOff>0</xdr:rowOff>
    </xdr:to>
    <xdr:sp macro="" textlink="">
      <xdr:nvSpPr>
        <xdr:cNvPr id="262" name="Line 137">
          <a:extLst>
            <a:ext uri="{FF2B5EF4-FFF2-40B4-BE49-F238E27FC236}">
              <a16:creationId xmlns:a16="http://schemas.microsoft.com/office/drawing/2014/main" id="{95C3DACB-E439-4A10-BF84-BA266B78FE52}"/>
            </a:ext>
          </a:extLst>
        </xdr:cNvPr>
        <xdr:cNvSpPr>
          <a:spLocks noChangeShapeType="1"/>
        </xdr:cNvSpPr>
      </xdr:nvSpPr>
      <xdr:spPr bwMode="auto">
        <a:xfrm flipV="1">
          <a:off x="5248275" y="1087564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700</xdr:row>
      <xdr:rowOff>0</xdr:rowOff>
    </xdr:from>
    <xdr:to>
      <xdr:col>29</xdr:col>
      <xdr:colOff>0</xdr:colOff>
      <xdr:row>700</xdr:row>
      <xdr:rowOff>0</xdr:rowOff>
    </xdr:to>
    <xdr:sp macro="" textlink="">
      <xdr:nvSpPr>
        <xdr:cNvPr id="263" name="Line 138">
          <a:extLst>
            <a:ext uri="{FF2B5EF4-FFF2-40B4-BE49-F238E27FC236}">
              <a16:creationId xmlns:a16="http://schemas.microsoft.com/office/drawing/2014/main" id="{ECD4958C-9510-4B1C-A07C-2B4D78C3EE87}"/>
            </a:ext>
          </a:extLst>
        </xdr:cNvPr>
        <xdr:cNvSpPr>
          <a:spLocks noChangeShapeType="1"/>
        </xdr:cNvSpPr>
      </xdr:nvSpPr>
      <xdr:spPr bwMode="auto">
        <a:xfrm flipV="1">
          <a:off x="5248275" y="1111758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703</xdr:row>
      <xdr:rowOff>0</xdr:rowOff>
    </xdr:from>
    <xdr:to>
      <xdr:col>29</xdr:col>
      <xdr:colOff>0</xdr:colOff>
      <xdr:row>703</xdr:row>
      <xdr:rowOff>0</xdr:rowOff>
    </xdr:to>
    <xdr:sp macro="" textlink="">
      <xdr:nvSpPr>
        <xdr:cNvPr id="264" name="Line 139">
          <a:extLst>
            <a:ext uri="{FF2B5EF4-FFF2-40B4-BE49-F238E27FC236}">
              <a16:creationId xmlns:a16="http://schemas.microsoft.com/office/drawing/2014/main" id="{5CB3FDD4-1075-4B35-BF91-2F2BE72588A8}"/>
            </a:ext>
          </a:extLst>
        </xdr:cNvPr>
        <xdr:cNvSpPr>
          <a:spLocks noChangeShapeType="1"/>
        </xdr:cNvSpPr>
      </xdr:nvSpPr>
      <xdr:spPr bwMode="auto">
        <a:xfrm flipV="1">
          <a:off x="5248275" y="1115853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669</xdr:row>
      <xdr:rowOff>158750</xdr:rowOff>
    </xdr:from>
    <xdr:to>
      <xdr:col>18</xdr:col>
      <xdr:colOff>0</xdr:colOff>
      <xdr:row>691</xdr:row>
      <xdr:rowOff>6350</xdr:rowOff>
    </xdr:to>
    <xdr:sp macro="" textlink="">
      <xdr:nvSpPr>
        <xdr:cNvPr id="276" name="Line 170">
          <a:extLst>
            <a:ext uri="{FF2B5EF4-FFF2-40B4-BE49-F238E27FC236}">
              <a16:creationId xmlns:a16="http://schemas.microsoft.com/office/drawing/2014/main" id="{FCEB5968-D2D6-47CF-A6D8-793D00DF3A23}"/>
            </a:ext>
          </a:extLst>
        </xdr:cNvPr>
        <xdr:cNvSpPr>
          <a:spLocks noChangeShapeType="1"/>
        </xdr:cNvSpPr>
      </xdr:nvSpPr>
      <xdr:spPr bwMode="auto">
        <a:xfrm>
          <a:off x="3971925" y="1071181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676</xdr:row>
      <xdr:rowOff>0</xdr:rowOff>
    </xdr:from>
    <xdr:to>
      <xdr:col>19</xdr:col>
      <xdr:colOff>0</xdr:colOff>
      <xdr:row>676</xdr:row>
      <xdr:rowOff>0</xdr:rowOff>
    </xdr:to>
    <xdr:sp macro="" textlink="">
      <xdr:nvSpPr>
        <xdr:cNvPr id="277" name="Line 171">
          <a:extLst>
            <a:ext uri="{FF2B5EF4-FFF2-40B4-BE49-F238E27FC236}">
              <a16:creationId xmlns:a16="http://schemas.microsoft.com/office/drawing/2014/main" id="{DD78864B-64F9-4603-9C13-F876730498CF}"/>
            </a:ext>
          </a:extLst>
        </xdr:cNvPr>
        <xdr:cNvSpPr>
          <a:spLocks noChangeShapeType="1"/>
        </xdr:cNvSpPr>
      </xdr:nvSpPr>
      <xdr:spPr bwMode="auto">
        <a:xfrm>
          <a:off x="3971925" y="1079373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679</xdr:row>
      <xdr:rowOff>0</xdr:rowOff>
    </xdr:from>
    <xdr:to>
      <xdr:col>19</xdr:col>
      <xdr:colOff>0</xdr:colOff>
      <xdr:row>679</xdr:row>
      <xdr:rowOff>0</xdr:rowOff>
    </xdr:to>
    <xdr:sp macro="" textlink="">
      <xdr:nvSpPr>
        <xdr:cNvPr id="278" name="Line 172">
          <a:extLst>
            <a:ext uri="{FF2B5EF4-FFF2-40B4-BE49-F238E27FC236}">
              <a16:creationId xmlns:a16="http://schemas.microsoft.com/office/drawing/2014/main" id="{B5DF1488-C5AA-4B37-AB23-0373142FCB46}"/>
            </a:ext>
          </a:extLst>
        </xdr:cNvPr>
        <xdr:cNvSpPr>
          <a:spLocks noChangeShapeType="1"/>
        </xdr:cNvSpPr>
      </xdr:nvSpPr>
      <xdr:spPr bwMode="auto">
        <a:xfrm>
          <a:off x="3971925" y="1083468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682</xdr:row>
      <xdr:rowOff>0</xdr:rowOff>
    </xdr:from>
    <xdr:to>
      <xdr:col>19</xdr:col>
      <xdr:colOff>0</xdr:colOff>
      <xdr:row>682</xdr:row>
      <xdr:rowOff>0</xdr:rowOff>
    </xdr:to>
    <xdr:sp macro="" textlink="">
      <xdr:nvSpPr>
        <xdr:cNvPr id="279" name="Line 173">
          <a:extLst>
            <a:ext uri="{FF2B5EF4-FFF2-40B4-BE49-F238E27FC236}">
              <a16:creationId xmlns:a16="http://schemas.microsoft.com/office/drawing/2014/main" id="{7A7EFD42-31EF-44F0-80ED-34F46EF544A9}"/>
            </a:ext>
          </a:extLst>
        </xdr:cNvPr>
        <xdr:cNvSpPr>
          <a:spLocks noChangeShapeType="1"/>
        </xdr:cNvSpPr>
      </xdr:nvSpPr>
      <xdr:spPr bwMode="auto">
        <a:xfrm>
          <a:off x="3971925" y="1087564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700</xdr:row>
      <xdr:rowOff>0</xdr:rowOff>
    </xdr:from>
    <xdr:to>
      <xdr:col>19</xdr:col>
      <xdr:colOff>0</xdr:colOff>
      <xdr:row>700</xdr:row>
      <xdr:rowOff>0</xdr:rowOff>
    </xdr:to>
    <xdr:sp macro="" textlink="">
      <xdr:nvSpPr>
        <xdr:cNvPr id="420" name="Line 174">
          <a:extLst>
            <a:ext uri="{FF2B5EF4-FFF2-40B4-BE49-F238E27FC236}">
              <a16:creationId xmlns:a16="http://schemas.microsoft.com/office/drawing/2014/main" id="{30D2F186-85C6-4B6B-89F1-5C19D1CC3D0B}"/>
            </a:ext>
          </a:extLst>
        </xdr:cNvPr>
        <xdr:cNvSpPr>
          <a:spLocks noChangeShapeType="1"/>
        </xdr:cNvSpPr>
      </xdr:nvSpPr>
      <xdr:spPr bwMode="auto">
        <a:xfrm>
          <a:off x="3971925" y="1111758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703</xdr:row>
      <xdr:rowOff>0</xdr:rowOff>
    </xdr:from>
    <xdr:to>
      <xdr:col>19</xdr:col>
      <xdr:colOff>0</xdr:colOff>
      <xdr:row>703</xdr:row>
      <xdr:rowOff>0</xdr:rowOff>
    </xdr:to>
    <xdr:sp macro="" textlink="">
      <xdr:nvSpPr>
        <xdr:cNvPr id="422" name="Line 175">
          <a:extLst>
            <a:ext uri="{FF2B5EF4-FFF2-40B4-BE49-F238E27FC236}">
              <a16:creationId xmlns:a16="http://schemas.microsoft.com/office/drawing/2014/main" id="{4153064B-6F5C-42A1-82D9-9BD579F02942}"/>
            </a:ext>
          </a:extLst>
        </xdr:cNvPr>
        <xdr:cNvSpPr>
          <a:spLocks noChangeShapeType="1"/>
        </xdr:cNvSpPr>
      </xdr:nvSpPr>
      <xdr:spPr bwMode="auto">
        <a:xfrm>
          <a:off x="3971925" y="1115853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673</xdr:row>
      <xdr:rowOff>0</xdr:rowOff>
    </xdr:from>
    <xdr:to>
      <xdr:col>22</xdr:col>
      <xdr:colOff>0</xdr:colOff>
      <xdr:row>673</xdr:row>
      <xdr:rowOff>0</xdr:rowOff>
    </xdr:to>
    <xdr:sp macro="" textlink="">
      <xdr:nvSpPr>
        <xdr:cNvPr id="432" name="Line 176">
          <a:extLst>
            <a:ext uri="{FF2B5EF4-FFF2-40B4-BE49-F238E27FC236}">
              <a16:creationId xmlns:a16="http://schemas.microsoft.com/office/drawing/2014/main" id="{DE8C3F28-C4F7-4210-9707-E21871780E99}"/>
            </a:ext>
          </a:extLst>
        </xdr:cNvPr>
        <xdr:cNvSpPr>
          <a:spLocks noChangeShapeType="1"/>
        </xdr:cNvSpPr>
      </xdr:nvSpPr>
      <xdr:spPr bwMode="auto">
        <a:xfrm>
          <a:off x="3971925" y="1075277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682</xdr:row>
      <xdr:rowOff>9525</xdr:rowOff>
    </xdr:from>
    <xdr:to>
      <xdr:col>25</xdr:col>
      <xdr:colOff>0</xdr:colOff>
      <xdr:row>688</xdr:row>
      <xdr:rowOff>0</xdr:rowOff>
    </xdr:to>
    <xdr:sp macro="" textlink="">
      <xdr:nvSpPr>
        <xdr:cNvPr id="502" name="Line 159">
          <a:extLst>
            <a:ext uri="{FF2B5EF4-FFF2-40B4-BE49-F238E27FC236}">
              <a16:creationId xmlns:a16="http://schemas.microsoft.com/office/drawing/2014/main" id="{FD446A2A-105E-4C6E-8ACE-DD202EBDDE98}"/>
            </a:ext>
          </a:extLst>
        </xdr:cNvPr>
        <xdr:cNvSpPr>
          <a:spLocks noChangeShapeType="1"/>
        </xdr:cNvSpPr>
      </xdr:nvSpPr>
      <xdr:spPr bwMode="auto">
        <a:xfrm>
          <a:off x="5476875" y="1087628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685</xdr:row>
      <xdr:rowOff>0</xdr:rowOff>
    </xdr:from>
    <xdr:to>
      <xdr:col>29</xdr:col>
      <xdr:colOff>0</xdr:colOff>
      <xdr:row>685</xdr:row>
      <xdr:rowOff>0</xdr:rowOff>
    </xdr:to>
    <xdr:sp macro="" textlink="">
      <xdr:nvSpPr>
        <xdr:cNvPr id="686" name="Line 160">
          <a:extLst>
            <a:ext uri="{FF2B5EF4-FFF2-40B4-BE49-F238E27FC236}">
              <a16:creationId xmlns:a16="http://schemas.microsoft.com/office/drawing/2014/main" id="{7BEB69E1-0556-4DFD-AC67-F70D7DCF1F52}"/>
            </a:ext>
          </a:extLst>
        </xdr:cNvPr>
        <xdr:cNvSpPr>
          <a:spLocks noChangeShapeType="1"/>
        </xdr:cNvSpPr>
      </xdr:nvSpPr>
      <xdr:spPr bwMode="auto">
        <a:xfrm>
          <a:off x="5476875" y="1091565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688</xdr:row>
      <xdr:rowOff>0</xdr:rowOff>
    </xdr:from>
    <xdr:to>
      <xdr:col>29</xdr:col>
      <xdr:colOff>0</xdr:colOff>
      <xdr:row>688</xdr:row>
      <xdr:rowOff>0</xdr:rowOff>
    </xdr:to>
    <xdr:sp macro="" textlink="">
      <xdr:nvSpPr>
        <xdr:cNvPr id="687" name="Line 161">
          <a:extLst>
            <a:ext uri="{FF2B5EF4-FFF2-40B4-BE49-F238E27FC236}">
              <a16:creationId xmlns:a16="http://schemas.microsoft.com/office/drawing/2014/main" id="{0267B5B3-2128-4683-8B4C-5C4CE2C3A495}"/>
            </a:ext>
          </a:extLst>
        </xdr:cNvPr>
        <xdr:cNvSpPr>
          <a:spLocks noChangeShapeType="1"/>
        </xdr:cNvSpPr>
      </xdr:nvSpPr>
      <xdr:spPr bwMode="auto">
        <a:xfrm>
          <a:off x="5476875" y="1095565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670</xdr:row>
      <xdr:rowOff>0</xdr:rowOff>
    </xdr:from>
    <xdr:to>
      <xdr:col>18</xdr:col>
      <xdr:colOff>0</xdr:colOff>
      <xdr:row>670</xdr:row>
      <xdr:rowOff>0</xdr:rowOff>
    </xdr:to>
    <xdr:sp macro="" textlink="">
      <xdr:nvSpPr>
        <xdr:cNvPr id="688" name="Line 125">
          <a:extLst>
            <a:ext uri="{FF2B5EF4-FFF2-40B4-BE49-F238E27FC236}">
              <a16:creationId xmlns:a16="http://schemas.microsoft.com/office/drawing/2014/main" id="{45FC3BB1-AEF5-422B-A541-CA9F7D015CAD}"/>
            </a:ext>
          </a:extLst>
        </xdr:cNvPr>
        <xdr:cNvSpPr>
          <a:spLocks noChangeShapeType="1"/>
        </xdr:cNvSpPr>
      </xdr:nvSpPr>
      <xdr:spPr bwMode="auto">
        <a:xfrm flipV="1">
          <a:off x="3743325" y="1071276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691</xdr:row>
      <xdr:rowOff>0</xdr:rowOff>
    </xdr:from>
    <xdr:to>
      <xdr:col>29</xdr:col>
      <xdr:colOff>0</xdr:colOff>
      <xdr:row>691</xdr:row>
      <xdr:rowOff>0</xdr:rowOff>
    </xdr:to>
    <xdr:sp macro="" textlink="">
      <xdr:nvSpPr>
        <xdr:cNvPr id="689" name="Line 137">
          <a:extLst>
            <a:ext uri="{FF2B5EF4-FFF2-40B4-BE49-F238E27FC236}">
              <a16:creationId xmlns:a16="http://schemas.microsoft.com/office/drawing/2014/main" id="{C17F6CF2-281C-47F1-9B0A-6F9951061AD4}"/>
            </a:ext>
          </a:extLst>
        </xdr:cNvPr>
        <xdr:cNvSpPr>
          <a:spLocks noChangeShapeType="1"/>
        </xdr:cNvSpPr>
      </xdr:nvSpPr>
      <xdr:spPr bwMode="auto">
        <a:xfrm flipV="1">
          <a:off x="5248275" y="1099661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691</xdr:row>
      <xdr:rowOff>0</xdr:rowOff>
    </xdr:from>
    <xdr:to>
      <xdr:col>19</xdr:col>
      <xdr:colOff>0</xdr:colOff>
      <xdr:row>691</xdr:row>
      <xdr:rowOff>0</xdr:rowOff>
    </xdr:to>
    <xdr:sp macro="" textlink="">
      <xdr:nvSpPr>
        <xdr:cNvPr id="690" name="Line 173">
          <a:extLst>
            <a:ext uri="{FF2B5EF4-FFF2-40B4-BE49-F238E27FC236}">
              <a16:creationId xmlns:a16="http://schemas.microsoft.com/office/drawing/2014/main" id="{C7DC46FD-CC11-40D3-9749-50C2C066E1C0}"/>
            </a:ext>
          </a:extLst>
        </xdr:cNvPr>
        <xdr:cNvSpPr>
          <a:spLocks noChangeShapeType="1"/>
        </xdr:cNvSpPr>
      </xdr:nvSpPr>
      <xdr:spPr bwMode="auto">
        <a:xfrm>
          <a:off x="3971925" y="1099661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691</xdr:row>
      <xdr:rowOff>9525</xdr:rowOff>
    </xdr:from>
    <xdr:to>
      <xdr:col>25</xdr:col>
      <xdr:colOff>0</xdr:colOff>
      <xdr:row>697</xdr:row>
      <xdr:rowOff>0</xdr:rowOff>
    </xdr:to>
    <xdr:sp macro="" textlink="">
      <xdr:nvSpPr>
        <xdr:cNvPr id="691" name="Line 159">
          <a:extLst>
            <a:ext uri="{FF2B5EF4-FFF2-40B4-BE49-F238E27FC236}">
              <a16:creationId xmlns:a16="http://schemas.microsoft.com/office/drawing/2014/main" id="{0FDE788B-55C4-4DF3-AECE-3B5ED2E897C1}"/>
            </a:ext>
          </a:extLst>
        </xdr:cNvPr>
        <xdr:cNvSpPr>
          <a:spLocks noChangeShapeType="1"/>
        </xdr:cNvSpPr>
      </xdr:nvSpPr>
      <xdr:spPr bwMode="auto">
        <a:xfrm>
          <a:off x="5476875" y="1099724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694</xdr:row>
      <xdr:rowOff>0</xdr:rowOff>
    </xdr:from>
    <xdr:to>
      <xdr:col>29</xdr:col>
      <xdr:colOff>0</xdr:colOff>
      <xdr:row>694</xdr:row>
      <xdr:rowOff>0</xdr:rowOff>
    </xdr:to>
    <xdr:sp macro="" textlink="">
      <xdr:nvSpPr>
        <xdr:cNvPr id="692" name="Line 160">
          <a:extLst>
            <a:ext uri="{FF2B5EF4-FFF2-40B4-BE49-F238E27FC236}">
              <a16:creationId xmlns:a16="http://schemas.microsoft.com/office/drawing/2014/main" id="{9FA3850F-A9A5-4699-A02C-773E27C28FED}"/>
            </a:ext>
          </a:extLst>
        </xdr:cNvPr>
        <xdr:cNvSpPr>
          <a:spLocks noChangeShapeType="1"/>
        </xdr:cNvSpPr>
      </xdr:nvSpPr>
      <xdr:spPr bwMode="auto">
        <a:xfrm>
          <a:off x="5476875" y="1103661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697</xdr:row>
      <xdr:rowOff>0</xdr:rowOff>
    </xdr:from>
    <xdr:to>
      <xdr:col>29</xdr:col>
      <xdr:colOff>0</xdr:colOff>
      <xdr:row>697</xdr:row>
      <xdr:rowOff>0</xdr:rowOff>
    </xdr:to>
    <xdr:sp macro="" textlink="">
      <xdr:nvSpPr>
        <xdr:cNvPr id="693" name="Line 161">
          <a:extLst>
            <a:ext uri="{FF2B5EF4-FFF2-40B4-BE49-F238E27FC236}">
              <a16:creationId xmlns:a16="http://schemas.microsoft.com/office/drawing/2014/main" id="{C3DE07C2-2890-42E6-A5B8-342449C57A8D}"/>
            </a:ext>
          </a:extLst>
        </xdr:cNvPr>
        <xdr:cNvSpPr>
          <a:spLocks noChangeShapeType="1"/>
        </xdr:cNvSpPr>
      </xdr:nvSpPr>
      <xdr:spPr bwMode="auto">
        <a:xfrm>
          <a:off x="5476875" y="1107662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691</xdr:row>
      <xdr:rowOff>9525</xdr:rowOff>
    </xdr:from>
    <xdr:to>
      <xdr:col>18</xdr:col>
      <xdr:colOff>0</xdr:colOff>
      <xdr:row>703</xdr:row>
      <xdr:rowOff>0</xdr:rowOff>
    </xdr:to>
    <xdr:sp macro="" textlink="">
      <xdr:nvSpPr>
        <xdr:cNvPr id="694" name="Line 183">
          <a:extLst>
            <a:ext uri="{FF2B5EF4-FFF2-40B4-BE49-F238E27FC236}">
              <a16:creationId xmlns:a16="http://schemas.microsoft.com/office/drawing/2014/main" id="{B475C728-D9ED-4F01-93F1-B1795CB0B3EB}"/>
            </a:ext>
          </a:extLst>
        </xdr:cNvPr>
        <xdr:cNvSpPr>
          <a:spLocks noChangeShapeType="1"/>
        </xdr:cNvSpPr>
      </xdr:nvSpPr>
      <xdr:spPr bwMode="auto">
        <a:xfrm flipH="1">
          <a:off x="3971925" y="109972475"/>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1042</xdr:row>
      <xdr:rowOff>0</xdr:rowOff>
    </xdr:from>
    <xdr:to>
      <xdr:col>12</xdr:col>
      <xdr:colOff>0</xdr:colOff>
      <xdr:row>1042</xdr:row>
      <xdr:rowOff>0</xdr:rowOff>
    </xdr:to>
    <xdr:sp macro="" textlink="">
      <xdr:nvSpPr>
        <xdr:cNvPr id="704" name="Line 111">
          <a:extLst>
            <a:ext uri="{FF2B5EF4-FFF2-40B4-BE49-F238E27FC236}">
              <a16:creationId xmlns:a16="http://schemas.microsoft.com/office/drawing/2014/main" id="{04E93CDB-AFB5-41CE-ADA7-0C3A53BC8EEF}"/>
            </a:ext>
          </a:extLst>
        </xdr:cNvPr>
        <xdr:cNvSpPr>
          <a:spLocks noChangeShapeType="1"/>
        </xdr:cNvSpPr>
      </xdr:nvSpPr>
      <xdr:spPr bwMode="auto">
        <a:xfrm>
          <a:off x="2466975" y="1594389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1042</xdr:row>
      <xdr:rowOff>0</xdr:rowOff>
    </xdr:from>
    <xdr:to>
      <xdr:col>22</xdr:col>
      <xdr:colOff>0</xdr:colOff>
      <xdr:row>1042</xdr:row>
      <xdr:rowOff>0</xdr:rowOff>
    </xdr:to>
    <xdr:sp macro="" textlink="">
      <xdr:nvSpPr>
        <xdr:cNvPr id="705" name="Line 126">
          <a:extLst>
            <a:ext uri="{FF2B5EF4-FFF2-40B4-BE49-F238E27FC236}">
              <a16:creationId xmlns:a16="http://schemas.microsoft.com/office/drawing/2014/main" id="{86A76F15-3EAE-43FD-8B0E-BE0C840B3D69}"/>
            </a:ext>
          </a:extLst>
        </xdr:cNvPr>
        <xdr:cNvSpPr>
          <a:spLocks noChangeShapeType="1"/>
        </xdr:cNvSpPr>
      </xdr:nvSpPr>
      <xdr:spPr bwMode="auto">
        <a:xfrm flipV="1">
          <a:off x="3971925" y="1594389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1048</xdr:row>
      <xdr:rowOff>0</xdr:rowOff>
    </xdr:from>
    <xdr:to>
      <xdr:col>29</xdr:col>
      <xdr:colOff>0</xdr:colOff>
      <xdr:row>1048</xdr:row>
      <xdr:rowOff>0</xdr:rowOff>
    </xdr:to>
    <xdr:sp macro="" textlink="">
      <xdr:nvSpPr>
        <xdr:cNvPr id="706" name="Line 135">
          <a:extLst>
            <a:ext uri="{FF2B5EF4-FFF2-40B4-BE49-F238E27FC236}">
              <a16:creationId xmlns:a16="http://schemas.microsoft.com/office/drawing/2014/main" id="{872E0555-2A3B-48EA-AB2A-A3E8AE9DBB8B}"/>
            </a:ext>
          </a:extLst>
        </xdr:cNvPr>
        <xdr:cNvSpPr>
          <a:spLocks noChangeShapeType="1"/>
        </xdr:cNvSpPr>
      </xdr:nvSpPr>
      <xdr:spPr bwMode="auto">
        <a:xfrm flipV="1">
          <a:off x="5248275" y="1602486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1051</xdr:row>
      <xdr:rowOff>0</xdr:rowOff>
    </xdr:from>
    <xdr:to>
      <xdr:col>29</xdr:col>
      <xdr:colOff>0</xdr:colOff>
      <xdr:row>1051</xdr:row>
      <xdr:rowOff>0</xdr:rowOff>
    </xdr:to>
    <xdr:sp macro="" textlink="">
      <xdr:nvSpPr>
        <xdr:cNvPr id="707" name="Line 136">
          <a:extLst>
            <a:ext uri="{FF2B5EF4-FFF2-40B4-BE49-F238E27FC236}">
              <a16:creationId xmlns:a16="http://schemas.microsoft.com/office/drawing/2014/main" id="{D31EA296-7FB4-4F60-8C28-3CA9066EF480}"/>
            </a:ext>
          </a:extLst>
        </xdr:cNvPr>
        <xdr:cNvSpPr>
          <a:spLocks noChangeShapeType="1"/>
        </xdr:cNvSpPr>
      </xdr:nvSpPr>
      <xdr:spPr bwMode="auto">
        <a:xfrm flipV="1">
          <a:off x="5248275" y="1606581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1054</xdr:row>
      <xdr:rowOff>0</xdr:rowOff>
    </xdr:from>
    <xdr:to>
      <xdr:col>29</xdr:col>
      <xdr:colOff>0</xdr:colOff>
      <xdr:row>1054</xdr:row>
      <xdr:rowOff>0</xdr:rowOff>
    </xdr:to>
    <xdr:sp macro="" textlink="">
      <xdr:nvSpPr>
        <xdr:cNvPr id="708" name="Line 137">
          <a:extLst>
            <a:ext uri="{FF2B5EF4-FFF2-40B4-BE49-F238E27FC236}">
              <a16:creationId xmlns:a16="http://schemas.microsoft.com/office/drawing/2014/main" id="{F4D9CC92-4A96-4F08-B0CA-B7EB589A846A}"/>
            </a:ext>
          </a:extLst>
        </xdr:cNvPr>
        <xdr:cNvSpPr>
          <a:spLocks noChangeShapeType="1"/>
        </xdr:cNvSpPr>
      </xdr:nvSpPr>
      <xdr:spPr bwMode="auto">
        <a:xfrm flipV="1">
          <a:off x="5248275" y="1610677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1072</xdr:row>
      <xdr:rowOff>0</xdr:rowOff>
    </xdr:from>
    <xdr:to>
      <xdr:col>29</xdr:col>
      <xdr:colOff>0</xdr:colOff>
      <xdr:row>1072</xdr:row>
      <xdr:rowOff>0</xdr:rowOff>
    </xdr:to>
    <xdr:sp macro="" textlink="">
      <xdr:nvSpPr>
        <xdr:cNvPr id="709" name="Line 138">
          <a:extLst>
            <a:ext uri="{FF2B5EF4-FFF2-40B4-BE49-F238E27FC236}">
              <a16:creationId xmlns:a16="http://schemas.microsoft.com/office/drawing/2014/main" id="{65AED6BD-663C-4A88-BD07-ECDCFC59F700}"/>
            </a:ext>
          </a:extLst>
        </xdr:cNvPr>
        <xdr:cNvSpPr>
          <a:spLocks noChangeShapeType="1"/>
        </xdr:cNvSpPr>
      </xdr:nvSpPr>
      <xdr:spPr bwMode="auto">
        <a:xfrm flipV="1">
          <a:off x="5248275" y="1634871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1075</xdr:row>
      <xdr:rowOff>0</xdr:rowOff>
    </xdr:from>
    <xdr:to>
      <xdr:col>29</xdr:col>
      <xdr:colOff>0</xdr:colOff>
      <xdr:row>1075</xdr:row>
      <xdr:rowOff>0</xdr:rowOff>
    </xdr:to>
    <xdr:sp macro="" textlink="">
      <xdr:nvSpPr>
        <xdr:cNvPr id="710" name="Line 139">
          <a:extLst>
            <a:ext uri="{FF2B5EF4-FFF2-40B4-BE49-F238E27FC236}">
              <a16:creationId xmlns:a16="http://schemas.microsoft.com/office/drawing/2014/main" id="{A9A8F1F2-C078-4549-8383-19DE77C539B3}"/>
            </a:ext>
          </a:extLst>
        </xdr:cNvPr>
        <xdr:cNvSpPr>
          <a:spLocks noChangeShapeType="1"/>
        </xdr:cNvSpPr>
      </xdr:nvSpPr>
      <xdr:spPr bwMode="auto">
        <a:xfrm flipV="1">
          <a:off x="5248275" y="1638966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1041</xdr:row>
      <xdr:rowOff>158750</xdr:rowOff>
    </xdr:from>
    <xdr:to>
      <xdr:col>18</xdr:col>
      <xdr:colOff>0</xdr:colOff>
      <xdr:row>1063</xdr:row>
      <xdr:rowOff>6350</xdr:rowOff>
    </xdr:to>
    <xdr:sp macro="" textlink="">
      <xdr:nvSpPr>
        <xdr:cNvPr id="711" name="Line 170">
          <a:extLst>
            <a:ext uri="{FF2B5EF4-FFF2-40B4-BE49-F238E27FC236}">
              <a16:creationId xmlns:a16="http://schemas.microsoft.com/office/drawing/2014/main" id="{7F9E4B3D-5087-43A4-8D0E-C6FFF06D300A}"/>
            </a:ext>
          </a:extLst>
        </xdr:cNvPr>
        <xdr:cNvSpPr>
          <a:spLocks noChangeShapeType="1"/>
        </xdr:cNvSpPr>
      </xdr:nvSpPr>
      <xdr:spPr bwMode="auto">
        <a:xfrm>
          <a:off x="3971925" y="159429450"/>
          <a:ext cx="0" cy="28575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1048</xdr:row>
      <xdr:rowOff>0</xdr:rowOff>
    </xdr:from>
    <xdr:to>
      <xdr:col>19</xdr:col>
      <xdr:colOff>0</xdr:colOff>
      <xdr:row>1048</xdr:row>
      <xdr:rowOff>0</xdr:rowOff>
    </xdr:to>
    <xdr:sp macro="" textlink="">
      <xdr:nvSpPr>
        <xdr:cNvPr id="712" name="Line 171">
          <a:extLst>
            <a:ext uri="{FF2B5EF4-FFF2-40B4-BE49-F238E27FC236}">
              <a16:creationId xmlns:a16="http://schemas.microsoft.com/office/drawing/2014/main" id="{27B23BC8-8D71-4DF4-96A8-8AD7DB720E4F}"/>
            </a:ext>
          </a:extLst>
        </xdr:cNvPr>
        <xdr:cNvSpPr>
          <a:spLocks noChangeShapeType="1"/>
        </xdr:cNvSpPr>
      </xdr:nvSpPr>
      <xdr:spPr bwMode="auto">
        <a:xfrm>
          <a:off x="3971925" y="1602486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1051</xdr:row>
      <xdr:rowOff>0</xdr:rowOff>
    </xdr:from>
    <xdr:to>
      <xdr:col>19</xdr:col>
      <xdr:colOff>0</xdr:colOff>
      <xdr:row>1051</xdr:row>
      <xdr:rowOff>0</xdr:rowOff>
    </xdr:to>
    <xdr:sp macro="" textlink="">
      <xdr:nvSpPr>
        <xdr:cNvPr id="713" name="Line 172">
          <a:extLst>
            <a:ext uri="{FF2B5EF4-FFF2-40B4-BE49-F238E27FC236}">
              <a16:creationId xmlns:a16="http://schemas.microsoft.com/office/drawing/2014/main" id="{4282CF8D-9F99-4B5E-AB45-A18EE2B269DE}"/>
            </a:ext>
          </a:extLst>
        </xdr:cNvPr>
        <xdr:cNvSpPr>
          <a:spLocks noChangeShapeType="1"/>
        </xdr:cNvSpPr>
      </xdr:nvSpPr>
      <xdr:spPr bwMode="auto">
        <a:xfrm>
          <a:off x="3971925" y="16065817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1054</xdr:row>
      <xdr:rowOff>0</xdr:rowOff>
    </xdr:from>
    <xdr:to>
      <xdr:col>19</xdr:col>
      <xdr:colOff>0</xdr:colOff>
      <xdr:row>1054</xdr:row>
      <xdr:rowOff>0</xdr:rowOff>
    </xdr:to>
    <xdr:sp macro="" textlink="">
      <xdr:nvSpPr>
        <xdr:cNvPr id="786" name="Line 173">
          <a:extLst>
            <a:ext uri="{FF2B5EF4-FFF2-40B4-BE49-F238E27FC236}">
              <a16:creationId xmlns:a16="http://schemas.microsoft.com/office/drawing/2014/main" id="{E6003F81-6E7C-434C-8F72-ECF67D4082AD}"/>
            </a:ext>
          </a:extLst>
        </xdr:cNvPr>
        <xdr:cNvSpPr>
          <a:spLocks noChangeShapeType="1"/>
        </xdr:cNvSpPr>
      </xdr:nvSpPr>
      <xdr:spPr bwMode="auto">
        <a:xfrm>
          <a:off x="3971925" y="1610677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1072</xdr:row>
      <xdr:rowOff>0</xdr:rowOff>
    </xdr:from>
    <xdr:to>
      <xdr:col>19</xdr:col>
      <xdr:colOff>0</xdr:colOff>
      <xdr:row>1072</xdr:row>
      <xdr:rowOff>0</xdr:rowOff>
    </xdr:to>
    <xdr:sp macro="" textlink="">
      <xdr:nvSpPr>
        <xdr:cNvPr id="787" name="Line 174">
          <a:extLst>
            <a:ext uri="{FF2B5EF4-FFF2-40B4-BE49-F238E27FC236}">
              <a16:creationId xmlns:a16="http://schemas.microsoft.com/office/drawing/2014/main" id="{1AAC64C4-A3BD-491E-B485-3C5617F4ED39}"/>
            </a:ext>
          </a:extLst>
        </xdr:cNvPr>
        <xdr:cNvSpPr>
          <a:spLocks noChangeShapeType="1"/>
        </xdr:cNvSpPr>
      </xdr:nvSpPr>
      <xdr:spPr bwMode="auto">
        <a:xfrm>
          <a:off x="3971925" y="1634871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1075</xdr:row>
      <xdr:rowOff>0</xdr:rowOff>
    </xdr:from>
    <xdr:to>
      <xdr:col>19</xdr:col>
      <xdr:colOff>0</xdr:colOff>
      <xdr:row>1075</xdr:row>
      <xdr:rowOff>0</xdr:rowOff>
    </xdr:to>
    <xdr:sp macro="" textlink="">
      <xdr:nvSpPr>
        <xdr:cNvPr id="788" name="Line 175">
          <a:extLst>
            <a:ext uri="{FF2B5EF4-FFF2-40B4-BE49-F238E27FC236}">
              <a16:creationId xmlns:a16="http://schemas.microsoft.com/office/drawing/2014/main" id="{E6603271-492A-406F-B375-6B0C36C04F20}"/>
            </a:ext>
          </a:extLst>
        </xdr:cNvPr>
        <xdr:cNvSpPr>
          <a:spLocks noChangeShapeType="1"/>
        </xdr:cNvSpPr>
      </xdr:nvSpPr>
      <xdr:spPr bwMode="auto">
        <a:xfrm>
          <a:off x="3971925" y="163896675"/>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1045</xdr:row>
      <xdr:rowOff>0</xdr:rowOff>
    </xdr:from>
    <xdr:to>
      <xdr:col>22</xdr:col>
      <xdr:colOff>0</xdr:colOff>
      <xdr:row>1045</xdr:row>
      <xdr:rowOff>0</xdr:rowOff>
    </xdr:to>
    <xdr:sp macro="" textlink="">
      <xdr:nvSpPr>
        <xdr:cNvPr id="789" name="Line 176">
          <a:extLst>
            <a:ext uri="{FF2B5EF4-FFF2-40B4-BE49-F238E27FC236}">
              <a16:creationId xmlns:a16="http://schemas.microsoft.com/office/drawing/2014/main" id="{794C6DDC-CE8D-48BC-9458-9BDC203D5257}"/>
            </a:ext>
          </a:extLst>
        </xdr:cNvPr>
        <xdr:cNvSpPr>
          <a:spLocks noChangeShapeType="1"/>
        </xdr:cNvSpPr>
      </xdr:nvSpPr>
      <xdr:spPr bwMode="auto">
        <a:xfrm>
          <a:off x="3971925" y="1598390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1054</xdr:row>
      <xdr:rowOff>9525</xdr:rowOff>
    </xdr:from>
    <xdr:to>
      <xdr:col>25</xdr:col>
      <xdr:colOff>0</xdr:colOff>
      <xdr:row>1060</xdr:row>
      <xdr:rowOff>0</xdr:rowOff>
    </xdr:to>
    <xdr:sp macro="" textlink="">
      <xdr:nvSpPr>
        <xdr:cNvPr id="790" name="Line 159">
          <a:extLst>
            <a:ext uri="{FF2B5EF4-FFF2-40B4-BE49-F238E27FC236}">
              <a16:creationId xmlns:a16="http://schemas.microsoft.com/office/drawing/2014/main" id="{BF444B41-AF66-47E9-B6A2-EB7B6D072904}"/>
            </a:ext>
          </a:extLst>
        </xdr:cNvPr>
        <xdr:cNvSpPr>
          <a:spLocks noChangeShapeType="1"/>
        </xdr:cNvSpPr>
      </xdr:nvSpPr>
      <xdr:spPr bwMode="auto">
        <a:xfrm>
          <a:off x="5476875" y="16107410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1057</xdr:row>
      <xdr:rowOff>0</xdr:rowOff>
    </xdr:from>
    <xdr:to>
      <xdr:col>29</xdr:col>
      <xdr:colOff>0</xdr:colOff>
      <xdr:row>1057</xdr:row>
      <xdr:rowOff>0</xdr:rowOff>
    </xdr:to>
    <xdr:sp macro="" textlink="">
      <xdr:nvSpPr>
        <xdr:cNvPr id="791" name="Line 160">
          <a:extLst>
            <a:ext uri="{FF2B5EF4-FFF2-40B4-BE49-F238E27FC236}">
              <a16:creationId xmlns:a16="http://schemas.microsoft.com/office/drawing/2014/main" id="{204A36CD-11E9-4C2C-8892-310B17E6A409}"/>
            </a:ext>
          </a:extLst>
        </xdr:cNvPr>
        <xdr:cNvSpPr>
          <a:spLocks noChangeShapeType="1"/>
        </xdr:cNvSpPr>
      </xdr:nvSpPr>
      <xdr:spPr bwMode="auto">
        <a:xfrm>
          <a:off x="5476875" y="1614678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1060</xdr:row>
      <xdr:rowOff>0</xdr:rowOff>
    </xdr:from>
    <xdr:to>
      <xdr:col>29</xdr:col>
      <xdr:colOff>0</xdr:colOff>
      <xdr:row>1060</xdr:row>
      <xdr:rowOff>0</xdr:rowOff>
    </xdr:to>
    <xdr:sp macro="" textlink="">
      <xdr:nvSpPr>
        <xdr:cNvPr id="792" name="Line 161">
          <a:extLst>
            <a:ext uri="{FF2B5EF4-FFF2-40B4-BE49-F238E27FC236}">
              <a16:creationId xmlns:a16="http://schemas.microsoft.com/office/drawing/2014/main" id="{1A1CF9CB-841B-4108-A379-BBDC2D22C7E9}"/>
            </a:ext>
          </a:extLst>
        </xdr:cNvPr>
        <xdr:cNvSpPr>
          <a:spLocks noChangeShapeType="1"/>
        </xdr:cNvSpPr>
      </xdr:nvSpPr>
      <xdr:spPr bwMode="auto">
        <a:xfrm>
          <a:off x="5476875" y="1618678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1042</xdr:row>
      <xdr:rowOff>0</xdr:rowOff>
    </xdr:from>
    <xdr:to>
      <xdr:col>18</xdr:col>
      <xdr:colOff>0</xdr:colOff>
      <xdr:row>1042</xdr:row>
      <xdr:rowOff>0</xdr:rowOff>
    </xdr:to>
    <xdr:sp macro="" textlink="">
      <xdr:nvSpPr>
        <xdr:cNvPr id="793" name="Line 125">
          <a:extLst>
            <a:ext uri="{FF2B5EF4-FFF2-40B4-BE49-F238E27FC236}">
              <a16:creationId xmlns:a16="http://schemas.microsoft.com/office/drawing/2014/main" id="{FEE6C06F-3274-46F3-9412-D75E954AD4C7}"/>
            </a:ext>
          </a:extLst>
        </xdr:cNvPr>
        <xdr:cNvSpPr>
          <a:spLocks noChangeShapeType="1"/>
        </xdr:cNvSpPr>
      </xdr:nvSpPr>
      <xdr:spPr bwMode="auto">
        <a:xfrm flipV="1">
          <a:off x="3743325" y="159438975"/>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1063</xdr:row>
      <xdr:rowOff>0</xdr:rowOff>
    </xdr:from>
    <xdr:to>
      <xdr:col>29</xdr:col>
      <xdr:colOff>0</xdr:colOff>
      <xdr:row>1063</xdr:row>
      <xdr:rowOff>0</xdr:rowOff>
    </xdr:to>
    <xdr:sp macro="" textlink="">
      <xdr:nvSpPr>
        <xdr:cNvPr id="794" name="Line 137">
          <a:extLst>
            <a:ext uri="{FF2B5EF4-FFF2-40B4-BE49-F238E27FC236}">
              <a16:creationId xmlns:a16="http://schemas.microsoft.com/office/drawing/2014/main" id="{5EC2F5EB-9845-4B27-9142-69A5586E777E}"/>
            </a:ext>
          </a:extLst>
        </xdr:cNvPr>
        <xdr:cNvSpPr>
          <a:spLocks noChangeShapeType="1"/>
        </xdr:cNvSpPr>
      </xdr:nvSpPr>
      <xdr:spPr bwMode="auto">
        <a:xfrm flipV="1">
          <a:off x="5248275" y="1622774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1063</xdr:row>
      <xdr:rowOff>0</xdr:rowOff>
    </xdr:from>
    <xdr:to>
      <xdr:col>19</xdr:col>
      <xdr:colOff>0</xdr:colOff>
      <xdr:row>1063</xdr:row>
      <xdr:rowOff>0</xdr:rowOff>
    </xdr:to>
    <xdr:sp macro="" textlink="">
      <xdr:nvSpPr>
        <xdr:cNvPr id="795" name="Line 173">
          <a:extLst>
            <a:ext uri="{FF2B5EF4-FFF2-40B4-BE49-F238E27FC236}">
              <a16:creationId xmlns:a16="http://schemas.microsoft.com/office/drawing/2014/main" id="{4D3E6D6B-141D-4E3A-8F22-C9831DADF112}"/>
            </a:ext>
          </a:extLst>
        </xdr:cNvPr>
        <xdr:cNvSpPr>
          <a:spLocks noChangeShapeType="1"/>
        </xdr:cNvSpPr>
      </xdr:nvSpPr>
      <xdr:spPr bwMode="auto">
        <a:xfrm>
          <a:off x="3971925" y="1622774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1063</xdr:row>
      <xdr:rowOff>9525</xdr:rowOff>
    </xdr:from>
    <xdr:to>
      <xdr:col>25</xdr:col>
      <xdr:colOff>0</xdr:colOff>
      <xdr:row>1069</xdr:row>
      <xdr:rowOff>0</xdr:rowOff>
    </xdr:to>
    <xdr:sp macro="" textlink="">
      <xdr:nvSpPr>
        <xdr:cNvPr id="796" name="Line 159">
          <a:extLst>
            <a:ext uri="{FF2B5EF4-FFF2-40B4-BE49-F238E27FC236}">
              <a16:creationId xmlns:a16="http://schemas.microsoft.com/office/drawing/2014/main" id="{D5932D11-4F1E-4AA9-A24A-667A954D13E0}"/>
            </a:ext>
          </a:extLst>
        </xdr:cNvPr>
        <xdr:cNvSpPr>
          <a:spLocks noChangeShapeType="1"/>
        </xdr:cNvSpPr>
      </xdr:nvSpPr>
      <xdr:spPr bwMode="auto">
        <a:xfrm>
          <a:off x="5476875" y="1622837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1066</xdr:row>
      <xdr:rowOff>0</xdr:rowOff>
    </xdr:from>
    <xdr:to>
      <xdr:col>29</xdr:col>
      <xdr:colOff>0</xdr:colOff>
      <xdr:row>1066</xdr:row>
      <xdr:rowOff>0</xdr:rowOff>
    </xdr:to>
    <xdr:sp macro="" textlink="">
      <xdr:nvSpPr>
        <xdr:cNvPr id="797" name="Line 160">
          <a:extLst>
            <a:ext uri="{FF2B5EF4-FFF2-40B4-BE49-F238E27FC236}">
              <a16:creationId xmlns:a16="http://schemas.microsoft.com/office/drawing/2014/main" id="{0377565E-D0CB-4ECA-A016-1FE1545F8225}"/>
            </a:ext>
          </a:extLst>
        </xdr:cNvPr>
        <xdr:cNvSpPr>
          <a:spLocks noChangeShapeType="1"/>
        </xdr:cNvSpPr>
      </xdr:nvSpPr>
      <xdr:spPr bwMode="auto">
        <a:xfrm>
          <a:off x="5476875" y="1626774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1069</xdr:row>
      <xdr:rowOff>0</xdr:rowOff>
    </xdr:from>
    <xdr:to>
      <xdr:col>29</xdr:col>
      <xdr:colOff>0</xdr:colOff>
      <xdr:row>1069</xdr:row>
      <xdr:rowOff>0</xdr:rowOff>
    </xdr:to>
    <xdr:sp macro="" textlink="">
      <xdr:nvSpPr>
        <xdr:cNvPr id="798" name="Line 161">
          <a:extLst>
            <a:ext uri="{FF2B5EF4-FFF2-40B4-BE49-F238E27FC236}">
              <a16:creationId xmlns:a16="http://schemas.microsoft.com/office/drawing/2014/main" id="{C5396446-6CB5-487E-A352-799D0E07E787}"/>
            </a:ext>
          </a:extLst>
        </xdr:cNvPr>
        <xdr:cNvSpPr>
          <a:spLocks noChangeShapeType="1"/>
        </xdr:cNvSpPr>
      </xdr:nvSpPr>
      <xdr:spPr bwMode="auto">
        <a:xfrm>
          <a:off x="5476875" y="1630775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1063</xdr:row>
      <xdr:rowOff>9525</xdr:rowOff>
    </xdr:from>
    <xdr:to>
      <xdr:col>18</xdr:col>
      <xdr:colOff>0</xdr:colOff>
      <xdr:row>1075</xdr:row>
      <xdr:rowOff>0</xdr:rowOff>
    </xdr:to>
    <xdr:sp macro="" textlink="">
      <xdr:nvSpPr>
        <xdr:cNvPr id="799" name="Line 183">
          <a:extLst>
            <a:ext uri="{FF2B5EF4-FFF2-40B4-BE49-F238E27FC236}">
              <a16:creationId xmlns:a16="http://schemas.microsoft.com/office/drawing/2014/main" id="{B85FCD1C-2ED5-4FA8-B315-CDB9D48B06C7}"/>
            </a:ext>
          </a:extLst>
        </xdr:cNvPr>
        <xdr:cNvSpPr>
          <a:spLocks noChangeShapeType="1"/>
        </xdr:cNvSpPr>
      </xdr:nvSpPr>
      <xdr:spPr bwMode="auto">
        <a:xfrm flipH="1">
          <a:off x="3971925" y="162283775"/>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1078</xdr:row>
      <xdr:rowOff>0</xdr:rowOff>
    </xdr:from>
    <xdr:to>
      <xdr:col>12</xdr:col>
      <xdr:colOff>0</xdr:colOff>
      <xdr:row>1078</xdr:row>
      <xdr:rowOff>0</xdr:rowOff>
    </xdr:to>
    <xdr:sp macro="" textlink="">
      <xdr:nvSpPr>
        <xdr:cNvPr id="800" name="Line 111">
          <a:extLst>
            <a:ext uri="{FF2B5EF4-FFF2-40B4-BE49-F238E27FC236}">
              <a16:creationId xmlns:a16="http://schemas.microsoft.com/office/drawing/2014/main" id="{B6817470-3393-498A-BD73-23BFBADFE358}"/>
            </a:ext>
          </a:extLst>
        </xdr:cNvPr>
        <xdr:cNvSpPr>
          <a:spLocks noChangeShapeType="1"/>
        </xdr:cNvSpPr>
      </xdr:nvSpPr>
      <xdr:spPr bwMode="auto">
        <a:xfrm>
          <a:off x="2466975" y="1643062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1078</xdr:row>
      <xdr:rowOff>0</xdr:rowOff>
    </xdr:from>
    <xdr:to>
      <xdr:col>22</xdr:col>
      <xdr:colOff>0</xdr:colOff>
      <xdr:row>1078</xdr:row>
      <xdr:rowOff>0</xdr:rowOff>
    </xdr:to>
    <xdr:sp macro="" textlink="">
      <xdr:nvSpPr>
        <xdr:cNvPr id="801" name="Line 126">
          <a:extLst>
            <a:ext uri="{FF2B5EF4-FFF2-40B4-BE49-F238E27FC236}">
              <a16:creationId xmlns:a16="http://schemas.microsoft.com/office/drawing/2014/main" id="{818D9A36-032D-4B60-A7EE-F7FDF922425E}"/>
            </a:ext>
          </a:extLst>
        </xdr:cNvPr>
        <xdr:cNvSpPr>
          <a:spLocks noChangeShapeType="1"/>
        </xdr:cNvSpPr>
      </xdr:nvSpPr>
      <xdr:spPr bwMode="auto">
        <a:xfrm flipV="1">
          <a:off x="3971925" y="1643062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1084</xdr:row>
      <xdr:rowOff>0</xdr:rowOff>
    </xdr:from>
    <xdr:to>
      <xdr:col>29</xdr:col>
      <xdr:colOff>0</xdr:colOff>
      <xdr:row>1084</xdr:row>
      <xdr:rowOff>0</xdr:rowOff>
    </xdr:to>
    <xdr:sp macro="" textlink="">
      <xdr:nvSpPr>
        <xdr:cNvPr id="802" name="Line 135">
          <a:extLst>
            <a:ext uri="{FF2B5EF4-FFF2-40B4-BE49-F238E27FC236}">
              <a16:creationId xmlns:a16="http://schemas.microsoft.com/office/drawing/2014/main" id="{03A7612B-71B1-4731-9316-1C49F4CD0C7D}"/>
            </a:ext>
          </a:extLst>
        </xdr:cNvPr>
        <xdr:cNvSpPr>
          <a:spLocks noChangeShapeType="1"/>
        </xdr:cNvSpPr>
      </xdr:nvSpPr>
      <xdr:spPr bwMode="auto">
        <a:xfrm flipV="1">
          <a:off x="5248275" y="1651158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1087</xdr:row>
      <xdr:rowOff>0</xdr:rowOff>
    </xdr:from>
    <xdr:to>
      <xdr:col>29</xdr:col>
      <xdr:colOff>0</xdr:colOff>
      <xdr:row>1087</xdr:row>
      <xdr:rowOff>0</xdr:rowOff>
    </xdr:to>
    <xdr:sp macro="" textlink="">
      <xdr:nvSpPr>
        <xdr:cNvPr id="878" name="Line 136">
          <a:extLst>
            <a:ext uri="{FF2B5EF4-FFF2-40B4-BE49-F238E27FC236}">
              <a16:creationId xmlns:a16="http://schemas.microsoft.com/office/drawing/2014/main" id="{0C3BC8FF-1FBC-451E-802A-D573E010688F}"/>
            </a:ext>
          </a:extLst>
        </xdr:cNvPr>
        <xdr:cNvSpPr>
          <a:spLocks noChangeShapeType="1"/>
        </xdr:cNvSpPr>
      </xdr:nvSpPr>
      <xdr:spPr bwMode="auto">
        <a:xfrm flipV="1">
          <a:off x="5248275" y="1655254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1090</xdr:row>
      <xdr:rowOff>0</xdr:rowOff>
    </xdr:from>
    <xdr:to>
      <xdr:col>29</xdr:col>
      <xdr:colOff>0</xdr:colOff>
      <xdr:row>1090</xdr:row>
      <xdr:rowOff>0</xdr:rowOff>
    </xdr:to>
    <xdr:sp macro="" textlink="">
      <xdr:nvSpPr>
        <xdr:cNvPr id="880" name="Line 137">
          <a:extLst>
            <a:ext uri="{FF2B5EF4-FFF2-40B4-BE49-F238E27FC236}">
              <a16:creationId xmlns:a16="http://schemas.microsoft.com/office/drawing/2014/main" id="{AF71E35C-8CC9-4A76-A072-639BD9FF5B3A}"/>
            </a:ext>
          </a:extLst>
        </xdr:cNvPr>
        <xdr:cNvSpPr>
          <a:spLocks noChangeShapeType="1"/>
        </xdr:cNvSpPr>
      </xdr:nvSpPr>
      <xdr:spPr bwMode="auto">
        <a:xfrm flipV="1">
          <a:off x="5248275" y="16593502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1108</xdr:row>
      <xdr:rowOff>0</xdr:rowOff>
    </xdr:from>
    <xdr:to>
      <xdr:col>29</xdr:col>
      <xdr:colOff>0</xdr:colOff>
      <xdr:row>1108</xdr:row>
      <xdr:rowOff>0</xdr:rowOff>
    </xdr:to>
    <xdr:sp macro="" textlink="">
      <xdr:nvSpPr>
        <xdr:cNvPr id="882" name="Line 138">
          <a:extLst>
            <a:ext uri="{FF2B5EF4-FFF2-40B4-BE49-F238E27FC236}">
              <a16:creationId xmlns:a16="http://schemas.microsoft.com/office/drawing/2014/main" id="{D3D4EE67-FFF0-4889-AA62-DD6D0F97B3B4}"/>
            </a:ext>
          </a:extLst>
        </xdr:cNvPr>
        <xdr:cNvSpPr>
          <a:spLocks noChangeShapeType="1"/>
        </xdr:cNvSpPr>
      </xdr:nvSpPr>
      <xdr:spPr bwMode="auto">
        <a:xfrm flipV="1">
          <a:off x="5248275" y="168354375"/>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1111</xdr:row>
      <xdr:rowOff>0</xdr:rowOff>
    </xdr:from>
    <xdr:to>
      <xdr:col>29</xdr:col>
      <xdr:colOff>0</xdr:colOff>
      <xdr:row>1111</xdr:row>
      <xdr:rowOff>0</xdr:rowOff>
    </xdr:to>
    <xdr:sp macro="" textlink="">
      <xdr:nvSpPr>
        <xdr:cNvPr id="884" name="Line 139">
          <a:extLst>
            <a:ext uri="{FF2B5EF4-FFF2-40B4-BE49-F238E27FC236}">
              <a16:creationId xmlns:a16="http://schemas.microsoft.com/office/drawing/2014/main" id="{A91BFB45-FCF5-47B6-B689-C53CFDE3F1FC}"/>
            </a:ext>
          </a:extLst>
        </xdr:cNvPr>
        <xdr:cNvSpPr>
          <a:spLocks noChangeShapeType="1"/>
        </xdr:cNvSpPr>
      </xdr:nvSpPr>
      <xdr:spPr bwMode="auto">
        <a:xfrm flipV="1">
          <a:off x="5248275" y="16876395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1077</xdr:row>
      <xdr:rowOff>174702</xdr:rowOff>
    </xdr:from>
    <xdr:to>
      <xdr:col>18</xdr:col>
      <xdr:colOff>1838</xdr:colOff>
      <xdr:row>1099</xdr:row>
      <xdr:rowOff>7620</xdr:rowOff>
    </xdr:to>
    <xdr:sp macro="" textlink="">
      <xdr:nvSpPr>
        <xdr:cNvPr id="885" name="Line 170">
          <a:extLst>
            <a:ext uri="{FF2B5EF4-FFF2-40B4-BE49-F238E27FC236}">
              <a16:creationId xmlns:a16="http://schemas.microsoft.com/office/drawing/2014/main" id="{8EA2A6F4-E51F-4563-9342-9242D6B9086F}"/>
            </a:ext>
          </a:extLst>
        </xdr:cNvPr>
        <xdr:cNvSpPr>
          <a:spLocks noChangeShapeType="1"/>
        </xdr:cNvSpPr>
      </xdr:nvSpPr>
      <xdr:spPr bwMode="auto">
        <a:xfrm flipH="1">
          <a:off x="4010722" y="144549541"/>
          <a:ext cx="1838" cy="2847464"/>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1084</xdr:row>
      <xdr:rowOff>0</xdr:rowOff>
    </xdr:from>
    <xdr:to>
      <xdr:col>19</xdr:col>
      <xdr:colOff>0</xdr:colOff>
      <xdr:row>1084</xdr:row>
      <xdr:rowOff>0</xdr:rowOff>
    </xdr:to>
    <xdr:sp macro="" textlink="">
      <xdr:nvSpPr>
        <xdr:cNvPr id="887" name="Line 171">
          <a:extLst>
            <a:ext uri="{FF2B5EF4-FFF2-40B4-BE49-F238E27FC236}">
              <a16:creationId xmlns:a16="http://schemas.microsoft.com/office/drawing/2014/main" id="{D8615A31-8C7F-4BF0-A379-B0B946F9CEA9}"/>
            </a:ext>
          </a:extLst>
        </xdr:cNvPr>
        <xdr:cNvSpPr>
          <a:spLocks noChangeShapeType="1"/>
        </xdr:cNvSpPr>
      </xdr:nvSpPr>
      <xdr:spPr bwMode="auto">
        <a:xfrm>
          <a:off x="3971925" y="1651158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1087</xdr:row>
      <xdr:rowOff>0</xdr:rowOff>
    </xdr:from>
    <xdr:to>
      <xdr:col>19</xdr:col>
      <xdr:colOff>0</xdr:colOff>
      <xdr:row>1087</xdr:row>
      <xdr:rowOff>0</xdr:rowOff>
    </xdr:to>
    <xdr:sp macro="" textlink="">
      <xdr:nvSpPr>
        <xdr:cNvPr id="888" name="Line 172">
          <a:extLst>
            <a:ext uri="{FF2B5EF4-FFF2-40B4-BE49-F238E27FC236}">
              <a16:creationId xmlns:a16="http://schemas.microsoft.com/office/drawing/2014/main" id="{84A0E92F-3F1F-4BFD-9B2B-E371693B34C9}"/>
            </a:ext>
          </a:extLst>
        </xdr:cNvPr>
        <xdr:cNvSpPr>
          <a:spLocks noChangeShapeType="1"/>
        </xdr:cNvSpPr>
      </xdr:nvSpPr>
      <xdr:spPr bwMode="auto">
        <a:xfrm>
          <a:off x="3971925" y="16552545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1090</xdr:row>
      <xdr:rowOff>0</xdr:rowOff>
    </xdr:from>
    <xdr:to>
      <xdr:col>19</xdr:col>
      <xdr:colOff>0</xdr:colOff>
      <xdr:row>1090</xdr:row>
      <xdr:rowOff>0</xdr:rowOff>
    </xdr:to>
    <xdr:sp macro="" textlink="">
      <xdr:nvSpPr>
        <xdr:cNvPr id="889" name="Line 173">
          <a:extLst>
            <a:ext uri="{FF2B5EF4-FFF2-40B4-BE49-F238E27FC236}">
              <a16:creationId xmlns:a16="http://schemas.microsoft.com/office/drawing/2014/main" id="{441F39F7-444A-40EB-A2BC-0952FE1FB530}"/>
            </a:ext>
          </a:extLst>
        </xdr:cNvPr>
        <xdr:cNvSpPr>
          <a:spLocks noChangeShapeType="1"/>
        </xdr:cNvSpPr>
      </xdr:nvSpPr>
      <xdr:spPr bwMode="auto">
        <a:xfrm>
          <a:off x="3971925" y="165935025"/>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1108</xdr:row>
      <xdr:rowOff>0</xdr:rowOff>
    </xdr:from>
    <xdr:to>
      <xdr:col>19</xdr:col>
      <xdr:colOff>0</xdr:colOff>
      <xdr:row>1108</xdr:row>
      <xdr:rowOff>0</xdr:rowOff>
    </xdr:to>
    <xdr:sp macro="" textlink="">
      <xdr:nvSpPr>
        <xdr:cNvPr id="890" name="Line 174">
          <a:extLst>
            <a:ext uri="{FF2B5EF4-FFF2-40B4-BE49-F238E27FC236}">
              <a16:creationId xmlns:a16="http://schemas.microsoft.com/office/drawing/2014/main" id="{583A9424-C0AD-4133-BC91-DB62015D7F26}"/>
            </a:ext>
          </a:extLst>
        </xdr:cNvPr>
        <xdr:cNvSpPr>
          <a:spLocks noChangeShapeType="1"/>
        </xdr:cNvSpPr>
      </xdr:nvSpPr>
      <xdr:spPr bwMode="auto">
        <a:xfrm>
          <a:off x="3971925" y="168354375"/>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1111</xdr:row>
      <xdr:rowOff>0</xdr:rowOff>
    </xdr:from>
    <xdr:to>
      <xdr:col>19</xdr:col>
      <xdr:colOff>0</xdr:colOff>
      <xdr:row>1111</xdr:row>
      <xdr:rowOff>0</xdr:rowOff>
    </xdr:to>
    <xdr:sp macro="" textlink="">
      <xdr:nvSpPr>
        <xdr:cNvPr id="891" name="Line 175">
          <a:extLst>
            <a:ext uri="{FF2B5EF4-FFF2-40B4-BE49-F238E27FC236}">
              <a16:creationId xmlns:a16="http://schemas.microsoft.com/office/drawing/2014/main" id="{17118FC9-6FBE-4BD2-9892-FD9B57E0812B}"/>
            </a:ext>
          </a:extLst>
        </xdr:cNvPr>
        <xdr:cNvSpPr>
          <a:spLocks noChangeShapeType="1"/>
        </xdr:cNvSpPr>
      </xdr:nvSpPr>
      <xdr:spPr bwMode="auto">
        <a:xfrm>
          <a:off x="3971925" y="16876395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1081</xdr:row>
      <xdr:rowOff>0</xdr:rowOff>
    </xdr:from>
    <xdr:to>
      <xdr:col>22</xdr:col>
      <xdr:colOff>0</xdr:colOff>
      <xdr:row>1081</xdr:row>
      <xdr:rowOff>0</xdr:rowOff>
    </xdr:to>
    <xdr:sp macro="" textlink="">
      <xdr:nvSpPr>
        <xdr:cNvPr id="892" name="Line 176">
          <a:extLst>
            <a:ext uri="{FF2B5EF4-FFF2-40B4-BE49-F238E27FC236}">
              <a16:creationId xmlns:a16="http://schemas.microsoft.com/office/drawing/2014/main" id="{74A0A25B-CF1A-43A1-9005-3A3188C47FB9}"/>
            </a:ext>
          </a:extLst>
        </xdr:cNvPr>
        <xdr:cNvSpPr>
          <a:spLocks noChangeShapeType="1"/>
        </xdr:cNvSpPr>
      </xdr:nvSpPr>
      <xdr:spPr bwMode="auto">
        <a:xfrm>
          <a:off x="3971925" y="1647063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1090</xdr:row>
      <xdr:rowOff>9525</xdr:rowOff>
    </xdr:from>
    <xdr:to>
      <xdr:col>25</xdr:col>
      <xdr:colOff>0</xdr:colOff>
      <xdr:row>1096</xdr:row>
      <xdr:rowOff>0</xdr:rowOff>
    </xdr:to>
    <xdr:sp macro="" textlink="">
      <xdr:nvSpPr>
        <xdr:cNvPr id="893" name="Line 159">
          <a:extLst>
            <a:ext uri="{FF2B5EF4-FFF2-40B4-BE49-F238E27FC236}">
              <a16:creationId xmlns:a16="http://schemas.microsoft.com/office/drawing/2014/main" id="{42C68957-C755-4A47-8B4B-6EA9423B9623}"/>
            </a:ext>
          </a:extLst>
        </xdr:cNvPr>
        <xdr:cNvSpPr>
          <a:spLocks noChangeShapeType="1"/>
        </xdr:cNvSpPr>
      </xdr:nvSpPr>
      <xdr:spPr bwMode="auto">
        <a:xfrm>
          <a:off x="5476875" y="165941375"/>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1093</xdr:row>
      <xdr:rowOff>0</xdr:rowOff>
    </xdr:from>
    <xdr:to>
      <xdr:col>29</xdr:col>
      <xdr:colOff>0</xdr:colOff>
      <xdr:row>1093</xdr:row>
      <xdr:rowOff>0</xdr:rowOff>
    </xdr:to>
    <xdr:sp macro="" textlink="">
      <xdr:nvSpPr>
        <xdr:cNvPr id="894" name="Line 160">
          <a:extLst>
            <a:ext uri="{FF2B5EF4-FFF2-40B4-BE49-F238E27FC236}">
              <a16:creationId xmlns:a16="http://schemas.microsoft.com/office/drawing/2014/main" id="{69E91B85-E8F9-4AD1-8B80-94D9B157E15E}"/>
            </a:ext>
          </a:extLst>
        </xdr:cNvPr>
        <xdr:cNvSpPr>
          <a:spLocks noChangeShapeType="1"/>
        </xdr:cNvSpPr>
      </xdr:nvSpPr>
      <xdr:spPr bwMode="auto">
        <a:xfrm>
          <a:off x="5476875" y="16633507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1096</xdr:row>
      <xdr:rowOff>0</xdr:rowOff>
    </xdr:from>
    <xdr:to>
      <xdr:col>29</xdr:col>
      <xdr:colOff>0</xdr:colOff>
      <xdr:row>1096</xdr:row>
      <xdr:rowOff>0</xdr:rowOff>
    </xdr:to>
    <xdr:sp macro="" textlink="">
      <xdr:nvSpPr>
        <xdr:cNvPr id="895" name="Line 161">
          <a:extLst>
            <a:ext uri="{FF2B5EF4-FFF2-40B4-BE49-F238E27FC236}">
              <a16:creationId xmlns:a16="http://schemas.microsoft.com/office/drawing/2014/main" id="{20056007-EAF8-4144-B59C-EF35A9EDA884}"/>
            </a:ext>
          </a:extLst>
        </xdr:cNvPr>
        <xdr:cNvSpPr>
          <a:spLocks noChangeShapeType="1"/>
        </xdr:cNvSpPr>
      </xdr:nvSpPr>
      <xdr:spPr bwMode="auto">
        <a:xfrm>
          <a:off x="5476875" y="166735125"/>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1078</xdr:row>
      <xdr:rowOff>0</xdr:rowOff>
    </xdr:from>
    <xdr:to>
      <xdr:col>18</xdr:col>
      <xdr:colOff>0</xdr:colOff>
      <xdr:row>1078</xdr:row>
      <xdr:rowOff>0</xdr:rowOff>
    </xdr:to>
    <xdr:sp macro="" textlink="">
      <xdr:nvSpPr>
        <xdr:cNvPr id="900" name="Line 125">
          <a:extLst>
            <a:ext uri="{FF2B5EF4-FFF2-40B4-BE49-F238E27FC236}">
              <a16:creationId xmlns:a16="http://schemas.microsoft.com/office/drawing/2014/main" id="{1A3E7B73-4F2F-4009-AAF1-F1A9CAD9B560}"/>
            </a:ext>
          </a:extLst>
        </xdr:cNvPr>
        <xdr:cNvSpPr>
          <a:spLocks noChangeShapeType="1"/>
        </xdr:cNvSpPr>
      </xdr:nvSpPr>
      <xdr:spPr bwMode="auto">
        <a:xfrm flipV="1">
          <a:off x="3743325" y="16430625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1099</xdr:row>
      <xdr:rowOff>0</xdr:rowOff>
    </xdr:from>
    <xdr:to>
      <xdr:col>29</xdr:col>
      <xdr:colOff>0</xdr:colOff>
      <xdr:row>1099</xdr:row>
      <xdr:rowOff>0</xdr:rowOff>
    </xdr:to>
    <xdr:sp macro="" textlink="">
      <xdr:nvSpPr>
        <xdr:cNvPr id="901" name="Line 137">
          <a:extLst>
            <a:ext uri="{FF2B5EF4-FFF2-40B4-BE49-F238E27FC236}">
              <a16:creationId xmlns:a16="http://schemas.microsoft.com/office/drawing/2014/main" id="{E40EA3CD-A14E-46B9-934C-4D265FBD4A03}"/>
            </a:ext>
          </a:extLst>
        </xdr:cNvPr>
        <xdr:cNvSpPr>
          <a:spLocks noChangeShapeType="1"/>
        </xdr:cNvSpPr>
      </xdr:nvSpPr>
      <xdr:spPr bwMode="auto">
        <a:xfrm flipV="1">
          <a:off x="5248275" y="167144700"/>
          <a:ext cx="9525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1099</xdr:row>
      <xdr:rowOff>0</xdr:rowOff>
    </xdr:from>
    <xdr:to>
      <xdr:col>19</xdr:col>
      <xdr:colOff>0</xdr:colOff>
      <xdr:row>1099</xdr:row>
      <xdr:rowOff>0</xdr:rowOff>
    </xdr:to>
    <xdr:sp macro="" textlink="">
      <xdr:nvSpPr>
        <xdr:cNvPr id="902" name="Line 173">
          <a:extLst>
            <a:ext uri="{FF2B5EF4-FFF2-40B4-BE49-F238E27FC236}">
              <a16:creationId xmlns:a16="http://schemas.microsoft.com/office/drawing/2014/main" id="{F88DB8F3-6A49-4143-B5C7-9C319B66DD75}"/>
            </a:ext>
          </a:extLst>
        </xdr:cNvPr>
        <xdr:cNvSpPr>
          <a:spLocks noChangeShapeType="1"/>
        </xdr:cNvSpPr>
      </xdr:nvSpPr>
      <xdr:spPr bwMode="auto">
        <a:xfrm>
          <a:off x="3971925" y="1671447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1099</xdr:row>
      <xdr:rowOff>9525</xdr:rowOff>
    </xdr:from>
    <xdr:to>
      <xdr:col>25</xdr:col>
      <xdr:colOff>0</xdr:colOff>
      <xdr:row>1105</xdr:row>
      <xdr:rowOff>0</xdr:rowOff>
    </xdr:to>
    <xdr:sp macro="" textlink="">
      <xdr:nvSpPr>
        <xdr:cNvPr id="903" name="Line 159">
          <a:extLst>
            <a:ext uri="{FF2B5EF4-FFF2-40B4-BE49-F238E27FC236}">
              <a16:creationId xmlns:a16="http://schemas.microsoft.com/office/drawing/2014/main" id="{17025D46-5186-4ED4-887B-A35E40530E27}"/>
            </a:ext>
          </a:extLst>
        </xdr:cNvPr>
        <xdr:cNvSpPr>
          <a:spLocks noChangeShapeType="1"/>
        </xdr:cNvSpPr>
      </xdr:nvSpPr>
      <xdr:spPr bwMode="auto">
        <a:xfrm>
          <a:off x="5476875" y="167151050"/>
          <a:ext cx="0" cy="79375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1102</xdr:row>
      <xdr:rowOff>0</xdr:rowOff>
    </xdr:from>
    <xdr:to>
      <xdr:col>29</xdr:col>
      <xdr:colOff>0</xdr:colOff>
      <xdr:row>1102</xdr:row>
      <xdr:rowOff>0</xdr:rowOff>
    </xdr:to>
    <xdr:sp macro="" textlink="">
      <xdr:nvSpPr>
        <xdr:cNvPr id="904" name="Line 160">
          <a:extLst>
            <a:ext uri="{FF2B5EF4-FFF2-40B4-BE49-F238E27FC236}">
              <a16:creationId xmlns:a16="http://schemas.microsoft.com/office/drawing/2014/main" id="{8EF4D611-804A-4058-A7DC-5AACD20807D8}"/>
            </a:ext>
          </a:extLst>
        </xdr:cNvPr>
        <xdr:cNvSpPr>
          <a:spLocks noChangeShapeType="1"/>
        </xdr:cNvSpPr>
      </xdr:nvSpPr>
      <xdr:spPr bwMode="auto">
        <a:xfrm>
          <a:off x="5476875" y="16754475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1105</xdr:row>
      <xdr:rowOff>0</xdr:rowOff>
    </xdr:from>
    <xdr:to>
      <xdr:col>29</xdr:col>
      <xdr:colOff>0</xdr:colOff>
      <xdr:row>1105</xdr:row>
      <xdr:rowOff>0</xdr:rowOff>
    </xdr:to>
    <xdr:sp macro="" textlink="">
      <xdr:nvSpPr>
        <xdr:cNvPr id="905" name="Line 161">
          <a:extLst>
            <a:ext uri="{FF2B5EF4-FFF2-40B4-BE49-F238E27FC236}">
              <a16:creationId xmlns:a16="http://schemas.microsoft.com/office/drawing/2014/main" id="{CE034B3A-E360-413F-9462-5910014DE478}"/>
            </a:ext>
          </a:extLst>
        </xdr:cNvPr>
        <xdr:cNvSpPr>
          <a:spLocks noChangeShapeType="1"/>
        </xdr:cNvSpPr>
      </xdr:nvSpPr>
      <xdr:spPr bwMode="auto">
        <a:xfrm>
          <a:off x="5476875" y="167944800"/>
          <a:ext cx="723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1099</xdr:row>
      <xdr:rowOff>9525</xdr:rowOff>
    </xdr:from>
    <xdr:to>
      <xdr:col>18</xdr:col>
      <xdr:colOff>0</xdr:colOff>
      <xdr:row>1111</xdr:row>
      <xdr:rowOff>0</xdr:rowOff>
    </xdr:to>
    <xdr:sp macro="" textlink="">
      <xdr:nvSpPr>
        <xdr:cNvPr id="906" name="Line 183">
          <a:extLst>
            <a:ext uri="{FF2B5EF4-FFF2-40B4-BE49-F238E27FC236}">
              <a16:creationId xmlns:a16="http://schemas.microsoft.com/office/drawing/2014/main" id="{77B921A3-D794-48B6-9526-5D3E527E82D9}"/>
            </a:ext>
          </a:extLst>
        </xdr:cNvPr>
        <xdr:cNvSpPr>
          <a:spLocks noChangeShapeType="1"/>
        </xdr:cNvSpPr>
      </xdr:nvSpPr>
      <xdr:spPr bwMode="auto">
        <a:xfrm flipH="1">
          <a:off x="3971925" y="167151050"/>
          <a:ext cx="0" cy="161290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421</xdr:row>
      <xdr:rowOff>0</xdr:rowOff>
    </xdr:from>
    <xdr:to>
      <xdr:col>12</xdr:col>
      <xdr:colOff>0</xdr:colOff>
      <xdr:row>421</xdr:row>
      <xdr:rowOff>0</xdr:rowOff>
    </xdr:to>
    <xdr:sp macro="" textlink="">
      <xdr:nvSpPr>
        <xdr:cNvPr id="907" name="Line 106">
          <a:extLst>
            <a:ext uri="{FF2B5EF4-FFF2-40B4-BE49-F238E27FC236}">
              <a16:creationId xmlns:a16="http://schemas.microsoft.com/office/drawing/2014/main" id="{7B484680-9384-402D-9C82-DE236B5311E0}"/>
            </a:ext>
          </a:extLst>
        </xdr:cNvPr>
        <xdr:cNvSpPr>
          <a:spLocks noChangeShapeType="1"/>
        </xdr:cNvSpPr>
      </xdr:nvSpPr>
      <xdr:spPr bwMode="auto">
        <a:xfrm>
          <a:off x="2484120" y="833628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421</xdr:row>
      <xdr:rowOff>0</xdr:rowOff>
    </xdr:from>
    <xdr:to>
      <xdr:col>22</xdr:col>
      <xdr:colOff>0</xdr:colOff>
      <xdr:row>421</xdr:row>
      <xdr:rowOff>0</xdr:rowOff>
    </xdr:to>
    <xdr:sp macro="" textlink="">
      <xdr:nvSpPr>
        <xdr:cNvPr id="908" name="Line 121">
          <a:extLst>
            <a:ext uri="{FF2B5EF4-FFF2-40B4-BE49-F238E27FC236}">
              <a16:creationId xmlns:a16="http://schemas.microsoft.com/office/drawing/2014/main" id="{687A6198-1C88-4073-9AB7-288B16E2880B}"/>
            </a:ext>
          </a:extLst>
        </xdr:cNvPr>
        <xdr:cNvSpPr>
          <a:spLocks noChangeShapeType="1"/>
        </xdr:cNvSpPr>
      </xdr:nvSpPr>
      <xdr:spPr bwMode="auto">
        <a:xfrm flipV="1">
          <a:off x="3771900" y="8336280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829</xdr:row>
      <xdr:rowOff>0</xdr:rowOff>
    </xdr:from>
    <xdr:to>
      <xdr:col>12</xdr:col>
      <xdr:colOff>0</xdr:colOff>
      <xdr:row>829</xdr:row>
      <xdr:rowOff>0</xdr:rowOff>
    </xdr:to>
    <xdr:sp macro="" textlink="">
      <xdr:nvSpPr>
        <xdr:cNvPr id="909" name="Line 106">
          <a:extLst>
            <a:ext uri="{FF2B5EF4-FFF2-40B4-BE49-F238E27FC236}">
              <a16:creationId xmlns:a16="http://schemas.microsoft.com/office/drawing/2014/main" id="{60D93752-7866-49A8-B76B-B6F781CB6717}"/>
            </a:ext>
          </a:extLst>
        </xdr:cNvPr>
        <xdr:cNvSpPr>
          <a:spLocks noChangeShapeType="1"/>
        </xdr:cNvSpPr>
      </xdr:nvSpPr>
      <xdr:spPr bwMode="auto">
        <a:xfrm>
          <a:off x="2484120" y="1413510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829</xdr:row>
      <xdr:rowOff>0</xdr:rowOff>
    </xdr:from>
    <xdr:to>
      <xdr:col>22</xdr:col>
      <xdr:colOff>0</xdr:colOff>
      <xdr:row>829</xdr:row>
      <xdr:rowOff>0</xdr:rowOff>
    </xdr:to>
    <xdr:sp macro="" textlink="">
      <xdr:nvSpPr>
        <xdr:cNvPr id="911" name="Line 121">
          <a:extLst>
            <a:ext uri="{FF2B5EF4-FFF2-40B4-BE49-F238E27FC236}">
              <a16:creationId xmlns:a16="http://schemas.microsoft.com/office/drawing/2014/main" id="{2B9A0899-8080-4535-8905-C3D0B9462EAC}"/>
            </a:ext>
          </a:extLst>
        </xdr:cNvPr>
        <xdr:cNvSpPr>
          <a:spLocks noChangeShapeType="1"/>
        </xdr:cNvSpPr>
      </xdr:nvSpPr>
      <xdr:spPr bwMode="auto">
        <a:xfrm flipV="1">
          <a:off x="3771900" y="14135100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35" name="Line 67">
          <a:extLst>
            <a:ext uri="{FF2B5EF4-FFF2-40B4-BE49-F238E27FC236}">
              <a16:creationId xmlns:a16="http://schemas.microsoft.com/office/drawing/2014/main" id="{2056081E-172A-4B82-BDFD-AAA940B4B126}"/>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36" name="Line 70">
          <a:extLst>
            <a:ext uri="{FF2B5EF4-FFF2-40B4-BE49-F238E27FC236}">
              <a16:creationId xmlns:a16="http://schemas.microsoft.com/office/drawing/2014/main" id="{91F3C183-65D3-4884-9CDE-849D6774C817}"/>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48" name="Line 72">
          <a:extLst>
            <a:ext uri="{FF2B5EF4-FFF2-40B4-BE49-F238E27FC236}">
              <a16:creationId xmlns:a16="http://schemas.microsoft.com/office/drawing/2014/main" id="{E9708EE3-E1F5-44C5-90D4-420FA5C2A6E0}"/>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1128</xdr:row>
      <xdr:rowOff>0</xdr:rowOff>
    </xdr:from>
    <xdr:to>
      <xdr:col>11</xdr:col>
      <xdr:colOff>0</xdr:colOff>
      <xdr:row>1128</xdr:row>
      <xdr:rowOff>0</xdr:rowOff>
    </xdr:to>
    <xdr:sp macro="" textlink="">
      <xdr:nvSpPr>
        <xdr:cNvPr id="56" name="Line 74">
          <a:extLst>
            <a:ext uri="{FF2B5EF4-FFF2-40B4-BE49-F238E27FC236}">
              <a16:creationId xmlns:a16="http://schemas.microsoft.com/office/drawing/2014/main" id="{E7E77775-5AA6-4544-A1EE-0091A4D1AB7F}"/>
            </a:ext>
          </a:extLst>
        </xdr:cNvPr>
        <xdr:cNvSpPr>
          <a:spLocks noChangeShapeType="1"/>
        </xdr:cNvSpPr>
      </xdr:nvSpPr>
      <xdr:spPr bwMode="auto">
        <a:xfrm>
          <a:off x="2484120" y="41689020"/>
          <a:ext cx="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1133</xdr:row>
      <xdr:rowOff>0</xdr:rowOff>
    </xdr:from>
    <xdr:to>
      <xdr:col>5</xdr:col>
      <xdr:colOff>0</xdr:colOff>
      <xdr:row>1133</xdr:row>
      <xdr:rowOff>0</xdr:rowOff>
    </xdr:to>
    <xdr:sp macro="" textlink="">
      <xdr:nvSpPr>
        <xdr:cNvPr id="57" name="Line 44">
          <a:extLst>
            <a:ext uri="{FF2B5EF4-FFF2-40B4-BE49-F238E27FC236}">
              <a16:creationId xmlns:a16="http://schemas.microsoft.com/office/drawing/2014/main" id="{9B7A2B54-D3D1-4774-A155-7133A3E35466}"/>
            </a:ext>
          </a:extLst>
        </xdr:cNvPr>
        <xdr:cNvSpPr>
          <a:spLocks noChangeShapeType="1"/>
        </xdr:cNvSpPr>
      </xdr:nvSpPr>
      <xdr:spPr bwMode="auto">
        <a:xfrm>
          <a:off x="114300" y="42862500"/>
          <a:ext cx="96774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1133</xdr:row>
      <xdr:rowOff>0</xdr:rowOff>
    </xdr:from>
    <xdr:to>
      <xdr:col>11</xdr:col>
      <xdr:colOff>0</xdr:colOff>
      <xdr:row>1133</xdr:row>
      <xdr:rowOff>0</xdr:rowOff>
    </xdr:to>
    <xdr:sp macro="" textlink="">
      <xdr:nvSpPr>
        <xdr:cNvPr id="58" name="Line 65">
          <a:extLst>
            <a:ext uri="{FF2B5EF4-FFF2-40B4-BE49-F238E27FC236}">
              <a16:creationId xmlns:a16="http://schemas.microsoft.com/office/drawing/2014/main" id="{C3BD92A4-AE8C-49DC-99EA-9D6EA1F4C3F9}"/>
            </a:ext>
          </a:extLst>
        </xdr:cNvPr>
        <xdr:cNvSpPr>
          <a:spLocks noChangeShapeType="1"/>
        </xdr:cNvSpPr>
      </xdr:nvSpPr>
      <xdr:spPr bwMode="auto">
        <a:xfrm flipV="1">
          <a:off x="2255520" y="42862500"/>
          <a:ext cx="2286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228599</xdr:colOff>
      <xdr:row>1133</xdr:row>
      <xdr:rowOff>0</xdr:rowOff>
    </xdr:from>
    <xdr:to>
      <xdr:col>11</xdr:col>
      <xdr:colOff>13290</xdr:colOff>
      <xdr:row>1295</xdr:row>
      <xdr:rowOff>0</xdr:rowOff>
    </xdr:to>
    <xdr:sp macro="" textlink="">
      <xdr:nvSpPr>
        <xdr:cNvPr id="59" name="Line 89">
          <a:extLst>
            <a:ext uri="{FF2B5EF4-FFF2-40B4-BE49-F238E27FC236}">
              <a16:creationId xmlns:a16="http://schemas.microsoft.com/office/drawing/2014/main" id="{40F42F13-F881-4724-806E-2FF763F8244E}"/>
            </a:ext>
          </a:extLst>
        </xdr:cNvPr>
        <xdr:cNvSpPr>
          <a:spLocks noChangeShapeType="1"/>
        </xdr:cNvSpPr>
      </xdr:nvSpPr>
      <xdr:spPr bwMode="auto">
        <a:xfrm>
          <a:off x="2484119" y="42862500"/>
          <a:ext cx="15831" cy="5709666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1136</xdr:row>
      <xdr:rowOff>0</xdr:rowOff>
    </xdr:from>
    <xdr:to>
      <xdr:col>15</xdr:col>
      <xdr:colOff>0</xdr:colOff>
      <xdr:row>1136</xdr:row>
      <xdr:rowOff>0</xdr:rowOff>
    </xdr:to>
    <xdr:sp macro="" textlink="">
      <xdr:nvSpPr>
        <xdr:cNvPr id="60" name="Line 90">
          <a:extLst>
            <a:ext uri="{FF2B5EF4-FFF2-40B4-BE49-F238E27FC236}">
              <a16:creationId xmlns:a16="http://schemas.microsoft.com/office/drawing/2014/main" id="{56E999F8-AB12-4805-8A58-37AE2C160BF0}"/>
            </a:ext>
          </a:extLst>
        </xdr:cNvPr>
        <xdr:cNvSpPr>
          <a:spLocks noChangeShapeType="1"/>
        </xdr:cNvSpPr>
      </xdr:nvSpPr>
      <xdr:spPr bwMode="auto">
        <a:xfrm>
          <a:off x="2484120" y="43266360"/>
          <a:ext cx="7315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1139</xdr:row>
      <xdr:rowOff>0</xdr:rowOff>
    </xdr:from>
    <xdr:to>
      <xdr:col>15</xdr:col>
      <xdr:colOff>0</xdr:colOff>
      <xdr:row>1139</xdr:row>
      <xdr:rowOff>0</xdr:rowOff>
    </xdr:to>
    <xdr:sp macro="" textlink="">
      <xdr:nvSpPr>
        <xdr:cNvPr id="61" name="Line 91">
          <a:extLst>
            <a:ext uri="{FF2B5EF4-FFF2-40B4-BE49-F238E27FC236}">
              <a16:creationId xmlns:a16="http://schemas.microsoft.com/office/drawing/2014/main" id="{0E56213D-8E4C-4AB3-AB81-75CB3F02649F}"/>
            </a:ext>
          </a:extLst>
        </xdr:cNvPr>
        <xdr:cNvSpPr>
          <a:spLocks noChangeShapeType="1"/>
        </xdr:cNvSpPr>
      </xdr:nvSpPr>
      <xdr:spPr bwMode="auto">
        <a:xfrm>
          <a:off x="2484120" y="440740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1142</xdr:row>
      <xdr:rowOff>0</xdr:rowOff>
    </xdr:from>
    <xdr:to>
      <xdr:col>15</xdr:col>
      <xdr:colOff>0</xdr:colOff>
      <xdr:row>1142</xdr:row>
      <xdr:rowOff>0</xdr:rowOff>
    </xdr:to>
    <xdr:sp macro="" textlink="">
      <xdr:nvSpPr>
        <xdr:cNvPr id="62" name="Line 92">
          <a:extLst>
            <a:ext uri="{FF2B5EF4-FFF2-40B4-BE49-F238E27FC236}">
              <a16:creationId xmlns:a16="http://schemas.microsoft.com/office/drawing/2014/main" id="{489987C8-72F7-4E23-BAA0-2D8744E9F144}"/>
            </a:ext>
          </a:extLst>
        </xdr:cNvPr>
        <xdr:cNvSpPr>
          <a:spLocks noChangeShapeType="1"/>
        </xdr:cNvSpPr>
      </xdr:nvSpPr>
      <xdr:spPr bwMode="auto">
        <a:xfrm>
          <a:off x="2484120" y="47708820"/>
          <a:ext cx="7315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1145</xdr:row>
      <xdr:rowOff>0</xdr:rowOff>
    </xdr:from>
    <xdr:to>
      <xdr:col>15</xdr:col>
      <xdr:colOff>0</xdr:colOff>
      <xdr:row>1145</xdr:row>
      <xdr:rowOff>0</xdr:rowOff>
    </xdr:to>
    <xdr:sp macro="" textlink="">
      <xdr:nvSpPr>
        <xdr:cNvPr id="63" name="Line 93">
          <a:extLst>
            <a:ext uri="{FF2B5EF4-FFF2-40B4-BE49-F238E27FC236}">
              <a16:creationId xmlns:a16="http://schemas.microsoft.com/office/drawing/2014/main" id="{237E7E4C-932E-48CC-A79B-B652BA666615}"/>
            </a:ext>
          </a:extLst>
        </xdr:cNvPr>
        <xdr:cNvSpPr>
          <a:spLocks noChangeShapeType="1"/>
        </xdr:cNvSpPr>
      </xdr:nvSpPr>
      <xdr:spPr bwMode="auto">
        <a:xfrm>
          <a:off x="2484120" y="485165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1148</xdr:row>
      <xdr:rowOff>0</xdr:rowOff>
    </xdr:from>
    <xdr:to>
      <xdr:col>15</xdr:col>
      <xdr:colOff>9525</xdr:colOff>
      <xdr:row>1148</xdr:row>
      <xdr:rowOff>0</xdr:rowOff>
    </xdr:to>
    <xdr:sp macro="" textlink="">
      <xdr:nvSpPr>
        <xdr:cNvPr id="128" name="Line 94">
          <a:extLst>
            <a:ext uri="{FF2B5EF4-FFF2-40B4-BE49-F238E27FC236}">
              <a16:creationId xmlns:a16="http://schemas.microsoft.com/office/drawing/2014/main" id="{D507DD5E-CE63-4790-AAFE-55BEBC04FAC0}"/>
            </a:ext>
          </a:extLst>
        </xdr:cNvPr>
        <xdr:cNvSpPr>
          <a:spLocks noChangeShapeType="1"/>
        </xdr:cNvSpPr>
      </xdr:nvSpPr>
      <xdr:spPr bwMode="auto">
        <a:xfrm>
          <a:off x="2496185" y="489204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1151</xdr:row>
      <xdr:rowOff>0</xdr:rowOff>
    </xdr:from>
    <xdr:to>
      <xdr:col>15</xdr:col>
      <xdr:colOff>9525</xdr:colOff>
      <xdr:row>1151</xdr:row>
      <xdr:rowOff>0</xdr:rowOff>
    </xdr:to>
    <xdr:sp macro="" textlink="">
      <xdr:nvSpPr>
        <xdr:cNvPr id="129" name="Line 95">
          <a:extLst>
            <a:ext uri="{FF2B5EF4-FFF2-40B4-BE49-F238E27FC236}">
              <a16:creationId xmlns:a16="http://schemas.microsoft.com/office/drawing/2014/main" id="{78659471-1DAA-46A4-A95E-613B184B58D8}"/>
            </a:ext>
          </a:extLst>
        </xdr:cNvPr>
        <xdr:cNvSpPr>
          <a:spLocks noChangeShapeType="1"/>
        </xdr:cNvSpPr>
      </xdr:nvSpPr>
      <xdr:spPr bwMode="auto">
        <a:xfrm>
          <a:off x="2496185" y="49324260"/>
          <a:ext cx="7315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1154</xdr:row>
      <xdr:rowOff>0</xdr:rowOff>
    </xdr:from>
    <xdr:to>
      <xdr:col>15</xdr:col>
      <xdr:colOff>0</xdr:colOff>
      <xdr:row>1154</xdr:row>
      <xdr:rowOff>0</xdr:rowOff>
    </xdr:to>
    <xdr:sp macro="" textlink="">
      <xdr:nvSpPr>
        <xdr:cNvPr id="130" name="Line 97">
          <a:extLst>
            <a:ext uri="{FF2B5EF4-FFF2-40B4-BE49-F238E27FC236}">
              <a16:creationId xmlns:a16="http://schemas.microsoft.com/office/drawing/2014/main" id="{87D2BFA6-0A18-43BA-BC4F-332FD1FFA607}"/>
            </a:ext>
          </a:extLst>
        </xdr:cNvPr>
        <xdr:cNvSpPr>
          <a:spLocks noChangeShapeType="1"/>
        </xdr:cNvSpPr>
      </xdr:nvSpPr>
      <xdr:spPr bwMode="auto">
        <a:xfrm>
          <a:off x="2484120" y="497281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1157</xdr:row>
      <xdr:rowOff>0</xdr:rowOff>
    </xdr:from>
    <xdr:to>
      <xdr:col>15</xdr:col>
      <xdr:colOff>0</xdr:colOff>
      <xdr:row>1157</xdr:row>
      <xdr:rowOff>0</xdr:rowOff>
    </xdr:to>
    <xdr:sp macro="" textlink="">
      <xdr:nvSpPr>
        <xdr:cNvPr id="131" name="Line 98">
          <a:extLst>
            <a:ext uri="{FF2B5EF4-FFF2-40B4-BE49-F238E27FC236}">
              <a16:creationId xmlns:a16="http://schemas.microsoft.com/office/drawing/2014/main" id="{C06E08DD-BD26-4C7B-9D2F-BA200D920E8F}"/>
            </a:ext>
          </a:extLst>
        </xdr:cNvPr>
        <xdr:cNvSpPr>
          <a:spLocks noChangeShapeType="1"/>
        </xdr:cNvSpPr>
      </xdr:nvSpPr>
      <xdr:spPr bwMode="auto">
        <a:xfrm>
          <a:off x="2484120" y="50131980"/>
          <a:ext cx="7315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1160</xdr:row>
      <xdr:rowOff>0</xdr:rowOff>
    </xdr:from>
    <xdr:to>
      <xdr:col>15</xdr:col>
      <xdr:colOff>0</xdr:colOff>
      <xdr:row>1160</xdr:row>
      <xdr:rowOff>0</xdr:rowOff>
    </xdr:to>
    <xdr:sp macro="" textlink="">
      <xdr:nvSpPr>
        <xdr:cNvPr id="163" name="Line 99">
          <a:extLst>
            <a:ext uri="{FF2B5EF4-FFF2-40B4-BE49-F238E27FC236}">
              <a16:creationId xmlns:a16="http://schemas.microsoft.com/office/drawing/2014/main" id="{ABE93E31-BE37-400E-93BE-4EDABCC99D1C}"/>
            </a:ext>
          </a:extLst>
        </xdr:cNvPr>
        <xdr:cNvSpPr>
          <a:spLocks noChangeShapeType="1"/>
        </xdr:cNvSpPr>
      </xdr:nvSpPr>
      <xdr:spPr bwMode="auto">
        <a:xfrm>
          <a:off x="2484120" y="505358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1163</xdr:row>
      <xdr:rowOff>0</xdr:rowOff>
    </xdr:from>
    <xdr:to>
      <xdr:col>15</xdr:col>
      <xdr:colOff>0</xdr:colOff>
      <xdr:row>1163</xdr:row>
      <xdr:rowOff>0</xdr:rowOff>
    </xdr:to>
    <xdr:sp macro="" textlink="">
      <xdr:nvSpPr>
        <xdr:cNvPr id="164" name="Line 101">
          <a:extLst>
            <a:ext uri="{FF2B5EF4-FFF2-40B4-BE49-F238E27FC236}">
              <a16:creationId xmlns:a16="http://schemas.microsoft.com/office/drawing/2014/main" id="{29A1CA64-F5F7-42A7-BC65-ABF7B4C2CEFE}"/>
            </a:ext>
          </a:extLst>
        </xdr:cNvPr>
        <xdr:cNvSpPr>
          <a:spLocks noChangeShapeType="1"/>
        </xdr:cNvSpPr>
      </xdr:nvSpPr>
      <xdr:spPr bwMode="auto">
        <a:xfrm>
          <a:off x="2484120" y="509397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1166</xdr:row>
      <xdr:rowOff>0</xdr:rowOff>
    </xdr:from>
    <xdr:to>
      <xdr:col>15</xdr:col>
      <xdr:colOff>0</xdr:colOff>
      <xdr:row>1166</xdr:row>
      <xdr:rowOff>0</xdr:rowOff>
    </xdr:to>
    <xdr:sp macro="" textlink="">
      <xdr:nvSpPr>
        <xdr:cNvPr id="165" name="Line 102">
          <a:extLst>
            <a:ext uri="{FF2B5EF4-FFF2-40B4-BE49-F238E27FC236}">
              <a16:creationId xmlns:a16="http://schemas.microsoft.com/office/drawing/2014/main" id="{4E40D9CA-A67B-4904-B015-12557E5AC3BE}"/>
            </a:ext>
          </a:extLst>
        </xdr:cNvPr>
        <xdr:cNvSpPr>
          <a:spLocks noChangeShapeType="1"/>
        </xdr:cNvSpPr>
      </xdr:nvSpPr>
      <xdr:spPr bwMode="auto">
        <a:xfrm>
          <a:off x="2484120" y="51343560"/>
          <a:ext cx="7315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1169</xdr:row>
      <xdr:rowOff>0</xdr:rowOff>
    </xdr:from>
    <xdr:to>
      <xdr:col>12</xdr:col>
      <xdr:colOff>0</xdr:colOff>
      <xdr:row>1169</xdr:row>
      <xdr:rowOff>0</xdr:rowOff>
    </xdr:to>
    <xdr:sp macro="" textlink="">
      <xdr:nvSpPr>
        <xdr:cNvPr id="166" name="Line 103">
          <a:extLst>
            <a:ext uri="{FF2B5EF4-FFF2-40B4-BE49-F238E27FC236}">
              <a16:creationId xmlns:a16="http://schemas.microsoft.com/office/drawing/2014/main" id="{813AFB5F-81BC-481A-BFD7-6476DDFB78F4}"/>
            </a:ext>
          </a:extLst>
        </xdr:cNvPr>
        <xdr:cNvSpPr>
          <a:spLocks noChangeShapeType="1"/>
        </xdr:cNvSpPr>
      </xdr:nvSpPr>
      <xdr:spPr bwMode="auto">
        <a:xfrm>
          <a:off x="2484120" y="5175504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1172</xdr:row>
      <xdr:rowOff>0</xdr:rowOff>
    </xdr:from>
    <xdr:to>
      <xdr:col>12</xdr:col>
      <xdr:colOff>0</xdr:colOff>
      <xdr:row>1172</xdr:row>
      <xdr:rowOff>0</xdr:rowOff>
    </xdr:to>
    <xdr:sp macro="" textlink="">
      <xdr:nvSpPr>
        <xdr:cNvPr id="167" name="Line 104">
          <a:extLst>
            <a:ext uri="{FF2B5EF4-FFF2-40B4-BE49-F238E27FC236}">
              <a16:creationId xmlns:a16="http://schemas.microsoft.com/office/drawing/2014/main" id="{1549A3DC-EBCC-4B23-8A4E-61A5AB80DC2C}"/>
            </a:ext>
          </a:extLst>
        </xdr:cNvPr>
        <xdr:cNvSpPr>
          <a:spLocks noChangeShapeType="1"/>
        </xdr:cNvSpPr>
      </xdr:nvSpPr>
      <xdr:spPr bwMode="auto">
        <a:xfrm>
          <a:off x="2484120" y="5216652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1181</xdr:row>
      <xdr:rowOff>0</xdr:rowOff>
    </xdr:from>
    <xdr:to>
      <xdr:col>12</xdr:col>
      <xdr:colOff>0</xdr:colOff>
      <xdr:row>1181</xdr:row>
      <xdr:rowOff>0</xdr:rowOff>
    </xdr:to>
    <xdr:sp macro="" textlink="">
      <xdr:nvSpPr>
        <xdr:cNvPr id="168" name="Line 105">
          <a:extLst>
            <a:ext uri="{FF2B5EF4-FFF2-40B4-BE49-F238E27FC236}">
              <a16:creationId xmlns:a16="http://schemas.microsoft.com/office/drawing/2014/main" id="{22FD1900-4E2D-4ED2-A3AA-034065AADC27}"/>
            </a:ext>
          </a:extLst>
        </xdr:cNvPr>
        <xdr:cNvSpPr>
          <a:spLocks noChangeShapeType="1"/>
        </xdr:cNvSpPr>
      </xdr:nvSpPr>
      <xdr:spPr bwMode="auto">
        <a:xfrm>
          <a:off x="2484120" y="5338572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1205</xdr:row>
      <xdr:rowOff>0</xdr:rowOff>
    </xdr:from>
    <xdr:to>
      <xdr:col>12</xdr:col>
      <xdr:colOff>0</xdr:colOff>
      <xdr:row>1205</xdr:row>
      <xdr:rowOff>0</xdr:rowOff>
    </xdr:to>
    <xdr:sp macro="" textlink="">
      <xdr:nvSpPr>
        <xdr:cNvPr id="169" name="Line 106">
          <a:extLst>
            <a:ext uri="{FF2B5EF4-FFF2-40B4-BE49-F238E27FC236}">
              <a16:creationId xmlns:a16="http://schemas.microsoft.com/office/drawing/2014/main" id="{931E40BB-2F96-4F6B-A48D-15F067F670BB}"/>
            </a:ext>
          </a:extLst>
        </xdr:cNvPr>
        <xdr:cNvSpPr>
          <a:spLocks noChangeShapeType="1"/>
        </xdr:cNvSpPr>
      </xdr:nvSpPr>
      <xdr:spPr bwMode="auto">
        <a:xfrm>
          <a:off x="2484120" y="5663184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1220</xdr:row>
      <xdr:rowOff>0</xdr:rowOff>
    </xdr:from>
    <xdr:to>
      <xdr:col>12</xdr:col>
      <xdr:colOff>0</xdr:colOff>
      <xdr:row>1220</xdr:row>
      <xdr:rowOff>0</xdr:rowOff>
    </xdr:to>
    <xdr:sp macro="" textlink="">
      <xdr:nvSpPr>
        <xdr:cNvPr id="170" name="Line 107">
          <a:extLst>
            <a:ext uri="{FF2B5EF4-FFF2-40B4-BE49-F238E27FC236}">
              <a16:creationId xmlns:a16="http://schemas.microsoft.com/office/drawing/2014/main" id="{07AFA1D6-85D9-4AA2-A2BD-D8901FEACE24}"/>
            </a:ext>
          </a:extLst>
        </xdr:cNvPr>
        <xdr:cNvSpPr>
          <a:spLocks noChangeShapeType="1"/>
        </xdr:cNvSpPr>
      </xdr:nvSpPr>
      <xdr:spPr bwMode="auto">
        <a:xfrm>
          <a:off x="2484120" y="595122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1232</xdr:row>
      <xdr:rowOff>0</xdr:rowOff>
    </xdr:from>
    <xdr:to>
      <xdr:col>12</xdr:col>
      <xdr:colOff>0</xdr:colOff>
      <xdr:row>1232</xdr:row>
      <xdr:rowOff>0</xdr:rowOff>
    </xdr:to>
    <xdr:sp macro="" textlink="">
      <xdr:nvSpPr>
        <xdr:cNvPr id="185" name="Line 108">
          <a:extLst>
            <a:ext uri="{FF2B5EF4-FFF2-40B4-BE49-F238E27FC236}">
              <a16:creationId xmlns:a16="http://schemas.microsoft.com/office/drawing/2014/main" id="{6F036EFC-7AF5-4F52-9E31-747BD4FE0066}"/>
            </a:ext>
          </a:extLst>
        </xdr:cNvPr>
        <xdr:cNvSpPr>
          <a:spLocks noChangeShapeType="1"/>
        </xdr:cNvSpPr>
      </xdr:nvSpPr>
      <xdr:spPr bwMode="auto">
        <a:xfrm>
          <a:off x="2484120" y="611428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1238</xdr:row>
      <xdr:rowOff>0</xdr:rowOff>
    </xdr:from>
    <xdr:to>
      <xdr:col>12</xdr:col>
      <xdr:colOff>0</xdr:colOff>
      <xdr:row>1238</xdr:row>
      <xdr:rowOff>0</xdr:rowOff>
    </xdr:to>
    <xdr:sp macro="" textlink="">
      <xdr:nvSpPr>
        <xdr:cNvPr id="267" name="Line 109">
          <a:extLst>
            <a:ext uri="{FF2B5EF4-FFF2-40B4-BE49-F238E27FC236}">
              <a16:creationId xmlns:a16="http://schemas.microsoft.com/office/drawing/2014/main" id="{ECED7AEA-E82E-4F6E-9ED3-0569FB52615F}"/>
            </a:ext>
          </a:extLst>
        </xdr:cNvPr>
        <xdr:cNvSpPr>
          <a:spLocks noChangeShapeType="1"/>
        </xdr:cNvSpPr>
      </xdr:nvSpPr>
      <xdr:spPr bwMode="auto">
        <a:xfrm>
          <a:off x="2484120" y="6195822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1256</xdr:row>
      <xdr:rowOff>0</xdr:rowOff>
    </xdr:from>
    <xdr:to>
      <xdr:col>12</xdr:col>
      <xdr:colOff>0</xdr:colOff>
      <xdr:row>1256</xdr:row>
      <xdr:rowOff>0</xdr:rowOff>
    </xdr:to>
    <xdr:sp macro="" textlink="">
      <xdr:nvSpPr>
        <xdr:cNvPr id="282" name="Line 110">
          <a:extLst>
            <a:ext uri="{FF2B5EF4-FFF2-40B4-BE49-F238E27FC236}">
              <a16:creationId xmlns:a16="http://schemas.microsoft.com/office/drawing/2014/main" id="{07DEE2B6-2C9E-4438-A8BE-A88ECA43FD48}"/>
            </a:ext>
          </a:extLst>
        </xdr:cNvPr>
        <xdr:cNvSpPr>
          <a:spLocks noChangeShapeType="1"/>
        </xdr:cNvSpPr>
      </xdr:nvSpPr>
      <xdr:spPr bwMode="auto">
        <a:xfrm>
          <a:off x="2484120" y="6277356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1322</xdr:row>
      <xdr:rowOff>0</xdr:rowOff>
    </xdr:from>
    <xdr:to>
      <xdr:col>12</xdr:col>
      <xdr:colOff>0</xdr:colOff>
      <xdr:row>1322</xdr:row>
      <xdr:rowOff>0</xdr:rowOff>
    </xdr:to>
    <xdr:sp macro="" textlink="">
      <xdr:nvSpPr>
        <xdr:cNvPr id="312" name="Line 112">
          <a:extLst>
            <a:ext uri="{FF2B5EF4-FFF2-40B4-BE49-F238E27FC236}">
              <a16:creationId xmlns:a16="http://schemas.microsoft.com/office/drawing/2014/main" id="{5195A5F4-C34D-40A5-9CEF-D5F8AFF70841}"/>
            </a:ext>
          </a:extLst>
        </xdr:cNvPr>
        <xdr:cNvSpPr>
          <a:spLocks noChangeShapeType="1"/>
        </xdr:cNvSpPr>
      </xdr:nvSpPr>
      <xdr:spPr bwMode="auto">
        <a:xfrm>
          <a:off x="2484120" y="10363962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1325</xdr:row>
      <xdr:rowOff>0</xdr:rowOff>
    </xdr:from>
    <xdr:to>
      <xdr:col>12</xdr:col>
      <xdr:colOff>0</xdr:colOff>
      <xdr:row>1325</xdr:row>
      <xdr:rowOff>0</xdr:rowOff>
    </xdr:to>
    <xdr:sp macro="" textlink="">
      <xdr:nvSpPr>
        <xdr:cNvPr id="313" name="Line 113">
          <a:extLst>
            <a:ext uri="{FF2B5EF4-FFF2-40B4-BE49-F238E27FC236}">
              <a16:creationId xmlns:a16="http://schemas.microsoft.com/office/drawing/2014/main" id="{A4C7FC16-1418-45D7-BFDA-E2DA9F6815C5}"/>
            </a:ext>
          </a:extLst>
        </xdr:cNvPr>
        <xdr:cNvSpPr>
          <a:spLocks noChangeShapeType="1"/>
        </xdr:cNvSpPr>
      </xdr:nvSpPr>
      <xdr:spPr bwMode="auto">
        <a:xfrm>
          <a:off x="2484120" y="1040511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1328</xdr:row>
      <xdr:rowOff>0</xdr:rowOff>
    </xdr:from>
    <xdr:to>
      <xdr:col>12</xdr:col>
      <xdr:colOff>0</xdr:colOff>
      <xdr:row>1328</xdr:row>
      <xdr:rowOff>0</xdr:rowOff>
    </xdr:to>
    <xdr:sp macro="" textlink="">
      <xdr:nvSpPr>
        <xdr:cNvPr id="314" name="Line 116">
          <a:extLst>
            <a:ext uri="{FF2B5EF4-FFF2-40B4-BE49-F238E27FC236}">
              <a16:creationId xmlns:a16="http://schemas.microsoft.com/office/drawing/2014/main" id="{487E6E1B-6161-47D0-BEFE-9EDFE4AE70CB}"/>
            </a:ext>
          </a:extLst>
        </xdr:cNvPr>
        <xdr:cNvSpPr>
          <a:spLocks noChangeShapeType="1"/>
        </xdr:cNvSpPr>
      </xdr:nvSpPr>
      <xdr:spPr bwMode="auto">
        <a:xfrm>
          <a:off x="2484120" y="1044625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1169</xdr:row>
      <xdr:rowOff>0</xdr:rowOff>
    </xdr:from>
    <xdr:to>
      <xdr:col>22</xdr:col>
      <xdr:colOff>0</xdr:colOff>
      <xdr:row>1169</xdr:row>
      <xdr:rowOff>0</xdr:rowOff>
    </xdr:to>
    <xdr:sp macro="" textlink="">
      <xdr:nvSpPr>
        <xdr:cNvPr id="423" name="Line 118">
          <a:extLst>
            <a:ext uri="{FF2B5EF4-FFF2-40B4-BE49-F238E27FC236}">
              <a16:creationId xmlns:a16="http://schemas.microsoft.com/office/drawing/2014/main" id="{D31009B1-2636-4EEC-B45F-0005AA2AD9C8}"/>
            </a:ext>
          </a:extLst>
        </xdr:cNvPr>
        <xdr:cNvSpPr>
          <a:spLocks noChangeShapeType="1"/>
        </xdr:cNvSpPr>
      </xdr:nvSpPr>
      <xdr:spPr bwMode="auto">
        <a:xfrm flipV="1">
          <a:off x="3771900" y="5175504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1172</xdr:row>
      <xdr:rowOff>0</xdr:rowOff>
    </xdr:from>
    <xdr:to>
      <xdr:col>22</xdr:col>
      <xdr:colOff>0</xdr:colOff>
      <xdr:row>1172</xdr:row>
      <xdr:rowOff>0</xdr:rowOff>
    </xdr:to>
    <xdr:sp macro="" textlink="">
      <xdr:nvSpPr>
        <xdr:cNvPr id="424" name="Line 119">
          <a:extLst>
            <a:ext uri="{FF2B5EF4-FFF2-40B4-BE49-F238E27FC236}">
              <a16:creationId xmlns:a16="http://schemas.microsoft.com/office/drawing/2014/main" id="{653E4677-B691-4E9A-9FFD-B88B47B9460D}"/>
            </a:ext>
          </a:extLst>
        </xdr:cNvPr>
        <xdr:cNvSpPr>
          <a:spLocks noChangeShapeType="1"/>
        </xdr:cNvSpPr>
      </xdr:nvSpPr>
      <xdr:spPr bwMode="auto">
        <a:xfrm flipV="1">
          <a:off x="3771900" y="521665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1181</xdr:row>
      <xdr:rowOff>0</xdr:rowOff>
    </xdr:from>
    <xdr:to>
      <xdr:col>22</xdr:col>
      <xdr:colOff>0</xdr:colOff>
      <xdr:row>1181</xdr:row>
      <xdr:rowOff>0</xdr:rowOff>
    </xdr:to>
    <xdr:sp macro="" textlink="">
      <xdr:nvSpPr>
        <xdr:cNvPr id="425" name="Line 120">
          <a:extLst>
            <a:ext uri="{FF2B5EF4-FFF2-40B4-BE49-F238E27FC236}">
              <a16:creationId xmlns:a16="http://schemas.microsoft.com/office/drawing/2014/main" id="{FAA6EA86-2B90-4F16-A132-20DDCCC1217B}"/>
            </a:ext>
          </a:extLst>
        </xdr:cNvPr>
        <xdr:cNvSpPr>
          <a:spLocks noChangeShapeType="1"/>
        </xdr:cNvSpPr>
      </xdr:nvSpPr>
      <xdr:spPr bwMode="auto">
        <a:xfrm flipV="1">
          <a:off x="3771900" y="533857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1205</xdr:row>
      <xdr:rowOff>0</xdr:rowOff>
    </xdr:from>
    <xdr:to>
      <xdr:col>22</xdr:col>
      <xdr:colOff>0</xdr:colOff>
      <xdr:row>1205</xdr:row>
      <xdr:rowOff>0</xdr:rowOff>
    </xdr:to>
    <xdr:sp macro="" textlink="">
      <xdr:nvSpPr>
        <xdr:cNvPr id="426" name="Line 121">
          <a:extLst>
            <a:ext uri="{FF2B5EF4-FFF2-40B4-BE49-F238E27FC236}">
              <a16:creationId xmlns:a16="http://schemas.microsoft.com/office/drawing/2014/main" id="{15BA5AA8-2416-49CD-B7F1-17E5896694DD}"/>
            </a:ext>
          </a:extLst>
        </xdr:cNvPr>
        <xdr:cNvSpPr>
          <a:spLocks noChangeShapeType="1"/>
        </xdr:cNvSpPr>
      </xdr:nvSpPr>
      <xdr:spPr bwMode="auto">
        <a:xfrm flipV="1">
          <a:off x="3771900" y="5663184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1220</xdr:row>
      <xdr:rowOff>0</xdr:rowOff>
    </xdr:from>
    <xdr:to>
      <xdr:col>22</xdr:col>
      <xdr:colOff>0</xdr:colOff>
      <xdr:row>1220</xdr:row>
      <xdr:rowOff>0</xdr:rowOff>
    </xdr:to>
    <xdr:sp macro="" textlink="">
      <xdr:nvSpPr>
        <xdr:cNvPr id="427" name="Line 122">
          <a:extLst>
            <a:ext uri="{FF2B5EF4-FFF2-40B4-BE49-F238E27FC236}">
              <a16:creationId xmlns:a16="http://schemas.microsoft.com/office/drawing/2014/main" id="{66DE6C48-22D6-41B1-A2DD-F70643B3C786}"/>
            </a:ext>
          </a:extLst>
        </xdr:cNvPr>
        <xdr:cNvSpPr>
          <a:spLocks noChangeShapeType="1"/>
        </xdr:cNvSpPr>
      </xdr:nvSpPr>
      <xdr:spPr bwMode="auto">
        <a:xfrm flipV="1">
          <a:off x="3771900" y="595122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1232</xdr:row>
      <xdr:rowOff>0</xdr:rowOff>
    </xdr:from>
    <xdr:to>
      <xdr:col>22</xdr:col>
      <xdr:colOff>0</xdr:colOff>
      <xdr:row>1232</xdr:row>
      <xdr:rowOff>0</xdr:rowOff>
    </xdr:to>
    <xdr:sp macro="" textlink="">
      <xdr:nvSpPr>
        <xdr:cNvPr id="428" name="Line 123">
          <a:extLst>
            <a:ext uri="{FF2B5EF4-FFF2-40B4-BE49-F238E27FC236}">
              <a16:creationId xmlns:a16="http://schemas.microsoft.com/office/drawing/2014/main" id="{7E16B9C2-1557-4018-8C47-6EB254B1A1A6}"/>
            </a:ext>
          </a:extLst>
        </xdr:cNvPr>
        <xdr:cNvSpPr>
          <a:spLocks noChangeShapeType="1"/>
        </xdr:cNvSpPr>
      </xdr:nvSpPr>
      <xdr:spPr bwMode="auto">
        <a:xfrm flipV="1">
          <a:off x="3771900" y="611428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1238</xdr:row>
      <xdr:rowOff>0</xdr:rowOff>
    </xdr:from>
    <xdr:to>
      <xdr:col>22</xdr:col>
      <xdr:colOff>0</xdr:colOff>
      <xdr:row>1238</xdr:row>
      <xdr:rowOff>0</xdr:rowOff>
    </xdr:to>
    <xdr:sp macro="" textlink="">
      <xdr:nvSpPr>
        <xdr:cNvPr id="429" name="Line 124">
          <a:extLst>
            <a:ext uri="{FF2B5EF4-FFF2-40B4-BE49-F238E27FC236}">
              <a16:creationId xmlns:a16="http://schemas.microsoft.com/office/drawing/2014/main" id="{15B2D2AB-EA95-4924-A864-204C0104B424}"/>
            </a:ext>
          </a:extLst>
        </xdr:cNvPr>
        <xdr:cNvSpPr>
          <a:spLocks noChangeShapeType="1"/>
        </xdr:cNvSpPr>
      </xdr:nvSpPr>
      <xdr:spPr bwMode="auto">
        <a:xfrm flipV="1">
          <a:off x="3771900" y="619582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1256</xdr:row>
      <xdr:rowOff>0</xdr:rowOff>
    </xdr:from>
    <xdr:to>
      <xdr:col>22</xdr:col>
      <xdr:colOff>0</xdr:colOff>
      <xdr:row>1256</xdr:row>
      <xdr:rowOff>0</xdr:rowOff>
    </xdr:to>
    <xdr:sp macro="" textlink="">
      <xdr:nvSpPr>
        <xdr:cNvPr id="430" name="Line 125">
          <a:extLst>
            <a:ext uri="{FF2B5EF4-FFF2-40B4-BE49-F238E27FC236}">
              <a16:creationId xmlns:a16="http://schemas.microsoft.com/office/drawing/2014/main" id="{CF4528EF-EBB0-46B6-B2B1-7419413E1DFD}"/>
            </a:ext>
          </a:extLst>
        </xdr:cNvPr>
        <xdr:cNvSpPr>
          <a:spLocks noChangeShapeType="1"/>
        </xdr:cNvSpPr>
      </xdr:nvSpPr>
      <xdr:spPr bwMode="auto">
        <a:xfrm flipV="1">
          <a:off x="3771900" y="6277356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1325</xdr:row>
      <xdr:rowOff>0</xdr:rowOff>
    </xdr:from>
    <xdr:to>
      <xdr:col>22</xdr:col>
      <xdr:colOff>0</xdr:colOff>
      <xdr:row>1325</xdr:row>
      <xdr:rowOff>0</xdr:rowOff>
    </xdr:to>
    <xdr:sp macro="" textlink="">
      <xdr:nvSpPr>
        <xdr:cNvPr id="433" name="Line 127">
          <a:extLst>
            <a:ext uri="{FF2B5EF4-FFF2-40B4-BE49-F238E27FC236}">
              <a16:creationId xmlns:a16="http://schemas.microsoft.com/office/drawing/2014/main" id="{5EDB78C1-6E68-4EEF-AE30-F2AB21EC2FB7}"/>
            </a:ext>
          </a:extLst>
        </xdr:cNvPr>
        <xdr:cNvSpPr>
          <a:spLocks noChangeShapeType="1"/>
        </xdr:cNvSpPr>
      </xdr:nvSpPr>
      <xdr:spPr bwMode="auto">
        <a:xfrm flipV="1">
          <a:off x="3771900" y="1040511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1328</xdr:row>
      <xdr:rowOff>0</xdr:rowOff>
    </xdr:from>
    <xdr:to>
      <xdr:col>22</xdr:col>
      <xdr:colOff>0</xdr:colOff>
      <xdr:row>1328</xdr:row>
      <xdr:rowOff>0</xdr:rowOff>
    </xdr:to>
    <xdr:sp macro="" textlink="">
      <xdr:nvSpPr>
        <xdr:cNvPr id="434" name="Line 130">
          <a:extLst>
            <a:ext uri="{FF2B5EF4-FFF2-40B4-BE49-F238E27FC236}">
              <a16:creationId xmlns:a16="http://schemas.microsoft.com/office/drawing/2014/main" id="{77B4B50D-2908-4E24-A6A8-7DF708410514}"/>
            </a:ext>
          </a:extLst>
        </xdr:cNvPr>
        <xdr:cNvSpPr>
          <a:spLocks noChangeShapeType="1"/>
        </xdr:cNvSpPr>
      </xdr:nvSpPr>
      <xdr:spPr bwMode="auto">
        <a:xfrm flipV="1">
          <a:off x="3771900" y="1044625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1259</xdr:row>
      <xdr:rowOff>0</xdr:rowOff>
    </xdr:from>
    <xdr:to>
      <xdr:col>29</xdr:col>
      <xdr:colOff>0</xdr:colOff>
      <xdr:row>1259</xdr:row>
      <xdr:rowOff>0</xdr:rowOff>
    </xdr:to>
    <xdr:sp macro="" textlink="">
      <xdr:nvSpPr>
        <xdr:cNvPr id="435" name="Line 132">
          <a:extLst>
            <a:ext uri="{FF2B5EF4-FFF2-40B4-BE49-F238E27FC236}">
              <a16:creationId xmlns:a16="http://schemas.microsoft.com/office/drawing/2014/main" id="{4DBF573D-D010-46BF-87D1-F923BCA7CCF1}"/>
            </a:ext>
          </a:extLst>
        </xdr:cNvPr>
        <xdr:cNvSpPr>
          <a:spLocks noChangeShapeType="1"/>
        </xdr:cNvSpPr>
      </xdr:nvSpPr>
      <xdr:spPr bwMode="auto">
        <a:xfrm flipV="1">
          <a:off x="5288280" y="6318504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1262</xdr:row>
      <xdr:rowOff>0</xdr:rowOff>
    </xdr:from>
    <xdr:to>
      <xdr:col>29</xdr:col>
      <xdr:colOff>0</xdr:colOff>
      <xdr:row>1262</xdr:row>
      <xdr:rowOff>0</xdr:rowOff>
    </xdr:to>
    <xdr:sp macro="" textlink="">
      <xdr:nvSpPr>
        <xdr:cNvPr id="436" name="Line 133">
          <a:extLst>
            <a:ext uri="{FF2B5EF4-FFF2-40B4-BE49-F238E27FC236}">
              <a16:creationId xmlns:a16="http://schemas.microsoft.com/office/drawing/2014/main" id="{6B6B4B0D-046A-4559-A023-93DF47AF4323}"/>
            </a:ext>
          </a:extLst>
        </xdr:cNvPr>
        <xdr:cNvSpPr>
          <a:spLocks noChangeShapeType="1"/>
        </xdr:cNvSpPr>
      </xdr:nvSpPr>
      <xdr:spPr bwMode="auto">
        <a:xfrm flipV="1">
          <a:off x="5288280" y="635965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1265</xdr:row>
      <xdr:rowOff>0</xdr:rowOff>
    </xdr:from>
    <xdr:to>
      <xdr:col>29</xdr:col>
      <xdr:colOff>0</xdr:colOff>
      <xdr:row>1265</xdr:row>
      <xdr:rowOff>0</xdr:rowOff>
    </xdr:to>
    <xdr:sp macro="" textlink="">
      <xdr:nvSpPr>
        <xdr:cNvPr id="437" name="Line 134">
          <a:extLst>
            <a:ext uri="{FF2B5EF4-FFF2-40B4-BE49-F238E27FC236}">
              <a16:creationId xmlns:a16="http://schemas.microsoft.com/office/drawing/2014/main" id="{A89C5BA9-34FD-4E83-AB1E-4B03D7C56359}"/>
            </a:ext>
          </a:extLst>
        </xdr:cNvPr>
        <xdr:cNvSpPr>
          <a:spLocks noChangeShapeType="1"/>
        </xdr:cNvSpPr>
      </xdr:nvSpPr>
      <xdr:spPr bwMode="auto">
        <a:xfrm flipV="1">
          <a:off x="5288280" y="6400800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1322</xdr:row>
      <xdr:rowOff>0</xdr:rowOff>
    </xdr:from>
    <xdr:to>
      <xdr:col>29</xdr:col>
      <xdr:colOff>0</xdr:colOff>
      <xdr:row>1322</xdr:row>
      <xdr:rowOff>0</xdr:rowOff>
    </xdr:to>
    <xdr:sp macro="" textlink="">
      <xdr:nvSpPr>
        <xdr:cNvPr id="443" name="Line 140">
          <a:extLst>
            <a:ext uri="{FF2B5EF4-FFF2-40B4-BE49-F238E27FC236}">
              <a16:creationId xmlns:a16="http://schemas.microsoft.com/office/drawing/2014/main" id="{E1DD5FF5-4B39-4025-88A2-1177C9345CCB}"/>
            </a:ext>
          </a:extLst>
        </xdr:cNvPr>
        <xdr:cNvSpPr>
          <a:spLocks noChangeShapeType="1"/>
        </xdr:cNvSpPr>
      </xdr:nvSpPr>
      <xdr:spPr bwMode="auto">
        <a:xfrm flipV="1">
          <a:off x="5288280" y="1036396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1223</xdr:row>
      <xdr:rowOff>0</xdr:rowOff>
    </xdr:from>
    <xdr:to>
      <xdr:col>29</xdr:col>
      <xdr:colOff>0</xdr:colOff>
      <xdr:row>1223</xdr:row>
      <xdr:rowOff>0</xdr:rowOff>
    </xdr:to>
    <xdr:sp macro="" textlink="">
      <xdr:nvSpPr>
        <xdr:cNvPr id="444" name="Line 143">
          <a:extLst>
            <a:ext uri="{FF2B5EF4-FFF2-40B4-BE49-F238E27FC236}">
              <a16:creationId xmlns:a16="http://schemas.microsoft.com/office/drawing/2014/main" id="{06375132-4003-4E2A-928E-0C3FDFA9AF75}"/>
            </a:ext>
          </a:extLst>
        </xdr:cNvPr>
        <xdr:cNvSpPr>
          <a:spLocks noChangeShapeType="1"/>
        </xdr:cNvSpPr>
      </xdr:nvSpPr>
      <xdr:spPr bwMode="auto">
        <a:xfrm flipV="1">
          <a:off x="5288280" y="599236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1172</xdr:row>
      <xdr:rowOff>0</xdr:rowOff>
    </xdr:from>
    <xdr:to>
      <xdr:col>18</xdr:col>
      <xdr:colOff>0</xdr:colOff>
      <xdr:row>1178</xdr:row>
      <xdr:rowOff>0</xdr:rowOff>
    </xdr:to>
    <xdr:sp macro="" textlink="">
      <xdr:nvSpPr>
        <xdr:cNvPr id="445" name="Line 147">
          <a:extLst>
            <a:ext uri="{FF2B5EF4-FFF2-40B4-BE49-F238E27FC236}">
              <a16:creationId xmlns:a16="http://schemas.microsoft.com/office/drawing/2014/main" id="{A8C0B23E-7209-4168-BC47-2A08A323C4C8}"/>
            </a:ext>
          </a:extLst>
        </xdr:cNvPr>
        <xdr:cNvSpPr>
          <a:spLocks noChangeShapeType="1"/>
        </xdr:cNvSpPr>
      </xdr:nvSpPr>
      <xdr:spPr bwMode="auto">
        <a:xfrm>
          <a:off x="4000500" y="52166520"/>
          <a:ext cx="0" cy="8077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209550</xdr:colOff>
      <xdr:row>1175</xdr:row>
      <xdr:rowOff>0</xdr:rowOff>
    </xdr:from>
    <xdr:to>
      <xdr:col>21</xdr:col>
      <xdr:colOff>47625</xdr:colOff>
      <xdr:row>1175</xdr:row>
      <xdr:rowOff>0</xdr:rowOff>
    </xdr:to>
    <xdr:sp macro="" textlink="">
      <xdr:nvSpPr>
        <xdr:cNvPr id="446" name="Line 148">
          <a:extLst>
            <a:ext uri="{FF2B5EF4-FFF2-40B4-BE49-F238E27FC236}">
              <a16:creationId xmlns:a16="http://schemas.microsoft.com/office/drawing/2014/main" id="{8CB1E5B1-6E5C-4BAC-988F-6B197A1D81EC}"/>
            </a:ext>
          </a:extLst>
        </xdr:cNvPr>
        <xdr:cNvSpPr>
          <a:spLocks noChangeShapeType="1"/>
        </xdr:cNvSpPr>
      </xdr:nvSpPr>
      <xdr:spPr bwMode="auto">
        <a:xfrm>
          <a:off x="3985260" y="52570380"/>
          <a:ext cx="735965"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1178</xdr:row>
      <xdr:rowOff>0</xdr:rowOff>
    </xdr:from>
    <xdr:to>
      <xdr:col>22</xdr:col>
      <xdr:colOff>0</xdr:colOff>
      <xdr:row>1178</xdr:row>
      <xdr:rowOff>0</xdr:rowOff>
    </xdr:to>
    <xdr:sp macro="" textlink="">
      <xdr:nvSpPr>
        <xdr:cNvPr id="447" name="Line 149">
          <a:extLst>
            <a:ext uri="{FF2B5EF4-FFF2-40B4-BE49-F238E27FC236}">
              <a16:creationId xmlns:a16="http://schemas.microsoft.com/office/drawing/2014/main" id="{2393CC15-9C8C-4909-97C6-201CF12C6E31}"/>
            </a:ext>
          </a:extLst>
        </xdr:cNvPr>
        <xdr:cNvSpPr>
          <a:spLocks noChangeShapeType="1"/>
        </xdr:cNvSpPr>
      </xdr:nvSpPr>
      <xdr:spPr bwMode="auto">
        <a:xfrm>
          <a:off x="4000500" y="529742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1181</xdr:row>
      <xdr:rowOff>0</xdr:rowOff>
    </xdr:from>
    <xdr:to>
      <xdr:col>18</xdr:col>
      <xdr:colOff>0</xdr:colOff>
      <xdr:row>1190</xdr:row>
      <xdr:rowOff>0</xdr:rowOff>
    </xdr:to>
    <xdr:sp macro="" textlink="">
      <xdr:nvSpPr>
        <xdr:cNvPr id="448" name="Line 150">
          <a:extLst>
            <a:ext uri="{FF2B5EF4-FFF2-40B4-BE49-F238E27FC236}">
              <a16:creationId xmlns:a16="http://schemas.microsoft.com/office/drawing/2014/main" id="{FE28FA83-C6C1-452C-9178-E3A6FE4CB7E8}"/>
            </a:ext>
          </a:extLst>
        </xdr:cNvPr>
        <xdr:cNvSpPr>
          <a:spLocks noChangeShapeType="1"/>
        </xdr:cNvSpPr>
      </xdr:nvSpPr>
      <xdr:spPr bwMode="auto">
        <a:xfrm>
          <a:off x="4000500" y="53385720"/>
          <a:ext cx="0" cy="121158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1184</xdr:row>
      <xdr:rowOff>0</xdr:rowOff>
    </xdr:from>
    <xdr:to>
      <xdr:col>22</xdr:col>
      <xdr:colOff>0</xdr:colOff>
      <xdr:row>1184</xdr:row>
      <xdr:rowOff>0</xdr:rowOff>
    </xdr:to>
    <xdr:sp macro="" textlink="">
      <xdr:nvSpPr>
        <xdr:cNvPr id="449" name="Line 151">
          <a:extLst>
            <a:ext uri="{FF2B5EF4-FFF2-40B4-BE49-F238E27FC236}">
              <a16:creationId xmlns:a16="http://schemas.microsoft.com/office/drawing/2014/main" id="{A264AF3F-BB68-43F8-9C10-9AA63172BE90}"/>
            </a:ext>
          </a:extLst>
        </xdr:cNvPr>
        <xdr:cNvSpPr>
          <a:spLocks noChangeShapeType="1"/>
        </xdr:cNvSpPr>
      </xdr:nvSpPr>
      <xdr:spPr bwMode="auto">
        <a:xfrm>
          <a:off x="4000500" y="537895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1187</xdr:row>
      <xdr:rowOff>0</xdr:rowOff>
    </xdr:from>
    <xdr:to>
      <xdr:col>22</xdr:col>
      <xdr:colOff>0</xdr:colOff>
      <xdr:row>1187</xdr:row>
      <xdr:rowOff>0</xdr:rowOff>
    </xdr:to>
    <xdr:sp macro="" textlink="">
      <xdr:nvSpPr>
        <xdr:cNvPr id="450" name="Line 152">
          <a:extLst>
            <a:ext uri="{FF2B5EF4-FFF2-40B4-BE49-F238E27FC236}">
              <a16:creationId xmlns:a16="http://schemas.microsoft.com/office/drawing/2014/main" id="{2622C917-49ED-4001-AAFD-8D51F1CC8DC3}"/>
            </a:ext>
          </a:extLst>
        </xdr:cNvPr>
        <xdr:cNvSpPr>
          <a:spLocks noChangeShapeType="1"/>
        </xdr:cNvSpPr>
      </xdr:nvSpPr>
      <xdr:spPr bwMode="auto">
        <a:xfrm>
          <a:off x="4000500" y="541934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1190</xdr:row>
      <xdr:rowOff>0</xdr:rowOff>
    </xdr:from>
    <xdr:to>
      <xdr:col>22</xdr:col>
      <xdr:colOff>0</xdr:colOff>
      <xdr:row>1190</xdr:row>
      <xdr:rowOff>0</xdr:rowOff>
    </xdr:to>
    <xdr:sp macro="" textlink="">
      <xdr:nvSpPr>
        <xdr:cNvPr id="461" name="Line 153">
          <a:extLst>
            <a:ext uri="{FF2B5EF4-FFF2-40B4-BE49-F238E27FC236}">
              <a16:creationId xmlns:a16="http://schemas.microsoft.com/office/drawing/2014/main" id="{E3C8EA6A-5EDD-4849-94CF-FB1D926C67C4}"/>
            </a:ext>
          </a:extLst>
        </xdr:cNvPr>
        <xdr:cNvSpPr>
          <a:spLocks noChangeShapeType="1"/>
        </xdr:cNvSpPr>
      </xdr:nvSpPr>
      <xdr:spPr bwMode="auto">
        <a:xfrm>
          <a:off x="4000500" y="545973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1220</xdr:row>
      <xdr:rowOff>0</xdr:rowOff>
    </xdr:from>
    <xdr:to>
      <xdr:col>18</xdr:col>
      <xdr:colOff>0</xdr:colOff>
      <xdr:row>1223</xdr:row>
      <xdr:rowOff>0</xdr:rowOff>
    </xdr:to>
    <xdr:sp macro="" textlink="">
      <xdr:nvSpPr>
        <xdr:cNvPr id="462" name="Line 154">
          <a:extLst>
            <a:ext uri="{FF2B5EF4-FFF2-40B4-BE49-F238E27FC236}">
              <a16:creationId xmlns:a16="http://schemas.microsoft.com/office/drawing/2014/main" id="{86306887-7DEA-4499-9D87-C9DF7CD18830}"/>
            </a:ext>
          </a:extLst>
        </xdr:cNvPr>
        <xdr:cNvSpPr>
          <a:spLocks noChangeShapeType="1"/>
        </xdr:cNvSpPr>
      </xdr:nvSpPr>
      <xdr:spPr bwMode="auto">
        <a:xfrm>
          <a:off x="4000500" y="59512200"/>
          <a:ext cx="0" cy="41148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1223</xdr:row>
      <xdr:rowOff>0</xdr:rowOff>
    </xdr:from>
    <xdr:to>
      <xdr:col>19</xdr:col>
      <xdr:colOff>0</xdr:colOff>
      <xdr:row>1223</xdr:row>
      <xdr:rowOff>0</xdr:rowOff>
    </xdr:to>
    <xdr:sp macro="" textlink="">
      <xdr:nvSpPr>
        <xdr:cNvPr id="696" name="Line 158">
          <a:extLst>
            <a:ext uri="{FF2B5EF4-FFF2-40B4-BE49-F238E27FC236}">
              <a16:creationId xmlns:a16="http://schemas.microsoft.com/office/drawing/2014/main" id="{7A78E74C-4E5B-4285-AE84-FFB1FA14D12F}"/>
            </a:ext>
          </a:extLst>
        </xdr:cNvPr>
        <xdr:cNvSpPr>
          <a:spLocks noChangeShapeType="1"/>
        </xdr:cNvSpPr>
      </xdr:nvSpPr>
      <xdr:spPr bwMode="auto">
        <a:xfrm>
          <a:off x="4000500" y="599236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1223</xdr:row>
      <xdr:rowOff>9525</xdr:rowOff>
    </xdr:from>
    <xdr:to>
      <xdr:col>25</xdr:col>
      <xdr:colOff>0</xdr:colOff>
      <xdr:row>1229</xdr:row>
      <xdr:rowOff>0</xdr:rowOff>
    </xdr:to>
    <xdr:sp macro="" textlink="">
      <xdr:nvSpPr>
        <xdr:cNvPr id="697" name="Line 159">
          <a:extLst>
            <a:ext uri="{FF2B5EF4-FFF2-40B4-BE49-F238E27FC236}">
              <a16:creationId xmlns:a16="http://schemas.microsoft.com/office/drawing/2014/main" id="{DE964081-FF6B-484D-80E8-44E75F43AF3D}"/>
            </a:ext>
          </a:extLst>
        </xdr:cNvPr>
        <xdr:cNvSpPr>
          <a:spLocks noChangeShapeType="1"/>
        </xdr:cNvSpPr>
      </xdr:nvSpPr>
      <xdr:spPr bwMode="auto">
        <a:xfrm>
          <a:off x="5516880" y="5993574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1226</xdr:row>
      <xdr:rowOff>0</xdr:rowOff>
    </xdr:from>
    <xdr:to>
      <xdr:col>29</xdr:col>
      <xdr:colOff>0</xdr:colOff>
      <xdr:row>1226</xdr:row>
      <xdr:rowOff>0</xdr:rowOff>
    </xdr:to>
    <xdr:sp macro="" textlink="">
      <xdr:nvSpPr>
        <xdr:cNvPr id="803" name="Line 160">
          <a:extLst>
            <a:ext uri="{FF2B5EF4-FFF2-40B4-BE49-F238E27FC236}">
              <a16:creationId xmlns:a16="http://schemas.microsoft.com/office/drawing/2014/main" id="{92313D41-4519-4C23-9BFB-1BC194F93CA3}"/>
            </a:ext>
          </a:extLst>
        </xdr:cNvPr>
        <xdr:cNvSpPr>
          <a:spLocks noChangeShapeType="1"/>
        </xdr:cNvSpPr>
      </xdr:nvSpPr>
      <xdr:spPr bwMode="auto">
        <a:xfrm>
          <a:off x="5516880" y="603275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1229</xdr:row>
      <xdr:rowOff>0</xdr:rowOff>
    </xdr:from>
    <xdr:to>
      <xdr:col>29</xdr:col>
      <xdr:colOff>0</xdr:colOff>
      <xdr:row>1229</xdr:row>
      <xdr:rowOff>0</xdr:rowOff>
    </xdr:to>
    <xdr:sp macro="" textlink="">
      <xdr:nvSpPr>
        <xdr:cNvPr id="804" name="Line 161">
          <a:extLst>
            <a:ext uri="{FF2B5EF4-FFF2-40B4-BE49-F238E27FC236}">
              <a16:creationId xmlns:a16="http://schemas.microsoft.com/office/drawing/2014/main" id="{FD559E7F-AE00-4B5D-9645-3F0EB7708467}"/>
            </a:ext>
          </a:extLst>
        </xdr:cNvPr>
        <xdr:cNvSpPr>
          <a:spLocks noChangeShapeType="1"/>
        </xdr:cNvSpPr>
      </xdr:nvSpPr>
      <xdr:spPr bwMode="auto">
        <a:xfrm>
          <a:off x="5516880" y="607314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1232</xdr:row>
      <xdr:rowOff>0</xdr:rowOff>
    </xdr:from>
    <xdr:to>
      <xdr:col>18</xdr:col>
      <xdr:colOff>0</xdr:colOff>
      <xdr:row>1235</xdr:row>
      <xdr:rowOff>0</xdr:rowOff>
    </xdr:to>
    <xdr:sp macro="" textlink="">
      <xdr:nvSpPr>
        <xdr:cNvPr id="805" name="Line 162">
          <a:extLst>
            <a:ext uri="{FF2B5EF4-FFF2-40B4-BE49-F238E27FC236}">
              <a16:creationId xmlns:a16="http://schemas.microsoft.com/office/drawing/2014/main" id="{109B5A68-19D2-42FE-B5A6-30526CAA5752}"/>
            </a:ext>
          </a:extLst>
        </xdr:cNvPr>
        <xdr:cNvSpPr>
          <a:spLocks noChangeShapeType="1"/>
        </xdr:cNvSpPr>
      </xdr:nvSpPr>
      <xdr:spPr bwMode="auto">
        <a:xfrm>
          <a:off x="4000500" y="61142880"/>
          <a:ext cx="0" cy="40386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1235</xdr:row>
      <xdr:rowOff>0</xdr:rowOff>
    </xdr:from>
    <xdr:to>
      <xdr:col>22</xdr:col>
      <xdr:colOff>0</xdr:colOff>
      <xdr:row>1235</xdr:row>
      <xdr:rowOff>0</xdr:rowOff>
    </xdr:to>
    <xdr:sp macro="" textlink="">
      <xdr:nvSpPr>
        <xdr:cNvPr id="806" name="Line 163">
          <a:extLst>
            <a:ext uri="{FF2B5EF4-FFF2-40B4-BE49-F238E27FC236}">
              <a16:creationId xmlns:a16="http://schemas.microsoft.com/office/drawing/2014/main" id="{AC8C4607-9AF1-4209-B0F7-995D62180CDF}"/>
            </a:ext>
          </a:extLst>
        </xdr:cNvPr>
        <xdr:cNvSpPr>
          <a:spLocks noChangeShapeType="1"/>
        </xdr:cNvSpPr>
      </xdr:nvSpPr>
      <xdr:spPr bwMode="auto">
        <a:xfrm>
          <a:off x="4000500" y="615467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1238</xdr:row>
      <xdr:rowOff>0</xdr:rowOff>
    </xdr:from>
    <xdr:to>
      <xdr:col>18</xdr:col>
      <xdr:colOff>0</xdr:colOff>
      <xdr:row>1241</xdr:row>
      <xdr:rowOff>0</xdr:rowOff>
    </xdr:to>
    <xdr:sp macro="" textlink="">
      <xdr:nvSpPr>
        <xdr:cNvPr id="807" name="Line 164">
          <a:extLst>
            <a:ext uri="{FF2B5EF4-FFF2-40B4-BE49-F238E27FC236}">
              <a16:creationId xmlns:a16="http://schemas.microsoft.com/office/drawing/2014/main" id="{EF5A1E7D-3650-481E-9E18-F02E01641208}"/>
            </a:ext>
          </a:extLst>
        </xdr:cNvPr>
        <xdr:cNvSpPr>
          <a:spLocks noChangeShapeType="1"/>
        </xdr:cNvSpPr>
      </xdr:nvSpPr>
      <xdr:spPr bwMode="auto">
        <a:xfrm>
          <a:off x="4000500" y="61958220"/>
          <a:ext cx="0" cy="40386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1241</xdr:row>
      <xdr:rowOff>0</xdr:rowOff>
    </xdr:from>
    <xdr:to>
      <xdr:col>22</xdr:col>
      <xdr:colOff>0</xdr:colOff>
      <xdr:row>1241</xdr:row>
      <xdr:rowOff>0</xdr:rowOff>
    </xdr:to>
    <xdr:sp macro="" textlink="">
      <xdr:nvSpPr>
        <xdr:cNvPr id="808" name="Line 165">
          <a:extLst>
            <a:ext uri="{FF2B5EF4-FFF2-40B4-BE49-F238E27FC236}">
              <a16:creationId xmlns:a16="http://schemas.microsoft.com/office/drawing/2014/main" id="{01448627-5207-4E1D-8BCB-09EE0F8015E0}"/>
            </a:ext>
          </a:extLst>
        </xdr:cNvPr>
        <xdr:cNvSpPr>
          <a:spLocks noChangeShapeType="1"/>
        </xdr:cNvSpPr>
      </xdr:nvSpPr>
      <xdr:spPr bwMode="auto">
        <a:xfrm>
          <a:off x="4000500" y="623620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1256</xdr:row>
      <xdr:rowOff>0</xdr:rowOff>
    </xdr:from>
    <xdr:to>
      <xdr:col>18</xdr:col>
      <xdr:colOff>0</xdr:colOff>
      <xdr:row>1265</xdr:row>
      <xdr:rowOff>0</xdr:rowOff>
    </xdr:to>
    <xdr:sp macro="" textlink="">
      <xdr:nvSpPr>
        <xdr:cNvPr id="809" name="Line 166">
          <a:extLst>
            <a:ext uri="{FF2B5EF4-FFF2-40B4-BE49-F238E27FC236}">
              <a16:creationId xmlns:a16="http://schemas.microsoft.com/office/drawing/2014/main" id="{A7372AC3-0CD3-40E2-AC97-41CBD2FA528D}"/>
            </a:ext>
          </a:extLst>
        </xdr:cNvPr>
        <xdr:cNvSpPr>
          <a:spLocks noChangeShapeType="1"/>
        </xdr:cNvSpPr>
      </xdr:nvSpPr>
      <xdr:spPr bwMode="auto">
        <a:xfrm>
          <a:off x="4000500" y="62773560"/>
          <a:ext cx="0" cy="12344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1259</xdr:row>
      <xdr:rowOff>0</xdr:rowOff>
    </xdr:from>
    <xdr:to>
      <xdr:col>19</xdr:col>
      <xdr:colOff>0</xdr:colOff>
      <xdr:row>1259</xdr:row>
      <xdr:rowOff>0</xdr:rowOff>
    </xdr:to>
    <xdr:sp macro="" textlink="">
      <xdr:nvSpPr>
        <xdr:cNvPr id="810" name="Line 167">
          <a:extLst>
            <a:ext uri="{FF2B5EF4-FFF2-40B4-BE49-F238E27FC236}">
              <a16:creationId xmlns:a16="http://schemas.microsoft.com/office/drawing/2014/main" id="{37D7145D-908B-46CC-9AC3-D1282295211D}"/>
            </a:ext>
          </a:extLst>
        </xdr:cNvPr>
        <xdr:cNvSpPr>
          <a:spLocks noChangeShapeType="1"/>
        </xdr:cNvSpPr>
      </xdr:nvSpPr>
      <xdr:spPr bwMode="auto">
        <a:xfrm>
          <a:off x="4000500" y="6318504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1262</xdr:row>
      <xdr:rowOff>0</xdr:rowOff>
    </xdr:from>
    <xdr:to>
      <xdr:col>19</xdr:col>
      <xdr:colOff>0</xdr:colOff>
      <xdr:row>1262</xdr:row>
      <xdr:rowOff>0</xdr:rowOff>
    </xdr:to>
    <xdr:sp macro="" textlink="">
      <xdr:nvSpPr>
        <xdr:cNvPr id="811" name="Line 168">
          <a:extLst>
            <a:ext uri="{FF2B5EF4-FFF2-40B4-BE49-F238E27FC236}">
              <a16:creationId xmlns:a16="http://schemas.microsoft.com/office/drawing/2014/main" id="{5187B5A7-CFBE-422E-A108-CBBDADDF3884}"/>
            </a:ext>
          </a:extLst>
        </xdr:cNvPr>
        <xdr:cNvSpPr>
          <a:spLocks noChangeShapeType="1"/>
        </xdr:cNvSpPr>
      </xdr:nvSpPr>
      <xdr:spPr bwMode="auto">
        <a:xfrm>
          <a:off x="4000500" y="6359652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1265</xdr:row>
      <xdr:rowOff>0</xdr:rowOff>
    </xdr:from>
    <xdr:to>
      <xdr:col>19</xdr:col>
      <xdr:colOff>0</xdr:colOff>
      <xdr:row>1265</xdr:row>
      <xdr:rowOff>0</xdr:rowOff>
    </xdr:to>
    <xdr:sp macro="" textlink="">
      <xdr:nvSpPr>
        <xdr:cNvPr id="812" name="Line 169">
          <a:extLst>
            <a:ext uri="{FF2B5EF4-FFF2-40B4-BE49-F238E27FC236}">
              <a16:creationId xmlns:a16="http://schemas.microsoft.com/office/drawing/2014/main" id="{234FB0DB-C18E-496B-9E08-96C3557F4FC4}"/>
            </a:ext>
          </a:extLst>
        </xdr:cNvPr>
        <xdr:cNvSpPr>
          <a:spLocks noChangeShapeType="1"/>
        </xdr:cNvSpPr>
      </xdr:nvSpPr>
      <xdr:spPr bwMode="auto">
        <a:xfrm>
          <a:off x="4000500" y="6400800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1328</xdr:row>
      <xdr:rowOff>0</xdr:rowOff>
    </xdr:from>
    <xdr:to>
      <xdr:col>18</xdr:col>
      <xdr:colOff>0</xdr:colOff>
      <xdr:row>1334</xdr:row>
      <xdr:rowOff>0</xdr:rowOff>
    </xdr:to>
    <xdr:sp macro="" textlink="">
      <xdr:nvSpPr>
        <xdr:cNvPr id="820" name="Line 183">
          <a:extLst>
            <a:ext uri="{FF2B5EF4-FFF2-40B4-BE49-F238E27FC236}">
              <a16:creationId xmlns:a16="http://schemas.microsoft.com/office/drawing/2014/main" id="{65D3CF45-8C89-41CF-B811-CA6CA886FA70}"/>
            </a:ext>
          </a:extLst>
        </xdr:cNvPr>
        <xdr:cNvSpPr>
          <a:spLocks noChangeShapeType="1"/>
        </xdr:cNvSpPr>
      </xdr:nvSpPr>
      <xdr:spPr bwMode="auto">
        <a:xfrm flipH="1">
          <a:off x="4000500" y="104462580"/>
          <a:ext cx="0" cy="8077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1331</xdr:row>
      <xdr:rowOff>0</xdr:rowOff>
    </xdr:from>
    <xdr:to>
      <xdr:col>22</xdr:col>
      <xdr:colOff>0</xdr:colOff>
      <xdr:row>1331</xdr:row>
      <xdr:rowOff>0</xdr:rowOff>
    </xdr:to>
    <xdr:sp macro="" textlink="">
      <xdr:nvSpPr>
        <xdr:cNvPr id="821" name="Line 184">
          <a:extLst>
            <a:ext uri="{FF2B5EF4-FFF2-40B4-BE49-F238E27FC236}">
              <a16:creationId xmlns:a16="http://schemas.microsoft.com/office/drawing/2014/main" id="{A5256F57-B618-40B0-BA34-1218430D3940}"/>
            </a:ext>
          </a:extLst>
        </xdr:cNvPr>
        <xdr:cNvSpPr>
          <a:spLocks noChangeShapeType="1"/>
        </xdr:cNvSpPr>
      </xdr:nvSpPr>
      <xdr:spPr bwMode="auto">
        <a:xfrm>
          <a:off x="4000500" y="1048664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1334</xdr:row>
      <xdr:rowOff>0</xdr:rowOff>
    </xdr:from>
    <xdr:to>
      <xdr:col>22</xdr:col>
      <xdr:colOff>0</xdr:colOff>
      <xdr:row>1334</xdr:row>
      <xdr:rowOff>0</xdr:rowOff>
    </xdr:to>
    <xdr:sp macro="" textlink="">
      <xdr:nvSpPr>
        <xdr:cNvPr id="822" name="Line 185">
          <a:extLst>
            <a:ext uri="{FF2B5EF4-FFF2-40B4-BE49-F238E27FC236}">
              <a16:creationId xmlns:a16="http://schemas.microsoft.com/office/drawing/2014/main" id="{095A5AC2-82B5-4E93-BEA1-6708B9D7D4F5}"/>
            </a:ext>
          </a:extLst>
        </xdr:cNvPr>
        <xdr:cNvSpPr>
          <a:spLocks noChangeShapeType="1"/>
        </xdr:cNvSpPr>
      </xdr:nvSpPr>
      <xdr:spPr bwMode="auto">
        <a:xfrm>
          <a:off x="4000500" y="1052703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1322</xdr:row>
      <xdr:rowOff>0</xdr:rowOff>
    </xdr:from>
    <xdr:to>
      <xdr:col>19</xdr:col>
      <xdr:colOff>0</xdr:colOff>
      <xdr:row>1322</xdr:row>
      <xdr:rowOff>0</xdr:rowOff>
    </xdr:to>
    <xdr:sp macro="" textlink="">
      <xdr:nvSpPr>
        <xdr:cNvPr id="823" name="Line 187">
          <a:extLst>
            <a:ext uri="{FF2B5EF4-FFF2-40B4-BE49-F238E27FC236}">
              <a16:creationId xmlns:a16="http://schemas.microsoft.com/office/drawing/2014/main" id="{C31EB72E-446D-40AB-BEC3-120A8C755F8E}"/>
            </a:ext>
          </a:extLst>
        </xdr:cNvPr>
        <xdr:cNvSpPr>
          <a:spLocks noChangeShapeType="1"/>
        </xdr:cNvSpPr>
      </xdr:nvSpPr>
      <xdr:spPr bwMode="auto">
        <a:xfrm>
          <a:off x="3771900" y="103639620"/>
          <a:ext cx="3429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1133</xdr:row>
      <xdr:rowOff>0</xdr:rowOff>
    </xdr:from>
    <xdr:to>
      <xdr:col>15</xdr:col>
      <xdr:colOff>0</xdr:colOff>
      <xdr:row>1133</xdr:row>
      <xdr:rowOff>0</xdr:rowOff>
    </xdr:to>
    <xdr:sp macro="" textlink="">
      <xdr:nvSpPr>
        <xdr:cNvPr id="824" name="Line 93">
          <a:extLst>
            <a:ext uri="{FF2B5EF4-FFF2-40B4-BE49-F238E27FC236}">
              <a16:creationId xmlns:a16="http://schemas.microsoft.com/office/drawing/2014/main" id="{289D1271-0CDA-4853-AD8B-B1A232C574DE}"/>
            </a:ext>
          </a:extLst>
        </xdr:cNvPr>
        <xdr:cNvSpPr>
          <a:spLocks noChangeShapeType="1"/>
        </xdr:cNvSpPr>
      </xdr:nvSpPr>
      <xdr:spPr bwMode="auto">
        <a:xfrm>
          <a:off x="2484120" y="428625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1295</xdr:row>
      <xdr:rowOff>0</xdr:rowOff>
    </xdr:from>
    <xdr:to>
      <xdr:col>11</xdr:col>
      <xdr:colOff>15830</xdr:colOff>
      <xdr:row>1328</xdr:row>
      <xdr:rowOff>0</xdr:rowOff>
    </xdr:to>
    <xdr:sp macro="" textlink="">
      <xdr:nvSpPr>
        <xdr:cNvPr id="828" name="Line 183">
          <a:extLst>
            <a:ext uri="{FF2B5EF4-FFF2-40B4-BE49-F238E27FC236}">
              <a16:creationId xmlns:a16="http://schemas.microsoft.com/office/drawing/2014/main" id="{404C4AF9-73CD-447C-B14F-0ECC043E8AF0}"/>
            </a:ext>
          </a:extLst>
        </xdr:cNvPr>
        <xdr:cNvSpPr>
          <a:spLocks noChangeShapeType="1"/>
        </xdr:cNvSpPr>
      </xdr:nvSpPr>
      <xdr:spPr bwMode="auto">
        <a:xfrm flipH="1">
          <a:off x="2484120" y="99959160"/>
          <a:ext cx="18370" cy="450342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1193</xdr:row>
      <xdr:rowOff>0</xdr:rowOff>
    </xdr:from>
    <xdr:to>
      <xdr:col>12</xdr:col>
      <xdr:colOff>0</xdr:colOff>
      <xdr:row>1193</xdr:row>
      <xdr:rowOff>0</xdr:rowOff>
    </xdr:to>
    <xdr:sp macro="" textlink="">
      <xdr:nvSpPr>
        <xdr:cNvPr id="845" name="Line 105">
          <a:extLst>
            <a:ext uri="{FF2B5EF4-FFF2-40B4-BE49-F238E27FC236}">
              <a16:creationId xmlns:a16="http://schemas.microsoft.com/office/drawing/2014/main" id="{434898A2-9A58-4563-B329-B06FDD6E6066}"/>
            </a:ext>
          </a:extLst>
        </xdr:cNvPr>
        <xdr:cNvSpPr>
          <a:spLocks noChangeShapeType="1"/>
        </xdr:cNvSpPr>
      </xdr:nvSpPr>
      <xdr:spPr bwMode="auto">
        <a:xfrm>
          <a:off x="2484120" y="5500878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1193</xdr:row>
      <xdr:rowOff>0</xdr:rowOff>
    </xdr:from>
    <xdr:to>
      <xdr:col>22</xdr:col>
      <xdr:colOff>0</xdr:colOff>
      <xdr:row>1193</xdr:row>
      <xdr:rowOff>0</xdr:rowOff>
    </xdr:to>
    <xdr:sp macro="" textlink="">
      <xdr:nvSpPr>
        <xdr:cNvPr id="846" name="Line 120">
          <a:extLst>
            <a:ext uri="{FF2B5EF4-FFF2-40B4-BE49-F238E27FC236}">
              <a16:creationId xmlns:a16="http://schemas.microsoft.com/office/drawing/2014/main" id="{EB4EE3D4-DD49-47AD-93FA-FE7D431BB15B}"/>
            </a:ext>
          </a:extLst>
        </xdr:cNvPr>
        <xdr:cNvSpPr>
          <a:spLocks noChangeShapeType="1"/>
        </xdr:cNvSpPr>
      </xdr:nvSpPr>
      <xdr:spPr bwMode="auto">
        <a:xfrm flipV="1">
          <a:off x="3771900" y="550087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1193</xdr:row>
      <xdr:rowOff>0</xdr:rowOff>
    </xdr:from>
    <xdr:to>
      <xdr:col>18</xdr:col>
      <xdr:colOff>0</xdr:colOff>
      <xdr:row>1202</xdr:row>
      <xdr:rowOff>0</xdr:rowOff>
    </xdr:to>
    <xdr:sp macro="" textlink="">
      <xdr:nvSpPr>
        <xdr:cNvPr id="912" name="Line 150">
          <a:extLst>
            <a:ext uri="{FF2B5EF4-FFF2-40B4-BE49-F238E27FC236}">
              <a16:creationId xmlns:a16="http://schemas.microsoft.com/office/drawing/2014/main" id="{B5B500E1-37A3-415C-A82D-00225F300831}"/>
            </a:ext>
          </a:extLst>
        </xdr:cNvPr>
        <xdr:cNvSpPr>
          <a:spLocks noChangeShapeType="1"/>
        </xdr:cNvSpPr>
      </xdr:nvSpPr>
      <xdr:spPr bwMode="auto">
        <a:xfrm>
          <a:off x="4000500" y="55008780"/>
          <a:ext cx="0" cy="121158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1196</xdr:row>
      <xdr:rowOff>0</xdr:rowOff>
    </xdr:from>
    <xdr:to>
      <xdr:col>22</xdr:col>
      <xdr:colOff>0</xdr:colOff>
      <xdr:row>1196</xdr:row>
      <xdr:rowOff>0</xdr:rowOff>
    </xdr:to>
    <xdr:sp macro="" textlink="">
      <xdr:nvSpPr>
        <xdr:cNvPr id="913" name="Line 151">
          <a:extLst>
            <a:ext uri="{FF2B5EF4-FFF2-40B4-BE49-F238E27FC236}">
              <a16:creationId xmlns:a16="http://schemas.microsoft.com/office/drawing/2014/main" id="{AF19C64F-BA88-417A-AE67-AFB7B82CA1DD}"/>
            </a:ext>
          </a:extLst>
        </xdr:cNvPr>
        <xdr:cNvSpPr>
          <a:spLocks noChangeShapeType="1"/>
        </xdr:cNvSpPr>
      </xdr:nvSpPr>
      <xdr:spPr bwMode="auto">
        <a:xfrm>
          <a:off x="4000500" y="5541264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1199</xdr:row>
      <xdr:rowOff>0</xdr:rowOff>
    </xdr:from>
    <xdr:to>
      <xdr:col>22</xdr:col>
      <xdr:colOff>0</xdr:colOff>
      <xdr:row>1199</xdr:row>
      <xdr:rowOff>0</xdr:rowOff>
    </xdr:to>
    <xdr:sp macro="" textlink="">
      <xdr:nvSpPr>
        <xdr:cNvPr id="914" name="Line 152">
          <a:extLst>
            <a:ext uri="{FF2B5EF4-FFF2-40B4-BE49-F238E27FC236}">
              <a16:creationId xmlns:a16="http://schemas.microsoft.com/office/drawing/2014/main" id="{B8845434-12B7-4556-ABEB-48F1BC1B4843}"/>
            </a:ext>
          </a:extLst>
        </xdr:cNvPr>
        <xdr:cNvSpPr>
          <a:spLocks noChangeShapeType="1"/>
        </xdr:cNvSpPr>
      </xdr:nvSpPr>
      <xdr:spPr bwMode="auto">
        <a:xfrm>
          <a:off x="4000500" y="558165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1202</xdr:row>
      <xdr:rowOff>0</xdr:rowOff>
    </xdr:from>
    <xdr:to>
      <xdr:col>22</xdr:col>
      <xdr:colOff>0</xdr:colOff>
      <xdr:row>1202</xdr:row>
      <xdr:rowOff>0</xdr:rowOff>
    </xdr:to>
    <xdr:sp macro="" textlink="">
      <xdr:nvSpPr>
        <xdr:cNvPr id="915" name="Line 153">
          <a:extLst>
            <a:ext uri="{FF2B5EF4-FFF2-40B4-BE49-F238E27FC236}">
              <a16:creationId xmlns:a16="http://schemas.microsoft.com/office/drawing/2014/main" id="{42D45181-59C4-4CE6-8370-BACE45ECD936}"/>
            </a:ext>
          </a:extLst>
        </xdr:cNvPr>
        <xdr:cNvSpPr>
          <a:spLocks noChangeShapeType="1"/>
        </xdr:cNvSpPr>
      </xdr:nvSpPr>
      <xdr:spPr bwMode="auto">
        <a:xfrm>
          <a:off x="4000500" y="562203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1208</xdr:row>
      <xdr:rowOff>0</xdr:rowOff>
    </xdr:from>
    <xdr:to>
      <xdr:col>12</xdr:col>
      <xdr:colOff>0</xdr:colOff>
      <xdr:row>1208</xdr:row>
      <xdr:rowOff>0</xdr:rowOff>
    </xdr:to>
    <xdr:sp macro="" textlink="">
      <xdr:nvSpPr>
        <xdr:cNvPr id="916" name="Line 106">
          <a:extLst>
            <a:ext uri="{FF2B5EF4-FFF2-40B4-BE49-F238E27FC236}">
              <a16:creationId xmlns:a16="http://schemas.microsoft.com/office/drawing/2014/main" id="{5969389D-1497-45FB-B3AE-99D61A2F7AF8}"/>
            </a:ext>
          </a:extLst>
        </xdr:cNvPr>
        <xdr:cNvSpPr>
          <a:spLocks noChangeShapeType="1"/>
        </xdr:cNvSpPr>
      </xdr:nvSpPr>
      <xdr:spPr bwMode="auto">
        <a:xfrm>
          <a:off x="2484120" y="5704332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1208</xdr:row>
      <xdr:rowOff>0</xdr:rowOff>
    </xdr:from>
    <xdr:to>
      <xdr:col>22</xdr:col>
      <xdr:colOff>0</xdr:colOff>
      <xdr:row>1208</xdr:row>
      <xdr:rowOff>0</xdr:rowOff>
    </xdr:to>
    <xdr:sp macro="" textlink="">
      <xdr:nvSpPr>
        <xdr:cNvPr id="917" name="Line 121">
          <a:extLst>
            <a:ext uri="{FF2B5EF4-FFF2-40B4-BE49-F238E27FC236}">
              <a16:creationId xmlns:a16="http://schemas.microsoft.com/office/drawing/2014/main" id="{46BEFD51-ED98-46C1-B3EB-241D78AAB296}"/>
            </a:ext>
          </a:extLst>
        </xdr:cNvPr>
        <xdr:cNvSpPr>
          <a:spLocks noChangeShapeType="1"/>
        </xdr:cNvSpPr>
      </xdr:nvSpPr>
      <xdr:spPr bwMode="auto">
        <a:xfrm flipV="1">
          <a:off x="3771900" y="5704332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1214</xdr:row>
      <xdr:rowOff>0</xdr:rowOff>
    </xdr:from>
    <xdr:to>
      <xdr:col>12</xdr:col>
      <xdr:colOff>0</xdr:colOff>
      <xdr:row>1214</xdr:row>
      <xdr:rowOff>0</xdr:rowOff>
    </xdr:to>
    <xdr:sp macro="" textlink="">
      <xdr:nvSpPr>
        <xdr:cNvPr id="918" name="Line 106">
          <a:extLst>
            <a:ext uri="{FF2B5EF4-FFF2-40B4-BE49-F238E27FC236}">
              <a16:creationId xmlns:a16="http://schemas.microsoft.com/office/drawing/2014/main" id="{141DBDD5-AC36-4B47-8E44-C7F9F85EFFA2}"/>
            </a:ext>
          </a:extLst>
        </xdr:cNvPr>
        <xdr:cNvSpPr>
          <a:spLocks noChangeShapeType="1"/>
        </xdr:cNvSpPr>
      </xdr:nvSpPr>
      <xdr:spPr bwMode="auto">
        <a:xfrm>
          <a:off x="2484120" y="5745480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1214</xdr:row>
      <xdr:rowOff>0</xdr:rowOff>
    </xdr:from>
    <xdr:to>
      <xdr:col>22</xdr:col>
      <xdr:colOff>0</xdr:colOff>
      <xdr:row>1214</xdr:row>
      <xdr:rowOff>0</xdr:rowOff>
    </xdr:to>
    <xdr:sp macro="" textlink="">
      <xdr:nvSpPr>
        <xdr:cNvPr id="919" name="Line 121">
          <a:extLst>
            <a:ext uri="{FF2B5EF4-FFF2-40B4-BE49-F238E27FC236}">
              <a16:creationId xmlns:a16="http://schemas.microsoft.com/office/drawing/2014/main" id="{33174A29-F105-49CC-BD3C-A7123DFB3E1A}"/>
            </a:ext>
          </a:extLst>
        </xdr:cNvPr>
        <xdr:cNvSpPr>
          <a:spLocks noChangeShapeType="1"/>
        </xdr:cNvSpPr>
      </xdr:nvSpPr>
      <xdr:spPr bwMode="auto">
        <a:xfrm flipV="1">
          <a:off x="3771900" y="5745480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1268</xdr:row>
      <xdr:rowOff>0</xdr:rowOff>
    </xdr:from>
    <xdr:to>
      <xdr:col>12</xdr:col>
      <xdr:colOff>0</xdr:colOff>
      <xdr:row>1268</xdr:row>
      <xdr:rowOff>0</xdr:rowOff>
    </xdr:to>
    <xdr:sp macro="" textlink="">
      <xdr:nvSpPr>
        <xdr:cNvPr id="1020" name="Line 111">
          <a:extLst>
            <a:ext uri="{FF2B5EF4-FFF2-40B4-BE49-F238E27FC236}">
              <a16:creationId xmlns:a16="http://schemas.microsoft.com/office/drawing/2014/main" id="{40436791-E48A-4E88-9458-D0BC9AF7B6FC}"/>
            </a:ext>
          </a:extLst>
        </xdr:cNvPr>
        <xdr:cNvSpPr>
          <a:spLocks noChangeShapeType="1"/>
        </xdr:cNvSpPr>
      </xdr:nvSpPr>
      <xdr:spPr bwMode="auto">
        <a:xfrm>
          <a:off x="2484120" y="962787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1838</xdr:colOff>
      <xdr:row>1268</xdr:row>
      <xdr:rowOff>0</xdr:rowOff>
    </xdr:from>
    <xdr:to>
      <xdr:col>22</xdr:col>
      <xdr:colOff>0</xdr:colOff>
      <xdr:row>1268</xdr:row>
      <xdr:rowOff>0</xdr:rowOff>
    </xdr:to>
    <xdr:sp macro="" textlink="">
      <xdr:nvSpPr>
        <xdr:cNvPr id="1021" name="Line 126">
          <a:extLst>
            <a:ext uri="{FF2B5EF4-FFF2-40B4-BE49-F238E27FC236}">
              <a16:creationId xmlns:a16="http://schemas.microsoft.com/office/drawing/2014/main" id="{96543415-3662-46EA-B492-47B3F323E6C6}"/>
            </a:ext>
          </a:extLst>
        </xdr:cNvPr>
        <xdr:cNvSpPr>
          <a:spLocks noChangeShapeType="1"/>
        </xdr:cNvSpPr>
      </xdr:nvSpPr>
      <xdr:spPr bwMode="auto">
        <a:xfrm flipV="1">
          <a:off x="4002338" y="96278700"/>
          <a:ext cx="729682"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1274</xdr:row>
      <xdr:rowOff>0</xdr:rowOff>
    </xdr:from>
    <xdr:to>
      <xdr:col>29</xdr:col>
      <xdr:colOff>0</xdr:colOff>
      <xdr:row>1274</xdr:row>
      <xdr:rowOff>0</xdr:rowOff>
    </xdr:to>
    <xdr:sp macro="" textlink="">
      <xdr:nvSpPr>
        <xdr:cNvPr id="1022" name="Line 135">
          <a:extLst>
            <a:ext uri="{FF2B5EF4-FFF2-40B4-BE49-F238E27FC236}">
              <a16:creationId xmlns:a16="http://schemas.microsoft.com/office/drawing/2014/main" id="{0465DBFA-546B-44E3-9908-6D38BE054894}"/>
            </a:ext>
          </a:extLst>
        </xdr:cNvPr>
        <xdr:cNvSpPr>
          <a:spLocks noChangeShapeType="1"/>
        </xdr:cNvSpPr>
      </xdr:nvSpPr>
      <xdr:spPr bwMode="auto">
        <a:xfrm flipV="1">
          <a:off x="5288280" y="970940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1277</xdr:row>
      <xdr:rowOff>0</xdr:rowOff>
    </xdr:from>
    <xdr:to>
      <xdr:col>29</xdr:col>
      <xdr:colOff>0</xdr:colOff>
      <xdr:row>1277</xdr:row>
      <xdr:rowOff>0</xdr:rowOff>
    </xdr:to>
    <xdr:sp macro="" textlink="">
      <xdr:nvSpPr>
        <xdr:cNvPr id="1023" name="Line 136">
          <a:extLst>
            <a:ext uri="{FF2B5EF4-FFF2-40B4-BE49-F238E27FC236}">
              <a16:creationId xmlns:a16="http://schemas.microsoft.com/office/drawing/2014/main" id="{307D748C-5CAD-47D9-93DC-3A0B89A083D6}"/>
            </a:ext>
          </a:extLst>
        </xdr:cNvPr>
        <xdr:cNvSpPr>
          <a:spLocks noChangeShapeType="1"/>
        </xdr:cNvSpPr>
      </xdr:nvSpPr>
      <xdr:spPr bwMode="auto">
        <a:xfrm flipV="1">
          <a:off x="5288280" y="975055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1280</xdr:row>
      <xdr:rowOff>0</xdr:rowOff>
    </xdr:from>
    <xdr:to>
      <xdr:col>29</xdr:col>
      <xdr:colOff>0</xdr:colOff>
      <xdr:row>1280</xdr:row>
      <xdr:rowOff>0</xdr:rowOff>
    </xdr:to>
    <xdr:sp macro="" textlink="">
      <xdr:nvSpPr>
        <xdr:cNvPr id="1024" name="Line 137">
          <a:extLst>
            <a:ext uri="{FF2B5EF4-FFF2-40B4-BE49-F238E27FC236}">
              <a16:creationId xmlns:a16="http://schemas.microsoft.com/office/drawing/2014/main" id="{031E82F9-FB76-48DF-8D13-CD14FA96AAE4}"/>
            </a:ext>
          </a:extLst>
        </xdr:cNvPr>
        <xdr:cNvSpPr>
          <a:spLocks noChangeShapeType="1"/>
        </xdr:cNvSpPr>
      </xdr:nvSpPr>
      <xdr:spPr bwMode="auto">
        <a:xfrm flipV="1">
          <a:off x="5288280" y="979170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1289</xdr:row>
      <xdr:rowOff>0</xdr:rowOff>
    </xdr:from>
    <xdr:to>
      <xdr:col>29</xdr:col>
      <xdr:colOff>0</xdr:colOff>
      <xdr:row>1289</xdr:row>
      <xdr:rowOff>0</xdr:rowOff>
    </xdr:to>
    <xdr:sp macro="" textlink="">
      <xdr:nvSpPr>
        <xdr:cNvPr id="1025" name="Line 138">
          <a:extLst>
            <a:ext uri="{FF2B5EF4-FFF2-40B4-BE49-F238E27FC236}">
              <a16:creationId xmlns:a16="http://schemas.microsoft.com/office/drawing/2014/main" id="{B8B3CC96-E53F-476F-BBA0-A4CAFD4F8555}"/>
            </a:ext>
          </a:extLst>
        </xdr:cNvPr>
        <xdr:cNvSpPr>
          <a:spLocks noChangeShapeType="1"/>
        </xdr:cNvSpPr>
      </xdr:nvSpPr>
      <xdr:spPr bwMode="auto">
        <a:xfrm flipV="1">
          <a:off x="5288280" y="991362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1292</xdr:row>
      <xdr:rowOff>0</xdr:rowOff>
    </xdr:from>
    <xdr:to>
      <xdr:col>29</xdr:col>
      <xdr:colOff>0</xdr:colOff>
      <xdr:row>1292</xdr:row>
      <xdr:rowOff>0</xdr:rowOff>
    </xdr:to>
    <xdr:sp macro="" textlink="">
      <xdr:nvSpPr>
        <xdr:cNvPr id="1026" name="Line 139">
          <a:extLst>
            <a:ext uri="{FF2B5EF4-FFF2-40B4-BE49-F238E27FC236}">
              <a16:creationId xmlns:a16="http://schemas.microsoft.com/office/drawing/2014/main" id="{643C74E1-E0B2-4FDA-9DCC-22DE36A42798}"/>
            </a:ext>
          </a:extLst>
        </xdr:cNvPr>
        <xdr:cNvSpPr>
          <a:spLocks noChangeShapeType="1"/>
        </xdr:cNvSpPr>
      </xdr:nvSpPr>
      <xdr:spPr bwMode="auto">
        <a:xfrm flipV="1">
          <a:off x="5288280" y="995476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1280</xdr:row>
      <xdr:rowOff>6350</xdr:rowOff>
    </xdr:from>
    <xdr:to>
      <xdr:col>18</xdr:col>
      <xdr:colOff>0</xdr:colOff>
      <xdr:row>1292</xdr:row>
      <xdr:rowOff>0</xdr:rowOff>
    </xdr:to>
    <xdr:sp macro="" textlink="">
      <xdr:nvSpPr>
        <xdr:cNvPr id="1027" name="Line 170">
          <a:extLst>
            <a:ext uri="{FF2B5EF4-FFF2-40B4-BE49-F238E27FC236}">
              <a16:creationId xmlns:a16="http://schemas.microsoft.com/office/drawing/2014/main" id="{420354C5-1319-4954-888D-2B1DF06A9BE2}"/>
            </a:ext>
          </a:extLst>
        </xdr:cNvPr>
        <xdr:cNvSpPr>
          <a:spLocks noChangeShapeType="1"/>
        </xdr:cNvSpPr>
      </xdr:nvSpPr>
      <xdr:spPr bwMode="auto">
        <a:xfrm>
          <a:off x="4000500" y="97924620"/>
          <a:ext cx="0" cy="162306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1274</xdr:row>
      <xdr:rowOff>0</xdr:rowOff>
    </xdr:from>
    <xdr:to>
      <xdr:col>19</xdr:col>
      <xdr:colOff>0</xdr:colOff>
      <xdr:row>1274</xdr:row>
      <xdr:rowOff>0</xdr:rowOff>
    </xdr:to>
    <xdr:sp macro="" textlink="">
      <xdr:nvSpPr>
        <xdr:cNvPr id="1028" name="Line 171">
          <a:extLst>
            <a:ext uri="{FF2B5EF4-FFF2-40B4-BE49-F238E27FC236}">
              <a16:creationId xmlns:a16="http://schemas.microsoft.com/office/drawing/2014/main" id="{F50E295A-558D-4740-AE3E-6B8EEFB276B1}"/>
            </a:ext>
          </a:extLst>
        </xdr:cNvPr>
        <xdr:cNvSpPr>
          <a:spLocks noChangeShapeType="1"/>
        </xdr:cNvSpPr>
      </xdr:nvSpPr>
      <xdr:spPr bwMode="auto">
        <a:xfrm>
          <a:off x="4000500" y="9709404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1277</xdr:row>
      <xdr:rowOff>0</xdr:rowOff>
    </xdr:from>
    <xdr:to>
      <xdr:col>19</xdr:col>
      <xdr:colOff>0</xdr:colOff>
      <xdr:row>1277</xdr:row>
      <xdr:rowOff>0</xdr:rowOff>
    </xdr:to>
    <xdr:sp macro="" textlink="">
      <xdr:nvSpPr>
        <xdr:cNvPr id="1029" name="Line 172">
          <a:extLst>
            <a:ext uri="{FF2B5EF4-FFF2-40B4-BE49-F238E27FC236}">
              <a16:creationId xmlns:a16="http://schemas.microsoft.com/office/drawing/2014/main" id="{A26ED25D-4E35-4CBB-8F47-457257226B41}"/>
            </a:ext>
          </a:extLst>
        </xdr:cNvPr>
        <xdr:cNvSpPr>
          <a:spLocks noChangeShapeType="1"/>
        </xdr:cNvSpPr>
      </xdr:nvSpPr>
      <xdr:spPr bwMode="auto">
        <a:xfrm>
          <a:off x="4000500" y="9750552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1280</xdr:row>
      <xdr:rowOff>0</xdr:rowOff>
    </xdr:from>
    <xdr:to>
      <xdr:col>19</xdr:col>
      <xdr:colOff>0</xdr:colOff>
      <xdr:row>1280</xdr:row>
      <xdr:rowOff>0</xdr:rowOff>
    </xdr:to>
    <xdr:sp macro="" textlink="">
      <xdr:nvSpPr>
        <xdr:cNvPr id="1030" name="Line 173">
          <a:extLst>
            <a:ext uri="{FF2B5EF4-FFF2-40B4-BE49-F238E27FC236}">
              <a16:creationId xmlns:a16="http://schemas.microsoft.com/office/drawing/2014/main" id="{C5512149-CF47-4BD6-9196-C2F7C21BD2F9}"/>
            </a:ext>
          </a:extLst>
        </xdr:cNvPr>
        <xdr:cNvSpPr>
          <a:spLocks noChangeShapeType="1"/>
        </xdr:cNvSpPr>
      </xdr:nvSpPr>
      <xdr:spPr bwMode="auto">
        <a:xfrm>
          <a:off x="4000500" y="97917000"/>
          <a:ext cx="114300" cy="0"/>
        </a:xfrm>
        <a:prstGeom prst="line">
          <a:avLst/>
        </a:prstGeom>
        <a:noFill/>
        <a:ln w="19050">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1289</xdr:row>
      <xdr:rowOff>0</xdr:rowOff>
    </xdr:from>
    <xdr:to>
      <xdr:col>19</xdr:col>
      <xdr:colOff>0</xdr:colOff>
      <xdr:row>1289</xdr:row>
      <xdr:rowOff>0</xdr:rowOff>
    </xdr:to>
    <xdr:sp macro="" textlink="">
      <xdr:nvSpPr>
        <xdr:cNvPr id="1031" name="Line 174">
          <a:extLst>
            <a:ext uri="{FF2B5EF4-FFF2-40B4-BE49-F238E27FC236}">
              <a16:creationId xmlns:a16="http://schemas.microsoft.com/office/drawing/2014/main" id="{CB2D0B5F-74D4-43BA-8749-40ACE5A1BCD1}"/>
            </a:ext>
          </a:extLst>
        </xdr:cNvPr>
        <xdr:cNvSpPr>
          <a:spLocks noChangeShapeType="1"/>
        </xdr:cNvSpPr>
      </xdr:nvSpPr>
      <xdr:spPr bwMode="auto">
        <a:xfrm>
          <a:off x="4000500" y="991362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1292</xdr:row>
      <xdr:rowOff>0</xdr:rowOff>
    </xdr:from>
    <xdr:to>
      <xdr:col>19</xdr:col>
      <xdr:colOff>0</xdr:colOff>
      <xdr:row>1292</xdr:row>
      <xdr:rowOff>0</xdr:rowOff>
    </xdr:to>
    <xdr:sp macro="" textlink="">
      <xdr:nvSpPr>
        <xdr:cNvPr id="1032" name="Line 175">
          <a:extLst>
            <a:ext uri="{FF2B5EF4-FFF2-40B4-BE49-F238E27FC236}">
              <a16:creationId xmlns:a16="http://schemas.microsoft.com/office/drawing/2014/main" id="{30C99ED6-1020-437C-9CD4-3C39365A3211}"/>
            </a:ext>
          </a:extLst>
        </xdr:cNvPr>
        <xdr:cNvSpPr>
          <a:spLocks noChangeShapeType="1"/>
        </xdr:cNvSpPr>
      </xdr:nvSpPr>
      <xdr:spPr bwMode="auto">
        <a:xfrm>
          <a:off x="4000500" y="9954768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1271</xdr:row>
      <xdr:rowOff>0</xdr:rowOff>
    </xdr:from>
    <xdr:to>
      <xdr:col>22</xdr:col>
      <xdr:colOff>0</xdr:colOff>
      <xdr:row>1271</xdr:row>
      <xdr:rowOff>0</xdr:rowOff>
    </xdr:to>
    <xdr:sp macro="" textlink="">
      <xdr:nvSpPr>
        <xdr:cNvPr id="1033" name="Line 176">
          <a:extLst>
            <a:ext uri="{FF2B5EF4-FFF2-40B4-BE49-F238E27FC236}">
              <a16:creationId xmlns:a16="http://schemas.microsoft.com/office/drawing/2014/main" id="{225EE279-5DC8-4D81-A81F-7A83835C2B8D}"/>
            </a:ext>
          </a:extLst>
        </xdr:cNvPr>
        <xdr:cNvSpPr>
          <a:spLocks noChangeShapeType="1"/>
        </xdr:cNvSpPr>
      </xdr:nvSpPr>
      <xdr:spPr bwMode="auto">
        <a:xfrm>
          <a:off x="4000500" y="966825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1280</xdr:row>
      <xdr:rowOff>9525</xdr:rowOff>
    </xdr:from>
    <xdr:to>
      <xdr:col>25</xdr:col>
      <xdr:colOff>0</xdr:colOff>
      <xdr:row>1286</xdr:row>
      <xdr:rowOff>0</xdr:rowOff>
    </xdr:to>
    <xdr:sp macro="" textlink="">
      <xdr:nvSpPr>
        <xdr:cNvPr id="1034" name="Line 159">
          <a:extLst>
            <a:ext uri="{FF2B5EF4-FFF2-40B4-BE49-F238E27FC236}">
              <a16:creationId xmlns:a16="http://schemas.microsoft.com/office/drawing/2014/main" id="{1AA2542F-0703-4D57-B3E3-FAE48E8D0882}"/>
            </a:ext>
          </a:extLst>
        </xdr:cNvPr>
        <xdr:cNvSpPr>
          <a:spLocks noChangeShapeType="1"/>
        </xdr:cNvSpPr>
      </xdr:nvSpPr>
      <xdr:spPr bwMode="auto">
        <a:xfrm>
          <a:off x="5516880" y="9792906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1283</xdr:row>
      <xdr:rowOff>0</xdr:rowOff>
    </xdr:from>
    <xdr:to>
      <xdr:col>29</xdr:col>
      <xdr:colOff>0</xdr:colOff>
      <xdr:row>1283</xdr:row>
      <xdr:rowOff>0</xdr:rowOff>
    </xdr:to>
    <xdr:sp macro="" textlink="">
      <xdr:nvSpPr>
        <xdr:cNvPr id="1035" name="Line 160">
          <a:extLst>
            <a:ext uri="{FF2B5EF4-FFF2-40B4-BE49-F238E27FC236}">
              <a16:creationId xmlns:a16="http://schemas.microsoft.com/office/drawing/2014/main" id="{DBC57D16-592C-4C4A-8E58-5CF282D221ED}"/>
            </a:ext>
          </a:extLst>
        </xdr:cNvPr>
        <xdr:cNvSpPr>
          <a:spLocks noChangeShapeType="1"/>
        </xdr:cNvSpPr>
      </xdr:nvSpPr>
      <xdr:spPr bwMode="auto">
        <a:xfrm>
          <a:off x="5516880" y="983208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1286</xdr:row>
      <xdr:rowOff>0</xdr:rowOff>
    </xdr:from>
    <xdr:to>
      <xdr:col>29</xdr:col>
      <xdr:colOff>0</xdr:colOff>
      <xdr:row>1286</xdr:row>
      <xdr:rowOff>0</xdr:rowOff>
    </xdr:to>
    <xdr:sp macro="" textlink="">
      <xdr:nvSpPr>
        <xdr:cNvPr id="1036" name="Line 161">
          <a:extLst>
            <a:ext uri="{FF2B5EF4-FFF2-40B4-BE49-F238E27FC236}">
              <a16:creationId xmlns:a16="http://schemas.microsoft.com/office/drawing/2014/main" id="{972F38DC-212D-4269-AC09-A90D30F31150}"/>
            </a:ext>
          </a:extLst>
        </xdr:cNvPr>
        <xdr:cNvSpPr>
          <a:spLocks noChangeShapeType="1"/>
        </xdr:cNvSpPr>
      </xdr:nvSpPr>
      <xdr:spPr bwMode="auto">
        <a:xfrm>
          <a:off x="5516880" y="987247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1295</xdr:row>
      <xdr:rowOff>0</xdr:rowOff>
    </xdr:from>
    <xdr:to>
      <xdr:col>12</xdr:col>
      <xdr:colOff>0</xdr:colOff>
      <xdr:row>1295</xdr:row>
      <xdr:rowOff>0</xdr:rowOff>
    </xdr:to>
    <xdr:sp macro="" textlink="">
      <xdr:nvSpPr>
        <xdr:cNvPr id="1037" name="Line 111">
          <a:extLst>
            <a:ext uri="{FF2B5EF4-FFF2-40B4-BE49-F238E27FC236}">
              <a16:creationId xmlns:a16="http://schemas.microsoft.com/office/drawing/2014/main" id="{BC3DE791-13AC-4E46-9C6D-9A0AC80EBACE}"/>
            </a:ext>
          </a:extLst>
        </xdr:cNvPr>
        <xdr:cNvSpPr>
          <a:spLocks noChangeShapeType="1"/>
        </xdr:cNvSpPr>
      </xdr:nvSpPr>
      <xdr:spPr bwMode="auto">
        <a:xfrm>
          <a:off x="2484120" y="9995916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1295</xdr:row>
      <xdr:rowOff>0</xdr:rowOff>
    </xdr:from>
    <xdr:to>
      <xdr:col>22</xdr:col>
      <xdr:colOff>0</xdr:colOff>
      <xdr:row>1295</xdr:row>
      <xdr:rowOff>0</xdr:rowOff>
    </xdr:to>
    <xdr:sp macro="" textlink="">
      <xdr:nvSpPr>
        <xdr:cNvPr id="1038" name="Line 126">
          <a:extLst>
            <a:ext uri="{FF2B5EF4-FFF2-40B4-BE49-F238E27FC236}">
              <a16:creationId xmlns:a16="http://schemas.microsoft.com/office/drawing/2014/main" id="{E615C797-DC60-44F6-B8DC-3430278D8AF7}"/>
            </a:ext>
          </a:extLst>
        </xdr:cNvPr>
        <xdr:cNvSpPr>
          <a:spLocks noChangeShapeType="1"/>
        </xdr:cNvSpPr>
      </xdr:nvSpPr>
      <xdr:spPr bwMode="auto">
        <a:xfrm flipV="1">
          <a:off x="4000500" y="999591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1301</xdr:row>
      <xdr:rowOff>0</xdr:rowOff>
    </xdr:from>
    <xdr:to>
      <xdr:col>29</xdr:col>
      <xdr:colOff>0</xdr:colOff>
      <xdr:row>1301</xdr:row>
      <xdr:rowOff>0</xdr:rowOff>
    </xdr:to>
    <xdr:sp macro="" textlink="">
      <xdr:nvSpPr>
        <xdr:cNvPr id="1039" name="Line 135">
          <a:extLst>
            <a:ext uri="{FF2B5EF4-FFF2-40B4-BE49-F238E27FC236}">
              <a16:creationId xmlns:a16="http://schemas.microsoft.com/office/drawing/2014/main" id="{DA54131F-D773-4A47-9334-17693B73872C}"/>
            </a:ext>
          </a:extLst>
        </xdr:cNvPr>
        <xdr:cNvSpPr>
          <a:spLocks noChangeShapeType="1"/>
        </xdr:cNvSpPr>
      </xdr:nvSpPr>
      <xdr:spPr bwMode="auto">
        <a:xfrm flipV="1">
          <a:off x="5288280" y="1007745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1304</xdr:row>
      <xdr:rowOff>0</xdr:rowOff>
    </xdr:from>
    <xdr:to>
      <xdr:col>29</xdr:col>
      <xdr:colOff>0</xdr:colOff>
      <xdr:row>1304</xdr:row>
      <xdr:rowOff>0</xdr:rowOff>
    </xdr:to>
    <xdr:sp macro="" textlink="">
      <xdr:nvSpPr>
        <xdr:cNvPr id="1040" name="Line 136">
          <a:extLst>
            <a:ext uri="{FF2B5EF4-FFF2-40B4-BE49-F238E27FC236}">
              <a16:creationId xmlns:a16="http://schemas.microsoft.com/office/drawing/2014/main" id="{4ED9378B-3283-46F6-B842-9CDE66F480DE}"/>
            </a:ext>
          </a:extLst>
        </xdr:cNvPr>
        <xdr:cNvSpPr>
          <a:spLocks noChangeShapeType="1"/>
        </xdr:cNvSpPr>
      </xdr:nvSpPr>
      <xdr:spPr bwMode="auto">
        <a:xfrm flipV="1">
          <a:off x="5288280" y="1011859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1307</xdr:row>
      <xdr:rowOff>0</xdr:rowOff>
    </xdr:from>
    <xdr:to>
      <xdr:col>29</xdr:col>
      <xdr:colOff>0</xdr:colOff>
      <xdr:row>1307</xdr:row>
      <xdr:rowOff>0</xdr:rowOff>
    </xdr:to>
    <xdr:sp macro="" textlink="">
      <xdr:nvSpPr>
        <xdr:cNvPr id="1041" name="Line 137">
          <a:extLst>
            <a:ext uri="{FF2B5EF4-FFF2-40B4-BE49-F238E27FC236}">
              <a16:creationId xmlns:a16="http://schemas.microsoft.com/office/drawing/2014/main" id="{EC35150B-2A4A-4CA6-83BF-BFD8B872A431}"/>
            </a:ext>
          </a:extLst>
        </xdr:cNvPr>
        <xdr:cNvSpPr>
          <a:spLocks noChangeShapeType="1"/>
        </xdr:cNvSpPr>
      </xdr:nvSpPr>
      <xdr:spPr bwMode="auto">
        <a:xfrm flipV="1">
          <a:off x="5288280" y="1015974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1316</xdr:row>
      <xdr:rowOff>0</xdr:rowOff>
    </xdr:from>
    <xdr:to>
      <xdr:col>29</xdr:col>
      <xdr:colOff>0</xdr:colOff>
      <xdr:row>1316</xdr:row>
      <xdr:rowOff>0</xdr:rowOff>
    </xdr:to>
    <xdr:sp macro="" textlink="">
      <xdr:nvSpPr>
        <xdr:cNvPr id="1042" name="Line 138">
          <a:extLst>
            <a:ext uri="{FF2B5EF4-FFF2-40B4-BE49-F238E27FC236}">
              <a16:creationId xmlns:a16="http://schemas.microsoft.com/office/drawing/2014/main" id="{E0ECF507-35A5-4D3F-943E-BCD2C29759C8}"/>
            </a:ext>
          </a:extLst>
        </xdr:cNvPr>
        <xdr:cNvSpPr>
          <a:spLocks noChangeShapeType="1"/>
        </xdr:cNvSpPr>
      </xdr:nvSpPr>
      <xdr:spPr bwMode="auto">
        <a:xfrm flipV="1">
          <a:off x="5288280" y="1028166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1319</xdr:row>
      <xdr:rowOff>0</xdr:rowOff>
    </xdr:from>
    <xdr:to>
      <xdr:col>29</xdr:col>
      <xdr:colOff>0</xdr:colOff>
      <xdr:row>1319</xdr:row>
      <xdr:rowOff>0</xdr:rowOff>
    </xdr:to>
    <xdr:sp macro="" textlink="">
      <xdr:nvSpPr>
        <xdr:cNvPr id="1043" name="Line 139">
          <a:extLst>
            <a:ext uri="{FF2B5EF4-FFF2-40B4-BE49-F238E27FC236}">
              <a16:creationId xmlns:a16="http://schemas.microsoft.com/office/drawing/2014/main" id="{8ADD8623-5B92-413D-85CD-299D38B40383}"/>
            </a:ext>
          </a:extLst>
        </xdr:cNvPr>
        <xdr:cNvSpPr>
          <a:spLocks noChangeShapeType="1"/>
        </xdr:cNvSpPr>
      </xdr:nvSpPr>
      <xdr:spPr bwMode="auto">
        <a:xfrm flipV="1">
          <a:off x="5288280" y="1032281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1307</xdr:row>
      <xdr:rowOff>0</xdr:rowOff>
    </xdr:from>
    <xdr:to>
      <xdr:col>18</xdr:col>
      <xdr:colOff>0</xdr:colOff>
      <xdr:row>1319</xdr:row>
      <xdr:rowOff>0</xdr:rowOff>
    </xdr:to>
    <xdr:sp macro="" textlink="">
      <xdr:nvSpPr>
        <xdr:cNvPr id="1044" name="Line 170">
          <a:extLst>
            <a:ext uri="{FF2B5EF4-FFF2-40B4-BE49-F238E27FC236}">
              <a16:creationId xmlns:a16="http://schemas.microsoft.com/office/drawing/2014/main" id="{19491328-36FE-4834-A661-88CE78A99B88}"/>
            </a:ext>
          </a:extLst>
        </xdr:cNvPr>
        <xdr:cNvSpPr>
          <a:spLocks noChangeShapeType="1"/>
        </xdr:cNvSpPr>
      </xdr:nvSpPr>
      <xdr:spPr bwMode="auto">
        <a:xfrm>
          <a:off x="4000500" y="101597460"/>
          <a:ext cx="0" cy="163068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1301</xdr:row>
      <xdr:rowOff>0</xdr:rowOff>
    </xdr:from>
    <xdr:to>
      <xdr:col>19</xdr:col>
      <xdr:colOff>0</xdr:colOff>
      <xdr:row>1301</xdr:row>
      <xdr:rowOff>0</xdr:rowOff>
    </xdr:to>
    <xdr:sp macro="" textlink="">
      <xdr:nvSpPr>
        <xdr:cNvPr id="1045" name="Line 171">
          <a:extLst>
            <a:ext uri="{FF2B5EF4-FFF2-40B4-BE49-F238E27FC236}">
              <a16:creationId xmlns:a16="http://schemas.microsoft.com/office/drawing/2014/main" id="{5EF1FFC3-F04B-4234-A859-9AB66D346A34}"/>
            </a:ext>
          </a:extLst>
        </xdr:cNvPr>
        <xdr:cNvSpPr>
          <a:spLocks noChangeShapeType="1"/>
        </xdr:cNvSpPr>
      </xdr:nvSpPr>
      <xdr:spPr bwMode="auto">
        <a:xfrm>
          <a:off x="4000500" y="1007745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1304</xdr:row>
      <xdr:rowOff>0</xdr:rowOff>
    </xdr:from>
    <xdr:to>
      <xdr:col>19</xdr:col>
      <xdr:colOff>0</xdr:colOff>
      <xdr:row>1304</xdr:row>
      <xdr:rowOff>0</xdr:rowOff>
    </xdr:to>
    <xdr:sp macro="" textlink="">
      <xdr:nvSpPr>
        <xdr:cNvPr id="1046" name="Line 172">
          <a:extLst>
            <a:ext uri="{FF2B5EF4-FFF2-40B4-BE49-F238E27FC236}">
              <a16:creationId xmlns:a16="http://schemas.microsoft.com/office/drawing/2014/main" id="{F1F09F90-EB40-40D9-9E0A-538432AF1959}"/>
            </a:ext>
          </a:extLst>
        </xdr:cNvPr>
        <xdr:cNvSpPr>
          <a:spLocks noChangeShapeType="1"/>
        </xdr:cNvSpPr>
      </xdr:nvSpPr>
      <xdr:spPr bwMode="auto">
        <a:xfrm>
          <a:off x="4000500" y="10118598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1307</xdr:row>
      <xdr:rowOff>0</xdr:rowOff>
    </xdr:from>
    <xdr:to>
      <xdr:col>19</xdr:col>
      <xdr:colOff>0</xdr:colOff>
      <xdr:row>1307</xdr:row>
      <xdr:rowOff>0</xdr:rowOff>
    </xdr:to>
    <xdr:sp macro="" textlink="">
      <xdr:nvSpPr>
        <xdr:cNvPr id="1047" name="Line 173">
          <a:extLst>
            <a:ext uri="{FF2B5EF4-FFF2-40B4-BE49-F238E27FC236}">
              <a16:creationId xmlns:a16="http://schemas.microsoft.com/office/drawing/2014/main" id="{8A9ECF17-B073-4D13-A238-26EBF3E3D272}"/>
            </a:ext>
          </a:extLst>
        </xdr:cNvPr>
        <xdr:cNvSpPr>
          <a:spLocks noChangeShapeType="1"/>
        </xdr:cNvSpPr>
      </xdr:nvSpPr>
      <xdr:spPr bwMode="auto">
        <a:xfrm>
          <a:off x="4000500" y="101597460"/>
          <a:ext cx="114300" cy="0"/>
        </a:xfrm>
        <a:prstGeom prst="line">
          <a:avLst/>
        </a:prstGeom>
        <a:noFill/>
        <a:ln w="19050">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1316</xdr:row>
      <xdr:rowOff>0</xdr:rowOff>
    </xdr:from>
    <xdr:to>
      <xdr:col>19</xdr:col>
      <xdr:colOff>0</xdr:colOff>
      <xdr:row>1316</xdr:row>
      <xdr:rowOff>0</xdr:rowOff>
    </xdr:to>
    <xdr:sp macro="" textlink="">
      <xdr:nvSpPr>
        <xdr:cNvPr id="1048" name="Line 174">
          <a:extLst>
            <a:ext uri="{FF2B5EF4-FFF2-40B4-BE49-F238E27FC236}">
              <a16:creationId xmlns:a16="http://schemas.microsoft.com/office/drawing/2014/main" id="{CD952B0A-60FD-4967-A406-2588949FC30D}"/>
            </a:ext>
          </a:extLst>
        </xdr:cNvPr>
        <xdr:cNvSpPr>
          <a:spLocks noChangeShapeType="1"/>
        </xdr:cNvSpPr>
      </xdr:nvSpPr>
      <xdr:spPr bwMode="auto">
        <a:xfrm>
          <a:off x="4000500" y="10281666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1319</xdr:row>
      <xdr:rowOff>0</xdr:rowOff>
    </xdr:from>
    <xdr:to>
      <xdr:col>19</xdr:col>
      <xdr:colOff>0</xdr:colOff>
      <xdr:row>1319</xdr:row>
      <xdr:rowOff>0</xdr:rowOff>
    </xdr:to>
    <xdr:sp macro="" textlink="">
      <xdr:nvSpPr>
        <xdr:cNvPr id="1049" name="Line 175">
          <a:extLst>
            <a:ext uri="{FF2B5EF4-FFF2-40B4-BE49-F238E27FC236}">
              <a16:creationId xmlns:a16="http://schemas.microsoft.com/office/drawing/2014/main" id="{8668A178-4FDD-4BCB-9276-D0FC2D013169}"/>
            </a:ext>
          </a:extLst>
        </xdr:cNvPr>
        <xdr:cNvSpPr>
          <a:spLocks noChangeShapeType="1"/>
        </xdr:cNvSpPr>
      </xdr:nvSpPr>
      <xdr:spPr bwMode="auto">
        <a:xfrm>
          <a:off x="4000500" y="10322814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1298</xdr:row>
      <xdr:rowOff>0</xdr:rowOff>
    </xdr:from>
    <xdr:to>
      <xdr:col>22</xdr:col>
      <xdr:colOff>0</xdr:colOff>
      <xdr:row>1298</xdr:row>
      <xdr:rowOff>0</xdr:rowOff>
    </xdr:to>
    <xdr:sp macro="" textlink="">
      <xdr:nvSpPr>
        <xdr:cNvPr id="1050" name="Line 176">
          <a:extLst>
            <a:ext uri="{FF2B5EF4-FFF2-40B4-BE49-F238E27FC236}">
              <a16:creationId xmlns:a16="http://schemas.microsoft.com/office/drawing/2014/main" id="{0D939D9C-2DDA-429A-AB11-00C6EFE4AA0F}"/>
            </a:ext>
          </a:extLst>
        </xdr:cNvPr>
        <xdr:cNvSpPr>
          <a:spLocks noChangeShapeType="1"/>
        </xdr:cNvSpPr>
      </xdr:nvSpPr>
      <xdr:spPr bwMode="auto">
        <a:xfrm>
          <a:off x="4000500" y="1003630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1307</xdr:row>
      <xdr:rowOff>9525</xdr:rowOff>
    </xdr:from>
    <xdr:to>
      <xdr:col>25</xdr:col>
      <xdr:colOff>0</xdr:colOff>
      <xdr:row>1313</xdr:row>
      <xdr:rowOff>0</xdr:rowOff>
    </xdr:to>
    <xdr:sp macro="" textlink="">
      <xdr:nvSpPr>
        <xdr:cNvPr id="1051" name="Line 159">
          <a:extLst>
            <a:ext uri="{FF2B5EF4-FFF2-40B4-BE49-F238E27FC236}">
              <a16:creationId xmlns:a16="http://schemas.microsoft.com/office/drawing/2014/main" id="{4C895FC5-77BE-48A8-AFBF-C765043F29E0}"/>
            </a:ext>
          </a:extLst>
        </xdr:cNvPr>
        <xdr:cNvSpPr>
          <a:spLocks noChangeShapeType="1"/>
        </xdr:cNvSpPr>
      </xdr:nvSpPr>
      <xdr:spPr bwMode="auto">
        <a:xfrm>
          <a:off x="5516880" y="10160952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1310</xdr:row>
      <xdr:rowOff>0</xdr:rowOff>
    </xdr:from>
    <xdr:to>
      <xdr:col>29</xdr:col>
      <xdr:colOff>0</xdr:colOff>
      <xdr:row>1310</xdr:row>
      <xdr:rowOff>0</xdr:rowOff>
    </xdr:to>
    <xdr:sp macro="" textlink="">
      <xdr:nvSpPr>
        <xdr:cNvPr id="1052" name="Line 160">
          <a:extLst>
            <a:ext uri="{FF2B5EF4-FFF2-40B4-BE49-F238E27FC236}">
              <a16:creationId xmlns:a16="http://schemas.microsoft.com/office/drawing/2014/main" id="{32184DBD-6E37-4CA1-8DEF-6F13918AFD45}"/>
            </a:ext>
          </a:extLst>
        </xdr:cNvPr>
        <xdr:cNvSpPr>
          <a:spLocks noChangeShapeType="1"/>
        </xdr:cNvSpPr>
      </xdr:nvSpPr>
      <xdr:spPr bwMode="auto">
        <a:xfrm>
          <a:off x="5516880" y="1020013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1313</xdr:row>
      <xdr:rowOff>0</xdr:rowOff>
    </xdr:from>
    <xdr:to>
      <xdr:col>29</xdr:col>
      <xdr:colOff>0</xdr:colOff>
      <xdr:row>1313</xdr:row>
      <xdr:rowOff>0</xdr:rowOff>
    </xdr:to>
    <xdr:sp macro="" textlink="">
      <xdr:nvSpPr>
        <xdr:cNvPr id="1053" name="Line 161">
          <a:extLst>
            <a:ext uri="{FF2B5EF4-FFF2-40B4-BE49-F238E27FC236}">
              <a16:creationId xmlns:a16="http://schemas.microsoft.com/office/drawing/2014/main" id="{E6175D9D-9852-4ECD-B073-E028396CD5EC}"/>
            </a:ext>
          </a:extLst>
        </xdr:cNvPr>
        <xdr:cNvSpPr>
          <a:spLocks noChangeShapeType="1"/>
        </xdr:cNvSpPr>
      </xdr:nvSpPr>
      <xdr:spPr bwMode="auto">
        <a:xfrm>
          <a:off x="5516880" y="10240518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1838</xdr:colOff>
      <xdr:row>1268</xdr:row>
      <xdr:rowOff>9525</xdr:rowOff>
    </xdr:from>
    <xdr:to>
      <xdr:col>18</xdr:col>
      <xdr:colOff>1838</xdr:colOff>
      <xdr:row>1280</xdr:row>
      <xdr:rowOff>9525</xdr:rowOff>
    </xdr:to>
    <xdr:sp macro="" textlink="">
      <xdr:nvSpPr>
        <xdr:cNvPr id="1056" name="Line 170">
          <a:extLst>
            <a:ext uri="{FF2B5EF4-FFF2-40B4-BE49-F238E27FC236}">
              <a16:creationId xmlns:a16="http://schemas.microsoft.com/office/drawing/2014/main" id="{EB6B8CFF-5FAD-41A3-AB4E-59A4A4264B79}"/>
            </a:ext>
          </a:extLst>
        </xdr:cNvPr>
        <xdr:cNvSpPr>
          <a:spLocks noChangeShapeType="1"/>
        </xdr:cNvSpPr>
      </xdr:nvSpPr>
      <xdr:spPr bwMode="auto">
        <a:xfrm>
          <a:off x="4002338" y="96290765"/>
          <a:ext cx="0" cy="16383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318705</xdr:colOff>
      <xdr:row>1268</xdr:row>
      <xdr:rowOff>0</xdr:rowOff>
    </xdr:from>
    <xdr:to>
      <xdr:col>18</xdr:col>
      <xdr:colOff>0</xdr:colOff>
      <xdr:row>1268</xdr:row>
      <xdr:rowOff>0</xdr:rowOff>
    </xdr:to>
    <xdr:sp macro="" textlink="">
      <xdr:nvSpPr>
        <xdr:cNvPr id="1057" name="Line 111">
          <a:extLst>
            <a:ext uri="{FF2B5EF4-FFF2-40B4-BE49-F238E27FC236}">
              <a16:creationId xmlns:a16="http://schemas.microsoft.com/office/drawing/2014/main" id="{BA9659D9-0FA2-4463-AEDC-B6F57CDAD850}"/>
            </a:ext>
          </a:extLst>
        </xdr:cNvPr>
        <xdr:cNvSpPr>
          <a:spLocks noChangeShapeType="1"/>
        </xdr:cNvSpPr>
      </xdr:nvSpPr>
      <xdr:spPr bwMode="auto">
        <a:xfrm>
          <a:off x="3765485" y="96278700"/>
          <a:ext cx="23501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1295</xdr:row>
      <xdr:rowOff>0</xdr:rowOff>
    </xdr:from>
    <xdr:to>
      <xdr:col>18</xdr:col>
      <xdr:colOff>0</xdr:colOff>
      <xdr:row>1307</xdr:row>
      <xdr:rowOff>0</xdr:rowOff>
    </xdr:to>
    <xdr:sp macro="" textlink="">
      <xdr:nvSpPr>
        <xdr:cNvPr id="1058" name="Line 170">
          <a:extLst>
            <a:ext uri="{FF2B5EF4-FFF2-40B4-BE49-F238E27FC236}">
              <a16:creationId xmlns:a16="http://schemas.microsoft.com/office/drawing/2014/main" id="{6BEF8CBB-5BA7-4431-8D49-D8D5C016A828}"/>
            </a:ext>
          </a:extLst>
        </xdr:cNvPr>
        <xdr:cNvSpPr>
          <a:spLocks noChangeShapeType="1"/>
        </xdr:cNvSpPr>
      </xdr:nvSpPr>
      <xdr:spPr bwMode="auto">
        <a:xfrm>
          <a:off x="4000500" y="99959160"/>
          <a:ext cx="0" cy="163830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1295</xdr:row>
      <xdr:rowOff>0</xdr:rowOff>
    </xdr:from>
    <xdr:to>
      <xdr:col>18</xdr:col>
      <xdr:colOff>13205</xdr:colOff>
      <xdr:row>1295</xdr:row>
      <xdr:rowOff>0</xdr:rowOff>
    </xdr:to>
    <xdr:sp macro="" textlink="">
      <xdr:nvSpPr>
        <xdr:cNvPr id="1059" name="Line 111">
          <a:extLst>
            <a:ext uri="{FF2B5EF4-FFF2-40B4-BE49-F238E27FC236}">
              <a16:creationId xmlns:a16="http://schemas.microsoft.com/office/drawing/2014/main" id="{EF9A4582-A947-4FE9-804C-FB9B17A35CA9}"/>
            </a:ext>
          </a:extLst>
        </xdr:cNvPr>
        <xdr:cNvSpPr>
          <a:spLocks noChangeShapeType="1"/>
        </xdr:cNvSpPr>
      </xdr:nvSpPr>
      <xdr:spPr bwMode="auto">
        <a:xfrm>
          <a:off x="3771900" y="99959160"/>
          <a:ext cx="244345"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1217</xdr:row>
      <xdr:rowOff>0</xdr:rowOff>
    </xdr:from>
    <xdr:to>
      <xdr:col>12</xdr:col>
      <xdr:colOff>0</xdr:colOff>
      <xdr:row>1217</xdr:row>
      <xdr:rowOff>0</xdr:rowOff>
    </xdr:to>
    <xdr:sp macro="" textlink="">
      <xdr:nvSpPr>
        <xdr:cNvPr id="1108" name="Line 106">
          <a:extLst>
            <a:ext uri="{FF2B5EF4-FFF2-40B4-BE49-F238E27FC236}">
              <a16:creationId xmlns:a16="http://schemas.microsoft.com/office/drawing/2014/main" id="{44992C74-3052-4546-8676-0C2F6B7CC833}"/>
            </a:ext>
          </a:extLst>
        </xdr:cNvPr>
        <xdr:cNvSpPr>
          <a:spLocks noChangeShapeType="1"/>
        </xdr:cNvSpPr>
      </xdr:nvSpPr>
      <xdr:spPr bwMode="auto">
        <a:xfrm>
          <a:off x="2484120" y="5910072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1217</xdr:row>
      <xdr:rowOff>0</xdr:rowOff>
    </xdr:from>
    <xdr:to>
      <xdr:col>22</xdr:col>
      <xdr:colOff>0</xdr:colOff>
      <xdr:row>1217</xdr:row>
      <xdr:rowOff>0</xdr:rowOff>
    </xdr:to>
    <xdr:sp macro="" textlink="">
      <xdr:nvSpPr>
        <xdr:cNvPr id="1109" name="Line 121">
          <a:extLst>
            <a:ext uri="{FF2B5EF4-FFF2-40B4-BE49-F238E27FC236}">
              <a16:creationId xmlns:a16="http://schemas.microsoft.com/office/drawing/2014/main" id="{14A746D9-4BC9-43B3-82F4-FBE7222D8FF2}"/>
            </a:ext>
          </a:extLst>
        </xdr:cNvPr>
        <xdr:cNvSpPr>
          <a:spLocks noChangeShapeType="1"/>
        </xdr:cNvSpPr>
      </xdr:nvSpPr>
      <xdr:spPr bwMode="auto">
        <a:xfrm flipV="1">
          <a:off x="3771900" y="5910072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8</xdr:col>
      <xdr:colOff>0</xdr:colOff>
      <xdr:row>17</xdr:row>
      <xdr:rowOff>0</xdr:rowOff>
    </xdr:to>
    <xdr:sp macro="" textlink="">
      <xdr:nvSpPr>
        <xdr:cNvPr id="311" name="Line 4">
          <a:extLst>
            <a:ext uri="{FF2B5EF4-FFF2-40B4-BE49-F238E27FC236}">
              <a16:creationId xmlns:a16="http://schemas.microsoft.com/office/drawing/2014/main" id="{AFB33434-EE00-4B87-A2B7-E52F79CFDF30}"/>
            </a:ext>
          </a:extLst>
        </xdr:cNvPr>
        <xdr:cNvSpPr>
          <a:spLocks noChangeShapeType="1"/>
        </xdr:cNvSpPr>
      </xdr:nvSpPr>
      <xdr:spPr bwMode="auto">
        <a:xfrm>
          <a:off x="114300" y="2514600"/>
          <a:ext cx="158496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xdr:row>
      <xdr:rowOff>0</xdr:rowOff>
    </xdr:from>
    <xdr:to>
      <xdr:col>8</xdr:col>
      <xdr:colOff>0</xdr:colOff>
      <xdr:row>20</xdr:row>
      <xdr:rowOff>0</xdr:rowOff>
    </xdr:to>
    <xdr:sp macro="" textlink="">
      <xdr:nvSpPr>
        <xdr:cNvPr id="438" name="Line 4">
          <a:extLst>
            <a:ext uri="{FF2B5EF4-FFF2-40B4-BE49-F238E27FC236}">
              <a16:creationId xmlns:a16="http://schemas.microsoft.com/office/drawing/2014/main" id="{C76113BB-5183-4A7A-8BDF-0960F55DCC50}"/>
            </a:ext>
          </a:extLst>
        </xdr:cNvPr>
        <xdr:cNvSpPr>
          <a:spLocks noChangeShapeType="1"/>
        </xdr:cNvSpPr>
      </xdr:nvSpPr>
      <xdr:spPr bwMode="auto">
        <a:xfrm>
          <a:off x="114300" y="2918460"/>
          <a:ext cx="158496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152400</xdr:colOff>
      <xdr:row>12</xdr:row>
      <xdr:rowOff>57845</xdr:rowOff>
    </xdr:from>
    <xdr:to>
      <xdr:col>30</xdr:col>
      <xdr:colOff>150812</xdr:colOff>
      <xdr:row>16</xdr:row>
      <xdr:rowOff>10174</xdr:rowOff>
    </xdr:to>
    <xdr:cxnSp macro="">
      <xdr:nvCxnSpPr>
        <xdr:cNvPr id="439" name="Connecteur droit avec flèche 438">
          <a:extLst>
            <a:ext uri="{FF2B5EF4-FFF2-40B4-BE49-F238E27FC236}">
              <a16:creationId xmlns:a16="http://schemas.microsoft.com/office/drawing/2014/main" id="{FDA4B3AD-D424-4700-BEB0-EC04ECF9E25B}"/>
            </a:ext>
          </a:extLst>
        </xdr:cNvPr>
        <xdr:cNvCxnSpPr/>
      </xdr:nvCxnSpPr>
      <xdr:spPr>
        <a:xfrm>
          <a:off x="6032740" y="2346720"/>
          <a:ext cx="616638" cy="415280"/>
        </a:xfrm>
        <a:prstGeom prst="straightConnector1">
          <a:avLst/>
        </a:prstGeom>
        <a:ln>
          <a:solidFill>
            <a:schemeClr val="bg1">
              <a:lumMod val="6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499</xdr:row>
      <xdr:rowOff>0</xdr:rowOff>
    </xdr:from>
    <xdr:to>
      <xdr:col>12</xdr:col>
      <xdr:colOff>0</xdr:colOff>
      <xdr:row>499</xdr:row>
      <xdr:rowOff>0</xdr:rowOff>
    </xdr:to>
    <xdr:sp macro="" textlink="">
      <xdr:nvSpPr>
        <xdr:cNvPr id="579" name="Line 111">
          <a:extLst>
            <a:ext uri="{FF2B5EF4-FFF2-40B4-BE49-F238E27FC236}">
              <a16:creationId xmlns:a16="http://schemas.microsoft.com/office/drawing/2014/main" id="{09638B7A-3A08-4E25-8D9B-D9FC2D6CB404}"/>
            </a:ext>
          </a:extLst>
        </xdr:cNvPr>
        <xdr:cNvSpPr>
          <a:spLocks noChangeShapeType="1"/>
        </xdr:cNvSpPr>
      </xdr:nvSpPr>
      <xdr:spPr bwMode="auto">
        <a:xfrm>
          <a:off x="2484120" y="6482334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499</xdr:row>
      <xdr:rowOff>0</xdr:rowOff>
    </xdr:from>
    <xdr:to>
      <xdr:col>22</xdr:col>
      <xdr:colOff>0</xdr:colOff>
      <xdr:row>499</xdr:row>
      <xdr:rowOff>0</xdr:rowOff>
    </xdr:to>
    <xdr:sp macro="" textlink="">
      <xdr:nvSpPr>
        <xdr:cNvPr id="580" name="Line 126">
          <a:extLst>
            <a:ext uri="{FF2B5EF4-FFF2-40B4-BE49-F238E27FC236}">
              <a16:creationId xmlns:a16="http://schemas.microsoft.com/office/drawing/2014/main" id="{CB718D93-69F1-4632-9D58-2A2595369F41}"/>
            </a:ext>
          </a:extLst>
        </xdr:cNvPr>
        <xdr:cNvSpPr>
          <a:spLocks noChangeShapeType="1"/>
        </xdr:cNvSpPr>
      </xdr:nvSpPr>
      <xdr:spPr bwMode="auto">
        <a:xfrm>
          <a:off x="4010297" y="683971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505</xdr:row>
      <xdr:rowOff>0</xdr:rowOff>
    </xdr:from>
    <xdr:to>
      <xdr:col>29</xdr:col>
      <xdr:colOff>0</xdr:colOff>
      <xdr:row>505</xdr:row>
      <xdr:rowOff>0</xdr:rowOff>
    </xdr:to>
    <xdr:sp macro="" textlink="">
      <xdr:nvSpPr>
        <xdr:cNvPr id="581" name="Line 135">
          <a:extLst>
            <a:ext uri="{FF2B5EF4-FFF2-40B4-BE49-F238E27FC236}">
              <a16:creationId xmlns:a16="http://schemas.microsoft.com/office/drawing/2014/main" id="{8DEE6D96-93A5-4709-A057-E4691796A2B9}"/>
            </a:ext>
          </a:extLst>
        </xdr:cNvPr>
        <xdr:cNvSpPr>
          <a:spLocks noChangeShapeType="1"/>
        </xdr:cNvSpPr>
      </xdr:nvSpPr>
      <xdr:spPr bwMode="auto">
        <a:xfrm flipV="1">
          <a:off x="5288280" y="656386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508</xdr:row>
      <xdr:rowOff>0</xdr:rowOff>
    </xdr:from>
    <xdr:to>
      <xdr:col>29</xdr:col>
      <xdr:colOff>0</xdr:colOff>
      <xdr:row>508</xdr:row>
      <xdr:rowOff>0</xdr:rowOff>
    </xdr:to>
    <xdr:sp macro="" textlink="">
      <xdr:nvSpPr>
        <xdr:cNvPr id="582" name="Line 136">
          <a:extLst>
            <a:ext uri="{FF2B5EF4-FFF2-40B4-BE49-F238E27FC236}">
              <a16:creationId xmlns:a16="http://schemas.microsoft.com/office/drawing/2014/main" id="{812955EC-F393-4577-82F3-66491BCDC71A}"/>
            </a:ext>
          </a:extLst>
        </xdr:cNvPr>
        <xdr:cNvSpPr>
          <a:spLocks noChangeShapeType="1"/>
        </xdr:cNvSpPr>
      </xdr:nvSpPr>
      <xdr:spPr bwMode="auto">
        <a:xfrm flipV="1">
          <a:off x="5288280" y="660501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511</xdr:row>
      <xdr:rowOff>0</xdr:rowOff>
    </xdr:from>
    <xdr:to>
      <xdr:col>29</xdr:col>
      <xdr:colOff>0</xdr:colOff>
      <xdr:row>511</xdr:row>
      <xdr:rowOff>0</xdr:rowOff>
    </xdr:to>
    <xdr:sp macro="" textlink="">
      <xdr:nvSpPr>
        <xdr:cNvPr id="583" name="Line 137">
          <a:extLst>
            <a:ext uri="{FF2B5EF4-FFF2-40B4-BE49-F238E27FC236}">
              <a16:creationId xmlns:a16="http://schemas.microsoft.com/office/drawing/2014/main" id="{7A3C3B0C-E2FA-4DC0-894D-C831D0DA86F8}"/>
            </a:ext>
          </a:extLst>
        </xdr:cNvPr>
        <xdr:cNvSpPr>
          <a:spLocks noChangeShapeType="1"/>
        </xdr:cNvSpPr>
      </xdr:nvSpPr>
      <xdr:spPr bwMode="auto">
        <a:xfrm flipV="1">
          <a:off x="5288280" y="664616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520</xdr:row>
      <xdr:rowOff>0</xdr:rowOff>
    </xdr:from>
    <xdr:to>
      <xdr:col>29</xdr:col>
      <xdr:colOff>0</xdr:colOff>
      <xdr:row>520</xdr:row>
      <xdr:rowOff>0</xdr:rowOff>
    </xdr:to>
    <xdr:sp macro="" textlink="">
      <xdr:nvSpPr>
        <xdr:cNvPr id="584" name="Line 138">
          <a:extLst>
            <a:ext uri="{FF2B5EF4-FFF2-40B4-BE49-F238E27FC236}">
              <a16:creationId xmlns:a16="http://schemas.microsoft.com/office/drawing/2014/main" id="{57189890-577A-4686-8F68-4EC581269B50}"/>
            </a:ext>
          </a:extLst>
        </xdr:cNvPr>
        <xdr:cNvSpPr>
          <a:spLocks noChangeShapeType="1"/>
        </xdr:cNvSpPr>
      </xdr:nvSpPr>
      <xdr:spPr bwMode="auto">
        <a:xfrm flipV="1">
          <a:off x="5288280" y="676808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523</xdr:row>
      <xdr:rowOff>0</xdr:rowOff>
    </xdr:from>
    <xdr:to>
      <xdr:col>29</xdr:col>
      <xdr:colOff>0</xdr:colOff>
      <xdr:row>523</xdr:row>
      <xdr:rowOff>0</xdr:rowOff>
    </xdr:to>
    <xdr:sp macro="" textlink="">
      <xdr:nvSpPr>
        <xdr:cNvPr id="585" name="Line 139">
          <a:extLst>
            <a:ext uri="{FF2B5EF4-FFF2-40B4-BE49-F238E27FC236}">
              <a16:creationId xmlns:a16="http://schemas.microsoft.com/office/drawing/2014/main" id="{EBC8BE24-3494-4CC2-AB6E-BEAA4595FA6B}"/>
            </a:ext>
          </a:extLst>
        </xdr:cNvPr>
        <xdr:cNvSpPr>
          <a:spLocks noChangeShapeType="1"/>
        </xdr:cNvSpPr>
      </xdr:nvSpPr>
      <xdr:spPr bwMode="auto">
        <a:xfrm flipV="1">
          <a:off x="5288280" y="680923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510</xdr:row>
      <xdr:rowOff>174170</xdr:rowOff>
    </xdr:from>
    <xdr:to>
      <xdr:col>18</xdr:col>
      <xdr:colOff>0</xdr:colOff>
      <xdr:row>522</xdr:row>
      <xdr:rowOff>174170</xdr:rowOff>
    </xdr:to>
    <xdr:sp macro="" textlink="">
      <xdr:nvSpPr>
        <xdr:cNvPr id="586" name="Line 170">
          <a:extLst>
            <a:ext uri="{FF2B5EF4-FFF2-40B4-BE49-F238E27FC236}">
              <a16:creationId xmlns:a16="http://schemas.microsoft.com/office/drawing/2014/main" id="{5440897F-8CBD-4020-818D-0B6F8840545D}"/>
            </a:ext>
          </a:extLst>
        </xdr:cNvPr>
        <xdr:cNvSpPr>
          <a:spLocks noChangeShapeType="1"/>
        </xdr:cNvSpPr>
      </xdr:nvSpPr>
      <xdr:spPr bwMode="auto">
        <a:xfrm>
          <a:off x="4010297" y="70029976"/>
          <a:ext cx="0" cy="1628503"/>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505</xdr:row>
      <xdr:rowOff>0</xdr:rowOff>
    </xdr:from>
    <xdr:to>
      <xdr:col>19</xdr:col>
      <xdr:colOff>0</xdr:colOff>
      <xdr:row>505</xdr:row>
      <xdr:rowOff>0</xdr:rowOff>
    </xdr:to>
    <xdr:sp macro="" textlink="">
      <xdr:nvSpPr>
        <xdr:cNvPr id="587" name="Line 171">
          <a:extLst>
            <a:ext uri="{FF2B5EF4-FFF2-40B4-BE49-F238E27FC236}">
              <a16:creationId xmlns:a16="http://schemas.microsoft.com/office/drawing/2014/main" id="{B311F90B-A8CC-4257-B0F7-E80127CA2067}"/>
            </a:ext>
          </a:extLst>
        </xdr:cNvPr>
        <xdr:cNvSpPr>
          <a:spLocks noChangeShapeType="1"/>
        </xdr:cNvSpPr>
      </xdr:nvSpPr>
      <xdr:spPr bwMode="auto">
        <a:xfrm>
          <a:off x="4000500" y="656386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508</xdr:row>
      <xdr:rowOff>0</xdr:rowOff>
    </xdr:from>
    <xdr:to>
      <xdr:col>19</xdr:col>
      <xdr:colOff>0</xdr:colOff>
      <xdr:row>508</xdr:row>
      <xdr:rowOff>0</xdr:rowOff>
    </xdr:to>
    <xdr:sp macro="" textlink="">
      <xdr:nvSpPr>
        <xdr:cNvPr id="588" name="Line 172">
          <a:extLst>
            <a:ext uri="{FF2B5EF4-FFF2-40B4-BE49-F238E27FC236}">
              <a16:creationId xmlns:a16="http://schemas.microsoft.com/office/drawing/2014/main" id="{BE1E8300-CA8E-496F-8EE1-B4A864FC14A3}"/>
            </a:ext>
          </a:extLst>
        </xdr:cNvPr>
        <xdr:cNvSpPr>
          <a:spLocks noChangeShapeType="1"/>
        </xdr:cNvSpPr>
      </xdr:nvSpPr>
      <xdr:spPr bwMode="auto">
        <a:xfrm>
          <a:off x="4000500" y="6605016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511</xdr:row>
      <xdr:rowOff>0</xdr:rowOff>
    </xdr:from>
    <xdr:to>
      <xdr:col>19</xdr:col>
      <xdr:colOff>0</xdr:colOff>
      <xdr:row>511</xdr:row>
      <xdr:rowOff>0</xdr:rowOff>
    </xdr:to>
    <xdr:sp macro="" textlink="">
      <xdr:nvSpPr>
        <xdr:cNvPr id="589" name="Line 173">
          <a:extLst>
            <a:ext uri="{FF2B5EF4-FFF2-40B4-BE49-F238E27FC236}">
              <a16:creationId xmlns:a16="http://schemas.microsoft.com/office/drawing/2014/main" id="{9F20F58D-BF62-4CEE-BE78-798C7B71DAD1}"/>
            </a:ext>
          </a:extLst>
        </xdr:cNvPr>
        <xdr:cNvSpPr>
          <a:spLocks noChangeShapeType="1"/>
        </xdr:cNvSpPr>
      </xdr:nvSpPr>
      <xdr:spPr bwMode="auto">
        <a:xfrm>
          <a:off x="4000500" y="6646164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520</xdr:row>
      <xdr:rowOff>0</xdr:rowOff>
    </xdr:from>
    <xdr:to>
      <xdr:col>19</xdr:col>
      <xdr:colOff>0</xdr:colOff>
      <xdr:row>520</xdr:row>
      <xdr:rowOff>0</xdr:rowOff>
    </xdr:to>
    <xdr:sp macro="" textlink="">
      <xdr:nvSpPr>
        <xdr:cNvPr id="590" name="Line 174">
          <a:extLst>
            <a:ext uri="{FF2B5EF4-FFF2-40B4-BE49-F238E27FC236}">
              <a16:creationId xmlns:a16="http://schemas.microsoft.com/office/drawing/2014/main" id="{6CAE3A74-FAF9-4C28-A4DE-4E548C8643AF}"/>
            </a:ext>
          </a:extLst>
        </xdr:cNvPr>
        <xdr:cNvSpPr>
          <a:spLocks noChangeShapeType="1"/>
        </xdr:cNvSpPr>
      </xdr:nvSpPr>
      <xdr:spPr bwMode="auto">
        <a:xfrm>
          <a:off x="4000500" y="6768084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523</xdr:row>
      <xdr:rowOff>0</xdr:rowOff>
    </xdr:from>
    <xdr:to>
      <xdr:col>19</xdr:col>
      <xdr:colOff>0</xdr:colOff>
      <xdr:row>523</xdr:row>
      <xdr:rowOff>0</xdr:rowOff>
    </xdr:to>
    <xdr:sp macro="" textlink="">
      <xdr:nvSpPr>
        <xdr:cNvPr id="591" name="Line 175">
          <a:extLst>
            <a:ext uri="{FF2B5EF4-FFF2-40B4-BE49-F238E27FC236}">
              <a16:creationId xmlns:a16="http://schemas.microsoft.com/office/drawing/2014/main" id="{6BF35CD4-0253-4258-A53D-CBF7B44DC854}"/>
            </a:ext>
          </a:extLst>
        </xdr:cNvPr>
        <xdr:cNvSpPr>
          <a:spLocks noChangeShapeType="1"/>
        </xdr:cNvSpPr>
      </xdr:nvSpPr>
      <xdr:spPr bwMode="auto">
        <a:xfrm>
          <a:off x="4000500" y="6809232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502</xdr:row>
      <xdr:rowOff>0</xdr:rowOff>
    </xdr:from>
    <xdr:to>
      <xdr:col>22</xdr:col>
      <xdr:colOff>0</xdr:colOff>
      <xdr:row>502</xdr:row>
      <xdr:rowOff>0</xdr:rowOff>
    </xdr:to>
    <xdr:sp macro="" textlink="">
      <xdr:nvSpPr>
        <xdr:cNvPr id="592" name="Line 176">
          <a:extLst>
            <a:ext uri="{FF2B5EF4-FFF2-40B4-BE49-F238E27FC236}">
              <a16:creationId xmlns:a16="http://schemas.microsoft.com/office/drawing/2014/main" id="{4394572F-76AF-4398-B498-D3C61552A8A6}"/>
            </a:ext>
          </a:extLst>
        </xdr:cNvPr>
        <xdr:cNvSpPr>
          <a:spLocks noChangeShapeType="1"/>
        </xdr:cNvSpPr>
      </xdr:nvSpPr>
      <xdr:spPr bwMode="auto">
        <a:xfrm>
          <a:off x="4000500" y="652272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511</xdr:row>
      <xdr:rowOff>9525</xdr:rowOff>
    </xdr:from>
    <xdr:to>
      <xdr:col>25</xdr:col>
      <xdr:colOff>0</xdr:colOff>
      <xdr:row>517</xdr:row>
      <xdr:rowOff>0</xdr:rowOff>
    </xdr:to>
    <xdr:sp macro="" textlink="">
      <xdr:nvSpPr>
        <xdr:cNvPr id="593" name="Line 159">
          <a:extLst>
            <a:ext uri="{FF2B5EF4-FFF2-40B4-BE49-F238E27FC236}">
              <a16:creationId xmlns:a16="http://schemas.microsoft.com/office/drawing/2014/main" id="{52D8AD0B-6FB1-4D77-8C64-0D49C7AA4495}"/>
            </a:ext>
          </a:extLst>
        </xdr:cNvPr>
        <xdr:cNvSpPr>
          <a:spLocks noChangeShapeType="1"/>
        </xdr:cNvSpPr>
      </xdr:nvSpPr>
      <xdr:spPr bwMode="auto">
        <a:xfrm>
          <a:off x="5516880" y="6647370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514</xdr:row>
      <xdr:rowOff>0</xdr:rowOff>
    </xdr:from>
    <xdr:to>
      <xdr:col>29</xdr:col>
      <xdr:colOff>0</xdr:colOff>
      <xdr:row>514</xdr:row>
      <xdr:rowOff>0</xdr:rowOff>
    </xdr:to>
    <xdr:sp macro="" textlink="">
      <xdr:nvSpPr>
        <xdr:cNvPr id="594" name="Line 160">
          <a:extLst>
            <a:ext uri="{FF2B5EF4-FFF2-40B4-BE49-F238E27FC236}">
              <a16:creationId xmlns:a16="http://schemas.microsoft.com/office/drawing/2014/main" id="{79E20EFE-45BB-4F1B-BB8C-BC4AD59EF8F9}"/>
            </a:ext>
          </a:extLst>
        </xdr:cNvPr>
        <xdr:cNvSpPr>
          <a:spLocks noChangeShapeType="1"/>
        </xdr:cNvSpPr>
      </xdr:nvSpPr>
      <xdr:spPr bwMode="auto">
        <a:xfrm>
          <a:off x="5516880" y="668655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517</xdr:row>
      <xdr:rowOff>0</xdr:rowOff>
    </xdr:from>
    <xdr:to>
      <xdr:col>29</xdr:col>
      <xdr:colOff>0</xdr:colOff>
      <xdr:row>517</xdr:row>
      <xdr:rowOff>0</xdr:rowOff>
    </xdr:to>
    <xdr:sp macro="" textlink="">
      <xdr:nvSpPr>
        <xdr:cNvPr id="595" name="Line 161">
          <a:extLst>
            <a:ext uri="{FF2B5EF4-FFF2-40B4-BE49-F238E27FC236}">
              <a16:creationId xmlns:a16="http://schemas.microsoft.com/office/drawing/2014/main" id="{56BB7B8B-28E8-4EE1-9E7B-4101C1AE5F0D}"/>
            </a:ext>
          </a:extLst>
        </xdr:cNvPr>
        <xdr:cNvSpPr>
          <a:spLocks noChangeShapeType="1"/>
        </xdr:cNvSpPr>
      </xdr:nvSpPr>
      <xdr:spPr bwMode="auto">
        <a:xfrm>
          <a:off x="5516880" y="672693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325300</xdr:colOff>
      <xdr:row>499</xdr:row>
      <xdr:rowOff>0</xdr:rowOff>
    </xdr:from>
    <xdr:to>
      <xdr:col>18</xdr:col>
      <xdr:colOff>0</xdr:colOff>
      <xdr:row>499</xdr:row>
      <xdr:rowOff>0</xdr:rowOff>
    </xdr:to>
    <xdr:sp macro="" textlink="">
      <xdr:nvSpPr>
        <xdr:cNvPr id="596" name="Line 125">
          <a:extLst>
            <a:ext uri="{FF2B5EF4-FFF2-40B4-BE49-F238E27FC236}">
              <a16:creationId xmlns:a16="http://schemas.microsoft.com/office/drawing/2014/main" id="{648077EB-886B-40A7-B545-CD468AEBC828}"/>
            </a:ext>
          </a:extLst>
        </xdr:cNvPr>
        <xdr:cNvSpPr>
          <a:spLocks noChangeShapeType="1"/>
        </xdr:cNvSpPr>
      </xdr:nvSpPr>
      <xdr:spPr bwMode="auto">
        <a:xfrm flipV="1">
          <a:off x="3778249" y="68397120"/>
          <a:ext cx="232048"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510</xdr:row>
      <xdr:rowOff>174170</xdr:rowOff>
    </xdr:from>
    <xdr:to>
      <xdr:col>18</xdr:col>
      <xdr:colOff>0</xdr:colOff>
      <xdr:row>522</xdr:row>
      <xdr:rowOff>174170</xdr:rowOff>
    </xdr:to>
    <xdr:sp macro="" textlink="">
      <xdr:nvSpPr>
        <xdr:cNvPr id="597" name="Line 170">
          <a:extLst>
            <a:ext uri="{FF2B5EF4-FFF2-40B4-BE49-F238E27FC236}">
              <a16:creationId xmlns:a16="http://schemas.microsoft.com/office/drawing/2014/main" id="{0A990B27-D9E4-404C-8419-344DFF948C75}"/>
            </a:ext>
          </a:extLst>
        </xdr:cNvPr>
        <xdr:cNvSpPr>
          <a:spLocks noChangeShapeType="1"/>
        </xdr:cNvSpPr>
      </xdr:nvSpPr>
      <xdr:spPr bwMode="auto">
        <a:xfrm>
          <a:off x="4010297" y="70029976"/>
          <a:ext cx="0" cy="1628503"/>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499</xdr:row>
      <xdr:rowOff>0</xdr:rowOff>
    </xdr:from>
    <xdr:to>
      <xdr:col>18</xdr:col>
      <xdr:colOff>0</xdr:colOff>
      <xdr:row>511</xdr:row>
      <xdr:rowOff>0</xdr:rowOff>
    </xdr:to>
    <xdr:sp macro="" textlink="">
      <xdr:nvSpPr>
        <xdr:cNvPr id="598" name="Line 170">
          <a:extLst>
            <a:ext uri="{FF2B5EF4-FFF2-40B4-BE49-F238E27FC236}">
              <a16:creationId xmlns:a16="http://schemas.microsoft.com/office/drawing/2014/main" id="{60D38EE6-8F07-2128-3AFB-580D30621D39}"/>
            </a:ext>
          </a:extLst>
        </xdr:cNvPr>
        <xdr:cNvSpPr>
          <a:spLocks noChangeShapeType="1"/>
        </xdr:cNvSpPr>
      </xdr:nvSpPr>
      <xdr:spPr bwMode="auto">
        <a:xfrm>
          <a:off x="4005263" y="68832413"/>
          <a:ext cx="0" cy="1647825"/>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907</xdr:row>
      <xdr:rowOff>0</xdr:rowOff>
    </xdr:from>
    <xdr:to>
      <xdr:col>12</xdr:col>
      <xdr:colOff>0</xdr:colOff>
      <xdr:row>907</xdr:row>
      <xdr:rowOff>0</xdr:rowOff>
    </xdr:to>
    <xdr:sp macro="" textlink="">
      <xdr:nvSpPr>
        <xdr:cNvPr id="599" name="Line 111">
          <a:extLst>
            <a:ext uri="{FF2B5EF4-FFF2-40B4-BE49-F238E27FC236}">
              <a16:creationId xmlns:a16="http://schemas.microsoft.com/office/drawing/2014/main" id="{9A5CFAFF-49C1-4741-BA64-3D468D1D0A5D}"/>
            </a:ext>
          </a:extLst>
        </xdr:cNvPr>
        <xdr:cNvSpPr>
          <a:spLocks noChangeShapeType="1"/>
        </xdr:cNvSpPr>
      </xdr:nvSpPr>
      <xdr:spPr bwMode="auto">
        <a:xfrm>
          <a:off x="2484120" y="685038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907</xdr:row>
      <xdr:rowOff>0</xdr:rowOff>
    </xdr:from>
    <xdr:to>
      <xdr:col>22</xdr:col>
      <xdr:colOff>0</xdr:colOff>
      <xdr:row>907</xdr:row>
      <xdr:rowOff>0</xdr:rowOff>
    </xdr:to>
    <xdr:sp macro="" textlink="">
      <xdr:nvSpPr>
        <xdr:cNvPr id="600" name="Line 126">
          <a:extLst>
            <a:ext uri="{FF2B5EF4-FFF2-40B4-BE49-F238E27FC236}">
              <a16:creationId xmlns:a16="http://schemas.microsoft.com/office/drawing/2014/main" id="{BCFA1392-8121-4730-9EA0-4F8B5BEF2F51}"/>
            </a:ext>
          </a:extLst>
        </xdr:cNvPr>
        <xdr:cNvSpPr>
          <a:spLocks noChangeShapeType="1"/>
        </xdr:cNvSpPr>
      </xdr:nvSpPr>
      <xdr:spPr bwMode="auto">
        <a:xfrm>
          <a:off x="4000500" y="6850380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913</xdr:row>
      <xdr:rowOff>0</xdr:rowOff>
    </xdr:from>
    <xdr:to>
      <xdr:col>29</xdr:col>
      <xdr:colOff>0</xdr:colOff>
      <xdr:row>913</xdr:row>
      <xdr:rowOff>0</xdr:rowOff>
    </xdr:to>
    <xdr:sp macro="" textlink="">
      <xdr:nvSpPr>
        <xdr:cNvPr id="601" name="Line 135">
          <a:extLst>
            <a:ext uri="{FF2B5EF4-FFF2-40B4-BE49-F238E27FC236}">
              <a16:creationId xmlns:a16="http://schemas.microsoft.com/office/drawing/2014/main" id="{10B5A495-DEBD-4D68-8AD4-744116FF5EF6}"/>
            </a:ext>
          </a:extLst>
        </xdr:cNvPr>
        <xdr:cNvSpPr>
          <a:spLocks noChangeShapeType="1"/>
        </xdr:cNvSpPr>
      </xdr:nvSpPr>
      <xdr:spPr bwMode="auto">
        <a:xfrm flipV="1">
          <a:off x="5288280" y="6931914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916</xdr:row>
      <xdr:rowOff>0</xdr:rowOff>
    </xdr:from>
    <xdr:to>
      <xdr:col>29</xdr:col>
      <xdr:colOff>0</xdr:colOff>
      <xdr:row>916</xdr:row>
      <xdr:rowOff>0</xdr:rowOff>
    </xdr:to>
    <xdr:sp macro="" textlink="">
      <xdr:nvSpPr>
        <xdr:cNvPr id="602" name="Line 136">
          <a:extLst>
            <a:ext uri="{FF2B5EF4-FFF2-40B4-BE49-F238E27FC236}">
              <a16:creationId xmlns:a16="http://schemas.microsoft.com/office/drawing/2014/main" id="{1A8F148F-AFD0-45AC-ADB5-FE575E805B1B}"/>
            </a:ext>
          </a:extLst>
        </xdr:cNvPr>
        <xdr:cNvSpPr>
          <a:spLocks noChangeShapeType="1"/>
        </xdr:cNvSpPr>
      </xdr:nvSpPr>
      <xdr:spPr bwMode="auto">
        <a:xfrm flipV="1">
          <a:off x="5288280" y="6973062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919</xdr:row>
      <xdr:rowOff>0</xdr:rowOff>
    </xdr:from>
    <xdr:to>
      <xdr:col>29</xdr:col>
      <xdr:colOff>0</xdr:colOff>
      <xdr:row>919</xdr:row>
      <xdr:rowOff>0</xdr:rowOff>
    </xdr:to>
    <xdr:sp macro="" textlink="">
      <xdr:nvSpPr>
        <xdr:cNvPr id="695" name="Line 137">
          <a:extLst>
            <a:ext uri="{FF2B5EF4-FFF2-40B4-BE49-F238E27FC236}">
              <a16:creationId xmlns:a16="http://schemas.microsoft.com/office/drawing/2014/main" id="{AF6989EF-12F3-4688-AB69-2432C329CA96}"/>
            </a:ext>
          </a:extLst>
        </xdr:cNvPr>
        <xdr:cNvSpPr>
          <a:spLocks noChangeShapeType="1"/>
        </xdr:cNvSpPr>
      </xdr:nvSpPr>
      <xdr:spPr bwMode="auto">
        <a:xfrm flipV="1">
          <a:off x="5288280" y="701421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928</xdr:row>
      <xdr:rowOff>0</xdr:rowOff>
    </xdr:from>
    <xdr:to>
      <xdr:col>29</xdr:col>
      <xdr:colOff>0</xdr:colOff>
      <xdr:row>928</xdr:row>
      <xdr:rowOff>0</xdr:rowOff>
    </xdr:to>
    <xdr:sp macro="" textlink="">
      <xdr:nvSpPr>
        <xdr:cNvPr id="813" name="Line 138">
          <a:extLst>
            <a:ext uri="{FF2B5EF4-FFF2-40B4-BE49-F238E27FC236}">
              <a16:creationId xmlns:a16="http://schemas.microsoft.com/office/drawing/2014/main" id="{034BEBB6-0122-43CC-8B55-B0D6C5B906CD}"/>
            </a:ext>
          </a:extLst>
        </xdr:cNvPr>
        <xdr:cNvSpPr>
          <a:spLocks noChangeShapeType="1"/>
        </xdr:cNvSpPr>
      </xdr:nvSpPr>
      <xdr:spPr bwMode="auto">
        <a:xfrm flipV="1">
          <a:off x="5288280" y="7136130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931</xdr:row>
      <xdr:rowOff>0</xdr:rowOff>
    </xdr:from>
    <xdr:to>
      <xdr:col>29</xdr:col>
      <xdr:colOff>0</xdr:colOff>
      <xdr:row>931</xdr:row>
      <xdr:rowOff>0</xdr:rowOff>
    </xdr:to>
    <xdr:sp macro="" textlink="">
      <xdr:nvSpPr>
        <xdr:cNvPr id="814" name="Line 139">
          <a:extLst>
            <a:ext uri="{FF2B5EF4-FFF2-40B4-BE49-F238E27FC236}">
              <a16:creationId xmlns:a16="http://schemas.microsoft.com/office/drawing/2014/main" id="{95F03926-9DBD-4D48-A81D-92F72F30AC33}"/>
            </a:ext>
          </a:extLst>
        </xdr:cNvPr>
        <xdr:cNvSpPr>
          <a:spLocks noChangeShapeType="1"/>
        </xdr:cNvSpPr>
      </xdr:nvSpPr>
      <xdr:spPr bwMode="auto">
        <a:xfrm flipV="1">
          <a:off x="5288280" y="717727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918</xdr:row>
      <xdr:rowOff>174170</xdr:rowOff>
    </xdr:from>
    <xdr:to>
      <xdr:col>18</xdr:col>
      <xdr:colOff>0</xdr:colOff>
      <xdr:row>930</xdr:row>
      <xdr:rowOff>174170</xdr:rowOff>
    </xdr:to>
    <xdr:sp macro="" textlink="">
      <xdr:nvSpPr>
        <xdr:cNvPr id="815" name="Line 170">
          <a:extLst>
            <a:ext uri="{FF2B5EF4-FFF2-40B4-BE49-F238E27FC236}">
              <a16:creationId xmlns:a16="http://schemas.microsoft.com/office/drawing/2014/main" id="{B1F3B3F4-516E-483E-A602-787247317DDE}"/>
            </a:ext>
          </a:extLst>
        </xdr:cNvPr>
        <xdr:cNvSpPr>
          <a:spLocks noChangeShapeType="1"/>
        </xdr:cNvSpPr>
      </xdr:nvSpPr>
      <xdr:spPr bwMode="auto">
        <a:xfrm>
          <a:off x="4000500" y="70144820"/>
          <a:ext cx="0" cy="163068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913</xdr:row>
      <xdr:rowOff>0</xdr:rowOff>
    </xdr:from>
    <xdr:to>
      <xdr:col>19</xdr:col>
      <xdr:colOff>0</xdr:colOff>
      <xdr:row>913</xdr:row>
      <xdr:rowOff>0</xdr:rowOff>
    </xdr:to>
    <xdr:sp macro="" textlink="">
      <xdr:nvSpPr>
        <xdr:cNvPr id="816" name="Line 171">
          <a:extLst>
            <a:ext uri="{FF2B5EF4-FFF2-40B4-BE49-F238E27FC236}">
              <a16:creationId xmlns:a16="http://schemas.microsoft.com/office/drawing/2014/main" id="{AE25FADF-5A3A-4F52-A022-DB88DB9F23A7}"/>
            </a:ext>
          </a:extLst>
        </xdr:cNvPr>
        <xdr:cNvSpPr>
          <a:spLocks noChangeShapeType="1"/>
        </xdr:cNvSpPr>
      </xdr:nvSpPr>
      <xdr:spPr bwMode="auto">
        <a:xfrm>
          <a:off x="4000500" y="6931914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916</xdr:row>
      <xdr:rowOff>0</xdr:rowOff>
    </xdr:from>
    <xdr:to>
      <xdr:col>19</xdr:col>
      <xdr:colOff>0</xdr:colOff>
      <xdr:row>916</xdr:row>
      <xdr:rowOff>0</xdr:rowOff>
    </xdr:to>
    <xdr:sp macro="" textlink="">
      <xdr:nvSpPr>
        <xdr:cNvPr id="817" name="Line 172">
          <a:extLst>
            <a:ext uri="{FF2B5EF4-FFF2-40B4-BE49-F238E27FC236}">
              <a16:creationId xmlns:a16="http://schemas.microsoft.com/office/drawing/2014/main" id="{8A052143-F51F-4073-84AC-B4A9D8769E62}"/>
            </a:ext>
          </a:extLst>
        </xdr:cNvPr>
        <xdr:cNvSpPr>
          <a:spLocks noChangeShapeType="1"/>
        </xdr:cNvSpPr>
      </xdr:nvSpPr>
      <xdr:spPr bwMode="auto">
        <a:xfrm>
          <a:off x="4000500" y="6973062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919</xdr:row>
      <xdr:rowOff>0</xdr:rowOff>
    </xdr:from>
    <xdr:to>
      <xdr:col>19</xdr:col>
      <xdr:colOff>0</xdr:colOff>
      <xdr:row>919</xdr:row>
      <xdr:rowOff>0</xdr:rowOff>
    </xdr:to>
    <xdr:sp macro="" textlink="">
      <xdr:nvSpPr>
        <xdr:cNvPr id="818" name="Line 173">
          <a:extLst>
            <a:ext uri="{FF2B5EF4-FFF2-40B4-BE49-F238E27FC236}">
              <a16:creationId xmlns:a16="http://schemas.microsoft.com/office/drawing/2014/main" id="{89E31AC9-7A02-4268-8D79-9AACC100BF9A}"/>
            </a:ext>
          </a:extLst>
        </xdr:cNvPr>
        <xdr:cNvSpPr>
          <a:spLocks noChangeShapeType="1"/>
        </xdr:cNvSpPr>
      </xdr:nvSpPr>
      <xdr:spPr bwMode="auto">
        <a:xfrm>
          <a:off x="4000500" y="7014210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928</xdr:row>
      <xdr:rowOff>0</xdr:rowOff>
    </xdr:from>
    <xdr:to>
      <xdr:col>19</xdr:col>
      <xdr:colOff>0</xdr:colOff>
      <xdr:row>928</xdr:row>
      <xdr:rowOff>0</xdr:rowOff>
    </xdr:to>
    <xdr:sp macro="" textlink="">
      <xdr:nvSpPr>
        <xdr:cNvPr id="819" name="Line 174">
          <a:extLst>
            <a:ext uri="{FF2B5EF4-FFF2-40B4-BE49-F238E27FC236}">
              <a16:creationId xmlns:a16="http://schemas.microsoft.com/office/drawing/2014/main" id="{72A752B1-F647-43D8-8431-DAB71FDA7F21}"/>
            </a:ext>
          </a:extLst>
        </xdr:cNvPr>
        <xdr:cNvSpPr>
          <a:spLocks noChangeShapeType="1"/>
        </xdr:cNvSpPr>
      </xdr:nvSpPr>
      <xdr:spPr bwMode="auto">
        <a:xfrm>
          <a:off x="4000500" y="713613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931</xdr:row>
      <xdr:rowOff>0</xdr:rowOff>
    </xdr:from>
    <xdr:to>
      <xdr:col>19</xdr:col>
      <xdr:colOff>0</xdr:colOff>
      <xdr:row>931</xdr:row>
      <xdr:rowOff>0</xdr:rowOff>
    </xdr:to>
    <xdr:sp macro="" textlink="">
      <xdr:nvSpPr>
        <xdr:cNvPr id="825" name="Line 175">
          <a:extLst>
            <a:ext uri="{FF2B5EF4-FFF2-40B4-BE49-F238E27FC236}">
              <a16:creationId xmlns:a16="http://schemas.microsoft.com/office/drawing/2014/main" id="{992A3789-0CE1-446D-91CC-80ECF17A281C}"/>
            </a:ext>
          </a:extLst>
        </xdr:cNvPr>
        <xdr:cNvSpPr>
          <a:spLocks noChangeShapeType="1"/>
        </xdr:cNvSpPr>
      </xdr:nvSpPr>
      <xdr:spPr bwMode="auto">
        <a:xfrm>
          <a:off x="4000500" y="71772780"/>
          <a:ext cx="1143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910</xdr:row>
      <xdr:rowOff>0</xdr:rowOff>
    </xdr:from>
    <xdr:to>
      <xdr:col>22</xdr:col>
      <xdr:colOff>0</xdr:colOff>
      <xdr:row>910</xdr:row>
      <xdr:rowOff>0</xdr:rowOff>
    </xdr:to>
    <xdr:sp macro="" textlink="">
      <xdr:nvSpPr>
        <xdr:cNvPr id="826" name="Line 176">
          <a:extLst>
            <a:ext uri="{FF2B5EF4-FFF2-40B4-BE49-F238E27FC236}">
              <a16:creationId xmlns:a16="http://schemas.microsoft.com/office/drawing/2014/main" id="{FBBD5CDB-3FCF-4F8C-970A-F766FA3313FB}"/>
            </a:ext>
          </a:extLst>
        </xdr:cNvPr>
        <xdr:cNvSpPr>
          <a:spLocks noChangeShapeType="1"/>
        </xdr:cNvSpPr>
      </xdr:nvSpPr>
      <xdr:spPr bwMode="auto">
        <a:xfrm>
          <a:off x="4000500" y="689076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919</xdr:row>
      <xdr:rowOff>9525</xdr:rowOff>
    </xdr:from>
    <xdr:to>
      <xdr:col>25</xdr:col>
      <xdr:colOff>0</xdr:colOff>
      <xdr:row>925</xdr:row>
      <xdr:rowOff>0</xdr:rowOff>
    </xdr:to>
    <xdr:sp macro="" textlink="">
      <xdr:nvSpPr>
        <xdr:cNvPr id="827" name="Line 159">
          <a:extLst>
            <a:ext uri="{FF2B5EF4-FFF2-40B4-BE49-F238E27FC236}">
              <a16:creationId xmlns:a16="http://schemas.microsoft.com/office/drawing/2014/main" id="{CA31EB12-89FD-43C0-B423-71818D9803EE}"/>
            </a:ext>
          </a:extLst>
        </xdr:cNvPr>
        <xdr:cNvSpPr>
          <a:spLocks noChangeShapeType="1"/>
        </xdr:cNvSpPr>
      </xdr:nvSpPr>
      <xdr:spPr bwMode="auto">
        <a:xfrm>
          <a:off x="5516880" y="70154165"/>
          <a:ext cx="0" cy="795655"/>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922</xdr:row>
      <xdr:rowOff>0</xdr:rowOff>
    </xdr:from>
    <xdr:to>
      <xdr:col>29</xdr:col>
      <xdr:colOff>0</xdr:colOff>
      <xdr:row>922</xdr:row>
      <xdr:rowOff>0</xdr:rowOff>
    </xdr:to>
    <xdr:sp macro="" textlink="">
      <xdr:nvSpPr>
        <xdr:cNvPr id="829" name="Line 160">
          <a:extLst>
            <a:ext uri="{FF2B5EF4-FFF2-40B4-BE49-F238E27FC236}">
              <a16:creationId xmlns:a16="http://schemas.microsoft.com/office/drawing/2014/main" id="{7975658E-FC2F-45B1-AE79-3B2726F1589B}"/>
            </a:ext>
          </a:extLst>
        </xdr:cNvPr>
        <xdr:cNvSpPr>
          <a:spLocks noChangeShapeType="1"/>
        </xdr:cNvSpPr>
      </xdr:nvSpPr>
      <xdr:spPr bwMode="auto">
        <a:xfrm>
          <a:off x="5516880" y="7054596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925</xdr:row>
      <xdr:rowOff>0</xdr:rowOff>
    </xdr:from>
    <xdr:to>
      <xdr:col>29</xdr:col>
      <xdr:colOff>0</xdr:colOff>
      <xdr:row>925</xdr:row>
      <xdr:rowOff>0</xdr:rowOff>
    </xdr:to>
    <xdr:sp macro="" textlink="">
      <xdr:nvSpPr>
        <xdr:cNvPr id="830" name="Line 161">
          <a:extLst>
            <a:ext uri="{FF2B5EF4-FFF2-40B4-BE49-F238E27FC236}">
              <a16:creationId xmlns:a16="http://schemas.microsoft.com/office/drawing/2014/main" id="{B75C20F7-2BFD-4F91-8701-B2873A0C082E}"/>
            </a:ext>
          </a:extLst>
        </xdr:cNvPr>
        <xdr:cNvSpPr>
          <a:spLocks noChangeShapeType="1"/>
        </xdr:cNvSpPr>
      </xdr:nvSpPr>
      <xdr:spPr bwMode="auto">
        <a:xfrm>
          <a:off x="5516880" y="70949820"/>
          <a:ext cx="7315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325300</xdr:colOff>
      <xdr:row>907</xdr:row>
      <xdr:rowOff>0</xdr:rowOff>
    </xdr:from>
    <xdr:to>
      <xdr:col>18</xdr:col>
      <xdr:colOff>0</xdr:colOff>
      <xdr:row>907</xdr:row>
      <xdr:rowOff>0</xdr:rowOff>
    </xdr:to>
    <xdr:sp macro="" textlink="">
      <xdr:nvSpPr>
        <xdr:cNvPr id="831" name="Line 125">
          <a:extLst>
            <a:ext uri="{FF2B5EF4-FFF2-40B4-BE49-F238E27FC236}">
              <a16:creationId xmlns:a16="http://schemas.microsoft.com/office/drawing/2014/main" id="{D0B993C3-4AEC-4514-9E00-7583575C082D}"/>
            </a:ext>
          </a:extLst>
        </xdr:cNvPr>
        <xdr:cNvSpPr>
          <a:spLocks noChangeShapeType="1"/>
        </xdr:cNvSpPr>
      </xdr:nvSpPr>
      <xdr:spPr bwMode="auto">
        <a:xfrm flipV="1">
          <a:off x="3773350" y="68503800"/>
          <a:ext cx="22715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918</xdr:row>
      <xdr:rowOff>174170</xdr:rowOff>
    </xdr:from>
    <xdr:to>
      <xdr:col>18</xdr:col>
      <xdr:colOff>0</xdr:colOff>
      <xdr:row>930</xdr:row>
      <xdr:rowOff>174170</xdr:rowOff>
    </xdr:to>
    <xdr:sp macro="" textlink="">
      <xdr:nvSpPr>
        <xdr:cNvPr id="832" name="Line 170">
          <a:extLst>
            <a:ext uri="{FF2B5EF4-FFF2-40B4-BE49-F238E27FC236}">
              <a16:creationId xmlns:a16="http://schemas.microsoft.com/office/drawing/2014/main" id="{B53365FB-459F-41AC-8D33-EA692A43763F}"/>
            </a:ext>
          </a:extLst>
        </xdr:cNvPr>
        <xdr:cNvSpPr>
          <a:spLocks noChangeShapeType="1"/>
        </xdr:cNvSpPr>
      </xdr:nvSpPr>
      <xdr:spPr bwMode="auto">
        <a:xfrm>
          <a:off x="4000500" y="70144820"/>
          <a:ext cx="0" cy="163068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907</xdr:row>
      <xdr:rowOff>0</xdr:rowOff>
    </xdr:from>
    <xdr:to>
      <xdr:col>18</xdr:col>
      <xdr:colOff>0</xdr:colOff>
      <xdr:row>919</xdr:row>
      <xdr:rowOff>0</xdr:rowOff>
    </xdr:to>
    <xdr:sp macro="" textlink="">
      <xdr:nvSpPr>
        <xdr:cNvPr id="833" name="Line 170">
          <a:extLst>
            <a:ext uri="{FF2B5EF4-FFF2-40B4-BE49-F238E27FC236}">
              <a16:creationId xmlns:a16="http://schemas.microsoft.com/office/drawing/2014/main" id="{75CED61B-34EC-487D-B06D-F611A2D87859}"/>
            </a:ext>
          </a:extLst>
        </xdr:cNvPr>
        <xdr:cNvSpPr>
          <a:spLocks noChangeShapeType="1"/>
        </xdr:cNvSpPr>
      </xdr:nvSpPr>
      <xdr:spPr bwMode="auto">
        <a:xfrm>
          <a:off x="4000500" y="68503800"/>
          <a:ext cx="0" cy="16383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0</xdr:colOff>
      <xdr:row>1</xdr:row>
      <xdr:rowOff>1270</xdr:rowOff>
    </xdr:from>
    <xdr:to>
      <xdr:col>10</xdr:col>
      <xdr:colOff>23715</xdr:colOff>
      <xdr:row>2</xdr:row>
      <xdr:rowOff>287025</xdr:rowOff>
    </xdr:to>
    <xdr:pic>
      <xdr:nvPicPr>
        <xdr:cNvPr id="177" name="Image 176">
          <a:extLst>
            <a:ext uri="{FF2B5EF4-FFF2-40B4-BE49-F238E27FC236}">
              <a16:creationId xmlns:a16="http://schemas.microsoft.com/office/drawing/2014/main" id="{7DD6C84E-9880-43C3-91BC-E223B389CE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180" y="77470"/>
          <a:ext cx="1983325" cy="462285"/>
        </a:xfrm>
        <a:prstGeom prst="rect">
          <a:avLst/>
        </a:prstGeom>
      </xdr:spPr>
    </xdr:pic>
    <xdr:clientData/>
  </xdr:twoCellAnchor>
  <xdr:twoCellAnchor>
    <xdr:from>
      <xdr:col>1</xdr:col>
      <xdr:colOff>0</xdr:colOff>
      <xdr:row>1345</xdr:row>
      <xdr:rowOff>161925</xdr:rowOff>
    </xdr:from>
    <xdr:to>
      <xdr:col>5</xdr:col>
      <xdr:colOff>0</xdr:colOff>
      <xdr:row>1345</xdr:row>
      <xdr:rowOff>161925</xdr:rowOff>
    </xdr:to>
    <xdr:sp macro="" textlink="">
      <xdr:nvSpPr>
        <xdr:cNvPr id="134" name="Line 45">
          <a:extLst>
            <a:ext uri="{FF2B5EF4-FFF2-40B4-BE49-F238E27FC236}">
              <a16:creationId xmlns:a16="http://schemas.microsoft.com/office/drawing/2014/main" id="{1F02AE34-B199-4C9D-AF88-52FA2106542D}"/>
            </a:ext>
          </a:extLst>
        </xdr:cNvPr>
        <xdr:cNvSpPr>
          <a:spLocks noChangeShapeType="1"/>
        </xdr:cNvSpPr>
      </xdr:nvSpPr>
      <xdr:spPr bwMode="auto">
        <a:xfrm>
          <a:off x="114300" y="176730025"/>
          <a:ext cx="9652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1346</xdr:row>
      <xdr:rowOff>0</xdr:rowOff>
    </xdr:from>
    <xdr:to>
      <xdr:col>22</xdr:col>
      <xdr:colOff>0</xdr:colOff>
      <xdr:row>1346</xdr:row>
      <xdr:rowOff>0</xdr:rowOff>
    </xdr:to>
    <xdr:sp macro="" textlink="">
      <xdr:nvSpPr>
        <xdr:cNvPr id="321" name="Line 127">
          <a:extLst>
            <a:ext uri="{FF2B5EF4-FFF2-40B4-BE49-F238E27FC236}">
              <a16:creationId xmlns:a16="http://schemas.microsoft.com/office/drawing/2014/main" id="{C2D23BF8-4D81-4E40-961D-22BCA8C4255A}"/>
            </a:ext>
          </a:extLst>
        </xdr:cNvPr>
        <xdr:cNvSpPr>
          <a:spLocks noChangeShapeType="1"/>
        </xdr:cNvSpPr>
      </xdr:nvSpPr>
      <xdr:spPr bwMode="auto">
        <a:xfrm flipV="1">
          <a:off x="3746500" y="176739550"/>
          <a:ext cx="952500" cy="0"/>
        </a:xfrm>
        <a:prstGeom prst="line">
          <a:avLst/>
        </a:prstGeom>
        <a:noFill/>
        <a:ln w="19050">
          <a:solidFill>
            <a:schemeClr val="bg1">
              <a:lumMod val="75000"/>
            </a:schemeClr>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1346</xdr:row>
      <xdr:rowOff>0</xdr:rowOff>
    </xdr:from>
    <xdr:to>
      <xdr:col>12</xdr:col>
      <xdr:colOff>0</xdr:colOff>
      <xdr:row>1346</xdr:row>
      <xdr:rowOff>0</xdr:rowOff>
    </xdr:to>
    <xdr:sp macro="" textlink="">
      <xdr:nvSpPr>
        <xdr:cNvPr id="322" name="Line 48">
          <a:extLst>
            <a:ext uri="{FF2B5EF4-FFF2-40B4-BE49-F238E27FC236}">
              <a16:creationId xmlns:a16="http://schemas.microsoft.com/office/drawing/2014/main" id="{12766FBC-A1E1-437F-9ED2-490B7D54FC28}"/>
            </a:ext>
          </a:extLst>
        </xdr:cNvPr>
        <xdr:cNvSpPr>
          <a:spLocks noChangeShapeType="1"/>
        </xdr:cNvSpPr>
      </xdr:nvSpPr>
      <xdr:spPr bwMode="auto">
        <a:xfrm>
          <a:off x="2241550" y="176739550"/>
          <a:ext cx="34290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448</xdr:row>
      <xdr:rowOff>0</xdr:rowOff>
    </xdr:from>
    <xdr:to>
      <xdr:col>12</xdr:col>
      <xdr:colOff>0</xdr:colOff>
      <xdr:row>448</xdr:row>
      <xdr:rowOff>0</xdr:rowOff>
    </xdr:to>
    <xdr:sp macro="" textlink="">
      <xdr:nvSpPr>
        <xdr:cNvPr id="323" name="Line 110">
          <a:extLst>
            <a:ext uri="{FF2B5EF4-FFF2-40B4-BE49-F238E27FC236}">
              <a16:creationId xmlns:a16="http://schemas.microsoft.com/office/drawing/2014/main" id="{F9425F01-9AEB-4484-8841-E7BD6BDD9A31}"/>
            </a:ext>
          </a:extLst>
        </xdr:cNvPr>
        <xdr:cNvSpPr>
          <a:spLocks noChangeShapeType="1"/>
        </xdr:cNvSpPr>
      </xdr:nvSpPr>
      <xdr:spPr bwMode="auto">
        <a:xfrm>
          <a:off x="2484120" y="6115050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448</xdr:row>
      <xdr:rowOff>0</xdr:rowOff>
    </xdr:from>
    <xdr:to>
      <xdr:col>22</xdr:col>
      <xdr:colOff>2484</xdr:colOff>
      <xdr:row>448</xdr:row>
      <xdr:rowOff>0</xdr:rowOff>
    </xdr:to>
    <xdr:sp macro="" textlink="">
      <xdr:nvSpPr>
        <xdr:cNvPr id="324" name="Line 125">
          <a:extLst>
            <a:ext uri="{FF2B5EF4-FFF2-40B4-BE49-F238E27FC236}">
              <a16:creationId xmlns:a16="http://schemas.microsoft.com/office/drawing/2014/main" id="{57D92FC0-8FE0-409A-A9E2-02C0D720AB5E}"/>
            </a:ext>
          </a:extLst>
        </xdr:cNvPr>
        <xdr:cNvSpPr>
          <a:spLocks noChangeShapeType="1"/>
        </xdr:cNvSpPr>
      </xdr:nvSpPr>
      <xdr:spPr bwMode="auto">
        <a:xfrm flipV="1">
          <a:off x="3771900" y="61150500"/>
          <a:ext cx="962604"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451</xdr:row>
      <xdr:rowOff>0</xdr:rowOff>
    </xdr:from>
    <xdr:to>
      <xdr:col>29</xdr:col>
      <xdr:colOff>0</xdr:colOff>
      <xdr:row>451</xdr:row>
      <xdr:rowOff>0</xdr:rowOff>
    </xdr:to>
    <xdr:sp macro="" textlink="">
      <xdr:nvSpPr>
        <xdr:cNvPr id="325" name="Line 132">
          <a:extLst>
            <a:ext uri="{FF2B5EF4-FFF2-40B4-BE49-F238E27FC236}">
              <a16:creationId xmlns:a16="http://schemas.microsoft.com/office/drawing/2014/main" id="{636B9846-583D-4E11-B6C0-B82CC0291B51}"/>
            </a:ext>
          </a:extLst>
        </xdr:cNvPr>
        <xdr:cNvSpPr>
          <a:spLocks noChangeShapeType="1"/>
        </xdr:cNvSpPr>
      </xdr:nvSpPr>
      <xdr:spPr bwMode="auto">
        <a:xfrm flipV="1">
          <a:off x="5288280" y="6156198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454</xdr:row>
      <xdr:rowOff>0</xdr:rowOff>
    </xdr:from>
    <xdr:to>
      <xdr:col>29</xdr:col>
      <xdr:colOff>0</xdr:colOff>
      <xdr:row>454</xdr:row>
      <xdr:rowOff>0</xdr:rowOff>
    </xdr:to>
    <xdr:sp macro="" textlink="">
      <xdr:nvSpPr>
        <xdr:cNvPr id="326" name="Line 133">
          <a:extLst>
            <a:ext uri="{FF2B5EF4-FFF2-40B4-BE49-F238E27FC236}">
              <a16:creationId xmlns:a16="http://schemas.microsoft.com/office/drawing/2014/main" id="{FB72B565-F2E2-4616-87C6-2D15AEDB2926}"/>
            </a:ext>
          </a:extLst>
        </xdr:cNvPr>
        <xdr:cNvSpPr>
          <a:spLocks noChangeShapeType="1"/>
        </xdr:cNvSpPr>
      </xdr:nvSpPr>
      <xdr:spPr bwMode="auto">
        <a:xfrm flipV="1">
          <a:off x="5288280" y="619734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457</xdr:row>
      <xdr:rowOff>0</xdr:rowOff>
    </xdr:from>
    <xdr:to>
      <xdr:col>29</xdr:col>
      <xdr:colOff>0</xdr:colOff>
      <xdr:row>457</xdr:row>
      <xdr:rowOff>0</xdr:rowOff>
    </xdr:to>
    <xdr:sp macro="" textlink="">
      <xdr:nvSpPr>
        <xdr:cNvPr id="327" name="Line 134">
          <a:extLst>
            <a:ext uri="{FF2B5EF4-FFF2-40B4-BE49-F238E27FC236}">
              <a16:creationId xmlns:a16="http://schemas.microsoft.com/office/drawing/2014/main" id="{73452D49-65DB-4F19-A384-D8174342F6C9}"/>
            </a:ext>
          </a:extLst>
        </xdr:cNvPr>
        <xdr:cNvSpPr>
          <a:spLocks noChangeShapeType="1"/>
        </xdr:cNvSpPr>
      </xdr:nvSpPr>
      <xdr:spPr bwMode="auto">
        <a:xfrm flipV="1">
          <a:off x="5288280" y="6238494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448</xdr:row>
      <xdr:rowOff>0</xdr:rowOff>
    </xdr:from>
    <xdr:to>
      <xdr:col>18</xdr:col>
      <xdr:colOff>0</xdr:colOff>
      <xdr:row>457</xdr:row>
      <xdr:rowOff>828</xdr:rowOff>
    </xdr:to>
    <xdr:sp macro="" textlink="">
      <xdr:nvSpPr>
        <xdr:cNvPr id="328" name="Line 166">
          <a:extLst>
            <a:ext uri="{FF2B5EF4-FFF2-40B4-BE49-F238E27FC236}">
              <a16:creationId xmlns:a16="http://schemas.microsoft.com/office/drawing/2014/main" id="{8AA618CE-90AD-439E-9BC1-65A1B9C0FAC4}"/>
            </a:ext>
          </a:extLst>
        </xdr:cNvPr>
        <xdr:cNvSpPr>
          <a:spLocks noChangeShapeType="1"/>
        </xdr:cNvSpPr>
      </xdr:nvSpPr>
      <xdr:spPr bwMode="auto">
        <a:xfrm>
          <a:off x="4000500" y="61150500"/>
          <a:ext cx="0" cy="1235268"/>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451</xdr:row>
      <xdr:rowOff>0</xdr:rowOff>
    </xdr:from>
    <xdr:to>
      <xdr:col>19</xdr:col>
      <xdr:colOff>0</xdr:colOff>
      <xdr:row>451</xdr:row>
      <xdr:rowOff>0</xdr:rowOff>
    </xdr:to>
    <xdr:sp macro="" textlink="">
      <xdr:nvSpPr>
        <xdr:cNvPr id="329" name="Line 167">
          <a:extLst>
            <a:ext uri="{FF2B5EF4-FFF2-40B4-BE49-F238E27FC236}">
              <a16:creationId xmlns:a16="http://schemas.microsoft.com/office/drawing/2014/main" id="{02FED8C6-E366-4DB3-892A-B4D0AA754348}"/>
            </a:ext>
          </a:extLst>
        </xdr:cNvPr>
        <xdr:cNvSpPr>
          <a:spLocks noChangeShapeType="1"/>
        </xdr:cNvSpPr>
      </xdr:nvSpPr>
      <xdr:spPr bwMode="auto">
        <a:xfrm>
          <a:off x="4000500" y="615619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454</xdr:row>
      <xdr:rowOff>0</xdr:rowOff>
    </xdr:from>
    <xdr:to>
      <xdr:col>19</xdr:col>
      <xdr:colOff>0</xdr:colOff>
      <xdr:row>454</xdr:row>
      <xdr:rowOff>0</xdr:rowOff>
    </xdr:to>
    <xdr:sp macro="" textlink="">
      <xdr:nvSpPr>
        <xdr:cNvPr id="431" name="Line 168">
          <a:extLst>
            <a:ext uri="{FF2B5EF4-FFF2-40B4-BE49-F238E27FC236}">
              <a16:creationId xmlns:a16="http://schemas.microsoft.com/office/drawing/2014/main" id="{36FA8482-D0C0-4E7B-83E6-2964A2AF02F4}"/>
            </a:ext>
          </a:extLst>
        </xdr:cNvPr>
        <xdr:cNvSpPr>
          <a:spLocks noChangeShapeType="1"/>
        </xdr:cNvSpPr>
      </xdr:nvSpPr>
      <xdr:spPr bwMode="auto">
        <a:xfrm>
          <a:off x="4000500" y="6197346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457</xdr:row>
      <xdr:rowOff>0</xdr:rowOff>
    </xdr:from>
    <xdr:to>
      <xdr:col>19</xdr:col>
      <xdr:colOff>0</xdr:colOff>
      <xdr:row>457</xdr:row>
      <xdr:rowOff>0</xdr:rowOff>
    </xdr:to>
    <xdr:sp macro="" textlink="">
      <xdr:nvSpPr>
        <xdr:cNvPr id="440" name="Line 169">
          <a:extLst>
            <a:ext uri="{FF2B5EF4-FFF2-40B4-BE49-F238E27FC236}">
              <a16:creationId xmlns:a16="http://schemas.microsoft.com/office/drawing/2014/main" id="{952132A1-DEAA-4E4B-951C-610F4E156DBB}"/>
            </a:ext>
          </a:extLst>
        </xdr:cNvPr>
        <xdr:cNvSpPr>
          <a:spLocks noChangeShapeType="1"/>
        </xdr:cNvSpPr>
      </xdr:nvSpPr>
      <xdr:spPr bwMode="auto">
        <a:xfrm>
          <a:off x="4000500" y="6238494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856</xdr:row>
      <xdr:rowOff>0</xdr:rowOff>
    </xdr:from>
    <xdr:to>
      <xdr:col>12</xdr:col>
      <xdr:colOff>0</xdr:colOff>
      <xdr:row>856</xdr:row>
      <xdr:rowOff>0</xdr:rowOff>
    </xdr:to>
    <xdr:sp macro="" textlink="">
      <xdr:nvSpPr>
        <xdr:cNvPr id="460" name="Line 110">
          <a:extLst>
            <a:ext uri="{FF2B5EF4-FFF2-40B4-BE49-F238E27FC236}">
              <a16:creationId xmlns:a16="http://schemas.microsoft.com/office/drawing/2014/main" id="{D4018A89-1438-456F-8D9B-BD0385D74212}"/>
            </a:ext>
          </a:extLst>
        </xdr:cNvPr>
        <xdr:cNvSpPr>
          <a:spLocks noChangeShapeType="1"/>
        </xdr:cNvSpPr>
      </xdr:nvSpPr>
      <xdr:spPr bwMode="auto">
        <a:xfrm>
          <a:off x="2484120" y="11654790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856</xdr:row>
      <xdr:rowOff>0</xdr:rowOff>
    </xdr:from>
    <xdr:to>
      <xdr:col>22</xdr:col>
      <xdr:colOff>2484</xdr:colOff>
      <xdr:row>856</xdr:row>
      <xdr:rowOff>0</xdr:rowOff>
    </xdr:to>
    <xdr:sp macro="" textlink="">
      <xdr:nvSpPr>
        <xdr:cNvPr id="569" name="Line 125">
          <a:extLst>
            <a:ext uri="{FF2B5EF4-FFF2-40B4-BE49-F238E27FC236}">
              <a16:creationId xmlns:a16="http://schemas.microsoft.com/office/drawing/2014/main" id="{2EBEF863-7BC7-4F09-9DC3-B51E9D5AB63E}"/>
            </a:ext>
          </a:extLst>
        </xdr:cNvPr>
        <xdr:cNvSpPr>
          <a:spLocks noChangeShapeType="1"/>
        </xdr:cNvSpPr>
      </xdr:nvSpPr>
      <xdr:spPr bwMode="auto">
        <a:xfrm flipV="1">
          <a:off x="3771900" y="116547900"/>
          <a:ext cx="962604"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859</xdr:row>
      <xdr:rowOff>0</xdr:rowOff>
    </xdr:from>
    <xdr:to>
      <xdr:col>29</xdr:col>
      <xdr:colOff>0</xdr:colOff>
      <xdr:row>859</xdr:row>
      <xdr:rowOff>0</xdr:rowOff>
    </xdr:to>
    <xdr:sp macro="" textlink="">
      <xdr:nvSpPr>
        <xdr:cNvPr id="570" name="Line 132">
          <a:extLst>
            <a:ext uri="{FF2B5EF4-FFF2-40B4-BE49-F238E27FC236}">
              <a16:creationId xmlns:a16="http://schemas.microsoft.com/office/drawing/2014/main" id="{06732B00-C6CF-407C-905B-83793A3A51B6}"/>
            </a:ext>
          </a:extLst>
        </xdr:cNvPr>
        <xdr:cNvSpPr>
          <a:spLocks noChangeShapeType="1"/>
        </xdr:cNvSpPr>
      </xdr:nvSpPr>
      <xdr:spPr bwMode="auto">
        <a:xfrm flipV="1">
          <a:off x="5288280" y="11695938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862</xdr:row>
      <xdr:rowOff>0</xdr:rowOff>
    </xdr:from>
    <xdr:to>
      <xdr:col>29</xdr:col>
      <xdr:colOff>0</xdr:colOff>
      <xdr:row>862</xdr:row>
      <xdr:rowOff>0</xdr:rowOff>
    </xdr:to>
    <xdr:sp macro="" textlink="">
      <xdr:nvSpPr>
        <xdr:cNvPr id="571" name="Line 133">
          <a:extLst>
            <a:ext uri="{FF2B5EF4-FFF2-40B4-BE49-F238E27FC236}">
              <a16:creationId xmlns:a16="http://schemas.microsoft.com/office/drawing/2014/main" id="{64DB9332-5D33-4030-AA51-BB595318F8F7}"/>
            </a:ext>
          </a:extLst>
        </xdr:cNvPr>
        <xdr:cNvSpPr>
          <a:spLocks noChangeShapeType="1"/>
        </xdr:cNvSpPr>
      </xdr:nvSpPr>
      <xdr:spPr bwMode="auto">
        <a:xfrm flipV="1">
          <a:off x="5288280" y="1173708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865</xdr:row>
      <xdr:rowOff>0</xdr:rowOff>
    </xdr:from>
    <xdr:to>
      <xdr:col>29</xdr:col>
      <xdr:colOff>0</xdr:colOff>
      <xdr:row>865</xdr:row>
      <xdr:rowOff>0</xdr:rowOff>
    </xdr:to>
    <xdr:sp macro="" textlink="">
      <xdr:nvSpPr>
        <xdr:cNvPr id="572" name="Line 134">
          <a:extLst>
            <a:ext uri="{FF2B5EF4-FFF2-40B4-BE49-F238E27FC236}">
              <a16:creationId xmlns:a16="http://schemas.microsoft.com/office/drawing/2014/main" id="{34DBF741-3876-49BD-8278-6F66CEC08DC5}"/>
            </a:ext>
          </a:extLst>
        </xdr:cNvPr>
        <xdr:cNvSpPr>
          <a:spLocks noChangeShapeType="1"/>
        </xdr:cNvSpPr>
      </xdr:nvSpPr>
      <xdr:spPr bwMode="auto">
        <a:xfrm flipV="1">
          <a:off x="5288280" y="11778234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856</xdr:row>
      <xdr:rowOff>0</xdr:rowOff>
    </xdr:from>
    <xdr:to>
      <xdr:col>18</xdr:col>
      <xdr:colOff>0</xdr:colOff>
      <xdr:row>865</xdr:row>
      <xdr:rowOff>0</xdr:rowOff>
    </xdr:to>
    <xdr:sp macro="" textlink="">
      <xdr:nvSpPr>
        <xdr:cNvPr id="573" name="Line 166">
          <a:extLst>
            <a:ext uri="{FF2B5EF4-FFF2-40B4-BE49-F238E27FC236}">
              <a16:creationId xmlns:a16="http://schemas.microsoft.com/office/drawing/2014/main" id="{59854616-A691-4A45-910D-07867EF397DA}"/>
            </a:ext>
          </a:extLst>
        </xdr:cNvPr>
        <xdr:cNvSpPr>
          <a:spLocks noChangeShapeType="1"/>
        </xdr:cNvSpPr>
      </xdr:nvSpPr>
      <xdr:spPr bwMode="auto">
        <a:xfrm>
          <a:off x="4000500" y="116547900"/>
          <a:ext cx="0" cy="12344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859</xdr:row>
      <xdr:rowOff>0</xdr:rowOff>
    </xdr:from>
    <xdr:to>
      <xdr:col>19</xdr:col>
      <xdr:colOff>0</xdr:colOff>
      <xdr:row>859</xdr:row>
      <xdr:rowOff>0</xdr:rowOff>
    </xdr:to>
    <xdr:sp macro="" textlink="">
      <xdr:nvSpPr>
        <xdr:cNvPr id="574" name="Line 167">
          <a:extLst>
            <a:ext uri="{FF2B5EF4-FFF2-40B4-BE49-F238E27FC236}">
              <a16:creationId xmlns:a16="http://schemas.microsoft.com/office/drawing/2014/main" id="{F21699F3-94A3-4570-9640-2C78B5D985A9}"/>
            </a:ext>
          </a:extLst>
        </xdr:cNvPr>
        <xdr:cNvSpPr>
          <a:spLocks noChangeShapeType="1"/>
        </xdr:cNvSpPr>
      </xdr:nvSpPr>
      <xdr:spPr bwMode="auto">
        <a:xfrm>
          <a:off x="4000500" y="1169593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862</xdr:row>
      <xdr:rowOff>0</xdr:rowOff>
    </xdr:from>
    <xdr:to>
      <xdr:col>19</xdr:col>
      <xdr:colOff>0</xdr:colOff>
      <xdr:row>862</xdr:row>
      <xdr:rowOff>0</xdr:rowOff>
    </xdr:to>
    <xdr:sp macro="" textlink="">
      <xdr:nvSpPr>
        <xdr:cNvPr id="575" name="Line 168">
          <a:extLst>
            <a:ext uri="{FF2B5EF4-FFF2-40B4-BE49-F238E27FC236}">
              <a16:creationId xmlns:a16="http://schemas.microsoft.com/office/drawing/2014/main" id="{30AEA907-4284-4B9B-B2EB-5BA4EF94F154}"/>
            </a:ext>
          </a:extLst>
        </xdr:cNvPr>
        <xdr:cNvSpPr>
          <a:spLocks noChangeShapeType="1"/>
        </xdr:cNvSpPr>
      </xdr:nvSpPr>
      <xdr:spPr bwMode="auto">
        <a:xfrm>
          <a:off x="4000500" y="11737086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865</xdr:row>
      <xdr:rowOff>0</xdr:rowOff>
    </xdr:from>
    <xdr:to>
      <xdr:col>19</xdr:col>
      <xdr:colOff>0</xdr:colOff>
      <xdr:row>865</xdr:row>
      <xdr:rowOff>0</xdr:rowOff>
    </xdr:to>
    <xdr:sp macro="" textlink="">
      <xdr:nvSpPr>
        <xdr:cNvPr id="576" name="Line 169">
          <a:extLst>
            <a:ext uri="{FF2B5EF4-FFF2-40B4-BE49-F238E27FC236}">
              <a16:creationId xmlns:a16="http://schemas.microsoft.com/office/drawing/2014/main" id="{FEE3FDC1-03C1-4227-BE68-60FC4002E18C}"/>
            </a:ext>
          </a:extLst>
        </xdr:cNvPr>
        <xdr:cNvSpPr>
          <a:spLocks noChangeShapeType="1"/>
        </xdr:cNvSpPr>
      </xdr:nvSpPr>
      <xdr:spPr bwMode="auto">
        <a:xfrm>
          <a:off x="4000500" y="11778234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1244</xdr:row>
      <xdr:rowOff>0</xdr:rowOff>
    </xdr:from>
    <xdr:to>
      <xdr:col>12</xdr:col>
      <xdr:colOff>0</xdr:colOff>
      <xdr:row>1244</xdr:row>
      <xdr:rowOff>0</xdr:rowOff>
    </xdr:to>
    <xdr:sp macro="" textlink="">
      <xdr:nvSpPr>
        <xdr:cNvPr id="835" name="Line 110">
          <a:extLst>
            <a:ext uri="{FF2B5EF4-FFF2-40B4-BE49-F238E27FC236}">
              <a16:creationId xmlns:a16="http://schemas.microsoft.com/office/drawing/2014/main" id="{A5D1A506-AD72-4C09-983E-A6B6052C38C6}"/>
            </a:ext>
          </a:extLst>
        </xdr:cNvPr>
        <xdr:cNvSpPr>
          <a:spLocks noChangeShapeType="1"/>
        </xdr:cNvSpPr>
      </xdr:nvSpPr>
      <xdr:spPr bwMode="auto">
        <a:xfrm>
          <a:off x="2484120" y="169285920"/>
          <a:ext cx="114300"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1244</xdr:row>
      <xdr:rowOff>0</xdr:rowOff>
    </xdr:from>
    <xdr:to>
      <xdr:col>22</xdr:col>
      <xdr:colOff>0</xdr:colOff>
      <xdr:row>1244</xdr:row>
      <xdr:rowOff>0</xdr:rowOff>
    </xdr:to>
    <xdr:sp macro="" textlink="">
      <xdr:nvSpPr>
        <xdr:cNvPr id="836" name="Line 125">
          <a:extLst>
            <a:ext uri="{FF2B5EF4-FFF2-40B4-BE49-F238E27FC236}">
              <a16:creationId xmlns:a16="http://schemas.microsoft.com/office/drawing/2014/main" id="{428D493D-AEEA-4340-8358-FBA9BB6EB957}"/>
            </a:ext>
          </a:extLst>
        </xdr:cNvPr>
        <xdr:cNvSpPr>
          <a:spLocks noChangeShapeType="1"/>
        </xdr:cNvSpPr>
      </xdr:nvSpPr>
      <xdr:spPr bwMode="auto">
        <a:xfrm flipV="1">
          <a:off x="3771900" y="169285920"/>
          <a:ext cx="960120" cy="0"/>
        </a:xfrm>
        <a:prstGeom prst="line">
          <a:avLst/>
        </a:prstGeom>
        <a:noFill/>
        <a:ln w="19050">
          <a:solidFill>
            <a:schemeClr val="bg1">
              <a:lumMod val="7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1247</xdr:row>
      <xdr:rowOff>0</xdr:rowOff>
    </xdr:from>
    <xdr:to>
      <xdr:col>29</xdr:col>
      <xdr:colOff>0</xdr:colOff>
      <xdr:row>1247</xdr:row>
      <xdr:rowOff>0</xdr:rowOff>
    </xdr:to>
    <xdr:sp macro="" textlink="">
      <xdr:nvSpPr>
        <xdr:cNvPr id="839" name="Line 132">
          <a:extLst>
            <a:ext uri="{FF2B5EF4-FFF2-40B4-BE49-F238E27FC236}">
              <a16:creationId xmlns:a16="http://schemas.microsoft.com/office/drawing/2014/main" id="{9D3D25F9-9864-49A8-82CF-FEE58CC4201C}"/>
            </a:ext>
          </a:extLst>
        </xdr:cNvPr>
        <xdr:cNvSpPr>
          <a:spLocks noChangeShapeType="1"/>
        </xdr:cNvSpPr>
      </xdr:nvSpPr>
      <xdr:spPr bwMode="auto">
        <a:xfrm flipV="1">
          <a:off x="5288280" y="16969740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1250</xdr:row>
      <xdr:rowOff>0</xdr:rowOff>
    </xdr:from>
    <xdr:to>
      <xdr:col>29</xdr:col>
      <xdr:colOff>0</xdr:colOff>
      <xdr:row>1250</xdr:row>
      <xdr:rowOff>0</xdr:rowOff>
    </xdr:to>
    <xdr:sp macro="" textlink="">
      <xdr:nvSpPr>
        <xdr:cNvPr id="840" name="Line 133">
          <a:extLst>
            <a:ext uri="{FF2B5EF4-FFF2-40B4-BE49-F238E27FC236}">
              <a16:creationId xmlns:a16="http://schemas.microsoft.com/office/drawing/2014/main" id="{0D9DB1C0-D5D5-48A8-935A-0259B100D83F}"/>
            </a:ext>
          </a:extLst>
        </xdr:cNvPr>
        <xdr:cNvSpPr>
          <a:spLocks noChangeShapeType="1"/>
        </xdr:cNvSpPr>
      </xdr:nvSpPr>
      <xdr:spPr bwMode="auto">
        <a:xfrm flipV="1">
          <a:off x="5288280" y="17010888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1253</xdr:row>
      <xdr:rowOff>0</xdr:rowOff>
    </xdr:from>
    <xdr:to>
      <xdr:col>29</xdr:col>
      <xdr:colOff>0</xdr:colOff>
      <xdr:row>1253</xdr:row>
      <xdr:rowOff>0</xdr:rowOff>
    </xdr:to>
    <xdr:sp macro="" textlink="">
      <xdr:nvSpPr>
        <xdr:cNvPr id="841" name="Line 134">
          <a:extLst>
            <a:ext uri="{FF2B5EF4-FFF2-40B4-BE49-F238E27FC236}">
              <a16:creationId xmlns:a16="http://schemas.microsoft.com/office/drawing/2014/main" id="{551D8F57-9593-4E58-B76C-E264E908FB90}"/>
            </a:ext>
          </a:extLst>
        </xdr:cNvPr>
        <xdr:cNvSpPr>
          <a:spLocks noChangeShapeType="1"/>
        </xdr:cNvSpPr>
      </xdr:nvSpPr>
      <xdr:spPr bwMode="auto">
        <a:xfrm flipV="1">
          <a:off x="5288280" y="170520360"/>
          <a:ext cx="96012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1244</xdr:row>
      <xdr:rowOff>0</xdr:rowOff>
    </xdr:from>
    <xdr:to>
      <xdr:col>18</xdr:col>
      <xdr:colOff>0</xdr:colOff>
      <xdr:row>1253</xdr:row>
      <xdr:rowOff>0</xdr:rowOff>
    </xdr:to>
    <xdr:sp macro="" textlink="">
      <xdr:nvSpPr>
        <xdr:cNvPr id="842" name="Line 166">
          <a:extLst>
            <a:ext uri="{FF2B5EF4-FFF2-40B4-BE49-F238E27FC236}">
              <a16:creationId xmlns:a16="http://schemas.microsoft.com/office/drawing/2014/main" id="{CA542AC7-9F76-456B-8924-61B4F6D4E4F0}"/>
            </a:ext>
          </a:extLst>
        </xdr:cNvPr>
        <xdr:cNvSpPr>
          <a:spLocks noChangeShapeType="1"/>
        </xdr:cNvSpPr>
      </xdr:nvSpPr>
      <xdr:spPr bwMode="auto">
        <a:xfrm>
          <a:off x="4000500" y="169285920"/>
          <a:ext cx="0" cy="123444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1247</xdr:row>
      <xdr:rowOff>0</xdr:rowOff>
    </xdr:from>
    <xdr:to>
      <xdr:col>19</xdr:col>
      <xdr:colOff>0</xdr:colOff>
      <xdr:row>1247</xdr:row>
      <xdr:rowOff>0</xdr:rowOff>
    </xdr:to>
    <xdr:sp macro="" textlink="">
      <xdr:nvSpPr>
        <xdr:cNvPr id="843" name="Line 167">
          <a:extLst>
            <a:ext uri="{FF2B5EF4-FFF2-40B4-BE49-F238E27FC236}">
              <a16:creationId xmlns:a16="http://schemas.microsoft.com/office/drawing/2014/main" id="{E164D16C-DACA-4659-8FB5-AE789CB13BF2}"/>
            </a:ext>
          </a:extLst>
        </xdr:cNvPr>
        <xdr:cNvSpPr>
          <a:spLocks noChangeShapeType="1"/>
        </xdr:cNvSpPr>
      </xdr:nvSpPr>
      <xdr:spPr bwMode="auto">
        <a:xfrm>
          <a:off x="4000500" y="16969740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1250</xdr:row>
      <xdr:rowOff>0</xdr:rowOff>
    </xdr:from>
    <xdr:to>
      <xdr:col>19</xdr:col>
      <xdr:colOff>0</xdr:colOff>
      <xdr:row>1250</xdr:row>
      <xdr:rowOff>0</xdr:rowOff>
    </xdr:to>
    <xdr:sp macro="" textlink="">
      <xdr:nvSpPr>
        <xdr:cNvPr id="844" name="Line 168">
          <a:extLst>
            <a:ext uri="{FF2B5EF4-FFF2-40B4-BE49-F238E27FC236}">
              <a16:creationId xmlns:a16="http://schemas.microsoft.com/office/drawing/2014/main" id="{BB13A3C5-DDAF-48FE-820E-88823CCB9EC8}"/>
            </a:ext>
          </a:extLst>
        </xdr:cNvPr>
        <xdr:cNvSpPr>
          <a:spLocks noChangeShapeType="1"/>
        </xdr:cNvSpPr>
      </xdr:nvSpPr>
      <xdr:spPr bwMode="auto">
        <a:xfrm>
          <a:off x="4000500" y="170108880"/>
          <a:ext cx="11430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1253</xdr:row>
      <xdr:rowOff>0</xdr:rowOff>
    </xdr:from>
    <xdr:to>
      <xdr:col>19</xdr:col>
      <xdr:colOff>0</xdr:colOff>
      <xdr:row>1253</xdr:row>
      <xdr:rowOff>0</xdr:rowOff>
    </xdr:to>
    <xdr:sp macro="" textlink="">
      <xdr:nvSpPr>
        <xdr:cNvPr id="867" name="Line 169">
          <a:extLst>
            <a:ext uri="{FF2B5EF4-FFF2-40B4-BE49-F238E27FC236}">
              <a16:creationId xmlns:a16="http://schemas.microsoft.com/office/drawing/2014/main" id="{F57A56E2-9377-4CA2-AF8F-D76799CF652D}"/>
            </a:ext>
          </a:extLst>
        </xdr:cNvPr>
        <xdr:cNvSpPr>
          <a:spLocks noChangeShapeType="1"/>
        </xdr:cNvSpPr>
      </xdr:nvSpPr>
      <xdr:spPr bwMode="auto">
        <a:xfrm>
          <a:off x="4000500" y="170520360"/>
          <a:ext cx="114300" cy="0"/>
        </a:xfrm>
        <a:prstGeom prst="line">
          <a:avLst/>
        </a:prstGeom>
        <a:noFill/>
        <a:ln w="19050">
          <a:solidFill>
            <a:srgbClr val="C0C0C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406</xdr:row>
      <xdr:rowOff>0</xdr:rowOff>
    </xdr:from>
    <xdr:to>
      <xdr:col>12</xdr:col>
      <xdr:colOff>0</xdr:colOff>
      <xdr:row>406</xdr:row>
      <xdr:rowOff>0</xdr:rowOff>
    </xdr:to>
    <xdr:sp macro="" textlink="">
      <xdr:nvSpPr>
        <xdr:cNvPr id="224" name="Line 106">
          <a:extLst>
            <a:ext uri="{FF2B5EF4-FFF2-40B4-BE49-F238E27FC236}">
              <a16:creationId xmlns:a16="http://schemas.microsoft.com/office/drawing/2014/main" id="{5C46F096-DF42-4DAA-BC3B-2188C9A32349}"/>
            </a:ext>
          </a:extLst>
        </xdr:cNvPr>
        <xdr:cNvSpPr>
          <a:spLocks noChangeShapeType="1"/>
        </xdr:cNvSpPr>
      </xdr:nvSpPr>
      <xdr:spPr bwMode="auto">
        <a:xfrm>
          <a:off x="2484120" y="5542026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406</xdr:row>
      <xdr:rowOff>0</xdr:rowOff>
    </xdr:from>
    <xdr:to>
      <xdr:col>22</xdr:col>
      <xdr:colOff>0</xdr:colOff>
      <xdr:row>406</xdr:row>
      <xdr:rowOff>0</xdr:rowOff>
    </xdr:to>
    <xdr:sp macro="" textlink="">
      <xdr:nvSpPr>
        <xdr:cNvPr id="441" name="Line 121">
          <a:extLst>
            <a:ext uri="{FF2B5EF4-FFF2-40B4-BE49-F238E27FC236}">
              <a16:creationId xmlns:a16="http://schemas.microsoft.com/office/drawing/2014/main" id="{7D8DA9BA-DC9D-4102-9500-66DF19130020}"/>
            </a:ext>
          </a:extLst>
        </xdr:cNvPr>
        <xdr:cNvSpPr>
          <a:spLocks noChangeShapeType="1"/>
        </xdr:cNvSpPr>
      </xdr:nvSpPr>
      <xdr:spPr bwMode="auto">
        <a:xfrm flipV="1">
          <a:off x="3771900" y="5542026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826</xdr:row>
      <xdr:rowOff>0</xdr:rowOff>
    </xdr:from>
    <xdr:to>
      <xdr:col>12</xdr:col>
      <xdr:colOff>0</xdr:colOff>
      <xdr:row>826</xdr:row>
      <xdr:rowOff>0</xdr:rowOff>
    </xdr:to>
    <xdr:sp macro="" textlink="">
      <xdr:nvSpPr>
        <xdr:cNvPr id="442" name="Line 106">
          <a:extLst>
            <a:ext uri="{FF2B5EF4-FFF2-40B4-BE49-F238E27FC236}">
              <a16:creationId xmlns:a16="http://schemas.microsoft.com/office/drawing/2014/main" id="{E0628524-BA59-49CF-A601-26170E25B95A}"/>
            </a:ext>
          </a:extLst>
        </xdr:cNvPr>
        <xdr:cNvSpPr>
          <a:spLocks noChangeShapeType="1"/>
        </xdr:cNvSpPr>
      </xdr:nvSpPr>
      <xdr:spPr bwMode="auto">
        <a:xfrm>
          <a:off x="2484120" y="11287506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826</xdr:row>
      <xdr:rowOff>0</xdr:rowOff>
    </xdr:from>
    <xdr:to>
      <xdr:col>22</xdr:col>
      <xdr:colOff>0</xdr:colOff>
      <xdr:row>826</xdr:row>
      <xdr:rowOff>0</xdr:rowOff>
    </xdr:to>
    <xdr:sp macro="" textlink="">
      <xdr:nvSpPr>
        <xdr:cNvPr id="577" name="Line 121">
          <a:extLst>
            <a:ext uri="{FF2B5EF4-FFF2-40B4-BE49-F238E27FC236}">
              <a16:creationId xmlns:a16="http://schemas.microsoft.com/office/drawing/2014/main" id="{B577B3EB-F608-42B3-A060-5E0331A4E240}"/>
            </a:ext>
          </a:extLst>
        </xdr:cNvPr>
        <xdr:cNvSpPr>
          <a:spLocks noChangeShapeType="1"/>
        </xdr:cNvSpPr>
      </xdr:nvSpPr>
      <xdr:spPr bwMode="auto">
        <a:xfrm flipV="1">
          <a:off x="3771900" y="11287506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1211</xdr:row>
      <xdr:rowOff>0</xdr:rowOff>
    </xdr:from>
    <xdr:to>
      <xdr:col>12</xdr:col>
      <xdr:colOff>0</xdr:colOff>
      <xdr:row>1211</xdr:row>
      <xdr:rowOff>0</xdr:rowOff>
    </xdr:to>
    <xdr:sp macro="" textlink="">
      <xdr:nvSpPr>
        <xdr:cNvPr id="578" name="Line 106">
          <a:extLst>
            <a:ext uri="{FF2B5EF4-FFF2-40B4-BE49-F238E27FC236}">
              <a16:creationId xmlns:a16="http://schemas.microsoft.com/office/drawing/2014/main" id="{9BDF5CB3-94AB-4088-A008-72104651CA5F}"/>
            </a:ext>
          </a:extLst>
        </xdr:cNvPr>
        <xdr:cNvSpPr>
          <a:spLocks noChangeShapeType="1"/>
        </xdr:cNvSpPr>
      </xdr:nvSpPr>
      <xdr:spPr bwMode="auto">
        <a:xfrm>
          <a:off x="2484120" y="165613080"/>
          <a:ext cx="11430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1211</xdr:row>
      <xdr:rowOff>0</xdr:rowOff>
    </xdr:from>
    <xdr:to>
      <xdr:col>22</xdr:col>
      <xdr:colOff>0</xdr:colOff>
      <xdr:row>1211</xdr:row>
      <xdr:rowOff>0</xdr:rowOff>
    </xdr:to>
    <xdr:sp macro="" textlink="">
      <xdr:nvSpPr>
        <xdr:cNvPr id="834" name="Line 121">
          <a:extLst>
            <a:ext uri="{FF2B5EF4-FFF2-40B4-BE49-F238E27FC236}">
              <a16:creationId xmlns:a16="http://schemas.microsoft.com/office/drawing/2014/main" id="{1BE00AE9-3143-4615-8169-CAFC6EC4C131}"/>
            </a:ext>
          </a:extLst>
        </xdr:cNvPr>
        <xdr:cNvSpPr>
          <a:spLocks noChangeShapeType="1"/>
        </xdr:cNvSpPr>
      </xdr:nvSpPr>
      <xdr:spPr bwMode="auto">
        <a:xfrm flipV="1">
          <a:off x="3771900" y="165613080"/>
          <a:ext cx="96012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80</xdr:row>
      <xdr:rowOff>0</xdr:rowOff>
    </xdr:from>
    <xdr:to>
      <xdr:col>12</xdr:col>
      <xdr:colOff>0</xdr:colOff>
      <xdr:row>80</xdr:row>
      <xdr:rowOff>0</xdr:rowOff>
    </xdr:to>
    <xdr:sp macro="" textlink="">
      <xdr:nvSpPr>
        <xdr:cNvPr id="868" name="Line 13">
          <a:extLst>
            <a:ext uri="{FF2B5EF4-FFF2-40B4-BE49-F238E27FC236}">
              <a16:creationId xmlns:a16="http://schemas.microsoft.com/office/drawing/2014/main" id="{4D008338-3016-4B6C-BEC6-522206E9595E}"/>
            </a:ext>
          </a:extLst>
        </xdr:cNvPr>
        <xdr:cNvSpPr>
          <a:spLocks noChangeShapeType="1"/>
        </xdr:cNvSpPr>
      </xdr:nvSpPr>
      <xdr:spPr bwMode="auto">
        <a:xfrm>
          <a:off x="2484120" y="11071860"/>
          <a:ext cx="114300" cy="0"/>
        </a:xfrm>
        <a:prstGeom prst="line">
          <a:avLst/>
        </a:prstGeom>
        <a:noFill/>
        <a:ln w="1905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80</xdr:row>
      <xdr:rowOff>0</xdr:rowOff>
    </xdr:from>
    <xdr:to>
      <xdr:col>22</xdr:col>
      <xdr:colOff>0</xdr:colOff>
      <xdr:row>80</xdr:row>
      <xdr:rowOff>0</xdr:rowOff>
    </xdr:to>
    <xdr:sp macro="" textlink="">
      <xdr:nvSpPr>
        <xdr:cNvPr id="869" name="Line 19">
          <a:extLst>
            <a:ext uri="{FF2B5EF4-FFF2-40B4-BE49-F238E27FC236}">
              <a16:creationId xmlns:a16="http://schemas.microsoft.com/office/drawing/2014/main" id="{060A7852-9462-40FF-B946-34F5B2202CE8}"/>
            </a:ext>
          </a:extLst>
        </xdr:cNvPr>
        <xdr:cNvSpPr>
          <a:spLocks noChangeShapeType="1"/>
        </xdr:cNvSpPr>
      </xdr:nvSpPr>
      <xdr:spPr bwMode="auto">
        <a:xfrm>
          <a:off x="3771900" y="11071860"/>
          <a:ext cx="960120" cy="0"/>
        </a:xfrm>
        <a:prstGeom prst="line">
          <a:avLst/>
        </a:prstGeom>
        <a:noFill/>
        <a:ln w="19050">
          <a:solidFill>
            <a:srgbClr val="C0C0C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47625</xdr:rowOff>
    </xdr:from>
    <xdr:to>
      <xdr:col>4</xdr:col>
      <xdr:colOff>744138</xdr:colOff>
      <xdr:row>2</xdr:row>
      <xdr:rowOff>267756</xdr:rowOff>
    </xdr:to>
    <xdr:pic>
      <xdr:nvPicPr>
        <xdr:cNvPr id="2" name="Image 1">
          <a:extLst>
            <a:ext uri="{FF2B5EF4-FFF2-40B4-BE49-F238E27FC236}">
              <a16:creationId xmlns:a16="http://schemas.microsoft.com/office/drawing/2014/main" id="{4FCD9F57-6CAB-42C5-924C-8378087B028D}"/>
            </a:ext>
          </a:extLst>
        </xdr:cNvPr>
        <xdr:cNvPicPr>
          <a:picLocks noChangeAspect="1"/>
        </xdr:cNvPicPr>
      </xdr:nvPicPr>
      <xdr:blipFill>
        <a:blip xmlns:r="http://schemas.openxmlformats.org/officeDocument/2006/relationships" r:embed="rId1"/>
        <a:stretch>
          <a:fillRect/>
        </a:stretch>
      </xdr:blipFill>
      <xdr:spPr>
        <a:xfrm>
          <a:off x="190500" y="50165"/>
          <a:ext cx="1988738" cy="4690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44450</xdr:rowOff>
    </xdr:from>
    <xdr:to>
      <xdr:col>4</xdr:col>
      <xdr:colOff>553638</xdr:colOff>
      <xdr:row>2</xdr:row>
      <xdr:rowOff>269661</xdr:rowOff>
    </xdr:to>
    <xdr:pic>
      <xdr:nvPicPr>
        <xdr:cNvPr id="2" name="Image 1">
          <a:extLst>
            <a:ext uri="{FF2B5EF4-FFF2-40B4-BE49-F238E27FC236}">
              <a16:creationId xmlns:a16="http://schemas.microsoft.com/office/drawing/2014/main" id="{FB28ABAB-3357-4541-A0A4-0A61F6F92319}"/>
            </a:ext>
          </a:extLst>
        </xdr:cNvPr>
        <xdr:cNvPicPr>
          <a:picLocks noChangeAspect="1"/>
        </xdr:cNvPicPr>
      </xdr:nvPicPr>
      <xdr:blipFill>
        <a:blip xmlns:r="http://schemas.openxmlformats.org/officeDocument/2006/relationships" r:embed="rId1"/>
        <a:stretch>
          <a:fillRect/>
        </a:stretch>
      </xdr:blipFill>
      <xdr:spPr>
        <a:xfrm>
          <a:off x="190500" y="44450"/>
          <a:ext cx="1990643" cy="4728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44450</xdr:rowOff>
    </xdr:from>
    <xdr:to>
      <xdr:col>4</xdr:col>
      <xdr:colOff>558718</xdr:colOff>
      <xdr:row>2</xdr:row>
      <xdr:rowOff>269661</xdr:rowOff>
    </xdr:to>
    <xdr:pic>
      <xdr:nvPicPr>
        <xdr:cNvPr id="2" name="Image 1">
          <a:extLst>
            <a:ext uri="{FF2B5EF4-FFF2-40B4-BE49-F238E27FC236}">
              <a16:creationId xmlns:a16="http://schemas.microsoft.com/office/drawing/2014/main" id="{1D340BF0-58CD-4F2B-8F47-001BB676ACC0}"/>
            </a:ext>
          </a:extLst>
        </xdr:cNvPr>
        <xdr:cNvPicPr>
          <a:picLocks noChangeAspect="1"/>
        </xdr:cNvPicPr>
      </xdr:nvPicPr>
      <xdr:blipFill>
        <a:blip xmlns:r="http://schemas.openxmlformats.org/officeDocument/2006/relationships" r:embed="rId1"/>
        <a:stretch>
          <a:fillRect/>
        </a:stretch>
      </xdr:blipFill>
      <xdr:spPr>
        <a:xfrm>
          <a:off x="190500" y="44450"/>
          <a:ext cx="1990643" cy="47286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47625</xdr:rowOff>
    </xdr:from>
    <xdr:to>
      <xdr:col>4</xdr:col>
      <xdr:colOff>596818</xdr:colOff>
      <xdr:row>2</xdr:row>
      <xdr:rowOff>267756</xdr:rowOff>
    </xdr:to>
    <xdr:pic>
      <xdr:nvPicPr>
        <xdr:cNvPr id="2" name="Image 1">
          <a:extLst>
            <a:ext uri="{FF2B5EF4-FFF2-40B4-BE49-F238E27FC236}">
              <a16:creationId xmlns:a16="http://schemas.microsoft.com/office/drawing/2014/main" id="{A630ECCA-AF1B-4E88-8E1A-C2B72F980F90}"/>
            </a:ext>
          </a:extLst>
        </xdr:cNvPr>
        <xdr:cNvPicPr>
          <a:picLocks noChangeAspect="1"/>
        </xdr:cNvPicPr>
      </xdr:nvPicPr>
      <xdr:blipFill>
        <a:blip xmlns:r="http://schemas.openxmlformats.org/officeDocument/2006/relationships" r:embed="rId1"/>
        <a:stretch>
          <a:fillRect/>
        </a:stretch>
      </xdr:blipFill>
      <xdr:spPr>
        <a:xfrm>
          <a:off x="190500" y="50165"/>
          <a:ext cx="2006518" cy="4690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4F03-1A2C-4C70-8078-7A0D421BEFA0}">
  <sheetPr codeName="Feuil2">
    <outlinePr summaryBelow="0"/>
  </sheetPr>
  <dimension ref="B1:F410"/>
  <sheetViews>
    <sheetView showGridLines="0" tabSelected="1" zoomScaleNormal="100" workbookViewId="0">
      <pane ySplit="3" topLeftCell="A4" activePane="bottomLeft" state="frozenSplit"/>
      <selection pane="bottomLeft" activeCell="A4" sqref="A4"/>
    </sheetView>
  </sheetViews>
  <sheetFormatPr baseColWidth="10" defaultColWidth="11.36328125" defaultRowHeight="13" outlineLevelRow="1"/>
  <cols>
    <col min="1" max="1" width="1.6328125" style="398" customWidth="1"/>
    <col min="2" max="2" width="10.36328125" style="398" bestFit="1" customWidth="1"/>
    <col min="3" max="3" width="20" style="398" customWidth="1"/>
    <col min="4" max="4" width="110.08984375" style="398" bestFit="1" customWidth="1"/>
    <col min="5" max="10" width="11.36328125" style="398" customWidth="1"/>
    <col min="11" max="16384" width="11.36328125" style="398"/>
  </cols>
  <sheetData>
    <row r="1" spans="2:4" ht="6" customHeight="1"/>
    <row r="2" spans="2:4" ht="13.5">
      <c r="D2" s="464" t="s">
        <v>6661</v>
      </c>
    </row>
    <row r="3" spans="2:4" ht="25" customHeight="1">
      <c r="D3" s="399" t="s">
        <v>6169</v>
      </c>
    </row>
    <row r="4" spans="2:4" ht="13.5" thickBot="1">
      <c r="B4" s="402"/>
      <c r="C4" s="402"/>
      <c r="D4" s="402"/>
    </row>
    <row r="5" spans="2:4">
      <c r="B5" s="1163" t="s">
        <v>6662</v>
      </c>
      <c r="C5" s="1164"/>
      <c r="D5" s="1165"/>
    </row>
    <row r="6" spans="2:4" outlineLevel="1">
      <c r="B6" s="917" t="s">
        <v>1107</v>
      </c>
      <c r="C6" s="918" t="s">
        <v>6170</v>
      </c>
      <c r="D6" s="919" t="s">
        <v>6171</v>
      </c>
    </row>
    <row r="7" spans="2:4" ht="195" outlineLevel="1">
      <c r="B7" s="1467">
        <v>46218</v>
      </c>
      <c r="C7" s="1468" t="s">
        <v>1108</v>
      </c>
      <c r="D7" s="1469" t="s">
        <v>9210</v>
      </c>
    </row>
    <row r="8" spans="2:4" ht="273" outlineLevel="1">
      <c r="B8" s="1470"/>
      <c r="C8" s="1471"/>
      <c r="D8" s="1472" t="s">
        <v>9211</v>
      </c>
    </row>
    <row r="9" spans="2:4" ht="117" outlineLevel="1">
      <c r="B9" s="511">
        <v>46197</v>
      </c>
      <c r="C9" s="1048" t="s">
        <v>1108</v>
      </c>
      <c r="D9" s="1093" t="s">
        <v>8575</v>
      </c>
    </row>
    <row r="10" spans="2:4" ht="247" outlineLevel="1">
      <c r="B10" s="511">
        <v>46171</v>
      </c>
      <c r="C10" s="923" t="s">
        <v>1108</v>
      </c>
      <c r="D10" s="920" t="s">
        <v>8415</v>
      </c>
    </row>
    <row r="11" spans="2:4" ht="52" outlineLevel="1">
      <c r="B11" s="511">
        <v>46135</v>
      </c>
      <c r="C11" s="1048" t="s">
        <v>1108</v>
      </c>
      <c r="D11" s="1049" t="s">
        <v>8120</v>
      </c>
    </row>
    <row r="12" spans="2:4" ht="351" outlineLevel="1">
      <c r="B12" s="511">
        <v>46120</v>
      </c>
      <c r="C12" s="923" t="s">
        <v>6734</v>
      </c>
      <c r="D12" s="920" t="s">
        <v>8328</v>
      </c>
    </row>
    <row r="13" spans="2:4" ht="377" outlineLevel="1">
      <c r="B13" s="511">
        <v>46022</v>
      </c>
      <c r="C13" s="915" t="s">
        <v>1108</v>
      </c>
      <c r="D13" s="920" t="s">
        <v>6476</v>
      </c>
    </row>
    <row r="14" spans="2:4" ht="39" outlineLevel="1">
      <c r="B14" s="511">
        <v>45961</v>
      </c>
      <c r="C14" s="915" t="s">
        <v>1108</v>
      </c>
      <c r="D14" s="916" t="s">
        <v>6397</v>
      </c>
    </row>
    <row r="15" spans="2:4" ht="286" outlineLevel="1">
      <c r="B15" s="511">
        <v>45923</v>
      </c>
      <c r="C15" s="915" t="s">
        <v>1108</v>
      </c>
      <c r="D15" s="920" t="s">
        <v>6396</v>
      </c>
    </row>
    <row r="16" spans="2:4" ht="65" outlineLevel="1">
      <c r="B16" s="511">
        <v>45740</v>
      </c>
      <c r="C16" s="915" t="s">
        <v>1108</v>
      </c>
      <c r="D16" s="920" t="s">
        <v>6176</v>
      </c>
    </row>
    <row r="17" spans="2:4" ht="26" outlineLevel="1">
      <c r="B17" s="511">
        <v>45695</v>
      </c>
      <c r="C17" s="915" t="s">
        <v>1108</v>
      </c>
      <c r="D17" s="921" t="s">
        <v>6174</v>
      </c>
    </row>
    <row r="18" spans="2:4" outlineLevel="1">
      <c r="B18" s="511">
        <v>45673</v>
      </c>
      <c r="C18" s="915" t="s">
        <v>1108</v>
      </c>
      <c r="D18" s="922" t="s">
        <v>6173</v>
      </c>
    </row>
    <row r="19" spans="2:4" outlineLevel="1">
      <c r="B19" s="511">
        <v>45280</v>
      </c>
      <c r="C19" s="915" t="s">
        <v>1108</v>
      </c>
      <c r="D19" s="922" t="s">
        <v>6172</v>
      </c>
    </row>
    <row r="20" spans="2:4" outlineLevel="1">
      <c r="B20" s="510"/>
      <c r="C20" s="402"/>
      <c r="D20" s="402"/>
    </row>
    <row r="21" spans="2:4" ht="13.5" thickBot="1">
      <c r="B21" s="402"/>
      <c r="C21" s="402"/>
      <c r="D21" s="402"/>
    </row>
    <row r="22" spans="2:4" s="460" customFormat="1" ht="15" customHeight="1">
      <c r="B22" s="1156" t="s">
        <v>6177</v>
      </c>
      <c r="C22" s="1157"/>
      <c r="D22" s="1157"/>
    </row>
    <row r="23" spans="2:4" s="460" customFormat="1" ht="15" customHeight="1" outlineLevel="1">
      <c r="B23" s="462"/>
      <c r="C23" s="462"/>
      <c r="D23" s="462"/>
    </row>
    <row r="24" spans="2:4" s="460" customFormat="1" ht="15" customHeight="1" outlineLevel="1">
      <c r="B24" s="1158" t="s">
        <v>6178</v>
      </c>
      <c r="C24" s="1158"/>
      <c r="D24" s="1158"/>
    </row>
    <row r="25" spans="2:4" s="402" customFormat="1" outlineLevel="1">
      <c r="B25" s="1159" t="s">
        <v>6179</v>
      </c>
      <c r="C25" s="1159"/>
      <c r="D25" s="1159"/>
    </row>
    <row r="26" spans="2:4" s="402" customFormat="1" outlineLevel="1">
      <c r="B26" s="1159" t="s">
        <v>6735</v>
      </c>
      <c r="C26" s="1159"/>
      <c r="D26" s="1159"/>
    </row>
    <row r="27" spans="2:4" s="402" customFormat="1" outlineLevel="1">
      <c r="B27" s="1160" t="s">
        <v>6180</v>
      </c>
      <c r="C27" s="1160"/>
      <c r="D27" s="1160"/>
    </row>
    <row r="28" spans="2:4" s="402" customFormat="1" outlineLevel="1">
      <c r="B28" s="1160" t="s">
        <v>6398</v>
      </c>
      <c r="C28" s="1159"/>
      <c r="D28" s="1159"/>
    </row>
    <row r="29" spans="2:4" s="402" customFormat="1" outlineLevel="1">
      <c r="B29" s="1160" t="s">
        <v>6779</v>
      </c>
      <c r="C29" s="1159"/>
      <c r="D29" s="1159"/>
    </row>
    <row r="30" spans="2:4" s="402" customFormat="1" outlineLevel="1">
      <c r="B30" s="1159"/>
      <c r="C30" s="1159"/>
      <c r="D30" s="1159"/>
    </row>
    <row r="31" spans="2:4" s="402" customFormat="1" outlineLevel="1">
      <c r="B31" s="1159" t="s">
        <v>6181</v>
      </c>
      <c r="C31" s="1159"/>
      <c r="D31" s="1159"/>
    </row>
    <row r="32" spans="2:4" s="402" customFormat="1" outlineLevel="1">
      <c r="B32" s="1159" t="s">
        <v>6182</v>
      </c>
      <c r="C32" s="1159"/>
      <c r="D32" s="402" t="s">
        <v>6191</v>
      </c>
    </row>
    <row r="33" spans="2:4" s="402" customFormat="1" outlineLevel="1">
      <c r="B33" s="1159" t="s">
        <v>6183</v>
      </c>
      <c r="C33" s="1159"/>
      <c r="D33" s="402" t="s">
        <v>6199</v>
      </c>
    </row>
    <row r="34" spans="2:4" s="402" customFormat="1" outlineLevel="1">
      <c r="B34" s="1159" t="s">
        <v>6184</v>
      </c>
      <c r="C34" s="1159"/>
      <c r="D34" s="402" t="s">
        <v>6192</v>
      </c>
    </row>
    <row r="35" spans="2:4" s="402" customFormat="1" outlineLevel="1">
      <c r="B35" s="1159" t="s">
        <v>6185</v>
      </c>
      <c r="C35" s="1159"/>
      <c r="D35" s="402" t="s">
        <v>6193</v>
      </c>
    </row>
    <row r="36" spans="2:4" s="402" customFormat="1" outlineLevel="1">
      <c r="B36" s="1159" t="s">
        <v>6186</v>
      </c>
      <c r="C36" s="1159"/>
      <c r="D36" s="402" t="s">
        <v>6738</v>
      </c>
    </row>
    <row r="37" spans="2:4" s="402" customFormat="1" outlineLevel="1">
      <c r="B37" s="1159" t="s">
        <v>6736</v>
      </c>
      <c r="C37" s="1159"/>
      <c r="D37" s="402" t="s">
        <v>6739</v>
      </c>
    </row>
    <row r="38" spans="2:4" s="402" customFormat="1" outlineLevel="1">
      <c r="B38" s="1159" t="s">
        <v>6737</v>
      </c>
      <c r="C38" s="1159"/>
      <c r="D38" s="402" t="s">
        <v>6198</v>
      </c>
    </row>
    <row r="39" spans="2:4" s="402" customFormat="1" outlineLevel="1">
      <c r="B39" s="1159" t="s">
        <v>6187</v>
      </c>
      <c r="C39" s="1159"/>
      <c r="D39" s="402" t="s">
        <v>6194</v>
      </c>
    </row>
    <row r="40" spans="2:4" s="402" customFormat="1" outlineLevel="1">
      <c r="B40" s="1159" t="s">
        <v>6188</v>
      </c>
      <c r="C40" s="1159"/>
      <c r="D40" s="402" t="s">
        <v>6195</v>
      </c>
    </row>
    <row r="41" spans="2:4" s="402" customFormat="1" outlineLevel="1">
      <c r="B41" s="1159" t="s">
        <v>6189</v>
      </c>
      <c r="C41" s="1159"/>
      <c r="D41" s="402" t="s">
        <v>6196</v>
      </c>
    </row>
    <row r="42" spans="2:4" s="402" customFormat="1" outlineLevel="1">
      <c r="B42" s="1159" t="s">
        <v>6190</v>
      </c>
      <c r="C42" s="1159"/>
      <c r="D42" s="402" t="s">
        <v>6197</v>
      </c>
    </row>
    <row r="43" spans="2:4" s="402" customFormat="1" outlineLevel="1"/>
    <row r="44" spans="2:4" s="402" customFormat="1" outlineLevel="1">
      <c r="B44" s="1159"/>
      <c r="C44" s="1159"/>
      <c r="D44" s="1159"/>
    </row>
    <row r="45" spans="2:4" s="402" customFormat="1" ht="13" customHeight="1" outlineLevel="1">
      <c r="B45" s="1161" t="s">
        <v>6200</v>
      </c>
      <c r="C45" s="1161"/>
      <c r="D45" s="1161"/>
    </row>
    <row r="46" spans="2:4" s="402" customFormat="1" ht="13" customHeight="1" outlineLevel="1">
      <c r="B46" s="1160" t="s">
        <v>6201</v>
      </c>
      <c r="C46" s="1160"/>
      <c r="D46" s="1160"/>
    </row>
    <row r="47" spans="2:4" s="402" customFormat="1" ht="13" customHeight="1" outlineLevel="1">
      <c r="B47" s="1160" t="s">
        <v>6202</v>
      </c>
      <c r="C47" s="1160"/>
      <c r="D47" s="1160"/>
    </row>
    <row r="48" spans="2:4" s="402" customFormat="1" ht="13" customHeight="1" outlineLevel="1">
      <c r="B48" s="1160" t="s">
        <v>6203</v>
      </c>
      <c r="C48" s="1160"/>
      <c r="D48" s="1160"/>
    </row>
    <row r="49" spans="2:4" s="402" customFormat="1" ht="13" customHeight="1" outlineLevel="1">
      <c r="B49" s="1160" t="s">
        <v>6204</v>
      </c>
      <c r="C49" s="1160"/>
      <c r="D49" s="1160"/>
    </row>
    <row r="50" spans="2:4" s="402" customFormat="1" ht="13" customHeight="1" outlineLevel="1">
      <c r="B50" s="1160" t="s">
        <v>6740</v>
      </c>
      <c r="C50" s="1160"/>
      <c r="D50" s="1160"/>
    </row>
    <row r="51" spans="2:4" s="402" customFormat="1" ht="13" customHeight="1" outlineLevel="1">
      <c r="B51" s="1160" t="s">
        <v>6205</v>
      </c>
      <c r="C51" s="1160"/>
      <c r="D51" s="1160"/>
    </row>
    <row r="52" spans="2:4" s="402" customFormat="1" ht="13" customHeight="1" outlineLevel="1">
      <c r="B52" s="1160" t="s">
        <v>6206</v>
      </c>
      <c r="C52" s="1160"/>
      <c r="D52" s="1160"/>
    </row>
    <row r="53" spans="2:4" s="402" customFormat="1" ht="13" customHeight="1" outlineLevel="1">
      <c r="B53" s="1160" t="s">
        <v>6741</v>
      </c>
      <c r="C53" s="1160"/>
      <c r="D53" s="1160"/>
    </row>
    <row r="54" spans="2:4" s="402" customFormat="1" ht="13" customHeight="1" outlineLevel="1">
      <c r="B54" s="1160" t="s">
        <v>6207</v>
      </c>
      <c r="C54" s="1160"/>
      <c r="D54" s="1160"/>
    </row>
    <row r="55" spans="2:4" s="402" customFormat="1" ht="13" customHeight="1" outlineLevel="1">
      <c r="B55" s="1160" t="s">
        <v>6208</v>
      </c>
      <c r="C55" s="1160"/>
      <c r="D55" s="1160"/>
    </row>
    <row r="56" spans="2:4" s="402" customFormat="1" ht="13" customHeight="1" outlineLevel="1">
      <c r="B56" s="1160" t="s">
        <v>6209</v>
      </c>
      <c r="C56" s="1160"/>
      <c r="D56" s="1160"/>
    </row>
    <row r="57" spans="2:4" s="402" customFormat="1" ht="13" customHeight="1" outlineLevel="1">
      <c r="B57" s="1160" t="s">
        <v>6210</v>
      </c>
      <c r="C57" s="1160"/>
      <c r="D57" s="1160"/>
    </row>
    <row r="58" spans="2:4" s="402" customFormat="1" ht="13.5" thickBot="1"/>
    <row r="59" spans="2:4" s="460" customFormat="1" ht="15" customHeight="1">
      <c r="B59" s="1156" t="s">
        <v>6211</v>
      </c>
      <c r="C59" s="1157"/>
      <c r="D59" s="1157"/>
    </row>
    <row r="60" spans="2:4" s="460" customFormat="1" ht="15" customHeight="1" outlineLevel="1">
      <c r="B60" s="462"/>
      <c r="C60" s="462"/>
      <c r="D60" s="462"/>
    </row>
    <row r="61" spans="2:4" s="402" customFormat="1" outlineLevel="1">
      <c r="B61" s="1162" t="s">
        <v>6212</v>
      </c>
      <c r="C61" s="1162"/>
      <c r="D61" s="1162"/>
    </row>
    <row r="62" spans="2:4" outlineLevel="1">
      <c r="B62" s="398" t="s">
        <v>1140</v>
      </c>
      <c r="C62" s="1152" t="s">
        <v>5330</v>
      </c>
      <c r="D62" s="1152"/>
    </row>
    <row r="63" spans="2:4" outlineLevel="1">
      <c r="B63" s="398" t="s">
        <v>2738</v>
      </c>
      <c r="C63" s="1152" t="s">
        <v>3552</v>
      </c>
      <c r="D63" s="1152"/>
    </row>
    <row r="64" spans="2:4" outlineLevel="1">
      <c r="B64" s="398" t="s">
        <v>1094</v>
      </c>
      <c r="C64" s="1152" t="s">
        <v>3684</v>
      </c>
      <c r="D64" s="1152"/>
    </row>
    <row r="65" spans="2:4" outlineLevel="1">
      <c r="B65" s="398" t="s">
        <v>1095</v>
      </c>
      <c r="C65" s="1152" t="s">
        <v>3694</v>
      </c>
      <c r="D65" s="1152"/>
    </row>
    <row r="66" spans="2:4" outlineLevel="1">
      <c r="B66" s="398" t="s">
        <v>6104</v>
      </c>
      <c r="C66" s="1152" t="s">
        <v>6111</v>
      </c>
      <c r="D66" s="1152"/>
    </row>
    <row r="67" spans="2:4" outlineLevel="1">
      <c r="B67" s="398" t="s">
        <v>6663</v>
      </c>
      <c r="C67" s="1152" t="s">
        <v>6664</v>
      </c>
      <c r="D67" s="1152"/>
    </row>
    <row r="68" spans="2:4" outlineLevel="1">
      <c r="B68" s="398" t="s">
        <v>1096</v>
      </c>
      <c r="C68" s="1152" t="s">
        <v>3718</v>
      </c>
      <c r="D68" s="1152"/>
    </row>
    <row r="69" spans="2:4" outlineLevel="1">
      <c r="B69" s="398" t="s">
        <v>1159</v>
      </c>
      <c r="C69" s="1152" t="s">
        <v>5402</v>
      </c>
      <c r="D69" s="1152"/>
    </row>
    <row r="70" spans="2:4" outlineLevel="1">
      <c r="B70" s="398" t="s">
        <v>1097</v>
      </c>
      <c r="C70" s="1152" t="s">
        <v>3731</v>
      </c>
      <c r="D70" s="1152"/>
    </row>
    <row r="71" spans="2:4" outlineLevel="1">
      <c r="B71" s="398" t="s">
        <v>1157</v>
      </c>
      <c r="C71" s="1152" t="s">
        <v>5403</v>
      </c>
      <c r="D71" s="1152"/>
    </row>
    <row r="72" spans="2:4" outlineLevel="1">
      <c r="B72" s="398" t="s">
        <v>1098</v>
      </c>
      <c r="C72" s="1152" t="s">
        <v>3742</v>
      </c>
      <c r="D72" s="1152"/>
    </row>
    <row r="73" spans="2:4" outlineLevel="1">
      <c r="B73" s="398" t="s">
        <v>1099</v>
      </c>
      <c r="C73" s="1152" t="s">
        <v>3752</v>
      </c>
      <c r="D73" s="1152"/>
    </row>
    <row r="74" spans="2:4" outlineLevel="1">
      <c r="B74" s="398" t="s">
        <v>817</v>
      </c>
      <c r="C74" s="1152" t="s">
        <v>5328</v>
      </c>
      <c r="D74" s="1152"/>
    </row>
    <row r="75" spans="2:4" outlineLevel="1">
      <c r="B75" s="398" t="s">
        <v>821</v>
      </c>
      <c r="C75" s="1152" t="s">
        <v>3751</v>
      </c>
      <c r="D75" s="1152"/>
    </row>
    <row r="76" spans="2:4" outlineLevel="1">
      <c r="B76" s="398" t="s">
        <v>822</v>
      </c>
      <c r="C76" s="1152" t="s">
        <v>3755</v>
      </c>
      <c r="D76" s="1152"/>
    </row>
    <row r="77" spans="2:4" outlineLevel="1">
      <c r="B77" s="398" t="s">
        <v>823</v>
      </c>
      <c r="C77" s="1152" t="s">
        <v>3756</v>
      </c>
      <c r="D77" s="1152"/>
    </row>
    <row r="78" spans="2:4" outlineLevel="1">
      <c r="B78" s="398" t="s">
        <v>824</v>
      </c>
      <c r="C78" s="1152" t="s">
        <v>3757</v>
      </c>
      <c r="D78" s="1152"/>
    </row>
    <row r="79" spans="2:4" outlineLevel="1">
      <c r="B79" s="398" t="s">
        <v>818</v>
      </c>
      <c r="C79" s="1152" t="s">
        <v>5339</v>
      </c>
      <c r="D79" s="1152"/>
    </row>
    <row r="80" spans="2:4" outlineLevel="1">
      <c r="B80" s="398" t="s">
        <v>819</v>
      </c>
      <c r="C80" s="1152" t="s">
        <v>5340</v>
      </c>
      <c r="D80" s="1152"/>
    </row>
    <row r="81" spans="2:4" outlineLevel="1">
      <c r="B81" s="398" t="s">
        <v>820</v>
      </c>
      <c r="C81" s="1152" t="s">
        <v>5341</v>
      </c>
      <c r="D81" s="1152"/>
    </row>
    <row r="82" spans="2:4" outlineLevel="1">
      <c r="B82" s="398" t="s">
        <v>825</v>
      </c>
      <c r="C82" s="1152" t="s">
        <v>3568</v>
      </c>
      <c r="D82" s="1152"/>
    </row>
    <row r="83" spans="2:4" outlineLevel="1">
      <c r="B83" s="398" t="s">
        <v>826</v>
      </c>
      <c r="C83" s="1152" t="s">
        <v>5346</v>
      </c>
      <c r="D83" s="1152"/>
    </row>
    <row r="84" spans="2:4" outlineLevel="1">
      <c r="B84" s="398" t="s">
        <v>827</v>
      </c>
      <c r="C84" s="1152" t="s">
        <v>3700</v>
      </c>
      <c r="D84" s="1152"/>
    </row>
    <row r="85" spans="2:4" outlineLevel="1">
      <c r="B85" s="398" t="s">
        <v>828</v>
      </c>
      <c r="C85" s="1152" t="s">
        <v>3701</v>
      </c>
      <c r="D85" s="1152"/>
    </row>
    <row r="86" spans="2:4" outlineLevel="1">
      <c r="B86" s="398" t="s">
        <v>829</v>
      </c>
      <c r="C86" s="1152" t="s">
        <v>3702</v>
      </c>
      <c r="D86" s="1152"/>
    </row>
    <row r="87" spans="2:4" outlineLevel="1">
      <c r="B87" s="398" t="s">
        <v>830</v>
      </c>
      <c r="C87" s="1152" t="s">
        <v>3703</v>
      </c>
      <c r="D87" s="1152"/>
    </row>
    <row r="88" spans="2:4" outlineLevel="1">
      <c r="B88" s="398" t="s">
        <v>831</v>
      </c>
      <c r="C88" s="1152" t="s">
        <v>3704</v>
      </c>
      <c r="D88" s="1152"/>
    </row>
    <row r="89" spans="2:4" outlineLevel="1">
      <c r="B89" s="398" t="s">
        <v>832</v>
      </c>
      <c r="C89" s="1152" t="s">
        <v>3705</v>
      </c>
      <c r="D89" s="1152"/>
    </row>
    <row r="90" spans="2:4" outlineLevel="1">
      <c r="B90" s="398" t="s">
        <v>833</v>
      </c>
      <c r="C90" s="1152" t="s">
        <v>5347</v>
      </c>
      <c r="D90" s="1152"/>
    </row>
    <row r="91" spans="2:4" outlineLevel="1">
      <c r="B91" s="398" t="s">
        <v>1164</v>
      </c>
      <c r="C91" s="1152" t="s">
        <v>6404</v>
      </c>
      <c r="D91" s="1152"/>
    </row>
    <row r="92" spans="2:4" outlineLevel="1">
      <c r="B92" s="398" t="s">
        <v>6399</v>
      </c>
      <c r="C92" s="1152" t="s">
        <v>6403</v>
      </c>
      <c r="D92" s="1152"/>
    </row>
    <row r="93" spans="2:4" outlineLevel="1">
      <c r="B93" s="398" t="s">
        <v>8420</v>
      </c>
      <c r="C93" s="1152" t="s">
        <v>8419</v>
      </c>
      <c r="D93" s="1152"/>
    </row>
    <row r="94" spans="2:4" outlineLevel="1"/>
    <row r="95" spans="2:4" outlineLevel="1">
      <c r="B95" s="1153" t="s">
        <v>6213</v>
      </c>
      <c r="C95" s="1153"/>
      <c r="D95" s="1153"/>
    </row>
    <row r="96" spans="2:4" outlineLevel="1">
      <c r="B96" s="398" t="s">
        <v>147</v>
      </c>
      <c r="C96" s="1152" t="s">
        <v>6222</v>
      </c>
      <c r="D96" s="1152"/>
    </row>
    <row r="97" spans="2:4" outlineLevel="1">
      <c r="B97" s="398" t="s">
        <v>448</v>
      </c>
      <c r="C97" s="1152" t="s">
        <v>3579</v>
      </c>
      <c r="D97" s="1152"/>
    </row>
    <row r="98" spans="2:4" outlineLevel="1">
      <c r="B98" s="398" t="s">
        <v>450</v>
      </c>
      <c r="C98" s="1152" t="s">
        <v>3580</v>
      </c>
      <c r="D98" s="1152"/>
    </row>
    <row r="99" spans="2:4" outlineLevel="1">
      <c r="B99" s="398" t="s">
        <v>453</v>
      </c>
      <c r="C99" s="1152" t="s">
        <v>3581</v>
      </c>
      <c r="D99" s="1152"/>
    </row>
    <row r="100" spans="2:4" outlineLevel="1">
      <c r="B100" s="398" t="s">
        <v>386</v>
      </c>
      <c r="C100" s="1152" t="s">
        <v>3566</v>
      </c>
      <c r="D100" s="1152"/>
    </row>
    <row r="101" spans="2:4" outlineLevel="1">
      <c r="B101" s="398" t="s">
        <v>387</v>
      </c>
      <c r="C101" s="1152" t="s">
        <v>6223</v>
      </c>
      <c r="D101" s="1152"/>
    </row>
    <row r="102" spans="2:4" outlineLevel="1">
      <c r="B102" s="398" t="s">
        <v>402</v>
      </c>
      <c r="C102" s="1152" t="s">
        <v>3696</v>
      </c>
      <c r="D102" s="1152"/>
    </row>
    <row r="103" spans="2:4" outlineLevel="1">
      <c r="B103" s="398" t="s">
        <v>404</v>
      </c>
      <c r="C103" s="1152" t="s">
        <v>3697</v>
      </c>
      <c r="D103" s="1152"/>
    </row>
    <row r="104" spans="2:4" outlineLevel="1">
      <c r="B104" s="398" t="s">
        <v>361</v>
      </c>
      <c r="C104" s="1152" t="s">
        <v>3553</v>
      </c>
      <c r="D104" s="1152"/>
    </row>
    <row r="105" spans="2:4" outlineLevel="1">
      <c r="B105" s="398" t="s">
        <v>366</v>
      </c>
      <c r="C105" s="1152" t="s">
        <v>6225</v>
      </c>
      <c r="D105" s="1152"/>
    </row>
    <row r="106" spans="2:4" outlineLevel="1">
      <c r="B106" s="398" t="s">
        <v>370</v>
      </c>
      <c r="C106" s="1152" t="s">
        <v>6224</v>
      </c>
      <c r="D106" s="1152"/>
    </row>
    <row r="107" spans="2:4" outlineLevel="1">
      <c r="B107" s="398" t="s">
        <v>371</v>
      </c>
      <c r="C107" s="1152" t="s">
        <v>6226</v>
      </c>
      <c r="D107" s="1152"/>
    </row>
    <row r="108" spans="2:4" outlineLevel="1">
      <c r="B108" s="398" t="s">
        <v>48</v>
      </c>
      <c r="C108" s="1152" t="s">
        <v>6227</v>
      </c>
      <c r="D108" s="1152"/>
    </row>
    <row r="109" spans="2:4" outlineLevel="1">
      <c r="B109" s="398" t="s">
        <v>440</v>
      </c>
      <c r="C109" s="1152" t="s">
        <v>3573</v>
      </c>
      <c r="D109" s="1152"/>
    </row>
    <row r="110" spans="2:4" outlineLevel="1">
      <c r="B110" s="398" t="s">
        <v>441</v>
      </c>
      <c r="C110" s="1152" t="s">
        <v>6228</v>
      </c>
      <c r="D110" s="1152"/>
    </row>
    <row r="111" spans="2:4" outlineLevel="1">
      <c r="B111" s="398" t="s">
        <v>50</v>
      </c>
      <c r="C111" s="1152" t="s">
        <v>6229</v>
      </c>
      <c r="D111" s="1152"/>
    </row>
    <row r="112" spans="2:4" outlineLevel="1">
      <c r="B112" s="398" t="s">
        <v>52</v>
      </c>
      <c r="C112" s="1152" t="s">
        <v>6230</v>
      </c>
      <c r="D112" s="1152"/>
    </row>
    <row r="113" spans="2:4" outlineLevel="1"/>
    <row r="114" spans="2:4" outlineLevel="1">
      <c r="B114" s="1153" t="s">
        <v>6214</v>
      </c>
      <c r="C114" s="1153"/>
      <c r="D114" s="1153"/>
    </row>
    <row r="115" spans="2:4" outlineLevel="1">
      <c r="B115" s="398" t="s">
        <v>162</v>
      </c>
      <c r="C115" s="1152" t="s">
        <v>6231</v>
      </c>
      <c r="D115" s="1152"/>
    </row>
    <row r="116" spans="2:4" outlineLevel="1">
      <c r="B116" s="398" t="s">
        <v>180</v>
      </c>
      <c r="C116" s="1152" t="s">
        <v>6232</v>
      </c>
      <c r="D116" s="1152"/>
    </row>
    <row r="117" spans="2:4" outlineLevel="1">
      <c r="B117" s="398" t="s">
        <v>304</v>
      </c>
      <c r="C117" s="1152" t="s">
        <v>6233</v>
      </c>
      <c r="D117" s="1152"/>
    </row>
    <row r="118" spans="2:4" outlineLevel="1">
      <c r="B118" s="398" t="s">
        <v>364</v>
      </c>
      <c r="C118" s="1152" t="s">
        <v>6234</v>
      </c>
      <c r="D118" s="1152"/>
    </row>
    <row r="119" spans="2:4" outlineLevel="1">
      <c r="B119" s="398" t="s">
        <v>365</v>
      </c>
      <c r="C119" s="1154" t="s">
        <v>6235</v>
      </c>
      <c r="D119" s="1152"/>
    </row>
    <row r="120" spans="2:4" outlineLevel="1">
      <c r="B120" s="398" t="s">
        <v>367</v>
      </c>
      <c r="C120" s="1152" t="s">
        <v>6236</v>
      </c>
      <c r="D120" s="1152"/>
    </row>
    <row r="121" spans="2:4" outlineLevel="1">
      <c r="B121" s="398" t="s">
        <v>369</v>
      </c>
      <c r="C121" s="1152" t="s">
        <v>6237</v>
      </c>
      <c r="D121" s="1152"/>
    </row>
    <row r="122" spans="2:4" outlineLevel="1">
      <c r="B122" s="398" t="s">
        <v>51</v>
      </c>
      <c r="C122" s="1152" t="s">
        <v>6238</v>
      </c>
      <c r="D122" s="1152"/>
    </row>
    <row r="123" spans="2:4" outlineLevel="1"/>
    <row r="124" spans="2:4" outlineLevel="1">
      <c r="B124" s="1153" t="s">
        <v>6215</v>
      </c>
      <c r="C124" s="1153"/>
      <c r="D124" s="1153"/>
    </row>
    <row r="125" spans="2:4" outlineLevel="1">
      <c r="B125" s="398" t="s">
        <v>378</v>
      </c>
      <c r="C125" s="1152" t="s">
        <v>6239</v>
      </c>
      <c r="D125" s="1152"/>
    </row>
    <row r="126" spans="2:4" outlineLevel="1">
      <c r="B126" s="398" t="s">
        <v>389</v>
      </c>
      <c r="C126" s="1152" t="s">
        <v>6240</v>
      </c>
      <c r="D126" s="1152"/>
    </row>
    <row r="127" spans="2:4" outlineLevel="1">
      <c r="B127" s="398" t="s">
        <v>406</v>
      </c>
      <c r="C127" s="1152" t="s">
        <v>6241</v>
      </c>
      <c r="D127" s="1152"/>
    </row>
    <row r="128" spans="2:4" outlineLevel="1">
      <c r="B128" s="398" t="s">
        <v>418</v>
      </c>
      <c r="C128" s="1152" t="s">
        <v>6242</v>
      </c>
      <c r="D128" s="1152"/>
    </row>
    <row r="129" spans="2:4" outlineLevel="1">
      <c r="B129" s="398" t="s">
        <v>428</v>
      </c>
      <c r="C129" s="1152" t="s">
        <v>6243</v>
      </c>
      <c r="D129" s="1152"/>
    </row>
    <row r="130" spans="2:4" outlineLevel="1">
      <c r="B130" s="398" t="s">
        <v>431</v>
      </c>
      <c r="C130" s="1152" t="s">
        <v>6244</v>
      </c>
      <c r="D130" s="1152"/>
    </row>
    <row r="131" spans="2:4" outlineLevel="1">
      <c r="B131" s="398" t="s">
        <v>400</v>
      </c>
      <c r="C131" s="1152" t="s">
        <v>6247</v>
      </c>
      <c r="D131" s="1152"/>
    </row>
    <row r="132" spans="2:4" outlineLevel="1">
      <c r="B132" s="398" t="s">
        <v>369</v>
      </c>
      <c r="C132" s="1152" t="s">
        <v>6248</v>
      </c>
      <c r="D132" s="1152"/>
    </row>
    <row r="133" spans="2:4" outlineLevel="1">
      <c r="B133" s="398" t="s">
        <v>364</v>
      </c>
      <c r="C133" s="1152" t="s">
        <v>6249</v>
      </c>
      <c r="D133" s="1152"/>
    </row>
    <row r="134" spans="2:4" outlineLevel="1">
      <c r="B134" s="398" t="s">
        <v>51</v>
      </c>
      <c r="C134" s="1152" t="s">
        <v>6250</v>
      </c>
      <c r="D134" s="1152"/>
    </row>
    <row r="135" spans="2:4" outlineLevel="1"/>
    <row r="136" spans="2:4" outlineLevel="1">
      <c r="B136" s="1153" t="s">
        <v>6216</v>
      </c>
      <c r="C136" s="1153"/>
      <c r="D136" s="1153"/>
    </row>
    <row r="137" spans="2:4" outlineLevel="1">
      <c r="B137" s="398" t="s">
        <v>378</v>
      </c>
      <c r="C137" s="1152" t="s">
        <v>6251</v>
      </c>
      <c r="D137" s="1152"/>
    </row>
    <row r="138" spans="2:4" outlineLevel="1">
      <c r="B138" s="398" t="s">
        <v>379</v>
      </c>
      <c r="C138" s="1152" t="s">
        <v>6252</v>
      </c>
      <c r="D138" s="1152"/>
    </row>
    <row r="139" spans="2:4" outlineLevel="1">
      <c r="B139" s="398" t="s">
        <v>377</v>
      </c>
      <c r="C139" s="1152" t="s">
        <v>6253</v>
      </c>
      <c r="D139" s="1152"/>
    </row>
    <row r="140" spans="2:4" outlineLevel="1">
      <c r="B140" s="398" t="s">
        <v>380</v>
      </c>
      <c r="C140" s="1152" t="s">
        <v>6254</v>
      </c>
      <c r="D140" s="1152"/>
    </row>
    <row r="141" spans="2:4" outlineLevel="1">
      <c r="B141" s="398" t="s">
        <v>383</v>
      </c>
      <c r="C141" s="1152" t="s">
        <v>6255</v>
      </c>
      <c r="D141" s="1152"/>
    </row>
    <row r="142" spans="2:4" outlineLevel="1">
      <c r="B142" s="398" t="s">
        <v>384</v>
      </c>
      <c r="C142" s="1152" t="s">
        <v>6256</v>
      </c>
      <c r="D142" s="1152"/>
    </row>
    <row r="143" spans="2:4" outlineLevel="1">
      <c r="B143" s="398" t="s">
        <v>385</v>
      </c>
      <c r="C143" s="1152" t="s">
        <v>6257</v>
      </c>
      <c r="D143" s="1152"/>
    </row>
    <row r="144" spans="2:4" outlineLevel="1">
      <c r="B144" s="398" t="s">
        <v>397</v>
      </c>
      <c r="C144" s="1152" t="s">
        <v>6258</v>
      </c>
      <c r="D144" s="1152"/>
    </row>
    <row r="145" spans="2:4" outlineLevel="1">
      <c r="B145" s="398" t="s">
        <v>414</v>
      </c>
      <c r="C145" s="1152" t="s">
        <v>6259</v>
      </c>
      <c r="D145" s="1152"/>
    </row>
    <row r="146" spans="2:4" outlineLevel="1">
      <c r="B146" s="398" t="s">
        <v>426</v>
      </c>
      <c r="C146" s="1152" t="s">
        <v>6260</v>
      </c>
      <c r="D146" s="1152"/>
    </row>
    <row r="147" spans="2:4" outlineLevel="1">
      <c r="B147" s="398" t="s">
        <v>56</v>
      </c>
      <c r="C147" s="1152" t="s">
        <v>6261</v>
      </c>
      <c r="D147" s="1152"/>
    </row>
    <row r="148" spans="2:4" outlineLevel="1">
      <c r="B148" s="398" t="s">
        <v>431</v>
      </c>
      <c r="C148" s="1152" t="s">
        <v>6262</v>
      </c>
      <c r="D148" s="1152"/>
    </row>
    <row r="149" spans="2:4" outlineLevel="1">
      <c r="B149" s="398" t="s">
        <v>432</v>
      </c>
      <c r="C149" s="1152" t="s">
        <v>6263</v>
      </c>
      <c r="D149" s="1152"/>
    </row>
    <row r="150" spans="2:4" outlineLevel="1">
      <c r="B150" s="398" t="s">
        <v>433</v>
      </c>
      <c r="C150" s="1152" t="s">
        <v>6264</v>
      </c>
      <c r="D150" s="1152"/>
    </row>
    <row r="151" spans="2:4" outlineLevel="1">
      <c r="B151" s="398" t="s">
        <v>436</v>
      </c>
      <c r="C151" s="1152" t="s">
        <v>6265</v>
      </c>
      <c r="D151" s="1152"/>
    </row>
    <row r="152" spans="2:4" outlineLevel="1">
      <c r="B152" s="398" t="s">
        <v>437</v>
      </c>
      <c r="C152" s="1152" t="s">
        <v>6266</v>
      </c>
      <c r="D152" s="1152"/>
    </row>
    <row r="153" spans="2:4" outlineLevel="1">
      <c r="B153" s="398" t="s">
        <v>438</v>
      </c>
      <c r="C153" s="1152" t="s">
        <v>6267</v>
      </c>
      <c r="D153" s="1152"/>
    </row>
    <row r="154" spans="2:4" outlineLevel="1">
      <c r="B154" s="398" t="s">
        <v>442</v>
      </c>
      <c r="C154" s="1152" t="s">
        <v>6268</v>
      </c>
      <c r="D154" s="1152"/>
    </row>
    <row r="155" spans="2:4" outlineLevel="1">
      <c r="B155" s="398" t="s">
        <v>365</v>
      </c>
      <c r="C155" s="1152" t="s">
        <v>6269</v>
      </c>
      <c r="D155" s="1152"/>
    </row>
    <row r="156" spans="2:4" outlineLevel="1">
      <c r="B156" s="398" t="s">
        <v>367</v>
      </c>
      <c r="C156" s="1152" t="s">
        <v>6270</v>
      </c>
      <c r="D156" s="1152"/>
    </row>
    <row r="157" spans="2:4" outlineLevel="1"/>
    <row r="158" spans="2:4" outlineLevel="1">
      <c r="B158" s="1153" t="s">
        <v>6217</v>
      </c>
      <c r="C158" s="1153"/>
      <c r="D158" s="1153"/>
    </row>
    <row r="159" spans="2:4" outlineLevel="1">
      <c r="B159" s="398" t="s">
        <v>125</v>
      </c>
      <c r="C159" s="1152" t="s">
        <v>5329</v>
      </c>
      <c r="D159" s="1152"/>
    </row>
    <row r="160" spans="2:4" outlineLevel="1">
      <c r="B160" s="398" t="s">
        <v>192</v>
      </c>
      <c r="C160" s="1152" t="s">
        <v>5333</v>
      </c>
      <c r="D160" s="1152"/>
    </row>
    <row r="161" spans="2:4" outlineLevel="1">
      <c r="B161" s="398" t="s">
        <v>304</v>
      </c>
      <c r="C161" s="1152" t="s">
        <v>5719</v>
      </c>
      <c r="D161" s="1152"/>
    </row>
    <row r="162" spans="2:4" outlineLevel="1">
      <c r="B162" s="398" t="s">
        <v>379</v>
      </c>
      <c r="C162" s="1152" t="s">
        <v>5344</v>
      </c>
      <c r="D162" s="1152"/>
    </row>
    <row r="163" spans="2:4" outlineLevel="1">
      <c r="B163" s="398" t="s">
        <v>390</v>
      </c>
      <c r="C163" s="1152" t="s">
        <v>5342</v>
      </c>
      <c r="D163" s="1152"/>
    </row>
    <row r="164" spans="2:4" outlineLevel="1">
      <c r="B164" s="398" t="s">
        <v>407</v>
      </c>
      <c r="C164" s="1152" t="s">
        <v>5348</v>
      </c>
      <c r="D164" s="1152"/>
    </row>
    <row r="165" spans="2:4" outlineLevel="1">
      <c r="B165" s="398" t="s">
        <v>419</v>
      </c>
      <c r="C165" s="1152" t="s">
        <v>5350</v>
      </c>
      <c r="D165" s="1152"/>
    </row>
    <row r="166" spans="2:4" outlineLevel="1">
      <c r="B166" s="398" t="s">
        <v>429</v>
      </c>
      <c r="C166" s="1152" t="s">
        <v>5352</v>
      </c>
      <c r="D166" s="1152"/>
    </row>
    <row r="167" spans="2:4" outlineLevel="1">
      <c r="B167" s="398" t="s">
        <v>432</v>
      </c>
      <c r="C167" s="1152" t="s">
        <v>5354</v>
      </c>
      <c r="D167" s="1152"/>
    </row>
    <row r="168" spans="2:4" s="402" customFormat="1" ht="13.5" thickBot="1"/>
    <row r="169" spans="2:4" s="460" customFormat="1" ht="15" customHeight="1">
      <c r="B169" s="1156" t="s">
        <v>6218</v>
      </c>
      <c r="C169" s="1157"/>
      <c r="D169" s="1157"/>
    </row>
    <row r="170" spans="2:4" s="460" customFormat="1" ht="15" customHeight="1" outlineLevel="1">
      <c r="B170" s="538"/>
      <c r="C170" s="538"/>
      <c r="D170" s="538"/>
    </row>
    <row r="171" spans="2:4" s="460" customFormat="1" ht="15" customHeight="1" outlineLevel="1">
      <c r="B171" s="1155" t="s">
        <v>6742</v>
      </c>
      <c r="C171" s="1155"/>
      <c r="D171" s="1155"/>
    </row>
    <row r="172" spans="2:4" outlineLevel="1"/>
    <row r="173" spans="2:4" outlineLevel="1">
      <c r="B173" s="1153" t="s">
        <v>6213</v>
      </c>
      <c r="C173" s="1153"/>
      <c r="D173" s="1153"/>
    </row>
    <row r="174" spans="2:4" outlineLevel="1">
      <c r="B174" s="398" t="s">
        <v>791</v>
      </c>
      <c r="C174" s="1152" t="s">
        <v>5327</v>
      </c>
      <c r="D174" s="1152"/>
    </row>
    <row r="175" spans="2:4" outlineLevel="1">
      <c r="B175" s="398" t="s">
        <v>461</v>
      </c>
      <c r="C175" s="1152" t="s">
        <v>3366</v>
      </c>
      <c r="D175" s="1152"/>
    </row>
    <row r="176" spans="2:4" outlineLevel="1">
      <c r="B176" s="398" t="s">
        <v>466</v>
      </c>
      <c r="C176" s="1152" t="s">
        <v>3586</v>
      </c>
      <c r="D176" s="1152"/>
    </row>
    <row r="177" spans="2:4" outlineLevel="1">
      <c r="B177" s="398" t="s">
        <v>464</v>
      </c>
      <c r="C177" s="1152" t="s">
        <v>3765</v>
      </c>
      <c r="D177" s="1152"/>
    </row>
    <row r="178" spans="2:4" outlineLevel="1">
      <c r="B178" s="398" t="s">
        <v>468</v>
      </c>
      <c r="C178" s="1152" t="s">
        <v>6275</v>
      </c>
      <c r="D178" s="1152"/>
    </row>
    <row r="179" spans="2:4" outlineLevel="1">
      <c r="B179" s="398" t="s">
        <v>469</v>
      </c>
      <c r="C179" s="1152" t="s">
        <v>3565</v>
      </c>
      <c r="D179" s="1152"/>
    </row>
    <row r="180" spans="2:4" outlineLevel="1">
      <c r="B180" s="398" t="s">
        <v>470</v>
      </c>
      <c r="C180" s="1152" t="s">
        <v>5344</v>
      </c>
      <c r="D180" s="1152"/>
    </row>
    <row r="181" spans="2:4" outlineLevel="1">
      <c r="B181" s="398" t="s">
        <v>471</v>
      </c>
      <c r="C181" s="1152" t="s">
        <v>3566</v>
      </c>
      <c r="D181" s="1152"/>
    </row>
    <row r="182" spans="2:4" outlineLevel="1">
      <c r="B182" s="398" t="s">
        <v>472</v>
      </c>
      <c r="C182" s="1152" t="s">
        <v>6223</v>
      </c>
      <c r="D182" s="1152"/>
    </row>
    <row r="183" spans="2:4" outlineLevel="1">
      <c r="B183" s="398" t="s">
        <v>61</v>
      </c>
      <c r="C183" s="1152" t="s">
        <v>3698</v>
      </c>
      <c r="D183" s="1152"/>
    </row>
    <row r="184" spans="2:4" outlineLevel="1">
      <c r="B184" s="398" t="s">
        <v>62</v>
      </c>
      <c r="C184" s="1152" t="s">
        <v>6229</v>
      </c>
      <c r="D184" s="1152"/>
    </row>
    <row r="185" spans="2:4" outlineLevel="1">
      <c r="B185" s="398" t="s">
        <v>474</v>
      </c>
      <c r="C185" s="1152" t="s">
        <v>6271</v>
      </c>
      <c r="D185" s="1152"/>
    </row>
    <row r="186" spans="2:4" outlineLevel="1">
      <c r="B186" s="398" t="s">
        <v>475</v>
      </c>
      <c r="C186" s="1152" t="s">
        <v>6272</v>
      </c>
      <c r="D186" s="1152"/>
    </row>
    <row r="187" spans="2:4" outlineLevel="1">
      <c r="B187" s="398" t="s">
        <v>65</v>
      </c>
      <c r="C187" s="1152" t="s">
        <v>6273</v>
      </c>
      <c r="D187" s="1152"/>
    </row>
    <row r="188" spans="2:4" outlineLevel="1">
      <c r="B188" s="398" t="s">
        <v>66</v>
      </c>
      <c r="C188" s="1152" t="s">
        <v>6274</v>
      </c>
      <c r="D188" s="1152"/>
    </row>
    <row r="189" spans="2:4" outlineLevel="1">
      <c r="B189" s="398" t="s">
        <v>63</v>
      </c>
      <c r="C189" s="1152" t="s">
        <v>6276</v>
      </c>
      <c r="D189" s="1152"/>
    </row>
    <row r="190" spans="2:4" outlineLevel="1">
      <c r="B190" s="398" t="s">
        <v>64</v>
      </c>
      <c r="C190" s="1152" t="s">
        <v>6230</v>
      </c>
      <c r="D190" s="1152"/>
    </row>
    <row r="191" spans="2:4" s="402" customFormat="1" ht="13.5" thickBot="1"/>
    <row r="192" spans="2:4" s="460" customFormat="1" ht="15" customHeight="1">
      <c r="B192" s="1156" t="s">
        <v>6219</v>
      </c>
      <c r="C192" s="1157"/>
      <c r="D192" s="1157"/>
    </row>
    <row r="193" spans="2:4" s="460" customFormat="1" ht="15" customHeight="1" outlineLevel="1">
      <c r="B193" s="462"/>
      <c r="C193" s="462"/>
      <c r="D193" s="462"/>
    </row>
    <row r="194" spans="2:4" outlineLevel="1">
      <c r="B194" s="1162" t="s">
        <v>6212</v>
      </c>
      <c r="C194" s="1162"/>
      <c r="D194" s="1162"/>
    </row>
    <row r="195" spans="2:4" outlineLevel="1">
      <c r="B195" s="398" t="s">
        <v>808</v>
      </c>
      <c r="C195" s="1152" t="s">
        <v>5361</v>
      </c>
      <c r="D195" s="1152"/>
    </row>
    <row r="196" spans="2:4" outlineLevel="1">
      <c r="B196" s="398" t="s">
        <v>1100</v>
      </c>
      <c r="C196" s="1152" t="s">
        <v>5362</v>
      </c>
      <c r="D196" s="1152"/>
    </row>
    <row r="197" spans="2:4" outlineLevel="1">
      <c r="B197" s="398" t="s">
        <v>6665</v>
      </c>
      <c r="C197" s="1152" t="s">
        <v>6670</v>
      </c>
      <c r="D197" s="1152"/>
    </row>
    <row r="198" spans="2:4" outlineLevel="1">
      <c r="B198" s="398" t="s">
        <v>1101</v>
      </c>
      <c r="C198" s="1152" t="s">
        <v>5363</v>
      </c>
      <c r="D198" s="1152"/>
    </row>
    <row r="199" spans="2:4" outlineLevel="1">
      <c r="B199" s="398" t="s">
        <v>6666</v>
      </c>
      <c r="C199" s="1152" t="s">
        <v>6671</v>
      </c>
      <c r="D199" s="1152"/>
    </row>
    <row r="200" spans="2:4" outlineLevel="1">
      <c r="B200" s="398" t="s">
        <v>1102</v>
      </c>
      <c r="C200" s="1152" t="s">
        <v>5364</v>
      </c>
      <c r="D200" s="1152"/>
    </row>
    <row r="201" spans="2:4" outlineLevel="1">
      <c r="B201" s="398" t="s">
        <v>6667</v>
      </c>
      <c r="C201" s="1152" t="s">
        <v>6672</v>
      </c>
      <c r="D201" s="1152"/>
    </row>
    <row r="202" spans="2:4" outlineLevel="1">
      <c r="B202" s="398" t="s">
        <v>1114</v>
      </c>
      <c r="C202" s="1152" t="s">
        <v>5365</v>
      </c>
      <c r="D202" s="1152"/>
    </row>
    <row r="203" spans="2:4" outlineLevel="1">
      <c r="B203" s="398" t="s">
        <v>6668</v>
      </c>
      <c r="C203" s="1152" t="s">
        <v>6673</v>
      </c>
      <c r="D203" s="1152"/>
    </row>
    <row r="204" spans="2:4" outlineLevel="1">
      <c r="B204" s="398" t="s">
        <v>1115</v>
      </c>
      <c r="C204" s="1152" t="s">
        <v>3925</v>
      </c>
      <c r="D204" s="1152"/>
    </row>
    <row r="205" spans="2:4" outlineLevel="1">
      <c r="B205" s="398" t="s">
        <v>1116</v>
      </c>
      <c r="C205" s="1152" t="s">
        <v>3926</v>
      </c>
      <c r="D205" s="1152"/>
    </row>
    <row r="206" spans="2:4" outlineLevel="1">
      <c r="B206" s="398" t="s">
        <v>1117</v>
      </c>
      <c r="C206" s="1152" t="s">
        <v>3969</v>
      </c>
      <c r="D206" s="1152"/>
    </row>
    <row r="207" spans="2:4" outlineLevel="1">
      <c r="B207" s="398" t="s">
        <v>1118</v>
      </c>
      <c r="C207" s="1152" t="s">
        <v>5366</v>
      </c>
      <c r="D207" s="1152"/>
    </row>
    <row r="208" spans="2:4" outlineLevel="1">
      <c r="B208" s="398" t="s">
        <v>6669</v>
      </c>
      <c r="C208" s="1152" t="s">
        <v>6674</v>
      </c>
      <c r="D208" s="1152"/>
    </row>
    <row r="209" spans="2:4" outlineLevel="1">
      <c r="B209" s="398" t="s">
        <v>1119</v>
      </c>
      <c r="C209" s="1152" t="s">
        <v>3928</v>
      </c>
      <c r="D209" s="1152"/>
    </row>
    <row r="210" spans="2:4" outlineLevel="1">
      <c r="B210" s="398" t="s">
        <v>1120</v>
      </c>
      <c r="C210" s="1152" t="s">
        <v>3929</v>
      </c>
      <c r="D210" s="1152"/>
    </row>
    <row r="211" spans="2:4" outlineLevel="1">
      <c r="B211" s="398" t="s">
        <v>1121</v>
      </c>
      <c r="C211" s="1152" t="s">
        <v>3970</v>
      </c>
      <c r="D211" s="1152"/>
    </row>
    <row r="212" spans="2:4" outlineLevel="1">
      <c r="B212" s="398" t="s">
        <v>1130</v>
      </c>
      <c r="C212" s="1152" t="s">
        <v>3917</v>
      </c>
      <c r="D212" s="1152"/>
    </row>
    <row r="213" spans="2:4" outlineLevel="1">
      <c r="B213" s="398" t="s">
        <v>1138</v>
      </c>
      <c r="C213" s="1152" t="s">
        <v>8329</v>
      </c>
      <c r="D213" s="1152"/>
    </row>
    <row r="214" spans="2:4" outlineLevel="1">
      <c r="B214" s="398" t="s">
        <v>1165</v>
      </c>
      <c r="C214" s="1152" t="s">
        <v>3909</v>
      </c>
      <c r="D214" s="1152"/>
    </row>
    <row r="215" spans="2:4" outlineLevel="1">
      <c r="B215" s="398" t="s">
        <v>1167</v>
      </c>
      <c r="C215" s="1152" t="s">
        <v>6277</v>
      </c>
      <c r="D215" s="1152"/>
    </row>
    <row r="216" spans="2:4" outlineLevel="1">
      <c r="B216" s="398" t="s">
        <v>8376</v>
      </c>
      <c r="C216" s="1152" t="s">
        <v>8365</v>
      </c>
      <c r="D216" s="1152"/>
    </row>
    <row r="217" spans="2:4" outlineLevel="1">
      <c r="B217" s="398" t="s">
        <v>8377</v>
      </c>
      <c r="C217" s="1152" t="s">
        <v>8371</v>
      </c>
      <c r="D217" s="1152"/>
    </row>
    <row r="218" spans="2:4" outlineLevel="1">
      <c r="B218" s="398" t="s">
        <v>6743</v>
      </c>
      <c r="C218" s="1152" t="s">
        <v>6752</v>
      </c>
      <c r="D218" s="1152"/>
    </row>
    <row r="219" spans="2:4" outlineLevel="1">
      <c r="B219" s="398" t="s">
        <v>6744</v>
      </c>
      <c r="C219" s="1152" t="s">
        <v>6753</v>
      </c>
      <c r="D219" s="1152"/>
    </row>
    <row r="220" spans="2:4" outlineLevel="1">
      <c r="B220" s="398" t="s">
        <v>6745</v>
      </c>
      <c r="C220" s="1152" t="s">
        <v>6754</v>
      </c>
      <c r="D220" s="1152"/>
    </row>
    <row r="221" spans="2:4" outlineLevel="1">
      <c r="B221" s="398" t="s">
        <v>6746</v>
      </c>
      <c r="C221" s="1152" t="s">
        <v>6755</v>
      </c>
      <c r="D221" s="1152"/>
    </row>
    <row r="222" spans="2:4" outlineLevel="1">
      <c r="B222" s="398" t="s">
        <v>6747</v>
      </c>
      <c r="C222" s="1152" t="s">
        <v>6756</v>
      </c>
      <c r="D222" s="1152"/>
    </row>
    <row r="223" spans="2:4" outlineLevel="1">
      <c r="B223" s="398" t="s">
        <v>6748</v>
      </c>
      <c r="C223" s="1152" t="s">
        <v>6757</v>
      </c>
      <c r="D223" s="1152"/>
    </row>
    <row r="224" spans="2:4" outlineLevel="1">
      <c r="B224" s="398" t="s">
        <v>6749</v>
      </c>
      <c r="C224" s="1152" t="s">
        <v>6758</v>
      </c>
      <c r="D224" s="1152"/>
    </row>
    <row r="225" spans="2:4" outlineLevel="1">
      <c r="B225" s="398" t="s">
        <v>6750</v>
      </c>
      <c r="C225" s="1152" t="s">
        <v>6759</v>
      </c>
      <c r="D225" s="1152"/>
    </row>
    <row r="226" spans="2:4" outlineLevel="1">
      <c r="B226" s="398" t="s">
        <v>6751</v>
      </c>
      <c r="C226" s="1152" t="s">
        <v>6760</v>
      </c>
      <c r="D226" s="1152"/>
    </row>
    <row r="227" spans="2:4" outlineLevel="1">
      <c r="B227" s="398" t="s">
        <v>8703</v>
      </c>
      <c r="C227" s="1152" t="s">
        <v>8704</v>
      </c>
      <c r="D227" s="1152"/>
    </row>
    <row r="228" spans="2:4" outlineLevel="1">
      <c r="B228" s="398" t="s">
        <v>8705</v>
      </c>
      <c r="C228" s="1152" t="s">
        <v>8710</v>
      </c>
      <c r="D228" s="1152"/>
    </row>
    <row r="229" spans="2:4" outlineLevel="1"/>
    <row r="230" spans="2:4" outlineLevel="1">
      <c r="B230" s="1153" t="s">
        <v>6213</v>
      </c>
      <c r="C230" s="1153"/>
      <c r="D230" s="1153"/>
    </row>
    <row r="231" spans="2:4" outlineLevel="1">
      <c r="B231" s="398" t="s">
        <v>577</v>
      </c>
      <c r="C231" s="1152" t="s">
        <v>3447</v>
      </c>
      <c r="D231" s="1152"/>
    </row>
    <row r="232" spans="2:4" outlineLevel="1">
      <c r="B232" s="398" t="s">
        <v>584</v>
      </c>
      <c r="C232" s="1152" t="s">
        <v>6283</v>
      </c>
      <c r="D232" s="1152"/>
    </row>
    <row r="233" spans="2:4" outlineLevel="1">
      <c r="B233" s="398" t="s">
        <v>585</v>
      </c>
      <c r="C233" s="1152" t="s">
        <v>6284</v>
      </c>
      <c r="D233" s="1152"/>
    </row>
    <row r="234" spans="2:4" outlineLevel="1">
      <c r="B234" s="398" t="s">
        <v>586</v>
      </c>
      <c r="C234" s="1152" t="s">
        <v>6285</v>
      </c>
      <c r="D234" s="1152"/>
    </row>
    <row r="235" spans="2:4" outlineLevel="1">
      <c r="B235" s="398" t="s">
        <v>589</v>
      </c>
      <c r="C235" s="1152" t="s">
        <v>5413</v>
      </c>
      <c r="D235" s="1152"/>
    </row>
    <row r="236" spans="2:4" outlineLevel="1">
      <c r="B236" s="398" t="s">
        <v>594</v>
      </c>
      <c r="C236" s="1152" t="s">
        <v>6286</v>
      </c>
      <c r="D236" s="1152"/>
    </row>
    <row r="237" spans="2:4" outlineLevel="1">
      <c r="B237" s="398" t="s">
        <v>607</v>
      </c>
      <c r="C237" s="1152" t="s">
        <v>6287</v>
      </c>
      <c r="D237" s="1152"/>
    </row>
    <row r="238" spans="2:4" outlineLevel="1">
      <c r="B238" s="398" t="s">
        <v>612</v>
      </c>
      <c r="C238" s="1152" t="s">
        <v>6288</v>
      </c>
      <c r="D238" s="1152"/>
    </row>
    <row r="239" spans="2:4" outlineLevel="1">
      <c r="B239" s="398" t="s">
        <v>617</v>
      </c>
      <c r="C239" s="1152" t="s">
        <v>6289</v>
      </c>
      <c r="D239" s="1152"/>
    </row>
    <row r="240" spans="2:4" outlineLevel="1">
      <c r="B240" s="398" t="s">
        <v>580</v>
      </c>
      <c r="C240" s="1152" t="s">
        <v>3810</v>
      </c>
      <c r="D240" s="1152"/>
    </row>
    <row r="241" spans="2:6" outlineLevel="1">
      <c r="B241" s="398" t="s">
        <v>704</v>
      </c>
      <c r="C241" s="1152" t="s">
        <v>5420</v>
      </c>
      <c r="D241" s="1152"/>
    </row>
    <row r="242" spans="2:6" outlineLevel="1">
      <c r="B242" s="398" t="s">
        <v>82</v>
      </c>
      <c r="C242" s="1152" t="s">
        <v>6290</v>
      </c>
      <c r="D242" s="1152"/>
    </row>
    <row r="243" spans="2:6" outlineLevel="1">
      <c r="B243" s="398" t="s">
        <v>622</v>
      </c>
      <c r="C243" s="1152" t="s">
        <v>6291</v>
      </c>
      <c r="D243" s="1152"/>
    </row>
    <row r="244" spans="2:6" outlineLevel="1">
      <c r="B244" s="398" t="s">
        <v>624</v>
      </c>
      <c r="C244" s="1152" t="s">
        <v>6292</v>
      </c>
      <c r="D244" s="1152"/>
    </row>
    <row r="245" spans="2:6" outlineLevel="1"/>
    <row r="246" spans="2:6" outlineLevel="1">
      <c r="B246" s="1153" t="s">
        <v>6214</v>
      </c>
      <c r="C246" s="1153"/>
      <c r="D246" s="1153"/>
    </row>
    <row r="247" spans="2:6" outlineLevel="1">
      <c r="B247" s="398" t="s">
        <v>792</v>
      </c>
      <c r="C247" s="1152" t="s">
        <v>6293</v>
      </c>
      <c r="D247" s="1152"/>
    </row>
    <row r="248" spans="2:6" outlineLevel="1">
      <c r="B248" s="398" t="s">
        <v>478</v>
      </c>
      <c r="C248" s="1152" t="s">
        <v>6294</v>
      </c>
      <c r="D248" s="1152"/>
    </row>
    <row r="249" spans="2:6" outlineLevel="1">
      <c r="B249" s="398" t="s">
        <v>582</v>
      </c>
      <c r="C249" s="1152" t="s">
        <v>6296</v>
      </c>
      <c r="D249" s="1152"/>
    </row>
    <row r="250" spans="2:6" outlineLevel="1">
      <c r="B250" s="398" t="s">
        <v>583</v>
      </c>
      <c r="C250" s="1152" t="s">
        <v>6295</v>
      </c>
      <c r="D250" s="1152"/>
    </row>
    <row r="251" spans="2:6" ht="13" customHeight="1" outlineLevel="1">
      <c r="B251" s="398" t="s">
        <v>593</v>
      </c>
      <c r="C251" s="1166" t="s">
        <v>6317</v>
      </c>
      <c r="D251" s="1166"/>
      <c r="E251" s="784"/>
      <c r="F251" s="784"/>
    </row>
    <row r="252" spans="2:6" outlineLevel="1">
      <c r="B252" s="398" t="s">
        <v>590</v>
      </c>
      <c r="C252" s="1152" t="s">
        <v>6315</v>
      </c>
      <c r="D252" s="1152"/>
    </row>
    <row r="253" spans="2:6" outlineLevel="1">
      <c r="C253" s="1152" t="s">
        <v>6316</v>
      </c>
      <c r="D253" s="1152"/>
    </row>
    <row r="254" spans="2:6" outlineLevel="1"/>
    <row r="255" spans="2:6" outlineLevel="1">
      <c r="B255" s="1153" t="s">
        <v>6215</v>
      </c>
      <c r="C255" s="1153"/>
      <c r="D255" s="1153"/>
    </row>
    <row r="256" spans="2:6" outlineLevel="1">
      <c r="B256" s="398" t="s">
        <v>480</v>
      </c>
      <c r="C256" s="1152" t="s">
        <v>6297</v>
      </c>
      <c r="D256" s="1152"/>
    </row>
    <row r="257" spans="2:4" outlineLevel="1">
      <c r="B257" s="398" t="s">
        <v>481</v>
      </c>
      <c r="C257" s="1152" t="s">
        <v>6298</v>
      </c>
      <c r="D257" s="1152"/>
    </row>
    <row r="258" spans="2:4" outlineLevel="1">
      <c r="B258" s="398" t="s">
        <v>558</v>
      </c>
      <c r="C258" s="1152" t="s">
        <v>6299</v>
      </c>
      <c r="D258" s="1152"/>
    </row>
    <row r="259" spans="2:4" outlineLevel="1">
      <c r="B259" s="398" t="s">
        <v>583</v>
      </c>
      <c r="C259" s="1152" t="s">
        <v>6300</v>
      </c>
      <c r="D259" s="1152"/>
    </row>
    <row r="260" spans="2:4" outlineLevel="1">
      <c r="B260" s="398" t="s">
        <v>603</v>
      </c>
      <c r="C260" s="1152" t="s">
        <v>6675</v>
      </c>
      <c r="D260" s="1152"/>
    </row>
    <row r="261" spans="2:4" outlineLevel="1"/>
    <row r="262" spans="2:4" outlineLevel="1">
      <c r="B262" s="1153" t="s">
        <v>6216</v>
      </c>
      <c r="C262" s="1153"/>
      <c r="D262" s="1153"/>
    </row>
    <row r="263" spans="2:4" outlineLevel="1">
      <c r="B263" s="398" t="s">
        <v>595</v>
      </c>
      <c r="C263" s="1152" t="s">
        <v>6301</v>
      </c>
      <c r="D263" s="1152"/>
    </row>
    <row r="264" spans="2:4" outlineLevel="1">
      <c r="B264" s="398" t="s">
        <v>598</v>
      </c>
      <c r="C264" s="1152" t="s">
        <v>6302</v>
      </c>
      <c r="D264" s="1152"/>
    </row>
    <row r="265" spans="2:4" outlineLevel="1">
      <c r="B265" s="398" t="s">
        <v>611</v>
      </c>
      <c r="C265" s="1152" t="s">
        <v>6303</v>
      </c>
      <c r="D265" s="1152"/>
    </row>
    <row r="266" spans="2:4" outlineLevel="1">
      <c r="B266" s="398" t="s">
        <v>616</v>
      </c>
      <c r="C266" s="1152" t="s">
        <v>6304</v>
      </c>
      <c r="D266" s="1152"/>
    </row>
    <row r="267" spans="2:4" outlineLevel="1">
      <c r="B267" s="398" t="s">
        <v>620</v>
      </c>
      <c r="C267" s="1152" t="s">
        <v>6305</v>
      </c>
      <c r="D267" s="1152"/>
    </row>
    <row r="268" spans="2:4" outlineLevel="1"/>
    <row r="269" spans="2:4" outlineLevel="1">
      <c r="B269" s="1153" t="s">
        <v>6217</v>
      </c>
      <c r="C269" s="1153"/>
      <c r="D269" s="1153"/>
    </row>
    <row r="270" spans="2:4" outlineLevel="1">
      <c r="B270" s="398" t="s">
        <v>479</v>
      </c>
      <c r="C270" s="1152" t="s">
        <v>6333</v>
      </c>
      <c r="D270" s="1152"/>
    </row>
    <row r="271" spans="2:4" s="402" customFormat="1" ht="13.5" thickBot="1"/>
    <row r="272" spans="2:4" s="460" customFormat="1" ht="15" customHeight="1">
      <c r="B272" s="1156" t="s">
        <v>6220</v>
      </c>
      <c r="C272" s="1157"/>
      <c r="D272" s="1157"/>
    </row>
    <row r="273" spans="2:4" s="460" customFormat="1" ht="15" customHeight="1" outlineLevel="1">
      <c r="B273" s="462"/>
      <c r="C273" s="462"/>
      <c r="D273" s="462"/>
    </row>
    <row r="274" spans="2:4" outlineLevel="1">
      <c r="B274" s="1162" t="s">
        <v>6212</v>
      </c>
      <c r="C274" s="1162"/>
      <c r="D274" s="1162"/>
    </row>
    <row r="275" spans="2:4" outlineLevel="1">
      <c r="B275" s="398" t="s">
        <v>8700</v>
      </c>
      <c r="C275" s="1152" t="s">
        <v>8695</v>
      </c>
      <c r="D275" s="1152"/>
    </row>
    <row r="276" spans="2:4" outlineLevel="1">
      <c r="B276" s="398" t="s">
        <v>809</v>
      </c>
      <c r="C276" s="1152" t="s">
        <v>5361</v>
      </c>
      <c r="D276" s="1152"/>
    </row>
    <row r="277" spans="2:4" outlineLevel="1">
      <c r="B277" s="398" t="s">
        <v>1103</v>
      </c>
      <c r="C277" s="1152" t="s">
        <v>5367</v>
      </c>
      <c r="D277" s="1152"/>
    </row>
    <row r="278" spans="2:4" outlineLevel="1">
      <c r="B278" s="398" t="s">
        <v>6676</v>
      </c>
      <c r="C278" s="1152" t="s">
        <v>6681</v>
      </c>
      <c r="D278" s="1152"/>
    </row>
    <row r="279" spans="2:4" outlineLevel="1">
      <c r="B279" s="398" t="s">
        <v>1104</v>
      </c>
      <c r="C279" s="1152" t="s">
        <v>5368</v>
      </c>
      <c r="D279" s="1152"/>
    </row>
    <row r="280" spans="2:4" outlineLevel="1">
      <c r="B280" s="398" t="s">
        <v>6677</v>
      </c>
      <c r="C280" s="1152" t="s">
        <v>6682</v>
      </c>
      <c r="D280" s="1152"/>
    </row>
    <row r="281" spans="2:4" outlineLevel="1">
      <c r="B281" s="398" t="s">
        <v>1105</v>
      </c>
      <c r="C281" s="1152" t="s">
        <v>5369</v>
      </c>
      <c r="D281" s="1152"/>
    </row>
    <row r="282" spans="2:4" outlineLevel="1">
      <c r="B282" s="398" t="s">
        <v>6678</v>
      </c>
      <c r="C282" s="1152" t="s">
        <v>6683</v>
      </c>
      <c r="D282" s="1152"/>
    </row>
    <row r="283" spans="2:4" outlineLevel="1">
      <c r="B283" s="398" t="s">
        <v>1122</v>
      </c>
      <c r="C283" s="1152" t="s">
        <v>5370</v>
      </c>
      <c r="D283" s="1152"/>
    </row>
    <row r="284" spans="2:4" outlineLevel="1">
      <c r="B284" s="398" t="s">
        <v>6679</v>
      </c>
      <c r="C284" s="1152" t="s">
        <v>6684</v>
      </c>
      <c r="D284" s="1152"/>
    </row>
    <row r="285" spans="2:4" outlineLevel="1">
      <c r="B285" s="398" t="s">
        <v>1123</v>
      </c>
      <c r="C285" s="1152" t="s">
        <v>3971</v>
      </c>
      <c r="D285" s="1152"/>
    </row>
    <row r="286" spans="2:4" outlineLevel="1">
      <c r="B286" s="398" t="s">
        <v>1124</v>
      </c>
      <c r="C286" s="1152" t="s">
        <v>3972</v>
      </c>
      <c r="D286" s="1152"/>
    </row>
    <row r="287" spans="2:4" outlineLevel="1">
      <c r="B287" s="398" t="s">
        <v>1125</v>
      </c>
      <c r="C287" s="1152" t="s">
        <v>3973</v>
      </c>
      <c r="D287" s="1152"/>
    </row>
    <row r="288" spans="2:4" outlineLevel="1">
      <c r="B288" s="398" t="s">
        <v>1126</v>
      </c>
      <c r="C288" s="1152" t="s">
        <v>5371</v>
      </c>
      <c r="D288" s="1152"/>
    </row>
    <row r="289" spans="2:4" outlineLevel="1">
      <c r="B289" s="398" t="s">
        <v>6680</v>
      </c>
      <c r="C289" s="1152" t="s">
        <v>6685</v>
      </c>
      <c r="D289" s="1152"/>
    </row>
    <row r="290" spans="2:4" outlineLevel="1">
      <c r="B290" s="398" t="s">
        <v>1127</v>
      </c>
      <c r="C290" s="1152" t="s">
        <v>3974</v>
      </c>
      <c r="D290" s="1152"/>
    </row>
    <row r="291" spans="2:4" outlineLevel="1">
      <c r="B291" s="398" t="s">
        <v>1128</v>
      </c>
      <c r="C291" s="1152" t="s">
        <v>3975</v>
      </c>
      <c r="D291" s="1152"/>
    </row>
    <row r="292" spans="2:4" outlineLevel="1">
      <c r="B292" s="398" t="s">
        <v>1129</v>
      </c>
      <c r="C292" s="1152" t="s">
        <v>3976</v>
      </c>
      <c r="D292" s="1152"/>
    </row>
    <row r="293" spans="2:4" outlineLevel="1">
      <c r="B293" s="398" t="s">
        <v>1131</v>
      </c>
      <c r="C293" s="1152" t="s">
        <v>3965</v>
      </c>
      <c r="D293" s="1152"/>
    </row>
    <row r="294" spans="2:4" outlineLevel="1">
      <c r="B294" s="398" t="s">
        <v>1139</v>
      </c>
      <c r="C294" s="1152" t="s">
        <v>8329</v>
      </c>
      <c r="D294" s="1152"/>
    </row>
    <row r="295" spans="2:4" outlineLevel="1">
      <c r="B295" s="398" t="s">
        <v>1166</v>
      </c>
      <c r="C295" s="1152" t="s">
        <v>3963</v>
      </c>
      <c r="D295" s="1152"/>
    </row>
    <row r="296" spans="2:4" outlineLevel="1">
      <c r="B296" s="398" t="s">
        <v>1168</v>
      </c>
      <c r="C296" s="1152" t="s">
        <v>6277</v>
      </c>
      <c r="D296" s="1152"/>
    </row>
    <row r="297" spans="2:4" outlineLevel="1">
      <c r="B297" s="398" t="s">
        <v>8378</v>
      </c>
      <c r="C297" s="1152" t="s">
        <v>8365</v>
      </c>
      <c r="D297" s="1152"/>
    </row>
    <row r="298" spans="2:4" outlineLevel="1">
      <c r="B298" s="398" t="s">
        <v>8379</v>
      </c>
      <c r="C298" s="1152" t="s">
        <v>8371</v>
      </c>
      <c r="D298" s="1152"/>
    </row>
    <row r="299" spans="2:4" outlineLevel="1">
      <c r="B299" s="398" t="s">
        <v>6761</v>
      </c>
      <c r="C299" s="1152" t="s">
        <v>6770</v>
      </c>
      <c r="D299" s="1152"/>
    </row>
    <row r="300" spans="2:4" outlineLevel="1">
      <c r="B300" s="398" t="s">
        <v>6762</v>
      </c>
      <c r="C300" s="1152" t="s">
        <v>6771</v>
      </c>
      <c r="D300" s="1152"/>
    </row>
    <row r="301" spans="2:4" outlineLevel="1">
      <c r="B301" s="398" t="s">
        <v>6763</v>
      </c>
      <c r="C301" s="1152" t="s">
        <v>6772</v>
      </c>
      <c r="D301" s="1152"/>
    </row>
    <row r="302" spans="2:4" outlineLevel="1">
      <c r="B302" s="398" t="s">
        <v>6764</v>
      </c>
      <c r="C302" s="1152" t="s">
        <v>6773</v>
      </c>
      <c r="D302" s="1152"/>
    </row>
    <row r="303" spans="2:4" outlineLevel="1">
      <c r="B303" s="398" t="s">
        <v>6765</v>
      </c>
      <c r="C303" s="1152" t="s">
        <v>6774</v>
      </c>
      <c r="D303" s="1152"/>
    </row>
    <row r="304" spans="2:4" outlineLevel="1">
      <c r="B304" s="398" t="s">
        <v>6766</v>
      </c>
      <c r="C304" s="1152" t="s">
        <v>6775</v>
      </c>
      <c r="D304" s="1152"/>
    </row>
    <row r="305" spans="2:4" outlineLevel="1">
      <c r="B305" s="398" t="s">
        <v>6767</v>
      </c>
      <c r="C305" s="1152" t="s">
        <v>6776</v>
      </c>
      <c r="D305" s="1152"/>
    </row>
    <row r="306" spans="2:4" outlineLevel="1">
      <c r="B306" s="398" t="s">
        <v>6768</v>
      </c>
      <c r="C306" s="1152" t="s">
        <v>6777</v>
      </c>
      <c r="D306" s="1152"/>
    </row>
    <row r="307" spans="2:4" outlineLevel="1">
      <c r="B307" s="398" t="s">
        <v>6769</v>
      </c>
      <c r="C307" s="1152" t="s">
        <v>6778</v>
      </c>
      <c r="D307" s="1152"/>
    </row>
    <row r="308" spans="2:4" outlineLevel="1">
      <c r="B308" s="398" t="s">
        <v>8706</v>
      </c>
      <c r="C308" s="1152" t="s">
        <v>8708</v>
      </c>
      <c r="D308" s="1152"/>
    </row>
    <row r="309" spans="2:4" outlineLevel="1">
      <c r="B309" s="398" t="s">
        <v>8707</v>
      </c>
      <c r="C309" s="1152" t="s">
        <v>8709</v>
      </c>
      <c r="D309" s="1152"/>
    </row>
    <row r="310" spans="2:4" outlineLevel="1"/>
    <row r="311" spans="2:4" outlineLevel="1">
      <c r="B311" s="1153" t="s">
        <v>6213</v>
      </c>
      <c r="C311" s="1153"/>
      <c r="D311" s="1153"/>
    </row>
    <row r="312" spans="2:4" outlineLevel="1">
      <c r="B312" s="398" t="s">
        <v>638</v>
      </c>
      <c r="C312" s="1152" t="s">
        <v>6311</v>
      </c>
      <c r="D312" s="1152"/>
    </row>
    <row r="313" spans="2:4" outlineLevel="1">
      <c r="B313" s="398" t="s">
        <v>639</v>
      </c>
      <c r="C313" s="1152" t="s">
        <v>6313</v>
      </c>
      <c r="D313" s="1152"/>
    </row>
    <row r="314" spans="2:4" outlineLevel="1">
      <c r="B314" s="398" t="s">
        <v>640</v>
      </c>
      <c r="C314" s="1152" t="s">
        <v>6312</v>
      </c>
      <c r="D314" s="1152"/>
    </row>
    <row r="315" spans="2:4" outlineLevel="1">
      <c r="B315" s="398" t="s">
        <v>641</v>
      </c>
      <c r="C315" s="1152" t="s">
        <v>3940</v>
      </c>
      <c r="D315" s="1152"/>
    </row>
    <row r="316" spans="2:4" outlineLevel="1">
      <c r="B316" s="398" t="s">
        <v>645</v>
      </c>
      <c r="C316" s="1152" t="s">
        <v>6314</v>
      </c>
      <c r="D316" s="1152"/>
    </row>
    <row r="317" spans="2:4" outlineLevel="1">
      <c r="B317" s="398" t="s">
        <v>650</v>
      </c>
      <c r="C317" s="1152" t="s">
        <v>6287</v>
      </c>
      <c r="D317" s="1152"/>
    </row>
    <row r="318" spans="2:4" outlineLevel="1">
      <c r="B318" s="398" t="s">
        <v>654</v>
      </c>
      <c r="C318" s="1152" t="s">
        <v>6288</v>
      </c>
      <c r="D318" s="1152"/>
    </row>
    <row r="319" spans="2:4" outlineLevel="1">
      <c r="B319" s="398" t="s">
        <v>2</v>
      </c>
      <c r="C319" s="1152" t="s">
        <v>6289</v>
      </c>
      <c r="D319" s="1152"/>
    </row>
    <row r="320" spans="2:4" outlineLevel="1">
      <c r="B320" s="398" t="s">
        <v>6</v>
      </c>
      <c r="C320" s="1152" t="s">
        <v>6291</v>
      </c>
      <c r="D320" s="1152"/>
    </row>
    <row r="321" spans="2:4" outlineLevel="1">
      <c r="B321" s="398" t="s">
        <v>7</v>
      </c>
      <c r="C321" s="1152" t="s">
        <v>6292</v>
      </c>
      <c r="D321" s="1152"/>
    </row>
    <row r="322" spans="2:4" outlineLevel="1">
      <c r="B322" s="398" t="s">
        <v>634</v>
      </c>
      <c r="C322" s="1152" t="s">
        <v>3447</v>
      </c>
      <c r="D322" s="1152"/>
    </row>
    <row r="323" spans="2:4" outlineLevel="1">
      <c r="B323" s="398" t="s">
        <v>635</v>
      </c>
      <c r="C323" s="1152" t="s">
        <v>3810</v>
      </c>
      <c r="D323" s="1152"/>
    </row>
    <row r="324" spans="2:4" s="402" customFormat="1" outlineLevel="1"/>
    <row r="325" spans="2:4" outlineLevel="1">
      <c r="B325" s="1153" t="s">
        <v>6214</v>
      </c>
      <c r="C325" s="1153"/>
      <c r="D325" s="1153"/>
    </row>
    <row r="326" spans="2:4" outlineLevel="1">
      <c r="B326" s="398" t="s">
        <v>628</v>
      </c>
      <c r="C326" s="1152" t="s">
        <v>6318</v>
      </c>
      <c r="D326" s="1152"/>
    </row>
    <row r="327" spans="2:4" outlineLevel="1">
      <c r="B327" s="398" t="s">
        <v>636</v>
      </c>
      <c r="C327" s="1152" t="s">
        <v>6319</v>
      </c>
      <c r="D327" s="1152"/>
    </row>
    <row r="328" spans="2:4" outlineLevel="1">
      <c r="B328" s="398" t="s">
        <v>637</v>
      </c>
      <c r="C328" s="1152" t="s">
        <v>6320</v>
      </c>
      <c r="D328" s="1152"/>
    </row>
    <row r="329" spans="2:4" outlineLevel="1">
      <c r="B329" s="398" t="s">
        <v>644</v>
      </c>
      <c r="C329" s="1152" t="s">
        <v>6321</v>
      </c>
      <c r="D329" s="1152"/>
    </row>
    <row r="330" spans="2:4" outlineLevel="1">
      <c r="C330" s="1154" t="s">
        <v>6323</v>
      </c>
      <c r="D330" s="1154"/>
    </row>
    <row r="331" spans="2:4" outlineLevel="1">
      <c r="C331" s="1154" t="s">
        <v>6326</v>
      </c>
      <c r="D331" s="1154"/>
    </row>
    <row r="332" spans="2:4" outlineLevel="1">
      <c r="B332" s="398" t="s">
        <v>642</v>
      </c>
      <c r="C332" s="1152" t="s">
        <v>6322</v>
      </c>
      <c r="D332" s="1152"/>
    </row>
    <row r="333" spans="2:4" outlineLevel="1">
      <c r="C333" s="1154" t="s">
        <v>6324</v>
      </c>
      <c r="D333" s="1154"/>
    </row>
    <row r="334" spans="2:4" outlineLevel="1">
      <c r="C334" s="1154" t="s">
        <v>6325</v>
      </c>
      <c r="D334" s="1154"/>
    </row>
    <row r="335" spans="2:4" outlineLevel="1"/>
    <row r="336" spans="2:4" outlineLevel="1">
      <c r="B336" s="1153" t="s">
        <v>6215</v>
      </c>
      <c r="C336" s="1153"/>
      <c r="D336" s="1153"/>
    </row>
    <row r="337" spans="2:4" outlineLevel="1">
      <c r="B337" s="398" t="s">
        <v>630</v>
      </c>
      <c r="C337" s="1152" t="s">
        <v>6327</v>
      </c>
      <c r="D337" s="1152"/>
    </row>
    <row r="338" spans="2:4" outlineLevel="1">
      <c r="B338" s="398" t="s">
        <v>631</v>
      </c>
      <c r="C338" s="1152" t="s">
        <v>6328</v>
      </c>
      <c r="D338" s="1152"/>
    </row>
    <row r="339" spans="2:4" outlineLevel="1">
      <c r="B339" s="398" t="s">
        <v>637</v>
      </c>
      <c r="C339" s="1152" t="s">
        <v>6329</v>
      </c>
      <c r="D339" s="1152"/>
    </row>
    <row r="340" spans="2:4" outlineLevel="1"/>
    <row r="341" spans="2:4" outlineLevel="1">
      <c r="B341" s="1153" t="s">
        <v>6216</v>
      </c>
      <c r="C341" s="1153"/>
      <c r="D341" s="1153"/>
    </row>
    <row r="342" spans="2:4" outlineLevel="1">
      <c r="B342" s="398" t="s">
        <v>646</v>
      </c>
      <c r="C342" s="1152" t="s">
        <v>6301</v>
      </c>
      <c r="D342" s="1152"/>
    </row>
    <row r="343" spans="2:4" outlineLevel="1">
      <c r="B343" s="398" t="s">
        <v>653</v>
      </c>
      <c r="C343" s="1152" t="s">
        <v>6330</v>
      </c>
      <c r="D343" s="1152"/>
    </row>
    <row r="344" spans="2:4" outlineLevel="1">
      <c r="B344" s="398" t="s">
        <v>1</v>
      </c>
      <c r="C344" s="1152" t="s">
        <v>6331</v>
      </c>
      <c r="D344" s="1152"/>
    </row>
    <row r="345" spans="2:4" outlineLevel="1">
      <c r="B345" s="398" t="s">
        <v>5</v>
      </c>
      <c r="C345" s="1152" t="s">
        <v>6332</v>
      </c>
      <c r="D345" s="1152"/>
    </row>
    <row r="346" spans="2:4" outlineLevel="1"/>
    <row r="347" spans="2:4" outlineLevel="1">
      <c r="B347" s="1153" t="s">
        <v>6217</v>
      </c>
      <c r="C347" s="1153"/>
      <c r="D347" s="1153"/>
    </row>
    <row r="348" spans="2:4" outlineLevel="1">
      <c r="B348" s="398" t="s">
        <v>629</v>
      </c>
      <c r="C348" s="1152" t="s">
        <v>6334</v>
      </c>
      <c r="D348" s="1152"/>
    </row>
    <row r="349" spans="2:4" s="402" customFormat="1" ht="13.5" thickBot="1"/>
    <row r="350" spans="2:4" s="460" customFormat="1" ht="15" customHeight="1">
      <c r="B350" s="1156" t="s">
        <v>6336</v>
      </c>
      <c r="C350" s="1157"/>
      <c r="D350" s="1157"/>
    </row>
    <row r="351" spans="2:4" s="460" customFormat="1" ht="15" customHeight="1" outlineLevel="1">
      <c r="B351" s="462"/>
      <c r="C351" s="462"/>
      <c r="D351" s="462"/>
    </row>
    <row r="352" spans="2:4" s="460" customFormat="1" ht="15" customHeight="1" outlineLevel="1">
      <c r="B352" s="1167" t="s">
        <v>6337</v>
      </c>
      <c r="C352" s="1167"/>
      <c r="D352" s="1167"/>
    </row>
    <row r="353" spans="2:4" s="460" customFormat="1" ht="15" customHeight="1" outlineLevel="1">
      <c r="B353" s="785"/>
      <c r="C353" s="785"/>
      <c r="D353" s="785"/>
    </row>
    <row r="354" spans="2:4" s="460" customFormat="1" ht="15" customHeight="1" outlineLevel="1">
      <c r="B354" s="1153" t="s">
        <v>6338</v>
      </c>
      <c r="C354" s="1153"/>
      <c r="D354" s="1153"/>
    </row>
    <row r="355" spans="2:4" outlineLevel="1">
      <c r="B355" s="398" t="s">
        <v>792</v>
      </c>
      <c r="C355" s="1152" t="s">
        <v>6335</v>
      </c>
      <c r="D355" s="1152"/>
    </row>
    <row r="356" spans="2:4" outlineLevel="1">
      <c r="B356" s="398" t="s">
        <v>477</v>
      </c>
      <c r="C356" s="1152" t="s">
        <v>3366</v>
      </c>
      <c r="D356" s="1152"/>
    </row>
    <row r="357" spans="2:4" outlineLevel="1">
      <c r="B357" s="398" t="s">
        <v>478</v>
      </c>
      <c r="C357" s="1152" t="s">
        <v>3979</v>
      </c>
      <c r="D357" s="1152"/>
    </row>
    <row r="358" spans="2:4" outlineLevel="1">
      <c r="B358" s="398" t="s">
        <v>479</v>
      </c>
      <c r="C358" s="1152" t="s">
        <v>5372</v>
      </c>
      <c r="D358" s="1152"/>
    </row>
    <row r="359" spans="2:4" outlineLevel="1">
      <c r="B359" s="398" t="s">
        <v>480</v>
      </c>
      <c r="C359" s="1152" t="s">
        <v>3983</v>
      </c>
      <c r="D359" s="1152"/>
    </row>
    <row r="360" spans="2:4" outlineLevel="1">
      <c r="B360" s="398" t="s">
        <v>481</v>
      </c>
      <c r="C360" s="1152" t="s">
        <v>3984</v>
      </c>
      <c r="D360" s="1152"/>
    </row>
    <row r="361" spans="2:4" outlineLevel="1">
      <c r="B361" s="398" t="s">
        <v>482</v>
      </c>
      <c r="C361" s="1152" t="s">
        <v>3982</v>
      </c>
      <c r="D361" s="1152"/>
    </row>
    <row r="362" spans="2:4" outlineLevel="1">
      <c r="B362" s="398" t="s">
        <v>576</v>
      </c>
      <c r="C362" s="1152" t="s">
        <v>4126</v>
      </c>
      <c r="D362" s="1152"/>
    </row>
    <row r="363" spans="2:4" outlineLevel="1">
      <c r="B363" s="398" t="s">
        <v>582</v>
      </c>
      <c r="C363" s="1152" t="s">
        <v>3895</v>
      </c>
      <c r="D363" s="1152"/>
    </row>
    <row r="364" spans="2:4" outlineLevel="1">
      <c r="B364" s="398" t="s">
        <v>583</v>
      </c>
      <c r="C364" s="1152" t="s">
        <v>3896</v>
      </c>
      <c r="D364" s="1152"/>
    </row>
    <row r="365" spans="2:4" outlineLevel="1">
      <c r="B365" s="398" t="s">
        <v>590</v>
      </c>
      <c r="C365" s="1152" t="s">
        <v>3987</v>
      </c>
      <c r="D365" s="1152"/>
    </row>
    <row r="366" spans="2:4" outlineLevel="1">
      <c r="B366" s="398" t="s">
        <v>591</v>
      </c>
      <c r="C366" s="1152" t="s">
        <v>5374</v>
      </c>
      <c r="D366" s="1152"/>
    </row>
    <row r="367" spans="2:4" outlineLevel="1">
      <c r="B367" s="398" t="s">
        <v>593</v>
      </c>
      <c r="C367" s="1152" t="s">
        <v>5373</v>
      </c>
      <c r="D367" s="1152"/>
    </row>
    <row r="368" spans="2:4" outlineLevel="1">
      <c r="B368" s="398" t="s">
        <v>595</v>
      </c>
      <c r="C368" s="1152" t="s">
        <v>3586</v>
      </c>
      <c r="D368" s="1152"/>
    </row>
    <row r="369" spans="2:4" outlineLevel="1">
      <c r="B369" s="398" t="s">
        <v>1138</v>
      </c>
      <c r="C369" s="1152" t="s">
        <v>8329</v>
      </c>
      <c r="D369" s="1152"/>
    </row>
    <row r="370" spans="2:4" outlineLevel="1">
      <c r="B370" s="398" t="s">
        <v>598</v>
      </c>
      <c r="C370" s="1152" t="s">
        <v>3900</v>
      </c>
      <c r="D370" s="1152"/>
    </row>
    <row r="371" spans="2:4" outlineLevel="1">
      <c r="B371" s="398" t="s">
        <v>601</v>
      </c>
      <c r="C371" s="1152" t="s">
        <v>3902</v>
      </c>
      <c r="D371" s="1152"/>
    </row>
    <row r="372" spans="2:4" outlineLevel="1">
      <c r="B372" s="398" t="s">
        <v>603</v>
      </c>
      <c r="C372" s="1152" t="s">
        <v>3816</v>
      </c>
      <c r="D372" s="1152"/>
    </row>
    <row r="373" spans="2:4" outlineLevel="1">
      <c r="B373" s="398" t="s">
        <v>1165</v>
      </c>
      <c r="C373" s="1152" t="s">
        <v>3909</v>
      </c>
      <c r="D373" s="1152"/>
    </row>
    <row r="374" spans="2:4" outlineLevel="1">
      <c r="B374" s="398" t="s">
        <v>8376</v>
      </c>
      <c r="C374" s="1152" t="s">
        <v>8365</v>
      </c>
      <c r="D374" s="1152"/>
    </row>
    <row r="375" spans="2:4" outlineLevel="1">
      <c r="B375" s="398" t="s">
        <v>8377</v>
      </c>
      <c r="C375" s="1152" t="s">
        <v>8371</v>
      </c>
      <c r="D375" s="1152"/>
    </row>
    <row r="376" spans="2:4" outlineLevel="1">
      <c r="B376" s="398" t="s">
        <v>606</v>
      </c>
      <c r="C376" s="1152" t="s">
        <v>3989</v>
      </c>
      <c r="D376" s="1152"/>
    </row>
    <row r="377" spans="2:4" outlineLevel="1">
      <c r="B377" s="398" t="s">
        <v>808</v>
      </c>
      <c r="C377" s="1152" t="s">
        <v>5361</v>
      </c>
      <c r="D377" s="1152"/>
    </row>
    <row r="378" spans="2:4" outlineLevel="1">
      <c r="B378" s="398" t="s">
        <v>1167</v>
      </c>
      <c r="C378" s="1152" t="s">
        <v>3824</v>
      </c>
      <c r="D378" s="1152"/>
    </row>
    <row r="379" spans="2:4" outlineLevel="1">
      <c r="B379" s="398" t="s">
        <v>6743</v>
      </c>
      <c r="C379" s="1152" t="s">
        <v>6752</v>
      </c>
      <c r="D379" s="1152"/>
    </row>
    <row r="380" spans="2:4" outlineLevel="1">
      <c r="B380" s="398" t="s">
        <v>6744</v>
      </c>
      <c r="C380" s="1152" t="s">
        <v>6753</v>
      </c>
      <c r="D380" s="1152"/>
    </row>
    <row r="381" spans="2:4" outlineLevel="1">
      <c r="B381" s="398" t="s">
        <v>6745</v>
      </c>
      <c r="C381" s="1152" t="s">
        <v>6754</v>
      </c>
      <c r="D381" s="1152"/>
    </row>
    <row r="382" spans="2:4" outlineLevel="1">
      <c r="B382" s="398" t="s">
        <v>6746</v>
      </c>
      <c r="C382" s="1152" t="s">
        <v>6755</v>
      </c>
      <c r="D382" s="1152"/>
    </row>
    <row r="383" spans="2:4" outlineLevel="1">
      <c r="B383" s="398" t="s">
        <v>6747</v>
      </c>
      <c r="C383" s="1152" t="s">
        <v>6756</v>
      </c>
      <c r="D383" s="1152"/>
    </row>
    <row r="384" spans="2:4" outlineLevel="1">
      <c r="B384" s="398" t="s">
        <v>6748</v>
      </c>
      <c r="C384" s="1152" t="s">
        <v>6757</v>
      </c>
      <c r="D384" s="1152"/>
    </row>
    <row r="385" spans="2:4" outlineLevel="1">
      <c r="B385" s="398" t="s">
        <v>6749</v>
      </c>
      <c r="C385" s="1152" t="s">
        <v>6758</v>
      </c>
      <c r="D385" s="1152"/>
    </row>
    <row r="386" spans="2:4" outlineLevel="1">
      <c r="B386" s="398" t="s">
        <v>6750</v>
      </c>
      <c r="C386" s="1152" t="s">
        <v>6759</v>
      </c>
      <c r="D386" s="1152"/>
    </row>
    <row r="387" spans="2:4" outlineLevel="1">
      <c r="B387" s="398" t="s">
        <v>6751</v>
      </c>
      <c r="C387" s="1152" t="s">
        <v>6760</v>
      </c>
      <c r="D387" s="1152"/>
    </row>
    <row r="388" spans="2:4" outlineLevel="1"/>
    <row r="389" spans="2:4" s="460" customFormat="1" ht="15" customHeight="1" outlineLevel="1">
      <c r="B389" s="1153" t="s">
        <v>6339</v>
      </c>
      <c r="C389" s="1153"/>
      <c r="D389" s="1153"/>
    </row>
    <row r="390" spans="2:4" outlineLevel="1">
      <c r="B390" s="398" t="s">
        <v>622</v>
      </c>
      <c r="C390" s="1152" t="s">
        <v>3930</v>
      </c>
      <c r="D390" s="1152"/>
    </row>
    <row r="391" spans="2:4" outlineLevel="1">
      <c r="B391" s="398" t="s">
        <v>624</v>
      </c>
      <c r="C391" s="1152" t="s">
        <v>3931</v>
      </c>
      <c r="D391" s="1152"/>
    </row>
    <row r="392" spans="2:4" outlineLevel="1"/>
    <row r="393" spans="2:4" outlineLevel="1">
      <c r="B393" s="1153" t="s">
        <v>6215</v>
      </c>
      <c r="C393" s="1153"/>
      <c r="D393" s="1153"/>
    </row>
    <row r="394" spans="2:4" outlineLevel="1">
      <c r="B394" s="398" t="s">
        <v>603</v>
      </c>
      <c r="C394" s="1152" t="s">
        <v>6675</v>
      </c>
      <c r="D394" s="1152"/>
    </row>
    <row r="395" spans="2:4" ht="13.5" thickBot="1"/>
    <row r="396" spans="2:4" s="460" customFormat="1" ht="15" customHeight="1">
      <c r="B396" s="1156" t="s">
        <v>6221</v>
      </c>
      <c r="C396" s="1157"/>
      <c r="D396" s="1157"/>
    </row>
    <row r="397" spans="2:4" s="460" customFormat="1" ht="15" customHeight="1" outlineLevel="1">
      <c r="B397" s="462"/>
      <c r="C397" s="462"/>
      <c r="D397" s="462"/>
    </row>
    <row r="398" spans="2:4" outlineLevel="1">
      <c r="B398" s="1162" t="s">
        <v>6212</v>
      </c>
      <c r="C398" s="1162"/>
      <c r="D398" s="1162"/>
    </row>
    <row r="399" spans="2:4" outlineLevel="1">
      <c r="B399" s="398" t="s">
        <v>6360</v>
      </c>
      <c r="C399" s="1152" t="s">
        <v>6361</v>
      </c>
      <c r="D399" s="1152"/>
    </row>
    <row r="400" spans="2:4" outlineLevel="1">
      <c r="B400" s="398" t="s">
        <v>810</v>
      </c>
      <c r="C400" s="1152" t="s">
        <v>5375</v>
      </c>
      <c r="D400" s="1152"/>
    </row>
    <row r="401" spans="2:4" outlineLevel="1">
      <c r="B401" s="398" t="s">
        <v>811</v>
      </c>
      <c r="C401" s="1152" t="s">
        <v>5376</v>
      </c>
      <c r="D401" s="1152"/>
    </row>
    <row r="402" spans="2:4" outlineLevel="1">
      <c r="B402" s="398" t="s">
        <v>812</v>
      </c>
      <c r="C402" s="1152" t="s">
        <v>5377</v>
      </c>
      <c r="D402" s="1152"/>
    </row>
    <row r="403" spans="2:4" outlineLevel="1">
      <c r="B403" s="398" t="s">
        <v>813</v>
      </c>
      <c r="C403" s="1152" t="s">
        <v>5378</v>
      </c>
      <c r="D403" s="1152"/>
    </row>
    <row r="404" spans="2:4" outlineLevel="1"/>
    <row r="405" spans="2:4" outlineLevel="1">
      <c r="B405" s="1153" t="s">
        <v>6213</v>
      </c>
      <c r="C405" s="1153"/>
      <c r="D405" s="1153"/>
    </row>
    <row r="406" spans="2:4" outlineLevel="1">
      <c r="B406" s="398" t="s">
        <v>9</v>
      </c>
      <c r="C406" s="1152" t="s">
        <v>5421</v>
      </c>
      <c r="D406" s="1152"/>
    </row>
    <row r="407" spans="2:4" outlineLevel="1">
      <c r="B407" s="398" t="s">
        <v>34</v>
      </c>
      <c r="C407" s="1152" t="s">
        <v>4034</v>
      </c>
      <c r="D407" s="1152"/>
    </row>
    <row r="408" spans="2:4" outlineLevel="1">
      <c r="B408" s="398" t="s">
        <v>36</v>
      </c>
      <c r="C408" s="1152" t="s">
        <v>4035</v>
      </c>
      <c r="D408" s="1152"/>
    </row>
    <row r="409" spans="2:4" outlineLevel="1">
      <c r="B409" s="398" t="s">
        <v>38</v>
      </c>
      <c r="C409" s="1152" t="s">
        <v>4036</v>
      </c>
      <c r="D409" s="1152"/>
    </row>
    <row r="410" spans="2:4" outlineLevel="1">
      <c r="B410" s="398" t="s">
        <v>90</v>
      </c>
      <c r="C410" s="1152" t="s">
        <v>5424</v>
      </c>
      <c r="D410" s="1152"/>
    </row>
  </sheetData>
  <mergeCells count="356">
    <mergeCell ref="C308:D308"/>
    <mergeCell ref="C309:D309"/>
    <mergeCell ref="C307:D307"/>
    <mergeCell ref="C379:D379"/>
    <mergeCell ref="C380:D380"/>
    <mergeCell ref="C381:D381"/>
    <mergeCell ref="C382:D382"/>
    <mergeCell ref="C383:D383"/>
    <mergeCell ref="C384:D384"/>
    <mergeCell ref="C370:D370"/>
    <mergeCell ref="B350:D350"/>
    <mergeCell ref="B341:D341"/>
    <mergeCell ref="B347:D347"/>
    <mergeCell ref="C371:D371"/>
    <mergeCell ref="C368:D368"/>
    <mergeCell ref="B352:D352"/>
    <mergeCell ref="B354:D354"/>
    <mergeCell ref="C355:D355"/>
    <mergeCell ref="C356:D356"/>
    <mergeCell ref="C369:D369"/>
    <mergeCell ref="C318:D318"/>
    <mergeCell ref="C339:D339"/>
    <mergeCell ref="C328:D328"/>
    <mergeCell ref="C326:D326"/>
    <mergeCell ref="C319:D319"/>
    <mergeCell ref="C322:D322"/>
    <mergeCell ref="C323:D323"/>
    <mergeCell ref="C329:D329"/>
    <mergeCell ref="C330:D330"/>
    <mergeCell ref="C331:D331"/>
    <mergeCell ref="C332:D332"/>
    <mergeCell ref="C333:D333"/>
    <mergeCell ref="B325:D325"/>
    <mergeCell ref="C327:D327"/>
    <mergeCell ref="C299:D299"/>
    <mergeCell ref="C300:D300"/>
    <mergeCell ref="C301:D301"/>
    <mergeCell ref="C285:D285"/>
    <mergeCell ref="C286:D286"/>
    <mergeCell ref="C287:D287"/>
    <mergeCell ref="C290:D290"/>
    <mergeCell ref="C278:D278"/>
    <mergeCell ref="C280:D280"/>
    <mergeCell ref="C282:D282"/>
    <mergeCell ref="C284:D284"/>
    <mergeCell ref="C289:D289"/>
    <mergeCell ref="C292:D292"/>
    <mergeCell ref="C296:D296"/>
    <mergeCell ref="C297:D297"/>
    <mergeCell ref="C298:D298"/>
    <mergeCell ref="C295:D295"/>
    <mergeCell ref="C231:D231"/>
    <mergeCell ref="C232:D232"/>
    <mergeCell ref="C251:D251"/>
    <mergeCell ref="C275:D275"/>
    <mergeCell ref="C227:D227"/>
    <mergeCell ref="C228:D228"/>
    <mergeCell ref="C244:D244"/>
    <mergeCell ref="C247:D247"/>
    <mergeCell ref="C252:D252"/>
    <mergeCell ref="C249:D249"/>
    <mergeCell ref="C256:D256"/>
    <mergeCell ref="C281:D281"/>
    <mergeCell ref="C279:D279"/>
    <mergeCell ref="C277:D277"/>
    <mergeCell ref="C288:D288"/>
    <mergeCell ref="C283:D283"/>
    <mergeCell ref="B230:D230"/>
    <mergeCell ref="C241:D241"/>
    <mergeCell ref="C238:D238"/>
    <mergeCell ref="C239:D239"/>
    <mergeCell ref="C236:D236"/>
    <mergeCell ref="B5:D5"/>
    <mergeCell ref="C67:D67"/>
    <mergeCell ref="C197:D197"/>
    <mergeCell ref="C199:D199"/>
    <mergeCell ref="C201:D201"/>
    <mergeCell ref="C203:D203"/>
    <mergeCell ref="C208:D208"/>
    <mergeCell ref="C260:D260"/>
    <mergeCell ref="C162:D162"/>
    <mergeCell ref="C161:D161"/>
    <mergeCell ref="C160:D160"/>
    <mergeCell ref="C159:D159"/>
    <mergeCell ref="C195:D195"/>
    <mergeCell ref="C202:D202"/>
    <mergeCell ref="C204:D204"/>
    <mergeCell ref="C177:D177"/>
    <mergeCell ref="B192:D192"/>
    <mergeCell ref="B194:D194"/>
    <mergeCell ref="C178:D178"/>
    <mergeCell ref="C226:D226"/>
    <mergeCell ref="C198:D198"/>
    <mergeCell ref="C200:D200"/>
    <mergeCell ref="C205:D205"/>
    <mergeCell ref="C206:D206"/>
    <mergeCell ref="C218:D218"/>
    <mergeCell ref="C219:D219"/>
    <mergeCell ref="C220:D220"/>
    <mergeCell ref="C221:D221"/>
    <mergeCell ref="C222:D222"/>
    <mergeCell ref="C213:D213"/>
    <mergeCell ref="C214:D214"/>
    <mergeCell ref="C215:D215"/>
    <mergeCell ref="C207:D207"/>
    <mergeCell ref="C209:D209"/>
    <mergeCell ref="C210:D210"/>
    <mergeCell ref="C211:D211"/>
    <mergeCell ref="C212:D212"/>
    <mergeCell ref="C216:D216"/>
    <mergeCell ref="C217:D217"/>
    <mergeCell ref="B405:D405"/>
    <mergeCell ref="C410:D410"/>
    <mergeCell ref="C409:D409"/>
    <mergeCell ref="C408:D408"/>
    <mergeCell ref="C407:D407"/>
    <mergeCell ref="B262:D262"/>
    <mergeCell ref="C267:D267"/>
    <mergeCell ref="C263:D263"/>
    <mergeCell ref="C258:D258"/>
    <mergeCell ref="C259:D259"/>
    <mergeCell ref="C265:D265"/>
    <mergeCell ref="C312:D312"/>
    <mergeCell ref="C313:D313"/>
    <mergeCell ref="C314:D314"/>
    <mergeCell ref="C293:D293"/>
    <mergeCell ref="B311:D311"/>
    <mergeCell ref="C320:D320"/>
    <mergeCell ref="C321:D321"/>
    <mergeCell ref="C276:D276"/>
    <mergeCell ref="B274:D274"/>
    <mergeCell ref="C315:D315"/>
    <mergeCell ref="C302:D302"/>
    <mergeCell ref="C303:D303"/>
    <mergeCell ref="C304:D304"/>
    <mergeCell ref="C179:D179"/>
    <mergeCell ref="B272:D272"/>
    <mergeCell ref="B246:D246"/>
    <mergeCell ref="B269:D269"/>
    <mergeCell ref="C270:D270"/>
    <mergeCell ref="C264:D264"/>
    <mergeCell ref="C266:D266"/>
    <mergeCell ref="C184:D184"/>
    <mergeCell ref="C183:D183"/>
    <mergeCell ref="C180:D180"/>
    <mergeCell ref="C196:D196"/>
    <mergeCell ref="C253:D253"/>
    <mergeCell ref="C248:D248"/>
    <mergeCell ref="C242:D242"/>
    <mergeCell ref="C233:D233"/>
    <mergeCell ref="C234:D234"/>
    <mergeCell ref="C235:D235"/>
    <mergeCell ref="C237:D237"/>
    <mergeCell ref="C257:D257"/>
    <mergeCell ref="C250:D250"/>
    <mergeCell ref="C240:D240"/>
    <mergeCell ref="C223:D223"/>
    <mergeCell ref="C224:D224"/>
    <mergeCell ref="C225:D225"/>
    <mergeCell ref="B255:D255"/>
    <mergeCell ref="C243:D243"/>
    <mergeCell ref="C394:D394"/>
    <mergeCell ref="C386:D386"/>
    <mergeCell ref="C387:D387"/>
    <mergeCell ref="C374:D374"/>
    <mergeCell ref="C375:D375"/>
    <mergeCell ref="B396:D396"/>
    <mergeCell ref="C372:D372"/>
    <mergeCell ref="C373:D373"/>
    <mergeCell ref="C376:D376"/>
    <mergeCell ref="C377:D377"/>
    <mergeCell ref="C378:D378"/>
    <mergeCell ref="B389:D389"/>
    <mergeCell ref="C390:D390"/>
    <mergeCell ref="C391:D391"/>
    <mergeCell ref="B393:D393"/>
    <mergeCell ref="C385:D385"/>
    <mergeCell ref="C317:D317"/>
    <mergeCell ref="C316:D316"/>
    <mergeCell ref="C291:D291"/>
    <mergeCell ref="C305:D305"/>
    <mergeCell ref="C306:D306"/>
    <mergeCell ref="C294:D294"/>
    <mergeCell ref="C403:D403"/>
    <mergeCell ref="C334:D334"/>
    <mergeCell ref="C337:D337"/>
    <mergeCell ref="C338:D338"/>
    <mergeCell ref="C348:D348"/>
    <mergeCell ref="B336:D336"/>
    <mergeCell ref="C342:D342"/>
    <mergeCell ref="C402:D402"/>
    <mergeCell ref="C401:D401"/>
    <mergeCell ref="C400:D400"/>
    <mergeCell ref="C345:D345"/>
    <mergeCell ref="C344:D344"/>
    <mergeCell ref="C343:D343"/>
    <mergeCell ref="C357:D357"/>
    <mergeCell ref="C358:D358"/>
    <mergeCell ref="C359:D359"/>
    <mergeCell ref="C360:D360"/>
    <mergeCell ref="C361:D361"/>
    <mergeCell ref="C362:D362"/>
    <mergeCell ref="C363:D363"/>
    <mergeCell ref="C364:D364"/>
    <mergeCell ref="C365:D365"/>
    <mergeCell ref="C366:D366"/>
    <mergeCell ref="C367:D367"/>
    <mergeCell ref="C100:D100"/>
    <mergeCell ref="C406:D406"/>
    <mergeCell ref="B51:D51"/>
    <mergeCell ref="B30:D30"/>
    <mergeCell ref="B44:D44"/>
    <mergeCell ref="B27:D27"/>
    <mergeCell ref="B26:D26"/>
    <mergeCell ref="B31:D31"/>
    <mergeCell ref="B56:D56"/>
    <mergeCell ref="B32:C32"/>
    <mergeCell ref="C64:D64"/>
    <mergeCell ref="B33:C33"/>
    <mergeCell ref="B34:C34"/>
    <mergeCell ref="B35:C35"/>
    <mergeCell ref="B36:C36"/>
    <mergeCell ref="B39:C39"/>
    <mergeCell ref="B40:C40"/>
    <mergeCell ref="B41:C41"/>
    <mergeCell ref="B42:C42"/>
    <mergeCell ref="B38:C38"/>
    <mergeCell ref="C63:D63"/>
    <mergeCell ref="C62:D62"/>
    <mergeCell ref="C68:D68"/>
    <mergeCell ref="B398:D398"/>
    <mergeCell ref="B22:D22"/>
    <mergeCell ref="B24:D24"/>
    <mergeCell ref="B25:D25"/>
    <mergeCell ref="B28:D28"/>
    <mergeCell ref="B45:D45"/>
    <mergeCell ref="B53:D53"/>
    <mergeCell ref="B54:D54"/>
    <mergeCell ref="B59:D59"/>
    <mergeCell ref="B61:D61"/>
    <mergeCell ref="B46:D46"/>
    <mergeCell ref="B48:D48"/>
    <mergeCell ref="B47:D47"/>
    <mergeCell ref="B49:D49"/>
    <mergeCell ref="B52:D52"/>
    <mergeCell ref="B50:D50"/>
    <mergeCell ref="B55:D55"/>
    <mergeCell ref="B29:D29"/>
    <mergeCell ref="B37:C37"/>
    <mergeCell ref="B57:D57"/>
    <mergeCell ref="C66:D66"/>
    <mergeCell ref="C65:D65"/>
    <mergeCell ref="B169:D169"/>
    <mergeCell ref="C74:D74"/>
    <mergeCell ref="C73:D73"/>
    <mergeCell ref="C70:D70"/>
    <mergeCell ref="C77:D77"/>
    <mergeCell ref="C111:D111"/>
    <mergeCell ref="C120:D120"/>
    <mergeCell ref="C121:D121"/>
    <mergeCell ref="C128:D128"/>
    <mergeCell ref="C127:D127"/>
    <mergeCell ref="C96:D96"/>
    <mergeCell ref="C102:D102"/>
    <mergeCell ref="C103:D103"/>
    <mergeCell ref="C104:D104"/>
    <mergeCell ref="C105:D105"/>
    <mergeCell ref="C106:D106"/>
    <mergeCell ref="C112:D112"/>
    <mergeCell ref="C129:D129"/>
    <mergeCell ref="C92:D92"/>
    <mergeCell ref="C156:D156"/>
    <mergeCell ref="C69:D69"/>
    <mergeCell ref="C101:D101"/>
    <mergeCell ref="C143:D143"/>
    <mergeCell ref="C155:D155"/>
    <mergeCell ref="C154:D154"/>
    <mergeCell ref="C137:D137"/>
    <mergeCell ref="C138:D138"/>
    <mergeCell ref="C107:D107"/>
    <mergeCell ref="C164:D164"/>
    <mergeCell ref="C163:D163"/>
    <mergeCell ref="C153:D153"/>
    <mergeCell ref="C146:D146"/>
    <mergeCell ref="B136:D136"/>
    <mergeCell ref="B124:D124"/>
    <mergeCell ref="C108:D108"/>
    <mergeCell ref="C115:D115"/>
    <mergeCell ref="C110:D110"/>
    <mergeCell ref="C141:D141"/>
    <mergeCell ref="B95:D95"/>
    <mergeCell ref="C109:D109"/>
    <mergeCell ref="B173:D173"/>
    <mergeCell ref="C125:D125"/>
    <mergeCell ref="C126:D126"/>
    <mergeCell ref="C145:D145"/>
    <mergeCell ref="C144:D144"/>
    <mergeCell ref="C151:D151"/>
    <mergeCell ref="C152:D152"/>
    <mergeCell ref="C142:D142"/>
    <mergeCell ref="C134:D134"/>
    <mergeCell ref="B171:D171"/>
    <mergeCell ref="C148:D148"/>
    <mergeCell ref="B158:D158"/>
    <mergeCell ref="C132:D132"/>
    <mergeCell ref="C133:D133"/>
    <mergeCell ref="C149:D149"/>
    <mergeCell ref="C150:D150"/>
    <mergeCell ref="C165:D165"/>
    <mergeCell ref="C130:D130"/>
    <mergeCell ref="C140:D140"/>
    <mergeCell ref="C139:D139"/>
    <mergeCell ref="C147:D147"/>
    <mergeCell ref="C122:D122"/>
    <mergeCell ref="C71:D71"/>
    <mergeCell ref="C72:D72"/>
    <mergeCell ref="C75:D75"/>
    <mergeCell ref="C76:D76"/>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3:D93"/>
    <mergeCell ref="C399:D399"/>
    <mergeCell ref="C131:D131"/>
    <mergeCell ref="C97:D97"/>
    <mergeCell ref="C98:D98"/>
    <mergeCell ref="C99:D99"/>
    <mergeCell ref="C118:D118"/>
    <mergeCell ref="B114:D114"/>
    <mergeCell ref="C119:D119"/>
    <mergeCell ref="C117:D117"/>
    <mergeCell ref="C116:D116"/>
    <mergeCell ref="C175:D175"/>
    <mergeCell ref="C176:D176"/>
    <mergeCell ref="C189:D189"/>
    <mergeCell ref="C190:D190"/>
    <mergeCell ref="C174:D174"/>
    <mergeCell ref="C181:D181"/>
    <mergeCell ref="C182:D182"/>
    <mergeCell ref="C185:D185"/>
    <mergeCell ref="C186:D186"/>
    <mergeCell ref="C187:D187"/>
    <mergeCell ref="C188:D188"/>
    <mergeCell ref="C167:D167"/>
    <mergeCell ref="C166:D166"/>
  </mergeCell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B1:W37"/>
  <sheetViews>
    <sheetView showGridLines="0" workbookViewId="0">
      <pane ySplit="5" topLeftCell="A6" activePane="bottomLeft" state="frozen"/>
      <selection pane="bottomLeft" activeCell="A5" sqref="A5"/>
    </sheetView>
  </sheetViews>
  <sheetFormatPr baseColWidth="10" defaultColWidth="11.36328125" defaultRowHeight="12"/>
  <cols>
    <col min="1" max="1" width="2.7265625" style="173" customWidth="1"/>
    <col min="2" max="2" width="3.08984375" style="174" customWidth="1"/>
    <col min="3" max="3" width="14.26953125" style="173" customWidth="1"/>
    <col min="4" max="4" width="3.08984375" style="174" customWidth="1"/>
    <col min="5" max="5" width="14.26953125" style="173" customWidth="1"/>
    <col min="6" max="6" width="3.08984375" style="174" customWidth="1"/>
    <col min="7" max="7" width="22.08984375" style="173" bestFit="1" customWidth="1"/>
    <col min="8" max="8" width="3.08984375" style="174" customWidth="1"/>
    <col min="9" max="9" width="21.81640625" style="173" bestFit="1" customWidth="1"/>
    <col min="10" max="10" width="3.08984375" style="174" customWidth="1"/>
    <col min="11" max="11" width="15.6328125" style="173" customWidth="1"/>
    <col min="12" max="12" width="3.08984375" style="174" customWidth="1"/>
    <col min="13" max="13" width="15.6328125" style="173" customWidth="1"/>
    <col min="14" max="14" width="3.08984375" style="174" customWidth="1"/>
    <col min="15" max="15" width="15.6328125" style="173" customWidth="1"/>
    <col min="16" max="16" width="3.08984375" style="174" customWidth="1"/>
    <col min="17" max="17" width="15.6328125" style="173" customWidth="1"/>
    <col min="18" max="18" width="3.08984375" style="174" customWidth="1"/>
    <col min="19" max="19" width="15.6328125" style="173" customWidth="1"/>
    <col min="20" max="20" width="3.08984375" style="174" customWidth="1"/>
    <col min="21" max="21" width="15.6328125" style="173" customWidth="1"/>
    <col min="22" max="22" width="3.08984375" style="174" customWidth="1"/>
    <col min="23" max="23" width="15.6328125" style="173" customWidth="1"/>
    <col min="24" max="16384" width="11.36328125" style="173"/>
  </cols>
  <sheetData>
    <row r="1" spans="2:23" ht="6" customHeight="1"/>
    <row r="2" spans="2:23" ht="13.5">
      <c r="B2" s="122"/>
      <c r="F2" s="1232" t="s">
        <v>5323</v>
      </c>
      <c r="G2" s="1232"/>
      <c r="H2" s="1232"/>
      <c r="I2" s="1232"/>
      <c r="J2" s="1232"/>
      <c r="K2" s="1232"/>
      <c r="L2" s="1232"/>
      <c r="M2" s="1232"/>
      <c r="N2" s="1232"/>
      <c r="O2" s="1232"/>
      <c r="P2" s="1232"/>
      <c r="Q2" s="1232"/>
      <c r="R2" s="1232"/>
      <c r="S2" s="1232"/>
      <c r="T2" s="1232"/>
      <c r="U2" s="1232"/>
      <c r="V2" s="1232"/>
      <c r="W2" s="1232"/>
    </row>
    <row r="3" spans="2:23" ht="25" customHeight="1" thickBot="1">
      <c r="B3" s="175"/>
      <c r="F3" s="1393" t="s">
        <v>8413</v>
      </c>
      <c r="G3" s="1393"/>
      <c r="H3" s="1393"/>
      <c r="I3" s="1393"/>
      <c r="J3" s="1393"/>
      <c r="K3" s="1393"/>
      <c r="L3" s="1393"/>
      <c r="M3" s="1393"/>
      <c r="N3" s="1393"/>
      <c r="O3" s="1393"/>
      <c r="P3" s="1393"/>
      <c r="Q3" s="1393"/>
      <c r="R3" s="1393"/>
      <c r="S3" s="1393"/>
      <c r="T3" s="1393"/>
      <c r="U3" s="1393"/>
      <c r="V3" s="1393"/>
      <c r="W3" s="1393"/>
    </row>
    <row r="4" spans="2:23" ht="26.5" customHeight="1">
      <c r="B4" s="1421" t="s">
        <v>5186</v>
      </c>
      <c r="C4" s="1422"/>
      <c r="D4" s="1421" t="s">
        <v>5187</v>
      </c>
      <c r="E4" s="1422"/>
      <c r="F4" s="1389" t="s">
        <v>5188</v>
      </c>
      <c r="G4" s="1390"/>
      <c r="H4" s="1389" t="s">
        <v>5265</v>
      </c>
      <c r="I4" s="1390"/>
      <c r="J4" s="1389" t="s">
        <v>5266</v>
      </c>
      <c r="K4" s="1390"/>
      <c r="L4" s="1389" t="s">
        <v>5267</v>
      </c>
      <c r="M4" s="1394"/>
      <c r="N4" s="1394"/>
      <c r="O4" s="1390"/>
      <c r="P4" s="1389" t="s">
        <v>5268</v>
      </c>
      <c r="Q4" s="1394"/>
      <c r="R4" s="1394"/>
      <c r="S4" s="1390"/>
      <c r="T4" s="1389" t="s">
        <v>5300</v>
      </c>
      <c r="U4" s="1390"/>
      <c r="V4" s="1394" t="s">
        <v>5230</v>
      </c>
      <c r="W4" s="1390"/>
    </row>
    <row r="5" spans="2:23" ht="12.5" thickBot="1">
      <c r="B5" s="1391" t="s">
        <v>5191</v>
      </c>
      <c r="C5" s="1392"/>
      <c r="D5" s="1391" t="s">
        <v>5192</v>
      </c>
      <c r="E5" s="1392"/>
      <c r="F5" s="1391" t="s">
        <v>5192</v>
      </c>
      <c r="G5" s="1392"/>
      <c r="H5" s="1391" t="s">
        <v>5192</v>
      </c>
      <c r="I5" s="1392"/>
      <c r="J5" s="1391" t="s">
        <v>5192</v>
      </c>
      <c r="K5" s="1392"/>
      <c r="L5" s="1391" t="s">
        <v>5193</v>
      </c>
      <c r="M5" s="1395"/>
      <c r="N5" s="1396" t="s">
        <v>5194</v>
      </c>
      <c r="O5" s="1392"/>
      <c r="P5" s="1391" t="s">
        <v>5193</v>
      </c>
      <c r="Q5" s="1395"/>
      <c r="R5" s="1396" t="s">
        <v>5194</v>
      </c>
      <c r="S5" s="1392"/>
      <c r="T5" s="1391" t="s">
        <v>5192</v>
      </c>
      <c r="U5" s="1392"/>
      <c r="V5" s="1391" t="s">
        <v>5192</v>
      </c>
      <c r="W5" s="1392"/>
    </row>
    <row r="6" spans="2:23">
      <c r="B6" s="1404">
        <v>2</v>
      </c>
      <c r="C6" s="1407" t="s">
        <v>5229</v>
      </c>
      <c r="D6" s="1426" t="s">
        <v>656</v>
      </c>
      <c r="E6" s="1418" t="s">
        <v>5196</v>
      </c>
      <c r="F6" s="1429" t="s">
        <v>6620</v>
      </c>
      <c r="G6" s="1430"/>
      <c r="H6" s="1413" t="s">
        <v>6621</v>
      </c>
      <c r="I6" s="1414"/>
      <c r="J6" s="1413" t="s">
        <v>6622</v>
      </c>
      <c r="K6" s="1414"/>
      <c r="L6" s="1398" t="s">
        <v>6623</v>
      </c>
      <c r="M6" s="1399"/>
      <c r="N6" s="1400" t="s">
        <v>6624</v>
      </c>
      <c r="O6" s="1401"/>
      <c r="P6" s="1398" t="s">
        <v>6625</v>
      </c>
      <c r="Q6" s="1399"/>
      <c r="R6" s="1400" t="s">
        <v>6626</v>
      </c>
      <c r="S6" s="1401"/>
      <c r="T6" s="860"/>
      <c r="U6" s="1423"/>
      <c r="V6" s="862"/>
      <c r="W6" s="1423"/>
    </row>
    <row r="7" spans="2:23">
      <c r="B7" s="1405"/>
      <c r="C7" s="1408"/>
      <c r="D7" s="1427"/>
      <c r="E7" s="1419"/>
      <c r="F7" s="863" t="s">
        <v>6563</v>
      </c>
      <c r="G7" s="864" t="s">
        <v>5231</v>
      </c>
      <c r="H7" s="865" t="s">
        <v>6563</v>
      </c>
      <c r="I7" s="178" t="s">
        <v>5246</v>
      </c>
      <c r="J7" s="865" t="s">
        <v>6563</v>
      </c>
      <c r="K7" s="178" t="s">
        <v>5236</v>
      </c>
      <c r="L7" s="177">
        <v>0</v>
      </c>
      <c r="M7" s="173" t="s">
        <v>5242</v>
      </c>
      <c r="N7" s="771">
        <v>1</v>
      </c>
      <c r="O7" s="178" t="s">
        <v>5249</v>
      </c>
      <c r="P7" s="177">
        <v>1</v>
      </c>
      <c r="Q7" s="173" t="s">
        <v>5256</v>
      </c>
      <c r="R7" s="771">
        <v>0</v>
      </c>
      <c r="S7" s="178" t="s">
        <v>5258</v>
      </c>
      <c r="T7" s="177"/>
      <c r="U7" s="1424"/>
      <c r="V7" s="179"/>
      <c r="W7" s="1424"/>
    </row>
    <row r="8" spans="2:23">
      <c r="B8" s="1405"/>
      <c r="C8" s="1408"/>
      <c r="D8" s="1427"/>
      <c r="E8" s="1419"/>
      <c r="F8" s="863" t="s">
        <v>6561</v>
      </c>
      <c r="G8" s="864" t="s">
        <v>5232</v>
      </c>
      <c r="H8" s="865" t="s">
        <v>6609</v>
      </c>
      <c r="I8" s="178" t="s">
        <v>5247</v>
      </c>
      <c r="J8" s="865" t="s">
        <v>6609</v>
      </c>
      <c r="K8" s="178" t="s">
        <v>5237</v>
      </c>
      <c r="L8" s="177">
        <v>1</v>
      </c>
      <c r="M8" s="173" t="s">
        <v>5243</v>
      </c>
      <c r="N8" s="771">
        <v>2</v>
      </c>
      <c r="O8" s="178" t="s">
        <v>5250</v>
      </c>
      <c r="P8" s="177">
        <v>2</v>
      </c>
      <c r="Q8" s="173" t="s">
        <v>5257</v>
      </c>
      <c r="R8" s="771">
        <v>1</v>
      </c>
      <c r="S8" s="178" t="s">
        <v>5259</v>
      </c>
      <c r="T8" s="177"/>
      <c r="U8" s="1424"/>
      <c r="V8" s="179"/>
      <c r="W8" s="1424"/>
    </row>
    <row r="9" spans="2:23">
      <c r="B9" s="1405"/>
      <c r="C9" s="1408"/>
      <c r="D9" s="1427"/>
      <c r="E9" s="1419"/>
      <c r="F9" s="863" t="s">
        <v>6609</v>
      </c>
      <c r="G9" s="864" t="s">
        <v>5234</v>
      </c>
      <c r="H9" s="865" t="s">
        <v>6610</v>
      </c>
      <c r="I9" s="178" t="s">
        <v>5248</v>
      </c>
      <c r="J9" s="865" t="s">
        <v>6610</v>
      </c>
      <c r="K9" s="178" t="s">
        <v>5238</v>
      </c>
      <c r="L9" s="177">
        <v>2</v>
      </c>
      <c r="M9" s="173" t="s">
        <v>5244</v>
      </c>
      <c r="N9" s="771">
        <v>3</v>
      </c>
      <c r="O9" s="178" t="s">
        <v>5251</v>
      </c>
      <c r="P9" s="177">
        <v>3</v>
      </c>
      <c r="Q9" s="173" t="s">
        <v>667</v>
      </c>
      <c r="R9" s="771">
        <v>2</v>
      </c>
      <c r="S9" s="178" t="s">
        <v>5260</v>
      </c>
      <c r="T9" s="177"/>
      <c r="U9" s="1424"/>
      <c r="V9" s="179"/>
      <c r="W9" s="1424"/>
    </row>
    <row r="10" spans="2:23">
      <c r="B10" s="1405"/>
      <c r="C10" s="1408"/>
      <c r="D10" s="1427"/>
      <c r="E10" s="1419"/>
      <c r="F10" s="863" t="s">
        <v>6611</v>
      </c>
      <c r="G10" s="864" t="s">
        <v>5233</v>
      </c>
      <c r="H10" s="177"/>
      <c r="I10" s="178"/>
      <c r="J10" s="865" t="s">
        <v>6612</v>
      </c>
      <c r="K10" s="178" t="s">
        <v>5239</v>
      </c>
      <c r="L10" s="177"/>
      <c r="N10" s="771">
        <v>4</v>
      </c>
      <c r="O10" s="178" t="s">
        <v>5252</v>
      </c>
      <c r="P10" s="177">
        <v>4</v>
      </c>
      <c r="Q10" s="173" t="s">
        <v>668</v>
      </c>
      <c r="R10" s="771">
        <v>3</v>
      </c>
      <c r="S10" s="178" t="s">
        <v>5261</v>
      </c>
      <c r="T10" s="177"/>
      <c r="U10" s="1424"/>
      <c r="V10" s="179"/>
      <c r="W10" s="1424"/>
    </row>
    <row r="11" spans="2:23">
      <c r="B11" s="1405"/>
      <c r="C11" s="1408"/>
      <c r="D11" s="1427"/>
      <c r="E11" s="1419"/>
      <c r="F11" s="863" t="s">
        <v>6610</v>
      </c>
      <c r="G11" s="864" t="s">
        <v>666</v>
      </c>
      <c r="H11" s="177"/>
      <c r="I11" s="178"/>
      <c r="J11" s="865" t="s">
        <v>6613</v>
      </c>
      <c r="K11" s="178" t="s">
        <v>5240</v>
      </c>
      <c r="L11" s="177"/>
      <c r="M11" s="180"/>
      <c r="N11" s="771">
        <v>5</v>
      </c>
      <c r="O11" s="178" t="s">
        <v>5253</v>
      </c>
      <c r="P11" s="177">
        <v>5</v>
      </c>
      <c r="Q11" s="173" t="s">
        <v>5202</v>
      </c>
      <c r="R11" s="771">
        <v>4</v>
      </c>
      <c r="S11" s="178" t="s">
        <v>5262</v>
      </c>
      <c r="T11" s="177"/>
      <c r="U11" s="1424"/>
      <c r="V11" s="179"/>
      <c r="W11" s="1424"/>
    </row>
    <row r="12" spans="2:23">
      <c r="B12" s="1405"/>
      <c r="C12" s="1408"/>
      <c r="D12" s="1427"/>
      <c r="E12" s="1419"/>
      <c r="F12" s="863" t="s">
        <v>6570</v>
      </c>
      <c r="G12" s="864" t="s">
        <v>5202</v>
      </c>
      <c r="H12" s="177"/>
      <c r="I12" s="178"/>
      <c r="J12" s="865" t="s">
        <v>6614</v>
      </c>
      <c r="K12" s="178" t="s">
        <v>5241</v>
      </c>
      <c r="L12" s="177"/>
      <c r="M12" s="180"/>
      <c r="N12" s="771">
        <v>6</v>
      </c>
      <c r="O12" s="178" t="s">
        <v>5254</v>
      </c>
      <c r="P12" s="177"/>
      <c r="R12" s="771">
        <v>5</v>
      </c>
      <c r="S12" s="178" t="s">
        <v>5263</v>
      </c>
      <c r="T12" s="177"/>
      <c r="U12" s="1424"/>
      <c r="V12" s="179"/>
      <c r="W12" s="1424"/>
    </row>
    <row r="13" spans="2:23">
      <c r="B13" s="1405"/>
      <c r="C13" s="1408"/>
      <c r="D13" s="1427"/>
      <c r="E13" s="1419"/>
      <c r="F13" s="863"/>
      <c r="G13" s="864"/>
      <c r="H13" s="177"/>
      <c r="I13" s="178"/>
      <c r="J13" s="865" t="s">
        <v>6615</v>
      </c>
      <c r="K13" s="178" t="s">
        <v>5245</v>
      </c>
      <c r="L13" s="177"/>
      <c r="M13" s="180"/>
      <c r="N13" s="771">
        <v>7</v>
      </c>
      <c r="O13" s="178" t="s">
        <v>5255</v>
      </c>
      <c r="P13" s="177"/>
      <c r="R13" s="771"/>
      <c r="S13" s="178"/>
      <c r="T13" s="177"/>
      <c r="U13" s="1424"/>
      <c r="V13" s="179"/>
      <c r="W13" s="1424"/>
    </row>
    <row r="14" spans="2:23">
      <c r="B14" s="1405"/>
      <c r="C14" s="1408"/>
      <c r="D14" s="1427"/>
      <c r="E14" s="1419"/>
      <c r="F14" s="863"/>
      <c r="G14" s="864"/>
      <c r="H14" s="177"/>
      <c r="I14" s="178"/>
      <c r="J14" s="865" t="s">
        <v>6616</v>
      </c>
      <c r="K14" s="178" t="s">
        <v>6618</v>
      </c>
      <c r="L14" s="177"/>
      <c r="M14" s="180"/>
      <c r="N14" s="771"/>
      <c r="O14" s="178"/>
      <c r="P14" s="177"/>
      <c r="R14" s="771"/>
      <c r="S14" s="178"/>
      <c r="T14" s="177"/>
      <c r="U14" s="1424"/>
      <c r="V14" s="179"/>
      <c r="W14" s="1424"/>
    </row>
    <row r="15" spans="2:23" ht="12.5" thickBot="1">
      <c r="B15" s="1405"/>
      <c r="C15" s="1408"/>
      <c r="D15" s="1427"/>
      <c r="E15" s="1419"/>
      <c r="F15" s="863"/>
      <c r="G15" s="864"/>
      <c r="H15" s="177"/>
      <c r="I15" s="178"/>
      <c r="J15" s="865" t="s">
        <v>6570</v>
      </c>
      <c r="K15" s="178" t="s">
        <v>5202</v>
      </c>
      <c r="L15" s="177"/>
      <c r="N15" s="771"/>
      <c r="O15" s="178"/>
      <c r="P15" s="177"/>
      <c r="R15" s="771"/>
      <c r="S15" s="178"/>
      <c r="T15" s="177"/>
      <c r="U15" s="1425"/>
      <c r="V15" s="179"/>
      <c r="W15" s="1425"/>
    </row>
    <row r="16" spans="2:23">
      <c r="B16" s="1405"/>
      <c r="C16" s="1408"/>
      <c r="D16" s="1427"/>
      <c r="E16" s="1419"/>
      <c r="F16" s="867">
        <v>40</v>
      </c>
      <c r="G16" s="868" t="s">
        <v>6619</v>
      </c>
      <c r="H16" s="860"/>
      <c r="I16" s="869"/>
      <c r="J16" s="860"/>
      <c r="K16" s="869"/>
      <c r="L16" s="860"/>
      <c r="M16" s="870"/>
      <c r="N16" s="181"/>
      <c r="O16" s="869"/>
      <c r="P16" s="860"/>
      <c r="Q16" s="870"/>
      <c r="R16" s="181"/>
      <c r="S16" s="869"/>
      <c r="T16" s="860"/>
      <c r="U16" s="869"/>
      <c r="V16" s="860"/>
      <c r="W16" s="869"/>
    </row>
    <row r="17" spans="2:23" ht="12.5" thickBot="1">
      <c r="B17" s="1405"/>
      <c r="C17" s="1408"/>
      <c r="D17" s="1427"/>
      <c r="E17" s="1419"/>
      <c r="F17" s="863"/>
      <c r="G17" s="864"/>
      <c r="H17" s="177"/>
      <c r="I17" s="178"/>
      <c r="J17" s="177"/>
      <c r="K17" s="178"/>
      <c r="L17" s="177"/>
      <c r="N17" s="771"/>
      <c r="O17" s="178"/>
      <c r="P17" s="177"/>
      <c r="R17" s="771"/>
      <c r="S17" s="178"/>
      <c r="T17" s="177"/>
      <c r="U17" s="178"/>
      <c r="V17" s="177"/>
      <c r="W17" s="178"/>
    </row>
    <row r="18" spans="2:23">
      <c r="B18" s="1405"/>
      <c r="C18" s="1408"/>
      <c r="D18" s="1427"/>
      <c r="E18" s="1419"/>
      <c r="F18" s="867" t="s">
        <v>6617</v>
      </c>
      <c r="G18" s="868" t="s">
        <v>5264</v>
      </c>
      <c r="H18" s="860"/>
      <c r="I18" s="869"/>
      <c r="J18" s="860"/>
      <c r="K18" s="869"/>
      <c r="L18" s="860"/>
      <c r="M18" s="870"/>
      <c r="N18" s="181"/>
      <c r="O18" s="869"/>
      <c r="P18" s="860"/>
      <c r="Q18" s="870"/>
      <c r="R18" s="181"/>
      <c r="S18" s="869"/>
      <c r="T18" s="860"/>
      <c r="U18" s="869"/>
      <c r="V18" s="860"/>
      <c r="W18" s="869"/>
    </row>
    <row r="19" spans="2:23" ht="12.5" thickBot="1">
      <c r="B19" s="1405"/>
      <c r="C19" s="1408"/>
      <c r="D19" s="1427"/>
      <c r="E19" s="1419"/>
      <c r="F19" s="863"/>
      <c r="G19" s="864"/>
      <c r="H19" s="177"/>
      <c r="I19" s="178"/>
      <c r="J19" s="177"/>
      <c r="K19" s="178"/>
      <c r="L19" s="177"/>
      <c r="N19" s="771"/>
      <c r="O19" s="178"/>
      <c r="P19" s="177"/>
      <c r="R19" s="771"/>
      <c r="S19" s="178"/>
      <c r="T19" s="177"/>
      <c r="U19" s="178"/>
      <c r="V19" s="177"/>
      <c r="W19" s="178"/>
    </row>
    <row r="20" spans="2:23">
      <c r="B20" s="1405"/>
      <c r="C20" s="1408"/>
      <c r="D20" s="1427"/>
      <c r="E20" s="1419"/>
      <c r="F20" s="867" t="s">
        <v>2984</v>
      </c>
      <c r="G20" s="868" t="s">
        <v>6574</v>
      </c>
      <c r="H20" s="860"/>
      <c r="I20" s="869"/>
      <c r="J20" s="860"/>
      <c r="K20" s="869"/>
      <c r="L20" s="860"/>
      <c r="M20" s="870"/>
      <c r="N20" s="181"/>
      <c r="O20" s="869"/>
      <c r="P20" s="860"/>
      <c r="Q20" s="870"/>
      <c r="R20" s="181"/>
      <c r="S20" s="869"/>
      <c r="T20" s="860"/>
      <c r="U20" s="869"/>
      <c r="V20" s="860"/>
      <c r="W20" s="869"/>
    </row>
    <row r="21" spans="2:23" ht="12.5" thickBot="1">
      <c r="B21" s="1405"/>
      <c r="C21" s="1408"/>
      <c r="D21" s="1427"/>
      <c r="E21" s="1419"/>
      <c r="F21" s="876"/>
      <c r="G21" s="877" t="s">
        <v>6587</v>
      </c>
      <c r="H21" s="878"/>
      <c r="I21" s="879"/>
      <c r="J21" s="878"/>
      <c r="K21" s="879"/>
      <c r="L21" s="878"/>
      <c r="M21" s="183"/>
      <c r="N21" s="880"/>
      <c r="O21" s="879"/>
      <c r="P21" s="878"/>
      <c r="Q21" s="183"/>
      <c r="R21" s="880"/>
      <c r="S21" s="879"/>
      <c r="T21" s="878"/>
      <c r="U21" s="879"/>
      <c r="V21" s="184"/>
      <c r="W21" s="879"/>
    </row>
    <row r="22" spans="2:23">
      <c r="B22" s="1405"/>
      <c r="C22" s="1408"/>
      <c r="D22" s="1427"/>
      <c r="E22" s="1419"/>
      <c r="F22" s="867" t="s">
        <v>664</v>
      </c>
      <c r="G22" s="868" t="s">
        <v>6594</v>
      </c>
      <c r="H22" s="881" t="s">
        <v>656</v>
      </c>
      <c r="I22" s="868" t="s">
        <v>6592</v>
      </c>
      <c r="J22" s="860"/>
      <c r="K22" s="869"/>
      <c r="L22" s="860"/>
      <c r="M22" s="870"/>
      <c r="N22" s="181"/>
      <c r="O22" s="869"/>
      <c r="P22" s="860"/>
      <c r="Q22" s="870"/>
      <c r="R22" s="181"/>
      <c r="S22" s="869"/>
      <c r="T22" s="860"/>
      <c r="U22" s="869"/>
      <c r="V22" s="860"/>
      <c r="W22" s="869"/>
    </row>
    <row r="23" spans="2:23" ht="12.5" thickBot="1">
      <c r="B23" s="1405"/>
      <c r="C23" s="1408"/>
      <c r="D23" s="1427"/>
      <c r="E23" s="1419"/>
      <c r="F23" s="876"/>
      <c r="G23" s="877" t="s">
        <v>6593</v>
      </c>
      <c r="H23" s="882"/>
      <c r="I23" s="877" t="s">
        <v>6588</v>
      </c>
      <c r="J23" s="878"/>
      <c r="K23" s="879"/>
      <c r="L23" s="878"/>
      <c r="M23" s="183"/>
      <c r="N23" s="880"/>
      <c r="O23" s="879"/>
      <c r="P23" s="878"/>
      <c r="Q23" s="183"/>
      <c r="R23" s="880"/>
      <c r="S23" s="879"/>
      <c r="T23" s="878"/>
      <c r="U23" s="879"/>
      <c r="V23" s="184"/>
      <c r="W23" s="879"/>
    </row>
    <row r="24" spans="2:23">
      <c r="B24" s="1405"/>
      <c r="C24" s="1408"/>
      <c r="D24" s="1427"/>
      <c r="E24" s="1419"/>
      <c r="F24" s="867" t="s">
        <v>2983</v>
      </c>
      <c r="G24" s="868" t="s">
        <v>6595</v>
      </c>
      <c r="H24" s="881" t="s">
        <v>6575</v>
      </c>
      <c r="I24" s="868" t="s">
        <v>6589</v>
      </c>
      <c r="J24" s="860"/>
      <c r="K24" s="869"/>
      <c r="L24" s="860"/>
      <c r="M24" s="870"/>
      <c r="N24" s="181"/>
      <c r="O24" s="869"/>
      <c r="P24" s="860"/>
      <c r="Q24" s="870"/>
      <c r="R24" s="181"/>
      <c r="S24" s="869"/>
      <c r="T24" s="860"/>
      <c r="U24" s="869"/>
      <c r="V24" s="860"/>
      <c r="W24" s="869"/>
    </row>
    <row r="25" spans="2:23" ht="12.5" thickBot="1">
      <c r="B25" s="1405"/>
      <c r="C25" s="1408"/>
      <c r="D25" s="1427"/>
      <c r="E25" s="1419"/>
      <c r="F25" s="876"/>
      <c r="G25" s="877" t="s">
        <v>6596</v>
      </c>
      <c r="H25" s="882" t="s">
        <v>6576</v>
      </c>
      <c r="I25" s="877" t="s">
        <v>6590</v>
      </c>
      <c r="J25" s="878"/>
      <c r="K25" s="879"/>
      <c r="L25" s="878"/>
      <c r="M25" s="183"/>
      <c r="N25" s="880"/>
      <c r="O25" s="879"/>
      <c r="P25" s="878"/>
      <c r="Q25" s="183"/>
      <c r="R25" s="880"/>
      <c r="S25" s="879"/>
      <c r="T25" s="878"/>
      <c r="U25" s="879"/>
      <c r="V25" s="184"/>
      <c r="W25" s="879"/>
    </row>
    <row r="26" spans="2:23">
      <c r="B26" s="1405"/>
      <c r="C26" s="1408"/>
      <c r="D26" s="1427"/>
      <c r="E26" s="1419"/>
      <c r="F26" s="867" t="s">
        <v>6577</v>
      </c>
      <c r="G26" s="868" t="s">
        <v>6591</v>
      </c>
      <c r="H26" s="860"/>
      <c r="I26" s="869"/>
      <c r="J26" s="860"/>
      <c r="K26" s="869"/>
      <c r="L26" s="860"/>
      <c r="M26" s="870"/>
      <c r="N26" s="181"/>
      <c r="O26" s="869"/>
      <c r="P26" s="860"/>
      <c r="Q26" s="870"/>
      <c r="R26" s="181"/>
      <c r="S26" s="869"/>
      <c r="T26" s="860"/>
      <c r="U26" s="869"/>
      <c r="V26" s="860"/>
      <c r="W26" s="869"/>
    </row>
    <row r="27" spans="2:23" ht="12.5" thickBot="1">
      <c r="B27" s="1406"/>
      <c r="C27" s="1409"/>
      <c r="D27" s="1428"/>
      <c r="E27" s="1420"/>
      <c r="F27" s="876"/>
      <c r="G27" s="877" t="s">
        <v>6597</v>
      </c>
      <c r="H27" s="878"/>
      <c r="I27" s="879"/>
      <c r="J27" s="878"/>
      <c r="K27" s="879"/>
      <c r="L27" s="878"/>
      <c r="M27" s="183"/>
      <c r="N27" s="880"/>
      <c r="O27" s="879"/>
      <c r="P27" s="878"/>
      <c r="Q27" s="183"/>
      <c r="R27" s="880"/>
      <c r="S27" s="879"/>
      <c r="T27" s="878"/>
      <c r="U27" s="879"/>
      <c r="V27" s="184"/>
      <c r="W27" s="879"/>
    </row>
    <row r="28" spans="2:23" ht="12.5" thickBot="1"/>
    <row r="29" spans="2:23" ht="12.5" thickBot="1">
      <c r="B29" s="1415" t="s">
        <v>6598</v>
      </c>
      <c r="C29" s="1416"/>
      <c r="D29" s="1416"/>
      <c r="E29" s="1417"/>
      <c r="F29" s="883"/>
      <c r="G29" s="883"/>
      <c r="H29" s="883"/>
      <c r="I29" s="883"/>
    </row>
    <row r="30" spans="2:23" ht="12.5" thickBot="1"/>
    <row r="31" spans="2:23" ht="13">
      <c r="B31" s="1402" t="s">
        <v>6599</v>
      </c>
      <c r="C31" s="1403"/>
      <c r="D31" s="1403"/>
      <c r="E31" s="1403"/>
      <c r="F31" s="1403"/>
      <c r="G31" s="1403"/>
      <c r="H31" s="1403"/>
      <c r="I31" s="1403"/>
      <c r="J31" s="1403"/>
      <c r="K31" s="1403"/>
      <c r="L31" s="1403"/>
      <c r="M31" s="1403"/>
    </row>
    <row r="32" spans="2:23" ht="13">
      <c r="B32" s="1397" t="s">
        <v>6627</v>
      </c>
      <c r="C32" s="1397"/>
      <c r="D32" s="1397"/>
      <c r="E32" s="1397"/>
      <c r="F32" s="1397"/>
      <c r="G32" s="1397"/>
      <c r="H32" s="1397"/>
      <c r="I32" s="1397"/>
      <c r="J32" s="1397"/>
      <c r="K32" s="1397"/>
      <c r="L32" s="1397"/>
      <c r="M32" s="1397"/>
    </row>
    <row r="33" spans="2:13" ht="13">
      <c r="B33" s="1397" t="s">
        <v>6628</v>
      </c>
      <c r="C33" s="1397"/>
      <c r="D33" s="1397"/>
      <c r="E33" s="1397"/>
      <c r="F33" s="1397"/>
      <c r="G33" s="1397"/>
      <c r="H33" s="1397"/>
      <c r="I33" s="1397"/>
      <c r="J33" s="1397"/>
      <c r="K33" s="1397"/>
      <c r="L33" s="1397"/>
      <c r="M33" s="1397"/>
    </row>
    <row r="34" spans="2:13" ht="13">
      <c r="B34" s="1397" t="s">
        <v>6603</v>
      </c>
      <c r="C34" s="1397"/>
      <c r="D34" s="1397"/>
      <c r="E34" s="1397"/>
      <c r="F34" s="1397"/>
      <c r="G34" s="1397"/>
      <c r="H34" s="1397"/>
      <c r="I34" s="1397"/>
      <c r="J34" s="1397"/>
      <c r="K34" s="1397"/>
      <c r="L34" s="1397"/>
      <c r="M34" s="1397"/>
    </row>
    <row r="35" spans="2:13" ht="13">
      <c r="B35" s="1397" t="s">
        <v>6604</v>
      </c>
      <c r="C35" s="1397"/>
      <c r="D35" s="1397"/>
      <c r="E35" s="1397"/>
      <c r="F35" s="1397"/>
      <c r="G35" s="1397"/>
      <c r="H35" s="1397"/>
      <c r="I35" s="1397"/>
      <c r="J35" s="1397"/>
      <c r="K35" s="1397"/>
      <c r="L35" s="1397"/>
      <c r="M35" s="1397"/>
    </row>
    <row r="36" spans="2:13" ht="13">
      <c r="B36" s="1397" t="s">
        <v>6605</v>
      </c>
      <c r="C36" s="1397"/>
      <c r="D36" s="1397"/>
      <c r="E36" s="1397"/>
      <c r="F36" s="1397"/>
      <c r="G36" s="1397"/>
      <c r="H36" s="1397"/>
      <c r="I36" s="1397"/>
      <c r="J36" s="1397"/>
      <c r="K36" s="1397"/>
      <c r="L36" s="1397"/>
      <c r="M36" s="1397"/>
    </row>
    <row r="37" spans="2:13" ht="13">
      <c r="B37" s="1397" t="s">
        <v>6606</v>
      </c>
      <c r="C37" s="1397"/>
      <c r="D37" s="1397"/>
      <c r="E37" s="1397"/>
      <c r="F37" s="1397"/>
      <c r="G37" s="1397"/>
      <c r="H37" s="1397"/>
      <c r="I37" s="1397"/>
      <c r="J37" s="1397"/>
      <c r="K37" s="1397"/>
      <c r="L37" s="1397"/>
      <c r="M37" s="1397"/>
    </row>
  </sheetData>
  <mergeCells count="43">
    <mergeCell ref="B37:M37"/>
    <mergeCell ref="B32:M32"/>
    <mergeCell ref="B33:M33"/>
    <mergeCell ref="B34:M34"/>
    <mergeCell ref="B35:M35"/>
    <mergeCell ref="B36:M36"/>
    <mergeCell ref="B29:E29"/>
    <mergeCell ref="B31:M31"/>
    <mergeCell ref="H6:I6"/>
    <mergeCell ref="J6:K6"/>
    <mergeCell ref="L6:M6"/>
    <mergeCell ref="B6:B27"/>
    <mergeCell ref="C6:C27"/>
    <mergeCell ref="D6:D27"/>
    <mergeCell ref="E6:E27"/>
    <mergeCell ref="F6:G6"/>
    <mergeCell ref="V5:W5"/>
    <mergeCell ref="B4:C4"/>
    <mergeCell ref="R6:S6"/>
    <mergeCell ref="U6:U15"/>
    <mergeCell ref="W6:W15"/>
    <mergeCell ref="N6:O6"/>
    <mergeCell ref="P6:Q6"/>
    <mergeCell ref="L5:M5"/>
    <mergeCell ref="N5:O5"/>
    <mergeCell ref="P5:Q5"/>
    <mergeCell ref="R5:S5"/>
    <mergeCell ref="T5:U5"/>
    <mergeCell ref="B5:C5"/>
    <mergeCell ref="D5:E5"/>
    <mergeCell ref="F5:G5"/>
    <mergeCell ref="H5:I5"/>
    <mergeCell ref="J5:K5"/>
    <mergeCell ref="D4:E4"/>
    <mergeCell ref="F4:G4"/>
    <mergeCell ref="H4:I4"/>
    <mergeCell ref="J4:K4"/>
    <mergeCell ref="F2:W2"/>
    <mergeCell ref="F3:W3"/>
    <mergeCell ref="L4:O4"/>
    <mergeCell ref="P4:S4"/>
    <mergeCell ref="T4:U4"/>
    <mergeCell ref="V4:W4"/>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B1:W53"/>
  <sheetViews>
    <sheetView showGridLines="0" workbookViewId="0">
      <pane ySplit="5" topLeftCell="A6" activePane="bottomLeft" state="frozenSplit"/>
      <selection pane="bottomLeft" activeCell="A5" sqref="A5"/>
    </sheetView>
  </sheetViews>
  <sheetFormatPr baseColWidth="10" defaultColWidth="11.36328125" defaultRowHeight="12"/>
  <cols>
    <col min="1" max="1" width="2.7265625" style="173" customWidth="1"/>
    <col min="2" max="2" width="3.08984375" style="174" customWidth="1"/>
    <col min="3" max="3" width="14.26953125" style="173" customWidth="1"/>
    <col min="4" max="4" width="3.08984375" style="174" customWidth="1"/>
    <col min="5" max="5" width="14.26953125" style="173" customWidth="1"/>
    <col min="6" max="6" width="3.08984375" style="174" customWidth="1"/>
    <col min="7" max="7" width="22.08984375" style="173" bestFit="1" customWidth="1"/>
    <col min="8" max="8" width="3.08984375" style="174" customWidth="1"/>
    <col min="9" max="9" width="21.81640625" style="173" bestFit="1" customWidth="1"/>
    <col min="10" max="10" width="3.08984375" style="174" customWidth="1"/>
    <col min="11" max="11" width="16.90625" style="173" customWidth="1"/>
    <col min="12" max="12" width="3.08984375" style="174" customWidth="1"/>
    <col min="13" max="13" width="17.81640625" style="173" customWidth="1"/>
    <col min="14" max="14" width="3.08984375" style="174" customWidth="1"/>
    <col min="15" max="15" width="11" style="173" customWidth="1"/>
    <col min="16" max="16" width="3.08984375" style="174" customWidth="1"/>
    <col min="17" max="17" width="10" style="173" customWidth="1"/>
    <col min="18" max="18" width="3.08984375" style="174" customWidth="1"/>
    <col min="19" max="19" width="15.6328125" style="173" customWidth="1"/>
    <col min="20" max="16384" width="11.36328125" style="173"/>
  </cols>
  <sheetData>
    <row r="1" spans="2:23" ht="6" customHeight="1"/>
    <row r="2" spans="2:23" ht="13.5">
      <c r="B2" s="122"/>
      <c r="F2" s="1321" t="s">
        <v>5324</v>
      </c>
      <c r="G2" s="1321"/>
      <c r="H2" s="1321"/>
      <c r="I2" s="1321"/>
      <c r="J2" s="1321"/>
      <c r="K2" s="1321"/>
      <c r="L2" s="1321"/>
      <c r="M2" s="1321"/>
      <c r="N2" s="1321"/>
      <c r="O2" s="1321"/>
      <c r="P2" s="1321"/>
      <c r="Q2" s="1321"/>
      <c r="R2" s="1321"/>
      <c r="S2" s="1321"/>
      <c r="T2" s="463"/>
      <c r="U2" s="463"/>
      <c r="V2" s="463"/>
      <c r="W2" s="463"/>
    </row>
    <row r="3" spans="2:23" ht="25" customHeight="1" thickBot="1">
      <c r="B3" s="175"/>
      <c r="F3" s="1433" t="s">
        <v>8413</v>
      </c>
      <c r="G3" s="1433"/>
      <c r="H3" s="1433"/>
      <c r="I3" s="1433"/>
      <c r="J3" s="1433"/>
      <c r="K3" s="1433"/>
      <c r="L3" s="1433"/>
      <c r="M3" s="1433"/>
      <c r="N3" s="1433"/>
      <c r="O3" s="1433"/>
      <c r="P3" s="1433"/>
      <c r="Q3" s="1433"/>
      <c r="R3" s="1433"/>
      <c r="S3" s="1433"/>
      <c r="T3" s="776"/>
      <c r="U3" s="776"/>
      <c r="V3" s="776"/>
      <c r="W3" s="776"/>
    </row>
    <row r="4" spans="2:23" s="176" customFormat="1" ht="25.5" customHeight="1">
      <c r="B4" s="1421" t="s">
        <v>5186</v>
      </c>
      <c r="C4" s="1422"/>
      <c r="D4" s="1421" t="s">
        <v>5187</v>
      </c>
      <c r="E4" s="1422"/>
      <c r="F4" s="1389" t="s">
        <v>5188</v>
      </c>
      <c r="G4" s="1390"/>
      <c r="H4" s="1431" t="s">
        <v>5265</v>
      </c>
      <c r="I4" s="1432"/>
      <c r="J4" s="1431" t="s">
        <v>5266</v>
      </c>
      <c r="K4" s="1432"/>
      <c r="L4" s="1434" t="s">
        <v>5267</v>
      </c>
      <c r="M4" s="1435"/>
      <c r="N4" s="1434" t="s">
        <v>5268</v>
      </c>
      <c r="O4" s="1435"/>
      <c r="P4" s="1431" t="s">
        <v>5269</v>
      </c>
      <c r="Q4" s="1432"/>
      <c r="R4" s="1436" t="s">
        <v>5230</v>
      </c>
      <c r="S4" s="1432"/>
    </row>
    <row r="5" spans="2:23" ht="12.75" customHeight="1" thickBot="1">
      <c r="B5" s="1391" t="s">
        <v>5191</v>
      </c>
      <c r="C5" s="1392"/>
      <c r="D5" s="1391" t="s">
        <v>5192</v>
      </c>
      <c r="E5" s="1392"/>
      <c r="F5" s="1391" t="s">
        <v>5192</v>
      </c>
      <c r="G5" s="1392"/>
      <c r="H5" s="1391" t="s">
        <v>5192</v>
      </c>
      <c r="I5" s="1392"/>
      <c r="J5" s="1391" t="s">
        <v>5192</v>
      </c>
      <c r="K5" s="1392"/>
      <c r="L5" s="1391" t="s">
        <v>5192</v>
      </c>
      <c r="M5" s="1392"/>
      <c r="N5" s="1391" t="s">
        <v>5192</v>
      </c>
      <c r="O5" s="1392"/>
      <c r="P5" s="1391" t="s">
        <v>5192</v>
      </c>
      <c r="Q5" s="1392"/>
      <c r="R5" s="1391" t="s">
        <v>5192</v>
      </c>
      <c r="S5" s="1392"/>
    </row>
    <row r="6" spans="2:23">
      <c r="B6" s="1404">
        <v>3</v>
      </c>
      <c r="C6" s="1407" t="s">
        <v>5270</v>
      </c>
      <c r="D6" s="1404" t="s">
        <v>656</v>
      </c>
      <c r="E6" s="1418" t="s">
        <v>5196</v>
      </c>
      <c r="F6" s="1429" t="s">
        <v>6633</v>
      </c>
      <c r="G6" s="1430"/>
      <c r="H6" s="1398" t="s">
        <v>6634</v>
      </c>
      <c r="I6" s="1401"/>
      <c r="J6" s="1398" t="s">
        <v>6584</v>
      </c>
      <c r="K6" s="1401"/>
      <c r="L6" s="1398" t="s">
        <v>6642</v>
      </c>
      <c r="M6" s="1401"/>
      <c r="N6" s="889" t="s">
        <v>6563</v>
      </c>
      <c r="O6" s="870" t="s">
        <v>677</v>
      </c>
      <c r="P6" s="1398" t="s">
        <v>6644</v>
      </c>
      <c r="Q6" s="1401"/>
      <c r="R6" s="890"/>
      <c r="S6" s="1423"/>
    </row>
    <row r="7" spans="2:23">
      <c r="B7" s="1405"/>
      <c r="C7" s="1408"/>
      <c r="D7" s="1405"/>
      <c r="E7" s="1419"/>
      <c r="F7" s="885" t="s">
        <v>6563</v>
      </c>
      <c r="G7" s="864" t="s">
        <v>5271</v>
      </c>
      <c r="H7" s="185" t="s">
        <v>669</v>
      </c>
      <c r="I7" s="178" t="s">
        <v>5235</v>
      </c>
      <c r="J7" s="185" t="s">
        <v>672</v>
      </c>
      <c r="K7" s="178" t="s">
        <v>5210</v>
      </c>
      <c r="L7" s="185" t="s">
        <v>674</v>
      </c>
      <c r="M7" s="173" t="s">
        <v>6643</v>
      </c>
      <c r="N7" s="884" t="s">
        <v>6609</v>
      </c>
      <c r="O7" s="173" t="s">
        <v>678</v>
      </c>
      <c r="P7" s="185" t="s">
        <v>109</v>
      </c>
      <c r="Q7" s="182" t="s">
        <v>5219</v>
      </c>
      <c r="R7" s="186"/>
      <c r="S7" s="1424"/>
    </row>
    <row r="8" spans="2:23">
      <c r="B8" s="1405"/>
      <c r="C8" s="1408"/>
      <c r="D8" s="1405"/>
      <c r="E8" s="1419"/>
      <c r="F8" s="885" t="s">
        <v>6561</v>
      </c>
      <c r="G8" s="864" t="s">
        <v>5272</v>
      </c>
      <c r="H8" s="185" t="s">
        <v>670</v>
      </c>
      <c r="I8" s="178" t="s">
        <v>6635</v>
      </c>
      <c r="J8" s="185" t="s">
        <v>683</v>
      </c>
      <c r="K8" s="178" t="s">
        <v>5274</v>
      </c>
      <c r="L8" s="185" t="s">
        <v>675</v>
      </c>
      <c r="M8" s="173" t="s">
        <v>5276</v>
      </c>
      <c r="N8" s="884" t="s">
        <v>6610</v>
      </c>
      <c r="O8" s="173" t="s">
        <v>679</v>
      </c>
      <c r="P8" s="185" t="s">
        <v>683</v>
      </c>
      <c r="Q8" s="182" t="s">
        <v>5278</v>
      </c>
      <c r="R8" s="186"/>
      <c r="S8" s="1424"/>
    </row>
    <row r="9" spans="2:23">
      <c r="B9" s="1405"/>
      <c r="C9" s="1408"/>
      <c r="D9" s="1405"/>
      <c r="E9" s="1419"/>
      <c r="F9" s="885"/>
      <c r="G9" s="864"/>
      <c r="H9" s="185" t="s">
        <v>5273</v>
      </c>
      <c r="I9" s="178" t="s">
        <v>6636</v>
      </c>
      <c r="J9" s="185" t="s">
        <v>673</v>
      </c>
      <c r="K9" s="178" t="s">
        <v>5275</v>
      </c>
      <c r="L9" s="185" t="s">
        <v>676</v>
      </c>
      <c r="M9" s="173" t="s">
        <v>5277</v>
      </c>
      <c r="N9" s="884" t="s">
        <v>6612</v>
      </c>
      <c r="O9" s="173" t="s">
        <v>680</v>
      </c>
      <c r="P9" s="185" t="s">
        <v>684</v>
      </c>
      <c r="Q9" s="182" t="s">
        <v>685</v>
      </c>
      <c r="R9" s="186"/>
      <c r="S9" s="1424"/>
    </row>
    <row r="10" spans="2:23">
      <c r="B10" s="1405"/>
      <c r="C10" s="1408"/>
      <c r="D10" s="1405"/>
      <c r="E10" s="1419"/>
      <c r="F10" s="885"/>
      <c r="G10" s="864"/>
      <c r="H10" s="185" t="s">
        <v>6629</v>
      </c>
      <c r="I10" s="178" t="s">
        <v>6641</v>
      </c>
      <c r="J10" s="185"/>
      <c r="K10" s="178"/>
      <c r="L10" s="185"/>
      <c r="N10" s="884" t="s">
        <v>6613</v>
      </c>
      <c r="O10" s="173" t="s">
        <v>681</v>
      </c>
      <c r="P10" s="185"/>
      <c r="Q10" s="182"/>
      <c r="R10" s="186"/>
      <c r="S10" s="1424"/>
    </row>
    <row r="11" spans="2:23">
      <c r="B11" s="1405"/>
      <c r="C11" s="1408"/>
      <c r="D11" s="1405"/>
      <c r="E11" s="1419"/>
      <c r="F11" s="885"/>
      <c r="G11" s="864"/>
      <c r="H11" s="185" t="s">
        <v>671</v>
      </c>
      <c r="I11" s="178" t="s">
        <v>6637</v>
      </c>
      <c r="J11" s="185"/>
      <c r="K11" s="178"/>
      <c r="L11" s="185"/>
      <c r="M11" s="180"/>
      <c r="N11" s="884" t="s">
        <v>6614</v>
      </c>
      <c r="O11" s="173" t="s">
        <v>682</v>
      </c>
      <c r="P11" s="185"/>
      <c r="Q11" s="182"/>
      <c r="R11" s="186"/>
      <c r="S11" s="1424"/>
    </row>
    <row r="12" spans="2:23">
      <c r="B12" s="1405"/>
      <c r="C12" s="1408"/>
      <c r="D12" s="1405"/>
      <c r="E12" s="1419"/>
      <c r="F12" s="885"/>
      <c r="G12" s="864"/>
      <c r="H12" s="185" t="s">
        <v>6630</v>
      </c>
      <c r="I12" s="178" t="s">
        <v>6638</v>
      </c>
      <c r="J12" s="185"/>
      <c r="K12" s="178"/>
      <c r="L12" s="185"/>
      <c r="M12" s="180"/>
      <c r="N12" s="884"/>
      <c r="P12" s="185"/>
      <c r="Q12" s="182"/>
      <c r="R12" s="186"/>
      <c r="S12" s="1424"/>
    </row>
    <row r="13" spans="2:23">
      <c r="B13" s="1405"/>
      <c r="C13" s="1408"/>
      <c r="D13" s="1405"/>
      <c r="E13" s="1419"/>
      <c r="F13" s="885"/>
      <c r="G13" s="864"/>
      <c r="H13" s="185" t="s">
        <v>6631</v>
      </c>
      <c r="I13" s="178" t="s">
        <v>6639</v>
      </c>
      <c r="J13" s="185"/>
      <c r="K13" s="178"/>
      <c r="L13" s="185"/>
      <c r="M13" s="180"/>
      <c r="N13" s="884"/>
      <c r="P13" s="185"/>
      <c r="Q13" s="182"/>
      <c r="R13" s="186"/>
      <c r="S13" s="1424"/>
    </row>
    <row r="14" spans="2:23">
      <c r="B14" s="1405"/>
      <c r="C14" s="1408"/>
      <c r="D14" s="1405"/>
      <c r="E14" s="1419"/>
      <c r="F14" s="885"/>
      <c r="G14" s="864"/>
      <c r="H14" s="185" t="s">
        <v>6632</v>
      </c>
      <c r="I14" s="178" t="s">
        <v>6640</v>
      </c>
      <c r="J14" s="185"/>
      <c r="K14" s="178"/>
      <c r="L14" s="185"/>
      <c r="M14" s="180"/>
      <c r="N14" s="884"/>
      <c r="P14" s="185"/>
      <c r="Q14" s="182"/>
      <c r="R14" s="186"/>
      <c r="S14" s="1424"/>
    </row>
    <row r="15" spans="2:23" ht="12.5" thickBot="1">
      <c r="B15" s="1405"/>
      <c r="C15" s="1408"/>
      <c r="D15" s="1405"/>
      <c r="E15" s="1419"/>
      <c r="F15" s="885"/>
      <c r="G15" s="864"/>
      <c r="H15" s="185">
        <v>99</v>
      </c>
      <c r="I15" s="178" t="s">
        <v>5202</v>
      </c>
      <c r="J15" s="185"/>
      <c r="K15" s="178"/>
      <c r="L15" s="185"/>
      <c r="N15" s="891"/>
      <c r="O15" s="183"/>
      <c r="P15" s="892"/>
      <c r="Q15" s="866"/>
      <c r="R15" s="187"/>
      <c r="S15" s="1425"/>
    </row>
    <row r="16" spans="2:23">
      <c r="B16" s="1405"/>
      <c r="C16" s="1408"/>
      <c r="D16" s="1405"/>
      <c r="E16" s="1419"/>
      <c r="F16" s="886" t="s">
        <v>6564</v>
      </c>
      <c r="G16" s="868" t="s">
        <v>686</v>
      </c>
      <c r="H16" s="1398" t="s">
        <v>6645</v>
      </c>
      <c r="I16" s="1401"/>
      <c r="J16" s="1398" t="s">
        <v>6646</v>
      </c>
      <c r="K16" s="1401"/>
      <c r="L16" s="887"/>
      <c r="M16" s="870"/>
      <c r="N16" s="887"/>
      <c r="O16" s="870"/>
      <c r="P16" s="887"/>
      <c r="Q16" s="869"/>
      <c r="R16" s="887"/>
      <c r="S16" s="869"/>
    </row>
    <row r="17" spans="2:19">
      <c r="B17" s="1405"/>
      <c r="C17" s="1408"/>
      <c r="D17" s="1405"/>
      <c r="E17" s="1419"/>
      <c r="F17" s="885"/>
      <c r="G17" s="864"/>
      <c r="H17" s="185">
        <v>10</v>
      </c>
      <c r="I17" s="178" t="s">
        <v>5279</v>
      </c>
      <c r="J17" s="185" t="s">
        <v>83</v>
      </c>
      <c r="K17" s="178" t="s">
        <v>5288</v>
      </c>
      <c r="L17" s="185"/>
      <c r="N17" s="185"/>
      <c r="P17" s="185"/>
      <c r="Q17" s="178"/>
      <c r="R17" s="185"/>
      <c r="S17" s="178"/>
    </row>
    <row r="18" spans="2:19">
      <c r="B18" s="1405"/>
      <c r="C18" s="1408"/>
      <c r="D18" s="1405"/>
      <c r="E18" s="1419"/>
      <c r="F18" s="885"/>
      <c r="G18" s="864"/>
      <c r="H18" s="185">
        <v>20</v>
      </c>
      <c r="I18" s="178" t="s">
        <v>5280</v>
      </c>
      <c r="J18" s="185" t="s">
        <v>687</v>
      </c>
      <c r="K18" s="178" t="s">
        <v>5286</v>
      </c>
      <c r="L18" s="185"/>
      <c r="N18" s="185"/>
      <c r="P18" s="185"/>
      <c r="Q18" s="178"/>
      <c r="R18" s="185"/>
      <c r="S18" s="178"/>
    </row>
    <row r="19" spans="2:19">
      <c r="B19" s="1405"/>
      <c r="C19" s="1408"/>
      <c r="D19" s="1405"/>
      <c r="E19" s="1419"/>
      <c r="F19" s="885"/>
      <c r="G19" s="864"/>
      <c r="H19" s="185">
        <v>30</v>
      </c>
      <c r="I19" s="178" t="s">
        <v>5281</v>
      </c>
      <c r="J19" s="185" t="s">
        <v>683</v>
      </c>
      <c r="K19" s="178" t="s">
        <v>5287</v>
      </c>
      <c r="L19" s="185"/>
      <c r="N19" s="185"/>
      <c r="P19" s="185"/>
      <c r="Q19" s="178"/>
      <c r="R19" s="185"/>
      <c r="S19" s="178"/>
    </row>
    <row r="20" spans="2:19">
      <c r="B20" s="1405"/>
      <c r="C20" s="1408"/>
      <c r="D20" s="1405"/>
      <c r="E20" s="1419"/>
      <c r="F20" s="885"/>
      <c r="G20" s="864"/>
      <c r="H20" s="185"/>
      <c r="I20" s="178"/>
      <c r="J20" s="185" t="s">
        <v>688</v>
      </c>
      <c r="K20" s="178" t="s">
        <v>5282</v>
      </c>
      <c r="L20" s="185"/>
      <c r="N20" s="185"/>
      <c r="P20" s="185"/>
      <c r="Q20" s="178"/>
      <c r="R20" s="185"/>
      <c r="S20" s="178"/>
    </row>
    <row r="21" spans="2:19">
      <c r="B21" s="1405"/>
      <c r="C21" s="1408"/>
      <c r="D21" s="1405"/>
      <c r="E21" s="1419"/>
      <c r="F21" s="885"/>
      <c r="G21" s="864"/>
      <c r="H21" s="185"/>
      <c r="I21" s="178"/>
      <c r="J21" s="185" t="s">
        <v>689</v>
      </c>
      <c r="K21" s="178" t="s">
        <v>5285</v>
      </c>
      <c r="L21" s="185"/>
      <c r="N21" s="185"/>
      <c r="P21" s="185"/>
      <c r="Q21" s="178"/>
      <c r="R21" s="185"/>
      <c r="S21" s="178"/>
    </row>
    <row r="22" spans="2:19">
      <c r="B22" s="1405"/>
      <c r="C22" s="1408"/>
      <c r="D22" s="1405"/>
      <c r="E22" s="1419"/>
      <c r="F22" s="885"/>
      <c r="G22" s="864"/>
      <c r="H22" s="185"/>
      <c r="I22" s="178"/>
      <c r="J22" s="185" t="s">
        <v>690</v>
      </c>
      <c r="K22" s="178" t="s">
        <v>5283</v>
      </c>
      <c r="L22" s="185"/>
      <c r="N22" s="185"/>
      <c r="P22" s="185"/>
      <c r="Q22" s="178"/>
      <c r="R22" s="185"/>
      <c r="S22" s="178"/>
    </row>
    <row r="23" spans="2:19" ht="12.5" thickBot="1">
      <c r="B23" s="1405"/>
      <c r="C23" s="1408"/>
      <c r="D23" s="1405"/>
      <c r="E23" s="1419"/>
      <c r="F23" s="885"/>
      <c r="G23" s="864"/>
      <c r="H23" s="185"/>
      <c r="I23" s="178"/>
      <c r="J23" s="185" t="s">
        <v>691</v>
      </c>
      <c r="K23" s="178" t="s">
        <v>5284</v>
      </c>
      <c r="L23" s="185"/>
      <c r="N23" s="185"/>
      <c r="P23" s="185"/>
      <c r="Q23" s="178"/>
      <c r="R23" s="185"/>
      <c r="S23" s="178"/>
    </row>
    <row r="24" spans="2:19">
      <c r="B24" s="1405"/>
      <c r="C24" s="1408"/>
      <c r="D24" s="1405"/>
      <c r="E24" s="1419"/>
      <c r="F24" s="886" t="s">
        <v>6565</v>
      </c>
      <c r="G24" s="868" t="s">
        <v>5197</v>
      </c>
      <c r="H24" s="1398" t="s">
        <v>6580</v>
      </c>
      <c r="I24" s="1401"/>
      <c r="J24" s="887"/>
      <c r="K24" s="869"/>
      <c r="L24" s="887"/>
      <c r="M24" s="870"/>
      <c r="N24" s="887"/>
      <c r="O24" s="870"/>
      <c r="P24" s="887"/>
      <c r="Q24" s="869"/>
      <c r="R24" s="887"/>
      <c r="S24" s="869"/>
    </row>
    <row r="25" spans="2:19">
      <c r="B25" s="1405"/>
      <c r="C25" s="1408"/>
      <c r="D25" s="1405"/>
      <c r="E25" s="1419"/>
      <c r="F25" s="885"/>
      <c r="G25" s="864"/>
      <c r="H25" s="185" t="s">
        <v>692</v>
      </c>
      <c r="I25" s="178" t="s">
        <v>5289</v>
      </c>
      <c r="J25" s="185"/>
      <c r="K25" s="178"/>
      <c r="L25" s="185"/>
      <c r="N25" s="185"/>
      <c r="P25" s="185"/>
      <c r="Q25" s="178"/>
      <c r="R25" s="185"/>
      <c r="S25" s="178"/>
    </row>
    <row r="26" spans="2:19">
      <c r="B26" s="1405"/>
      <c r="C26" s="1408"/>
      <c r="D26" s="1405"/>
      <c r="E26" s="1419"/>
      <c r="F26" s="885"/>
      <c r="G26" s="864"/>
      <c r="H26" s="185" t="s">
        <v>693</v>
      </c>
      <c r="I26" s="178" t="s">
        <v>665</v>
      </c>
      <c r="J26" s="185"/>
      <c r="K26" s="178"/>
      <c r="L26" s="185"/>
      <c r="N26" s="185"/>
      <c r="P26" s="185"/>
      <c r="Q26" s="178"/>
      <c r="R26" s="185"/>
      <c r="S26" s="178"/>
    </row>
    <row r="27" spans="2:19" ht="12.5" thickBot="1">
      <c r="B27" s="1405"/>
      <c r="C27" s="1408"/>
      <c r="D27" s="1405"/>
      <c r="E27" s="1419"/>
      <c r="F27" s="885"/>
      <c r="G27" s="864"/>
      <c r="H27" s="185" t="s">
        <v>694</v>
      </c>
      <c r="I27" s="178" t="s">
        <v>5202</v>
      </c>
      <c r="J27" s="185"/>
      <c r="K27" s="178"/>
      <c r="L27" s="185"/>
      <c r="N27" s="185"/>
      <c r="P27" s="185"/>
      <c r="Q27" s="178"/>
      <c r="R27" s="185"/>
      <c r="S27" s="178"/>
    </row>
    <row r="28" spans="2:19">
      <c r="B28" s="1405"/>
      <c r="C28" s="1408"/>
      <c r="D28" s="1405"/>
      <c r="E28" s="1419"/>
      <c r="F28" s="886" t="s">
        <v>6567</v>
      </c>
      <c r="G28" s="868" t="s">
        <v>5290</v>
      </c>
      <c r="H28" s="1398" t="s">
        <v>6647</v>
      </c>
      <c r="I28" s="1401"/>
      <c r="J28" s="887"/>
      <c r="K28" s="869"/>
      <c r="L28" s="887"/>
      <c r="M28" s="870"/>
      <c r="N28" s="887"/>
      <c r="O28" s="870"/>
      <c r="P28" s="887"/>
      <c r="Q28" s="869"/>
      <c r="R28" s="887"/>
      <c r="S28" s="869"/>
    </row>
    <row r="29" spans="2:19">
      <c r="B29" s="1405"/>
      <c r="C29" s="1408"/>
      <c r="D29" s="1405"/>
      <c r="E29" s="1419"/>
      <c r="F29" s="885"/>
      <c r="G29" s="864"/>
      <c r="H29" s="185" t="s">
        <v>695</v>
      </c>
      <c r="I29" s="178" t="s">
        <v>5292</v>
      </c>
      <c r="J29" s="185"/>
      <c r="K29" s="178"/>
      <c r="L29" s="185"/>
      <c r="N29" s="185"/>
      <c r="P29" s="185"/>
      <c r="Q29" s="178"/>
      <c r="R29" s="185"/>
      <c r="S29" s="178"/>
    </row>
    <row r="30" spans="2:19">
      <c r="B30" s="1405"/>
      <c r="C30" s="1408"/>
      <c r="D30" s="1405"/>
      <c r="E30" s="1419"/>
      <c r="F30" s="885"/>
      <c r="G30" s="864"/>
      <c r="H30" s="185" t="s">
        <v>696</v>
      </c>
      <c r="I30" s="178" t="s">
        <v>5293</v>
      </c>
      <c r="J30" s="185"/>
      <c r="K30" s="178"/>
      <c r="L30" s="185"/>
      <c r="N30" s="185"/>
      <c r="P30" s="185"/>
      <c r="Q30" s="178"/>
      <c r="R30" s="185"/>
      <c r="S30" s="178"/>
    </row>
    <row r="31" spans="2:19" ht="12.5" thickBot="1">
      <c r="B31" s="1405"/>
      <c r="C31" s="1408"/>
      <c r="D31" s="1405"/>
      <c r="E31" s="1419"/>
      <c r="F31" s="885"/>
      <c r="G31" s="864"/>
      <c r="H31" s="185" t="s">
        <v>697</v>
      </c>
      <c r="I31" s="178" t="s">
        <v>5294</v>
      </c>
      <c r="J31" s="185"/>
      <c r="K31" s="178"/>
      <c r="L31" s="185"/>
      <c r="N31" s="185"/>
      <c r="P31" s="185"/>
      <c r="Q31" s="178"/>
      <c r="R31" s="185"/>
      <c r="S31" s="178"/>
    </row>
    <row r="32" spans="2:19">
      <c r="B32" s="1405"/>
      <c r="C32" s="1408"/>
      <c r="D32" s="1405"/>
      <c r="E32" s="1419"/>
      <c r="F32" s="886" t="s">
        <v>6572</v>
      </c>
      <c r="G32" s="868" t="s">
        <v>5291</v>
      </c>
      <c r="H32" s="887"/>
      <c r="I32" s="869"/>
      <c r="J32" s="887"/>
      <c r="K32" s="869"/>
      <c r="L32" s="887"/>
      <c r="M32" s="870"/>
      <c r="N32" s="887"/>
      <c r="O32" s="870"/>
      <c r="P32" s="887"/>
      <c r="Q32" s="869"/>
      <c r="R32" s="887"/>
      <c r="S32" s="869"/>
    </row>
    <row r="33" spans="2:19" ht="12.5" thickBot="1">
      <c r="B33" s="1405"/>
      <c r="C33" s="1408"/>
      <c r="D33" s="1405"/>
      <c r="E33" s="1419"/>
      <c r="F33" s="885"/>
      <c r="G33" s="864"/>
      <c r="H33" s="185"/>
      <c r="I33" s="178"/>
      <c r="J33" s="185"/>
      <c r="K33" s="178"/>
      <c r="L33" s="185"/>
      <c r="N33" s="185"/>
      <c r="P33" s="185"/>
      <c r="Q33" s="178"/>
      <c r="R33" s="185"/>
      <c r="S33" s="178"/>
    </row>
    <row r="34" spans="2:19">
      <c r="B34" s="1405"/>
      <c r="C34" s="1408"/>
      <c r="D34" s="1405"/>
      <c r="E34" s="1419"/>
      <c r="F34" s="886" t="s">
        <v>6571</v>
      </c>
      <c r="G34" s="868" t="s">
        <v>5200</v>
      </c>
      <c r="H34" s="887"/>
      <c r="I34" s="869"/>
      <c r="J34" s="887"/>
      <c r="K34" s="869"/>
      <c r="L34" s="887"/>
      <c r="M34" s="870"/>
      <c r="N34" s="887"/>
      <c r="O34" s="870"/>
      <c r="P34" s="887"/>
      <c r="Q34" s="869"/>
      <c r="R34" s="887"/>
      <c r="S34" s="869"/>
    </row>
    <row r="35" spans="2:19" ht="12.5" thickBot="1">
      <c r="B35" s="1405"/>
      <c r="C35" s="1408"/>
      <c r="D35" s="1405"/>
      <c r="E35" s="1419"/>
      <c r="F35" s="885"/>
      <c r="G35" s="864"/>
      <c r="H35" s="185"/>
      <c r="I35" s="178"/>
      <c r="J35" s="185"/>
      <c r="K35" s="178"/>
      <c r="L35" s="185"/>
      <c r="N35" s="185"/>
      <c r="P35" s="185"/>
      <c r="Q35" s="178"/>
      <c r="R35" s="185"/>
      <c r="S35" s="178"/>
    </row>
    <row r="36" spans="2:19">
      <c r="B36" s="1405"/>
      <c r="C36" s="1408"/>
      <c r="D36" s="1405"/>
      <c r="E36" s="1419"/>
      <c r="F36" s="867" t="s">
        <v>2984</v>
      </c>
      <c r="G36" s="868" t="s">
        <v>6574</v>
      </c>
      <c r="H36" s="860"/>
      <c r="I36" s="869"/>
      <c r="J36" s="860"/>
      <c r="K36" s="869"/>
      <c r="L36" s="860"/>
      <c r="M36" s="869"/>
      <c r="N36" s="862"/>
      <c r="O36" s="869"/>
      <c r="P36" s="860"/>
      <c r="Q36" s="869"/>
      <c r="R36" s="862"/>
      <c r="S36" s="869"/>
    </row>
    <row r="37" spans="2:19" ht="12.5" thickBot="1">
      <c r="B37" s="1405"/>
      <c r="C37" s="1408"/>
      <c r="D37" s="1405"/>
      <c r="E37" s="1419"/>
      <c r="F37" s="876"/>
      <c r="G37" s="877" t="s">
        <v>6587</v>
      </c>
      <c r="H37" s="878"/>
      <c r="I37" s="879"/>
      <c r="J37" s="878"/>
      <c r="K37" s="879"/>
      <c r="L37" s="878"/>
      <c r="M37" s="879"/>
      <c r="N37" s="184"/>
      <c r="O37" s="879"/>
      <c r="P37" s="878"/>
      <c r="Q37" s="879"/>
      <c r="R37" s="184"/>
      <c r="S37" s="879"/>
    </row>
    <row r="38" spans="2:19">
      <c r="B38" s="1405"/>
      <c r="C38" s="1408"/>
      <c r="D38" s="1405"/>
      <c r="E38" s="1419"/>
      <c r="F38" s="867" t="s">
        <v>664</v>
      </c>
      <c r="G38" s="868" t="s">
        <v>6594</v>
      </c>
      <c r="H38" s="881" t="s">
        <v>656</v>
      </c>
      <c r="I38" s="868" t="s">
        <v>6592</v>
      </c>
      <c r="J38" s="860"/>
      <c r="K38" s="869"/>
      <c r="L38" s="860"/>
      <c r="M38" s="869"/>
      <c r="N38" s="862"/>
      <c r="O38" s="869"/>
      <c r="P38" s="860"/>
      <c r="Q38" s="869"/>
      <c r="R38" s="862"/>
      <c r="S38" s="869"/>
    </row>
    <row r="39" spans="2:19" ht="12.5" thickBot="1">
      <c r="B39" s="1405"/>
      <c r="C39" s="1408"/>
      <c r="D39" s="1405"/>
      <c r="E39" s="1419"/>
      <c r="F39" s="876"/>
      <c r="G39" s="877" t="s">
        <v>6593</v>
      </c>
      <c r="H39" s="882"/>
      <c r="I39" s="877" t="s">
        <v>6588</v>
      </c>
      <c r="J39" s="878"/>
      <c r="K39" s="879"/>
      <c r="L39" s="878"/>
      <c r="M39" s="879"/>
      <c r="N39" s="184"/>
      <c r="O39" s="879"/>
      <c r="P39" s="878"/>
      <c r="Q39" s="879"/>
      <c r="R39" s="184"/>
      <c r="S39" s="879"/>
    </row>
    <row r="40" spans="2:19">
      <c r="B40" s="1405"/>
      <c r="C40" s="1408"/>
      <c r="D40" s="1405"/>
      <c r="E40" s="1419"/>
      <c r="F40" s="867" t="s">
        <v>2983</v>
      </c>
      <c r="G40" s="868" t="s">
        <v>6595</v>
      </c>
      <c r="H40" s="881" t="s">
        <v>6575</v>
      </c>
      <c r="I40" s="868" t="s">
        <v>6589</v>
      </c>
      <c r="J40" s="860"/>
      <c r="K40" s="869"/>
      <c r="L40" s="860"/>
      <c r="M40" s="869"/>
      <c r="N40" s="862"/>
      <c r="O40" s="869"/>
      <c r="P40" s="860"/>
      <c r="Q40" s="869"/>
      <c r="R40" s="862"/>
      <c r="S40" s="869"/>
    </row>
    <row r="41" spans="2:19" ht="12.5" thickBot="1">
      <c r="B41" s="1405"/>
      <c r="C41" s="1408"/>
      <c r="D41" s="1405"/>
      <c r="E41" s="1419"/>
      <c r="F41" s="876"/>
      <c r="G41" s="877" t="s">
        <v>6596</v>
      </c>
      <c r="H41" s="882" t="s">
        <v>6576</v>
      </c>
      <c r="I41" s="877" t="s">
        <v>6590</v>
      </c>
      <c r="J41" s="878"/>
      <c r="K41" s="879"/>
      <c r="L41" s="878"/>
      <c r="M41" s="879"/>
      <c r="N41" s="184"/>
      <c r="O41" s="879"/>
      <c r="P41" s="878"/>
      <c r="Q41" s="879"/>
      <c r="R41" s="184"/>
      <c r="S41" s="879"/>
    </row>
    <row r="42" spans="2:19">
      <c r="B42" s="1405"/>
      <c r="C42" s="1408"/>
      <c r="D42" s="1405"/>
      <c r="E42" s="1419"/>
      <c r="F42" s="867" t="s">
        <v>6577</v>
      </c>
      <c r="G42" s="868" t="s">
        <v>6591</v>
      </c>
      <c r="H42" s="860"/>
      <c r="I42" s="869"/>
      <c r="J42" s="860"/>
      <c r="K42" s="869"/>
      <c r="L42" s="860"/>
      <c r="M42" s="869"/>
      <c r="N42" s="862"/>
      <c r="O42" s="869"/>
      <c r="P42" s="860"/>
      <c r="Q42" s="869"/>
      <c r="R42" s="862"/>
      <c r="S42" s="869"/>
    </row>
    <row r="43" spans="2:19" ht="12.5" thickBot="1">
      <c r="B43" s="1406"/>
      <c r="C43" s="1409"/>
      <c r="D43" s="1406"/>
      <c r="E43" s="1420"/>
      <c r="F43" s="876"/>
      <c r="G43" s="877" t="s">
        <v>6597</v>
      </c>
      <c r="H43" s="878"/>
      <c r="I43" s="879"/>
      <c r="J43" s="878"/>
      <c r="K43" s="879"/>
      <c r="L43" s="878"/>
      <c r="M43" s="879"/>
      <c r="N43" s="184"/>
      <c r="O43" s="879"/>
      <c r="P43" s="878"/>
      <c r="Q43" s="879"/>
      <c r="R43" s="184"/>
      <c r="S43" s="879"/>
    </row>
    <row r="44" spans="2:19" ht="12.5" thickBot="1"/>
    <row r="45" spans="2:19" ht="12.5" thickBot="1">
      <c r="B45" s="1415" t="s">
        <v>6598</v>
      </c>
      <c r="C45" s="1416"/>
      <c r="D45" s="1416"/>
      <c r="E45" s="1417"/>
      <c r="F45" s="173"/>
      <c r="H45" s="173"/>
      <c r="I45" s="888"/>
      <c r="J45" s="888"/>
      <c r="K45" s="888"/>
      <c r="L45" s="888"/>
      <c r="M45" s="888"/>
      <c r="N45" s="888"/>
      <c r="O45" s="888"/>
      <c r="P45" s="888"/>
      <c r="Q45" s="888"/>
      <c r="R45" s="888"/>
      <c r="S45" s="888"/>
    </row>
    <row r="46" spans="2:19" ht="12.5" thickBot="1"/>
    <row r="47" spans="2:19" ht="13">
      <c r="B47" s="1402" t="s">
        <v>6599</v>
      </c>
      <c r="C47" s="1403"/>
      <c r="D47" s="1403"/>
      <c r="E47" s="1403"/>
      <c r="F47" s="1403"/>
      <c r="G47" s="1403"/>
      <c r="H47" s="1403"/>
      <c r="I47" s="1403"/>
      <c r="J47" s="1403"/>
      <c r="K47" s="1403"/>
      <c r="L47" s="1403"/>
      <c r="M47" s="1403"/>
    </row>
    <row r="48" spans="2:19" ht="13">
      <c r="B48" s="1397" t="s">
        <v>6648</v>
      </c>
      <c r="C48" s="1397"/>
      <c r="D48" s="1397"/>
      <c r="E48" s="1397"/>
      <c r="F48" s="1397"/>
      <c r="G48" s="1397"/>
      <c r="H48" s="1397"/>
      <c r="I48" s="1397"/>
      <c r="J48" s="1397"/>
      <c r="K48" s="1397"/>
      <c r="L48" s="1397"/>
      <c r="M48" s="1397"/>
    </row>
    <row r="49" spans="2:13" ht="13">
      <c r="B49" s="1397" t="s">
        <v>6603</v>
      </c>
      <c r="C49" s="1397"/>
      <c r="D49" s="1397"/>
      <c r="E49" s="1397"/>
      <c r="F49" s="1397"/>
      <c r="G49" s="1397"/>
      <c r="H49" s="1397"/>
      <c r="I49" s="1397"/>
      <c r="J49" s="1397"/>
      <c r="K49" s="1397"/>
      <c r="L49" s="1397"/>
      <c r="M49" s="1397"/>
    </row>
    <row r="50" spans="2:13" ht="13">
      <c r="B50" s="1397" t="s">
        <v>6604</v>
      </c>
      <c r="C50" s="1397"/>
      <c r="D50" s="1397"/>
      <c r="E50" s="1397"/>
      <c r="F50" s="1397"/>
      <c r="G50" s="1397"/>
      <c r="H50" s="1397"/>
      <c r="I50" s="1397"/>
      <c r="J50" s="1397"/>
      <c r="K50" s="1397"/>
      <c r="L50" s="1397"/>
      <c r="M50" s="1397"/>
    </row>
    <row r="51" spans="2:13" ht="13">
      <c r="B51" s="1397" t="s">
        <v>6605</v>
      </c>
      <c r="C51" s="1397"/>
      <c r="D51" s="1397"/>
      <c r="E51" s="1397"/>
      <c r="F51" s="1397"/>
      <c r="G51" s="1397"/>
      <c r="H51" s="1397"/>
      <c r="I51" s="1397"/>
      <c r="J51" s="1397"/>
      <c r="K51" s="1397"/>
      <c r="L51" s="1397"/>
      <c r="M51" s="1397"/>
    </row>
    <row r="52" spans="2:13" ht="13">
      <c r="B52" s="1397" t="s">
        <v>6606</v>
      </c>
      <c r="C52" s="1397"/>
      <c r="D52" s="1397"/>
      <c r="E52" s="1397"/>
      <c r="F52" s="1397"/>
      <c r="G52" s="1397"/>
      <c r="H52" s="1397"/>
      <c r="I52" s="1397"/>
      <c r="J52" s="1397"/>
      <c r="K52" s="1397"/>
      <c r="L52" s="1397"/>
      <c r="M52" s="1397"/>
    </row>
    <row r="53" spans="2:13" ht="13">
      <c r="B53" s="1397" t="s">
        <v>6607</v>
      </c>
      <c r="C53" s="1397"/>
      <c r="D53" s="1397"/>
      <c r="E53" s="1397"/>
      <c r="F53" s="1397"/>
      <c r="G53" s="1397"/>
      <c r="H53" s="1397"/>
      <c r="I53" s="1397"/>
      <c r="J53" s="1397"/>
      <c r="K53" s="1397"/>
      <c r="L53" s="1397"/>
      <c r="M53" s="1397"/>
    </row>
  </sheetData>
  <mergeCells count="42">
    <mergeCell ref="B52:M52"/>
    <mergeCell ref="B53:M53"/>
    <mergeCell ref="B47:M47"/>
    <mergeCell ref="B48:M48"/>
    <mergeCell ref="B49:M49"/>
    <mergeCell ref="B50:M50"/>
    <mergeCell ref="B51:M51"/>
    <mergeCell ref="H16:I16"/>
    <mergeCell ref="J16:K16"/>
    <mergeCell ref="H24:I24"/>
    <mergeCell ref="H28:I28"/>
    <mergeCell ref="B45:E45"/>
    <mergeCell ref="B6:B43"/>
    <mergeCell ref="C6:C43"/>
    <mergeCell ref="D6:D43"/>
    <mergeCell ref="E6:E43"/>
    <mergeCell ref="F6:G6"/>
    <mergeCell ref="H6:I6"/>
    <mergeCell ref="J6:K6"/>
    <mergeCell ref="L6:M6"/>
    <mergeCell ref="P6:Q6"/>
    <mergeCell ref="S6:S15"/>
    <mergeCell ref="F2:S2"/>
    <mergeCell ref="F3:S3"/>
    <mergeCell ref="N4:O4"/>
    <mergeCell ref="P4:Q4"/>
    <mergeCell ref="R4:S4"/>
    <mergeCell ref="L4:M4"/>
    <mergeCell ref="P5:Q5"/>
    <mergeCell ref="R5:S5"/>
    <mergeCell ref="L5:M5"/>
    <mergeCell ref="N5:O5"/>
    <mergeCell ref="B4:C4"/>
    <mergeCell ref="D4:E4"/>
    <mergeCell ref="F4:G4"/>
    <mergeCell ref="H4:I4"/>
    <mergeCell ref="J4:K4"/>
    <mergeCell ref="B5:C5"/>
    <mergeCell ref="D5:E5"/>
    <mergeCell ref="F5:G5"/>
    <mergeCell ref="H5:I5"/>
    <mergeCell ref="J5:K5"/>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8EB6B-75FF-496E-A918-85EC7D732BE1}">
  <dimension ref="B1:P74"/>
  <sheetViews>
    <sheetView showGridLines="0" workbookViewId="0">
      <pane ySplit="5" topLeftCell="A6" activePane="bottomLeft" state="frozen"/>
      <selection pane="bottomLeft" activeCell="A5" sqref="A5"/>
    </sheetView>
  </sheetViews>
  <sheetFormatPr baseColWidth="10" defaultColWidth="11.453125" defaultRowHeight="12"/>
  <cols>
    <col min="1" max="1" width="2.7265625" style="173" customWidth="1"/>
    <col min="2" max="2" width="3.1796875" style="174" customWidth="1"/>
    <col min="3" max="3" width="11.6328125" style="173" customWidth="1"/>
    <col min="4" max="4" width="5.36328125" style="174" bestFit="1" customWidth="1"/>
    <col min="5" max="5" width="13.26953125" style="173" customWidth="1"/>
    <col min="6" max="6" width="3.54296875" style="174" bestFit="1" customWidth="1"/>
    <col min="7" max="7" width="13.26953125" style="173" customWidth="1"/>
    <col min="8" max="8" width="3.1796875" style="174" customWidth="1"/>
    <col min="9" max="9" width="22.54296875" style="173" customWidth="1"/>
    <col min="10" max="10" width="3.1796875" style="174" customWidth="1"/>
    <col min="11" max="11" width="19.26953125" style="173" customWidth="1"/>
    <col min="12" max="12" width="3.1796875" style="174" customWidth="1"/>
    <col min="13" max="13" width="11.6328125" style="173" customWidth="1"/>
    <col min="14" max="14" width="3.1796875" style="174" customWidth="1"/>
    <col min="15" max="15" width="11.6328125" style="173" customWidth="1"/>
    <col min="16" max="16" width="11.453125" style="173" customWidth="1"/>
    <col min="17" max="16384" width="11.453125" style="173"/>
  </cols>
  <sheetData>
    <row r="1" spans="2:16" ht="6" customHeight="1"/>
    <row r="2" spans="2:16" ht="13.5" customHeight="1">
      <c r="B2" s="857"/>
      <c r="F2" s="1440" t="s">
        <v>9146</v>
      </c>
      <c r="G2" s="1440"/>
      <c r="H2" s="1440"/>
      <c r="I2" s="1440"/>
      <c r="J2" s="1440"/>
      <c r="K2" s="1440"/>
      <c r="L2" s="1440"/>
      <c r="M2" s="1440"/>
      <c r="N2" s="1440"/>
      <c r="O2" s="1440"/>
      <c r="P2" s="1440"/>
    </row>
    <row r="3" spans="2:16" ht="25" customHeight="1" thickBot="1">
      <c r="B3" s="175"/>
      <c r="F3" s="1441" t="s">
        <v>8413</v>
      </c>
      <c r="G3" s="1441"/>
      <c r="H3" s="1441"/>
      <c r="I3" s="1441"/>
      <c r="J3" s="1441"/>
      <c r="K3" s="1441"/>
      <c r="L3" s="1441"/>
      <c r="M3" s="1441"/>
      <c r="N3" s="1441"/>
      <c r="O3" s="1441"/>
      <c r="P3" s="1441"/>
    </row>
    <row r="4" spans="2:16" s="176" customFormat="1" ht="25.5" customHeight="1">
      <c r="B4" s="1465" t="s">
        <v>9147</v>
      </c>
      <c r="C4" s="1466"/>
      <c r="D4" s="1465" t="s">
        <v>9148</v>
      </c>
      <c r="E4" s="1466"/>
      <c r="F4" s="1465" t="s">
        <v>5187</v>
      </c>
      <c r="G4" s="1466"/>
      <c r="H4" s="1463" t="s">
        <v>9149</v>
      </c>
      <c r="I4" s="1464"/>
      <c r="J4" s="1463" t="s">
        <v>5265</v>
      </c>
      <c r="K4" s="1464"/>
      <c r="L4" s="1463" t="s">
        <v>5266</v>
      </c>
      <c r="M4" s="1464"/>
      <c r="N4" s="1463" t="s">
        <v>9150</v>
      </c>
      <c r="O4" s="1464"/>
    </row>
    <row r="5" spans="2:16" ht="12.75" customHeight="1" thickBot="1">
      <c r="B5" s="1461" t="s">
        <v>5191</v>
      </c>
      <c r="C5" s="1462"/>
      <c r="D5" s="1461" t="s">
        <v>9151</v>
      </c>
      <c r="E5" s="1462"/>
      <c r="F5" s="1461" t="s">
        <v>9152</v>
      </c>
      <c r="G5" s="1462"/>
      <c r="H5" s="1461" t="s">
        <v>5192</v>
      </c>
      <c r="I5" s="1462"/>
      <c r="J5" s="1461" t="s">
        <v>5192</v>
      </c>
      <c r="K5" s="1462"/>
      <c r="L5" s="1461" t="s">
        <v>5192</v>
      </c>
      <c r="M5" s="1462"/>
      <c r="N5" s="1461" t="s">
        <v>5192</v>
      </c>
      <c r="O5" s="1462"/>
    </row>
    <row r="6" spans="2:16" ht="12.75" customHeight="1">
      <c r="B6" s="1451">
        <v>8</v>
      </c>
      <c r="C6" s="1460" t="s">
        <v>9155</v>
      </c>
      <c r="D6" s="1451" t="s">
        <v>9153</v>
      </c>
      <c r="E6" s="1450" t="s">
        <v>9156</v>
      </c>
      <c r="F6" s="1451" t="s">
        <v>9154</v>
      </c>
      <c r="G6" s="1450" t="s">
        <v>5196</v>
      </c>
      <c r="H6" s="858" t="s">
        <v>6561</v>
      </c>
      <c r="I6" s="859" t="s">
        <v>9157</v>
      </c>
      <c r="J6" s="1452" t="s">
        <v>9158</v>
      </c>
      <c r="K6" s="1453"/>
      <c r="L6" s="1454"/>
      <c r="M6" s="1455"/>
      <c r="N6" s="1456"/>
      <c r="O6" s="1457"/>
    </row>
    <row r="7" spans="2:16" ht="12" customHeight="1">
      <c r="B7" s="1405"/>
      <c r="C7" s="1408"/>
      <c r="D7" s="1405"/>
      <c r="E7" s="1419"/>
      <c r="F7" s="1405"/>
      <c r="G7" s="1419"/>
      <c r="H7" s="863"/>
      <c r="I7" s="864"/>
      <c r="J7" s="863" t="s">
        <v>6563</v>
      </c>
      <c r="K7" s="864" t="s">
        <v>9160</v>
      </c>
      <c r="L7" s="865" t="s">
        <v>6561</v>
      </c>
      <c r="M7" s="178" t="s">
        <v>9159</v>
      </c>
      <c r="N7" s="1136"/>
      <c r="O7" s="1137"/>
    </row>
    <row r="8" spans="2:16" ht="12.75" customHeight="1">
      <c r="B8" s="1405"/>
      <c r="C8" s="1408"/>
      <c r="D8" s="1405"/>
      <c r="E8" s="1419"/>
      <c r="F8" s="1405"/>
      <c r="G8" s="1419"/>
      <c r="H8" s="863"/>
      <c r="I8" s="864"/>
      <c r="J8" s="863" t="s">
        <v>6609</v>
      </c>
      <c r="K8" s="864" t="s">
        <v>9161</v>
      </c>
      <c r="L8" s="865"/>
      <c r="M8" s="178"/>
      <c r="N8" s="1136"/>
      <c r="O8" s="1137"/>
    </row>
    <row r="9" spans="2:16" ht="12.75" customHeight="1">
      <c r="B9" s="1405"/>
      <c r="C9" s="1408"/>
      <c r="D9" s="1405"/>
      <c r="E9" s="1419"/>
      <c r="F9" s="1405"/>
      <c r="G9" s="1419"/>
      <c r="H9" s="863"/>
      <c r="I9" s="864"/>
      <c r="J9" s="863" t="s">
        <v>9162</v>
      </c>
      <c r="K9" s="864" t="s">
        <v>9163</v>
      </c>
      <c r="L9" s="1458" t="s">
        <v>9164</v>
      </c>
      <c r="M9" s="1459"/>
      <c r="N9" s="1136"/>
      <c r="O9" s="1137"/>
    </row>
    <row r="10" spans="2:16" ht="12.75" customHeight="1">
      <c r="B10" s="1405"/>
      <c r="C10" s="1408"/>
      <c r="D10" s="1405"/>
      <c r="E10" s="1419"/>
      <c r="F10" s="1405"/>
      <c r="G10" s="1419"/>
      <c r="H10" s="863"/>
      <c r="I10" s="864"/>
      <c r="J10" s="863" t="s">
        <v>9165</v>
      </c>
      <c r="K10" s="864" t="s">
        <v>9166</v>
      </c>
      <c r="L10" s="1458"/>
      <c r="M10" s="1459"/>
      <c r="N10" s="1136"/>
      <c r="O10" s="1137"/>
    </row>
    <row r="11" spans="2:16" ht="12.75" customHeight="1">
      <c r="B11" s="1405"/>
      <c r="C11" s="1408"/>
      <c r="D11" s="1405"/>
      <c r="E11" s="1419"/>
      <c r="F11" s="1405"/>
      <c r="G11" s="1419"/>
      <c r="H11" s="863"/>
      <c r="I11" s="864"/>
      <c r="J11" s="863" t="s">
        <v>9167</v>
      </c>
      <c r="K11" s="864" t="s">
        <v>9168</v>
      </c>
      <c r="L11" s="1458"/>
      <c r="M11" s="1459"/>
      <c r="N11" s="1136"/>
      <c r="O11" s="1137"/>
    </row>
    <row r="12" spans="2:16" ht="12.75" customHeight="1">
      <c r="B12" s="1405"/>
      <c r="C12" s="1408"/>
      <c r="D12" s="1405"/>
      <c r="E12" s="1419"/>
      <c r="F12" s="1405"/>
      <c r="G12" s="1419"/>
      <c r="H12" s="863"/>
      <c r="I12" s="864"/>
      <c r="J12" s="863" t="s">
        <v>6570</v>
      </c>
      <c r="K12" s="864" t="s">
        <v>5202</v>
      </c>
      <c r="L12" s="1458"/>
      <c r="M12" s="1459"/>
      <c r="N12" s="1136"/>
      <c r="O12" s="1137"/>
    </row>
    <row r="13" spans="2:16" ht="12.75" customHeight="1" thickBot="1">
      <c r="B13" s="1405"/>
      <c r="C13" s="1408"/>
      <c r="D13" s="1405"/>
      <c r="E13" s="1419"/>
      <c r="F13" s="1405"/>
      <c r="G13" s="1419"/>
      <c r="H13" s="863"/>
      <c r="I13" s="864"/>
      <c r="J13" s="863"/>
      <c r="K13" s="864"/>
      <c r="L13" s="177"/>
      <c r="M13" s="178"/>
      <c r="N13" s="1138"/>
      <c r="O13" s="1137"/>
    </row>
    <row r="14" spans="2:16" ht="12.75" customHeight="1">
      <c r="B14" s="1405"/>
      <c r="C14" s="1408"/>
      <c r="D14" s="1405"/>
      <c r="E14" s="1419"/>
      <c r="F14" s="1405"/>
      <c r="G14" s="1419"/>
      <c r="H14" s="1139" t="s">
        <v>6564</v>
      </c>
      <c r="I14" s="1140" t="s">
        <v>9169</v>
      </c>
      <c r="J14" s="1442" t="s">
        <v>9170</v>
      </c>
      <c r="K14" s="1443"/>
      <c r="L14" s="1141"/>
      <c r="M14" s="1142"/>
      <c r="N14" s="1141"/>
      <c r="O14" s="1142"/>
    </row>
    <row r="15" spans="2:16" ht="12.75" customHeight="1">
      <c r="B15" s="1405"/>
      <c r="C15" s="1408"/>
      <c r="D15" s="1405"/>
      <c r="E15" s="1419"/>
      <c r="F15" s="1405"/>
      <c r="G15" s="1419"/>
      <c r="H15" s="863"/>
      <c r="I15" s="864"/>
      <c r="J15" s="863" t="s">
        <v>6561</v>
      </c>
      <c r="K15" s="864" t="s">
        <v>9171</v>
      </c>
      <c r="L15" s="1138"/>
      <c r="M15" s="1137"/>
      <c r="N15" s="1138"/>
      <c r="O15" s="1137"/>
    </row>
    <row r="16" spans="2:16" ht="12.75" customHeight="1">
      <c r="B16" s="1405"/>
      <c r="C16" s="1408"/>
      <c r="D16" s="1405"/>
      <c r="E16" s="1419"/>
      <c r="F16" s="1405"/>
      <c r="G16" s="1419"/>
      <c r="H16" s="863"/>
      <c r="I16" s="864"/>
      <c r="J16" s="863" t="s">
        <v>6564</v>
      </c>
      <c r="K16" s="864" t="s">
        <v>9172</v>
      </c>
      <c r="L16" s="1138"/>
      <c r="M16" s="1137"/>
      <c r="N16" s="1138"/>
      <c r="O16" s="1137"/>
    </row>
    <row r="17" spans="2:15" ht="12.75" customHeight="1">
      <c r="B17" s="1405"/>
      <c r="C17" s="1408"/>
      <c r="D17" s="1405"/>
      <c r="E17" s="1419"/>
      <c r="F17" s="1405"/>
      <c r="G17" s="1419"/>
      <c r="H17" s="863"/>
      <c r="I17" s="864"/>
      <c r="J17" s="863" t="s">
        <v>6565</v>
      </c>
      <c r="K17" s="864" t="s">
        <v>9173</v>
      </c>
      <c r="L17" s="1138"/>
      <c r="M17" s="1137"/>
      <c r="N17" s="1138"/>
      <c r="O17" s="1137"/>
    </row>
    <row r="18" spans="2:15" ht="12.75" customHeight="1">
      <c r="B18" s="1405"/>
      <c r="C18" s="1408"/>
      <c r="D18" s="1405"/>
      <c r="E18" s="1419"/>
      <c r="F18" s="1405"/>
      <c r="G18" s="1419"/>
      <c r="H18" s="863"/>
      <c r="I18" s="864"/>
      <c r="J18" s="863" t="s">
        <v>6566</v>
      </c>
      <c r="K18" s="864" t="s">
        <v>9174</v>
      </c>
      <c r="L18" s="1138"/>
      <c r="M18" s="1137"/>
      <c r="N18" s="1138"/>
      <c r="O18" s="1137"/>
    </row>
    <row r="19" spans="2:15" ht="12.75" customHeight="1">
      <c r="B19" s="1405"/>
      <c r="C19" s="1408"/>
      <c r="D19" s="1405"/>
      <c r="E19" s="1419"/>
      <c r="F19" s="1405"/>
      <c r="G19" s="1419"/>
      <c r="H19" s="863"/>
      <c r="I19" s="864"/>
      <c r="J19" s="863" t="s">
        <v>6567</v>
      </c>
      <c r="K19" s="864" t="s">
        <v>9175</v>
      </c>
      <c r="L19" s="1138"/>
      <c r="M19" s="1137"/>
      <c r="N19" s="1138"/>
      <c r="O19" s="1137"/>
    </row>
    <row r="20" spans="2:15" ht="12.75" customHeight="1">
      <c r="B20" s="1405"/>
      <c r="C20" s="1408"/>
      <c r="D20" s="1405"/>
      <c r="E20" s="1419"/>
      <c r="F20" s="1405"/>
      <c r="G20" s="1419"/>
      <c r="H20" s="863"/>
      <c r="I20" s="864"/>
      <c r="J20" s="863" t="s">
        <v>6570</v>
      </c>
      <c r="K20" s="864" t="s">
        <v>5202</v>
      </c>
      <c r="L20" s="1138"/>
      <c r="M20" s="1137"/>
      <c r="N20" s="1138"/>
      <c r="O20" s="1137"/>
    </row>
    <row r="21" spans="2:15" ht="12.75" customHeight="1" thickBot="1">
      <c r="B21" s="1405"/>
      <c r="C21" s="1408"/>
      <c r="D21" s="1405"/>
      <c r="E21" s="1419"/>
      <c r="F21" s="1405"/>
      <c r="G21" s="1419"/>
      <c r="H21" s="863"/>
      <c r="I21" s="864"/>
      <c r="J21" s="863"/>
      <c r="K21" s="864"/>
      <c r="L21" s="1138"/>
      <c r="M21" s="1137"/>
      <c r="N21" s="1138"/>
      <c r="O21" s="1137"/>
    </row>
    <row r="22" spans="2:15" ht="12.75" customHeight="1">
      <c r="B22" s="1405"/>
      <c r="C22" s="1408"/>
      <c r="D22" s="1405"/>
      <c r="E22" s="1419"/>
      <c r="F22" s="1405"/>
      <c r="G22" s="1419"/>
      <c r="H22" s="1139" t="s">
        <v>6565</v>
      </c>
      <c r="I22" s="1140" t="s">
        <v>9176</v>
      </c>
      <c r="J22" s="1442" t="s">
        <v>9177</v>
      </c>
      <c r="K22" s="1443"/>
      <c r="L22" s="1141"/>
      <c r="M22" s="1142"/>
      <c r="N22" s="1141"/>
      <c r="O22" s="1142"/>
    </row>
    <row r="23" spans="2:15" ht="12.75" customHeight="1">
      <c r="B23" s="1405"/>
      <c r="C23" s="1408"/>
      <c r="D23" s="1405"/>
      <c r="E23" s="1419"/>
      <c r="F23" s="1405"/>
      <c r="G23" s="1419"/>
      <c r="H23" s="863"/>
      <c r="I23" s="864"/>
      <c r="J23" s="863" t="s">
        <v>6561</v>
      </c>
      <c r="K23" s="864" t="s">
        <v>9178</v>
      </c>
      <c r="L23" s="1138"/>
      <c r="M23" s="1137"/>
      <c r="N23" s="1138"/>
      <c r="O23" s="1137"/>
    </row>
    <row r="24" spans="2:15" ht="12.75" customHeight="1">
      <c r="B24" s="1405"/>
      <c r="C24" s="1408"/>
      <c r="D24" s="1405"/>
      <c r="E24" s="1419"/>
      <c r="F24" s="1405"/>
      <c r="G24" s="1419"/>
      <c r="H24" s="863"/>
      <c r="I24" s="864"/>
      <c r="J24" s="863" t="s">
        <v>6564</v>
      </c>
      <c r="K24" s="864" t="s">
        <v>9179</v>
      </c>
      <c r="L24" s="1138"/>
      <c r="M24" s="1137"/>
      <c r="N24" s="1138"/>
      <c r="O24" s="1137"/>
    </row>
    <row r="25" spans="2:15" ht="12.75" customHeight="1">
      <c r="B25" s="1405"/>
      <c r="C25" s="1408"/>
      <c r="D25" s="1405"/>
      <c r="E25" s="1419"/>
      <c r="F25" s="1405"/>
      <c r="G25" s="1419"/>
      <c r="H25" s="863"/>
      <c r="I25" s="864"/>
      <c r="J25" s="863" t="s">
        <v>6565</v>
      </c>
      <c r="K25" s="864" t="s">
        <v>9180</v>
      </c>
      <c r="L25" s="1138"/>
      <c r="M25" s="1137"/>
      <c r="N25" s="1138"/>
      <c r="O25" s="1137"/>
    </row>
    <row r="26" spans="2:15" ht="12.75" customHeight="1">
      <c r="B26" s="1405"/>
      <c r="C26" s="1408"/>
      <c r="D26" s="1405"/>
      <c r="E26" s="1419"/>
      <c r="F26" s="1405"/>
      <c r="G26" s="1419"/>
      <c r="H26" s="863"/>
      <c r="I26" s="864"/>
      <c r="J26" s="863" t="s">
        <v>6566</v>
      </c>
      <c r="K26" s="864" t="s">
        <v>9181</v>
      </c>
      <c r="L26" s="1138"/>
      <c r="M26" s="1137"/>
      <c r="N26" s="1138"/>
      <c r="O26" s="1137"/>
    </row>
    <row r="27" spans="2:15" ht="12.75" customHeight="1">
      <c r="B27" s="1405"/>
      <c r="C27" s="1408"/>
      <c r="D27" s="1405"/>
      <c r="E27" s="1419"/>
      <c r="F27" s="1405"/>
      <c r="G27" s="1419"/>
      <c r="H27" s="863"/>
      <c r="I27" s="864"/>
      <c r="J27" s="863" t="s">
        <v>6567</v>
      </c>
      <c r="K27" s="864" t="s">
        <v>9182</v>
      </c>
      <c r="L27" s="1138"/>
      <c r="M27" s="1137"/>
      <c r="N27" s="1138"/>
      <c r="O27" s="1137"/>
    </row>
    <row r="28" spans="2:15" ht="12.75" customHeight="1">
      <c r="B28" s="1405"/>
      <c r="C28" s="1408"/>
      <c r="D28" s="1405"/>
      <c r="E28" s="1419"/>
      <c r="F28" s="1405"/>
      <c r="G28" s="1419"/>
      <c r="H28" s="863"/>
      <c r="I28" s="864"/>
      <c r="J28" s="863" t="s">
        <v>6572</v>
      </c>
      <c r="K28" s="864" t="s">
        <v>9183</v>
      </c>
      <c r="L28" s="1138"/>
      <c r="M28" s="1137"/>
      <c r="N28" s="1138"/>
      <c r="O28" s="1137"/>
    </row>
    <row r="29" spans="2:15" ht="12.75" customHeight="1">
      <c r="B29" s="1405"/>
      <c r="C29" s="1408"/>
      <c r="D29" s="1405"/>
      <c r="E29" s="1419"/>
      <c r="F29" s="1405"/>
      <c r="G29" s="1419"/>
      <c r="H29" s="863"/>
      <c r="I29" s="864"/>
      <c r="J29" s="863" t="s">
        <v>6570</v>
      </c>
      <c r="K29" s="864" t="s">
        <v>5202</v>
      </c>
      <c r="L29" s="1138"/>
      <c r="M29" s="1137"/>
      <c r="N29" s="1138"/>
      <c r="O29" s="1137"/>
    </row>
    <row r="30" spans="2:15" ht="13.5" customHeight="1" thickBot="1">
      <c r="B30" s="1405"/>
      <c r="C30" s="1408"/>
      <c r="D30" s="1405"/>
      <c r="E30" s="1419"/>
      <c r="F30" s="1405"/>
      <c r="G30" s="1419"/>
      <c r="H30" s="863"/>
      <c r="I30" s="864"/>
      <c r="J30" s="863"/>
      <c r="K30" s="864"/>
      <c r="L30" s="1138"/>
      <c r="M30" s="1137"/>
      <c r="N30" s="1138"/>
      <c r="O30" s="1137"/>
    </row>
    <row r="31" spans="2:15" ht="12.75" customHeight="1">
      <c r="B31" s="1405"/>
      <c r="C31" s="1408"/>
      <c r="D31" s="1405"/>
      <c r="E31" s="1419"/>
      <c r="F31" s="1405"/>
      <c r="G31" s="1419"/>
      <c r="H31" s="1139" t="s">
        <v>6566</v>
      </c>
      <c r="I31" s="1143" t="s">
        <v>9184</v>
      </c>
      <c r="J31" s="1442" t="s">
        <v>9185</v>
      </c>
      <c r="K31" s="1443"/>
      <c r="L31" s="1144"/>
      <c r="M31" s="1142"/>
      <c r="N31" s="1144"/>
      <c r="O31" s="1142"/>
    </row>
    <row r="32" spans="2:15" ht="12.75" customHeight="1">
      <c r="B32" s="1405"/>
      <c r="C32" s="1408"/>
      <c r="D32" s="1405"/>
      <c r="E32" s="1419"/>
      <c r="F32" s="1405"/>
      <c r="G32" s="1419"/>
      <c r="H32" s="863"/>
      <c r="I32" s="873"/>
      <c r="J32" s="863" t="s">
        <v>6561</v>
      </c>
      <c r="K32" s="864" t="s">
        <v>9186</v>
      </c>
      <c r="L32" s="1145"/>
      <c r="M32" s="1137"/>
      <c r="N32" s="1145"/>
      <c r="O32" s="1137"/>
    </row>
    <row r="33" spans="2:15" ht="12.75" customHeight="1">
      <c r="B33" s="1405"/>
      <c r="C33" s="1408"/>
      <c r="D33" s="1405"/>
      <c r="E33" s="1419"/>
      <c r="F33" s="1405"/>
      <c r="G33" s="1419"/>
      <c r="H33" s="863"/>
      <c r="I33" s="873"/>
      <c r="J33" s="863" t="s">
        <v>6564</v>
      </c>
      <c r="K33" s="864" t="s">
        <v>9187</v>
      </c>
      <c r="L33" s="1145"/>
      <c r="M33" s="1137"/>
      <c r="N33" s="1145"/>
      <c r="O33" s="1137"/>
    </row>
    <row r="34" spans="2:15" ht="12.75" customHeight="1" thickBot="1">
      <c r="B34" s="1405"/>
      <c r="C34" s="1408"/>
      <c r="D34" s="1405"/>
      <c r="E34" s="1419"/>
      <c r="F34" s="1405"/>
      <c r="G34" s="1419"/>
      <c r="H34" s="863"/>
      <c r="I34" s="873"/>
      <c r="J34" s="863"/>
      <c r="K34" s="864"/>
      <c r="L34" s="1145"/>
      <c r="M34" s="1137"/>
      <c r="N34" s="1145"/>
      <c r="O34" s="1137"/>
    </row>
    <row r="35" spans="2:15" ht="12.75" customHeight="1">
      <c r="B35" s="1405"/>
      <c r="C35" s="1408"/>
      <c r="D35" s="1405"/>
      <c r="E35" s="1419"/>
      <c r="F35" s="1405"/>
      <c r="G35" s="1419"/>
      <c r="H35" s="1139" t="s">
        <v>6567</v>
      </c>
      <c r="I35" s="1143" t="s">
        <v>9188</v>
      </c>
      <c r="J35" s="1442" t="s">
        <v>9189</v>
      </c>
      <c r="K35" s="1443"/>
      <c r="L35" s="1144"/>
      <c r="M35" s="1142"/>
      <c r="N35" s="1144"/>
      <c r="O35" s="1142"/>
    </row>
    <row r="36" spans="2:15" ht="12.75" customHeight="1">
      <c r="B36" s="1405"/>
      <c r="C36" s="1408"/>
      <c r="D36" s="1405"/>
      <c r="E36" s="1419"/>
      <c r="F36" s="1405"/>
      <c r="G36" s="1419"/>
      <c r="H36" s="863"/>
      <c r="I36" s="873"/>
      <c r="J36" s="863" t="s">
        <v>6561</v>
      </c>
      <c r="K36" s="864" t="s">
        <v>9190</v>
      </c>
      <c r="L36" s="1145"/>
      <c r="M36" s="1137"/>
      <c r="N36" s="1145"/>
      <c r="O36" s="1137"/>
    </row>
    <row r="37" spans="2:15" ht="12.75" customHeight="1">
      <c r="B37" s="1405"/>
      <c r="C37" s="1408"/>
      <c r="D37" s="1405"/>
      <c r="E37" s="1419"/>
      <c r="F37" s="1405"/>
      <c r="G37" s="1419"/>
      <c r="H37" s="863"/>
      <c r="I37" s="873"/>
      <c r="J37" s="863" t="s">
        <v>6564</v>
      </c>
      <c r="K37" s="864" t="s">
        <v>9191</v>
      </c>
      <c r="L37" s="1145"/>
      <c r="M37" s="1137"/>
      <c r="N37" s="1145"/>
      <c r="O37" s="1137"/>
    </row>
    <row r="38" spans="2:15" ht="12.75" customHeight="1">
      <c r="B38" s="1405"/>
      <c r="C38" s="1408"/>
      <c r="D38" s="1405"/>
      <c r="E38" s="1419"/>
      <c r="F38" s="1405"/>
      <c r="G38" s="1419"/>
      <c r="H38" s="863"/>
      <c r="I38" s="873"/>
      <c r="J38" s="863" t="s">
        <v>6565</v>
      </c>
      <c r="K38" s="864" t="s">
        <v>6651</v>
      </c>
      <c r="L38" s="1145"/>
      <c r="M38" s="1137"/>
      <c r="N38" s="1145"/>
      <c r="O38" s="1137"/>
    </row>
    <row r="39" spans="2:15" ht="12.75" customHeight="1">
      <c r="B39" s="1405"/>
      <c r="C39" s="1408"/>
      <c r="D39" s="1405"/>
      <c r="E39" s="1419"/>
      <c r="F39" s="1405"/>
      <c r="G39" s="1419"/>
      <c r="H39" s="863"/>
      <c r="I39" s="873"/>
      <c r="J39" s="863" t="s">
        <v>6566</v>
      </c>
      <c r="K39" s="864" t="s">
        <v>9192</v>
      </c>
      <c r="L39" s="1145"/>
      <c r="M39" s="1137"/>
      <c r="N39" s="1145"/>
      <c r="O39" s="1137"/>
    </row>
    <row r="40" spans="2:15" ht="12.75" customHeight="1">
      <c r="B40" s="1405"/>
      <c r="C40" s="1408"/>
      <c r="D40" s="1405"/>
      <c r="E40" s="1419"/>
      <c r="F40" s="1405"/>
      <c r="G40" s="1419"/>
      <c r="H40" s="863"/>
      <c r="I40" s="873"/>
      <c r="J40" s="863" t="s">
        <v>6570</v>
      </c>
      <c r="K40" s="864" t="s">
        <v>5202</v>
      </c>
      <c r="L40" s="1145"/>
      <c r="M40" s="1137"/>
      <c r="N40" s="1145"/>
      <c r="O40" s="1137"/>
    </row>
    <row r="41" spans="2:15" ht="13.5" customHeight="1" thickBot="1">
      <c r="B41" s="1405"/>
      <c r="C41" s="1408"/>
      <c r="D41" s="1405"/>
      <c r="E41" s="1419"/>
      <c r="F41" s="1405"/>
      <c r="G41" s="1419"/>
      <c r="H41" s="863"/>
      <c r="I41" s="873"/>
      <c r="J41" s="1146"/>
      <c r="K41" s="1147"/>
      <c r="L41" s="1145"/>
      <c r="M41" s="1137"/>
      <c r="N41" s="1145"/>
      <c r="O41" s="1137"/>
    </row>
    <row r="42" spans="2:15" ht="12.75" customHeight="1">
      <c r="B42" s="1405"/>
      <c r="C42" s="1408"/>
      <c r="D42" s="1405"/>
      <c r="E42" s="1419"/>
      <c r="F42" s="1405"/>
      <c r="G42" s="1419"/>
      <c r="H42" s="1139" t="s">
        <v>6572</v>
      </c>
      <c r="I42" s="1143" t="s">
        <v>9193</v>
      </c>
      <c r="J42" s="1442" t="s">
        <v>9194</v>
      </c>
      <c r="K42" s="1443"/>
      <c r="L42" s="1144"/>
      <c r="M42" s="1142"/>
      <c r="N42" s="1144"/>
      <c r="O42" s="1142"/>
    </row>
    <row r="43" spans="2:15" ht="12.75" customHeight="1">
      <c r="B43" s="1405"/>
      <c r="C43" s="1408"/>
      <c r="D43" s="1405"/>
      <c r="E43" s="1419"/>
      <c r="F43" s="1405"/>
      <c r="G43" s="1419"/>
      <c r="H43" s="863"/>
      <c r="I43" s="873"/>
      <c r="J43" s="863" t="s">
        <v>6561</v>
      </c>
      <c r="K43" s="864" t="s">
        <v>9195</v>
      </c>
      <c r="L43" s="1145"/>
      <c r="M43" s="1137"/>
      <c r="N43" s="1145"/>
      <c r="O43" s="1137"/>
    </row>
    <row r="44" spans="2:15" ht="12.75" customHeight="1">
      <c r="B44" s="1405"/>
      <c r="C44" s="1408"/>
      <c r="D44" s="1405"/>
      <c r="E44" s="1419"/>
      <c r="F44" s="1405"/>
      <c r="G44" s="1419"/>
      <c r="H44" s="863"/>
      <c r="I44" s="873"/>
      <c r="J44" s="863" t="s">
        <v>6564</v>
      </c>
      <c r="K44" s="864" t="s">
        <v>9174</v>
      </c>
      <c r="L44" s="1145"/>
      <c r="M44" s="1137"/>
      <c r="N44" s="1145"/>
      <c r="O44" s="1137"/>
    </row>
    <row r="45" spans="2:15" ht="12.75" customHeight="1">
      <c r="B45" s="1405"/>
      <c r="C45" s="1408"/>
      <c r="D45" s="1405"/>
      <c r="E45" s="1419"/>
      <c r="F45" s="1405"/>
      <c r="G45" s="1419"/>
      <c r="H45" s="863"/>
      <c r="I45" s="873"/>
      <c r="J45" s="863" t="s">
        <v>6565</v>
      </c>
      <c r="K45" s="864" t="s">
        <v>9196</v>
      </c>
      <c r="L45" s="1145"/>
      <c r="M45" s="1137"/>
      <c r="N45" s="1145"/>
      <c r="O45" s="1137"/>
    </row>
    <row r="46" spans="2:15" ht="12.75" customHeight="1">
      <c r="B46" s="1405"/>
      <c r="C46" s="1408"/>
      <c r="D46" s="1405"/>
      <c r="E46" s="1419"/>
      <c r="F46" s="1405"/>
      <c r="G46" s="1419"/>
      <c r="H46" s="863"/>
      <c r="I46" s="873"/>
      <c r="J46" s="863" t="s">
        <v>6566</v>
      </c>
      <c r="K46" s="864" t="s">
        <v>9173</v>
      </c>
      <c r="L46" s="1145"/>
      <c r="M46" s="1137"/>
      <c r="N46" s="1145"/>
      <c r="O46" s="1137"/>
    </row>
    <row r="47" spans="2:15" ht="12.75" customHeight="1">
      <c r="B47" s="1405"/>
      <c r="C47" s="1408"/>
      <c r="D47" s="1405"/>
      <c r="E47" s="1419"/>
      <c r="F47" s="1405"/>
      <c r="G47" s="1419"/>
      <c r="H47" s="863"/>
      <c r="I47" s="873"/>
      <c r="J47" s="863" t="s">
        <v>6567</v>
      </c>
      <c r="K47" s="864" t="s">
        <v>9175</v>
      </c>
      <c r="L47" s="1145"/>
      <c r="M47" s="1137"/>
      <c r="N47" s="1145"/>
      <c r="O47" s="1137"/>
    </row>
    <row r="48" spans="2:15" ht="12.75" customHeight="1">
      <c r="B48" s="1405"/>
      <c r="C48" s="1408"/>
      <c r="D48" s="1405"/>
      <c r="E48" s="1419"/>
      <c r="F48" s="1405"/>
      <c r="G48" s="1419"/>
      <c r="H48" s="863"/>
      <c r="I48" s="873"/>
      <c r="J48" s="863" t="s">
        <v>6570</v>
      </c>
      <c r="K48" s="864" t="s">
        <v>5202</v>
      </c>
      <c r="L48" s="1145"/>
      <c r="M48" s="1137"/>
      <c r="N48" s="1145"/>
      <c r="O48" s="1137"/>
    </row>
    <row r="49" spans="2:15" ht="13.5" customHeight="1" thickBot="1">
      <c r="B49" s="1405"/>
      <c r="C49" s="1408"/>
      <c r="D49" s="1405"/>
      <c r="E49" s="1419"/>
      <c r="F49" s="1405"/>
      <c r="G49" s="1419"/>
      <c r="H49" s="863"/>
      <c r="I49" s="873"/>
      <c r="J49" s="1146"/>
      <c r="K49" s="1147"/>
      <c r="L49" s="1145"/>
      <c r="M49" s="1137"/>
      <c r="N49" s="1145"/>
      <c r="O49" s="1137"/>
    </row>
    <row r="50" spans="2:15" ht="12.75" customHeight="1">
      <c r="B50" s="1405"/>
      <c r="C50" s="1408"/>
      <c r="D50" s="1405"/>
      <c r="E50" s="1419"/>
      <c r="F50" s="1405"/>
      <c r="G50" s="1419"/>
      <c r="H50" s="1139" t="s">
        <v>6609</v>
      </c>
      <c r="I50" s="1140" t="s">
        <v>9197</v>
      </c>
      <c r="J50" s="1442" t="s">
        <v>9198</v>
      </c>
      <c r="K50" s="1443"/>
      <c r="L50" s="1141"/>
      <c r="M50" s="1142"/>
      <c r="N50" s="1141"/>
      <c r="O50" s="1142"/>
    </row>
    <row r="51" spans="2:15" ht="12.75" customHeight="1">
      <c r="B51" s="1405"/>
      <c r="C51" s="1408"/>
      <c r="D51" s="1405"/>
      <c r="E51" s="1419"/>
      <c r="F51" s="1405"/>
      <c r="G51" s="1419"/>
      <c r="H51" s="863"/>
      <c r="I51" s="873"/>
      <c r="J51" s="863" t="s">
        <v>6561</v>
      </c>
      <c r="K51" s="864" t="s">
        <v>9199</v>
      </c>
      <c r="L51" s="1145"/>
      <c r="M51" s="1137"/>
      <c r="N51" s="1145"/>
      <c r="O51" s="1137"/>
    </row>
    <row r="52" spans="2:15" ht="12.75" customHeight="1">
      <c r="B52" s="1405"/>
      <c r="C52" s="1408"/>
      <c r="D52" s="1405"/>
      <c r="E52" s="1419"/>
      <c r="F52" s="1405"/>
      <c r="G52" s="1419"/>
      <c r="H52" s="863"/>
      <c r="I52" s="873"/>
      <c r="J52" s="863" t="s">
        <v>6564</v>
      </c>
      <c r="K52" s="864" t="s">
        <v>9200</v>
      </c>
      <c r="L52" s="1145"/>
      <c r="M52" s="1137"/>
      <c r="N52" s="1145"/>
      <c r="O52" s="1137"/>
    </row>
    <row r="53" spans="2:15" ht="12.75" customHeight="1">
      <c r="B53" s="1405"/>
      <c r="C53" s="1408"/>
      <c r="D53" s="1405"/>
      <c r="E53" s="1419"/>
      <c r="F53" s="1405"/>
      <c r="G53" s="1419"/>
      <c r="H53" s="863"/>
      <c r="I53" s="873"/>
      <c r="J53" s="863" t="s">
        <v>6565</v>
      </c>
      <c r="K53" s="864" t="s">
        <v>9201</v>
      </c>
      <c r="L53" s="1145"/>
      <c r="M53" s="1137"/>
      <c r="N53" s="1145"/>
      <c r="O53" s="1137"/>
    </row>
    <row r="54" spans="2:15" ht="12.75" customHeight="1">
      <c r="B54" s="1405"/>
      <c r="C54" s="1408"/>
      <c r="D54" s="1405"/>
      <c r="E54" s="1419"/>
      <c r="F54" s="1405"/>
      <c r="G54" s="1419"/>
      <c r="H54" s="863"/>
      <c r="I54" s="873"/>
      <c r="J54" s="863" t="s">
        <v>6566</v>
      </c>
      <c r="K54" s="864" t="s">
        <v>9202</v>
      </c>
      <c r="L54" s="1145"/>
      <c r="M54" s="1137"/>
      <c r="N54" s="1145"/>
      <c r="O54" s="1137"/>
    </row>
    <row r="55" spans="2:15" ht="12.75" customHeight="1">
      <c r="B55" s="1405"/>
      <c r="C55" s="1408"/>
      <c r="D55" s="1405"/>
      <c r="E55" s="1419"/>
      <c r="F55" s="1405"/>
      <c r="G55" s="1419"/>
      <c r="H55" s="863"/>
      <c r="I55" s="873"/>
      <c r="J55" s="863" t="s">
        <v>6570</v>
      </c>
      <c r="K55" s="864" t="s">
        <v>5202</v>
      </c>
      <c r="L55" s="1145"/>
      <c r="M55" s="1137"/>
      <c r="N55" s="1145"/>
      <c r="O55" s="1137"/>
    </row>
    <row r="56" spans="2:15" ht="13.5" customHeight="1" thickBot="1">
      <c r="B56" s="1405"/>
      <c r="C56" s="1408"/>
      <c r="D56" s="1405"/>
      <c r="E56" s="1419"/>
      <c r="F56" s="1405"/>
      <c r="G56" s="1419"/>
      <c r="H56" s="863"/>
      <c r="I56" s="864"/>
      <c r="J56" s="893"/>
      <c r="K56" s="864"/>
      <c r="L56" s="1138"/>
      <c r="M56" s="1137"/>
      <c r="N56" s="1138"/>
      <c r="O56" s="1137"/>
    </row>
    <row r="57" spans="2:15" ht="12.75" customHeight="1">
      <c r="B57" s="1405"/>
      <c r="C57" s="1408"/>
      <c r="D57" s="1405"/>
      <c r="E57" s="1419"/>
      <c r="F57" s="1405"/>
      <c r="G57" s="1419"/>
      <c r="H57" s="1148" t="s">
        <v>6611</v>
      </c>
      <c r="I57" s="1140" t="s">
        <v>9203</v>
      </c>
      <c r="J57" s="1442" t="s">
        <v>9204</v>
      </c>
      <c r="K57" s="1443"/>
      <c r="L57" s="1141"/>
      <c r="M57" s="1142"/>
      <c r="N57" s="1141"/>
      <c r="O57" s="1142"/>
    </row>
    <row r="58" spans="2:15" ht="12.75" customHeight="1">
      <c r="B58" s="1405"/>
      <c r="C58" s="1408"/>
      <c r="D58" s="1405"/>
      <c r="E58" s="1419"/>
      <c r="F58" s="1405"/>
      <c r="G58" s="1419"/>
      <c r="H58" s="863"/>
      <c r="I58" s="873"/>
      <c r="J58" s="863" t="s">
        <v>6561</v>
      </c>
      <c r="K58" s="864" t="s">
        <v>9205</v>
      </c>
      <c r="L58" s="1145"/>
      <c r="M58" s="1137"/>
      <c r="N58" s="1145"/>
      <c r="O58" s="1137"/>
    </row>
    <row r="59" spans="2:15" ht="12.75" customHeight="1">
      <c r="B59" s="1405"/>
      <c r="C59" s="1408"/>
      <c r="D59" s="1405"/>
      <c r="E59" s="1419"/>
      <c r="F59" s="1405"/>
      <c r="G59" s="1419"/>
      <c r="H59" s="863"/>
      <c r="I59" s="873"/>
      <c r="J59" s="863" t="s">
        <v>6564</v>
      </c>
      <c r="K59" s="864" t="s">
        <v>9206</v>
      </c>
      <c r="L59" s="1145"/>
      <c r="M59" s="1137"/>
      <c r="N59" s="1145"/>
      <c r="O59" s="1137"/>
    </row>
    <row r="60" spans="2:15" ht="12.75" customHeight="1">
      <c r="B60" s="1405"/>
      <c r="C60" s="1408"/>
      <c r="D60" s="1405"/>
      <c r="E60" s="1419"/>
      <c r="F60" s="1405"/>
      <c r="G60" s="1419"/>
      <c r="H60" s="863"/>
      <c r="I60" s="873"/>
      <c r="J60" s="863" t="s">
        <v>6609</v>
      </c>
      <c r="K60" s="864" t="s">
        <v>9207</v>
      </c>
      <c r="L60" s="1145"/>
      <c r="M60" s="1137"/>
      <c r="N60" s="1145"/>
      <c r="O60" s="1137"/>
    </row>
    <row r="61" spans="2:15" ht="12.75" customHeight="1">
      <c r="B61" s="1405"/>
      <c r="C61" s="1408"/>
      <c r="D61" s="1405"/>
      <c r="E61" s="1419"/>
      <c r="F61" s="1405"/>
      <c r="G61" s="1419"/>
      <c r="H61" s="863"/>
      <c r="I61" s="873"/>
      <c r="J61" s="863" t="s">
        <v>6570</v>
      </c>
      <c r="K61" s="864" t="s">
        <v>5202</v>
      </c>
      <c r="L61" s="1145"/>
      <c r="M61" s="1137"/>
      <c r="N61" s="1145"/>
      <c r="O61" s="1137"/>
    </row>
    <row r="62" spans="2:15" ht="13.5" customHeight="1" thickBot="1">
      <c r="B62" s="1405"/>
      <c r="C62" s="1408"/>
      <c r="D62" s="1405"/>
      <c r="E62" s="1419"/>
      <c r="F62" s="1405"/>
      <c r="G62" s="1419"/>
      <c r="H62" s="863"/>
      <c r="I62" s="864"/>
      <c r="J62" s="893"/>
      <c r="K62" s="864"/>
      <c r="L62" s="1138"/>
      <c r="M62" s="1137"/>
      <c r="N62" s="1138"/>
      <c r="O62" s="1137"/>
    </row>
    <row r="63" spans="2:15" ht="12.75" customHeight="1">
      <c r="B63" s="1405"/>
      <c r="C63" s="1408"/>
      <c r="D63" s="1405"/>
      <c r="E63" s="1419"/>
      <c r="F63" s="1405"/>
      <c r="G63" s="1419"/>
      <c r="H63" s="1139" t="s">
        <v>2984</v>
      </c>
      <c r="I63" s="1140" t="s">
        <v>6574</v>
      </c>
      <c r="J63" s="1141"/>
      <c r="K63" s="1142"/>
      <c r="L63" s="1141"/>
      <c r="M63" s="1142"/>
      <c r="N63" s="1141"/>
      <c r="O63" s="1142"/>
    </row>
    <row r="64" spans="2:15" ht="13.5" customHeight="1" thickBot="1">
      <c r="B64" s="1405"/>
      <c r="C64" s="1408"/>
      <c r="D64" s="1405"/>
      <c r="E64" s="1419"/>
      <c r="F64" s="1405"/>
      <c r="G64" s="1419"/>
      <c r="H64" s="876"/>
      <c r="I64" s="877" t="s">
        <v>6587</v>
      </c>
      <c r="J64" s="1149"/>
      <c r="K64" s="1150"/>
      <c r="L64" s="1149"/>
      <c r="M64" s="1150"/>
      <c r="N64" s="1149"/>
      <c r="O64" s="1150"/>
    </row>
    <row r="65" spans="2:15" ht="12.75" customHeight="1">
      <c r="B65" s="1405"/>
      <c r="C65" s="1408"/>
      <c r="D65" s="1405"/>
      <c r="E65" s="1419"/>
      <c r="F65" s="1405"/>
      <c r="G65" s="1419"/>
      <c r="H65" s="1139" t="s">
        <v>664</v>
      </c>
      <c r="I65" s="1140" t="s">
        <v>6594</v>
      </c>
      <c r="J65" s="1151" t="s">
        <v>656</v>
      </c>
      <c r="K65" s="1140" t="s">
        <v>6592</v>
      </c>
      <c r="L65" s="1141"/>
      <c r="M65" s="1142"/>
      <c r="N65" s="1141"/>
      <c r="O65" s="1142"/>
    </row>
    <row r="66" spans="2:15" ht="13.5" customHeight="1" thickBot="1">
      <c r="B66" s="1405"/>
      <c r="C66" s="1408"/>
      <c r="D66" s="1405"/>
      <c r="E66" s="1419"/>
      <c r="F66" s="1405"/>
      <c r="G66" s="1419"/>
      <c r="H66" s="876"/>
      <c r="I66" s="877" t="s">
        <v>6593</v>
      </c>
      <c r="J66" s="882"/>
      <c r="K66" s="877" t="s">
        <v>6588</v>
      </c>
      <c r="L66" s="1149"/>
      <c r="M66" s="1150"/>
      <c r="N66" s="1149"/>
      <c r="O66" s="1150"/>
    </row>
    <row r="67" spans="2:15" ht="12.75" customHeight="1">
      <c r="B67" s="1405"/>
      <c r="C67" s="1408"/>
      <c r="D67" s="1405"/>
      <c r="E67" s="1419"/>
      <c r="F67" s="1405"/>
      <c r="G67" s="1419"/>
      <c r="H67" s="1139" t="s">
        <v>2983</v>
      </c>
      <c r="I67" s="1140" t="s">
        <v>6595</v>
      </c>
      <c r="J67" s="1151" t="s">
        <v>6575</v>
      </c>
      <c r="K67" s="1140" t="s">
        <v>6589</v>
      </c>
      <c r="L67" s="1141"/>
      <c r="M67" s="1142"/>
      <c r="N67" s="1141"/>
      <c r="O67" s="1142"/>
    </row>
    <row r="68" spans="2:15" ht="13.5" customHeight="1" thickBot="1">
      <c r="B68" s="1405"/>
      <c r="C68" s="1408"/>
      <c r="D68" s="1405"/>
      <c r="E68" s="1419"/>
      <c r="F68" s="1405"/>
      <c r="G68" s="1419"/>
      <c r="H68" s="876"/>
      <c r="I68" s="877" t="s">
        <v>6596</v>
      </c>
      <c r="J68" s="882" t="s">
        <v>6576</v>
      </c>
      <c r="K68" s="877" t="s">
        <v>6590</v>
      </c>
      <c r="L68" s="1149"/>
      <c r="M68" s="1150"/>
      <c r="N68" s="1149"/>
      <c r="O68" s="1150"/>
    </row>
    <row r="69" spans="2:15" ht="12.75" customHeight="1">
      <c r="B69" s="1405"/>
      <c r="C69" s="1408"/>
      <c r="D69" s="1405"/>
      <c r="E69" s="1419"/>
      <c r="F69" s="1405"/>
      <c r="G69" s="1419"/>
      <c r="H69" s="1139" t="s">
        <v>6577</v>
      </c>
      <c r="I69" s="1140" t="s">
        <v>6591</v>
      </c>
      <c r="J69" s="1141"/>
      <c r="K69" s="1142"/>
      <c r="L69" s="1141"/>
      <c r="M69" s="1142"/>
      <c r="N69" s="1141"/>
      <c r="O69" s="1142"/>
    </row>
    <row r="70" spans="2:15" ht="13.5" customHeight="1" thickBot="1">
      <c r="B70" s="1406"/>
      <c r="C70" s="1409"/>
      <c r="D70" s="1406"/>
      <c r="E70" s="1420"/>
      <c r="F70" s="1406"/>
      <c r="G70" s="1420"/>
      <c r="H70" s="876"/>
      <c r="I70" s="877" t="s">
        <v>6597</v>
      </c>
      <c r="J70" s="1149"/>
      <c r="K70" s="1150"/>
      <c r="L70" s="1149"/>
      <c r="M70" s="1150"/>
      <c r="N70" s="1149"/>
      <c r="O70" s="1150"/>
    </row>
    <row r="71" spans="2:15" ht="12.5" thickBot="1">
      <c r="B71" s="173"/>
      <c r="D71" s="173"/>
      <c r="F71" s="173"/>
      <c r="H71" s="173"/>
      <c r="J71" s="173"/>
    </row>
    <row r="72" spans="2:15" ht="13.5" customHeight="1" thickBot="1">
      <c r="B72" s="1444" t="s">
        <v>6598</v>
      </c>
      <c r="C72" s="1445"/>
      <c r="D72" s="1445"/>
      <c r="E72" s="1446"/>
      <c r="F72" s="173"/>
      <c r="H72" s="173"/>
      <c r="J72" s="173"/>
    </row>
    <row r="73" spans="2:15" ht="12.5" thickBot="1">
      <c r="B73" s="1447" t="s">
        <v>9208</v>
      </c>
      <c r="C73" s="1448"/>
      <c r="D73" s="1448"/>
      <c r="E73" s="1449"/>
      <c r="F73" s="173"/>
      <c r="H73" s="173"/>
      <c r="J73" s="173"/>
    </row>
    <row r="74" spans="2:15" ht="12.5" thickBot="1">
      <c r="B74" s="1437" t="s">
        <v>9150</v>
      </c>
      <c r="C74" s="1438"/>
      <c r="D74" s="1438"/>
      <c r="E74" s="1439"/>
      <c r="F74" s="173"/>
      <c r="H74" s="173"/>
      <c r="J74" s="173"/>
    </row>
  </sheetData>
  <mergeCells count="36">
    <mergeCell ref="N5:O5"/>
    <mergeCell ref="L4:M4"/>
    <mergeCell ref="N4:O4"/>
    <mergeCell ref="B5:C5"/>
    <mergeCell ref="B4:C4"/>
    <mergeCell ref="D4:E4"/>
    <mergeCell ref="F4:G4"/>
    <mergeCell ref="H4:I4"/>
    <mergeCell ref="J4:K4"/>
    <mergeCell ref="D5:E5"/>
    <mergeCell ref="F5:G5"/>
    <mergeCell ref="H5:I5"/>
    <mergeCell ref="J5:K5"/>
    <mergeCell ref="L5:M5"/>
    <mergeCell ref="J14:K14"/>
    <mergeCell ref="J22:K22"/>
    <mergeCell ref="J31:K31"/>
    <mergeCell ref="B6:B70"/>
    <mergeCell ref="C6:C70"/>
    <mergeCell ref="D6:D70"/>
    <mergeCell ref="B74:E74"/>
    <mergeCell ref="F2:P2"/>
    <mergeCell ref="F3:P3"/>
    <mergeCell ref="J57:K57"/>
    <mergeCell ref="B72:E72"/>
    <mergeCell ref="B73:E73"/>
    <mergeCell ref="J35:K35"/>
    <mergeCell ref="J42:K42"/>
    <mergeCell ref="J50:K50"/>
    <mergeCell ref="E6:E70"/>
    <mergeCell ref="F6:F70"/>
    <mergeCell ref="G6:G70"/>
    <mergeCell ref="J6:K6"/>
    <mergeCell ref="L6:M6"/>
    <mergeCell ref="N6:O6"/>
    <mergeCell ref="L9:M12"/>
  </mergeCells>
  <pageMargins left="0.25" right="0.25" top="0.75" bottom="0.75" header="0.3" footer="0.3"/>
  <pageSetup paperSize="9" orientation="landscape" horizontalDpi="360" verticalDpi="36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B1:S81"/>
  <sheetViews>
    <sheetView showGridLines="0" workbookViewId="0">
      <pane ySplit="5" topLeftCell="A6" activePane="bottomLeft" state="frozenSplit"/>
      <selection pane="bottomLeft" activeCell="A5" sqref="A5"/>
    </sheetView>
  </sheetViews>
  <sheetFormatPr baseColWidth="10" defaultColWidth="11.36328125" defaultRowHeight="12"/>
  <cols>
    <col min="1" max="1" width="2.7265625" style="173" customWidth="1"/>
    <col min="2" max="2" width="3.08984375" style="174" customWidth="1"/>
    <col min="3" max="3" width="14.26953125" style="173" customWidth="1"/>
    <col min="4" max="4" width="3.08984375" style="174" customWidth="1"/>
    <col min="5" max="5" width="14.26953125" style="173" customWidth="1"/>
    <col min="6" max="6" width="3.08984375" style="174" customWidth="1"/>
    <col min="7" max="7" width="35.453125" style="173" bestFit="1" customWidth="1"/>
    <col min="8" max="8" width="3.08984375" style="174" customWidth="1"/>
    <col min="9" max="9" width="21.81640625" style="173" bestFit="1" customWidth="1"/>
    <col min="10" max="10" width="3.08984375" style="174" customWidth="1"/>
    <col min="11" max="11" width="12.81640625" style="173" customWidth="1"/>
    <col min="12" max="12" width="3.08984375" style="174" customWidth="1"/>
    <col min="13" max="13" width="12.81640625" style="173" customWidth="1"/>
    <col min="14" max="14" width="3.08984375" style="174" customWidth="1"/>
    <col min="15" max="15" width="12.81640625" style="173" customWidth="1"/>
    <col min="16" max="16" width="3.08984375" style="174" customWidth="1"/>
    <col min="17" max="17" width="12.81640625" style="173" customWidth="1"/>
    <col min="18" max="18" width="3.08984375" style="174" customWidth="1"/>
    <col min="19" max="19" width="12.81640625" style="173" customWidth="1"/>
    <col min="20" max="16384" width="11.36328125" style="173"/>
  </cols>
  <sheetData>
    <row r="1" spans="2:19" ht="6" customHeight="1"/>
    <row r="2" spans="2:19" ht="13.5">
      <c r="B2" s="122"/>
      <c r="F2" s="1232" t="s">
        <v>5325</v>
      </c>
      <c r="G2" s="1232"/>
      <c r="H2" s="1232"/>
      <c r="I2" s="1232"/>
      <c r="J2" s="1232"/>
      <c r="K2" s="1232"/>
      <c r="L2" s="1232"/>
      <c r="M2" s="1232"/>
      <c r="N2" s="1232"/>
      <c r="O2" s="1232"/>
      <c r="P2" s="1232"/>
      <c r="Q2" s="1232"/>
      <c r="R2" s="1232"/>
      <c r="S2" s="1232"/>
    </row>
    <row r="3" spans="2:19" ht="25" customHeight="1" thickBot="1">
      <c r="B3" s="175"/>
      <c r="F3" s="1393" t="s">
        <v>8413</v>
      </c>
      <c r="G3" s="1393"/>
      <c r="H3" s="1393"/>
      <c r="I3" s="1393"/>
      <c r="J3" s="1393"/>
      <c r="K3" s="1393"/>
      <c r="L3" s="1393"/>
      <c r="M3" s="1393"/>
      <c r="N3" s="1393"/>
      <c r="O3" s="1393"/>
      <c r="P3" s="1393"/>
      <c r="Q3" s="1393"/>
      <c r="R3" s="1393"/>
      <c r="S3" s="1393"/>
    </row>
    <row r="4" spans="2:19" s="176" customFormat="1" ht="25.5" customHeight="1">
      <c r="B4" s="1421" t="s">
        <v>5186</v>
      </c>
      <c r="C4" s="1422"/>
      <c r="D4" s="1421" t="s">
        <v>5187</v>
      </c>
      <c r="E4" s="1422"/>
      <c r="F4" s="1389" t="s">
        <v>5188</v>
      </c>
      <c r="G4" s="1390"/>
      <c r="H4" s="1436" t="s">
        <v>5296</v>
      </c>
      <c r="I4" s="1432"/>
      <c r="J4" s="1436" t="s">
        <v>5297</v>
      </c>
      <c r="K4" s="1432"/>
      <c r="L4" s="1436" t="s">
        <v>5298</v>
      </c>
      <c r="M4" s="1432"/>
      <c r="N4" s="1436" t="s">
        <v>5299</v>
      </c>
      <c r="O4" s="1432"/>
      <c r="P4" s="1436" t="s">
        <v>5300</v>
      </c>
      <c r="Q4" s="1432"/>
      <c r="R4" s="1436" t="s">
        <v>5230</v>
      </c>
      <c r="S4" s="1432"/>
    </row>
    <row r="5" spans="2:19" ht="12.75" customHeight="1" thickBot="1">
      <c r="B5" s="1391" t="s">
        <v>5191</v>
      </c>
      <c r="C5" s="1392"/>
      <c r="D5" s="1391" t="s">
        <v>5192</v>
      </c>
      <c r="E5" s="1392"/>
      <c r="F5" s="1391" t="s">
        <v>5192</v>
      </c>
      <c r="G5" s="1392"/>
      <c r="H5" s="1391" t="s">
        <v>5192</v>
      </c>
      <c r="I5" s="1392"/>
      <c r="J5" s="1391" t="s">
        <v>5192</v>
      </c>
      <c r="K5" s="1392"/>
      <c r="L5" s="1391" t="s">
        <v>5192</v>
      </c>
      <c r="M5" s="1392"/>
      <c r="N5" s="1391" t="s">
        <v>5192</v>
      </c>
      <c r="O5" s="1392"/>
      <c r="P5" s="1391" t="s">
        <v>5192</v>
      </c>
      <c r="Q5" s="1392"/>
      <c r="R5" s="1391" t="s">
        <v>5192</v>
      </c>
      <c r="S5" s="1392"/>
    </row>
    <row r="6" spans="2:19">
      <c r="B6" s="1404">
        <v>4</v>
      </c>
      <c r="C6" s="1407" t="s">
        <v>698</v>
      </c>
      <c r="D6" s="1404" t="s">
        <v>656</v>
      </c>
      <c r="E6" s="1418" t="s">
        <v>5196</v>
      </c>
      <c r="F6" s="881" t="str">
        <f>"01"</f>
        <v>01</v>
      </c>
      <c r="G6" s="868" t="s">
        <v>5308</v>
      </c>
      <c r="H6" s="887"/>
      <c r="I6" s="869"/>
      <c r="J6" s="887"/>
      <c r="K6" s="869"/>
      <c r="L6" s="887"/>
      <c r="M6" s="870"/>
      <c r="N6" s="887"/>
      <c r="O6" s="870"/>
      <c r="P6" s="887"/>
      <c r="Q6" s="861"/>
      <c r="R6" s="890"/>
      <c r="S6" s="861"/>
    </row>
    <row r="7" spans="2:19">
      <c r="B7" s="1405"/>
      <c r="C7" s="1408"/>
      <c r="D7" s="1405"/>
      <c r="E7" s="1419"/>
      <c r="F7" s="893" t="str">
        <f>"02"</f>
        <v>02</v>
      </c>
      <c r="G7" s="864" t="s">
        <v>5309</v>
      </c>
      <c r="H7" s="185"/>
      <c r="I7" s="178"/>
      <c r="J7" s="185"/>
      <c r="K7" s="178"/>
      <c r="L7" s="185"/>
      <c r="N7" s="185"/>
      <c r="P7" s="185"/>
      <c r="Q7" s="182"/>
      <c r="R7" s="186"/>
      <c r="S7" s="182"/>
    </row>
    <row r="8" spans="2:19">
      <c r="B8" s="1405"/>
      <c r="C8" s="1408"/>
      <c r="D8" s="1405"/>
      <c r="E8" s="1419"/>
      <c r="F8" s="893" t="str">
        <f>"03"</f>
        <v>03</v>
      </c>
      <c r="G8" s="864" t="s">
        <v>5264</v>
      </c>
      <c r="H8" s="185"/>
      <c r="I8" s="178"/>
      <c r="J8" s="185"/>
      <c r="K8" s="178"/>
      <c r="L8" s="185"/>
      <c r="N8" s="185"/>
      <c r="P8" s="185"/>
      <c r="Q8" s="182"/>
      <c r="R8" s="186"/>
      <c r="S8" s="182"/>
    </row>
    <row r="9" spans="2:19">
      <c r="B9" s="1405"/>
      <c r="C9" s="1408"/>
      <c r="D9" s="1405"/>
      <c r="E9" s="1419"/>
      <c r="F9" s="893" t="str">
        <f>"04"</f>
        <v>04</v>
      </c>
      <c r="G9" s="864" t="s">
        <v>699</v>
      </c>
      <c r="H9" s="185"/>
      <c r="I9" s="178"/>
      <c r="J9" s="185"/>
      <c r="K9" s="178"/>
      <c r="L9" s="185"/>
      <c r="N9" s="185"/>
      <c r="P9" s="185"/>
      <c r="Q9" s="182"/>
      <c r="R9" s="186"/>
      <c r="S9" s="182"/>
    </row>
    <row r="10" spans="2:19">
      <c r="B10" s="1405"/>
      <c r="C10" s="1408"/>
      <c r="D10" s="1405"/>
      <c r="E10" s="1419"/>
      <c r="F10" s="893" t="str">
        <f>"05"</f>
        <v>05</v>
      </c>
      <c r="G10" s="864" t="s">
        <v>5200</v>
      </c>
      <c r="H10" s="185"/>
      <c r="I10" s="178"/>
      <c r="J10" s="185"/>
      <c r="K10" s="178"/>
      <c r="L10" s="185"/>
      <c r="N10" s="185"/>
      <c r="P10" s="185"/>
      <c r="Q10" s="182"/>
      <c r="R10" s="186"/>
      <c r="S10" s="182"/>
    </row>
    <row r="11" spans="2:19">
      <c r="B11" s="1405"/>
      <c r="C11" s="1408"/>
      <c r="D11" s="1405"/>
      <c r="E11" s="1419"/>
      <c r="F11" s="893" t="str">
        <f>"08"</f>
        <v>08</v>
      </c>
      <c r="G11" s="864" t="s">
        <v>5310</v>
      </c>
      <c r="H11" s="185"/>
      <c r="I11" s="178"/>
      <c r="J11" s="185"/>
      <c r="K11" s="178"/>
      <c r="L11" s="185"/>
      <c r="N11" s="185"/>
      <c r="P11" s="185"/>
      <c r="Q11" s="182"/>
      <c r="R11" s="186"/>
      <c r="S11" s="182"/>
    </row>
    <row r="12" spans="2:19">
      <c r="B12" s="1405"/>
      <c r="C12" s="1408"/>
      <c r="D12" s="1405"/>
      <c r="E12" s="1419"/>
      <c r="F12" s="893" t="str">
        <f>"09"</f>
        <v>09</v>
      </c>
      <c r="G12" s="864" t="s">
        <v>5311</v>
      </c>
      <c r="H12" s="185"/>
      <c r="I12" s="178"/>
      <c r="J12" s="185"/>
      <c r="K12" s="178"/>
      <c r="L12" s="185"/>
      <c r="N12" s="185"/>
      <c r="P12" s="185"/>
      <c r="Q12" s="182"/>
      <c r="R12" s="186"/>
      <c r="S12" s="182"/>
    </row>
    <row r="13" spans="2:19">
      <c r="B13" s="1405"/>
      <c r="C13" s="1408"/>
      <c r="D13" s="1405"/>
      <c r="E13" s="1419"/>
      <c r="F13" s="893" t="str">
        <f>"10"</f>
        <v>10</v>
      </c>
      <c r="G13" s="864" t="s">
        <v>5312</v>
      </c>
      <c r="H13" s="185"/>
      <c r="I13" s="178"/>
      <c r="J13" s="185"/>
      <c r="K13" s="178"/>
      <c r="L13" s="185"/>
      <c r="N13" s="185"/>
      <c r="P13" s="185"/>
      <c r="Q13" s="182"/>
      <c r="R13" s="186"/>
      <c r="S13" s="182"/>
    </row>
    <row r="14" spans="2:19">
      <c r="B14" s="1405"/>
      <c r="C14" s="1408"/>
      <c r="D14" s="1405"/>
      <c r="E14" s="1419"/>
      <c r="F14" s="893" t="str">
        <f>"11"</f>
        <v>11</v>
      </c>
      <c r="G14" s="864" t="s">
        <v>5313</v>
      </c>
      <c r="H14" s="185"/>
      <c r="I14" s="178"/>
      <c r="J14" s="185"/>
      <c r="K14" s="178"/>
      <c r="L14" s="185"/>
      <c r="N14" s="185"/>
      <c r="P14" s="185"/>
      <c r="Q14" s="182"/>
      <c r="R14" s="186"/>
      <c r="S14" s="182"/>
    </row>
    <row r="15" spans="2:19">
      <c r="B15" s="1405"/>
      <c r="C15" s="1408"/>
      <c r="D15" s="1405"/>
      <c r="E15" s="1419"/>
      <c r="F15" s="893">
        <v>12</v>
      </c>
      <c r="G15" s="864" t="s">
        <v>6651</v>
      </c>
      <c r="H15" s="185"/>
      <c r="I15" s="178"/>
      <c r="J15" s="185"/>
      <c r="K15" s="178"/>
      <c r="L15" s="185"/>
      <c r="N15" s="185"/>
      <c r="P15" s="185"/>
      <c r="Q15" s="182"/>
      <c r="R15" s="186"/>
      <c r="S15" s="182"/>
    </row>
    <row r="16" spans="2:19">
      <c r="B16" s="1405"/>
      <c r="C16" s="1408"/>
      <c r="D16" s="1405"/>
      <c r="E16" s="1419"/>
      <c r="F16" s="893" t="str">
        <f>"99"</f>
        <v>99</v>
      </c>
      <c r="G16" s="864" t="s">
        <v>5202</v>
      </c>
      <c r="H16" s="185"/>
      <c r="I16" s="178"/>
      <c r="J16" s="185"/>
      <c r="K16" s="178"/>
      <c r="L16" s="185"/>
      <c r="N16" s="185"/>
      <c r="P16" s="185"/>
      <c r="Q16" s="182"/>
      <c r="R16" s="186"/>
      <c r="S16" s="182"/>
    </row>
    <row r="17" spans="2:19">
      <c r="B17" s="1405"/>
      <c r="C17" s="1408"/>
      <c r="D17" s="1405"/>
      <c r="E17" s="1419"/>
      <c r="F17" s="911" t="s">
        <v>2984</v>
      </c>
      <c r="G17" s="895" t="s">
        <v>6574</v>
      </c>
      <c r="H17" s="912"/>
      <c r="I17" s="897"/>
      <c r="J17" s="896"/>
      <c r="K17" s="897"/>
      <c r="L17" s="896"/>
      <c r="M17" s="898"/>
      <c r="N17" s="896"/>
      <c r="O17" s="899"/>
      <c r="P17" s="896"/>
      <c r="Q17" s="900"/>
      <c r="R17" s="901"/>
      <c r="S17" s="900"/>
    </row>
    <row r="18" spans="2:19">
      <c r="B18" s="1405"/>
      <c r="C18" s="1408"/>
      <c r="D18" s="1405"/>
      <c r="E18" s="1419"/>
      <c r="F18" s="913"/>
      <c r="G18" s="903" t="s">
        <v>6587</v>
      </c>
      <c r="H18" s="914"/>
      <c r="I18" s="905"/>
      <c r="J18" s="904"/>
      <c r="K18" s="905"/>
      <c r="L18" s="904"/>
      <c r="M18" s="906"/>
      <c r="N18" s="904"/>
      <c r="O18" s="906"/>
      <c r="P18" s="904"/>
      <c r="Q18" s="907"/>
      <c r="R18" s="908"/>
      <c r="S18" s="907"/>
    </row>
    <row r="19" spans="2:19">
      <c r="B19" s="1405"/>
      <c r="C19" s="1408"/>
      <c r="D19" s="1405"/>
      <c r="E19" s="1419"/>
      <c r="F19" s="911" t="s">
        <v>664</v>
      </c>
      <c r="G19" s="895" t="s">
        <v>6594</v>
      </c>
      <c r="H19" s="894" t="s">
        <v>656</v>
      </c>
      <c r="I19" s="895" t="s">
        <v>6592</v>
      </c>
      <c r="J19" s="896"/>
      <c r="K19" s="897"/>
      <c r="L19" s="896"/>
      <c r="M19" s="898"/>
      <c r="N19" s="896"/>
      <c r="O19" s="899"/>
      <c r="P19" s="896"/>
      <c r="Q19" s="900"/>
      <c r="R19" s="901"/>
      <c r="S19" s="900"/>
    </row>
    <row r="20" spans="2:19">
      <c r="B20" s="1405"/>
      <c r="C20" s="1408"/>
      <c r="D20" s="1405"/>
      <c r="E20" s="1419"/>
      <c r="F20" s="913"/>
      <c r="G20" s="903" t="s">
        <v>6593</v>
      </c>
      <c r="H20" s="902"/>
      <c r="I20" s="903" t="s">
        <v>6588</v>
      </c>
      <c r="J20" s="904"/>
      <c r="K20" s="905"/>
      <c r="L20" s="904"/>
      <c r="M20" s="909"/>
      <c r="N20" s="904"/>
      <c r="O20" s="906"/>
      <c r="P20" s="904"/>
      <c r="Q20" s="907"/>
      <c r="R20" s="908"/>
      <c r="S20" s="907"/>
    </row>
    <row r="21" spans="2:19">
      <c r="B21" s="1405"/>
      <c r="C21" s="1408"/>
      <c r="D21" s="1405"/>
      <c r="E21" s="1419"/>
      <c r="F21" s="911" t="s">
        <v>2983</v>
      </c>
      <c r="G21" s="895" t="s">
        <v>6595</v>
      </c>
      <c r="H21" s="894" t="s">
        <v>6575</v>
      </c>
      <c r="I21" s="895" t="s">
        <v>6589</v>
      </c>
      <c r="J21" s="896"/>
      <c r="K21" s="897"/>
      <c r="L21" s="896"/>
      <c r="M21" s="898"/>
      <c r="N21" s="896"/>
      <c r="O21" s="899"/>
      <c r="P21" s="896"/>
      <c r="Q21" s="900"/>
      <c r="R21" s="901"/>
      <c r="S21" s="900"/>
    </row>
    <row r="22" spans="2:19">
      <c r="B22" s="1405"/>
      <c r="C22" s="1408"/>
      <c r="D22" s="1405"/>
      <c r="E22" s="1419"/>
      <c r="F22" s="913"/>
      <c r="G22" s="903" t="s">
        <v>6596</v>
      </c>
      <c r="H22" s="902" t="s">
        <v>6576</v>
      </c>
      <c r="I22" s="903" t="s">
        <v>6590</v>
      </c>
      <c r="J22" s="904"/>
      <c r="K22" s="905"/>
      <c r="L22" s="904"/>
      <c r="M22" s="909"/>
      <c r="N22" s="904"/>
      <c r="O22" s="906"/>
      <c r="P22" s="904"/>
      <c r="Q22" s="907"/>
      <c r="R22" s="908"/>
      <c r="S22" s="907"/>
    </row>
    <row r="23" spans="2:19">
      <c r="B23" s="1405"/>
      <c r="C23" s="1408"/>
      <c r="D23" s="1405"/>
      <c r="E23" s="1419"/>
      <c r="F23" s="863" t="s">
        <v>6577</v>
      </c>
      <c r="G23" s="864" t="s">
        <v>6591</v>
      </c>
      <c r="H23" s="177"/>
      <c r="I23" s="178"/>
      <c r="J23" s="185"/>
      <c r="K23" s="178"/>
      <c r="L23" s="185"/>
      <c r="M23" s="180"/>
      <c r="N23" s="185"/>
      <c r="P23" s="185"/>
      <c r="Q23" s="182"/>
      <c r="R23" s="186"/>
      <c r="S23" s="182"/>
    </row>
    <row r="24" spans="2:19" ht="12.5" thickBot="1">
      <c r="B24" s="1406"/>
      <c r="C24" s="1409"/>
      <c r="D24" s="1406"/>
      <c r="E24" s="1420"/>
      <c r="F24" s="876"/>
      <c r="G24" s="877" t="s">
        <v>6597</v>
      </c>
      <c r="H24" s="878"/>
      <c r="I24" s="879"/>
      <c r="J24" s="892"/>
      <c r="K24" s="879"/>
      <c r="L24" s="892"/>
      <c r="M24" s="183"/>
      <c r="N24" s="892"/>
      <c r="O24" s="183"/>
      <c r="P24" s="892"/>
      <c r="Q24" s="879"/>
      <c r="R24" s="187"/>
      <c r="S24" s="879"/>
    </row>
    <row r="25" spans="2:19">
      <c r="B25" s="1404">
        <v>5</v>
      </c>
      <c r="C25" s="1407" t="s">
        <v>5295</v>
      </c>
      <c r="D25" s="1404" t="s">
        <v>656</v>
      </c>
      <c r="E25" s="1418" t="s">
        <v>5196</v>
      </c>
      <c r="F25" s="893" t="str">
        <f>"01"</f>
        <v>01</v>
      </c>
      <c r="G25" s="864" t="s">
        <v>5314</v>
      </c>
      <c r="H25" s="185"/>
      <c r="I25" s="178"/>
      <c r="J25" s="185"/>
      <c r="K25" s="178"/>
      <c r="L25" s="185"/>
      <c r="N25" s="185"/>
      <c r="P25" s="185"/>
      <c r="Q25" s="861"/>
      <c r="R25" s="186"/>
      <c r="S25" s="861"/>
    </row>
    <row r="26" spans="2:19">
      <c r="B26" s="1405"/>
      <c r="C26" s="1408"/>
      <c r="D26" s="1405"/>
      <c r="E26" s="1419"/>
      <c r="F26" s="893" t="str">
        <f>"02"</f>
        <v>02</v>
      </c>
      <c r="G26" s="864" t="s">
        <v>5315</v>
      </c>
      <c r="H26" s="185"/>
      <c r="I26" s="178"/>
      <c r="J26" s="185"/>
      <c r="K26" s="178"/>
      <c r="L26" s="185"/>
      <c r="N26" s="185"/>
      <c r="P26" s="185"/>
      <c r="Q26" s="182"/>
      <c r="R26" s="186"/>
      <c r="S26" s="182"/>
    </row>
    <row r="27" spans="2:19">
      <c r="B27" s="1405"/>
      <c r="C27" s="1408"/>
      <c r="D27" s="1405"/>
      <c r="E27" s="1419"/>
      <c r="F27" s="893" t="str">
        <f>"03"</f>
        <v>03</v>
      </c>
      <c r="G27" s="864" t="s">
        <v>5316</v>
      </c>
      <c r="H27" s="185"/>
      <c r="I27" s="178"/>
      <c r="J27" s="185"/>
      <c r="K27" s="178"/>
      <c r="L27" s="185"/>
      <c r="N27" s="185"/>
      <c r="P27" s="185"/>
      <c r="Q27" s="182"/>
      <c r="R27" s="186"/>
      <c r="S27" s="182"/>
    </row>
    <row r="28" spans="2:19">
      <c r="B28" s="1405"/>
      <c r="C28" s="1408"/>
      <c r="D28" s="1405"/>
      <c r="E28" s="1419"/>
      <c r="F28" s="893" t="str">
        <f>"04"</f>
        <v>04</v>
      </c>
      <c r="G28" s="864" t="s">
        <v>5317</v>
      </c>
      <c r="H28" s="185"/>
      <c r="I28" s="178"/>
      <c r="J28" s="185"/>
      <c r="K28" s="178"/>
      <c r="L28" s="185"/>
      <c r="N28" s="185"/>
      <c r="P28" s="185"/>
      <c r="Q28" s="182"/>
      <c r="R28" s="186"/>
      <c r="S28" s="182"/>
    </row>
    <row r="29" spans="2:19">
      <c r="B29" s="1405"/>
      <c r="C29" s="1408"/>
      <c r="D29" s="1405"/>
      <c r="E29" s="1419"/>
      <c r="F29" s="893" t="str">
        <f>"05"</f>
        <v>05</v>
      </c>
      <c r="G29" s="864" t="s">
        <v>5318</v>
      </c>
      <c r="H29" s="185"/>
      <c r="I29" s="178"/>
      <c r="J29" s="185"/>
      <c r="K29" s="178"/>
      <c r="L29" s="185"/>
      <c r="N29" s="185"/>
      <c r="P29" s="185"/>
      <c r="Q29" s="182"/>
      <c r="R29" s="186"/>
      <c r="S29" s="182"/>
    </row>
    <row r="30" spans="2:19">
      <c r="B30" s="1405"/>
      <c r="C30" s="1408"/>
      <c r="D30" s="1405"/>
      <c r="E30" s="1419"/>
      <c r="F30" s="893" t="str">
        <f>"06"</f>
        <v>06</v>
      </c>
      <c r="G30" s="864" t="s">
        <v>5319</v>
      </c>
      <c r="H30" s="185"/>
      <c r="I30" s="178"/>
      <c r="J30" s="185"/>
      <c r="K30" s="178"/>
      <c r="L30" s="185"/>
      <c r="N30" s="185"/>
      <c r="P30" s="185"/>
      <c r="Q30" s="182"/>
      <c r="R30" s="186"/>
      <c r="S30" s="182"/>
    </row>
    <row r="31" spans="2:19">
      <c r="B31" s="1405"/>
      <c r="C31" s="1408"/>
      <c r="D31" s="1405"/>
      <c r="E31" s="1419"/>
      <c r="F31" s="893" t="str">
        <f>"07"</f>
        <v>07</v>
      </c>
      <c r="G31" s="864" t="s">
        <v>5320</v>
      </c>
      <c r="H31" s="185"/>
      <c r="I31" s="178"/>
      <c r="J31" s="185"/>
      <c r="K31" s="178"/>
      <c r="L31" s="185"/>
      <c r="N31" s="185"/>
      <c r="P31" s="185"/>
      <c r="Q31" s="182"/>
      <c r="R31" s="186"/>
      <c r="S31" s="182"/>
    </row>
    <row r="32" spans="2:19">
      <c r="B32" s="1405"/>
      <c r="C32" s="1408"/>
      <c r="D32" s="1405"/>
      <c r="E32" s="1419"/>
      <c r="F32" s="893" t="str">
        <f>"99"</f>
        <v>99</v>
      </c>
      <c r="G32" s="864" t="s">
        <v>5202</v>
      </c>
      <c r="H32" s="185"/>
      <c r="I32" s="178"/>
      <c r="J32" s="185"/>
      <c r="K32" s="178"/>
      <c r="L32" s="185"/>
      <c r="N32" s="185"/>
      <c r="P32" s="185"/>
      <c r="Q32" s="182"/>
      <c r="R32" s="186"/>
      <c r="S32" s="182"/>
    </row>
    <row r="33" spans="2:19">
      <c r="B33" s="1405"/>
      <c r="C33" s="1408"/>
      <c r="D33" s="1405"/>
      <c r="E33" s="1419"/>
      <c r="F33" s="911" t="s">
        <v>2984</v>
      </c>
      <c r="G33" s="895" t="s">
        <v>6574</v>
      </c>
      <c r="H33" s="912"/>
      <c r="I33" s="897"/>
      <c r="J33" s="896"/>
      <c r="K33" s="897"/>
      <c r="L33" s="896"/>
      <c r="M33" s="898"/>
      <c r="N33" s="896"/>
      <c r="O33" s="899"/>
      <c r="P33" s="896"/>
      <c r="Q33" s="900"/>
      <c r="R33" s="901"/>
      <c r="S33" s="900"/>
    </row>
    <row r="34" spans="2:19">
      <c r="B34" s="1405"/>
      <c r="C34" s="1408"/>
      <c r="D34" s="1405"/>
      <c r="E34" s="1419"/>
      <c r="F34" s="913"/>
      <c r="G34" s="903" t="s">
        <v>6587</v>
      </c>
      <c r="H34" s="914"/>
      <c r="I34" s="905"/>
      <c r="J34" s="904"/>
      <c r="K34" s="905"/>
      <c r="L34" s="904"/>
      <c r="M34" s="906"/>
      <c r="N34" s="904"/>
      <c r="O34" s="906"/>
      <c r="P34" s="904"/>
      <c r="Q34" s="907"/>
      <c r="R34" s="908"/>
      <c r="S34" s="907"/>
    </row>
    <row r="35" spans="2:19">
      <c r="B35" s="1405"/>
      <c r="C35" s="1408"/>
      <c r="D35" s="1405"/>
      <c r="E35" s="1419"/>
      <c r="F35" s="911" t="s">
        <v>664</v>
      </c>
      <c r="G35" s="895" t="s">
        <v>6594</v>
      </c>
      <c r="H35" s="894" t="s">
        <v>656</v>
      </c>
      <c r="I35" s="895" t="s">
        <v>6592</v>
      </c>
      <c r="J35" s="896"/>
      <c r="K35" s="897"/>
      <c r="L35" s="896"/>
      <c r="M35" s="898"/>
      <c r="N35" s="896"/>
      <c r="O35" s="899"/>
      <c r="P35" s="896"/>
      <c r="Q35" s="900"/>
      <c r="R35" s="901"/>
      <c r="S35" s="900"/>
    </row>
    <row r="36" spans="2:19">
      <c r="B36" s="1405"/>
      <c r="C36" s="1408"/>
      <c r="D36" s="1405"/>
      <c r="E36" s="1419"/>
      <c r="F36" s="913"/>
      <c r="G36" s="903" t="s">
        <v>6593</v>
      </c>
      <c r="H36" s="902"/>
      <c r="I36" s="903" t="s">
        <v>6588</v>
      </c>
      <c r="J36" s="904"/>
      <c r="K36" s="905"/>
      <c r="L36" s="904"/>
      <c r="M36" s="909"/>
      <c r="N36" s="904"/>
      <c r="O36" s="906"/>
      <c r="P36" s="904"/>
      <c r="Q36" s="907"/>
      <c r="R36" s="908"/>
      <c r="S36" s="907"/>
    </row>
    <row r="37" spans="2:19">
      <c r="B37" s="1405"/>
      <c r="C37" s="1408"/>
      <c r="D37" s="1405"/>
      <c r="E37" s="1419"/>
      <c r="F37" s="911" t="s">
        <v>2983</v>
      </c>
      <c r="G37" s="895" t="s">
        <v>6595</v>
      </c>
      <c r="H37" s="894" t="s">
        <v>6575</v>
      </c>
      <c r="I37" s="895" t="s">
        <v>6589</v>
      </c>
      <c r="J37" s="896"/>
      <c r="K37" s="897"/>
      <c r="L37" s="896"/>
      <c r="M37" s="898"/>
      <c r="N37" s="896"/>
      <c r="O37" s="899"/>
      <c r="P37" s="896"/>
      <c r="Q37" s="900"/>
      <c r="R37" s="901"/>
      <c r="S37" s="900"/>
    </row>
    <row r="38" spans="2:19">
      <c r="B38" s="1405"/>
      <c r="C38" s="1408"/>
      <c r="D38" s="1405"/>
      <c r="E38" s="1419"/>
      <c r="F38" s="913"/>
      <c r="G38" s="903" t="s">
        <v>6596</v>
      </c>
      <c r="H38" s="902" t="s">
        <v>6576</v>
      </c>
      <c r="I38" s="903" t="s">
        <v>6590</v>
      </c>
      <c r="J38" s="904"/>
      <c r="K38" s="905"/>
      <c r="L38" s="904"/>
      <c r="M38" s="909"/>
      <c r="N38" s="904"/>
      <c r="O38" s="906"/>
      <c r="P38" s="904"/>
      <c r="Q38" s="907"/>
      <c r="R38" s="908"/>
      <c r="S38" s="907"/>
    </row>
    <row r="39" spans="2:19">
      <c r="B39" s="1405"/>
      <c r="C39" s="1408"/>
      <c r="D39" s="1405"/>
      <c r="E39" s="1419"/>
      <c r="F39" s="863" t="s">
        <v>6577</v>
      </c>
      <c r="G39" s="864" t="s">
        <v>6591</v>
      </c>
      <c r="H39" s="177"/>
      <c r="I39" s="178"/>
      <c r="J39" s="896"/>
      <c r="K39" s="897"/>
      <c r="L39" s="896"/>
      <c r="M39" s="898"/>
      <c r="N39" s="896"/>
      <c r="O39" s="899"/>
      <c r="P39" s="896"/>
      <c r="Q39" s="900"/>
      <c r="R39" s="901"/>
      <c r="S39" s="900"/>
    </row>
    <row r="40" spans="2:19" ht="12.5" thickBot="1">
      <c r="B40" s="1406"/>
      <c r="C40" s="1409"/>
      <c r="D40" s="1406"/>
      <c r="E40" s="1420"/>
      <c r="F40" s="876"/>
      <c r="G40" s="877" t="s">
        <v>6597</v>
      </c>
      <c r="H40" s="878"/>
      <c r="I40" s="879"/>
      <c r="J40" s="892"/>
      <c r="K40" s="879"/>
      <c r="L40" s="892"/>
      <c r="M40" s="183"/>
      <c r="N40" s="892"/>
      <c r="O40" s="183"/>
      <c r="P40" s="892"/>
      <c r="Q40" s="879"/>
      <c r="R40" s="187"/>
      <c r="S40" s="879"/>
    </row>
    <row r="41" spans="2:19">
      <c r="B41" s="1404">
        <v>6</v>
      </c>
      <c r="C41" s="1407" t="s">
        <v>6650</v>
      </c>
      <c r="D41" s="1404" t="s">
        <v>656</v>
      </c>
      <c r="E41" s="1418" t="s">
        <v>5196</v>
      </c>
      <c r="F41" s="893" t="str">
        <f>"01"</f>
        <v>01</v>
      </c>
      <c r="G41" s="864" t="s">
        <v>5301</v>
      </c>
      <c r="H41" s="185"/>
      <c r="I41" s="178"/>
      <c r="J41" s="185"/>
      <c r="K41" s="178"/>
      <c r="L41" s="185"/>
      <c r="N41" s="185"/>
      <c r="P41" s="185"/>
      <c r="Q41" s="861"/>
      <c r="R41" s="186"/>
      <c r="S41" s="861"/>
    </row>
    <row r="42" spans="2:19">
      <c r="B42" s="1405"/>
      <c r="C42" s="1408"/>
      <c r="D42" s="1405"/>
      <c r="E42" s="1419"/>
      <c r="F42" s="893" t="str">
        <f>"02"</f>
        <v>02</v>
      </c>
      <c r="G42" s="864" t="s">
        <v>5291</v>
      </c>
      <c r="H42" s="185"/>
      <c r="I42" s="178"/>
      <c r="J42" s="185"/>
      <c r="K42" s="178"/>
      <c r="L42" s="185"/>
      <c r="N42" s="185"/>
      <c r="P42" s="185"/>
      <c r="Q42" s="182"/>
      <c r="R42" s="186"/>
      <c r="S42" s="182"/>
    </row>
    <row r="43" spans="2:19">
      <c r="B43" s="1405"/>
      <c r="C43" s="1408"/>
      <c r="D43" s="1405"/>
      <c r="E43" s="1419"/>
      <c r="F43" s="893" t="str">
        <f>"03"</f>
        <v>03</v>
      </c>
      <c r="G43" s="864" t="s">
        <v>5302</v>
      </c>
      <c r="H43" s="185"/>
      <c r="I43" s="178"/>
      <c r="J43" s="185"/>
      <c r="K43" s="178"/>
      <c r="L43" s="185"/>
      <c r="N43" s="185"/>
      <c r="P43" s="185"/>
      <c r="Q43" s="182"/>
      <c r="R43" s="186"/>
      <c r="S43" s="182"/>
    </row>
    <row r="44" spans="2:19">
      <c r="B44" s="1405"/>
      <c r="C44" s="1408"/>
      <c r="D44" s="1405"/>
      <c r="E44" s="1419"/>
      <c r="F44" s="893" t="str">
        <f>"04"</f>
        <v>04</v>
      </c>
      <c r="G44" s="864" t="s">
        <v>5303</v>
      </c>
      <c r="H44" s="185"/>
      <c r="I44" s="178"/>
      <c r="J44" s="185"/>
      <c r="K44" s="178"/>
      <c r="L44" s="185"/>
      <c r="N44" s="185"/>
      <c r="P44" s="185"/>
      <c r="Q44" s="182"/>
      <c r="R44" s="186"/>
      <c r="S44" s="182"/>
    </row>
    <row r="45" spans="2:19">
      <c r="B45" s="1405"/>
      <c r="C45" s="1408"/>
      <c r="D45" s="1405"/>
      <c r="E45" s="1419"/>
      <c r="F45" s="893" t="str">
        <f>"05"</f>
        <v>05</v>
      </c>
      <c r="G45" s="864" t="s">
        <v>5307</v>
      </c>
      <c r="H45" s="185"/>
      <c r="I45" s="178"/>
      <c r="J45" s="185"/>
      <c r="K45" s="178"/>
      <c r="L45" s="185"/>
      <c r="N45" s="185"/>
      <c r="P45" s="185"/>
      <c r="Q45" s="182"/>
      <c r="R45" s="186"/>
      <c r="S45" s="182"/>
    </row>
    <row r="46" spans="2:19">
      <c r="B46" s="1405"/>
      <c r="C46" s="1408"/>
      <c r="D46" s="1405"/>
      <c r="E46" s="1419"/>
      <c r="F46" s="893" t="str">
        <f>"06"</f>
        <v>06</v>
      </c>
      <c r="G46" s="864" t="s">
        <v>5304</v>
      </c>
      <c r="H46" s="185"/>
      <c r="I46" s="178"/>
      <c r="J46" s="185"/>
      <c r="K46" s="178"/>
      <c r="L46" s="185"/>
      <c r="N46" s="185"/>
      <c r="P46" s="185"/>
      <c r="Q46" s="182"/>
      <c r="R46" s="186"/>
      <c r="S46" s="182"/>
    </row>
    <row r="47" spans="2:19">
      <c r="B47" s="1405"/>
      <c r="C47" s="1408"/>
      <c r="D47" s="1405"/>
      <c r="E47" s="1419"/>
      <c r="F47" s="893" t="str">
        <f>"07"</f>
        <v>07</v>
      </c>
      <c r="G47" s="864" t="s">
        <v>5305</v>
      </c>
      <c r="H47" s="185"/>
      <c r="I47" s="178"/>
      <c r="J47" s="185"/>
      <c r="K47" s="178"/>
      <c r="L47" s="185"/>
      <c r="N47" s="185"/>
      <c r="P47" s="185"/>
      <c r="Q47" s="182"/>
      <c r="R47" s="186"/>
      <c r="S47" s="182"/>
    </row>
    <row r="48" spans="2:19">
      <c r="B48" s="1405"/>
      <c r="C48" s="1408"/>
      <c r="D48" s="1405"/>
      <c r="E48" s="1419"/>
      <c r="F48" s="893" t="str">
        <f>"08"</f>
        <v>08</v>
      </c>
      <c r="G48" s="864" t="s">
        <v>5306</v>
      </c>
      <c r="H48" s="185"/>
      <c r="I48" s="178"/>
      <c r="J48" s="185"/>
      <c r="K48" s="178"/>
      <c r="L48" s="185"/>
      <c r="N48" s="185"/>
      <c r="P48" s="185"/>
      <c r="Q48" s="182"/>
      <c r="R48" s="186"/>
      <c r="S48" s="182"/>
    </row>
    <row r="49" spans="2:19">
      <c r="B49" s="1405"/>
      <c r="C49" s="1408"/>
      <c r="D49" s="1405"/>
      <c r="E49" s="1419"/>
      <c r="F49" s="893" t="str">
        <f>"09"</f>
        <v>09</v>
      </c>
      <c r="G49" s="864" t="s">
        <v>5198</v>
      </c>
      <c r="H49" s="185"/>
      <c r="I49" s="178"/>
      <c r="J49" s="185"/>
      <c r="K49" s="178"/>
      <c r="L49" s="185"/>
      <c r="N49" s="185"/>
      <c r="P49" s="185"/>
      <c r="Q49" s="182"/>
      <c r="R49" s="186"/>
      <c r="S49" s="182"/>
    </row>
    <row r="50" spans="2:19">
      <c r="B50" s="1405"/>
      <c r="C50" s="1408"/>
      <c r="D50" s="1405"/>
      <c r="E50" s="1419"/>
      <c r="F50" s="893">
        <v>10</v>
      </c>
      <c r="G50" s="873" t="s">
        <v>5199</v>
      </c>
      <c r="H50" s="185"/>
      <c r="I50" s="178"/>
      <c r="J50" s="185"/>
      <c r="K50" s="178"/>
      <c r="L50" s="185"/>
      <c r="N50" s="185"/>
      <c r="P50" s="185"/>
      <c r="Q50" s="182"/>
      <c r="R50" s="186"/>
      <c r="S50" s="182"/>
    </row>
    <row r="51" spans="2:19">
      <c r="B51" s="1405"/>
      <c r="C51" s="1408"/>
      <c r="D51" s="1405"/>
      <c r="E51" s="1419"/>
      <c r="F51" s="893" t="str">
        <f>"11"</f>
        <v>11</v>
      </c>
      <c r="G51" s="864" t="s">
        <v>5201</v>
      </c>
      <c r="H51" s="185"/>
      <c r="I51" s="178"/>
      <c r="J51" s="185"/>
      <c r="K51" s="178"/>
      <c r="L51" s="185"/>
      <c r="N51" s="185"/>
      <c r="P51" s="185"/>
      <c r="Q51" s="182"/>
      <c r="R51" s="186"/>
      <c r="S51" s="182"/>
    </row>
    <row r="52" spans="2:19">
      <c r="B52" s="1405"/>
      <c r="C52" s="1408"/>
      <c r="D52" s="1405"/>
      <c r="E52" s="1419"/>
      <c r="F52" s="893">
        <v>12</v>
      </c>
      <c r="G52" s="864" t="s">
        <v>6652</v>
      </c>
      <c r="H52" s="185"/>
      <c r="I52" s="178"/>
      <c r="J52" s="185"/>
      <c r="K52" s="178"/>
      <c r="L52" s="185"/>
      <c r="N52" s="185"/>
      <c r="P52" s="185"/>
      <c r="Q52" s="182"/>
      <c r="R52" s="186"/>
      <c r="S52" s="182"/>
    </row>
    <row r="53" spans="2:19">
      <c r="B53" s="1405"/>
      <c r="C53" s="1408"/>
      <c r="D53" s="1405"/>
      <c r="E53" s="1419"/>
      <c r="F53" s="893" t="str">
        <f>"99"</f>
        <v>99</v>
      </c>
      <c r="G53" s="864" t="s">
        <v>5202</v>
      </c>
      <c r="H53" s="185"/>
      <c r="I53" s="178"/>
      <c r="J53" s="185"/>
      <c r="K53" s="178"/>
      <c r="L53" s="185"/>
      <c r="N53" s="185"/>
      <c r="P53" s="185"/>
      <c r="Q53" s="182"/>
      <c r="R53" s="186"/>
      <c r="S53" s="182"/>
    </row>
    <row r="54" spans="2:19">
      <c r="B54" s="1405"/>
      <c r="C54" s="1408"/>
      <c r="D54" s="1405"/>
      <c r="E54" s="1419"/>
      <c r="F54" s="911" t="s">
        <v>2984</v>
      </c>
      <c r="G54" s="895" t="s">
        <v>6574</v>
      </c>
      <c r="H54" s="912"/>
      <c r="I54" s="897"/>
      <c r="J54" s="896"/>
      <c r="K54" s="897"/>
      <c r="L54" s="896"/>
      <c r="M54" s="898"/>
      <c r="N54" s="896"/>
      <c r="O54" s="899"/>
      <c r="P54" s="896"/>
      <c r="Q54" s="900"/>
      <c r="R54" s="901"/>
      <c r="S54" s="900"/>
    </row>
    <row r="55" spans="2:19">
      <c r="B55" s="1405"/>
      <c r="C55" s="1408"/>
      <c r="D55" s="1405"/>
      <c r="E55" s="1419"/>
      <c r="F55" s="913"/>
      <c r="G55" s="903" t="s">
        <v>6587</v>
      </c>
      <c r="H55" s="914"/>
      <c r="I55" s="905"/>
      <c r="J55" s="904"/>
      <c r="K55" s="905"/>
      <c r="L55" s="904"/>
      <c r="M55" s="906"/>
      <c r="N55" s="904"/>
      <c r="O55" s="906"/>
      <c r="P55" s="904"/>
      <c r="Q55" s="907"/>
      <c r="R55" s="908"/>
      <c r="S55" s="907"/>
    </row>
    <row r="56" spans="2:19">
      <c r="B56" s="1405"/>
      <c r="C56" s="1408"/>
      <c r="D56" s="1405"/>
      <c r="E56" s="1419"/>
      <c r="F56" s="911" t="s">
        <v>664</v>
      </c>
      <c r="G56" s="895" t="s">
        <v>6594</v>
      </c>
      <c r="H56" s="894" t="s">
        <v>656</v>
      </c>
      <c r="I56" s="895" t="s">
        <v>6592</v>
      </c>
      <c r="J56" s="896"/>
      <c r="K56" s="897"/>
      <c r="L56" s="896"/>
      <c r="M56" s="898"/>
      <c r="N56" s="896"/>
      <c r="O56" s="899"/>
      <c r="P56" s="896"/>
      <c r="Q56" s="900"/>
      <c r="R56" s="901"/>
      <c r="S56" s="900"/>
    </row>
    <row r="57" spans="2:19">
      <c r="B57" s="1405"/>
      <c r="C57" s="1408"/>
      <c r="D57" s="1405"/>
      <c r="E57" s="1419"/>
      <c r="F57" s="913"/>
      <c r="G57" s="903" t="s">
        <v>6593</v>
      </c>
      <c r="H57" s="902"/>
      <c r="I57" s="903" t="s">
        <v>6588</v>
      </c>
      <c r="J57" s="904"/>
      <c r="K57" s="905"/>
      <c r="L57" s="904"/>
      <c r="M57" s="909"/>
      <c r="N57" s="904"/>
      <c r="O57" s="906"/>
      <c r="P57" s="904"/>
      <c r="Q57" s="907"/>
      <c r="R57" s="908"/>
      <c r="S57" s="907"/>
    </row>
    <row r="58" spans="2:19">
      <c r="B58" s="1405"/>
      <c r="C58" s="1408"/>
      <c r="D58" s="1405"/>
      <c r="E58" s="1419"/>
      <c r="F58" s="911" t="s">
        <v>2983</v>
      </c>
      <c r="G58" s="895" t="s">
        <v>6595</v>
      </c>
      <c r="H58" s="894" t="s">
        <v>6575</v>
      </c>
      <c r="I58" s="895" t="s">
        <v>6589</v>
      </c>
      <c r="J58" s="896"/>
      <c r="K58" s="897"/>
      <c r="L58" s="896"/>
      <c r="M58" s="898"/>
      <c r="N58" s="896"/>
      <c r="O58" s="899"/>
      <c r="P58" s="896"/>
      <c r="Q58" s="900"/>
      <c r="R58" s="901"/>
      <c r="S58" s="900"/>
    </row>
    <row r="59" spans="2:19">
      <c r="B59" s="1405"/>
      <c r="C59" s="1408"/>
      <c r="D59" s="1405"/>
      <c r="E59" s="1419"/>
      <c r="F59" s="913"/>
      <c r="G59" s="903" t="s">
        <v>6596</v>
      </c>
      <c r="H59" s="902" t="s">
        <v>6576</v>
      </c>
      <c r="I59" s="903" t="s">
        <v>6590</v>
      </c>
      <c r="J59" s="904"/>
      <c r="K59" s="905"/>
      <c r="L59" s="904"/>
      <c r="M59" s="909"/>
      <c r="N59" s="904"/>
      <c r="O59" s="906"/>
      <c r="P59" s="904"/>
      <c r="Q59" s="907"/>
      <c r="R59" s="908"/>
      <c r="S59" s="907"/>
    </row>
    <row r="60" spans="2:19">
      <c r="B60" s="1405"/>
      <c r="C60" s="1408"/>
      <c r="D60" s="1405"/>
      <c r="E60" s="1419"/>
      <c r="F60" s="863" t="s">
        <v>6577</v>
      </c>
      <c r="G60" s="864" t="s">
        <v>6591</v>
      </c>
      <c r="H60" s="177"/>
      <c r="I60" s="178"/>
      <c r="J60" s="896"/>
      <c r="K60" s="897"/>
      <c r="L60" s="896"/>
      <c r="M60" s="898"/>
      <c r="N60" s="896"/>
      <c r="O60" s="899"/>
      <c r="P60" s="896"/>
      <c r="Q60" s="900"/>
      <c r="R60" s="901"/>
      <c r="S60" s="900"/>
    </row>
    <row r="61" spans="2:19" ht="12.5" thickBot="1">
      <c r="B61" s="1406"/>
      <c r="C61" s="1409"/>
      <c r="D61" s="1406"/>
      <c r="E61" s="1420"/>
      <c r="F61" s="876"/>
      <c r="G61" s="877" t="s">
        <v>6597</v>
      </c>
      <c r="H61" s="878"/>
      <c r="I61" s="879"/>
      <c r="J61" s="892"/>
      <c r="K61" s="879"/>
      <c r="L61" s="892"/>
      <c r="M61" s="183"/>
      <c r="N61" s="892"/>
      <c r="O61" s="183"/>
      <c r="P61" s="892"/>
      <c r="Q61" s="879"/>
      <c r="R61" s="187"/>
      <c r="S61" s="879"/>
    </row>
    <row r="62" spans="2:19">
      <c r="B62" s="1404">
        <v>7</v>
      </c>
      <c r="C62" s="1407" t="s">
        <v>6649</v>
      </c>
      <c r="D62" s="1404" t="s">
        <v>656</v>
      </c>
      <c r="E62" s="1418" t="s">
        <v>5196</v>
      </c>
      <c r="F62" s="893" t="str">
        <f>"01"</f>
        <v>01</v>
      </c>
      <c r="G62" s="864" t="s">
        <v>6653</v>
      </c>
      <c r="H62" s="185"/>
      <c r="I62" s="178"/>
      <c r="J62" s="185"/>
      <c r="K62" s="178"/>
      <c r="L62" s="185"/>
      <c r="N62" s="185"/>
      <c r="P62" s="185"/>
      <c r="Q62" s="861"/>
      <c r="R62" s="186"/>
      <c r="S62" s="861"/>
    </row>
    <row r="63" spans="2:19">
      <c r="B63" s="1405"/>
      <c r="C63" s="1408"/>
      <c r="D63" s="1405"/>
      <c r="E63" s="1419"/>
      <c r="F63" s="893" t="str">
        <f>"02"</f>
        <v>02</v>
      </c>
      <c r="G63" s="864" t="s">
        <v>5198</v>
      </c>
      <c r="H63" s="185"/>
      <c r="I63" s="178"/>
      <c r="J63" s="185"/>
      <c r="K63" s="178"/>
      <c r="L63" s="185"/>
      <c r="N63" s="185"/>
      <c r="P63" s="185"/>
      <c r="Q63" s="182"/>
      <c r="R63" s="186"/>
      <c r="S63" s="182"/>
    </row>
    <row r="64" spans="2:19">
      <c r="B64" s="1405"/>
      <c r="C64" s="1408"/>
      <c r="D64" s="1405"/>
      <c r="E64" s="1419"/>
      <c r="F64" s="893" t="str">
        <f>"99"</f>
        <v>99</v>
      </c>
      <c r="G64" s="864" t="s">
        <v>5202</v>
      </c>
      <c r="H64" s="185"/>
      <c r="I64" s="178"/>
      <c r="J64" s="185"/>
      <c r="K64" s="178"/>
      <c r="L64" s="185"/>
      <c r="N64" s="185"/>
      <c r="P64" s="185"/>
      <c r="Q64" s="182"/>
      <c r="R64" s="186"/>
      <c r="S64" s="182"/>
    </row>
    <row r="65" spans="2:19">
      <c r="B65" s="1405"/>
      <c r="C65" s="1408"/>
      <c r="D65" s="1405"/>
      <c r="E65" s="1419"/>
      <c r="F65" s="911" t="s">
        <v>2984</v>
      </c>
      <c r="G65" s="895" t="s">
        <v>6574</v>
      </c>
      <c r="H65" s="912"/>
      <c r="I65" s="897"/>
      <c r="J65" s="896"/>
      <c r="K65" s="897"/>
      <c r="L65" s="896"/>
      <c r="M65" s="898"/>
      <c r="N65" s="896"/>
      <c r="O65" s="899"/>
      <c r="P65" s="896"/>
      <c r="Q65" s="900"/>
      <c r="R65" s="901"/>
      <c r="S65" s="900"/>
    </row>
    <row r="66" spans="2:19">
      <c r="B66" s="1405"/>
      <c r="C66" s="1408"/>
      <c r="D66" s="1405"/>
      <c r="E66" s="1419"/>
      <c r="F66" s="913"/>
      <c r="G66" s="903" t="s">
        <v>6587</v>
      </c>
      <c r="H66" s="914"/>
      <c r="I66" s="905"/>
      <c r="J66" s="904"/>
      <c r="K66" s="905"/>
      <c r="L66" s="904"/>
      <c r="M66" s="906"/>
      <c r="N66" s="904"/>
      <c r="O66" s="906"/>
      <c r="P66" s="904"/>
      <c r="Q66" s="907"/>
      <c r="R66" s="908"/>
      <c r="S66" s="907"/>
    </row>
    <row r="67" spans="2:19">
      <c r="B67" s="1405"/>
      <c r="C67" s="1408"/>
      <c r="D67" s="1405"/>
      <c r="E67" s="1419"/>
      <c r="F67" s="911" t="s">
        <v>664</v>
      </c>
      <c r="G67" s="895" t="s">
        <v>6594</v>
      </c>
      <c r="H67" s="894" t="s">
        <v>656</v>
      </c>
      <c r="I67" s="895" t="s">
        <v>6592</v>
      </c>
      <c r="J67" s="896"/>
      <c r="K67" s="897"/>
      <c r="L67" s="896"/>
      <c r="M67" s="898"/>
      <c r="N67" s="896"/>
      <c r="O67" s="899"/>
      <c r="P67" s="896"/>
      <c r="Q67" s="900"/>
      <c r="R67" s="901"/>
      <c r="S67" s="900"/>
    </row>
    <row r="68" spans="2:19">
      <c r="B68" s="1405"/>
      <c r="C68" s="1408"/>
      <c r="D68" s="1405"/>
      <c r="E68" s="1419"/>
      <c r="F68" s="913"/>
      <c r="G68" s="903" t="s">
        <v>6593</v>
      </c>
      <c r="H68" s="902"/>
      <c r="I68" s="903" t="s">
        <v>6588</v>
      </c>
      <c r="J68" s="904"/>
      <c r="K68" s="905"/>
      <c r="L68" s="904"/>
      <c r="M68" s="909"/>
      <c r="N68" s="904"/>
      <c r="O68" s="906"/>
      <c r="P68" s="904"/>
      <c r="Q68" s="907"/>
      <c r="R68" s="908"/>
      <c r="S68" s="907"/>
    </row>
    <row r="69" spans="2:19">
      <c r="B69" s="1405"/>
      <c r="C69" s="1408"/>
      <c r="D69" s="1405"/>
      <c r="E69" s="1419"/>
      <c r="F69" s="911" t="s">
        <v>2983</v>
      </c>
      <c r="G69" s="895" t="s">
        <v>6595</v>
      </c>
      <c r="H69" s="894" t="s">
        <v>6575</v>
      </c>
      <c r="I69" s="895" t="s">
        <v>6589</v>
      </c>
      <c r="J69" s="896"/>
      <c r="K69" s="897"/>
      <c r="L69" s="896"/>
      <c r="M69" s="898"/>
      <c r="N69" s="896"/>
      <c r="O69" s="899"/>
      <c r="P69" s="896"/>
      <c r="Q69" s="900"/>
      <c r="R69" s="901"/>
      <c r="S69" s="900"/>
    </row>
    <row r="70" spans="2:19">
      <c r="B70" s="1405"/>
      <c r="C70" s="1408"/>
      <c r="D70" s="1405"/>
      <c r="E70" s="1419"/>
      <c r="F70" s="913"/>
      <c r="G70" s="903" t="s">
        <v>6596</v>
      </c>
      <c r="H70" s="902" t="s">
        <v>6576</v>
      </c>
      <c r="I70" s="903" t="s">
        <v>6590</v>
      </c>
      <c r="J70" s="904"/>
      <c r="K70" s="905"/>
      <c r="L70" s="904"/>
      <c r="M70" s="909"/>
      <c r="N70" s="904"/>
      <c r="O70" s="906"/>
      <c r="P70" s="904"/>
      <c r="Q70" s="907"/>
      <c r="R70" s="908"/>
      <c r="S70" s="907"/>
    </row>
    <row r="71" spans="2:19">
      <c r="B71" s="1405"/>
      <c r="C71" s="1408"/>
      <c r="D71" s="1405"/>
      <c r="E71" s="1419"/>
      <c r="F71" s="863" t="s">
        <v>6577</v>
      </c>
      <c r="G71" s="864" t="s">
        <v>6591</v>
      </c>
      <c r="H71" s="177"/>
      <c r="I71" s="178"/>
      <c r="J71" s="896"/>
      <c r="K71" s="897"/>
      <c r="L71" s="896"/>
      <c r="M71" s="898"/>
      <c r="N71" s="896"/>
      <c r="O71" s="899"/>
      <c r="P71" s="896"/>
      <c r="Q71" s="900"/>
      <c r="R71" s="901"/>
      <c r="S71" s="900"/>
    </row>
    <row r="72" spans="2:19" ht="12.5" thickBot="1">
      <c r="B72" s="1406"/>
      <c r="C72" s="1409"/>
      <c r="D72" s="1406"/>
      <c r="E72" s="1420"/>
      <c r="F72" s="876"/>
      <c r="G72" s="877" t="s">
        <v>6597</v>
      </c>
      <c r="H72" s="878"/>
      <c r="I72" s="879"/>
      <c r="J72" s="892"/>
      <c r="K72" s="879"/>
      <c r="L72" s="892"/>
      <c r="M72" s="183"/>
      <c r="N72" s="892"/>
      <c r="O72" s="183"/>
      <c r="P72" s="892"/>
      <c r="Q72" s="879"/>
      <c r="R72" s="187"/>
      <c r="S72" s="879"/>
    </row>
    <row r="73" spans="2:19" ht="12.5" thickBot="1"/>
    <row r="74" spans="2:19" ht="12.5" thickBot="1">
      <c r="B74" s="1415" t="s">
        <v>6598</v>
      </c>
      <c r="C74" s="1416"/>
      <c r="D74" s="1416"/>
      <c r="E74" s="1417"/>
      <c r="F74" s="910"/>
      <c r="G74" s="910"/>
      <c r="H74" s="910"/>
    </row>
    <row r="75" spans="2:19" ht="12.5" thickBot="1"/>
    <row r="76" spans="2:19" ht="13">
      <c r="B76" s="1402" t="s">
        <v>6599</v>
      </c>
      <c r="C76" s="1403"/>
      <c r="D76" s="1403"/>
      <c r="E76" s="1403"/>
      <c r="F76" s="1403"/>
      <c r="G76" s="1403"/>
      <c r="H76" s="1403"/>
      <c r="I76" s="1403"/>
      <c r="J76" s="1403"/>
      <c r="K76" s="1403"/>
      <c r="L76" s="1403"/>
      <c r="M76" s="1403"/>
    </row>
    <row r="77" spans="2:19" ht="13">
      <c r="B77" s="1397" t="s">
        <v>6654</v>
      </c>
      <c r="C77" s="1397"/>
      <c r="D77" s="1397"/>
      <c r="E77" s="1397"/>
      <c r="F77" s="1397"/>
      <c r="G77" s="1397"/>
      <c r="H77" s="1397"/>
      <c r="I77" s="1397"/>
      <c r="J77" s="1397"/>
      <c r="K77" s="1397"/>
      <c r="L77" s="1397"/>
      <c r="M77" s="1397"/>
    </row>
    <row r="78" spans="2:19" ht="13">
      <c r="B78" s="1397" t="s">
        <v>6655</v>
      </c>
      <c r="C78" s="1397"/>
      <c r="D78" s="1397"/>
      <c r="E78" s="1397"/>
      <c r="F78" s="1397"/>
      <c r="G78" s="1397"/>
      <c r="H78" s="1397"/>
      <c r="I78" s="1397"/>
      <c r="J78" s="1397"/>
      <c r="K78" s="1397"/>
      <c r="L78" s="1397"/>
      <c r="M78" s="1397"/>
    </row>
    <row r="79" spans="2:19" ht="13">
      <c r="B79" s="1397" t="s">
        <v>6656</v>
      </c>
      <c r="C79" s="1397"/>
      <c r="D79" s="1397"/>
      <c r="E79" s="1397"/>
      <c r="F79" s="1397"/>
      <c r="G79" s="1397"/>
      <c r="H79" s="1397"/>
      <c r="I79" s="1397"/>
      <c r="J79" s="1397"/>
      <c r="K79" s="1397"/>
      <c r="L79" s="1397"/>
      <c r="M79" s="1397"/>
    </row>
    <row r="80" spans="2:19" ht="13">
      <c r="B80" s="1397" t="s">
        <v>6657</v>
      </c>
      <c r="C80" s="1397"/>
      <c r="D80" s="1397"/>
      <c r="E80" s="1397"/>
      <c r="F80" s="1397"/>
      <c r="G80" s="1397"/>
      <c r="H80" s="1397"/>
      <c r="I80" s="1397"/>
      <c r="J80" s="1397"/>
      <c r="K80" s="1397"/>
      <c r="L80" s="1397"/>
      <c r="M80" s="1397"/>
    </row>
    <row r="81" spans="2:13" ht="13">
      <c r="B81" s="1397" t="s">
        <v>6658</v>
      </c>
      <c r="C81" s="1397"/>
      <c r="D81" s="1397"/>
      <c r="E81" s="1397"/>
      <c r="F81" s="1397"/>
      <c r="G81" s="1397"/>
      <c r="H81" s="1397"/>
      <c r="I81" s="1397"/>
      <c r="J81" s="1397"/>
      <c r="K81" s="1397"/>
      <c r="L81" s="1397"/>
      <c r="M81" s="1397"/>
    </row>
  </sheetData>
  <mergeCells count="43">
    <mergeCell ref="B80:M80"/>
    <mergeCell ref="B81:M81"/>
    <mergeCell ref="B74:E74"/>
    <mergeCell ref="B76:M76"/>
    <mergeCell ref="B77:M77"/>
    <mergeCell ref="B78:M78"/>
    <mergeCell ref="B79:M79"/>
    <mergeCell ref="B41:B61"/>
    <mergeCell ref="C41:C61"/>
    <mergeCell ref="D41:D61"/>
    <mergeCell ref="E41:E61"/>
    <mergeCell ref="B62:B72"/>
    <mergeCell ref="C62:C72"/>
    <mergeCell ref="D62:D72"/>
    <mergeCell ref="E62:E72"/>
    <mergeCell ref="B6:B24"/>
    <mergeCell ref="C6:C24"/>
    <mergeCell ref="D6:D24"/>
    <mergeCell ref="E6:E24"/>
    <mergeCell ref="B25:B40"/>
    <mergeCell ref="C25:C40"/>
    <mergeCell ref="D25:D40"/>
    <mergeCell ref="E25:E40"/>
    <mergeCell ref="F2:S2"/>
    <mergeCell ref="F3:S3"/>
    <mergeCell ref="N4:O4"/>
    <mergeCell ref="P4:Q4"/>
    <mergeCell ref="R4:S4"/>
    <mergeCell ref="L4:M4"/>
    <mergeCell ref="B4:C4"/>
    <mergeCell ref="D4:E4"/>
    <mergeCell ref="F4:G4"/>
    <mergeCell ref="H4:I4"/>
    <mergeCell ref="J4:K4"/>
    <mergeCell ref="P5:Q5"/>
    <mergeCell ref="R5:S5"/>
    <mergeCell ref="L5:M5"/>
    <mergeCell ref="N5:O5"/>
    <mergeCell ref="B5:C5"/>
    <mergeCell ref="D5:E5"/>
    <mergeCell ref="F5:G5"/>
    <mergeCell ref="H5:I5"/>
    <mergeCell ref="J5:K5"/>
  </mergeCells>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53029-AC55-4B68-9548-0B45776F7DE3}">
  <dimension ref="A1"/>
  <sheetViews>
    <sheetView workbookViewId="0"/>
  </sheetViews>
  <sheetFormatPr baseColWidth="10" defaultRowHeight="1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BAF2E-DB8E-477B-AC35-619F4C0F5AD1}">
  <sheetPr codeName="Feuil3"/>
  <dimension ref="B1:U91"/>
  <sheetViews>
    <sheetView showGridLines="0" zoomScaleNormal="100" workbookViewId="0">
      <pane ySplit="3" topLeftCell="A4" activePane="bottomLeft" state="frozenSplit"/>
      <selection pane="bottomLeft" activeCell="A4" sqref="A4"/>
    </sheetView>
  </sheetViews>
  <sheetFormatPr baseColWidth="10" defaultColWidth="11.36328125" defaultRowHeight="13"/>
  <cols>
    <col min="1" max="1" width="1.6328125" style="398" customWidth="1"/>
    <col min="2" max="2" width="12.6328125" style="398" bestFit="1" customWidth="1"/>
    <col min="3" max="20" width="3.7265625" style="398" customWidth="1"/>
    <col min="21" max="21" width="50.6328125" style="398" customWidth="1"/>
    <col min="22" max="27" width="11.36328125" style="398" customWidth="1"/>
    <col min="28" max="16384" width="11.36328125" style="398"/>
  </cols>
  <sheetData>
    <row r="1" spans="2:21" ht="6" customHeight="1"/>
    <row r="2" spans="2:21" ht="13.5">
      <c r="E2" s="463"/>
      <c r="F2" s="463"/>
      <c r="G2" s="463"/>
      <c r="H2" s="463"/>
      <c r="I2" s="1168" t="s">
        <v>6659</v>
      </c>
      <c r="J2" s="1168"/>
      <c r="K2" s="1168"/>
      <c r="L2" s="1168"/>
      <c r="M2" s="1168"/>
      <c r="N2" s="1168"/>
      <c r="O2" s="1168"/>
      <c r="P2" s="1168"/>
      <c r="Q2" s="1168"/>
      <c r="R2" s="1168"/>
      <c r="S2" s="1168"/>
      <c r="T2" s="1168"/>
      <c r="U2" s="1168"/>
    </row>
    <row r="3" spans="2:21" ht="25" customHeight="1">
      <c r="E3" s="399"/>
      <c r="F3" s="399"/>
      <c r="G3" s="399"/>
      <c r="H3" s="399"/>
      <c r="I3" s="1169" t="s">
        <v>6115</v>
      </c>
      <c r="J3" s="1169"/>
      <c r="K3" s="1169"/>
      <c r="L3" s="1169"/>
      <c r="M3" s="1169"/>
      <c r="N3" s="1169"/>
      <c r="O3" s="1169"/>
      <c r="P3" s="1169"/>
      <c r="Q3" s="1169"/>
      <c r="R3" s="1169"/>
      <c r="S3" s="1169"/>
      <c r="T3" s="1169"/>
      <c r="U3" s="1169"/>
    </row>
    <row r="5" spans="2:21" s="460" customFormat="1" ht="15" customHeight="1">
      <c r="B5" s="1171" t="s">
        <v>6116</v>
      </c>
      <c r="C5" s="1172"/>
      <c r="D5" s="1172"/>
      <c r="E5" s="1172"/>
      <c r="F5" s="1172"/>
      <c r="G5" s="1172"/>
      <c r="H5" s="1172"/>
      <c r="I5" s="1172"/>
      <c r="J5" s="1172"/>
      <c r="K5" s="1172"/>
      <c r="L5" s="1172"/>
      <c r="M5" s="1172"/>
      <c r="N5" s="1172"/>
      <c r="O5" s="1172"/>
      <c r="P5" s="1172"/>
      <c r="Q5" s="1172"/>
      <c r="R5" s="1172"/>
      <c r="S5" s="1172"/>
      <c r="T5" s="1172"/>
      <c r="U5" s="1173"/>
    </row>
    <row r="6" spans="2:21" s="460" customFormat="1" ht="15" customHeight="1">
      <c r="B6" s="462"/>
      <c r="C6" s="462"/>
      <c r="D6" s="462"/>
      <c r="E6" s="462"/>
      <c r="F6" s="462"/>
      <c r="G6" s="462"/>
      <c r="H6" s="462"/>
      <c r="I6" s="462"/>
      <c r="J6" s="462"/>
      <c r="K6" s="462"/>
      <c r="L6" s="462"/>
      <c r="M6" s="462"/>
      <c r="N6" s="462"/>
      <c r="O6" s="462"/>
      <c r="P6" s="462"/>
      <c r="Q6" s="462"/>
      <c r="R6" s="462"/>
      <c r="S6" s="462"/>
      <c r="T6" s="462"/>
      <c r="U6" s="462"/>
    </row>
    <row r="7" spans="2:21" s="460" customFormat="1" ht="15" customHeight="1">
      <c r="B7" s="1175" t="s">
        <v>6117</v>
      </c>
      <c r="C7" s="1175"/>
      <c r="D7" s="1175"/>
      <c r="E7" s="1175"/>
      <c r="F7" s="1175"/>
      <c r="G7" s="1175"/>
      <c r="H7" s="1175"/>
      <c r="I7" s="1175"/>
      <c r="J7" s="1175"/>
      <c r="K7" s="1175"/>
      <c r="L7" s="1175"/>
      <c r="M7" s="1175"/>
      <c r="N7" s="1175"/>
      <c r="O7" s="1175"/>
      <c r="P7" s="1175"/>
      <c r="Q7" s="1175"/>
      <c r="R7" s="1175"/>
      <c r="S7" s="1175"/>
      <c r="T7" s="1175"/>
      <c r="U7" s="1175"/>
    </row>
    <row r="8" spans="2:21" s="460" customFormat="1" ht="15" customHeight="1">
      <c r="B8" s="1174" t="s">
        <v>6118</v>
      </c>
      <c r="C8" s="1174"/>
      <c r="D8" s="1174"/>
      <c r="E8" s="1174"/>
      <c r="F8" s="1174"/>
      <c r="G8" s="1174"/>
      <c r="H8" s="1174"/>
      <c r="I8" s="1174"/>
      <c r="J8" s="1174"/>
      <c r="K8" s="1174"/>
      <c r="L8" s="1174"/>
      <c r="M8" s="1174"/>
      <c r="N8" s="1174"/>
      <c r="O8" s="1174"/>
      <c r="P8" s="1174"/>
      <c r="Q8" s="1174"/>
      <c r="R8" s="1174"/>
      <c r="S8" s="1174"/>
      <c r="T8" s="1174"/>
      <c r="U8" s="1174"/>
    </row>
    <row r="9" spans="2:21" s="402" customFormat="1" ht="12.75" customHeight="1">
      <c r="B9" s="401" t="s">
        <v>6119</v>
      </c>
      <c r="C9" s="1170" t="s">
        <v>6122</v>
      </c>
      <c r="D9" s="1170"/>
      <c r="E9" s="1170"/>
      <c r="F9" s="1170"/>
      <c r="G9" s="1170"/>
      <c r="H9" s="1170"/>
      <c r="I9" s="1170"/>
      <c r="J9" s="1170"/>
      <c r="K9" s="1170"/>
      <c r="L9" s="1170"/>
      <c r="M9" s="1170"/>
      <c r="N9" s="1170"/>
      <c r="O9" s="1170"/>
      <c r="P9" s="1170"/>
      <c r="Q9" s="1170"/>
      <c r="R9" s="1170"/>
      <c r="S9" s="1170"/>
      <c r="T9" s="1170"/>
      <c r="U9" s="1170"/>
    </row>
    <row r="10" spans="2:21" s="402" customFormat="1" ht="12.75" customHeight="1">
      <c r="B10" s="401" t="s">
        <v>6120</v>
      </c>
      <c r="C10" s="1170" t="s">
        <v>6123</v>
      </c>
      <c r="D10" s="1170"/>
      <c r="E10" s="1170"/>
      <c r="F10" s="1170"/>
      <c r="G10" s="1170"/>
      <c r="H10" s="1170"/>
      <c r="I10" s="1170"/>
      <c r="J10" s="1170"/>
      <c r="K10" s="1170"/>
      <c r="L10" s="1170"/>
      <c r="M10" s="1170"/>
      <c r="N10" s="1170"/>
      <c r="O10" s="1170"/>
      <c r="P10" s="1170"/>
      <c r="Q10" s="1170"/>
      <c r="R10" s="1170"/>
      <c r="S10" s="1170"/>
      <c r="T10" s="1170"/>
      <c r="U10" s="1170"/>
    </row>
    <row r="11" spans="2:21" s="402" customFormat="1" ht="12.75" customHeight="1">
      <c r="B11" s="401" t="s">
        <v>6121</v>
      </c>
      <c r="C11" s="1170" t="s">
        <v>6124</v>
      </c>
      <c r="D11" s="1170"/>
      <c r="E11" s="1170"/>
      <c r="F11" s="1170"/>
      <c r="G11" s="1170"/>
      <c r="H11" s="1170"/>
      <c r="I11" s="1170"/>
      <c r="J11" s="1170"/>
      <c r="K11" s="1170"/>
      <c r="L11" s="1170"/>
      <c r="M11" s="1170"/>
      <c r="N11" s="1170"/>
      <c r="O11" s="1170"/>
      <c r="P11" s="1170"/>
      <c r="Q11" s="1170"/>
      <c r="R11" s="1170"/>
      <c r="S11" s="1170"/>
      <c r="T11" s="1170"/>
      <c r="U11" s="1170"/>
    </row>
    <row r="12" spans="2:21" s="402" customFormat="1"/>
    <row r="13" spans="2:21" s="402" customFormat="1">
      <c r="B13" s="1159" t="s">
        <v>6131</v>
      </c>
      <c r="C13" s="1159"/>
      <c r="D13" s="1159"/>
      <c r="E13" s="1159"/>
      <c r="F13" s="1159"/>
      <c r="G13" s="1159"/>
      <c r="H13" s="1159"/>
      <c r="I13" s="1159"/>
      <c r="J13" s="1159"/>
      <c r="K13" s="1159"/>
      <c r="L13" s="1159"/>
      <c r="M13" s="1159"/>
      <c r="N13" s="1159"/>
      <c r="O13" s="1159"/>
      <c r="P13" s="1159"/>
      <c r="Q13" s="1159"/>
      <c r="R13" s="1159"/>
      <c r="S13" s="1159"/>
      <c r="T13" s="1159"/>
      <c r="U13" s="1159"/>
    </row>
    <row r="14" spans="2:21" s="402" customFormat="1" ht="13" customHeight="1">
      <c r="B14" s="1159" t="s">
        <v>6132</v>
      </c>
      <c r="C14" s="1159"/>
      <c r="D14" s="1159"/>
      <c r="E14" s="1159"/>
      <c r="F14" s="1159"/>
      <c r="G14" s="1159"/>
      <c r="H14" s="1159"/>
      <c r="I14" s="1159"/>
      <c r="J14" s="1159"/>
      <c r="K14" s="1159"/>
      <c r="L14" s="1159"/>
      <c r="M14" s="1159"/>
      <c r="N14" s="1159"/>
      <c r="O14" s="1159"/>
      <c r="P14" s="1159"/>
      <c r="Q14" s="1159"/>
      <c r="R14" s="1159"/>
      <c r="S14" s="1159"/>
      <c r="T14" s="1159"/>
      <c r="U14" s="1159"/>
    </row>
    <row r="15" spans="2:21" s="402" customFormat="1" ht="13" customHeight="1"/>
    <row r="16" spans="2:21" s="460" customFormat="1" ht="15" customHeight="1">
      <c r="B16" s="1175" t="s">
        <v>6780</v>
      </c>
      <c r="C16" s="1175"/>
      <c r="D16" s="1175"/>
      <c r="E16" s="1175"/>
      <c r="F16" s="1175"/>
      <c r="G16" s="1175"/>
      <c r="H16" s="1175"/>
      <c r="I16" s="1175"/>
      <c r="J16" s="1175"/>
      <c r="K16" s="1175"/>
      <c r="L16" s="1175"/>
      <c r="M16" s="1175"/>
      <c r="N16" s="1175"/>
      <c r="O16" s="1175"/>
      <c r="P16" s="1175"/>
      <c r="Q16" s="1175"/>
      <c r="R16" s="1175"/>
      <c r="S16" s="1175"/>
      <c r="T16" s="1175"/>
      <c r="U16" s="1175"/>
    </row>
    <row r="17" spans="2:21" s="460" customFormat="1" ht="15" customHeight="1">
      <c r="B17" s="1174" t="s">
        <v>6781</v>
      </c>
      <c r="C17" s="1174"/>
      <c r="D17" s="1174"/>
      <c r="E17" s="1174"/>
      <c r="F17" s="1174"/>
      <c r="G17" s="1174"/>
      <c r="H17" s="1174"/>
      <c r="I17" s="1174"/>
      <c r="J17" s="1174"/>
      <c r="K17" s="1174"/>
      <c r="L17" s="1174"/>
      <c r="M17" s="1174"/>
      <c r="N17" s="1174"/>
      <c r="O17" s="1174"/>
      <c r="P17" s="1174"/>
      <c r="Q17" s="1174"/>
      <c r="R17" s="1174"/>
      <c r="S17" s="1174"/>
      <c r="T17" s="1174"/>
      <c r="U17" s="1174"/>
    </row>
    <row r="18" spans="2:21" s="460" customFormat="1" ht="15" customHeight="1">
      <c r="B18" s="1174" t="s">
        <v>6782</v>
      </c>
      <c r="C18" s="1174"/>
      <c r="D18" s="1174"/>
      <c r="E18" s="1174"/>
      <c r="F18" s="1174"/>
      <c r="G18" s="1174"/>
      <c r="H18" s="1174"/>
      <c r="I18" s="1174"/>
      <c r="J18" s="1174"/>
      <c r="K18" s="1174"/>
      <c r="L18" s="1174"/>
      <c r="M18" s="1174"/>
      <c r="N18" s="1174"/>
      <c r="O18" s="1174"/>
      <c r="P18" s="1174"/>
      <c r="Q18" s="1174"/>
      <c r="R18" s="1174"/>
      <c r="S18" s="1174"/>
      <c r="T18" s="1174"/>
      <c r="U18" s="1174"/>
    </row>
    <row r="19" spans="2:21" s="402" customFormat="1" ht="12.75" customHeight="1">
      <c r="B19" s="401" t="s">
        <v>1191</v>
      </c>
      <c r="C19" s="1170" t="s">
        <v>6125</v>
      </c>
      <c r="D19" s="1170"/>
      <c r="E19" s="1170"/>
      <c r="F19" s="1170"/>
      <c r="G19" s="1170"/>
      <c r="H19" s="1170"/>
      <c r="I19" s="1170"/>
      <c r="J19" s="1170"/>
      <c r="K19" s="1170"/>
      <c r="L19" s="1170"/>
      <c r="M19" s="1170"/>
      <c r="N19" s="1170"/>
      <c r="O19" s="1170"/>
      <c r="P19" s="1170"/>
      <c r="Q19" s="1170"/>
      <c r="R19" s="1170"/>
      <c r="S19" s="1170"/>
      <c r="T19" s="1170"/>
      <c r="U19" s="1170"/>
    </row>
    <row r="20" spans="2:21" s="402" customFormat="1" ht="12.75" customHeight="1">
      <c r="B20" s="401" t="s">
        <v>1176</v>
      </c>
      <c r="C20" s="1170" t="s">
        <v>6126</v>
      </c>
      <c r="D20" s="1170"/>
      <c r="E20" s="1170"/>
      <c r="F20" s="1170"/>
      <c r="G20" s="1170"/>
      <c r="H20" s="1170"/>
      <c r="I20" s="1170"/>
      <c r="J20" s="1170"/>
      <c r="K20" s="1170"/>
      <c r="L20" s="1170"/>
      <c r="M20" s="1170"/>
      <c r="N20" s="1170"/>
      <c r="O20" s="1170"/>
      <c r="P20" s="1170"/>
      <c r="Q20" s="1170"/>
      <c r="R20" s="1170"/>
      <c r="S20" s="1170"/>
      <c r="T20" s="1170"/>
      <c r="U20" s="1170"/>
    </row>
    <row r="21" spans="2:21" s="402" customFormat="1" ht="12.75" customHeight="1">
      <c r="B21" s="401" t="s">
        <v>1195</v>
      </c>
      <c r="C21" s="1170" t="s">
        <v>6127</v>
      </c>
      <c r="D21" s="1170"/>
      <c r="E21" s="1170"/>
      <c r="F21" s="1170"/>
      <c r="G21" s="1170"/>
      <c r="H21" s="1170"/>
      <c r="I21" s="1170"/>
      <c r="J21" s="1170"/>
      <c r="K21" s="1170"/>
      <c r="L21" s="1170"/>
      <c r="M21" s="1170"/>
      <c r="N21" s="1170"/>
      <c r="O21" s="1170"/>
      <c r="P21" s="1170"/>
      <c r="Q21" s="1170"/>
      <c r="R21" s="1170"/>
      <c r="S21" s="1170"/>
      <c r="T21" s="1170"/>
      <c r="U21" s="1170"/>
    </row>
    <row r="22" spans="2:21" s="402" customFormat="1" ht="12.75" customHeight="1">
      <c r="B22" s="401" t="s">
        <v>1300</v>
      </c>
      <c r="C22" s="1170" t="s">
        <v>6128</v>
      </c>
      <c r="D22" s="1170"/>
      <c r="E22" s="1170"/>
      <c r="F22" s="1170"/>
      <c r="G22" s="1170"/>
      <c r="H22" s="1170"/>
      <c r="I22" s="1170"/>
      <c r="J22" s="1170"/>
      <c r="K22" s="1170"/>
      <c r="L22" s="1170"/>
      <c r="M22" s="1170"/>
      <c r="N22" s="1170"/>
      <c r="O22" s="1170"/>
      <c r="P22" s="1170"/>
      <c r="Q22" s="1170"/>
      <c r="R22" s="1170"/>
      <c r="S22" s="1170"/>
      <c r="T22" s="1170"/>
      <c r="U22" s="1170"/>
    </row>
    <row r="23" spans="2:21" s="402" customFormat="1"/>
    <row r="24" spans="2:21" s="402" customFormat="1">
      <c r="B24" s="1159" t="s">
        <v>6129</v>
      </c>
      <c r="C24" s="1159"/>
      <c r="D24" s="1159"/>
      <c r="E24" s="1159"/>
      <c r="F24" s="1159"/>
      <c r="G24" s="1159"/>
      <c r="H24" s="1159"/>
      <c r="I24" s="1159"/>
      <c r="J24" s="1159"/>
      <c r="K24" s="1159"/>
      <c r="L24" s="1159"/>
      <c r="M24" s="1159"/>
      <c r="N24" s="1159"/>
      <c r="O24" s="1159"/>
      <c r="P24" s="1159"/>
      <c r="Q24" s="1159"/>
      <c r="R24" s="1159"/>
      <c r="S24" s="1159"/>
      <c r="T24" s="1159"/>
      <c r="U24" s="1159"/>
    </row>
    <row r="25" spans="2:21" s="402" customFormat="1" ht="13" customHeight="1">
      <c r="B25" s="1159" t="s">
        <v>6130</v>
      </c>
      <c r="C25" s="1159"/>
      <c r="D25" s="1159"/>
      <c r="E25" s="1159"/>
      <c r="F25" s="1159"/>
      <c r="G25" s="1159"/>
      <c r="H25" s="1159"/>
      <c r="I25" s="1159"/>
      <c r="J25" s="1159"/>
      <c r="K25" s="1159"/>
      <c r="L25" s="1159"/>
      <c r="M25" s="1159"/>
      <c r="N25" s="1159"/>
      <c r="O25" s="1159"/>
      <c r="P25" s="1159"/>
      <c r="Q25" s="1159"/>
      <c r="R25" s="1159"/>
      <c r="S25" s="1159"/>
      <c r="T25" s="1159"/>
      <c r="U25" s="1159"/>
    </row>
    <row r="26" spans="2:21" s="402" customFormat="1"/>
    <row r="27" spans="2:21" s="460" customFormat="1" ht="15" customHeight="1">
      <c r="B27" s="1171" t="s">
        <v>6133</v>
      </c>
      <c r="C27" s="1172"/>
      <c r="D27" s="1172"/>
      <c r="E27" s="1172"/>
      <c r="F27" s="1172"/>
      <c r="G27" s="1172"/>
      <c r="H27" s="1172"/>
      <c r="I27" s="1172"/>
      <c r="J27" s="1172"/>
      <c r="K27" s="1172"/>
      <c r="L27" s="1172"/>
      <c r="M27" s="1172"/>
      <c r="N27" s="1172"/>
      <c r="O27" s="1172"/>
      <c r="P27" s="1172"/>
      <c r="Q27" s="1172"/>
      <c r="R27" s="1172"/>
      <c r="S27" s="1172"/>
      <c r="T27" s="1172"/>
      <c r="U27" s="1173"/>
    </row>
    <row r="28" spans="2:21" s="460" customFormat="1" ht="15" customHeight="1">
      <c r="B28" s="462"/>
      <c r="C28" s="462"/>
      <c r="D28" s="462"/>
      <c r="E28" s="462"/>
      <c r="F28" s="462"/>
      <c r="G28" s="462"/>
      <c r="H28" s="462"/>
      <c r="I28" s="462"/>
      <c r="J28" s="462"/>
      <c r="K28" s="462"/>
      <c r="L28" s="462"/>
      <c r="M28" s="462"/>
      <c r="N28" s="462"/>
      <c r="O28" s="462"/>
      <c r="P28" s="462"/>
      <c r="Q28" s="462"/>
      <c r="R28" s="462"/>
      <c r="S28" s="462"/>
      <c r="T28" s="462"/>
    </row>
    <row r="29" spans="2:21" s="402" customFormat="1">
      <c r="B29" s="1159" t="s">
        <v>6134</v>
      </c>
      <c r="C29" s="1159"/>
      <c r="D29" s="1159"/>
      <c r="E29" s="1159"/>
      <c r="F29" s="1159"/>
      <c r="G29" s="1159"/>
      <c r="H29" s="1159"/>
      <c r="I29" s="1159"/>
      <c r="J29" s="1159"/>
      <c r="K29" s="1159"/>
      <c r="L29" s="1159"/>
      <c r="M29" s="1159"/>
      <c r="N29" s="1159"/>
      <c r="O29" s="1159"/>
      <c r="P29" s="1159"/>
      <c r="Q29" s="1159"/>
      <c r="R29" s="1159"/>
      <c r="S29" s="1159"/>
      <c r="T29" s="1159"/>
      <c r="U29" s="1159"/>
    </row>
    <row r="30" spans="2:21" s="402" customFormat="1" ht="12.75" customHeight="1">
      <c r="B30" s="400" t="s">
        <v>964</v>
      </c>
      <c r="C30" s="1159" t="s">
        <v>6135</v>
      </c>
      <c r="D30" s="1159"/>
      <c r="E30" s="1159"/>
      <c r="F30" s="1159"/>
      <c r="G30" s="1159"/>
      <c r="H30" s="1159"/>
      <c r="I30" s="1159"/>
      <c r="J30" s="1159"/>
      <c r="K30" s="1159"/>
      <c r="L30" s="1159"/>
      <c r="M30" s="1159"/>
      <c r="N30" s="1159"/>
      <c r="O30" s="1159"/>
      <c r="P30" s="1159"/>
      <c r="Q30" s="1159"/>
      <c r="R30" s="1159"/>
      <c r="S30" s="1159"/>
      <c r="T30" s="1159"/>
      <c r="U30" s="1159"/>
    </row>
    <row r="31" spans="2:21" s="402" customFormat="1">
      <c r="B31" s="400" t="s">
        <v>1034</v>
      </c>
      <c r="C31" s="1159" t="s">
        <v>6136</v>
      </c>
      <c r="D31" s="1159"/>
      <c r="E31" s="1159"/>
      <c r="F31" s="1159"/>
      <c r="G31" s="1159"/>
      <c r="H31" s="1159"/>
      <c r="I31" s="1159"/>
      <c r="J31" s="1159"/>
      <c r="K31" s="1159"/>
      <c r="L31" s="1159"/>
      <c r="M31" s="1159"/>
      <c r="N31" s="1159"/>
      <c r="O31" s="1159"/>
      <c r="P31" s="1159"/>
      <c r="Q31" s="1159"/>
      <c r="R31" s="1159"/>
      <c r="S31" s="1159"/>
      <c r="T31" s="1159"/>
      <c r="U31" s="1159"/>
    </row>
    <row r="32" spans="2:21" s="402" customFormat="1">
      <c r="B32" s="400" t="s">
        <v>525</v>
      </c>
      <c r="C32" s="1159" t="s">
        <v>6137</v>
      </c>
      <c r="D32" s="1159"/>
      <c r="E32" s="1159"/>
      <c r="F32" s="1159"/>
      <c r="G32" s="1159"/>
      <c r="H32" s="1159"/>
      <c r="I32" s="1159"/>
      <c r="J32" s="1159"/>
      <c r="K32" s="1159"/>
      <c r="L32" s="1159"/>
      <c r="M32" s="1159"/>
      <c r="N32" s="1159"/>
      <c r="O32" s="1159"/>
      <c r="P32" s="1159"/>
      <c r="Q32" s="1159"/>
      <c r="R32" s="1159"/>
      <c r="S32" s="1159"/>
      <c r="T32" s="1159"/>
      <c r="U32" s="1159"/>
    </row>
    <row r="33" spans="2:21" s="402" customFormat="1">
      <c r="B33" s="400"/>
    </row>
    <row r="34" spans="2:21" s="402" customFormat="1">
      <c r="B34" s="1159" t="s">
        <v>6138</v>
      </c>
      <c r="C34" s="1159"/>
      <c r="D34" s="1159"/>
      <c r="E34" s="1159"/>
      <c r="F34" s="1159"/>
      <c r="G34" s="1159"/>
      <c r="H34" s="1159"/>
      <c r="I34" s="1159"/>
      <c r="J34" s="1159"/>
      <c r="K34" s="1159"/>
      <c r="L34" s="1159"/>
      <c r="M34" s="1159"/>
      <c r="N34" s="1159"/>
      <c r="O34" s="1159"/>
      <c r="P34" s="1159"/>
      <c r="Q34" s="1159"/>
      <c r="R34" s="1159"/>
      <c r="S34" s="1159"/>
      <c r="T34" s="1159"/>
      <c r="U34" s="1159"/>
    </row>
    <row r="35" spans="2:21" s="402" customFormat="1"/>
    <row r="36" spans="2:21" s="402" customFormat="1">
      <c r="B36" s="1159" t="s">
        <v>6167</v>
      </c>
      <c r="C36" s="1159"/>
      <c r="D36" s="1159"/>
      <c r="E36" s="1159"/>
      <c r="F36" s="1159"/>
      <c r="G36" s="1159"/>
      <c r="H36" s="1159"/>
      <c r="I36" s="1159"/>
      <c r="J36" s="1159"/>
      <c r="K36" s="1159"/>
      <c r="L36" s="1159"/>
      <c r="M36" s="1159"/>
      <c r="N36" s="1159"/>
      <c r="O36" s="1159"/>
      <c r="P36" s="1159"/>
      <c r="Q36" s="1159"/>
      <c r="R36" s="1159"/>
      <c r="S36" s="1159"/>
      <c r="T36" s="1159"/>
      <c r="U36" s="1159"/>
    </row>
    <row r="37" spans="2:21" s="402" customFormat="1" ht="12.75" customHeight="1">
      <c r="B37" s="400" t="s">
        <v>1035</v>
      </c>
      <c r="C37" s="1159" t="s">
        <v>6139</v>
      </c>
      <c r="D37" s="1159"/>
      <c r="E37" s="1159"/>
      <c r="F37" s="1159"/>
      <c r="G37" s="1159"/>
      <c r="H37" s="1159"/>
      <c r="I37" s="1159"/>
      <c r="J37" s="1159"/>
      <c r="K37" s="1159"/>
      <c r="L37" s="1159"/>
      <c r="M37" s="1159"/>
      <c r="N37" s="1159"/>
      <c r="O37" s="1159"/>
      <c r="P37" s="1159"/>
      <c r="Q37" s="1159"/>
      <c r="R37" s="1159"/>
      <c r="S37" s="1159"/>
      <c r="T37" s="1159"/>
      <c r="U37" s="1159"/>
    </row>
    <row r="38" spans="2:21" s="402" customFormat="1" ht="12.75" customHeight="1">
      <c r="B38" s="400" t="s">
        <v>1038</v>
      </c>
      <c r="C38" s="1159" t="s">
        <v>6140</v>
      </c>
      <c r="D38" s="1159"/>
      <c r="E38" s="1159"/>
      <c r="F38" s="1159"/>
      <c r="G38" s="1159"/>
      <c r="H38" s="1159"/>
      <c r="I38" s="1159"/>
      <c r="J38" s="1159"/>
      <c r="K38" s="1159"/>
      <c r="L38" s="1159"/>
      <c r="M38" s="1159"/>
      <c r="N38" s="1159"/>
      <c r="O38" s="1159"/>
      <c r="P38" s="1159"/>
      <c r="Q38" s="1159"/>
      <c r="R38" s="1159"/>
      <c r="S38" s="1159"/>
      <c r="T38" s="1159"/>
      <c r="U38" s="1159"/>
    </row>
    <row r="39" spans="2:21" s="402" customFormat="1" ht="12.75" customHeight="1">
      <c r="B39" s="400" t="s">
        <v>1036</v>
      </c>
      <c r="C39" s="1159" t="s">
        <v>6141</v>
      </c>
      <c r="D39" s="1159"/>
      <c r="E39" s="1159"/>
      <c r="F39" s="1159"/>
      <c r="G39" s="1159"/>
      <c r="H39" s="1159"/>
      <c r="I39" s="1159"/>
      <c r="J39" s="1159"/>
      <c r="K39" s="1159"/>
      <c r="L39" s="1159"/>
      <c r="M39" s="1159"/>
      <c r="N39" s="1159"/>
      <c r="O39" s="1159"/>
      <c r="P39" s="1159"/>
      <c r="Q39" s="1159"/>
      <c r="R39" s="1159"/>
      <c r="S39" s="1159"/>
      <c r="T39" s="1159"/>
      <c r="U39" s="1159"/>
    </row>
    <row r="40" spans="2:21" s="402" customFormat="1" ht="12.75" customHeight="1">
      <c r="B40" s="400" t="s">
        <v>1039</v>
      </c>
      <c r="C40" s="1159" t="s">
        <v>6142</v>
      </c>
      <c r="D40" s="1159"/>
      <c r="E40" s="1159"/>
      <c r="F40" s="1159"/>
      <c r="G40" s="1159"/>
      <c r="H40" s="1159"/>
      <c r="I40" s="1159"/>
      <c r="J40" s="1159"/>
      <c r="K40" s="1159"/>
      <c r="L40" s="1159"/>
      <c r="M40" s="1159"/>
      <c r="N40" s="1159"/>
      <c r="O40" s="1159"/>
      <c r="P40" s="1159"/>
      <c r="Q40" s="1159"/>
      <c r="R40" s="1159"/>
      <c r="S40" s="1159"/>
      <c r="T40" s="1159"/>
      <c r="U40" s="1159"/>
    </row>
    <row r="41" spans="2:21" s="402" customFormat="1" ht="12.75" customHeight="1">
      <c r="B41" s="400"/>
      <c r="C41" s="435"/>
      <c r="D41" s="435"/>
      <c r="E41" s="435"/>
      <c r="F41" s="435"/>
      <c r="G41" s="435"/>
      <c r="H41" s="435"/>
      <c r="I41" s="435"/>
      <c r="J41" s="435"/>
      <c r="K41" s="435"/>
      <c r="L41" s="435"/>
      <c r="M41" s="435"/>
      <c r="N41" s="435"/>
      <c r="O41" s="435"/>
      <c r="P41" s="435"/>
      <c r="Q41" s="435"/>
      <c r="R41" s="435"/>
      <c r="S41" s="435"/>
      <c r="T41" s="435"/>
      <c r="U41" s="435"/>
    </row>
    <row r="42" spans="2:21" s="402" customFormat="1" ht="12.75" customHeight="1">
      <c r="B42" s="1159" t="s">
        <v>6166</v>
      </c>
      <c r="C42" s="1159"/>
      <c r="D42" s="1159"/>
      <c r="E42" s="1159"/>
      <c r="F42" s="1159"/>
      <c r="G42" s="1159"/>
      <c r="H42" s="1159"/>
      <c r="I42" s="1159"/>
      <c r="J42" s="1159"/>
      <c r="K42" s="1159"/>
      <c r="L42" s="1159"/>
      <c r="M42" s="1159"/>
      <c r="N42" s="1159"/>
      <c r="O42" s="1159"/>
      <c r="P42" s="1159"/>
      <c r="Q42" s="1159"/>
      <c r="R42" s="1159"/>
      <c r="S42" s="1159"/>
      <c r="T42" s="1159"/>
      <c r="U42" s="1159"/>
    </row>
    <row r="43" spans="2:21" s="404" customFormat="1" ht="13" customHeight="1">
      <c r="B43" s="403" t="s">
        <v>1037</v>
      </c>
      <c r="C43" s="1159" t="s">
        <v>6143</v>
      </c>
      <c r="D43" s="1159"/>
      <c r="E43" s="1159"/>
      <c r="F43" s="1159"/>
      <c r="G43" s="1159"/>
      <c r="H43" s="1159"/>
      <c r="I43" s="1159"/>
      <c r="J43" s="1159"/>
      <c r="K43" s="1159"/>
      <c r="L43" s="1159"/>
      <c r="M43" s="1159"/>
      <c r="N43" s="1159"/>
      <c r="O43" s="1159"/>
      <c r="P43" s="1159"/>
      <c r="Q43" s="1159"/>
      <c r="R43" s="1159"/>
      <c r="S43" s="1159"/>
      <c r="T43" s="1159"/>
      <c r="U43" s="1159"/>
    </row>
    <row r="44" spans="2:21" s="404" customFormat="1">
      <c r="B44" s="403"/>
      <c r="C44" s="1159" t="s">
        <v>6144</v>
      </c>
      <c r="D44" s="1159"/>
      <c r="E44" s="1159"/>
      <c r="F44" s="1159"/>
      <c r="G44" s="1159"/>
      <c r="H44" s="1159"/>
      <c r="I44" s="1159"/>
      <c r="J44" s="1159"/>
      <c r="K44" s="1159"/>
      <c r="L44" s="1159"/>
      <c r="M44" s="1159"/>
      <c r="N44" s="1159"/>
      <c r="O44" s="1159"/>
      <c r="P44" s="1159"/>
      <c r="Q44" s="1159"/>
      <c r="R44" s="1159"/>
      <c r="S44" s="1159"/>
      <c r="T44" s="1159"/>
      <c r="U44" s="1159"/>
    </row>
    <row r="45" spans="2:21" s="404" customFormat="1" ht="13.15" customHeight="1">
      <c r="B45" s="403"/>
      <c r="C45" s="1159" t="s">
        <v>6145</v>
      </c>
      <c r="D45" s="1159"/>
      <c r="E45" s="1159"/>
      <c r="F45" s="1159"/>
      <c r="G45" s="1159"/>
      <c r="H45" s="1159"/>
      <c r="I45" s="1159"/>
      <c r="J45" s="1159"/>
      <c r="K45" s="1159"/>
      <c r="L45" s="1159"/>
      <c r="M45" s="1159"/>
      <c r="N45" s="1159"/>
      <c r="O45" s="1159"/>
      <c r="P45" s="1159"/>
      <c r="Q45" s="1159"/>
      <c r="R45" s="1159"/>
      <c r="S45" s="1159"/>
      <c r="T45" s="1159"/>
      <c r="U45" s="1159"/>
    </row>
    <row r="46" spans="2:21" s="402" customFormat="1" ht="12.75" customHeight="1">
      <c r="B46" s="400" t="s">
        <v>1040</v>
      </c>
      <c r="C46" s="1159" t="s">
        <v>6146</v>
      </c>
      <c r="D46" s="1159"/>
      <c r="E46" s="1159"/>
      <c r="F46" s="1159"/>
      <c r="G46" s="1159"/>
      <c r="H46" s="1159"/>
      <c r="I46" s="1159"/>
      <c r="J46" s="1159"/>
      <c r="K46" s="1159"/>
      <c r="L46" s="1159"/>
      <c r="M46" s="1159"/>
      <c r="N46" s="1159"/>
      <c r="O46" s="1159"/>
      <c r="P46" s="1159"/>
      <c r="Q46" s="1159"/>
      <c r="R46" s="1159"/>
      <c r="S46" s="1159"/>
      <c r="T46" s="1159"/>
      <c r="U46" s="1159"/>
    </row>
    <row r="47" spans="2:21" s="404" customFormat="1" ht="13.15" customHeight="1">
      <c r="B47" s="403"/>
      <c r="C47" s="1159" t="s">
        <v>6147</v>
      </c>
      <c r="D47" s="1159"/>
      <c r="E47" s="1159"/>
      <c r="F47" s="1159"/>
      <c r="G47" s="1159"/>
      <c r="H47" s="1159"/>
      <c r="I47" s="1159"/>
      <c r="J47" s="1159"/>
      <c r="K47" s="1159"/>
      <c r="L47" s="1159"/>
      <c r="M47" s="1159"/>
      <c r="N47" s="1159"/>
      <c r="O47" s="1159"/>
      <c r="P47" s="1159"/>
      <c r="Q47" s="1159"/>
      <c r="R47" s="1159"/>
      <c r="S47" s="1159"/>
      <c r="T47" s="1159"/>
      <c r="U47" s="1159"/>
    </row>
    <row r="48" spans="2:21" s="402" customFormat="1" ht="12.75" customHeight="1">
      <c r="B48" s="400" t="s">
        <v>1047</v>
      </c>
      <c r="C48" s="1159" t="s">
        <v>6148</v>
      </c>
      <c r="D48" s="1159"/>
      <c r="E48" s="1159"/>
      <c r="F48" s="1159"/>
      <c r="G48" s="1159"/>
      <c r="H48" s="1159"/>
      <c r="I48" s="1159"/>
      <c r="J48" s="1159"/>
      <c r="K48" s="1159"/>
      <c r="L48" s="1159"/>
      <c r="M48" s="1159"/>
      <c r="N48" s="1159"/>
      <c r="O48" s="1159"/>
      <c r="P48" s="1159"/>
      <c r="Q48" s="1159"/>
      <c r="R48" s="1159"/>
      <c r="S48" s="1159"/>
      <c r="T48" s="1159"/>
      <c r="U48" s="1159"/>
    </row>
    <row r="49" spans="2:21" s="402" customFormat="1" ht="12.75" customHeight="1">
      <c r="B49" s="400"/>
      <c r="C49" s="1159" t="s">
        <v>6149</v>
      </c>
      <c r="D49" s="1159"/>
      <c r="E49" s="1159"/>
      <c r="F49" s="1159"/>
      <c r="G49" s="1159"/>
      <c r="H49" s="1159"/>
      <c r="I49" s="1159"/>
      <c r="J49" s="1159"/>
      <c r="K49" s="1159"/>
      <c r="L49" s="1159"/>
      <c r="M49" s="1159"/>
      <c r="N49" s="1159"/>
      <c r="O49" s="1159"/>
      <c r="P49" s="1159"/>
      <c r="Q49" s="1159"/>
      <c r="R49" s="1159"/>
      <c r="S49" s="1159"/>
      <c r="T49" s="1159"/>
      <c r="U49" s="1159"/>
    </row>
    <row r="50" spans="2:21" s="404" customFormat="1" ht="13.15" customHeight="1">
      <c r="B50" s="403"/>
      <c r="C50" s="1159" t="s">
        <v>6150</v>
      </c>
      <c r="D50" s="1159"/>
      <c r="E50" s="1159"/>
      <c r="F50" s="1159"/>
      <c r="G50" s="1159"/>
      <c r="H50" s="1159"/>
      <c r="I50" s="1159"/>
      <c r="J50" s="1159"/>
      <c r="K50" s="1159"/>
      <c r="L50" s="1159"/>
      <c r="M50" s="1159"/>
      <c r="N50" s="1159"/>
      <c r="O50" s="1159"/>
      <c r="P50" s="1159"/>
      <c r="Q50" s="1159"/>
      <c r="R50" s="1159"/>
      <c r="S50" s="1159"/>
      <c r="T50" s="1159"/>
      <c r="U50" s="1159"/>
    </row>
    <row r="51" spans="2:21" s="402" customFormat="1" ht="12.75" customHeight="1">
      <c r="B51" s="400" t="s">
        <v>1045</v>
      </c>
      <c r="C51" s="1159" t="s">
        <v>6151</v>
      </c>
      <c r="D51" s="1159"/>
      <c r="E51" s="1159"/>
      <c r="F51" s="1159"/>
      <c r="G51" s="1159"/>
      <c r="H51" s="1159"/>
      <c r="I51" s="1159"/>
      <c r="J51" s="1159"/>
      <c r="K51" s="1159"/>
      <c r="L51" s="1159"/>
      <c r="M51" s="1159"/>
      <c r="N51" s="1159"/>
      <c r="O51" s="1159"/>
      <c r="P51" s="1159"/>
      <c r="Q51" s="1159"/>
      <c r="R51" s="1159"/>
      <c r="S51" s="1159"/>
      <c r="T51" s="1159"/>
      <c r="U51" s="1159"/>
    </row>
    <row r="52" spans="2:21" s="402" customFormat="1" ht="12.75" customHeight="1">
      <c r="B52" s="400"/>
      <c r="C52" s="1159" t="s">
        <v>6152</v>
      </c>
      <c r="D52" s="1159"/>
      <c r="E52" s="1159"/>
      <c r="F52" s="1159"/>
      <c r="G52" s="1159"/>
      <c r="H52" s="1159"/>
      <c r="I52" s="1159"/>
      <c r="J52" s="1159"/>
      <c r="K52" s="1159"/>
      <c r="L52" s="1159"/>
      <c r="M52" s="1159"/>
      <c r="N52" s="1159"/>
      <c r="O52" s="1159"/>
      <c r="P52" s="1159"/>
      <c r="Q52" s="1159"/>
      <c r="R52" s="1159"/>
      <c r="S52" s="1159"/>
      <c r="T52" s="1159"/>
      <c r="U52" s="1159"/>
    </row>
    <row r="53" spans="2:21" s="404" customFormat="1" ht="13.15" customHeight="1">
      <c r="B53" s="403"/>
      <c r="C53" s="1159" t="s">
        <v>6153</v>
      </c>
      <c r="D53" s="1159"/>
      <c r="E53" s="1159"/>
      <c r="F53" s="1159"/>
      <c r="G53" s="1159"/>
      <c r="H53" s="1159"/>
      <c r="I53" s="1159"/>
      <c r="J53" s="1159"/>
      <c r="K53" s="1159"/>
      <c r="L53" s="1159"/>
      <c r="M53" s="1159"/>
      <c r="N53" s="1159"/>
      <c r="O53" s="1159"/>
      <c r="P53" s="1159"/>
      <c r="Q53" s="1159"/>
      <c r="R53" s="1159"/>
      <c r="S53" s="1159"/>
      <c r="T53" s="1159"/>
      <c r="U53" s="1159"/>
    </row>
    <row r="54" spans="2:21" s="402" customFormat="1" ht="12.75" customHeight="1">
      <c r="B54" s="400" t="s">
        <v>1048</v>
      </c>
      <c r="C54" s="1159" t="s">
        <v>6154</v>
      </c>
      <c r="D54" s="1159"/>
      <c r="E54" s="1159"/>
      <c r="F54" s="1159"/>
      <c r="G54" s="1159"/>
      <c r="H54" s="1159"/>
      <c r="I54" s="1159"/>
      <c r="J54" s="1159"/>
      <c r="K54" s="1159"/>
      <c r="L54" s="1159"/>
      <c r="M54" s="1159"/>
      <c r="N54" s="1159"/>
      <c r="O54" s="1159"/>
      <c r="P54" s="1159"/>
      <c r="Q54" s="1159"/>
      <c r="R54" s="1159"/>
      <c r="S54" s="1159"/>
      <c r="T54" s="1159"/>
      <c r="U54" s="1159"/>
    </row>
    <row r="55" spans="2:21" s="402" customFormat="1" ht="12.75" customHeight="1">
      <c r="B55" s="400"/>
      <c r="C55" s="1159" t="s">
        <v>6149</v>
      </c>
      <c r="D55" s="1159"/>
      <c r="E55" s="1159"/>
      <c r="F55" s="1159"/>
      <c r="G55" s="1159"/>
      <c r="H55" s="1159"/>
      <c r="I55" s="1159"/>
      <c r="J55" s="1159"/>
      <c r="K55" s="1159"/>
      <c r="L55" s="1159"/>
      <c r="M55" s="1159"/>
      <c r="N55" s="1159"/>
      <c r="O55" s="1159"/>
      <c r="P55" s="1159"/>
      <c r="Q55" s="1159"/>
      <c r="R55" s="1159"/>
      <c r="S55" s="1159"/>
      <c r="T55" s="1159"/>
      <c r="U55" s="1159"/>
    </row>
    <row r="56" spans="2:21" s="404" customFormat="1" ht="13.15" customHeight="1">
      <c r="B56" s="403"/>
      <c r="C56" s="1159" t="s">
        <v>6155</v>
      </c>
      <c r="D56" s="1159"/>
      <c r="E56" s="1159"/>
      <c r="F56" s="1159"/>
      <c r="G56" s="1159"/>
      <c r="H56" s="1159"/>
      <c r="I56" s="1159"/>
      <c r="J56" s="1159"/>
      <c r="K56" s="1159"/>
      <c r="L56" s="1159"/>
      <c r="M56" s="1159"/>
      <c r="N56" s="1159"/>
      <c r="O56" s="1159"/>
      <c r="P56" s="1159"/>
      <c r="Q56" s="1159"/>
      <c r="R56" s="1159"/>
      <c r="S56" s="1159"/>
      <c r="T56" s="1159"/>
      <c r="U56" s="1159"/>
    </row>
    <row r="57" spans="2:21" s="402" customFormat="1" ht="12.75" customHeight="1">
      <c r="B57" s="400" t="s">
        <v>1046</v>
      </c>
      <c r="C57" s="1159" t="s">
        <v>6156</v>
      </c>
      <c r="D57" s="1159"/>
      <c r="E57" s="1159"/>
      <c r="F57" s="1159"/>
      <c r="G57" s="1159"/>
      <c r="H57" s="1159"/>
      <c r="I57" s="1159"/>
      <c r="J57" s="1159"/>
      <c r="K57" s="1159"/>
      <c r="L57" s="1159"/>
      <c r="M57" s="1159"/>
      <c r="N57" s="1159"/>
      <c r="O57" s="1159"/>
      <c r="P57" s="1159"/>
      <c r="Q57" s="1159"/>
      <c r="R57" s="1159"/>
      <c r="S57" s="1159"/>
      <c r="T57" s="1159"/>
      <c r="U57" s="1159"/>
    </row>
    <row r="58" spans="2:21" s="402" customFormat="1" ht="12.75" customHeight="1">
      <c r="B58" s="400"/>
      <c r="C58" s="1159" t="s">
        <v>6152</v>
      </c>
      <c r="D58" s="1159"/>
      <c r="E58" s="1159"/>
      <c r="F58" s="1159"/>
      <c r="G58" s="1159"/>
      <c r="H58" s="1159"/>
      <c r="I58" s="1159"/>
      <c r="J58" s="1159"/>
      <c r="K58" s="1159"/>
      <c r="L58" s="1159"/>
      <c r="M58" s="1159"/>
      <c r="N58" s="1159"/>
      <c r="O58" s="1159"/>
      <c r="P58" s="1159"/>
      <c r="Q58" s="1159"/>
      <c r="R58" s="1159"/>
      <c r="S58" s="1159"/>
      <c r="T58" s="1159"/>
      <c r="U58" s="1159"/>
    </row>
    <row r="59" spans="2:21" s="404" customFormat="1" ht="13.15" customHeight="1">
      <c r="B59" s="403"/>
      <c r="C59" s="1159" t="s">
        <v>6157</v>
      </c>
      <c r="D59" s="1159"/>
      <c r="E59" s="1159"/>
      <c r="F59" s="1159"/>
      <c r="G59" s="1159"/>
      <c r="H59" s="1159"/>
      <c r="I59" s="1159"/>
      <c r="J59" s="1159"/>
      <c r="K59" s="1159"/>
      <c r="L59" s="1159"/>
      <c r="M59" s="1159"/>
      <c r="N59" s="1159"/>
      <c r="O59" s="1159"/>
      <c r="P59" s="1159"/>
      <c r="Q59" s="1159"/>
      <c r="R59" s="1159"/>
      <c r="S59" s="1159"/>
      <c r="T59" s="1159"/>
      <c r="U59" s="1159"/>
    </row>
    <row r="60" spans="2:21" s="402" customFormat="1" ht="12.75" customHeight="1">
      <c r="B60" s="400" t="s">
        <v>1049</v>
      </c>
      <c r="C60" s="1159" t="s">
        <v>6158</v>
      </c>
      <c r="D60" s="1159"/>
      <c r="E60" s="1159"/>
      <c r="F60" s="1159"/>
      <c r="G60" s="1159"/>
      <c r="H60" s="1159"/>
      <c r="I60" s="1159"/>
      <c r="J60" s="1159"/>
      <c r="K60" s="1159"/>
      <c r="L60" s="1159"/>
      <c r="M60" s="1159"/>
      <c r="N60" s="1159"/>
      <c r="O60" s="1159"/>
      <c r="P60" s="1159"/>
      <c r="Q60" s="1159"/>
      <c r="R60" s="1159"/>
      <c r="S60" s="1159"/>
      <c r="T60" s="1159"/>
      <c r="U60" s="1159"/>
    </row>
    <row r="61" spans="2:21" s="402" customFormat="1" ht="12.75" customHeight="1">
      <c r="B61" s="400"/>
      <c r="C61" s="1159" t="s">
        <v>6159</v>
      </c>
      <c r="D61" s="1159"/>
      <c r="E61" s="1159"/>
      <c r="F61" s="1159"/>
      <c r="G61" s="1159"/>
      <c r="H61" s="1159"/>
      <c r="I61" s="1159"/>
      <c r="J61" s="1159"/>
      <c r="K61" s="1159"/>
      <c r="L61" s="1159"/>
      <c r="M61" s="1159"/>
      <c r="N61" s="1159"/>
      <c r="O61" s="1159"/>
      <c r="P61" s="1159"/>
      <c r="Q61" s="1159"/>
      <c r="R61" s="1159"/>
      <c r="S61" s="1159"/>
      <c r="T61" s="1159"/>
      <c r="U61" s="1159"/>
    </row>
    <row r="62" spans="2:21" s="402" customFormat="1" ht="12.75" customHeight="1">
      <c r="B62" s="400"/>
      <c r="C62" s="1159" t="s">
        <v>6160</v>
      </c>
      <c r="D62" s="1159"/>
      <c r="E62" s="1159"/>
      <c r="F62" s="1159"/>
      <c r="G62" s="1159"/>
      <c r="H62" s="1159"/>
      <c r="I62" s="1159"/>
      <c r="J62" s="1159"/>
      <c r="K62" s="1159"/>
      <c r="L62" s="1159"/>
      <c r="M62" s="1159"/>
      <c r="N62" s="1159"/>
      <c r="O62" s="1159"/>
      <c r="P62" s="1159"/>
      <c r="Q62" s="1159"/>
      <c r="R62" s="1159"/>
      <c r="S62" s="1159"/>
      <c r="T62" s="1159"/>
      <c r="U62" s="1159"/>
    </row>
    <row r="63" spans="2:21" s="404" customFormat="1" ht="13.15" customHeight="1">
      <c r="B63" s="403"/>
      <c r="C63" s="1159" t="s">
        <v>6161</v>
      </c>
      <c r="D63" s="1159"/>
      <c r="E63" s="1159"/>
      <c r="F63" s="1159"/>
      <c r="G63" s="1159"/>
      <c r="H63" s="1159"/>
      <c r="I63" s="1159"/>
      <c r="J63" s="1159"/>
      <c r="K63" s="1159"/>
      <c r="L63" s="1159"/>
      <c r="M63" s="1159"/>
      <c r="N63" s="1159"/>
      <c r="O63" s="1159"/>
      <c r="P63" s="1159"/>
      <c r="Q63" s="1159"/>
      <c r="R63" s="1159"/>
      <c r="S63" s="1159"/>
      <c r="T63" s="1159"/>
      <c r="U63" s="1159"/>
    </row>
    <row r="64" spans="2:21" s="404" customFormat="1" ht="13.15" customHeight="1">
      <c r="B64" s="403"/>
      <c r="C64" s="1159" t="s">
        <v>6162</v>
      </c>
      <c r="D64" s="1159"/>
      <c r="E64" s="1159"/>
      <c r="F64" s="1159"/>
      <c r="G64" s="1159"/>
      <c r="H64" s="1159"/>
      <c r="I64" s="1159"/>
      <c r="J64" s="1159"/>
      <c r="K64" s="1159"/>
      <c r="L64" s="1159"/>
      <c r="M64" s="1159"/>
      <c r="N64" s="1159"/>
      <c r="O64" s="1159"/>
      <c r="P64" s="1159"/>
      <c r="Q64" s="1159"/>
      <c r="R64" s="1159"/>
      <c r="S64" s="1159"/>
      <c r="T64" s="1159"/>
      <c r="U64" s="1159"/>
    </row>
    <row r="65" spans="2:21" s="404" customFormat="1" ht="13.15" customHeight="1">
      <c r="B65" s="403"/>
      <c r="C65" s="402"/>
      <c r="D65" s="402"/>
      <c r="E65" s="402"/>
      <c r="F65" s="402"/>
      <c r="G65" s="402"/>
      <c r="H65" s="402"/>
      <c r="I65" s="402"/>
      <c r="J65" s="402"/>
      <c r="K65" s="402"/>
      <c r="L65" s="402"/>
      <c r="M65" s="402"/>
      <c r="N65" s="402"/>
      <c r="O65" s="402"/>
      <c r="P65" s="402"/>
      <c r="Q65" s="402"/>
      <c r="R65" s="402"/>
      <c r="S65" s="402"/>
      <c r="T65" s="402"/>
      <c r="U65" s="402"/>
    </row>
    <row r="66" spans="2:21" s="404" customFormat="1" ht="13.15" customHeight="1">
      <c r="B66" s="1176" t="s">
        <v>6175</v>
      </c>
      <c r="C66" s="1176"/>
      <c r="D66" s="1176"/>
      <c r="E66" s="1176"/>
      <c r="F66" s="1176"/>
      <c r="G66" s="1176"/>
      <c r="H66" s="1176"/>
      <c r="I66" s="1176"/>
      <c r="J66" s="1176"/>
      <c r="K66" s="1176"/>
      <c r="L66" s="1176"/>
      <c r="M66" s="1176"/>
      <c r="N66" s="1176"/>
      <c r="O66" s="1176"/>
      <c r="P66" s="1176"/>
      <c r="Q66" s="1176"/>
      <c r="R66" s="1176"/>
      <c r="S66" s="1176"/>
      <c r="T66" s="1176"/>
      <c r="U66" s="1176"/>
    </row>
    <row r="67" spans="2:21" s="404" customFormat="1" ht="13.15" customHeight="1">
      <c r="B67" s="403" t="s">
        <v>1382</v>
      </c>
      <c r="C67" s="1159" t="s">
        <v>6168</v>
      </c>
      <c r="D67" s="1159"/>
      <c r="E67" s="1159"/>
      <c r="F67" s="1159"/>
      <c r="G67" s="1159"/>
      <c r="H67" s="1159"/>
      <c r="I67" s="1159"/>
      <c r="J67" s="1159"/>
      <c r="K67" s="1159"/>
      <c r="L67" s="1159"/>
      <c r="M67" s="1159"/>
      <c r="N67" s="1159"/>
      <c r="O67" s="1159"/>
      <c r="P67" s="1159"/>
      <c r="Q67" s="1159"/>
      <c r="R67" s="1159"/>
      <c r="S67" s="1159"/>
      <c r="T67" s="1159"/>
      <c r="U67" s="1159"/>
    </row>
    <row r="68" spans="2:21" s="402" customFormat="1"/>
    <row r="69" spans="2:21" s="460" customFormat="1" ht="15" customHeight="1">
      <c r="B69" s="1171" t="s">
        <v>6163</v>
      </c>
      <c r="C69" s="1172"/>
      <c r="D69" s="1172"/>
      <c r="E69" s="1172"/>
      <c r="F69" s="1172"/>
      <c r="G69" s="1172"/>
      <c r="H69" s="1172"/>
      <c r="I69" s="1172"/>
      <c r="J69" s="1172"/>
      <c r="K69" s="1172"/>
      <c r="L69" s="1172"/>
      <c r="M69" s="1172"/>
      <c r="N69" s="1172"/>
      <c r="O69" s="1172"/>
      <c r="P69" s="1172"/>
      <c r="Q69" s="1172"/>
      <c r="R69" s="1172"/>
      <c r="S69" s="1172"/>
      <c r="T69" s="1172"/>
      <c r="U69" s="1173"/>
    </row>
    <row r="70" spans="2:21" s="402" customFormat="1">
      <c r="D70" s="461"/>
      <c r="E70" s="461"/>
      <c r="F70" s="461"/>
      <c r="G70" s="461"/>
      <c r="H70" s="461"/>
      <c r="I70" s="461"/>
      <c r="J70" s="461"/>
      <c r="K70" s="461"/>
      <c r="L70" s="461"/>
      <c r="M70" s="461"/>
      <c r="N70" s="461"/>
      <c r="O70" s="461"/>
      <c r="P70" s="461"/>
      <c r="Q70" s="461"/>
      <c r="R70" s="461"/>
      <c r="S70" s="461"/>
      <c r="T70" s="461"/>
      <c r="U70" s="461"/>
    </row>
    <row r="71" spans="2:21" s="402" customFormat="1">
      <c r="B71" s="1170" t="s">
        <v>6164</v>
      </c>
      <c r="C71" s="1170"/>
      <c r="D71" s="1170"/>
      <c r="E71" s="1170"/>
      <c r="F71" s="1170"/>
      <c r="G71" s="1170"/>
      <c r="H71" s="1170"/>
      <c r="I71" s="1170"/>
      <c r="J71" s="1170"/>
      <c r="K71" s="1170"/>
      <c r="L71" s="1170"/>
      <c r="M71" s="1170"/>
      <c r="N71" s="1170"/>
      <c r="O71" s="1170"/>
      <c r="P71" s="1170"/>
      <c r="Q71" s="1170"/>
      <c r="R71" s="1170"/>
      <c r="S71" s="1170"/>
      <c r="T71" s="1170"/>
      <c r="U71" s="1170"/>
    </row>
    <row r="72" spans="2:21" s="402" customFormat="1">
      <c r="B72" s="1170" t="s">
        <v>6165</v>
      </c>
      <c r="C72" s="1170"/>
      <c r="D72" s="1170"/>
      <c r="E72" s="1170"/>
      <c r="F72" s="1170"/>
      <c r="G72" s="1170"/>
      <c r="H72" s="1170"/>
      <c r="I72" s="1170"/>
      <c r="J72" s="1170"/>
      <c r="K72" s="1170"/>
      <c r="L72" s="1170"/>
      <c r="M72" s="1170"/>
      <c r="N72" s="1170"/>
      <c r="O72" s="1170"/>
      <c r="P72" s="1170"/>
      <c r="Q72" s="1170"/>
      <c r="R72" s="1170"/>
      <c r="S72" s="1170"/>
      <c r="T72" s="1170"/>
      <c r="U72" s="1170"/>
    </row>
    <row r="74" spans="2:21" ht="13.5" thickBot="1">
      <c r="C74" s="1177" t="s">
        <v>1050</v>
      </c>
      <c r="D74" s="1178"/>
      <c r="E74" s="1178"/>
      <c r="F74" s="1178"/>
      <c r="G74" s="1178"/>
      <c r="H74" s="1178"/>
      <c r="I74" s="1178"/>
      <c r="J74" s="1178"/>
      <c r="K74" s="1178"/>
      <c r="L74" s="1178"/>
      <c r="M74" s="1178"/>
      <c r="N74" s="1178"/>
      <c r="O74" s="1178"/>
      <c r="P74" s="1178"/>
      <c r="Q74" s="1178"/>
      <c r="R74" s="1178"/>
      <c r="S74" s="1178"/>
    </row>
    <row r="75" spans="2:21" ht="13.5" thickBot="1">
      <c r="C75" s="405"/>
      <c r="D75" s="406" t="s">
        <v>1033</v>
      </c>
      <c r="E75" s="406" t="s">
        <v>1032</v>
      </c>
      <c r="F75" s="406" t="s">
        <v>1031</v>
      </c>
      <c r="G75" s="406" t="s">
        <v>1030</v>
      </c>
      <c r="H75" s="406" t="s">
        <v>1029</v>
      </c>
      <c r="I75" s="406" t="s">
        <v>1028</v>
      </c>
      <c r="J75" s="406" t="s">
        <v>1027</v>
      </c>
      <c r="K75" s="406" t="s">
        <v>1026</v>
      </c>
      <c r="L75" s="406" t="s">
        <v>1025</v>
      </c>
      <c r="M75" s="406" t="s">
        <v>1024</v>
      </c>
      <c r="N75" s="406" t="s">
        <v>1023</v>
      </c>
      <c r="O75" s="406" t="s">
        <v>1022</v>
      </c>
      <c r="P75" s="406" t="s">
        <v>1021</v>
      </c>
      <c r="Q75" s="406" t="s">
        <v>1020</v>
      </c>
      <c r="R75" s="406" t="s">
        <v>1019</v>
      </c>
      <c r="S75" s="406" t="s">
        <v>1018</v>
      </c>
    </row>
    <row r="76" spans="2:21" ht="13.5" thickBot="1">
      <c r="C76" s="407" t="s">
        <v>1017</v>
      </c>
      <c r="D76" s="408"/>
      <c r="E76" s="408"/>
      <c r="F76" s="408"/>
      <c r="G76" s="408"/>
      <c r="H76" s="408"/>
      <c r="I76" s="408"/>
      <c r="J76" s="408"/>
      <c r="K76" s="408"/>
      <c r="L76" s="408"/>
      <c r="M76" s="408"/>
      <c r="N76" s="409" t="s">
        <v>1016</v>
      </c>
      <c r="O76" s="408"/>
      <c r="P76" s="408"/>
      <c r="Q76" s="409" t="s">
        <v>1015</v>
      </c>
      <c r="R76" s="408"/>
      <c r="S76" s="408"/>
    </row>
    <row r="77" spans="2:21" ht="13.5" thickBot="1">
      <c r="C77" s="407" t="s">
        <v>1014</v>
      </c>
      <c r="D77" s="408"/>
      <c r="E77" s="408"/>
      <c r="F77" s="408"/>
      <c r="G77" s="408"/>
      <c r="H77" s="408"/>
      <c r="I77" s="408"/>
      <c r="J77" s="408"/>
      <c r="K77" s="408"/>
      <c r="L77" s="408"/>
      <c r="M77" s="408"/>
      <c r="N77" s="408"/>
      <c r="O77" s="408"/>
      <c r="P77" s="408"/>
      <c r="Q77" s="408"/>
      <c r="R77" s="408"/>
      <c r="S77" s="408"/>
    </row>
    <row r="78" spans="2:21" ht="13.5" thickBot="1">
      <c r="C78" s="407" t="s">
        <v>1013</v>
      </c>
      <c r="D78" s="409" t="s">
        <v>1012</v>
      </c>
      <c r="E78" s="410" t="s">
        <v>1011</v>
      </c>
      <c r="F78" s="410" t="s">
        <v>1010</v>
      </c>
      <c r="G78" s="410" t="s">
        <v>1009</v>
      </c>
      <c r="H78" s="410" t="s">
        <v>1008</v>
      </c>
      <c r="I78" s="410" t="s">
        <v>1007</v>
      </c>
      <c r="J78" s="410" t="s">
        <v>1006</v>
      </c>
      <c r="K78" s="410" t="s">
        <v>1005</v>
      </c>
      <c r="L78" s="410" t="s">
        <v>1004</v>
      </c>
      <c r="M78" s="410" t="s">
        <v>1003</v>
      </c>
      <c r="N78" s="410" t="s">
        <v>1002</v>
      </c>
      <c r="O78" s="410" t="s">
        <v>1001</v>
      </c>
      <c r="P78" s="410" t="s">
        <v>1000</v>
      </c>
      <c r="Q78" s="410" t="s">
        <v>835</v>
      </c>
      <c r="R78" s="410" t="s">
        <v>999</v>
      </c>
      <c r="S78" s="410" t="s">
        <v>998</v>
      </c>
    </row>
    <row r="79" spans="2:21" ht="13.5" thickBot="1">
      <c r="C79" s="407" t="s">
        <v>997</v>
      </c>
      <c r="D79" s="410">
        <v>0</v>
      </c>
      <c r="E79" s="410">
        <v>1</v>
      </c>
      <c r="F79" s="410">
        <v>2</v>
      </c>
      <c r="G79" s="410">
        <v>3</v>
      </c>
      <c r="H79" s="410">
        <v>4</v>
      </c>
      <c r="I79" s="410">
        <v>5</v>
      </c>
      <c r="J79" s="410">
        <v>6</v>
      </c>
      <c r="K79" s="410">
        <v>7</v>
      </c>
      <c r="L79" s="410">
        <v>8</v>
      </c>
      <c r="M79" s="410">
        <v>9</v>
      </c>
      <c r="N79" s="410" t="s">
        <v>996</v>
      </c>
      <c r="O79" s="410" t="s">
        <v>995</v>
      </c>
      <c r="P79" s="410" t="s">
        <v>994</v>
      </c>
      <c r="Q79" s="410" t="s">
        <v>993</v>
      </c>
      <c r="R79" s="410" t="s">
        <v>992</v>
      </c>
      <c r="S79" s="410" t="s">
        <v>705</v>
      </c>
    </row>
    <row r="80" spans="2:21" ht="13.5" thickBot="1">
      <c r="C80" s="407" t="s">
        <v>991</v>
      </c>
      <c r="D80" s="410" t="s">
        <v>990</v>
      </c>
      <c r="E80" s="410" t="s">
        <v>989</v>
      </c>
      <c r="F80" s="410" t="s">
        <v>988</v>
      </c>
      <c r="G80" s="410" t="s">
        <v>109</v>
      </c>
      <c r="H80" s="410" t="s">
        <v>133</v>
      </c>
      <c r="I80" s="410" t="s">
        <v>987</v>
      </c>
      <c r="J80" s="410" t="s">
        <v>986</v>
      </c>
      <c r="K80" s="410" t="s">
        <v>985</v>
      </c>
      <c r="L80" s="410" t="s">
        <v>984</v>
      </c>
      <c r="M80" s="410" t="s">
        <v>983</v>
      </c>
      <c r="N80" s="410" t="s">
        <v>982</v>
      </c>
      <c r="O80" s="410" t="s">
        <v>981</v>
      </c>
      <c r="P80" s="410" t="s">
        <v>980</v>
      </c>
      <c r="Q80" s="410" t="s">
        <v>979</v>
      </c>
      <c r="R80" s="410" t="s">
        <v>83</v>
      </c>
      <c r="S80" s="410" t="s">
        <v>84</v>
      </c>
    </row>
    <row r="81" spans="3:19" ht="13.5" thickBot="1">
      <c r="C81" s="407" t="s">
        <v>978</v>
      </c>
      <c r="D81" s="410" t="s">
        <v>977</v>
      </c>
      <c r="E81" s="410" t="s">
        <v>674</v>
      </c>
      <c r="F81" s="410" t="s">
        <v>688</v>
      </c>
      <c r="G81" s="410" t="s">
        <v>672</v>
      </c>
      <c r="H81" s="410" t="s">
        <v>683</v>
      </c>
      <c r="I81" s="410" t="s">
        <v>976</v>
      </c>
      <c r="J81" s="410" t="s">
        <v>684</v>
      </c>
      <c r="K81" s="410" t="s">
        <v>975</v>
      </c>
      <c r="L81" s="410" t="s">
        <v>974</v>
      </c>
      <c r="M81" s="410" t="s">
        <v>973</v>
      </c>
      <c r="N81" s="410" t="s">
        <v>972</v>
      </c>
      <c r="O81" s="410" t="s">
        <v>971</v>
      </c>
      <c r="P81" s="410" t="s">
        <v>970</v>
      </c>
      <c r="Q81" s="410" t="s">
        <v>969</v>
      </c>
      <c r="R81" s="410" t="s">
        <v>968</v>
      </c>
      <c r="S81" s="410" t="s">
        <v>967</v>
      </c>
    </row>
    <row r="82" spans="3:19" ht="13.5" thickBot="1">
      <c r="C82" s="407" t="s">
        <v>966</v>
      </c>
      <c r="D82" s="410" t="s">
        <v>965</v>
      </c>
      <c r="E82" s="410" t="s">
        <v>964</v>
      </c>
      <c r="F82" s="410" t="s">
        <v>963</v>
      </c>
      <c r="G82" s="410" t="s">
        <v>962</v>
      </c>
      <c r="H82" s="410" t="s">
        <v>961</v>
      </c>
      <c r="I82" s="410" t="s">
        <v>960</v>
      </c>
      <c r="J82" s="410" t="s">
        <v>959</v>
      </c>
      <c r="K82" s="410" t="s">
        <v>958</v>
      </c>
      <c r="L82" s="410" t="s">
        <v>957</v>
      </c>
      <c r="M82" s="410" t="s">
        <v>956</v>
      </c>
      <c r="N82" s="410" t="s">
        <v>955</v>
      </c>
      <c r="O82" s="410" t="s">
        <v>954</v>
      </c>
      <c r="P82" s="410" t="s">
        <v>953</v>
      </c>
      <c r="Q82" s="410" t="s">
        <v>952</v>
      </c>
      <c r="R82" s="410" t="s">
        <v>525</v>
      </c>
      <c r="S82" s="410" t="s">
        <v>951</v>
      </c>
    </row>
    <row r="83" spans="3:19" ht="13.5" thickBot="1">
      <c r="C83" s="407" t="s">
        <v>950</v>
      </c>
      <c r="D83" s="410" t="s">
        <v>949</v>
      </c>
      <c r="E83" s="410" t="s">
        <v>948</v>
      </c>
      <c r="F83" s="410" t="s">
        <v>947</v>
      </c>
      <c r="G83" s="410" t="s">
        <v>946</v>
      </c>
      <c r="H83" s="410" t="s">
        <v>945</v>
      </c>
      <c r="I83" s="410" t="s">
        <v>944</v>
      </c>
      <c r="J83" s="410" t="s">
        <v>943</v>
      </c>
      <c r="K83" s="410" t="s">
        <v>942</v>
      </c>
      <c r="L83" s="410" t="s">
        <v>41</v>
      </c>
      <c r="M83" s="410" t="s">
        <v>941</v>
      </c>
      <c r="N83" s="410" t="s">
        <v>940</v>
      </c>
      <c r="O83" s="410" t="s">
        <v>939</v>
      </c>
      <c r="P83" s="410" t="s">
        <v>938</v>
      </c>
      <c r="Q83" s="410" t="s">
        <v>937</v>
      </c>
      <c r="R83" s="410" t="s">
        <v>936</v>
      </c>
      <c r="S83" s="411"/>
    </row>
    <row r="84" spans="3:19" ht="13.5" thickBot="1">
      <c r="C84" s="407" t="s">
        <v>935</v>
      </c>
      <c r="D84" s="411"/>
      <c r="E84" s="411"/>
      <c r="F84" s="411"/>
      <c r="G84" s="411"/>
      <c r="H84" s="411"/>
      <c r="I84" s="411"/>
      <c r="J84" s="411"/>
      <c r="K84" s="411"/>
      <c r="L84" s="411"/>
      <c r="M84" s="411"/>
      <c r="N84" s="411"/>
      <c r="O84" s="411"/>
      <c r="P84" s="411"/>
      <c r="Q84" s="411"/>
      <c r="R84" s="411"/>
      <c r="S84" s="411"/>
    </row>
    <row r="85" spans="3:19" ht="13.5" thickBot="1">
      <c r="C85" s="407" t="s">
        <v>934</v>
      </c>
      <c r="D85" s="411"/>
      <c r="E85" s="411"/>
      <c r="F85" s="411"/>
      <c r="G85" s="411"/>
      <c r="H85" s="411"/>
      <c r="I85" s="411"/>
      <c r="J85" s="411"/>
      <c r="K85" s="411"/>
      <c r="L85" s="411"/>
      <c r="M85" s="411"/>
      <c r="N85" s="411"/>
      <c r="O85" s="411"/>
      <c r="P85" s="411"/>
      <c r="Q85" s="411"/>
      <c r="R85" s="411"/>
      <c r="S85" s="411"/>
    </row>
    <row r="86" spans="3:19" ht="13.5" thickBot="1">
      <c r="C86" s="407" t="s">
        <v>933</v>
      </c>
      <c r="D86" s="411"/>
      <c r="E86" s="410" t="s">
        <v>932</v>
      </c>
      <c r="F86" s="410" t="s">
        <v>931</v>
      </c>
      <c r="G86" s="410" t="s">
        <v>930</v>
      </c>
      <c r="H86" s="410" t="s">
        <v>929</v>
      </c>
      <c r="I86" s="410" t="s">
        <v>928</v>
      </c>
      <c r="J86" s="410" t="s">
        <v>927</v>
      </c>
      <c r="K86" s="410" t="s">
        <v>926</v>
      </c>
      <c r="L86" s="410" t="s">
        <v>925</v>
      </c>
      <c r="M86" s="410" t="s">
        <v>924</v>
      </c>
      <c r="N86" s="410" t="s">
        <v>923</v>
      </c>
      <c r="O86" s="410" t="s">
        <v>922</v>
      </c>
      <c r="P86" s="410" t="s">
        <v>921</v>
      </c>
      <c r="Q86" s="411"/>
      <c r="R86" s="410" t="s">
        <v>920</v>
      </c>
      <c r="S86" s="410" t="s">
        <v>919</v>
      </c>
    </row>
    <row r="87" spans="3:19" ht="13.5" thickBot="1">
      <c r="C87" s="407" t="s">
        <v>918</v>
      </c>
      <c r="D87" s="410" t="s">
        <v>917</v>
      </c>
      <c r="E87" s="410" t="s">
        <v>916</v>
      </c>
      <c r="F87" s="410" t="s">
        <v>915</v>
      </c>
      <c r="G87" s="410" t="s">
        <v>914</v>
      </c>
      <c r="H87" s="410" t="s">
        <v>913</v>
      </c>
      <c r="I87" s="410" t="s">
        <v>912</v>
      </c>
      <c r="J87" s="410" t="s">
        <v>911</v>
      </c>
      <c r="K87" s="410" t="s">
        <v>910</v>
      </c>
      <c r="L87" s="410" t="s">
        <v>909</v>
      </c>
      <c r="M87" s="410" t="s">
        <v>908</v>
      </c>
      <c r="N87" s="410" t="s">
        <v>907</v>
      </c>
      <c r="O87" s="410" t="s">
        <v>906</v>
      </c>
      <c r="P87" s="410" t="s">
        <v>905</v>
      </c>
      <c r="Q87" s="410" t="s">
        <v>904</v>
      </c>
      <c r="R87" s="410" t="s">
        <v>903</v>
      </c>
      <c r="S87" s="410" t="s">
        <v>902</v>
      </c>
    </row>
    <row r="88" spans="3:19" ht="13.5" thickBot="1">
      <c r="C88" s="407" t="s">
        <v>901</v>
      </c>
      <c r="D88" s="410" t="s">
        <v>900</v>
      </c>
      <c r="E88" s="410" t="s">
        <v>899</v>
      </c>
      <c r="F88" s="410" t="s">
        <v>898</v>
      </c>
      <c r="G88" s="410" t="s">
        <v>897</v>
      </c>
      <c r="H88" s="410" t="s">
        <v>896</v>
      </c>
      <c r="I88" s="410" t="s">
        <v>895</v>
      </c>
      <c r="J88" s="410" t="s">
        <v>894</v>
      </c>
      <c r="K88" s="410" t="s">
        <v>893</v>
      </c>
      <c r="L88" s="410" t="s">
        <v>892</v>
      </c>
      <c r="M88" s="410" t="s">
        <v>891</v>
      </c>
      <c r="N88" s="410" t="s">
        <v>890</v>
      </c>
      <c r="O88" s="410" t="s">
        <v>889</v>
      </c>
      <c r="P88" s="410" t="s">
        <v>888</v>
      </c>
      <c r="Q88" s="410" t="s">
        <v>887</v>
      </c>
      <c r="R88" s="410" t="s">
        <v>886</v>
      </c>
      <c r="S88" s="410" t="s">
        <v>885</v>
      </c>
    </row>
    <row r="89" spans="3:19" ht="13.5" thickBot="1">
      <c r="C89" s="407" t="s">
        <v>884</v>
      </c>
      <c r="D89" s="410" t="s">
        <v>883</v>
      </c>
      <c r="E89" s="410" t="s">
        <v>882</v>
      </c>
      <c r="F89" s="410" t="s">
        <v>881</v>
      </c>
      <c r="G89" s="410" t="s">
        <v>880</v>
      </c>
      <c r="H89" s="410" t="s">
        <v>879</v>
      </c>
      <c r="I89" s="410" t="s">
        <v>878</v>
      </c>
      <c r="J89" s="410" t="s">
        <v>877</v>
      </c>
      <c r="K89" s="410" t="s">
        <v>876</v>
      </c>
      <c r="L89" s="410" t="s">
        <v>875</v>
      </c>
      <c r="M89" s="410" t="s">
        <v>874</v>
      </c>
      <c r="N89" s="410" t="s">
        <v>873</v>
      </c>
      <c r="O89" s="410" t="s">
        <v>872</v>
      </c>
      <c r="P89" s="410" t="s">
        <v>871</v>
      </c>
      <c r="Q89" s="410" t="s">
        <v>870</v>
      </c>
      <c r="R89" s="410" t="s">
        <v>869</v>
      </c>
      <c r="S89" s="410" t="s">
        <v>868</v>
      </c>
    </row>
    <row r="90" spans="3:19" ht="13.5" thickBot="1">
      <c r="C90" s="407" t="s">
        <v>867</v>
      </c>
      <c r="D90" s="410" t="s">
        <v>866</v>
      </c>
      <c r="E90" s="410" t="s">
        <v>865</v>
      </c>
      <c r="F90" s="410" t="s">
        <v>864</v>
      </c>
      <c r="G90" s="410" t="s">
        <v>863</v>
      </c>
      <c r="H90" s="410" t="s">
        <v>862</v>
      </c>
      <c r="I90" s="410" t="s">
        <v>861</v>
      </c>
      <c r="J90" s="410" t="s">
        <v>860</v>
      </c>
      <c r="K90" s="410" t="s">
        <v>859</v>
      </c>
      <c r="L90" s="410" t="s">
        <v>858</v>
      </c>
      <c r="M90" s="410" t="s">
        <v>857</v>
      </c>
      <c r="N90" s="410" t="s">
        <v>987</v>
      </c>
      <c r="O90" s="410" t="s">
        <v>856</v>
      </c>
      <c r="P90" s="410" t="s">
        <v>855</v>
      </c>
      <c r="Q90" s="410" t="s">
        <v>854</v>
      </c>
      <c r="R90" s="410" t="s">
        <v>853</v>
      </c>
      <c r="S90" s="410" t="s">
        <v>852</v>
      </c>
    </row>
    <row r="91" spans="3:19" ht="13.5" thickBot="1">
      <c r="C91" s="407" t="s">
        <v>851</v>
      </c>
      <c r="D91" s="410" t="s">
        <v>850</v>
      </c>
      <c r="E91" s="410" t="s">
        <v>849</v>
      </c>
      <c r="F91" s="410" t="s">
        <v>848</v>
      </c>
      <c r="G91" s="410" t="s">
        <v>847</v>
      </c>
      <c r="H91" s="410" t="s">
        <v>846</v>
      </c>
      <c r="I91" s="410" t="s">
        <v>845</v>
      </c>
      <c r="J91" s="410" t="s">
        <v>844</v>
      </c>
      <c r="K91" s="410" t="s">
        <v>843</v>
      </c>
      <c r="L91" s="410" t="s">
        <v>842</v>
      </c>
      <c r="M91" s="410" t="s">
        <v>841</v>
      </c>
      <c r="N91" s="410" t="s">
        <v>976</v>
      </c>
      <c r="O91" s="410" t="s">
        <v>840</v>
      </c>
      <c r="P91" s="410" t="s">
        <v>839</v>
      </c>
      <c r="Q91" s="410" t="s">
        <v>838</v>
      </c>
      <c r="R91" s="410" t="s">
        <v>837</v>
      </c>
      <c r="S91" s="410" t="s">
        <v>836</v>
      </c>
    </row>
  </sheetData>
  <mergeCells count="59">
    <mergeCell ref="B42:U42"/>
    <mergeCell ref="C60:U60"/>
    <mergeCell ref="C61:U61"/>
    <mergeCell ref="C62:U62"/>
    <mergeCell ref="C53:U53"/>
    <mergeCell ref="C54:U54"/>
    <mergeCell ref="C58:U58"/>
    <mergeCell ref="C59:U59"/>
    <mergeCell ref="C51:U51"/>
    <mergeCell ref="C52:U52"/>
    <mergeCell ref="C55:U55"/>
    <mergeCell ref="C56:U56"/>
    <mergeCell ref="C57:U57"/>
    <mergeCell ref="C43:U43"/>
    <mergeCell ref="C44:U44"/>
    <mergeCell ref="C45:U45"/>
    <mergeCell ref="B66:U66"/>
    <mergeCell ref="C67:U67"/>
    <mergeCell ref="C74:S74"/>
    <mergeCell ref="B69:U69"/>
    <mergeCell ref="B71:U71"/>
    <mergeCell ref="B72:U72"/>
    <mergeCell ref="B5:U5"/>
    <mergeCell ref="B8:U8"/>
    <mergeCell ref="B13:U13"/>
    <mergeCell ref="B27:U27"/>
    <mergeCell ref="B29:U29"/>
    <mergeCell ref="B25:U25"/>
    <mergeCell ref="C22:U22"/>
    <mergeCell ref="B17:U17"/>
    <mergeCell ref="C19:U19"/>
    <mergeCell ref="C20:U20"/>
    <mergeCell ref="C21:U21"/>
    <mergeCell ref="B24:U24"/>
    <mergeCell ref="B16:U16"/>
    <mergeCell ref="B7:U7"/>
    <mergeCell ref="B18:U18"/>
    <mergeCell ref="C37:U37"/>
    <mergeCell ref="C38:U38"/>
    <mergeCell ref="C39:U39"/>
    <mergeCell ref="C40:U40"/>
    <mergeCell ref="B34:U34"/>
    <mergeCell ref="B36:U36"/>
    <mergeCell ref="C63:U63"/>
    <mergeCell ref="C64:U64"/>
    <mergeCell ref="I2:U2"/>
    <mergeCell ref="I3:U3"/>
    <mergeCell ref="C46:U46"/>
    <mergeCell ref="C47:U47"/>
    <mergeCell ref="C48:U48"/>
    <mergeCell ref="C49:U49"/>
    <mergeCell ref="C50:U50"/>
    <mergeCell ref="B14:U14"/>
    <mergeCell ref="C9:U9"/>
    <mergeCell ref="C10:U10"/>
    <mergeCell ref="C11:U11"/>
    <mergeCell ref="C30:U30"/>
    <mergeCell ref="C31:U31"/>
    <mergeCell ref="C32:U32"/>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7C4BD-8EAA-459F-8E7E-DAF525AFDEE8}">
  <sheetPr codeName="Feuil9">
    <outlinePr summaryBelow="0" summaryRight="0"/>
  </sheetPr>
  <dimension ref="A1:V345"/>
  <sheetViews>
    <sheetView showGridLines="0" zoomScaleNormal="100" workbookViewId="0">
      <pane xSplit="5" ySplit="6" topLeftCell="F7" activePane="bottomRight" state="frozen"/>
      <selection pane="topRight" activeCell="F1" sqref="F1"/>
      <selection pane="bottomLeft" activeCell="A7" sqref="A7"/>
      <selection pane="bottomRight" activeCell="A6" sqref="A6"/>
    </sheetView>
  </sheetViews>
  <sheetFormatPr baseColWidth="10" defaultRowHeight="12" outlineLevelRow="1" outlineLevelCol="1"/>
  <cols>
    <col min="1" max="1" width="1.6328125" style="290" customWidth="1"/>
    <col min="2" max="2" width="5.08984375" style="289" bestFit="1" customWidth="1"/>
    <col min="3" max="3" width="8.08984375" style="290" bestFit="1" customWidth="1"/>
    <col min="4" max="4" width="2.1796875" style="290" bestFit="1" customWidth="1"/>
    <col min="5" max="5" width="56.36328125" style="290" bestFit="1" customWidth="1"/>
    <col min="6" max="6" width="68.26953125" style="290" bestFit="1" customWidth="1"/>
    <col min="7" max="7" width="97.08984375" style="290" customWidth="1" outlineLevel="1"/>
    <col min="8" max="8" width="10.54296875" style="1085" bestFit="1" customWidth="1"/>
    <col min="9" max="9" width="73.08984375" style="352" bestFit="1" customWidth="1"/>
    <col min="10" max="10" width="50.6328125" style="352" bestFit="1" customWidth="1"/>
    <col min="11" max="12" width="53.36328125" style="289" customWidth="1"/>
    <col min="13" max="13" width="10.90625" style="289"/>
    <col min="14" max="15" width="10.90625" style="290"/>
    <col min="16" max="16384" width="10.90625" style="289"/>
  </cols>
  <sheetData>
    <row r="1" spans="1:22" ht="6" customHeight="1"/>
    <row r="2" spans="1:22" ht="13.5" customHeight="1">
      <c r="B2" s="508"/>
      <c r="C2" s="508"/>
      <c r="D2" s="508"/>
      <c r="E2" s="508"/>
      <c r="F2" s="508" t="s">
        <v>6660</v>
      </c>
      <c r="G2" s="508"/>
      <c r="H2" s="1086"/>
      <c r="I2" s="508"/>
      <c r="J2" s="508"/>
      <c r="K2" s="508"/>
      <c r="L2" s="508"/>
      <c r="M2" s="508"/>
      <c r="N2" s="945"/>
      <c r="O2" s="945"/>
      <c r="P2" s="508"/>
      <c r="Q2" s="508"/>
      <c r="R2" s="508"/>
      <c r="S2" s="508"/>
      <c r="T2" s="508"/>
      <c r="U2" s="508"/>
      <c r="V2" s="508"/>
    </row>
    <row r="3" spans="1:22" s="506" customFormat="1" ht="25" customHeight="1" thickBot="1">
      <c r="A3" s="290"/>
      <c r="B3" s="716"/>
      <c r="C3" s="509"/>
      <c r="D3" s="509"/>
      <c r="E3" s="509"/>
      <c r="F3" s="716" t="s">
        <v>5177</v>
      </c>
      <c r="G3" s="716"/>
      <c r="H3" s="1085"/>
      <c r="I3" s="507"/>
      <c r="J3" s="507"/>
      <c r="N3" s="290"/>
      <c r="O3" s="290"/>
    </row>
    <row r="4" spans="1:22" s="292" customFormat="1" ht="12.5" customHeight="1">
      <c r="A4" s="291"/>
      <c r="B4" s="1182" t="s">
        <v>5178</v>
      </c>
      <c r="C4" s="1183"/>
      <c r="D4" s="1183"/>
      <c r="E4" s="1183"/>
      <c r="F4" s="1183"/>
      <c r="G4" s="1184"/>
      <c r="H4" s="1087" t="s">
        <v>7234</v>
      </c>
      <c r="I4" s="742" t="s">
        <v>5180</v>
      </c>
      <c r="J4" s="749" t="s">
        <v>5181</v>
      </c>
      <c r="K4" s="941" t="s">
        <v>6851</v>
      </c>
      <c r="L4" s="942" t="s">
        <v>6853</v>
      </c>
      <c r="N4" s="291"/>
      <c r="O4" s="291"/>
    </row>
    <row r="5" spans="1:22" s="292" customFormat="1" ht="12.5" thickBot="1">
      <c r="A5" s="291"/>
      <c r="B5" s="347" t="s">
        <v>92</v>
      </c>
      <c r="C5" s="348" t="s">
        <v>96</v>
      </c>
      <c r="D5" s="349" t="s">
        <v>95</v>
      </c>
      <c r="E5" s="349" t="s">
        <v>5160</v>
      </c>
      <c r="F5" s="350" t="s">
        <v>5161</v>
      </c>
      <c r="G5" s="351" t="s">
        <v>5179</v>
      </c>
      <c r="H5" s="1088" t="s">
        <v>1169</v>
      </c>
      <c r="I5" s="743"/>
      <c r="J5" s="747" t="s">
        <v>5182</v>
      </c>
      <c r="K5" s="943" t="s">
        <v>6852</v>
      </c>
      <c r="L5" s="944" t="s">
        <v>6854</v>
      </c>
      <c r="N5" s="291"/>
      <c r="O5" s="291"/>
    </row>
    <row r="6" spans="1:22" s="292" customFormat="1">
      <c r="A6" s="291"/>
      <c r="B6" s="289"/>
      <c r="C6" s="293"/>
      <c r="D6" s="293"/>
      <c r="E6" s="293"/>
      <c r="F6" s="293"/>
      <c r="G6" s="293"/>
      <c r="H6" s="931"/>
      <c r="I6" s="353"/>
      <c r="J6" s="353"/>
      <c r="N6" s="291"/>
      <c r="O6" s="291"/>
    </row>
    <row r="7" spans="1:22" s="292" customFormat="1">
      <c r="A7" s="291"/>
      <c r="B7" s="289"/>
      <c r="C7" s="294"/>
      <c r="D7" s="294"/>
      <c r="E7" s="294"/>
      <c r="F7" s="294"/>
      <c r="G7" s="294"/>
      <c r="H7" s="931"/>
      <c r="I7" s="353"/>
      <c r="J7" s="735"/>
      <c r="N7" s="291"/>
      <c r="O7" s="291"/>
    </row>
    <row r="8" spans="1:22" s="686" customFormat="1" ht="13">
      <c r="B8" s="701" t="s">
        <v>1051</v>
      </c>
      <c r="C8" s="1185" t="s">
        <v>5183</v>
      </c>
      <c r="D8" s="1185"/>
      <c r="E8" s="1185"/>
      <c r="F8" s="295"/>
      <c r="G8" s="296"/>
      <c r="H8" s="1089"/>
      <c r="I8" s="354"/>
      <c r="J8" s="736"/>
    </row>
    <row r="9" spans="1:22" s="292" customFormat="1" ht="12.5" outlineLevel="1" thickBot="1">
      <c r="A9" s="291"/>
      <c r="B9" s="690" t="s">
        <v>1051</v>
      </c>
      <c r="C9" s="294"/>
      <c r="D9" s="294"/>
      <c r="E9" s="294"/>
      <c r="F9" s="294"/>
      <c r="G9" s="294"/>
      <c r="H9" s="931"/>
      <c r="I9" s="353"/>
      <c r="J9" s="735"/>
      <c r="N9" s="291"/>
      <c r="O9" s="291"/>
    </row>
    <row r="10" spans="1:22" s="297" customFormat="1" outlineLevel="1">
      <c r="A10" s="291"/>
      <c r="B10" s="691" t="s">
        <v>1051</v>
      </c>
      <c r="C10" s="308" t="s">
        <v>2745</v>
      </c>
      <c r="D10" s="309" t="s">
        <v>688</v>
      </c>
      <c r="E10" s="310" t="s">
        <v>3635</v>
      </c>
      <c r="F10" s="324" t="s">
        <v>106</v>
      </c>
      <c r="G10" s="325" t="s">
        <v>5464</v>
      </c>
      <c r="H10" s="1090"/>
      <c r="I10" s="731" t="s">
        <v>2987</v>
      </c>
      <c r="J10" s="748" t="s">
        <v>1821</v>
      </c>
      <c r="K10" s="933"/>
      <c r="L10" s="934"/>
      <c r="N10" s="291"/>
      <c r="O10" s="291"/>
    </row>
    <row r="11" spans="1:22" s="297" customFormat="1" ht="36" outlineLevel="1">
      <c r="A11" s="291"/>
      <c r="B11" s="691" t="s">
        <v>1051</v>
      </c>
      <c r="C11" s="313" t="s">
        <v>2746</v>
      </c>
      <c r="D11" s="314" t="s">
        <v>109</v>
      </c>
      <c r="E11" s="315" t="s">
        <v>5326</v>
      </c>
      <c r="F11" s="355" t="s">
        <v>5380</v>
      </c>
      <c r="G11" s="318" t="s">
        <v>5465</v>
      </c>
      <c r="H11" s="1091"/>
      <c r="I11" s="732" t="s">
        <v>2988</v>
      </c>
      <c r="J11" s="738" t="s">
        <v>3318</v>
      </c>
      <c r="K11" s="935" t="s">
        <v>6850</v>
      </c>
      <c r="L11" s="936" t="s">
        <v>6850</v>
      </c>
      <c r="N11" s="291"/>
      <c r="O11" s="291"/>
    </row>
    <row r="12" spans="1:22" s="297" customFormat="1" outlineLevel="1">
      <c r="A12" s="291"/>
      <c r="B12" s="691" t="s">
        <v>1051</v>
      </c>
      <c r="C12" s="313" t="s">
        <v>2747</v>
      </c>
      <c r="D12" s="314" t="s">
        <v>688</v>
      </c>
      <c r="E12" s="315" t="s">
        <v>3633</v>
      </c>
      <c r="F12" s="355" t="s">
        <v>5357</v>
      </c>
      <c r="G12" s="316" t="s">
        <v>5466</v>
      </c>
      <c r="H12" s="1091"/>
      <c r="I12" s="732" t="s">
        <v>2989</v>
      </c>
      <c r="J12" s="738" t="s">
        <v>1821</v>
      </c>
      <c r="K12" s="937"/>
      <c r="L12" s="938"/>
      <c r="N12" s="291"/>
      <c r="O12" s="291"/>
    </row>
    <row r="13" spans="1:22" s="297" customFormat="1" ht="12.5" outlineLevel="1" thickBot="1">
      <c r="A13" s="291"/>
      <c r="B13" s="691" t="s">
        <v>1051</v>
      </c>
      <c r="C13" s="321" t="s">
        <v>2748</v>
      </c>
      <c r="D13" s="322" t="s">
        <v>688</v>
      </c>
      <c r="E13" s="323" t="s">
        <v>3634</v>
      </c>
      <c r="F13" s="326" t="s">
        <v>786</v>
      </c>
      <c r="G13" s="327" t="s">
        <v>5467</v>
      </c>
      <c r="H13" s="1092"/>
      <c r="I13" s="733" t="s">
        <v>2990</v>
      </c>
      <c r="J13" s="734" t="s">
        <v>1821</v>
      </c>
      <c r="K13" s="939"/>
      <c r="L13" s="940"/>
      <c r="N13" s="291"/>
      <c r="O13" s="291"/>
    </row>
    <row r="14" spans="1:22" s="297" customFormat="1">
      <c r="A14" s="291"/>
      <c r="B14" s="692" t="s">
        <v>1051</v>
      </c>
      <c r="C14" s="298"/>
      <c r="D14" s="299"/>
      <c r="E14" s="300"/>
      <c r="F14" s="301"/>
      <c r="G14" s="300"/>
      <c r="H14" s="931"/>
      <c r="I14" s="353"/>
      <c r="J14" s="735"/>
      <c r="N14" s="291"/>
      <c r="O14" s="291"/>
    </row>
    <row r="15" spans="1:22" s="686" customFormat="1" ht="13">
      <c r="B15" s="701" t="s">
        <v>46</v>
      </c>
      <c r="C15" s="1186" t="s">
        <v>3536</v>
      </c>
      <c r="D15" s="1186"/>
      <c r="E15" s="1186"/>
      <c r="F15" s="1180" t="s">
        <v>5184</v>
      </c>
      <c r="G15" s="1180"/>
      <c r="H15" s="931"/>
      <c r="I15" s="354"/>
      <c r="J15" s="736"/>
    </row>
    <row r="16" spans="1:22" s="292" customFormat="1" ht="12.5" outlineLevel="1" thickBot="1">
      <c r="A16" s="291"/>
      <c r="B16" s="693" t="s">
        <v>46</v>
      </c>
      <c r="C16" s="302"/>
      <c r="D16" s="303"/>
      <c r="E16" s="303"/>
      <c r="F16" s="304"/>
      <c r="G16" s="304"/>
      <c r="H16" s="931"/>
      <c r="I16" s="353"/>
      <c r="J16" s="735"/>
    </row>
    <row r="17" spans="1:15" s="297" customFormat="1" outlineLevel="1">
      <c r="A17" s="291"/>
      <c r="B17" s="691" t="s">
        <v>46</v>
      </c>
      <c r="C17" s="308" t="s">
        <v>2749</v>
      </c>
      <c r="D17" s="309" t="s">
        <v>688</v>
      </c>
      <c r="E17" s="310" t="s">
        <v>5327</v>
      </c>
      <c r="F17" s="311" t="s">
        <v>5379</v>
      </c>
      <c r="G17" s="312"/>
      <c r="H17" s="1090"/>
      <c r="I17" s="731"/>
      <c r="J17" s="748" t="s">
        <v>1821</v>
      </c>
      <c r="K17" s="933"/>
      <c r="L17" s="934"/>
      <c r="N17" s="291"/>
      <c r="O17" s="291"/>
    </row>
    <row r="18" spans="1:15" s="297" customFormat="1" ht="48" outlineLevel="1">
      <c r="A18" s="291"/>
      <c r="B18" s="691" t="s">
        <v>46</v>
      </c>
      <c r="C18" s="465" t="s">
        <v>2750</v>
      </c>
      <c r="D18" s="466" t="s">
        <v>688</v>
      </c>
      <c r="E18" s="467" t="s">
        <v>5328</v>
      </c>
      <c r="F18" s="468" t="s">
        <v>797</v>
      </c>
      <c r="G18" s="1073" t="s">
        <v>8123</v>
      </c>
      <c r="H18" s="1091" t="s">
        <v>1201</v>
      </c>
      <c r="I18" s="732" t="s">
        <v>2991</v>
      </c>
      <c r="J18" s="738" t="s">
        <v>8153</v>
      </c>
      <c r="K18" s="937" t="s">
        <v>8154</v>
      </c>
      <c r="L18" s="938" t="s">
        <v>8154</v>
      </c>
      <c r="N18" s="291"/>
      <c r="O18" s="291"/>
    </row>
    <row r="19" spans="1:15" s="297" customFormat="1" ht="204" outlineLevel="1">
      <c r="A19" s="291"/>
      <c r="B19" s="691" t="s">
        <v>46</v>
      </c>
      <c r="C19" s="313" t="s">
        <v>2751</v>
      </c>
      <c r="D19" s="314" t="s">
        <v>688</v>
      </c>
      <c r="E19" s="315" t="s">
        <v>5329</v>
      </c>
      <c r="F19" s="1094" t="s">
        <v>8353</v>
      </c>
      <c r="G19" s="319" t="s">
        <v>5468</v>
      </c>
      <c r="H19" s="1091" t="s">
        <v>1181</v>
      </c>
      <c r="I19" s="732" t="s">
        <v>2992</v>
      </c>
      <c r="J19" s="738" t="s">
        <v>3221</v>
      </c>
      <c r="K19" s="935" t="s">
        <v>6855</v>
      </c>
      <c r="L19" s="936" t="s">
        <v>6856</v>
      </c>
      <c r="N19" s="291"/>
      <c r="O19" s="291"/>
    </row>
    <row r="20" spans="1:15" s="297" customFormat="1" ht="156" outlineLevel="1">
      <c r="A20" s="291"/>
      <c r="B20" s="691" t="s">
        <v>46</v>
      </c>
      <c r="C20" s="313" t="s">
        <v>2752</v>
      </c>
      <c r="D20" s="314" t="s">
        <v>688</v>
      </c>
      <c r="E20" s="315" t="s">
        <v>5330</v>
      </c>
      <c r="F20" s="358" t="s">
        <v>5332</v>
      </c>
      <c r="G20" s="319" t="s">
        <v>5479</v>
      </c>
      <c r="H20" s="1091" t="s">
        <v>1206</v>
      </c>
      <c r="I20" s="732" t="s">
        <v>2993</v>
      </c>
      <c r="J20" s="738" t="s">
        <v>3222</v>
      </c>
      <c r="K20" s="935" t="s">
        <v>6857</v>
      </c>
      <c r="L20" s="936" t="s">
        <v>6857</v>
      </c>
      <c r="N20" s="291"/>
      <c r="O20" s="291"/>
    </row>
    <row r="21" spans="1:15" s="297" customFormat="1" ht="36" outlineLevel="1">
      <c r="A21" s="291"/>
      <c r="B21" s="691" t="s">
        <v>46</v>
      </c>
      <c r="C21" s="313" t="s">
        <v>2753</v>
      </c>
      <c r="D21" s="314" t="s">
        <v>688</v>
      </c>
      <c r="E21" s="315" t="s">
        <v>5387</v>
      </c>
      <c r="F21" s="355" t="s">
        <v>105</v>
      </c>
      <c r="G21" s="316" t="s">
        <v>6340</v>
      </c>
      <c r="H21" s="1091" t="s">
        <v>1175</v>
      </c>
      <c r="I21" s="732" t="s">
        <v>2994</v>
      </c>
      <c r="J21" s="738" t="s">
        <v>3223</v>
      </c>
      <c r="K21" s="935" t="s">
        <v>6858</v>
      </c>
      <c r="L21" s="936" t="s">
        <v>6858</v>
      </c>
      <c r="N21" s="291"/>
      <c r="O21" s="291"/>
    </row>
    <row r="22" spans="1:15" s="297" customFormat="1" ht="36" outlineLevel="1">
      <c r="A22" s="291"/>
      <c r="B22" s="691" t="s">
        <v>46</v>
      </c>
      <c r="C22" s="313" t="s">
        <v>2754</v>
      </c>
      <c r="D22" s="314" t="s">
        <v>688</v>
      </c>
      <c r="E22" s="315" t="s">
        <v>5386</v>
      </c>
      <c r="F22" s="357" t="s">
        <v>5357</v>
      </c>
      <c r="G22" s="316" t="s">
        <v>5469</v>
      </c>
      <c r="H22" s="1091" t="s">
        <v>1178</v>
      </c>
      <c r="I22" s="732" t="s">
        <v>2995</v>
      </c>
      <c r="J22" s="738" t="s">
        <v>3264</v>
      </c>
      <c r="K22" s="935" t="s">
        <v>8274</v>
      </c>
      <c r="L22" s="936" t="s">
        <v>8274</v>
      </c>
      <c r="N22" s="291"/>
      <c r="O22" s="291"/>
    </row>
    <row r="23" spans="1:15" s="297" customFormat="1" ht="60" outlineLevel="1">
      <c r="A23" s="291"/>
      <c r="B23" s="691" t="s">
        <v>46</v>
      </c>
      <c r="C23" s="313" t="s">
        <v>2755</v>
      </c>
      <c r="D23" s="314" t="s">
        <v>109</v>
      </c>
      <c r="E23" s="315" t="s">
        <v>3644</v>
      </c>
      <c r="F23" s="355" t="s">
        <v>5357</v>
      </c>
      <c r="G23" s="318" t="s">
        <v>6052</v>
      </c>
      <c r="H23" s="1091" t="s">
        <v>1257</v>
      </c>
      <c r="I23" s="732" t="s">
        <v>2996</v>
      </c>
      <c r="J23" s="738" t="s">
        <v>3265</v>
      </c>
      <c r="K23" s="929" t="s">
        <v>8275</v>
      </c>
      <c r="L23" s="930" t="s">
        <v>8275</v>
      </c>
      <c r="N23" s="291"/>
      <c r="O23" s="291"/>
    </row>
    <row r="24" spans="1:15" s="297" customFormat="1" ht="84" outlineLevel="1">
      <c r="A24" s="291"/>
      <c r="B24" s="691" t="s">
        <v>46</v>
      </c>
      <c r="C24" s="313" t="s">
        <v>2756</v>
      </c>
      <c r="D24" s="314" t="s">
        <v>109</v>
      </c>
      <c r="E24" s="315" t="s">
        <v>3552</v>
      </c>
      <c r="F24" s="355" t="s">
        <v>5358</v>
      </c>
      <c r="G24" s="318" t="s">
        <v>5477</v>
      </c>
      <c r="H24" s="1091" t="s">
        <v>1261</v>
      </c>
      <c r="I24" s="732" t="s">
        <v>2997</v>
      </c>
      <c r="J24" s="738" t="s">
        <v>3266</v>
      </c>
      <c r="K24" s="929" t="s">
        <v>8276</v>
      </c>
      <c r="L24" s="930" t="s">
        <v>8276</v>
      </c>
      <c r="N24" s="291"/>
      <c r="O24" s="291"/>
    </row>
    <row r="25" spans="1:15" s="297" customFormat="1" ht="120" outlineLevel="1">
      <c r="A25" s="291"/>
      <c r="B25" s="691" t="s">
        <v>46</v>
      </c>
      <c r="C25" s="313" t="s">
        <v>2757</v>
      </c>
      <c r="D25" s="314" t="s">
        <v>109</v>
      </c>
      <c r="E25" s="315" t="s">
        <v>5719</v>
      </c>
      <c r="F25" s="774" t="s">
        <v>5734</v>
      </c>
      <c r="G25" s="318" t="s">
        <v>5478</v>
      </c>
      <c r="H25" s="1091" t="s">
        <v>1190</v>
      </c>
      <c r="I25" s="732" t="s">
        <v>2998</v>
      </c>
      <c r="J25" s="738" t="s">
        <v>6934</v>
      </c>
      <c r="K25" s="929" t="s">
        <v>6859</v>
      </c>
      <c r="L25" s="930" t="s">
        <v>6859</v>
      </c>
      <c r="N25" s="291"/>
      <c r="O25" s="291"/>
    </row>
    <row r="26" spans="1:15" s="297" customFormat="1" ht="132" outlineLevel="1">
      <c r="A26" s="291"/>
      <c r="B26" s="691" t="s">
        <v>46</v>
      </c>
      <c r="C26" s="313" t="s">
        <v>2758</v>
      </c>
      <c r="D26" s="314" t="s">
        <v>84</v>
      </c>
      <c r="E26" s="315" t="s">
        <v>5333</v>
      </c>
      <c r="F26" s="356" t="s">
        <v>5735</v>
      </c>
      <c r="G26" s="317" t="s">
        <v>5484</v>
      </c>
      <c r="H26" s="1091" t="s">
        <v>2537</v>
      </c>
      <c r="I26" s="732" t="s">
        <v>2999</v>
      </c>
      <c r="J26" s="738" t="s">
        <v>3224</v>
      </c>
      <c r="K26" s="929" t="s">
        <v>6860</v>
      </c>
      <c r="L26" s="930" t="s">
        <v>6860</v>
      </c>
      <c r="N26" s="291"/>
      <c r="O26" s="291"/>
    </row>
    <row r="27" spans="1:15" s="297" customFormat="1" ht="48" outlineLevel="1">
      <c r="A27" s="291"/>
      <c r="B27" s="691" t="s">
        <v>46</v>
      </c>
      <c r="C27" s="313" t="s">
        <v>2759</v>
      </c>
      <c r="D27" s="314" t="s">
        <v>688</v>
      </c>
      <c r="E27" s="315" t="s">
        <v>5334</v>
      </c>
      <c r="F27" s="355" t="s">
        <v>179</v>
      </c>
      <c r="G27" s="316"/>
      <c r="H27" s="1091" t="s">
        <v>1842</v>
      </c>
      <c r="I27" s="732" t="s">
        <v>3000</v>
      </c>
      <c r="J27" s="738" t="s">
        <v>3225</v>
      </c>
      <c r="K27" s="929" t="s">
        <v>6861</v>
      </c>
      <c r="L27" s="930" t="s">
        <v>6861</v>
      </c>
      <c r="N27" s="291"/>
      <c r="O27" s="291"/>
    </row>
    <row r="28" spans="1:15" s="297" customFormat="1" ht="48" outlineLevel="1">
      <c r="A28" s="291"/>
      <c r="B28" s="691" t="s">
        <v>46</v>
      </c>
      <c r="C28" s="313" t="s">
        <v>2760</v>
      </c>
      <c r="D28" s="314" t="s">
        <v>688</v>
      </c>
      <c r="E28" s="315" t="s">
        <v>5335</v>
      </c>
      <c r="F28" s="355" t="s">
        <v>1133</v>
      </c>
      <c r="G28" s="316" t="s">
        <v>6043</v>
      </c>
      <c r="H28" s="1091" t="s">
        <v>1844</v>
      </c>
      <c r="I28" s="732" t="s">
        <v>3001</v>
      </c>
      <c r="J28" s="738" t="s">
        <v>3226</v>
      </c>
      <c r="K28" s="929" t="s">
        <v>6862</v>
      </c>
      <c r="L28" s="930" t="s">
        <v>6862</v>
      </c>
      <c r="N28" s="291"/>
      <c r="O28" s="291"/>
    </row>
    <row r="29" spans="1:15" s="297" customFormat="1" ht="48" outlineLevel="1">
      <c r="A29" s="291"/>
      <c r="B29" s="691" t="s">
        <v>46</v>
      </c>
      <c r="C29" s="313" t="s">
        <v>2761</v>
      </c>
      <c r="D29" s="314" t="s">
        <v>109</v>
      </c>
      <c r="E29" s="315" t="s">
        <v>5336</v>
      </c>
      <c r="F29" s="355" t="s">
        <v>179</v>
      </c>
      <c r="G29" s="318" t="s">
        <v>7892</v>
      </c>
      <c r="H29" s="1091" t="s">
        <v>1201</v>
      </c>
      <c r="I29" s="732" t="s">
        <v>3002</v>
      </c>
      <c r="J29" s="738" t="s">
        <v>8155</v>
      </c>
      <c r="K29" s="937" t="s">
        <v>6863</v>
      </c>
      <c r="L29" s="938" t="s">
        <v>6863</v>
      </c>
      <c r="N29" s="291"/>
      <c r="O29" s="291"/>
    </row>
    <row r="30" spans="1:15" s="297" customFormat="1" ht="48" outlineLevel="1">
      <c r="A30" s="291"/>
      <c r="B30" s="691" t="s">
        <v>46</v>
      </c>
      <c r="C30" s="313" t="s">
        <v>2762</v>
      </c>
      <c r="D30" s="314" t="s">
        <v>109</v>
      </c>
      <c r="E30" s="315" t="s">
        <v>5337</v>
      </c>
      <c r="F30" s="1074" t="s">
        <v>8124</v>
      </c>
      <c r="G30" s="318" t="s">
        <v>8125</v>
      </c>
      <c r="H30" s="1091" t="s">
        <v>1201</v>
      </c>
      <c r="I30" s="732" t="s">
        <v>3003</v>
      </c>
      <c r="J30" s="738" t="s">
        <v>8156</v>
      </c>
      <c r="K30" s="937" t="s">
        <v>6864</v>
      </c>
      <c r="L30" s="938" t="s">
        <v>6864</v>
      </c>
      <c r="N30" s="291"/>
      <c r="O30" s="291"/>
    </row>
    <row r="31" spans="1:15" s="297" customFormat="1" ht="48" outlineLevel="1">
      <c r="A31" s="291"/>
      <c r="B31" s="691" t="s">
        <v>46</v>
      </c>
      <c r="C31" s="313" t="s">
        <v>2763</v>
      </c>
      <c r="D31" s="314" t="s">
        <v>84</v>
      </c>
      <c r="E31" s="315" t="s">
        <v>3559</v>
      </c>
      <c r="F31" s="355" t="s">
        <v>1132</v>
      </c>
      <c r="G31" s="318"/>
      <c r="H31" s="1091" t="s">
        <v>1201</v>
      </c>
      <c r="I31" s="732" t="s">
        <v>3004</v>
      </c>
      <c r="J31" s="738" t="s">
        <v>8157</v>
      </c>
      <c r="K31" s="937" t="s">
        <v>6865</v>
      </c>
      <c r="L31" s="938" t="s">
        <v>6865</v>
      </c>
      <c r="N31" s="291"/>
      <c r="O31" s="291"/>
    </row>
    <row r="32" spans="1:15" s="297" customFormat="1" ht="48" outlineLevel="1">
      <c r="A32" s="291"/>
      <c r="B32" s="691" t="s">
        <v>46</v>
      </c>
      <c r="C32" s="313" t="s">
        <v>2764</v>
      </c>
      <c r="D32" s="314" t="s">
        <v>688</v>
      </c>
      <c r="E32" s="315" t="s">
        <v>5338</v>
      </c>
      <c r="F32" s="357" t="s">
        <v>179</v>
      </c>
      <c r="G32" s="316" t="s">
        <v>5470</v>
      </c>
      <c r="H32" s="1091" t="s">
        <v>2617</v>
      </c>
      <c r="I32" s="732" t="s">
        <v>3005</v>
      </c>
      <c r="J32" s="738" t="s">
        <v>3227</v>
      </c>
      <c r="K32" s="929" t="s">
        <v>6866</v>
      </c>
      <c r="L32" s="930" t="s">
        <v>6866</v>
      </c>
      <c r="N32" s="291"/>
      <c r="O32" s="291"/>
    </row>
    <row r="33" spans="1:15" s="297" customFormat="1" ht="48" outlineLevel="1">
      <c r="A33" s="291"/>
      <c r="B33" s="691" t="s">
        <v>46</v>
      </c>
      <c r="C33" s="313" t="s">
        <v>2765</v>
      </c>
      <c r="D33" s="314" t="s">
        <v>688</v>
      </c>
      <c r="E33" s="315" t="s">
        <v>5339</v>
      </c>
      <c r="F33" s="357" t="s">
        <v>1106</v>
      </c>
      <c r="G33" s="316" t="s">
        <v>5471</v>
      </c>
      <c r="H33" s="1091" t="s">
        <v>1201</v>
      </c>
      <c r="I33" s="732" t="s">
        <v>3006</v>
      </c>
      <c r="J33" s="738" t="s">
        <v>8158</v>
      </c>
      <c r="K33" s="937" t="s">
        <v>6867</v>
      </c>
      <c r="L33" s="938" t="s">
        <v>6867</v>
      </c>
      <c r="N33" s="291"/>
      <c r="O33" s="291"/>
    </row>
    <row r="34" spans="1:15" s="297" customFormat="1" ht="48" outlineLevel="1">
      <c r="A34" s="291"/>
      <c r="B34" s="691" t="s">
        <v>46</v>
      </c>
      <c r="C34" s="313" t="s">
        <v>2766</v>
      </c>
      <c r="D34" s="314" t="s">
        <v>688</v>
      </c>
      <c r="E34" s="315" t="s">
        <v>5340</v>
      </c>
      <c r="F34" s="357" t="s">
        <v>1106</v>
      </c>
      <c r="G34" s="316" t="s">
        <v>5472</v>
      </c>
      <c r="H34" s="1091" t="s">
        <v>1201</v>
      </c>
      <c r="I34" s="732" t="s">
        <v>3007</v>
      </c>
      <c r="J34" s="738" t="s">
        <v>8159</v>
      </c>
      <c r="K34" s="937" t="s">
        <v>6868</v>
      </c>
      <c r="L34" s="938" t="s">
        <v>6868</v>
      </c>
      <c r="N34" s="291"/>
      <c r="O34" s="291"/>
    </row>
    <row r="35" spans="1:15" s="297" customFormat="1" ht="48" outlineLevel="1">
      <c r="A35" s="291"/>
      <c r="B35" s="691" t="s">
        <v>46</v>
      </c>
      <c r="C35" s="313" t="s">
        <v>2767</v>
      </c>
      <c r="D35" s="314" t="s">
        <v>688</v>
      </c>
      <c r="E35" s="315" t="s">
        <v>5341</v>
      </c>
      <c r="F35" s="357" t="s">
        <v>1106</v>
      </c>
      <c r="G35" s="316" t="s">
        <v>5473</v>
      </c>
      <c r="H35" s="1091" t="s">
        <v>1201</v>
      </c>
      <c r="I35" s="732" t="s">
        <v>3008</v>
      </c>
      <c r="J35" s="738" t="s">
        <v>8160</v>
      </c>
      <c r="K35" s="937" t="s">
        <v>6869</v>
      </c>
      <c r="L35" s="938" t="s">
        <v>6869</v>
      </c>
      <c r="N35" s="291"/>
      <c r="O35" s="291"/>
    </row>
    <row r="36" spans="1:15" s="297" customFormat="1" ht="72" outlineLevel="1">
      <c r="A36" s="291"/>
      <c r="B36" s="691" t="s">
        <v>46</v>
      </c>
      <c r="C36" s="313" t="s">
        <v>2768</v>
      </c>
      <c r="D36" s="314" t="s">
        <v>84</v>
      </c>
      <c r="E36" s="315" t="s">
        <v>3671</v>
      </c>
      <c r="F36" s="355" t="s">
        <v>105</v>
      </c>
      <c r="G36" s="316" t="s">
        <v>5474</v>
      </c>
      <c r="H36" s="1091" t="s">
        <v>2136</v>
      </c>
      <c r="I36" s="732" t="s">
        <v>3009</v>
      </c>
      <c r="J36" s="738" t="s">
        <v>8161</v>
      </c>
      <c r="K36" s="929" t="s">
        <v>8162</v>
      </c>
      <c r="L36" s="930" t="s">
        <v>8162</v>
      </c>
      <c r="N36" s="291"/>
      <c r="O36" s="291"/>
    </row>
    <row r="37" spans="1:15" s="297" customFormat="1" ht="48" outlineLevel="1">
      <c r="A37" s="291"/>
      <c r="B37" s="691" t="s">
        <v>46</v>
      </c>
      <c r="C37" s="313" t="s">
        <v>2769</v>
      </c>
      <c r="D37" s="314" t="s">
        <v>84</v>
      </c>
      <c r="E37" s="315" t="s">
        <v>8355</v>
      </c>
      <c r="F37" s="355" t="s">
        <v>105</v>
      </c>
      <c r="G37" s="317" t="s">
        <v>8357</v>
      </c>
      <c r="H37" s="1091" t="s">
        <v>1214</v>
      </c>
      <c r="I37" s="732" t="s">
        <v>3010</v>
      </c>
      <c r="J37" s="738" t="s">
        <v>3228</v>
      </c>
      <c r="K37" s="929" t="s">
        <v>6870</v>
      </c>
      <c r="L37" s="930" t="s">
        <v>6870</v>
      </c>
      <c r="N37" s="291"/>
      <c r="O37" s="291"/>
    </row>
    <row r="38" spans="1:15" s="297" customFormat="1" ht="60" outlineLevel="1">
      <c r="A38" s="291"/>
      <c r="B38" s="691" t="s">
        <v>46</v>
      </c>
      <c r="C38" s="313" t="s">
        <v>2770</v>
      </c>
      <c r="D38" s="314" t="s">
        <v>84</v>
      </c>
      <c r="E38" s="315" t="s">
        <v>8356</v>
      </c>
      <c r="F38" s="355" t="s">
        <v>5357</v>
      </c>
      <c r="G38" s="317" t="s">
        <v>8358</v>
      </c>
      <c r="H38" s="1091" t="s">
        <v>1216</v>
      </c>
      <c r="I38" s="738" t="s">
        <v>3105</v>
      </c>
      <c r="J38" s="738" t="s">
        <v>3267</v>
      </c>
      <c r="K38" s="929" t="s">
        <v>8277</v>
      </c>
      <c r="L38" s="930" t="s">
        <v>8277</v>
      </c>
      <c r="N38" s="291"/>
      <c r="O38" s="291"/>
    </row>
    <row r="39" spans="1:15" s="297" customFormat="1" ht="144" outlineLevel="1">
      <c r="A39" s="291"/>
      <c r="B39" s="691" t="s">
        <v>46</v>
      </c>
      <c r="C39" s="313" t="s">
        <v>2771</v>
      </c>
      <c r="D39" s="314" t="s">
        <v>688</v>
      </c>
      <c r="E39" s="315" t="s">
        <v>3685</v>
      </c>
      <c r="F39" s="355" t="s">
        <v>105</v>
      </c>
      <c r="G39" s="316" t="s">
        <v>7984</v>
      </c>
      <c r="H39" s="1091" t="s">
        <v>1839</v>
      </c>
      <c r="I39" s="732" t="s">
        <v>3011</v>
      </c>
      <c r="J39" s="738" t="s">
        <v>6942</v>
      </c>
      <c r="K39" s="929" t="s">
        <v>8163</v>
      </c>
      <c r="L39" s="930" t="s">
        <v>8163</v>
      </c>
      <c r="N39" s="291"/>
      <c r="O39" s="291"/>
    </row>
    <row r="40" spans="1:15" s="297" customFormat="1" ht="72" outlineLevel="1">
      <c r="A40" s="291"/>
      <c r="B40" s="691" t="s">
        <v>46</v>
      </c>
      <c r="C40" s="313" t="s">
        <v>2772</v>
      </c>
      <c r="D40" s="314" t="s">
        <v>688</v>
      </c>
      <c r="E40" s="315" t="s">
        <v>5342</v>
      </c>
      <c r="F40" s="358" t="s">
        <v>8302</v>
      </c>
      <c r="G40" s="319" t="s">
        <v>5485</v>
      </c>
      <c r="H40" s="1091" t="s">
        <v>1841</v>
      </c>
      <c r="I40" s="732" t="s">
        <v>3012</v>
      </c>
      <c r="J40" s="738" t="s">
        <v>6935</v>
      </c>
      <c r="K40" s="929" t="s">
        <v>6936</v>
      </c>
      <c r="L40" s="930" t="s">
        <v>6936</v>
      </c>
      <c r="N40" s="291"/>
      <c r="O40" s="291"/>
    </row>
    <row r="41" spans="1:15" s="297" customFormat="1" ht="60" outlineLevel="1">
      <c r="A41" s="291"/>
      <c r="B41" s="691" t="s">
        <v>46</v>
      </c>
      <c r="C41" s="313" t="s">
        <v>2773</v>
      </c>
      <c r="D41" s="314" t="s">
        <v>109</v>
      </c>
      <c r="E41" s="315" t="s">
        <v>3694</v>
      </c>
      <c r="F41" s="355" t="s">
        <v>1134</v>
      </c>
      <c r="G41" s="316" t="s">
        <v>5475</v>
      </c>
      <c r="H41" s="1091" t="s">
        <v>1225</v>
      </c>
      <c r="I41" s="738" t="s">
        <v>3106</v>
      </c>
      <c r="J41" s="738" t="s">
        <v>3268</v>
      </c>
      <c r="K41" s="929" t="s">
        <v>6871</v>
      </c>
      <c r="L41" s="930" t="s">
        <v>6871</v>
      </c>
      <c r="N41" s="291"/>
      <c r="O41" s="291"/>
    </row>
    <row r="42" spans="1:15" s="297" customFormat="1" ht="60" outlineLevel="1">
      <c r="A42" s="291"/>
      <c r="B42" s="691" t="s">
        <v>46</v>
      </c>
      <c r="C42" s="313" t="s">
        <v>6105</v>
      </c>
      <c r="D42" s="314" t="s">
        <v>109</v>
      </c>
      <c r="E42" s="315" t="s">
        <v>6111</v>
      </c>
      <c r="F42" s="355" t="s">
        <v>1156</v>
      </c>
      <c r="G42" s="316" t="s">
        <v>6106</v>
      </c>
      <c r="H42" s="1091" t="s">
        <v>1873</v>
      </c>
      <c r="I42" s="738" t="s">
        <v>6107</v>
      </c>
      <c r="J42" s="738" t="s">
        <v>6108</v>
      </c>
      <c r="K42" s="929" t="s">
        <v>6872</v>
      </c>
      <c r="L42" s="930" t="s">
        <v>6872</v>
      </c>
      <c r="N42" s="291"/>
      <c r="O42" s="291"/>
    </row>
    <row r="43" spans="1:15" s="297" customFormat="1" ht="60" outlineLevel="1">
      <c r="A43" s="291"/>
      <c r="B43" s="691" t="s">
        <v>46</v>
      </c>
      <c r="C43" s="313" t="s">
        <v>2774</v>
      </c>
      <c r="D43" s="314" t="s">
        <v>688</v>
      </c>
      <c r="E43" s="315" t="s">
        <v>3693</v>
      </c>
      <c r="F43" s="355" t="s">
        <v>105</v>
      </c>
      <c r="G43" s="316"/>
      <c r="H43" s="1091" t="s">
        <v>1847</v>
      </c>
      <c r="I43" s="732" t="s">
        <v>3013</v>
      </c>
      <c r="J43" s="738" t="s">
        <v>3229</v>
      </c>
      <c r="K43" s="929" t="s">
        <v>6873</v>
      </c>
      <c r="L43" s="930" t="s">
        <v>6873</v>
      </c>
      <c r="N43" s="291"/>
      <c r="O43" s="291"/>
    </row>
    <row r="44" spans="1:15" s="297" customFormat="1" ht="60" outlineLevel="1">
      <c r="A44" s="291"/>
      <c r="B44" s="691" t="s">
        <v>46</v>
      </c>
      <c r="C44" s="313" t="s">
        <v>2775</v>
      </c>
      <c r="D44" s="314" t="s">
        <v>688</v>
      </c>
      <c r="E44" s="315" t="s">
        <v>3687</v>
      </c>
      <c r="F44" s="355" t="s">
        <v>105</v>
      </c>
      <c r="G44" s="316"/>
      <c r="H44" s="1091" t="s">
        <v>1867</v>
      </c>
      <c r="I44" s="732" t="s">
        <v>3014</v>
      </c>
      <c r="J44" s="738" t="s">
        <v>3230</v>
      </c>
      <c r="K44" s="929" t="s">
        <v>6874</v>
      </c>
      <c r="L44" s="930" t="s">
        <v>6874</v>
      </c>
      <c r="N44" s="291"/>
      <c r="O44" s="291"/>
    </row>
    <row r="45" spans="1:15" s="297" customFormat="1" ht="60" outlineLevel="1">
      <c r="A45" s="291"/>
      <c r="B45" s="691" t="s">
        <v>46</v>
      </c>
      <c r="C45" s="313" t="s">
        <v>2776</v>
      </c>
      <c r="D45" s="314" t="s">
        <v>84</v>
      </c>
      <c r="E45" s="315" t="s">
        <v>3688</v>
      </c>
      <c r="F45" s="355" t="s">
        <v>105</v>
      </c>
      <c r="G45" s="316"/>
      <c r="H45" s="1091" t="s">
        <v>1868</v>
      </c>
      <c r="I45" s="732" t="s">
        <v>3015</v>
      </c>
      <c r="J45" s="738" t="s">
        <v>3231</v>
      </c>
      <c r="K45" s="929" t="s">
        <v>6875</v>
      </c>
      <c r="L45" s="930" t="s">
        <v>6875</v>
      </c>
      <c r="N45" s="291"/>
      <c r="O45" s="291"/>
    </row>
    <row r="46" spans="1:15" s="297" customFormat="1" ht="60" outlineLevel="1">
      <c r="A46" s="291"/>
      <c r="B46" s="691" t="s">
        <v>46</v>
      </c>
      <c r="C46" s="313" t="s">
        <v>2777</v>
      </c>
      <c r="D46" s="314" t="s">
        <v>84</v>
      </c>
      <c r="E46" s="315" t="s">
        <v>3689</v>
      </c>
      <c r="F46" s="355" t="s">
        <v>105</v>
      </c>
      <c r="G46" s="316"/>
      <c r="H46" s="1091" t="s">
        <v>1869</v>
      </c>
      <c r="I46" s="732" t="s">
        <v>3016</v>
      </c>
      <c r="J46" s="738" t="s">
        <v>3232</v>
      </c>
      <c r="K46" s="929" t="s">
        <v>6876</v>
      </c>
      <c r="L46" s="930" t="s">
        <v>6876</v>
      </c>
      <c r="N46" s="291"/>
      <c r="O46" s="291"/>
    </row>
    <row r="47" spans="1:15" s="297" customFormat="1" ht="60" outlineLevel="1">
      <c r="A47" s="291"/>
      <c r="B47" s="691" t="s">
        <v>46</v>
      </c>
      <c r="C47" s="313" t="s">
        <v>2778</v>
      </c>
      <c r="D47" s="314" t="s">
        <v>688</v>
      </c>
      <c r="E47" s="315" t="s">
        <v>3690</v>
      </c>
      <c r="F47" s="355" t="s">
        <v>105</v>
      </c>
      <c r="G47" s="316"/>
      <c r="H47" s="1091" t="s">
        <v>1870</v>
      </c>
      <c r="I47" s="732" t="s">
        <v>3018</v>
      </c>
      <c r="J47" s="738" t="s">
        <v>3233</v>
      </c>
      <c r="K47" s="929" t="s">
        <v>6877</v>
      </c>
      <c r="L47" s="930" t="s">
        <v>6877</v>
      </c>
      <c r="N47" s="291"/>
      <c r="O47" s="291"/>
    </row>
    <row r="48" spans="1:15" s="297" customFormat="1" ht="60" outlineLevel="1">
      <c r="A48" s="291"/>
      <c r="B48" s="691" t="s">
        <v>46</v>
      </c>
      <c r="C48" s="313" t="s">
        <v>2779</v>
      </c>
      <c r="D48" s="314" t="s">
        <v>688</v>
      </c>
      <c r="E48" s="315" t="s">
        <v>3691</v>
      </c>
      <c r="F48" s="355" t="s">
        <v>157</v>
      </c>
      <c r="G48" s="316"/>
      <c r="H48" s="1091" t="s">
        <v>1866</v>
      </c>
      <c r="I48" s="732" t="s">
        <v>3017</v>
      </c>
      <c r="J48" s="738" t="s">
        <v>3234</v>
      </c>
      <c r="K48" s="929" t="s">
        <v>6878</v>
      </c>
      <c r="L48" s="930" t="s">
        <v>6878</v>
      </c>
      <c r="N48" s="291"/>
      <c r="O48" s="291"/>
    </row>
    <row r="49" spans="1:15" s="297" customFormat="1" ht="60" outlineLevel="1">
      <c r="A49" s="291"/>
      <c r="B49" s="691" t="s">
        <v>46</v>
      </c>
      <c r="C49" s="313" t="s">
        <v>2780</v>
      </c>
      <c r="D49" s="314" t="s">
        <v>688</v>
      </c>
      <c r="E49" s="315" t="s">
        <v>5343</v>
      </c>
      <c r="F49" s="355" t="s">
        <v>787</v>
      </c>
      <c r="G49" s="316"/>
      <c r="H49" s="1091" t="s">
        <v>1235</v>
      </c>
      <c r="I49" s="732" t="s">
        <v>3019</v>
      </c>
      <c r="J49" s="738" t="s">
        <v>3235</v>
      </c>
      <c r="K49" s="929" t="s">
        <v>6879</v>
      </c>
      <c r="L49" s="930" t="s">
        <v>6879</v>
      </c>
      <c r="N49" s="291"/>
      <c r="O49" s="291"/>
    </row>
    <row r="50" spans="1:15" s="297" customFormat="1" ht="72" outlineLevel="1">
      <c r="A50" s="291"/>
      <c r="B50" s="691" t="s">
        <v>46</v>
      </c>
      <c r="C50" s="313" t="s">
        <v>2781</v>
      </c>
      <c r="D50" s="314" t="s">
        <v>84</v>
      </c>
      <c r="E50" s="315" t="s">
        <v>6687</v>
      </c>
      <c r="F50" s="355" t="s">
        <v>105</v>
      </c>
      <c r="G50" s="316" t="s">
        <v>7076</v>
      </c>
      <c r="H50" s="1091" t="s">
        <v>2136</v>
      </c>
      <c r="I50" s="738" t="s">
        <v>3107</v>
      </c>
      <c r="J50" s="738" t="s">
        <v>8142</v>
      </c>
      <c r="K50" s="929" t="s">
        <v>8143</v>
      </c>
      <c r="L50" s="930" t="s">
        <v>8143</v>
      </c>
      <c r="N50" s="291"/>
      <c r="O50" s="291"/>
    </row>
    <row r="51" spans="1:15" s="297" customFormat="1" ht="180" outlineLevel="1">
      <c r="A51" s="291"/>
      <c r="B51" s="691" t="s">
        <v>46</v>
      </c>
      <c r="C51" s="313" t="s">
        <v>6686</v>
      </c>
      <c r="D51" s="314" t="s">
        <v>109</v>
      </c>
      <c r="E51" s="315" t="s">
        <v>8144</v>
      </c>
      <c r="F51" s="355" t="s">
        <v>7075</v>
      </c>
      <c r="G51" s="316" t="s">
        <v>8141</v>
      </c>
      <c r="H51" s="1091" t="s">
        <v>2136</v>
      </c>
      <c r="I51" s="738" t="s">
        <v>6688</v>
      </c>
      <c r="J51" s="738" t="s">
        <v>8164</v>
      </c>
      <c r="K51" s="929" t="s">
        <v>8165</v>
      </c>
      <c r="L51" s="930" t="s">
        <v>8165</v>
      </c>
      <c r="N51" s="291"/>
      <c r="O51" s="291"/>
    </row>
    <row r="52" spans="1:15" s="297" customFormat="1" ht="72" outlineLevel="1">
      <c r="A52" s="291"/>
      <c r="B52" s="691" t="s">
        <v>46</v>
      </c>
      <c r="C52" s="313" t="s">
        <v>2782</v>
      </c>
      <c r="D52" s="314" t="s">
        <v>688</v>
      </c>
      <c r="E52" s="315" t="s">
        <v>3565</v>
      </c>
      <c r="F52" s="355" t="s">
        <v>105</v>
      </c>
      <c r="G52" s="317" t="s">
        <v>7985</v>
      </c>
      <c r="H52" s="1091" t="s">
        <v>7288</v>
      </c>
      <c r="I52" s="732" t="s">
        <v>3020</v>
      </c>
      <c r="J52" s="738" t="s">
        <v>8166</v>
      </c>
      <c r="K52" s="929" t="s">
        <v>8167</v>
      </c>
      <c r="L52" s="930" t="s">
        <v>8167</v>
      </c>
      <c r="N52" s="291"/>
      <c r="O52" s="291"/>
    </row>
    <row r="53" spans="1:15" s="297" customFormat="1" ht="84" outlineLevel="1">
      <c r="A53" s="291"/>
      <c r="B53" s="691" t="s">
        <v>46</v>
      </c>
      <c r="C53" s="313" t="s">
        <v>2783</v>
      </c>
      <c r="D53" s="314" t="s">
        <v>688</v>
      </c>
      <c r="E53" s="315" t="s">
        <v>5344</v>
      </c>
      <c r="F53" s="358" t="s">
        <v>8302</v>
      </c>
      <c r="G53" s="319" t="s">
        <v>5486</v>
      </c>
      <c r="H53" s="1091" t="s">
        <v>7289</v>
      </c>
      <c r="I53" s="732" t="s">
        <v>3021</v>
      </c>
      <c r="J53" s="738" t="s">
        <v>6937</v>
      </c>
      <c r="K53" s="929" t="s">
        <v>6938</v>
      </c>
      <c r="L53" s="930" t="s">
        <v>6938</v>
      </c>
      <c r="N53" s="291"/>
      <c r="O53" s="291"/>
    </row>
    <row r="54" spans="1:15" s="297" customFormat="1" ht="60" outlineLevel="1">
      <c r="A54" s="291"/>
      <c r="B54" s="691" t="s">
        <v>46</v>
      </c>
      <c r="C54" s="313" t="s">
        <v>2784</v>
      </c>
      <c r="D54" s="314" t="s">
        <v>109</v>
      </c>
      <c r="E54" s="357" t="s">
        <v>3684</v>
      </c>
      <c r="F54" s="355" t="s">
        <v>804</v>
      </c>
      <c r="G54" s="316" t="s">
        <v>5482</v>
      </c>
      <c r="H54" s="1091" t="s">
        <v>7292</v>
      </c>
      <c r="I54" s="738" t="s">
        <v>3108</v>
      </c>
      <c r="J54" s="738" t="s">
        <v>8347</v>
      </c>
      <c r="K54" s="929" t="s">
        <v>6880</v>
      </c>
      <c r="L54" s="930" t="s">
        <v>6880</v>
      </c>
      <c r="N54" s="291"/>
      <c r="O54" s="291"/>
    </row>
    <row r="55" spans="1:15" s="297" customFormat="1" ht="144" outlineLevel="1">
      <c r="A55" s="291"/>
      <c r="B55" s="691" t="s">
        <v>46</v>
      </c>
      <c r="C55" s="313" t="s">
        <v>2785</v>
      </c>
      <c r="D55" s="314" t="s">
        <v>688</v>
      </c>
      <c r="E55" s="315" t="s">
        <v>3672</v>
      </c>
      <c r="F55" s="355" t="s">
        <v>105</v>
      </c>
      <c r="G55" s="318"/>
      <c r="H55" s="1091" t="s">
        <v>8350</v>
      </c>
      <c r="I55" s="732" t="s">
        <v>3022</v>
      </c>
      <c r="J55" s="738" t="s">
        <v>3236</v>
      </c>
      <c r="K55" s="929" t="s">
        <v>6939</v>
      </c>
      <c r="L55" s="930" t="s">
        <v>6939</v>
      </c>
      <c r="N55" s="291"/>
      <c r="O55" s="291"/>
    </row>
    <row r="56" spans="1:15" s="297" customFormat="1" ht="60" outlineLevel="1">
      <c r="A56" s="291"/>
      <c r="B56" s="691" t="s">
        <v>46</v>
      </c>
      <c r="C56" s="313" t="s">
        <v>2786</v>
      </c>
      <c r="D56" s="314" t="s">
        <v>688</v>
      </c>
      <c r="E56" s="315" t="s">
        <v>3673</v>
      </c>
      <c r="F56" s="355" t="s">
        <v>105</v>
      </c>
      <c r="G56" s="318"/>
      <c r="H56" s="1091" t="s">
        <v>7301</v>
      </c>
      <c r="I56" s="732" t="s">
        <v>3023</v>
      </c>
      <c r="J56" s="738" t="s">
        <v>3237</v>
      </c>
      <c r="K56" s="929" t="s">
        <v>6881</v>
      </c>
      <c r="L56" s="930" t="s">
        <v>6881</v>
      </c>
      <c r="N56" s="291"/>
      <c r="O56" s="291"/>
    </row>
    <row r="57" spans="1:15" s="297" customFormat="1" ht="60" outlineLevel="1">
      <c r="A57" s="291"/>
      <c r="B57" s="691" t="s">
        <v>46</v>
      </c>
      <c r="C57" s="313" t="s">
        <v>2787</v>
      </c>
      <c r="D57" s="314" t="s">
        <v>84</v>
      </c>
      <c r="E57" s="315" t="s">
        <v>3674</v>
      </c>
      <c r="F57" s="355" t="s">
        <v>105</v>
      </c>
      <c r="G57" s="318"/>
      <c r="H57" s="1091" t="s">
        <v>7302</v>
      </c>
      <c r="I57" s="732" t="s">
        <v>3024</v>
      </c>
      <c r="J57" s="738" t="s">
        <v>3238</v>
      </c>
      <c r="K57" s="929" t="s">
        <v>6882</v>
      </c>
      <c r="L57" s="930" t="s">
        <v>6882</v>
      </c>
      <c r="N57" s="291"/>
      <c r="O57" s="291"/>
    </row>
    <row r="58" spans="1:15" s="297" customFormat="1" ht="72" outlineLevel="1">
      <c r="A58" s="291"/>
      <c r="B58" s="691" t="s">
        <v>46</v>
      </c>
      <c r="C58" s="313" t="s">
        <v>2788</v>
      </c>
      <c r="D58" s="314" t="s">
        <v>84</v>
      </c>
      <c r="E58" s="315" t="s">
        <v>3675</v>
      </c>
      <c r="F58" s="355" t="s">
        <v>105</v>
      </c>
      <c r="G58" s="318"/>
      <c r="H58" s="1091" t="s">
        <v>7303</v>
      </c>
      <c r="I58" s="732" t="s">
        <v>3025</v>
      </c>
      <c r="J58" s="738" t="s">
        <v>3239</v>
      </c>
      <c r="K58" s="929" t="s">
        <v>6883</v>
      </c>
      <c r="L58" s="930" t="s">
        <v>6883</v>
      </c>
      <c r="N58" s="291"/>
      <c r="O58" s="291"/>
    </row>
    <row r="59" spans="1:15" s="297" customFormat="1" ht="60" outlineLevel="1">
      <c r="A59" s="291"/>
      <c r="B59" s="691" t="s">
        <v>46</v>
      </c>
      <c r="C59" s="313" t="s">
        <v>2789</v>
      </c>
      <c r="D59" s="314" t="s">
        <v>688</v>
      </c>
      <c r="E59" s="315" t="s">
        <v>3676</v>
      </c>
      <c r="F59" s="355" t="s">
        <v>105</v>
      </c>
      <c r="G59" s="318"/>
      <c r="H59" s="1091" t="s">
        <v>7304</v>
      </c>
      <c r="I59" s="732" t="s">
        <v>3026</v>
      </c>
      <c r="J59" s="738" t="s">
        <v>3240</v>
      </c>
      <c r="K59" s="929" t="s">
        <v>6884</v>
      </c>
      <c r="L59" s="930" t="s">
        <v>6884</v>
      </c>
      <c r="N59" s="291"/>
      <c r="O59" s="291"/>
    </row>
    <row r="60" spans="1:15" s="297" customFormat="1" ht="60" outlineLevel="1">
      <c r="A60" s="291"/>
      <c r="B60" s="691" t="s">
        <v>46</v>
      </c>
      <c r="C60" s="313" t="s">
        <v>2790</v>
      </c>
      <c r="D60" s="314" t="s">
        <v>688</v>
      </c>
      <c r="E60" s="315" t="s">
        <v>3677</v>
      </c>
      <c r="F60" s="355" t="s">
        <v>157</v>
      </c>
      <c r="G60" s="318"/>
      <c r="H60" s="1091" t="s">
        <v>7300</v>
      </c>
      <c r="I60" s="732" t="s">
        <v>3027</v>
      </c>
      <c r="J60" s="738" t="s">
        <v>3241</v>
      </c>
      <c r="K60" s="929" t="s">
        <v>6885</v>
      </c>
      <c r="L60" s="930" t="s">
        <v>6885</v>
      </c>
      <c r="N60" s="291"/>
      <c r="O60" s="291"/>
    </row>
    <row r="61" spans="1:15" s="297" customFormat="1" ht="72" outlineLevel="1">
      <c r="A61" s="291"/>
      <c r="B61" s="691" t="s">
        <v>46</v>
      </c>
      <c r="C61" s="313" t="s">
        <v>2791</v>
      </c>
      <c r="D61" s="314" t="s">
        <v>688</v>
      </c>
      <c r="E61" s="315" t="s">
        <v>5345</v>
      </c>
      <c r="F61" s="355" t="s">
        <v>787</v>
      </c>
      <c r="G61" s="316"/>
      <c r="H61" s="1091" t="s">
        <v>7305</v>
      </c>
      <c r="I61" s="732" t="s">
        <v>3028</v>
      </c>
      <c r="J61" s="738" t="s">
        <v>3242</v>
      </c>
      <c r="K61" s="929" t="s">
        <v>6886</v>
      </c>
      <c r="L61" s="930" t="s">
        <v>6886</v>
      </c>
      <c r="N61" s="291"/>
      <c r="O61" s="291"/>
    </row>
    <row r="62" spans="1:15" s="297" customFormat="1" ht="72" outlineLevel="1">
      <c r="A62" s="291"/>
      <c r="B62" s="691" t="s">
        <v>46</v>
      </c>
      <c r="C62" s="313" t="s">
        <v>2792</v>
      </c>
      <c r="D62" s="314" t="s">
        <v>84</v>
      </c>
      <c r="E62" s="315" t="s">
        <v>8414</v>
      </c>
      <c r="F62" s="357" t="s">
        <v>106</v>
      </c>
      <c r="G62" s="317" t="s">
        <v>5481</v>
      </c>
      <c r="H62" s="1091" t="s">
        <v>2136</v>
      </c>
      <c r="I62" s="732" t="s">
        <v>3029</v>
      </c>
      <c r="J62" s="738" t="s">
        <v>8168</v>
      </c>
      <c r="K62" s="929" t="s">
        <v>8169</v>
      </c>
      <c r="L62" s="930" t="s">
        <v>8169</v>
      </c>
      <c r="N62" s="291"/>
      <c r="O62" s="291"/>
    </row>
    <row r="63" spans="1:15" s="297" customFormat="1" ht="72" outlineLevel="1">
      <c r="A63" s="291"/>
      <c r="B63" s="691" t="s">
        <v>46</v>
      </c>
      <c r="C63" s="313" t="s">
        <v>8416</v>
      </c>
      <c r="D63" s="314" t="s">
        <v>84</v>
      </c>
      <c r="E63" s="315" t="s">
        <v>8419</v>
      </c>
      <c r="F63" s="357" t="s">
        <v>105</v>
      </c>
      <c r="G63" s="317" t="s">
        <v>8423</v>
      </c>
      <c r="H63" s="1091" t="s">
        <v>2136</v>
      </c>
      <c r="I63" s="732"/>
      <c r="J63" s="738" t="s">
        <v>8417</v>
      </c>
      <c r="K63" s="929" t="s">
        <v>8418</v>
      </c>
      <c r="L63" s="930" t="s">
        <v>8418</v>
      </c>
      <c r="N63" s="291"/>
      <c r="O63" s="291"/>
    </row>
    <row r="64" spans="1:15" s="297" customFormat="1" ht="108" outlineLevel="1">
      <c r="A64" s="291"/>
      <c r="B64" s="691" t="s">
        <v>46</v>
      </c>
      <c r="C64" s="313" t="s">
        <v>2793</v>
      </c>
      <c r="D64" s="314" t="s">
        <v>109</v>
      </c>
      <c r="E64" s="315" t="s">
        <v>3568</v>
      </c>
      <c r="F64" s="355" t="s">
        <v>105</v>
      </c>
      <c r="G64" s="317" t="s">
        <v>8306</v>
      </c>
      <c r="H64" s="1091" t="s">
        <v>2204</v>
      </c>
      <c r="I64" s="732" t="s">
        <v>3030</v>
      </c>
      <c r="J64" s="738" t="s">
        <v>6940</v>
      </c>
      <c r="K64" s="929" t="s">
        <v>6941</v>
      </c>
      <c r="L64" s="930" t="s">
        <v>6941</v>
      </c>
      <c r="N64" s="291"/>
      <c r="O64" s="291"/>
    </row>
    <row r="65" spans="1:15" s="297" customFormat="1" ht="84" outlineLevel="1">
      <c r="A65" s="291"/>
      <c r="B65" s="691" t="s">
        <v>46</v>
      </c>
      <c r="C65" s="313" t="s">
        <v>2794</v>
      </c>
      <c r="D65" s="314" t="s">
        <v>109</v>
      </c>
      <c r="E65" s="315" t="s">
        <v>5346</v>
      </c>
      <c r="F65" s="358" t="s">
        <v>8301</v>
      </c>
      <c r="G65" s="932" t="s">
        <v>7070</v>
      </c>
      <c r="H65" s="1091" t="s">
        <v>2206</v>
      </c>
      <c r="I65" s="732" t="s">
        <v>3031</v>
      </c>
      <c r="J65" s="738" t="s">
        <v>8304</v>
      </c>
      <c r="K65" s="929" t="s">
        <v>8305</v>
      </c>
      <c r="L65" s="930" t="s">
        <v>8305</v>
      </c>
      <c r="N65" s="291"/>
      <c r="O65" s="291"/>
    </row>
    <row r="66" spans="1:15" s="297" customFormat="1" ht="48" outlineLevel="1">
      <c r="A66" s="291"/>
      <c r="B66" s="691" t="s">
        <v>46</v>
      </c>
      <c r="C66" s="313" t="s">
        <v>2795</v>
      </c>
      <c r="D66" s="314" t="s">
        <v>109</v>
      </c>
      <c r="E66" s="315" t="s">
        <v>3700</v>
      </c>
      <c r="F66" s="355" t="s">
        <v>105</v>
      </c>
      <c r="G66" s="932" t="s">
        <v>7071</v>
      </c>
      <c r="H66" s="1091" t="s">
        <v>2207</v>
      </c>
      <c r="I66" s="732" t="s">
        <v>3032</v>
      </c>
      <c r="J66" s="738" t="s">
        <v>3243</v>
      </c>
      <c r="K66" s="929" t="s">
        <v>6887</v>
      </c>
      <c r="L66" s="930" t="s">
        <v>6887</v>
      </c>
      <c r="N66" s="291"/>
      <c r="O66" s="291"/>
    </row>
    <row r="67" spans="1:15" s="297" customFormat="1" ht="60" outlineLevel="1">
      <c r="A67" s="291"/>
      <c r="B67" s="691" t="s">
        <v>46</v>
      </c>
      <c r="C67" s="313" t="s">
        <v>2796</v>
      </c>
      <c r="D67" s="314" t="s">
        <v>109</v>
      </c>
      <c r="E67" s="315" t="s">
        <v>3701</v>
      </c>
      <c r="F67" s="355" t="s">
        <v>105</v>
      </c>
      <c r="G67" s="932" t="s">
        <v>7071</v>
      </c>
      <c r="H67" s="1091" t="s">
        <v>1266</v>
      </c>
      <c r="I67" s="732" t="s">
        <v>3033</v>
      </c>
      <c r="J67" s="738" t="s">
        <v>3244</v>
      </c>
      <c r="K67" s="929" t="s">
        <v>6888</v>
      </c>
      <c r="L67" s="930" t="s">
        <v>6888</v>
      </c>
      <c r="N67" s="291"/>
      <c r="O67" s="291"/>
    </row>
    <row r="68" spans="1:15" s="297" customFormat="1" ht="60" outlineLevel="1">
      <c r="A68" s="291"/>
      <c r="B68" s="691" t="s">
        <v>46</v>
      </c>
      <c r="C68" s="313" t="s">
        <v>2797</v>
      </c>
      <c r="D68" s="314" t="s">
        <v>84</v>
      </c>
      <c r="E68" s="315" t="s">
        <v>3702</v>
      </c>
      <c r="F68" s="355" t="s">
        <v>105</v>
      </c>
      <c r="G68" s="932"/>
      <c r="H68" s="1091" t="s">
        <v>1268</v>
      </c>
      <c r="I68" s="732" t="s">
        <v>3034</v>
      </c>
      <c r="J68" s="738" t="s">
        <v>3245</v>
      </c>
      <c r="K68" s="929" t="s">
        <v>6889</v>
      </c>
      <c r="L68" s="930" t="s">
        <v>6889</v>
      </c>
      <c r="N68" s="291"/>
      <c r="O68" s="291"/>
    </row>
    <row r="69" spans="1:15" s="297" customFormat="1" ht="60" outlineLevel="1">
      <c r="A69" s="291"/>
      <c r="B69" s="691" t="s">
        <v>46</v>
      </c>
      <c r="C69" s="313" t="s">
        <v>2798</v>
      </c>
      <c r="D69" s="314" t="s">
        <v>84</v>
      </c>
      <c r="E69" s="315" t="s">
        <v>3703</v>
      </c>
      <c r="F69" s="355" t="s">
        <v>105</v>
      </c>
      <c r="G69" s="932"/>
      <c r="H69" s="1091" t="s">
        <v>1270</v>
      </c>
      <c r="I69" s="732" t="s">
        <v>3035</v>
      </c>
      <c r="J69" s="738" t="s">
        <v>3246</v>
      </c>
      <c r="K69" s="929" t="s">
        <v>6890</v>
      </c>
      <c r="L69" s="930" t="s">
        <v>6890</v>
      </c>
      <c r="N69" s="291"/>
      <c r="O69" s="291"/>
    </row>
    <row r="70" spans="1:15" s="297" customFormat="1" ht="60" outlineLevel="1">
      <c r="A70" s="291"/>
      <c r="B70" s="691" t="s">
        <v>46</v>
      </c>
      <c r="C70" s="313" t="s">
        <v>2799</v>
      </c>
      <c r="D70" s="314" t="s">
        <v>109</v>
      </c>
      <c r="E70" s="315" t="s">
        <v>3704</v>
      </c>
      <c r="F70" s="355" t="s">
        <v>105</v>
      </c>
      <c r="G70" s="932" t="s">
        <v>7071</v>
      </c>
      <c r="H70" s="1091" t="s">
        <v>1272</v>
      </c>
      <c r="I70" s="732" t="s">
        <v>3036</v>
      </c>
      <c r="J70" s="738" t="s">
        <v>3247</v>
      </c>
      <c r="K70" s="929" t="s">
        <v>6891</v>
      </c>
      <c r="L70" s="930" t="s">
        <v>6891</v>
      </c>
      <c r="N70" s="291"/>
      <c r="O70" s="291"/>
    </row>
    <row r="71" spans="1:15" s="297" customFormat="1" ht="60" outlineLevel="1">
      <c r="A71" s="291"/>
      <c r="B71" s="691" t="s">
        <v>46</v>
      </c>
      <c r="C71" s="313" t="s">
        <v>2800</v>
      </c>
      <c r="D71" s="314" t="s">
        <v>109</v>
      </c>
      <c r="E71" s="315" t="s">
        <v>3705</v>
      </c>
      <c r="F71" s="355" t="s">
        <v>157</v>
      </c>
      <c r="G71" s="932" t="s">
        <v>7071</v>
      </c>
      <c r="H71" s="1091" t="s">
        <v>1274</v>
      </c>
      <c r="I71" s="732" t="s">
        <v>3037</v>
      </c>
      <c r="J71" s="738" t="s">
        <v>3248</v>
      </c>
      <c r="K71" s="929" t="s">
        <v>6892</v>
      </c>
      <c r="L71" s="930" t="s">
        <v>6892</v>
      </c>
      <c r="N71" s="291"/>
      <c r="O71" s="291"/>
    </row>
    <row r="72" spans="1:15" s="297" customFormat="1" ht="60" outlineLevel="1">
      <c r="A72" s="291"/>
      <c r="B72" s="691" t="s">
        <v>46</v>
      </c>
      <c r="C72" s="313" t="s">
        <v>2801</v>
      </c>
      <c r="D72" s="314" t="s">
        <v>109</v>
      </c>
      <c r="E72" s="315" t="s">
        <v>5347</v>
      </c>
      <c r="F72" s="355" t="s">
        <v>787</v>
      </c>
      <c r="G72" s="932" t="s">
        <v>7071</v>
      </c>
      <c r="H72" s="1091" t="s">
        <v>1278</v>
      </c>
      <c r="I72" s="732" t="s">
        <v>3038</v>
      </c>
      <c r="J72" s="738" t="s">
        <v>3249</v>
      </c>
      <c r="K72" s="929" t="s">
        <v>6893</v>
      </c>
      <c r="L72" s="930" t="s">
        <v>6893</v>
      </c>
      <c r="N72" s="291"/>
      <c r="O72" s="291"/>
    </row>
    <row r="73" spans="1:15" s="297" customFormat="1" ht="72" outlineLevel="1">
      <c r="A73" s="291"/>
      <c r="B73" s="691" t="s">
        <v>46</v>
      </c>
      <c r="C73" s="313" t="s">
        <v>2802</v>
      </c>
      <c r="D73" s="314" t="s">
        <v>84</v>
      </c>
      <c r="E73" s="315" t="s">
        <v>3824</v>
      </c>
      <c r="F73" s="357" t="s">
        <v>105</v>
      </c>
      <c r="G73" s="317" t="s">
        <v>6051</v>
      </c>
      <c r="H73" s="1091" t="s">
        <v>2136</v>
      </c>
      <c r="I73" s="732" t="s">
        <v>3039</v>
      </c>
      <c r="J73" s="738" t="s">
        <v>8289</v>
      </c>
      <c r="K73" s="929" t="s">
        <v>8290</v>
      </c>
      <c r="L73" s="930" t="s">
        <v>8290</v>
      </c>
      <c r="N73" s="291"/>
      <c r="O73" s="291"/>
    </row>
    <row r="74" spans="1:15" s="297" customFormat="1" ht="168" outlineLevel="1">
      <c r="A74" s="291"/>
      <c r="B74" s="691" t="s">
        <v>46</v>
      </c>
      <c r="C74" s="313" t="s">
        <v>2803</v>
      </c>
      <c r="D74" s="314" t="s">
        <v>688</v>
      </c>
      <c r="E74" s="315" t="s">
        <v>3707</v>
      </c>
      <c r="F74" s="355" t="s">
        <v>105</v>
      </c>
      <c r="G74" s="317" t="s">
        <v>7986</v>
      </c>
      <c r="H74" s="1091" t="s">
        <v>7377</v>
      </c>
      <c r="I74" s="732" t="s">
        <v>3040</v>
      </c>
      <c r="J74" s="738" t="s">
        <v>6943</v>
      </c>
      <c r="K74" s="929" t="s">
        <v>8170</v>
      </c>
      <c r="L74" s="930" t="s">
        <v>8170</v>
      </c>
      <c r="N74" s="291"/>
      <c r="O74" s="291"/>
    </row>
    <row r="75" spans="1:15" s="297" customFormat="1" ht="84" outlineLevel="1">
      <c r="A75" s="291"/>
      <c r="B75" s="691" t="s">
        <v>46</v>
      </c>
      <c r="C75" s="313" t="s">
        <v>2804</v>
      </c>
      <c r="D75" s="314" t="s">
        <v>688</v>
      </c>
      <c r="E75" s="315" t="s">
        <v>5348</v>
      </c>
      <c r="F75" s="358" t="s">
        <v>8302</v>
      </c>
      <c r="G75" s="319" t="s">
        <v>5483</v>
      </c>
      <c r="H75" s="1091" t="s">
        <v>7378</v>
      </c>
      <c r="I75" s="732" t="s">
        <v>3041</v>
      </c>
      <c r="J75" s="738" t="s">
        <v>6944</v>
      </c>
      <c r="K75" s="929" t="s">
        <v>6945</v>
      </c>
      <c r="L75" s="930" t="s">
        <v>6945</v>
      </c>
      <c r="N75" s="291"/>
      <c r="O75" s="291"/>
    </row>
    <row r="76" spans="1:15" s="297" customFormat="1" ht="60" outlineLevel="1">
      <c r="A76" s="291"/>
      <c r="B76" s="691" t="s">
        <v>46</v>
      </c>
      <c r="C76" s="313" t="s">
        <v>2805</v>
      </c>
      <c r="D76" s="314" t="s">
        <v>109</v>
      </c>
      <c r="E76" s="315" t="s">
        <v>3718</v>
      </c>
      <c r="F76" s="355" t="s">
        <v>1134</v>
      </c>
      <c r="G76" s="316" t="s">
        <v>5487</v>
      </c>
      <c r="H76" s="1091" t="s">
        <v>7381</v>
      </c>
      <c r="I76" s="738" t="s">
        <v>3109</v>
      </c>
      <c r="J76" s="738" t="s">
        <v>3269</v>
      </c>
      <c r="K76" s="929" t="s">
        <v>6894</v>
      </c>
      <c r="L76" s="930" t="s">
        <v>6894</v>
      </c>
      <c r="N76" s="291"/>
      <c r="O76" s="291"/>
    </row>
    <row r="77" spans="1:15" s="297" customFormat="1" ht="60" outlineLevel="1">
      <c r="A77" s="291"/>
      <c r="B77" s="691" t="s">
        <v>46</v>
      </c>
      <c r="C77" s="313" t="s">
        <v>2806</v>
      </c>
      <c r="D77" s="314" t="s">
        <v>109</v>
      </c>
      <c r="E77" s="315" t="s">
        <v>5402</v>
      </c>
      <c r="F77" s="355" t="s">
        <v>1156</v>
      </c>
      <c r="G77" s="316" t="s">
        <v>5488</v>
      </c>
      <c r="H77" s="1091" t="s">
        <v>7396</v>
      </c>
      <c r="I77" s="738" t="s">
        <v>3114</v>
      </c>
      <c r="J77" s="738" t="s">
        <v>3270</v>
      </c>
      <c r="K77" s="929" t="s">
        <v>6895</v>
      </c>
      <c r="L77" s="930" t="s">
        <v>6895</v>
      </c>
      <c r="N77" s="291"/>
      <c r="O77" s="291"/>
    </row>
    <row r="78" spans="1:15" s="297" customFormat="1" ht="144" outlineLevel="1">
      <c r="A78" s="291"/>
      <c r="B78" s="691" t="s">
        <v>46</v>
      </c>
      <c r="C78" s="313" t="s">
        <v>2807</v>
      </c>
      <c r="D78" s="314" t="s">
        <v>688</v>
      </c>
      <c r="E78" s="315" t="s">
        <v>3709</v>
      </c>
      <c r="F78" s="355" t="s">
        <v>105</v>
      </c>
      <c r="G78" s="316"/>
      <c r="H78" s="1091" t="s">
        <v>8351</v>
      </c>
      <c r="I78" s="732" t="s">
        <v>3042</v>
      </c>
      <c r="J78" s="738" t="s">
        <v>3250</v>
      </c>
      <c r="K78" s="929" t="s">
        <v>6946</v>
      </c>
      <c r="L78" s="930" t="s">
        <v>6946</v>
      </c>
      <c r="N78" s="291"/>
      <c r="O78" s="291"/>
    </row>
    <row r="79" spans="1:15" s="297" customFormat="1" ht="60" outlineLevel="1">
      <c r="A79" s="291"/>
      <c r="B79" s="691" t="s">
        <v>46</v>
      </c>
      <c r="C79" s="313" t="s">
        <v>2808</v>
      </c>
      <c r="D79" s="314" t="s">
        <v>688</v>
      </c>
      <c r="E79" s="315" t="s">
        <v>3710</v>
      </c>
      <c r="F79" s="355" t="s">
        <v>105</v>
      </c>
      <c r="G79" s="316"/>
      <c r="H79" s="1091" t="s">
        <v>7390</v>
      </c>
      <c r="I79" s="732" t="s">
        <v>3043</v>
      </c>
      <c r="J79" s="738" t="s">
        <v>3251</v>
      </c>
      <c r="K79" s="929" t="s">
        <v>6896</v>
      </c>
      <c r="L79" s="930" t="s">
        <v>6896</v>
      </c>
      <c r="N79" s="291"/>
      <c r="O79" s="291"/>
    </row>
    <row r="80" spans="1:15" s="297" customFormat="1" ht="60" outlineLevel="1">
      <c r="A80" s="291"/>
      <c r="B80" s="691" t="s">
        <v>46</v>
      </c>
      <c r="C80" s="313" t="s">
        <v>2809</v>
      </c>
      <c r="D80" s="314" t="s">
        <v>84</v>
      </c>
      <c r="E80" s="315" t="s">
        <v>3711</v>
      </c>
      <c r="F80" s="355" t="s">
        <v>105</v>
      </c>
      <c r="G80" s="316"/>
      <c r="H80" s="1091" t="s">
        <v>7391</v>
      </c>
      <c r="I80" s="732" t="s">
        <v>3044</v>
      </c>
      <c r="J80" s="738" t="s">
        <v>3252</v>
      </c>
      <c r="K80" s="929" t="s">
        <v>6897</v>
      </c>
      <c r="L80" s="930" t="s">
        <v>6897</v>
      </c>
      <c r="N80" s="291"/>
      <c r="O80" s="291"/>
    </row>
    <row r="81" spans="1:15" s="297" customFormat="1" ht="72" outlineLevel="1">
      <c r="A81" s="291"/>
      <c r="B81" s="691" t="s">
        <v>46</v>
      </c>
      <c r="C81" s="313" t="s">
        <v>2810</v>
      </c>
      <c r="D81" s="314" t="s">
        <v>84</v>
      </c>
      <c r="E81" s="315" t="s">
        <v>3712</v>
      </c>
      <c r="F81" s="355" t="s">
        <v>105</v>
      </c>
      <c r="G81" s="316"/>
      <c r="H81" s="1091" t="s">
        <v>7392</v>
      </c>
      <c r="I81" s="732" t="s">
        <v>3045</v>
      </c>
      <c r="J81" s="738" t="s">
        <v>3253</v>
      </c>
      <c r="K81" s="929" t="s">
        <v>6898</v>
      </c>
      <c r="L81" s="930" t="s">
        <v>6898</v>
      </c>
      <c r="N81" s="291"/>
      <c r="O81" s="291"/>
    </row>
    <row r="82" spans="1:15" s="297" customFormat="1" ht="60" outlineLevel="1">
      <c r="A82" s="291"/>
      <c r="B82" s="691" t="s">
        <v>46</v>
      </c>
      <c r="C82" s="313" t="s">
        <v>2811</v>
      </c>
      <c r="D82" s="314" t="s">
        <v>688</v>
      </c>
      <c r="E82" s="315" t="s">
        <v>3713</v>
      </c>
      <c r="F82" s="355" t="s">
        <v>105</v>
      </c>
      <c r="G82" s="316"/>
      <c r="H82" s="1091" t="s">
        <v>7393</v>
      </c>
      <c r="I82" s="732" t="s">
        <v>3046</v>
      </c>
      <c r="J82" s="738" t="s">
        <v>3254</v>
      </c>
      <c r="K82" s="929" t="s">
        <v>6899</v>
      </c>
      <c r="L82" s="930" t="s">
        <v>6899</v>
      </c>
      <c r="N82" s="291"/>
      <c r="O82" s="291"/>
    </row>
    <row r="83" spans="1:15" s="297" customFormat="1" ht="60" outlineLevel="1">
      <c r="A83" s="291"/>
      <c r="B83" s="691" t="s">
        <v>46</v>
      </c>
      <c r="C83" s="313" t="s">
        <v>2812</v>
      </c>
      <c r="D83" s="314" t="s">
        <v>688</v>
      </c>
      <c r="E83" s="315" t="s">
        <v>3714</v>
      </c>
      <c r="F83" s="355" t="s">
        <v>157</v>
      </c>
      <c r="G83" s="320"/>
      <c r="H83" s="1091" t="s">
        <v>7389</v>
      </c>
      <c r="I83" s="732" t="s">
        <v>3047</v>
      </c>
      <c r="J83" s="738" t="s">
        <v>3255</v>
      </c>
      <c r="K83" s="929" t="s">
        <v>6900</v>
      </c>
      <c r="L83" s="930" t="s">
        <v>6900</v>
      </c>
      <c r="N83" s="291"/>
      <c r="O83" s="291"/>
    </row>
    <row r="84" spans="1:15" s="297" customFormat="1" ht="72" outlineLevel="1">
      <c r="A84" s="291"/>
      <c r="B84" s="691" t="s">
        <v>46</v>
      </c>
      <c r="C84" s="313" t="s">
        <v>2813</v>
      </c>
      <c r="D84" s="314" t="s">
        <v>688</v>
      </c>
      <c r="E84" s="315" t="s">
        <v>5349</v>
      </c>
      <c r="F84" s="355" t="s">
        <v>787</v>
      </c>
      <c r="G84" s="316"/>
      <c r="H84" s="1091" t="s">
        <v>7394</v>
      </c>
      <c r="I84" s="732" t="s">
        <v>3048</v>
      </c>
      <c r="J84" s="738" t="s">
        <v>3256</v>
      </c>
      <c r="K84" s="929" t="s">
        <v>6901</v>
      </c>
      <c r="L84" s="930" t="s">
        <v>6901</v>
      </c>
      <c r="N84" s="291"/>
      <c r="O84" s="291"/>
    </row>
    <row r="85" spans="1:15" s="297" customFormat="1" ht="144" outlineLevel="1">
      <c r="A85" s="291"/>
      <c r="B85" s="691" t="s">
        <v>46</v>
      </c>
      <c r="C85" s="313" t="s">
        <v>2814</v>
      </c>
      <c r="D85" s="314" t="s">
        <v>688</v>
      </c>
      <c r="E85" s="315" t="s">
        <v>3570</v>
      </c>
      <c r="F85" s="355" t="s">
        <v>105</v>
      </c>
      <c r="G85" s="320" t="s">
        <v>7987</v>
      </c>
      <c r="H85" s="1091" t="s">
        <v>1883</v>
      </c>
      <c r="I85" s="732" t="s">
        <v>3049</v>
      </c>
      <c r="J85" s="738" t="s">
        <v>6947</v>
      </c>
      <c r="K85" s="929" t="s">
        <v>8171</v>
      </c>
      <c r="L85" s="930" t="s">
        <v>8171</v>
      </c>
      <c r="N85" s="291"/>
      <c r="O85" s="291"/>
    </row>
    <row r="86" spans="1:15" s="297" customFormat="1" ht="72" outlineLevel="1">
      <c r="A86" s="291"/>
      <c r="B86" s="691" t="s">
        <v>46</v>
      </c>
      <c r="C86" s="313" t="s">
        <v>2815</v>
      </c>
      <c r="D86" s="314" t="s">
        <v>688</v>
      </c>
      <c r="E86" s="315" t="s">
        <v>5350</v>
      </c>
      <c r="F86" s="358" t="s">
        <v>8302</v>
      </c>
      <c r="G86" s="319" t="s">
        <v>5489</v>
      </c>
      <c r="H86" s="1091" t="s">
        <v>1885</v>
      </c>
      <c r="I86" s="732" t="s">
        <v>3050</v>
      </c>
      <c r="J86" s="738" t="s">
        <v>6948</v>
      </c>
      <c r="K86" s="929" t="s">
        <v>6949</v>
      </c>
      <c r="L86" s="930" t="s">
        <v>6949</v>
      </c>
      <c r="N86" s="291"/>
      <c r="O86" s="291"/>
    </row>
    <row r="87" spans="1:15" s="297" customFormat="1" ht="60" outlineLevel="1">
      <c r="A87" s="291"/>
      <c r="B87" s="691" t="s">
        <v>46</v>
      </c>
      <c r="C87" s="313" t="s">
        <v>2816</v>
      </c>
      <c r="D87" s="314" t="s">
        <v>109</v>
      </c>
      <c r="E87" s="315" t="s">
        <v>3731</v>
      </c>
      <c r="F87" s="355" t="s">
        <v>1134</v>
      </c>
      <c r="G87" s="316" t="s">
        <v>5490</v>
      </c>
      <c r="H87" s="1091" t="s">
        <v>1240</v>
      </c>
      <c r="I87" s="738" t="s">
        <v>3110</v>
      </c>
      <c r="J87" s="738" t="s">
        <v>3271</v>
      </c>
      <c r="K87" s="929" t="s">
        <v>6902</v>
      </c>
      <c r="L87" s="930" t="s">
        <v>6902</v>
      </c>
      <c r="N87" s="291"/>
      <c r="O87" s="291"/>
    </row>
    <row r="88" spans="1:15" s="297" customFormat="1" ht="60" outlineLevel="1">
      <c r="A88" s="291"/>
      <c r="B88" s="691" t="s">
        <v>46</v>
      </c>
      <c r="C88" s="313" t="s">
        <v>2817</v>
      </c>
      <c r="D88" s="314" t="s">
        <v>109</v>
      </c>
      <c r="E88" s="315" t="s">
        <v>5403</v>
      </c>
      <c r="F88" s="355" t="s">
        <v>1156</v>
      </c>
      <c r="G88" s="316" t="s">
        <v>5491</v>
      </c>
      <c r="H88" s="1091" t="s">
        <v>1916</v>
      </c>
      <c r="I88" s="738" t="s">
        <v>3113</v>
      </c>
      <c r="J88" s="738" t="s">
        <v>3272</v>
      </c>
      <c r="K88" s="929" t="s">
        <v>6903</v>
      </c>
      <c r="L88" s="930" t="s">
        <v>6903</v>
      </c>
      <c r="N88" s="291"/>
      <c r="O88" s="291"/>
    </row>
    <row r="89" spans="1:15" s="297" customFormat="1" ht="120" outlineLevel="1">
      <c r="A89" s="291"/>
      <c r="B89" s="691" t="s">
        <v>46</v>
      </c>
      <c r="C89" s="313" t="s">
        <v>2818</v>
      </c>
      <c r="D89" s="314" t="s">
        <v>688</v>
      </c>
      <c r="E89" s="315" t="s">
        <v>3723</v>
      </c>
      <c r="F89" s="355" t="s">
        <v>105</v>
      </c>
      <c r="G89" s="316"/>
      <c r="H89" s="1091" t="s">
        <v>8352</v>
      </c>
      <c r="I89" s="732" t="s">
        <v>3051</v>
      </c>
      <c r="J89" s="738" t="s">
        <v>3257</v>
      </c>
      <c r="K89" s="929" t="s">
        <v>6950</v>
      </c>
      <c r="L89" s="930" t="s">
        <v>6950</v>
      </c>
      <c r="N89" s="291"/>
      <c r="O89" s="291"/>
    </row>
    <row r="90" spans="1:15" s="297" customFormat="1" ht="60" outlineLevel="1">
      <c r="A90" s="291"/>
      <c r="B90" s="691" t="s">
        <v>46</v>
      </c>
      <c r="C90" s="313" t="s">
        <v>2819</v>
      </c>
      <c r="D90" s="314" t="s">
        <v>688</v>
      </c>
      <c r="E90" s="315" t="s">
        <v>3724</v>
      </c>
      <c r="F90" s="355" t="s">
        <v>105</v>
      </c>
      <c r="G90" s="316"/>
      <c r="H90" s="1091" t="s">
        <v>1910</v>
      </c>
      <c r="I90" s="732" t="s">
        <v>3052</v>
      </c>
      <c r="J90" s="738" t="s">
        <v>3258</v>
      </c>
      <c r="K90" s="929" t="s">
        <v>6904</v>
      </c>
      <c r="L90" s="930" t="s">
        <v>6904</v>
      </c>
      <c r="N90" s="291"/>
      <c r="O90" s="291"/>
    </row>
    <row r="91" spans="1:15" s="297" customFormat="1" ht="60" outlineLevel="1">
      <c r="A91" s="291"/>
      <c r="B91" s="691" t="s">
        <v>46</v>
      </c>
      <c r="C91" s="313" t="s">
        <v>2820</v>
      </c>
      <c r="D91" s="314" t="s">
        <v>84</v>
      </c>
      <c r="E91" s="315" t="s">
        <v>3725</v>
      </c>
      <c r="F91" s="355" t="s">
        <v>105</v>
      </c>
      <c r="G91" s="316"/>
      <c r="H91" s="1091" t="s">
        <v>1911</v>
      </c>
      <c r="I91" s="732" t="s">
        <v>3053</v>
      </c>
      <c r="J91" s="738" t="s">
        <v>3259</v>
      </c>
      <c r="K91" s="929" t="s">
        <v>6905</v>
      </c>
      <c r="L91" s="930" t="s">
        <v>6905</v>
      </c>
      <c r="N91" s="291"/>
      <c r="O91" s="291"/>
    </row>
    <row r="92" spans="1:15" s="297" customFormat="1" ht="60" outlineLevel="1">
      <c r="A92" s="291"/>
      <c r="B92" s="691" t="s">
        <v>46</v>
      </c>
      <c r="C92" s="313" t="s">
        <v>2821</v>
      </c>
      <c r="D92" s="314" t="s">
        <v>84</v>
      </c>
      <c r="E92" s="315" t="s">
        <v>3726</v>
      </c>
      <c r="F92" s="355" t="s">
        <v>105</v>
      </c>
      <c r="G92" s="316"/>
      <c r="H92" s="1091" t="s">
        <v>1912</v>
      </c>
      <c r="I92" s="732" t="s">
        <v>3054</v>
      </c>
      <c r="J92" s="738" t="s">
        <v>3260</v>
      </c>
      <c r="K92" s="929" t="s">
        <v>6906</v>
      </c>
      <c r="L92" s="930" t="s">
        <v>6906</v>
      </c>
      <c r="N92" s="291"/>
      <c r="O92" s="291"/>
    </row>
    <row r="93" spans="1:15" s="297" customFormat="1" ht="60" outlineLevel="1">
      <c r="A93" s="291"/>
      <c r="B93" s="691" t="s">
        <v>46</v>
      </c>
      <c r="C93" s="313" t="s">
        <v>2822</v>
      </c>
      <c r="D93" s="314" t="s">
        <v>688</v>
      </c>
      <c r="E93" s="315" t="s">
        <v>3727</v>
      </c>
      <c r="F93" s="355" t="s">
        <v>105</v>
      </c>
      <c r="G93" s="316"/>
      <c r="H93" s="1091" t="s">
        <v>1913</v>
      </c>
      <c r="I93" s="732" t="s">
        <v>3055</v>
      </c>
      <c r="J93" s="738" t="s">
        <v>3261</v>
      </c>
      <c r="K93" s="929" t="s">
        <v>6907</v>
      </c>
      <c r="L93" s="930" t="s">
        <v>6907</v>
      </c>
      <c r="N93" s="291"/>
      <c r="O93" s="291"/>
    </row>
    <row r="94" spans="1:15" s="297" customFormat="1" ht="60" outlineLevel="1">
      <c r="A94" s="291"/>
      <c r="B94" s="691" t="s">
        <v>46</v>
      </c>
      <c r="C94" s="313" t="s">
        <v>2823</v>
      </c>
      <c r="D94" s="314" t="s">
        <v>688</v>
      </c>
      <c r="E94" s="315" t="s">
        <v>3728</v>
      </c>
      <c r="F94" s="355" t="s">
        <v>157</v>
      </c>
      <c r="G94" s="316"/>
      <c r="H94" s="1091" t="s">
        <v>1909</v>
      </c>
      <c r="I94" s="732" t="s">
        <v>3056</v>
      </c>
      <c r="J94" s="738" t="s">
        <v>3262</v>
      </c>
      <c r="K94" s="929" t="s">
        <v>6908</v>
      </c>
      <c r="L94" s="930" t="s">
        <v>6908</v>
      </c>
      <c r="N94" s="291"/>
      <c r="O94" s="291"/>
    </row>
    <row r="95" spans="1:15" s="297" customFormat="1" ht="60" outlineLevel="1">
      <c r="A95" s="291"/>
      <c r="B95" s="691" t="s">
        <v>46</v>
      </c>
      <c r="C95" s="313" t="s">
        <v>2824</v>
      </c>
      <c r="D95" s="314" t="s">
        <v>688</v>
      </c>
      <c r="E95" s="315" t="s">
        <v>5351</v>
      </c>
      <c r="F95" s="355" t="s">
        <v>787</v>
      </c>
      <c r="G95" s="316"/>
      <c r="H95" s="1091" t="s">
        <v>1249</v>
      </c>
      <c r="I95" s="732" t="s">
        <v>3057</v>
      </c>
      <c r="J95" s="738" t="s">
        <v>3263</v>
      </c>
      <c r="K95" s="929" t="s">
        <v>6909</v>
      </c>
      <c r="L95" s="930" t="s">
        <v>6909</v>
      </c>
      <c r="N95" s="291"/>
      <c r="O95" s="291"/>
    </row>
    <row r="96" spans="1:15" s="297" customFormat="1" ht="132" outlineLevel="1">
      <c r="A96" s="291"/>
      <c r="B96" s="691" t="s">
        <v>46</v>
      </c>
      <c r="C96" s="313" t="s">
        <v>2825</v>
      </c>
      <c r="D96" s="314" t="s">
        <v>109</v>
      </c>
      <c r="E96" s="315" t="s">
        <v>3571</v>
      </c>
      <c r="F96" s="355" t="s">
        <v>105</v>
      </c>
      <c r="G96" s="316" t="s">
        <v>7988</v>
      </c>
      <c r="H96" s="1091" t="s">
        <v>2439</v>
      </c>
      <c r="I96" s="732" t="s">
        <v>3059</v>
      </c>
      <c r="J96" s="738" t="s">
        <v>6951</v>
      </c>
      <c r="K96" s="929" t="s">
        <v>8172</v>
      </c>
      <c r="L96" s="930" t="s">
        <v>8172</v>
      </c>
      <c r="N96" s="291"/>
      <c r="O96" s="291"/>
    </row>
    <row r="97" spans="1:15" s="297" customFormat="1" ht="72" outlineLevel="1">
      <c r="A97" s="291"/>
      <c r="B97" s="691" t="s">
        <v>46</v>
      </c>
      <c r="C97" s="313" t="s">
        <v>2826</v>
      </c>
      <c r="D97" s="314" t="s">
        <v>109</v>
      </c>
      <c r="E97" s="315" t="s">
        <v>5352</v>
      </c>
      <c r="F97" s="358" t="s">
        <v>8302</v>
      </c>
      <c r="G97" s="318" t="s">
        <v>5497</v>
      </c>
      <c r="H97" s="1091" t="s">
        <v>2441</v>
      </c>
      <c r="I97" s="732" t="s">
        <v>3058</v>
      </c>
      <c r="J97" s="738" t="s">
        <v>6952</v>
      </c>
      <c r="K97" s="929" t="s">
        <v>6953</v>
      </c>
      <c r="L97" s="930" t="s">
        <v>6953</v>
      </c>
      <c r="N97" s="291"/>
      <c r="O97" s="291"/>
    </row>
    <row r="98" spans="1:15" s="297" customFormat="1" ht="60" outlineLevel="1">
      <c r="A98" s="291"/>
      <c r="B98" s="691" t="s">
        <v>46</v>
      </c>
      <c r="C98" s="313" t="s">
        <v>2827</v>
      </c>
      <c r="D98" s="314" t="s">
        <v>109</v>
      </c>
      <c r="E98" s="357" t="s">
        <v>3742</v>
      </c>
      <c r="F98" s="355" t="s">
        <v>1134</v>
      </c>
      <c r="G98" s="318" t="s">
        <v>5496</v>
      </c>
      <c r="H98" s="1091" t="s">
        <v>2445</v>
      </c>
      <c r="I98" s="738" t="s">
        <v>3111</v>
      </c>
      <c r="J98" s="738" t="s">
        <v>3273</v>
      </c>
      <c r="K98" s="929" t="s">
        <v>6910</v>
      </c>
      <c r="L98" s="930" t="s">
        <v>6910</v>
      </c>
      <c r="N98" s="291"/>
      <c r="O98" s="291"/>
    </row>
    <row r="99" spans="1:15" s="297" customFormat="1" ht="48" outlineLevel="1">
      <c r="A99" s="291"/>
      <c r="B99" s="691" t="s">
        <v>46</v>
      </c>
      <c r="C99" s="313" t="s">
        <v>2828</v>
      </c>
      <c r="D99" s="314" t="s">
        <v>109</v>
      </c>
      <c r="E99" s="315" t="s">
        <v>3734</v>
      </c>
      <c r="F99" s="355" t="s">
        <v>105</v>
      </c>
      <c r="G99" s="318" t="s">
        <v>5497</v>
      </c>
      <c r="H99" s="1091" t="s">
        <v>2442</v>
      </c>
      <c r="I99" s="732" t="s">
        <v>3060</v>
      </c>
      <c r="J99" s="738" t="s">
        <v>3274</v>
      </c>
      <c r="K99" s="929" t="s">
        <v>6911</v>
      </c>
      <c r="L99" s="930" t="s">
        <v>6911</v>
      </c>
      <c r="N99" s="291"/>
      <c r="O99" s="291"/>
    </row>
    <row r="100" spans="1:15" s="297" customFormat="1" ht="60" outlineLevel="1">
      <c r="A100" s="291"/>
      <c r="B100" s="691" t="s">
        <v>46</v>
      </c>
      <c r="C100" s="313" t="s">
        <v>2829</v>
      </c>
      <c r="D100" s="314" t="s">
        <v>109</v>
      </c>
      <c r="E100" s="315" t="s">
        <v>3735</v>
      </c>
      <c r="F100" s="355" t="s">
        <v>105</v>
      </c>
      <c r="G100" s="318" t="s">
        <v>5497</v>
      </c>
      <c r="H100" s="1091" t="s">
        <v>7366</v>
      </c>
      <c r="I100" s="732" t="s">
        <v>3061</v>
      </c>
      <c r="J100" s="738" t="s">
        <v>3275</v>
      </c>
      <c r="K100" s="929" t="s">
        <v>6912</v>
      </c>
      <c r="L100" s="930" t="s">
        <v>6912</v>
      </c>
      <c r="N100" s="291"/>
      <c r="O100" s="291"/>
    </row>
    <row r="101" spans="1:15" s="297" customFormat="1" ht="60" outlineLevel="1">
      <c r="A101" s="291"/>
      <c r="B101" s="691" t="s">
        <v>46</v>
      </c>
      <c r="C101" s="313" t="s">
        <v>2830</v>
      </c>
      <c r="D101" s="314" t="s">
        <v>84</v>
      </c>
      <c r="E101" s="315" t="s">
        <v>3736</v>
      </c>
      <c r="F101" s="355" t="s">
        <v>105</v>
      </c>
      <c r="G101" s="318"/>
      <c r="H101" s="1091" t="s">
        <v>7367</v>
      </c>
      <c r="I101" s="732" t="s">
        <v>3062</v>
      </c>
      <c r="J101" s="738" t="s">
        <v>3276</v>
      </c>
      <c r="K101" s="929" t="s">
        <v>6913</v>
      </c>
      <c r="L101" s="930" t="s">
        <v>6913</v>
      </c>
      <c r="N101" s="291"/>
      <c r="O101" s="291"/>
    </row>
    <row r="102" spans="1:15" s="297" customFormat="1" ht="60" outlineLevel="1">
      <c r="A102" s="291"/>
      <c r="B102" s="691" t="s">
        <v>46</v>
      </c>
      <c r="C102" s="313" t="s">
        <v>2831</v>
      </c>
      <c r="D102" s="314" t="s">
        <v>84</v>
      </c>
      <c r="E102" s="315" t="s">
        <v>3737</v>
      </c>
      <c r="F102" s="355" t="s">
        <v>105</v>
      </c>
      <c r="G102" s="318"/>
      <c r="H102" s="1091" t="s">
        <v>7368</v>
      </c>
      <c r="I102" s="732" t="s">
        <v>3063</v>
      </c>
      <c r="J102" s="738" t="s">
        <v>3277</v>
      </c>
      <c r="K102" s="929" t="s">
        <v>6914</v>
      </c>
      <c r="L102" s="930" t="s">
        <v>6914</v>
      </c>
      <c r="N102" s="291"/>
      <c r="O102" s="291"/>
    </row>
    <row r="103" spans="1:15" s="297" customFormat="1" ht="60" outlineLevel="1">
      <c r="A103" s="291"/>
      <c r="B103" s="691" t="s">
        <v>46</v>
      </c>
      <c r="C103" s="313" t="s">
        <v>2832</v>
      </c>
      <c r="D103" s="314" t="s">
        <v>109</v>
      </c>
      <c r="E103" s="315" t="s">
        <v>3738</v>
      </c>
      <c r="F103" s="355" t="s">
        <v>105</v>
      </c>
      <c r="G103" s="318" t="s">
        <v>5497</v>
      </c>
      <c r="H103" s="1091" t="s">
        <v>7369</v>
      </c>
      <c r="I103" s="732" t="s">
        <v>3064</v>
      </c>
      <c r="J103" s="738" t="s">
        <v>3278</v>
      </c>
      <c r="K103" s="929" t="s">
        <v>6915</v>
      </c>
      <c r="L103" s="930" t="s">
        <v>6915</v>
      </c>
      <c r="N103" s="291"/>
      <c r="O103" s="291"/>
    </row>
    <row r="104" spans="1:15" s="297" customFormat="1" ht="60" outlineLevel="1">
      <c r="A104" s="291"/>
      <c r="B104" s="691" t="s">
        <v>46</v>
      </c>
      <c r="C104" s="313" t="s">
        <v>2833</v>
      </c>
      <c r="D104" s="314" t="s">
        <v>109</v>
      </c>
      <c r="E104" s="315" t="s">
        <v>3739</v>
      </c>
      <c r="F104" s="355" t="s">
        <v>157</v>
      </c>
      <c r="G104" s="318" t="s">
        <v>5497</v>
      </c>
      <c r="H104" s="1091" t="s">
        <v>7365</v>
      </c>
      <c r="I104" s="732" t="s">
        <v>3065</v>
      </c>
      <c r="J104" s="738" t="s">
        <v>3279</v>
      </c>
      <c r="K104" s="929" t="s">
        <v>6916</v>
      </c>
      <c r="L104" s="930" t="s">
        <v>6916</v>
      </c>
      <c r="N104" s="291"/>
      <c r="O104" s="291"/>
    </row>
    <row r="105" spans="1:15" s="297" customFormat="1" ht="60" outlineLevel="1">
      <c r="A105" s="291"/>
      <c r="B105" s="691" t="s">
        <v>46</v>
      </c>
      <c r="C105" s="313" t="s">
        <v>2834</v>
      </c>
      <c r="D105" s="314" t="s">
        <v>109</v>
      </c>
      <c r="E105" s="315" t="s">
        <v>5353</v>
      </c>
      <c r="F105" s="357" t="s">
        <v>787</v>
      </c>
      <c r="G105" s="318" t="s">
        <v>5497</v>
      </c>
      <c r="H105" s="1091" t="s">
        <v>7370</v>
      </c>
      <c r="I105" s="732" t="s">
        <v>3066</v>
      </c>
      <c r="J105" s="738" t="s">
        <v>3280</v>
      </c>
      <c r="K105" s="929" t="s">
        <v>6917</v>
      </c>
      <c r="L105" s="930" t="s">
        <v>6917</v>
      </c>
      <c r="N105" s="291"/>
      <c r="O105" s="291"/>
    </row>
    <row r="106" spans="1:15" s="297" customFormat="1" ht="72" outlineLevel="1">
      <c r="A106" s="291"/>
      <c r="B106" s="691" t="s">
        <v>46</v>
      </c>
      <c r="C106" s="313" t="s">
        <v>2835</v>
      </c>
      <c r="D106" s="314" t="s">
        <v>109</v>
      </c>
      <c r="E106" s="315" t="s">
        <v>3755</v>
      </c>
      <c r="F106" s="357" t="s">
        <v>105</v>
      </c>
      <c r="G106" s="316" t="s">
        <v>5493</v>
      </c>
      <c r="H106" s="1091" t="s">
        <v>2552</v>
      </c>
      <c r="I106" s="738" t="s">
        <v>3112</v>
      </c>
      <c r="J106" s="738" t="s">
        <v>3281</v>
      </c>
      <c r="K106" s="929" t="s">
        <v>6918</v>
      </c>
      <c r="L106" s="930" t="s">
        <v>6918</v>
      </c>
      <c r="N106" s="291"/>
      <c r="O106" s="291"/>
    </row>
    <row r="107" spans="1:15" s="297" customFormat="1" ht="60" outlineLevel="1">
      <c r="A107" s="291"/>
      <c r="B107" s="691" t="s">
        <v>46</v>
      </c>
      <c r="C107" s="313" t="s">
        <v>2836</v>
      </c>
      <c r="D107" s="314" t="s">
        <v>109</v>
      </c>
      <c r="E107" s="315" t="s">
        <v>3756</v>
      </c>
      <c r="F107" s="357" t="s">
        <v>105</v>
      </c>
      <c r="G107" s="318" t="s">
        <v>5494</v>
      </c>
      <c r="H107" s="1091" t="s">
        <v>2554</v>
      </c>
      <c r="I107" s="738" t="s">
        <v>3115</v>
      </c>
      <c r="J107" s="738" t="s">
        <v>3282</v>
      </c>
      <c r="K107" s="929" t="s">
        <v>6919</v>
      </c>
      <c r="L107" s="930" t="s">
        <v>6919</v>
      </c>
      <c r="N107" s="291"/>
      <c r="O107" s="291"/>
    </row>
    <row r="108" spans="1:15" s="297" customFormat="1" ht="60" outlineLevel="1">
      <c r="A108" s="291"/>
      <c r="B108" s="691" t="s">
        <v>46</v>
      </c>
      <c r="C108" s="313" t="s">
        <v>2837</v>
      </c>
      <c r="D108" s="314" t="s">
        <v>109</v>
      </c>
      <c r="E108" s="315" t="s">
        <v>3757</v>
      </c>
      <c r="F108" s="357" t="s">
        <v>226</v>
      </c>
      <c r="G108" s="316" t="s">
        <v>5498</v>
      </c>
      <c r="H108" s="1091" t="s">
        <v>2560</v>
      </c>
      <c r="I108" s="738" t="s">
        <v>3116</v>
      </c>
      <c r="J108" s="738" t="s">
        <v>3283</v>
      </c>
      <c r="K108" s="929" t="s">
        <v>6920</v>
      </c>
      <c r="L108" s="930" t="s">
        <v>6920</v>
      </c>
      <c r="N108" s="291"/>
      <c r="O108" s="291"/>
    </row>
    <row r="109" spans="1:15" s="297" customFormat="1" ht="60" outlineLevel="1">
      <c r="A109" s="291"/>
      <c r="B109" s="691" t="s">
        <v>46</v>
      </c>
      <c r="C109" s="313" t="s">
        <v>2838</v>
      </c>
      <c r="D109" s="314" t="s">
        <v>109</v>
      </c>
      <c r="E109" s="315" t="s">
        <v>3743</v>
      </c>
      <c r="F109" s="355" t="s">
        <v>105</v>
      </c>
      <c r="G109" s="316" t="s">
        <v>5495</v>
      </c>
      <c r="H109" s="1091" t="s">
        <v>1253</v>
      </c>
      <c r="I109" s="732" t="s">
        <v>3067</v>
      </c>
      <c r="J109" s="738" t="s">
        <v>5693</v>
      </c>
      <c r="K109" s="929" t="s">
        <v>6921</v>
      </c>
      <c r="L109" s="930" t="s">
        <v>6921</v>
      </c>
      <c r="N109" s="291"/>
      <c r="O109" s="291"/>
    </row>
    <row r="110" spans="1:15" s="297" customFormat="1" ht="60" outlineLevel="1">
      <c r="A110" s="291"/>
      <c r="B110" s="691" t="s">
        <v>46</v>
      </c>
      <c r="C110" s="313" t="s">
        <v>2839</v>
      </c>
      <c r="D110" s="314" t="s">
        <v>109</v>
      </c>
      <c r="E110" s="315" t="s">
        <v>5354</v>
      </c>
      <c r="F110" s="358" t="s">
        <v>8303</v>
      </c>
      <c r="G110" s="318" t="s">
        <v>5499</v>
      </c>
      <c r="H110" s="1091" t="s">
        <v>2046</v>
      </c>
      <c r="I110" s="732" t="s">
        <v>3068</v>
      </c>
      <c r="J110" s="738" t="s">
        <v>3317</v>
      </c>
      <c r="K110" s="929" t="s">
        <v>6922</v>
      </c>
      <c r="L110" s="930" t="s">
        <v>6922</v>
      </c>
      <c r="N110" s="291"/>
      <c r="O110" s="291"/>
    </row>
    <row r="111" spans="1:15" s="297" customFormat="1" ht="48" outlineLevel="1">
      <c r="A111" s="291"/>
      <c r="B111" s="691" t="s">
        <v>46</v>
      </c>
      <c r="C111" s="313" t="s">
        <v>2840</v>
      </c>
      <c r="D111" s="314" t="s">
        <v>109</v>
      </c>
      <c r="E111" s="315" t="s">
        <v>3752</v>
      </c>
      <c r="F111" s="355" t="s">
        <v>1134</v>
      </c>
      <c r="G111" s="316" t="s">
        <v>5500</v>
      </c>
      <c r="H111" s="1091" t="s">
        <v>1220</v>
      </c>
      <c r="I111" s="738" t="s">
        <v>3117</v>
      </c>
      <c r="J111" s="738" t="s">
        <v>3284</v>
      </c>
      <c r="K111" s="929" t="s">
        <v>6923</v>
      </c>
      <c r="L111" s="930" t="s">
        <v>6923</v>
      </c>
      <c r="N111" s="291"/>
      <c r="O111" s="291"/>
    </row>
    <row r="112" spans="1:15" s="297" customFormat="1" ht="48" outlineLevel="1">
      <c r="A112" s="291"/>
      <c r="B112" s="691" t="s">
        <v>46</v>
      </c>
      <c r="C112" s="313" t="s">
        <v>2841</v>
      </c>
      <c r="D112" s="314" t="s">
        <v>109</v>
      </c>
      <c r="E112" s="315" t="s">
        <v>3751</v>
      </c>
      <c r="F112" s="355" t="s">
        <v>105</v>
      </c>
      <c r="G112" s="318" t="s">
        <v>5499</v>
      </c>
      <c r="H112" s="1091" t="s">
        <v>2010</v>
      </c>
      <c r="I112" s="732" t="s">
        <v>3069</v>
      </c>
      <c r="J112" s="738" t="s">
        <v>3285</v>
      </c>
      <c r="K112" s="929" t="s">
        <v>6924</v>
      </c>
      <c r="L112" s="930" t="s">
        <v>6924</v>
      </c>
      <c r="N112" s="291"/>
      <c r="O112" s="291"/>
    </row>
    <row r="113" spans="1:15" s="297" customFormat="1" ht="60" outlineLevel="1">
      <c r="A113" s="291"/>
      <c r="B113" s="691" t="s">
        <v>46</v>
      </c>
      <c r="C113" s="313" t="s">
        <v>2842</v>
      </c>
      <c r="D113" s="314" t="s">
        <v>109</v>
      </c>
      <c r="E113" s="315" t="s">
        <v>3744</v>
      </c>
      <c r="F113" s="355" t="s">
        <v>105</v>
      </c>
      <c r="G113" s="318" t="s">
        <v>5499</v>
      </c>
      <c r="H113" s="1091" t="s">
        <v>2036</v>
      </c>
      <c r="I113" s="732" t="s">
        <v>3070</v>
      </c>
      <c r="J113" s="738" t="s">
        <v>3286</v>
      </c>
      <c r="K113" s="929" t="s">
        <v>6925</v>
      </c>
      <c r="L113" s="930" t="s">
        <v>6925</v>
      </c>
      <c r="N113" s="291"/>
      <c r="O113" s="291"/>
    </row>
    <row r="114" spans="1:15" s="297" customFormat="1" ht="60" outlineLevel="1">
      <c r="A114" s="291"/>
      <c r="B114" s="691" t="s">
        <v>46</v>
      </c>
      <c r="C114" s="313" t="s">
        <v>2843</v>
      </c>
      <c r="D114" s="314" t="s">
        <v>84</v>
      </c>
      <c r="E114" s="315" t="s">
        <v>3745</v>
      </c>
      <c r="F114" s="355" t="s">
        <v>105</v>
      </c>
      <c r="G114" s="316"/>
      <c r="H114" s="1091" t="s">
        <v>2037</v>
      </c>
      <c r="I114" s="732" t="s">
        <v>3071</v>
      </c>
      <c r="J114" s="738" t="s">
        <v>3287</v>
      </c>
      <c r="K114" s="929" t="s">
        <v>6926</v>
      </c>
      <c r="L114" s="930" t="s">
        <v>6926</v>
      </c>
      <c r="N114" s="291"/>
      <c r="O114" s="291"/>
    </row>
    <row r="115" spans="1:15" s="297" customFormat="1" ht="60" outlineLevel="1">
      <c r="A115" s="291"/>
      <c r="B115" s="691" t="s">
        <v>46</v>
      </c>
      <c r="C115" s="313" t="s">
        <v>2844</v>
      </c>
      <c r="D115" s="314" t="s">
        <v>84</v>
      </c>
      <c r="E115" s="315" t="s">
        <v>3746</v>
      </c>
      <c r="F115" s="355" t="s">
        <v>105</v>
      </c>
      <c r="G115" s="316"/>
      <c r="H115" s="1091" t="s">
        <v>2038</v>
      </c>
      <c r="I115" s="732" t="s">
        <v>3072</v>
      </c>
      <c r="J115" s="738" t="s">
        <v>3288</v>
      </c>
      <c r="K115" s="929" t="s">
        <v>6927</v>
      </c>
      <c r="L115" s="930" t="s">
        <v>6927</v>
      </c>
      <c r="N115" s="291"/>
      <c r="O115" s="291"/>
    </row>
    <row r="116" spans="1:15" s="297" customFormat="1" ht="60" outlineLevel="1">
      <c r="A116" s="291"/>
      <c r="B116" s="691" t="s">
        <v>46</v>
      </c>
      <c r="C116" s="313" t="s">
        <v>2845</v>
      </c>
      <c r="D116" s="314" t="s">
        <v>109</v>
      </c>
      <c r="E116" s="315" t="s">
        <v>3747</v>
      </c>
      <c r="F116" s="355" t="s">
        <v>105</v>
      </c>
      <c r="G116" s="318" t="s">
        <v>5499</v>
      </c>
      <c r="H116" s="1091" t="s">
        <v>2039</v>
      </c>
      <c r="I116" s="732" t="s">
        <v>3073</v>
      </c>
      <c r="J116" s="738" t="s">
        <v>3289</v>
      </c>
      <c r="K116" s="929" t="s">
        <v>6928</v>
      </c>
      <c r="L116" s="930" t="s">
        <v>6928</v>
      </c>
      <c r="N116" s="291"/>
      <c r="O116" s="291"/>
    </row>
    <row r="117" spans="1:15" s="297" customFormat="1" ht="60" outlineLevel="1">
      <c r="A117" s="291"/>
      <c r="B117" s="691" t="s">
        <v>46</v>
      </c>
      <c r="C117" s="313" t="s">
        <v>2846</v>
      </c>
      <c r="D117" s="314" t="s">
        <v>109</v>
      </c>
      <c r="E117" s="315" t="s">
        <v>3748</v>
      </c>
      <c r="F117" s="355" t="s">
        <v>157</v>
      </c>
      <c r="G117" s="318" t="s">
        <v>5499</v>
      </c>
      <c r="H117" s="1091" t="s">
        <v>2035</v>
      </c>
      <c r="I117" s="732" t="s">
        <v>3074</v>
      </c>
      <c r="J117" s="738" t="s">
        <v>3290</v>
      </c>
      <c r="K117" s="929" t="s">
        <v>6929</v>
      </c>
      <c r="L117" s="930" t="s">
        <v>6929</v>
      </c>
      <c r="N117" s="291"/>
      <c r="O117" s="291"/>
    </row>
    <row r="118" spans="1:15" s="297" customFormat="1" ht="60" outlineLevel="1">
      <c r="A118" s="291"/>
      <c r="B118" s="691" t="s">
        <v>46</v>
      </c>
      <c r="C118" s="313" t="s">
        <v>2847</v>
      </c>
      <c r="D118" s="314" t="s">
        <v>109</v>
      </c>
      <c r="E118" s="315" t="s">
        <v>5355</v>
      </c>
      <c r="F118" s="355" t="s">
        <v>787</v>
      </c>
      <c r="G118" s="318" t="s">
        <v>5499</v>
      </c>
      <c r="H118" s="1091" t="s">
        <v>2040</v>
      </c>
      <c r="I118" s="732" t="s">
        <v>3075</v>
      </c>
      <c r="J118" s="738" t="s">
        <v>3291</v>
      </c>
      <c r="K118" s="929" t="s">
        <v>6930</v>
      </c>
      <c r="L118" s="930" t="s">
        <v>6930</v>
      </c>
      <c r="N118" s="291"/>
      <c r="O118" s="291"/>
    </row>
    <row r="119" spans="1:15" s="297" customFormat="1" ht="36" outlineLevel="1">
      <c r="A119" s="291"/>
      <c r="B119" s="691" t="s">
        <v>46</v>
      </c>
      <c r="C119" s="313" t="s">
        <v>2848</v>
      </c>
      <c r="D119" s="314" t="s">
        <v>688</v>
      </c>
      <c r="E119" s="315" t="s">
        <v>4194</v>
      </c>
      <c r="F119" s="355" t="s">
        <v>788</v>
      </c>
      <c r="G119" s="316"/>
      <c r="H119" s="1091" t="s">
        <v>1186</v>
      </c>
      <c r="I119" s="732" t="s">
        <v>3076</v>
      </c>
      <c r="J119" s="738" t="s">
        <v>3292</v>
      </c>
      <c r="K119" s="946" t="s">
        <v>6954</v>
      </c>
      <c r="L119" s="947" t="s">
        <v>6955</v>
      </c>
      <c r="N119" s="291"/>
      <c r="O119" s="291"/>
    </row>
    <row r="120" spans="1:15" s="297" customFormat="1" ht="60" outlineLevel="1">
      <c r="A120" s="291"/>
      <c r="B120" s="691" t="s">
        <v>46</v>
      </c>
      <c r="C120" s="313" t="s">
        <v>2849</v>
      </c>
      <c r="D120" s="314" t="s">
        <v>688</v>
      </c>
      <c r="E120" s="315" t="s">
        <v>3576</v>
      </c>
      <c r="F120" s="355" t="s">
        <v>5357</v>
      </c>
      <c r="G120" s="316"/>
      <c r="H120" s="1091" t="s">
        <v>1193</v>
      </c>
      <c r="I120" s="738" t="s">
        <v>3118</v>
      </c>
      <c r="J120" s="738" t="s">
        <v>3293</v>
      </c>
      <c r="K120" s="946" t="s">
        <v>6931</v>
      </c>
      <c r="L120" s="930" t="s">
        <v>6932</v>
      </c>
      <c r="N120" s="291"/>
      <c r="O120" s="291"/>
    </row>
    <row r="121" spans="1:15" s="297" customFormat="1" ht="60" outlineLevel="1">
      <c r="A121" s="291"/>
      <c r="B121" s="691" t="s">
        <v>46</v>
      </c>
      <c r="C121" s="313" t="s">
        <v>2850</v>
      </c>
      <c r="D121" s="314" t="s">
        <v>84</v>
      </c>
      <c r="E121" s="315" t="s">
        <v>5356</v>
      </c>
      <c r="F121" s="542" t="s">
        <v>5728</v>
      </c>
      <c r="G121" s="317" t="s">
        <v>5501</v>
      </c>
      <c r="H121" s="1091" t="s">
        <v>1201</v>
      </c>
      <c r="I121" s="732" t="s">
        <v>3077</v>
      </c>
      <c r="J121" s="738" t="s">
        <v>8173</v>
      </c>
      <c r="K121" s="937" t="s">
        <v>8174</v>
      </c>
      <c r="L121" s="938" t="s">
        <v>8174</v>
      </c>
      <c r="N121" s="291"/>
      <c r="O121" s="291"/>
    </row>
    <row r="122" spans="1:15" s="297" customFormat="1" ht="60" outlineLevel="1">
      <c r="A122" s="291"/>
      <c r="B122" s="691" t="s">
        <v>46</v>
      </c>
      <c r="C122" s="313" t="s">
        <v>2851</v>
      </c>
      <c r="D122" s="314" t="s">
        <v>109</v>
      </c>
      <c r="E122" s="315" t="s">
        <v>3760</v>
      </c>
      <c r="F122" s="355" t="s">
        <v>248</v>
      </c>
      <c r="G122" s="318" t="s">
        <v>5502</v>
      </c>
      <c r="H122" s="1091" t="s">
        <v>1201</v>
      </c>
      <c r="I122" s="732" t="s">
        <v>3078</v>
      </c>
      <c r="J122" s="738" t="s">
        <v>8175</v>
      </c>
      <c r="K122" s="937" t="s">
        <v>8176</v>
      </c>
      <c r="L122" s="938" t="s">
        <v>8177</v>
      </c>
      <c r="N122" s="291"/>
      <c r="O122" s="291"/>
    </row>
    <row r="123" spans="1:15" s="297" customFormat="1" ht="60" outlineLevel="1">
      <c r="A123" s="291"/>
      <c r="B123" s="691" t="s">
        <v>46</v>
      </c>
      <c r="C123" s="313" t="s">
        <v>2852</v>
      </c>
      <c r="D123" s="546" t="s">
        <v>109</v>
      </c>
      <c r="E123" s="357" t="s">
        <v>3583</v>
      </c>
      <c r="F123" s="357" t="s">
        <v>5357</v>
      </c>
      <c r="G123" s="318" t="s">
        <v>5503</v>
      </c>
      <c r="H123" s="1091" t="s">
        <v>1201</v>
      </c>
      <c r="I123" s="738" t="s">
        <v>3119</v>
      </c>
      <c r="J123" s="738" t="s">
        <v>8178</v>
      </c>
      <c r="K123" s="937" t="s">
        <v>8179</v>
      </c>
      <c r="L123" s="938" t="s">
        <v>8179</v>
      </c>
      <c r="N123" s="291"/>
      <c r="O123" s="291"/>
    </row>
    <row r="124" spans="1:15" s="297" customFormat="1" ht="156" outlineLevel="1">
      <c r="A124" s="291"/>
      <c r="B124" s="691" t="s">
        <v>46</v>
      </c>
      <c r="C124" s="313" t="s">
        <v>2853</v>
      </c>
      <c r="D124" s="833" t="s">
        <v>84</v>
      </c>
      <c r="E124" s="834" t="s">
        <v>6404</v>
      </c>
      <c r="F124" s="837" t="s">
        <v>5381</v>
      </c>
      <c r="G124" s="836" t="s">
        <v>5504</v>
      </c>
      <c r="H124" s="1091" t="s">
        <v>7285</v>
      </c>
      <c r="I124" s="732" t="s">
        <v>3079</v>
      </c>
      <c r="J124" s="738" t="s">
        <v>3295</v>
      </c>
      <c r="K124" s="929" t="s">
        <v>6933</v>
      </c>
      <c r="L124" s="930" t="s">
        <v>6933</v>
      </c>
      <c r="N124" s="291"/>
      <c r="O124" s="291"/>
    </row>
    <row r="125" spans="1:15" s="297" customFormat="1" ht="60.5" outlineLevel="1" thickBot="1">
      <c r="A125" s="291"/>
      <c r="B125" s="691" t="s">
        <v>46</v>
      </c>
      <c r="C125" s="744" t="s">
        <v>6400</v>
      </c>
      <c r="D125" s="547" t="s">
        <v>109</v>
      </c>
      <c r="E125" s="543" t="s">
        <v>6403</v>
      </c>
      <c r="F125" s="1076" t="s">
        <v>787</v>
      </c>
      <c r="G125" s="1077" t="s">
        <v>8139</v>
      </c>
      <c r="H125" s="1092" t="s">
        <v>7455</v>
      </c>
      <c r="I125" s="733" t="s">
        <v>6401</v>
      </c>
      <c r="J125" s="734" t="s">
        <v>6402</v>
      </c>
      <c r="K125" s="948" t="s">
        <v>8140</v>
      </c>
      <c r="L125" s="949" t="s">
        <v>8140</v>
      </c>
      <c r="N125" s="291"/>
      <c r="O125" s="291"/>
    </row>
    <row r="126" spans="1:15" outlineLevel="1">
      <c r="B126" s="690" t="s">
        <v>46</v>
      </c>
      <c r="H126" s="931"/>
      <c r="J126" s="737"/>
    </row>
    <row r="127" spans="1:15" s="686" customFormat="1" ht="13">
      <c r="B127" s="700" t="s">
        <v>67</v>
      </c>
      <c r="C127" s="1181" t="s">
        <v>3951</v>
      </c>
      <c r="D127" s="1181"/>
      <c r="E127" s="1181"/>
      <c r="F127" s="1187" t="s">
        <v>5996</v>
      </c>
      <c r="G127" s="1180"/>
      <c r="H127" s="931"/>
      <c r="I127" s="354"/>
      <c r="J127" s="736"/>
    </row>
    <row r="128" spans="1:15" s="686" customFormat="1" ht="13">
      <c r="B128" s="693" t="s">
        <v>67</v>
      </c>
      <c r="C128" s="697"/>
      <c r="D128" s="697"/>
      <c r="E128" s="697"/>
      <c r="F128" s="1180" t="s">
        <v>5981</v>
      </c>
      <c r="G128" s="1180"/>
      <c r="H128" s="931"/>
      <c r="I128" s="354"/>
      <c r="J128" s="736"/>
    </row>
    <row r="129" spans="1:15" s="297" customFormat="1" ht="12.5" outlineLevel="1" thickBot="1">
      <c r="A129" s="291"/>
      <c r="B129" s="693" t="s">
        <v>67</v>
      </c>
      <c r="C129" s="306"/>
      <c r="D129" s="307"/>
      <c r="E129" s="307"/>
      <c r="F129" s="305"/>
      <c r="G129" s="305"/>
      <c r="H129" s="931"/>
      <c r="I129" s="353"/>
      <c r="J129" s="735"/>
      <c r="N129" s="291"/>
      <c r="O129" s="291"/>
    </row>
    <row r="130" spans="1:15" s="297" customFormat="1" ht="72" outlineLevel="1">
      <c r="A130" s="291"/>
      <c r="B130" s="691" t="s">
        <v>67</v>
      </c>
      <c r="C130" s="308" t="s">
        <v>2854</v>
      </c>
      <c r="D130" s="309" t="s">
        <v>688</v>
      </c>
      <c r="E130" s="310" t="s">
        <v>5589</v>
      </c>
      <c r="F130" s="335" t="s">
        <v>5733</v>
      </c>
      <c r="G130" s="312"/>
      <c r="H130" s="1090" t="s">
        <v>1321</v>
      </c>
      <c r="I130" s="731" t="s">
        <v>3080</v>
      </c>
      <c r="J130" s="748" t="s">
        <v>8180</v>
      </c>
      <c r="K130" s="950" t="s">
        <v>8181</v>
      </c>
      <c r="L130" s="951" t="s">
        <v>8182</v>
      </c>
      <c r="N130" s="291"/>
      <c r="O130" s="291"/>
    </row>
    <row r="131" spans="1:15" s="297" customFormat="1" ht="48" outlineLevel="1">
      <c r="A131" s="291"/>
      <c r="B131" s="691" t="s">
        <v>67</v>
      </c>
      <c r="C131" s="313" t="s">
        <v>2855</v>
      </c>
      <c r="D131" s="314" t="s">
        <v>688</v>
      </c>
      <c r="E131" s="315" t="s">
        <v>3366</v>
      </c>
      <c r="F131" s="336" t="s">
        <v>186</v>
      </c>
      <c r="G131" s="320" t="s">
        <v>5997</v>
      </c>
      <c r="H131" s="1091" t="s">
        <v>1435</v>
      </c>
      <c r="I131" s="732" t="s">
        <v>3081</v>
      </c>
      <c r="J131" s="738" t="s">
        <v>3296</v>
      </c>
      <c r="K131" s="929" t="s">
        <v>6956</v>
      </c>
      <c r="L131" s="930" t="s">
        <v>6957</v>
      </c>
      <c r="N131" s="291"/>
      <c r="O131" s="291"/>
    </row>
    <row r="132" spans="1:15" s="297" customFormat="1" ht="96" outlineLevel="1">
      <c r="A132" s="291"/>
      <c r="B132" s="691" t="s">
        <v>67</v>
      </c>
      <c r="C132" s="313" t="s">
        <v>2856</v>
      </c>
      <c r="D132" s="314" t="s">
        <v>688</v>
      </c>
      <c r="E132" s="315" t="s">
        <v>3873</v>
      </c>
      <c r="F132" s="315" t="s">
        <v>105</v>
      </c>
      <c r="G132" s="316" t="s">
        <v>5505</v>
      </c>
      <c r="H132" s="1091" t="s">
        <v>1497</v>
      </c>
      <c r="I132" s="732" t="s">
        <v>3082</v>
      </c>
      <c r="J132" s="738" t="s">
        <v>7003</v>
      </c>
      <c r="K132" s="929" t="s">
        <v>7004</v>
      </c>
      <c r="L132" s="930" t="s">
        <v>7005</v>
      </c>
      <c r="N132" s="291"/>
      <c r="O132" s="291"/>
    </row>
    <row r="133" spans="1:15" s="297" customFormat="1" ht="60" outlineLevel="1">
      <c r="A133" s="291"/>
      <c r="B133" s="691" t="s">
        <v>67</v>
      </c>
      <c r="C133" s="313" t="s">
        <v>2857</v>
      </c>
      <c r="D133" s="314" t="s">
        <v>688</v>
      </c>
      <c r="E133" s="315" t="s">
        <v>5359</v>
      </c>
      <c r="F133" s="360" t="s">
        <v>5736</v>
      </c>
      <c r="G133" s="317" t="s">
        <v>5506</v>
      </c>
      <c r="H133" s="1091" t="s">
        <v>1499</v>
      </c>
      <c r="I133" s="732" t="s">
        <v>3083</v>
      </c>
      <c r="J133" s="738" t="s">
        <v>3297</v>
      </c>
      <c r="K133" s="929" t="s">
        <v>6958</v>
      </c>
      <c r="L133" s="930" t="s">
        <v>6959</v>
      </c>
      <c r="N133" s="291"/>
      <c r="O133" s="291"/>
    </row>
    <row r="134" spans="1:15" s="297" customFormat="1" ht="48" outlineLevel="1">
      <c r="A134" s="291"/>
      <c r="B134" s="691" t="s">
        <v>67</v>
      </c>
      <c r="C134" s="313" t="s">
        <v>2858</v>
      </c>
      <c r="D134" s="314" t="s">
        <v>688</v>
      </c>
      <c r="E134" s="337" t="s">
        <v>3953</v>
      </c>
      <c r="F134" s="315" t="s">
        <v>105</v>
      </c>
      <c r="G134" s="316"/>
      <c r="H134" s="1091" t="s">
        <v>1374</v>
      </c>
      <c r="I134" s="738" t="s">
        <v>3120</v>
      </c>
      <c r="J134" s="738" t="s">
        <v>3298</v>
      </c>
      <c r="K134" s="929" t="s">
        <v>6960</v>
      </c>
      <c r="L134" s="930" t="s">
        <v>6961</v>
      </c>
      <c r="N134" s="291"/>
      <c r="O134" s="291"/>
    </row>
    <row r="135" spans="1:15" s="297" customFormat="1" ht="48" outlineLevel="1">
      <c r="A135" s="291"/>
      <c r="B135" s="691" t="s">
        <v>67</v>
      </c>
      <c r="C135" s="313" t="s">
        <v>2859</v>
      </c>
      <c r="D135" s="314" t="s">
        <v>84</v>
      </c>
      <c r="E135" s="337" t="s">
        <v>3954</v>
      </c>
      <c r="F135" s="315" t="s">
        <v>105</v>
      </c>
      <c r="G135" s="316"/>
      <c r="H135" s="1091" t="s">
        <v>1464</v>
      </c>
      <c r="I135" s="738" t="s">
        <v>3121</v>
      </c>
      <c r="J135" s="738" t="s">
        <v>3299</v>
      </c>
      <c r="K135" s="929" t="s">
        <v>6962</v>
      </c>
      <c r="L135" s="930" t="s">
        <v>6963</v>
      </c>
      <c r="N135" s="291"/>
      <c r="O135" s="291"/>
    </row>
    <row r="136" spans="1:15" s="297" customFormat="1" ht="60" outlineLevel="1">
      <c r="A136" s="291"/>
      <c r="B136" s="691" t="s">
        <v>67</v>
      </c>
      <c r="C136" s="313" t="s">
        <v>2860</v>
      </c>
      <c r="D136" s="314" t="s">
        <v>688</v>
      </c>
      <c r="E136" s="315" t="s">
        <v>3872</v>
      </c>
      <c r="F136" s="315" t="s">
        <v>174</v>
      </c>
      <c r="G136" s="316" t="s">
        <v>5507</v>
      </c>
      <c r="H136" s="1091" t="s">
        <v>1497</v>
      </c>
      <c r="I136" s="738" t="s">
        <v>3122</v>
      </c>
      <c r="J136" s="738" t="s">
        <v>3300</v>
      </c>
      <c r="K136" s="929" t="s">
        <v>6964</v>
      </c>
      <c r="L136" s="930" t="s">
        <v>6965</v>
      </c>
      <c r="N136" s="291"/>
      <c r="O136" s="291"/>
    </row>
    <row r="137" spans="1:15" s="297" customFormat="1" ht="60" outlineLevel="1">
      <c r="A137" s="291"/>
      <c r="B137" s="691" t="s">
        <v>67</v>
      </c>
      <c r="C137" s="313" t="s">
        <v>8720</v>
      </c>
      <c r="D137" s="314" t="s">
        <v>84</v>
      </c>
      <c r="E137" s="315" t="s">
        <v>8704</v>
      </c>
      <c r="F137" s="315" t="s">
        <v>105</v>
      </c>
      <c r="G137" s="316" t="s">
        <v>8762</v>
      </c>
      <c r="H137" s="1091" t="s">
        <v>1497</v>
      </c>
      <c r="I137" s="738" t="s">
        <v>8721</v>
      </c>
      <c r="J137" s="738" t="s">
        <v>8722</v>
      </c>
      <c r="K137" s="929" t="s">
        <v>8723</v>
      </c>
      <c r="L137" s="930" t="s">
        <v>8724</v>
      </c>
      <c r="N137" s="291"/>
      <c r="O137" s="291"/>
    </row>
    <row r="138" spans="1:15" s="297" customFormat="1" ht="72" outlineLevel="1">
      <c r="A138" s="291"/>
      <c r="B138" s="691" t="s">
        <v>67</v>
      </c>
      <c r="C138" s="313" t="s">
        <v>8733</v>
      </c>
      <c r="D138" s="314" t="s">
        <v>84</v>
      </c>
      <c r="E138" s="315" t="s">
        <v>8710</v>
      </c>
      <c r="F138" s="315" t="s">
        <v>5357</v>
      </c>
      <c r="G138" s="316" t="s">
        <v>8951</v>
      </c>
      <c r="H138" s="1091" t="s">
        <v>1483</v>
      </c>
      <c r="I138" s="738" t="s">
        <v>8734</v>
      </c>
      <c r="J138" s="738" t="s">
        <v>8735</v>
      </c>
      <c r="K138" s="929" t="s">
        <v>8736</v>
      </c>
      <c r="L138" s="930" t="s">
        <v>8737</v>
      </c>
      <c r="N138" s="291"/>
      <c r="O138" s="291"/>
    </row>
    <row r="139" spans="1:15" s="297" customFormat="1" ht="72" outlineLevel="1">
      <c r="A139" s="291"/>
      <c r="B139" s="691" t="s">
        <v>67</v>
      </c>
      <c r="C139" s="313" t="s">
        <v>2861</v>
      </c>
      <c r="D139" s="314" t="s">
        <v>84</v>
      </c>
      <c r="E139" s="315" t="s">
        <v>3875</v>
      </c>
      <c r="F139" s="315" t="s">
        <v>105</v>
      </c>
      <c r="G139" s="316" t="s">
        <v>5508</v>
      </c>
      <c r="H139" s="1091" t="s">
        <v>1483</v>
      </c>
      <c r="I139" s="738" t="s">
        <v>3123</v>
      </c>
      <c r="J139" s="738" t="s">
        <v>8183</v>
      </c>
      <c r="K139" s="929" t="s">
        <v>8184</v>
      </c>
      <c r="L139" s="930" t="s">
        <v>8185</v>
      </c>
      <c r="N139" s="291"/>
      <c r="O139" s="291"/>
    </row>
    <row r="140" spans="1:15" s="297" customFormat="1" ht="72" outlineLevel="1">
      <c r="A140" s="291"/>
      <c r="B140" s="691" t="s">
        <v>67</v>
      </c>
      <c r="C140" s="313" t="s">
        <v>2862</v>
      </c>
      <c r="D140" s="314" t="s">
        <v>84</v>
      </c>
      <c r="E140" s="315" t="s">
        <v>3877</v>
      </c>
      <c r="F140" s="315" t="s">
        <v>154</v>
      </c>
      <c r="G140" s="316" t="s">
        <v>5510</v>
      </c>
      <c r="H140" s="1091" t="s">
        <v>1483</v>
      </c>
      <c r="I140" s="738" t="s">
        <v>3124</v>
      </c>
      <c r="J140" s="738" t="s">
        <v>8186</v>
      </c>
      <c r="K140" s="929" t="s">
        <v>8187</v>
      </c>
      <c r="L140" s="930" t="s">
        <v>8188</v>
      </c>
      <c r="N140" s="291"/>
      <c r="O140" s="291"/>
    </row>
    <row r="141" spans="1:15" s="297" customFormat="1" ht="72" outlineLevel="1">
      <c r="A141" s="291"/>
      <c r="B141" s="691" t="s">
        <v>67</v>
      </c>
      <c r="C141" s="313" t="s">
        <v>2863</v>
      </c>
      <c r="D141" s="314" t="s">
        <v>84</v>
      </c>
      <c r="E141" s="315" t="s">
        <v>5360</v>
      </c>
      <c r="F141" s="501" t="s">
        <v>5732</v>
      </c>
      <c r="G141" s="317" t="s">
        <v>5509</v>
      </c>
      <c r="H141" s="1091" t="s">
        <v>1483</v>
      </c>
      <c r="I141" s="738" t="s">
        <v>3125</v>
      </c>
      <c r="J141" s="738" t="s">
        <v>8189</v>
      </c>
      <c r="K141" s="929" t="s">
        <v>8190</v>
      </c>
      <c r="L141" s="930" t="s">
        <v>8191</v>
      </c>
      <c r="N141" s="291"/>
      <c r="O141" s="291"/>
    </row>
    <row r="142" spans="1:15" s="297" customFormat="1" ht="72" outlineLevel="1">
      <c r="A142" s="291"/>
      <c r="B142" s="691" t="s">
        <v>67</v>
      </c>
      <c r="C142" s="313" t="s">
        <v>2864</v>
      </c>
      <c r="D142" s="314" t="s">
        <v>84</v>
      </c>
      <c r="E142" s="315" t="s">
        <v>3879</v>
      </c>
      <c r="F142" s="315" t="s">
        <v>789</v>
      </c>
      <c r="G142" s="316" t="s">
        <v>5511</v>
      </c>
      <c r="H142" s="1091" t="s">
        <v>1483</v>
      </c>
      <c r="I142" s="738" t="s">
        <v>3126</v>
      </c>
      <c r="J142" s="738" t="s">
        <v>8192</v>
      </c>
      <c r="K142" s="929" t="s">
        <v>8193</v>
      </c>
      <c r="L142" s="930" t="s">
        <v>8194</v>
      </c>
      <c r="N142" s="291"/>
      <c r="O142" s="291"/>
    </row>
    <row r="143" spans="1:15" s="297" customFormat="1" ht="72" outlineLevel="1">
      <c r="A143" s="291"/>
      <c r="B143" s="691" t="s">
        <v>67</v>
      </c>
      <c r="C143" s="313" t="s">
        <v>2865</v>
      </c>
      <c r="D143" s="314" t="s">
        <v>84</v>
      </c>
      <c r="E143" s="315" t="s">
        <v>3882</v>
      </c>
      <c r="F143" s="338" t="s">
        <v>793</v>
      </c>
      <c r="G143" s="316" t="s">
        <v>5510</v>
      </c>
      <c r="H143" s="1091" t="s">
        <v>1483</v>
      </c>
      <c r="I143" s="738" t="s">
        <v>3127</v>
      </c>
      <c r="J143" s="738" t="s">
        <v>8195</v>
      </c>
      <c r="K143" s="929" t="s">
        <v>8196</v>
      </c>
      <c r="L143" s="930" t="s">
        <v>8197</v>
      </c>
      <c r="N143" s="291"/>
      <c r="O143" s="291"/>
    </row>
    <row r="144" spans="1:15" s="297" customFormat="1" ht="72" outlineLevel="1">
      <c r="A144" s="291"/>
      <c r="B144" s="691" t="s">
        <v>67</v>
      </c>
      <c r="C144" s="313" t="s">
        <v>2866</v>
      </c>
      <c r="D144" s="314" t="s">
        <v>84</v>
      </c>
      <c r="E144" s="315" t="s">
        <v>3884</v>
      </c>
      <c r="F144" s="338" t="s">
        <v>789</v>
      </c>
      <c r="G144" s="316" t="s">
        <v>5510</v>
      </c>
      <c r="H144" s="1091" t="s">
        <v>1483</v>
      </c>
      <c r="I144" s="738" t="s">
        <v>3128</v>
      </c>
      <c r="J144" s="738" t="s">
        <v>8198</v>
      </c>
      <c r="K144" s="929" t="s">
        <v>8199</v>
      </c>
      <c r="L144" s="930" t="s">
        <v>8200</v>
      </c>
      <c r="N144" s="291"/>
      <c r="O144" s="291"/>
    </row>
    <row r="145" spans="1:15" s="297" customFormat="1" ht="72" outlineLevel="1">
      <c r="A145" s="291"/>
      <c r="B145" s="691" t="s">
        <v>67</v>
      </c>
      <c r="C145" s="313" t="s">
        <v>2867</v>
      </c>
      <c r="D145" s="314" t="s">
        <v>84</v>
      </c>
      <c r="E145" s="315" t="s">
        <v>3886</v>
      </c>
      <c r="F145" s="338" t="s">
        <v>793</v>
      </c>
      <c r="G145" s="316" t="s">
        <v>5510</v>
      </c>
      <c r="H145" s="1091" t="s">
        <v>1483</v>
      </c>
      <c r="I145" s="738" t="s">
        <v>3129</v>
      </c>
      <c r="J145" s="738" t="s">
        <v>8201</v>
      </c>
      <c r="K145" s="929" t="s">
        <v>8202</v>
      </c>
      <c r="L145" s="930" t="s">
        <v>8203</v>
      </c>
      <c r="N145" s="291"/>
      <c r="O145" s="291"/>
    </row>
    <row r="146" spans="1:15" s="297" customFormat="1" ht="72" outlineLevel="1">
      <c r="A146" s="291"/>
      <c r="B146" s="691" t="s">
        <v>67</v>
      </c>
      <c r="C146" s="313" t="s">
        <v>2868</v>
      </c>
      <c r="D146" s="314" t="s">
        <v>84</v>
      </c>
      <c r="E146" s="315" t="s">
        <v>3889</v>
      </c>
      <c r="F146" s="315" t="s">
        <v>794</v>
      </c>
      <c r="G146" s="316" t="s">
        <v>5510</v>
      </c>
      <c r="H146" s="1091" t="s">
        <v>1483</v>
      </c>
      <c r="I146" s="738" t="s">
        <v>3130</v>
      </c>
      <c r="J146" s="738" t="s">
        <v>8204</v>
      </c>
      <c r="K146" s="929" t="s">
        <v>8205</v>
      </c>
      <c r="L146" s="930" t="s">
        <v>8206</v>
      </c>
      <c r="N146" s="291"/>
      <c r="O146" s="291"/>
    </row>
    <row r="147" spans="1:15" s="297" customFormat="1" ht="72" outlineLevel="1">
      <c r="A147" s="291"/>
      <c r="B147" s="691" t="s">
        <v>67</v>
      </c>
      <c r="C147" s="313" t="s">
        <v>2869</v>
      </c>
      <c r="D147" s="314" t="s">
        <v>84</v>
      </c>
      <c r="E147" s="315" t="s">
        <v>3890</v>
      </c>
      <c r="F147" s="315" t="s">
        <v>789</v>
      </c>
      <c r="G147" s="316" t="s">
        <v>5512</v>
      </c>
      <c r="H147" s="1091" t="s">
        <v>1483</v>
      </c>
      <c r="I147" s="738" t="s">
        <v>3131</v>
      </c>
      <c r="J147" s="738" t="s">
        <v>8207</v>
      </c>
      <c r="K147" s="929" t="s">
        <v>8208</v>
      </c>
      <c r="L147" s="930" t="s">
        <v>8209</v>
      </c>
      <c r="N147" s="291"/>
      <c r="O147" s="291"/>
    </row>
    <row r="148" spans="1:15" s="297" customFormat="1" ht="72" outlineLevel="1">
      <c r="A148" s="291"/>
      <c r="B148" s="691" t="s">
        <v>67</v>
      </c>
      <c r="C148" s="313" t="s">
        <v>2870</v>
      </c>
      <c r="D148" s="314" t="s">
        <v>84</v>
      </c>
      <c r="E148" s="315" t="s">
        <v>3891</v>
      </c>
      <c r="F148" s="315" t="s">
        <v>142</v>
      </c>
      <c r="G148" s="316" t="s">
        <v>5513</v>
      </c>
      <c r="H148" s="1091" t="s">
        <v>1483</v>
      </c>
      <c r="I148" s="738" t="s">
        <v>3132</v>
      </c>
      <c r="J148" s="738" t="s">
        <v>8210</v>
      </c>
      <c r="K148" s="929" t="s">
        <v>8211</v>
      </c>
      <c r="L148" s="930" t="s">
        <v>8212</v>
      </c>
      <c r="N148" s="291"/>
      <c r="O148" s="291"/>
    </row>
    <row r="149" spans="1:15" s="297" customFormat="1" ht="72" outlineLevel="1">
      <c r="A149" s="291"/>
      <c r="B149" s="691" t="s">
        <v>67</v>
      </c>
      <c r="C149" s="313" t="s">
        <v>2871</v>
      </c>
      <c r="D149" s="314" t="s">
        <v>84</v>
      </c>
      <c r="E149" s="315" t="s">
        <v>3893</v>
      </c>
      <c r="F149" s="315" t="s">
        <v>248</v>
      </c>
      <c r="G149" s="316" t="s">
        <v>5513</v>
      </c>
      <c r="H149" s="1091" t="s">
        <v>1483</v>
      </c>
      <c r="I149" s="738" t="s">
        <v>3133</v>
      </c>
      <c r="J149" s="738" t="s">
        <v>8213</v>
      </c>
      <c r="K149" s="929" t="s">
        <v>8214</v>
      </c>
      <c r="L149" s="930" t="s">
        <v>8215</v>
      </c>
      <c r="N149" s="291"/>
      <c r="O149" s="291"/>
    </row>
    <row r="150" spans="1:15" s="297" customFormat="1" ht="48" outlineLevel="1">
      <c r="A150" s="291"/>
      <c r="B150" s="691" t="s">
        <v>67</v>
      </c>
      <c r="C150" s="313" t="s">
        <v>2872</v>
      </c>
      <c r="D150" s="314" t="s">
        <v>688</v>
      </c>
      <c r="E150" s="315" t="s">
        <v>3809</v>
      </c>
      <c r="F150" s="315" t="s">
        <v>1110</v>
      </c>
      <c r="G150" s="316" t="s">
        <v>5433</v>
      </c>
      <c r="H150" s="1091" t="s">
        <v>1323</v>
      </c>
      <c r="I150" s="738" t="s">
        <v>3134</v>
      </c>
      <c r="J150" s="738" t="s">
        <v>3301</v>
      </c>
      <c r="K150" s="929" t="s">
        <v>6966</v>
      </c>
      <c r="L150" s="930" t="s">
        <v>6967</v>
      </c>
      <c r="N150" s="291"/>
      <c r="O150" s="291"/>
    </row>
    <row r="151" spans="1:15" s="297" customFormat="1" ht="72" outlineLevel="1">
      <c r="A151" s="291"/>
      <c r="B151" s="691" t="s">
        <v>67</v>
      </c>
      <c r="C151" s="313" t="s">
        <v>2873</v>
      </c>
      <c r="D151" s="314" t="s">
        <v>84</v>
      </c>
      <c r="E151" s="315" t="s">
        <v>3895</v>
      </c>
      <c r="F151" s="315" t="s">
        <v>179</v>
      </c>
      <c r="G151" s="317" t="s">
        <v>5514</v>
      </c>
      <c r="H151" s="1091" t="s">
        <v>1321</v>
      </c>
      <c r="I151" s="738" t="s">
        <v>3135</v>
      </c>
      <c r="J151" s="738" t="s">
        <v>8216</v>
      </c>
      <c r="K151" s="929" t="s">
        <v>8217</v>
      </c>
      <c r="L151" s="930" t="s">
        <v>8218</v>
      </c>
      <c r="N151" s="291"/>
      <c r="O151" s="291"/>
    </row>
    <row r="152" spans="1:15" s="297" customFormat="1" ht="72" outlineLevel="1">
      <c r="A152" s="291"/>
      <c r="B152" s="691" t="s">
        <v>67</v>
      </c>
      <c r="C152" s="313" t="s">
        <v>2874</v>
      </c>
      <c r="D152" s="314" t="s">
        <v>84</v>
      </c>
      <c r="E152" s="315" t="s">
        <v>3896</v>
      </c>
      <c r="F152" s="315" t="s">
        <v>1106</v>
      </c>
      <c r="G152" s="316"/>
      <c r="H152" s="1091" t="s">
        <v>1321</v>
      </c>
      <c r="I152" s="738" t="s">
        <v>3136</v>
      </c>
      <c r="J152" s="738" t="s">
        <v>8219</v>
      </c>
      <c r="K152" s="929" t="s">
        <v>8220</v>
      </c>
      <c r="L152" s="930" t="s">
        <v>8221</v>
      </c>
      <c r="N152" s="291"/>
      <c r="O152" s="291"/>
    </row>
    <row r="153" spans="1:15" s="297" customFormat="1" ht="60" outlineLevel="1">
      <c r="A153" s="291"/>
      <c r="B153" s="691" t="s">
        <v>67</v>
      </c>
      <c r="C153" s="313" t="s">
        <v>2875</v>
      </c>
      <c r="D153" s="314" t="s">
        <v>688</v>
      </c>
      <c r="E153" s="315" t="s">
        <v>5414</v>
      </c>
      <c r="F153" s="315" t="s">
        <v>1109</v>
      </c>
      <c r="G153" s="320" t="s">
        <v>5515</v>
      </c>
      <c r="H153" s="1091" t="s">
        <v>1799</v>
      </c>
      <c r="I153" s="738" t="s">
        <v>3137</v>
      </c>
      <c r="J153" s="738" t="s">
        <v>3302</v>
      </c>
      <c r="K153" s="929" t="s">
        <v>6968</v>
      </c>
      <c r="L153" s="930" t="s">
        <v>6969</v>
      </c>
      <c r="N153" s="291"/>
      <c r="O153" s="291"/>
    </row>
    <row r="154" spans="1:15" s="297" customFormat="1" ht="60" outlineLevel="1">
      <c r="A154" s="291"/>
      <c r="B154" s="691" t="s">
        <v>67</v>
      </c>
      <c r="C154" s="313" t="s">
        <v>2876</v>
      </c>
      <c r="D154" s="314" t="s">
        <v>688</v>
      </c>
      <c r="E154" s="315" t="s">
        <v>5416</v>
      </c>
      <c r="F154" s="315" t="s">
        <v>790</v>
      </c>
      <c r="G154" s="317" t="s">
        <v>5516</v>
      </c>
      <c r="H154" s="1091" t="s">
        <v>1370</v>
      </c>
      <c r="I154" s="738" t="s">
        <v>3138</v>
      </c>
      <c r="J154" s="738" t="s">
        <v>3303</v>
      </c>
      <c r="K154" s="929" t="s">
        <v>6970</v>
      </c>
      <c r="L154" s="930" t="s">
        <v>6971</v>
      </c>
      <c r="N154" s="291"/>
      <c r="O154" s="291"/>
    </row>
    <row r="155" spans="1:15" s="297" customFormat="1" ht="60" outlineLevel="1">
      <c r="A155" s="291"/>
      <c r="B155" s="691" t="s">
        <v>67</v>
      </c>
      <c r="C155" s="313" t="s">
        <v>2877</v>
      </c>
      <c r="D155" s="314" t="s">
        <v>688</v>
      </c>
      <c r="E155" s="315" t="s">
        <v>5417</v>
      </c>
      <c r="F155" s="315" t="s">
        <v>790</v>
      </c>
      <c r="G155" s="320" t="s">
        <v>8747</v>
      </c>
      <c r="H155" s="1091" t="s">
        <v>1366</v>
      </c>
      <c r="I155" s="738" t="s">
        <v>3139</v>
      </c>
      <c r="J155" s="738" t="s">
        <v>3304</v>
      </c>
      <c r="K155" s="929" t="s">
        <v>6972</v>
      </c>
      <c r="L155" s="930" t="s">
        <v>6973</v>
      </c>
      <c r="N155" s="291"/>
      <c r="O155" s="291"/>
    </row>
    <row r="156" spans="1:15" s="297" customFormat="1" ht="60" outlineLevel="1">
      <c r="A156" s="291"/>
      <c r="B156" s="691" t="s">
        <v>67</v>
      </c>
      <c r="C156" s="313" t="s">
        <v>2878</v>
      </c>
      <c r="D156" s="314" t="s">
        <v>109</v>
      </c>
      <c r="E156" s="315" t="s">
        <v>3586</v>
      </c>
      <c r="F156" s="315" t="s">
        <v>105</v>
      </c>
      <c r="G156" s="318" t="s">
        <v>5517</v>
      </c>
      <c r="H156" s="1091" t="s">
        <v>7249</v>
      </c>
      <c r="I156" s="738" t="s">
        <v>3140</v>
      </c>
      <c r="J156" s="738" t="s">
        <v>3305</v>
      </c>
      <c r="K156" s="929" t="s">
        <v>6974</v>
      </c>
      <c r="L156" s="930" t="s">
        <v>6975</v>
      </c>
      <c r="N156" s="291"/>
      <c r="O156" s="291"/>
    </row>
    <row r="157" spans="1:15" s="297" customFormat="1" ht="60" outlineLevel="1">
      <c r="A157" s="291"/>
      <c r="B157" s="691" t="s">
        <v>67</v>
      </c>
      <c r="C157" s="313" t="s">
        <v>2880</v>
      </c>
      <c r="D157" s="314" t="s">
        <v>84</v>
      </c>
      <c r="E157" s="315" t="s">
        <v>3899</v>
      </c>
      <c r="F157" s="315" t="s">
        <v>186</v>
      </c>
      <c r="G157" s="316" t="s">
        <v>5518</v>
      </c>
      <c r="H157" s="1091" t="s">
        <v>7250</v>
      </c>
      <c r="I157" s="738" t="s">
        <v>3141</v>
      </c>
      <c r="J157" s="738" t="s">
        <v>3306</v>
      </c>
      <c r="K157" s="929" t="s">
        <v>6976</v>
      </c>
      <c r="L157" s="930" t="s">
        <v>6977</v>
      </c>
      <c r="N157" s="291"/>
      <c r="O157" s="291"/>
    </row>
    <row r="158" spans="1:15" s="297" customFormat="1" ht="72" outlineLevel="1">
      <c r="A158" s="291"/>
      <c r="B158" s="691" t="s">
        <v>67</v>
      </c>
      <c r="C158" s="723" t="s">
        <v>2879</v>
      </c>
      <c r="D158" s="314" t="s">
        <v>109</v>
      </c>
      <c r="E158" s="315" t="s">
        <v>8329</v>
      </c>
      <c r="F158" s="512" t="s">
        <v>5357</v>
      </c>
      <c r="G158" s="318" t="s">
        <v>8331</v>
      </c>
      <c r="H158" s="1091" t="s">
        <v>1354</v>
      </c>
      <c r="I158" s="738" t="s">
        <v>3142</v>
      </c>
      <c r="J158" s="738" t="s">
        <v>8344</v>
      </c>
      <c r="K158" s="929" t="s">
        <v>8345</v>
      </c>
      <c r="L158" s="930" t="s">
        <v>8346</v>
      </c>
      <c r="N158" s="291"/>
      <c r="O158" s="291"/>
    </row>
    <row r="159" spans="1:15" s="297" customFormat="1" ht="60" outlineLevel="1">
      <c r="A159" s="291"/>
      <c r="B159" s="691" t="s">
        <v>67</v>
      </c>
      <c r="C159" s="313" t="s">
        <v>2881</v>
      </c>
      <c r="D159" s="314" t="s">
        <v>109</v>
      </c>
      <c r="E159" s="315" t="s">
        <v>3900</v>
      </c>
      <c r="F159" s="315" t="s">
        <v>154</v>
      </c>
      <c r="G159" s="318" t="s">
        <v>5519</v>
      </c>
      <c r="H159" s="1091" t="s">
        <v>7243</v>
      </c>
      <c r="I159" s="738" t="s">
        <v>3143</v>
      </c>
      <c r="J159" s="738" t="s">
        <v>3307</v>
      </c>
      <c r="K159" s="929" t="s">
        <v>6978</v>
      </c>
      <c r="L159" s="930" t="s">
        <v>6979</v>
      </c>
      <c r="N159" s="291"/>
      <c r="O159" s="291"/>
    </row>
    <row r="160" spans="1:15" s="297" customFormat="1" ht="60" outlineLevel="1">
      <c r="A160" s="291"/>
      <c r="B160" s="691" t="s">
        <v>67</v>
      </c>
      <c r="C160" s="313" t="s">
        <v>2882</v>
      </c>
      <c r="D160" s="314" t="s">
        <v>84</v>
      </c>
      <c r="E160" s="315" t="s">
        <v>3901</v>
      </c>
      <c r="F160" s="315" t="s">
        <v>186</v>
      </c>
      <c r="G160" s="316" t="s">
        <v>5520</v>
      </c>
      <c r="H160" s="1091" t="s">
        <v>1543</v>
      </c>
      <c r="I160" s="738" t="s">
        <v>3144</v>
      </c>
      <c r="J160" s="738" t="s">
        <v>3308</v>
      </c>
      <c r="K160" s="929" t="s">
        <v>6980</v>
      </c>
      <c r="L160" s="930" t="s">
        <v>6981</v>
      </c>
      <c r="N160" s="291"/>
      <c r="O160" s="291"/>
    </row>
    <row r="161" spans="1:15" s="297" customFormat="1" ht="72" outlineLevel="1">
      <c r="A161" s="291"/>
      <c r="B161" s="691" t="s">
        <v>67</v>
      </c>
      <c r="C161" s="313" t="s">
        <v>8454</v>
      </c>
      <c r="D161" s="314" t="s">
        <v>84</v>
      </c>
      <c r="E161" s="315" t="s">
        <v>3902</v>
      </c>
      <c r="F161" s="315" t="s">
        <v>5357</v>
      </c>
      <c r="G161" s="316" t="s">
        <v>5520</v>
      </c>
      <c r="H161" s="1091" t="s">
        <v>8635</v>
      </c>
      <c r="I161" s="738" t="s">
        <v>8455</v>
      </c>
      <c r="J161" s="738" t="s">
        <v>8456</v>
      </c>
      <c r="K161" s="929" t="s">
        <v>8457</v>
      </c>
      <c r="L161" s="930" t="s">
        <v>8458</v>
      </c>
      <c r="N161" s="291"/>
      <c r="O161" s="291"/>
    </row>
    <row r="162" spans="1:15" s="297" customFormat="1" ht="84" outlineLevel="1">
      <c r="A162" s="291"/>
      <c r="B162" s="691" t="s">
        <v>67</v>
      </c>
      <c r="C162" s="313" t="s">
        <v>2883</v>
      </c>
      <c r="D162" s="314" t="s">
        <v>84</v>
      </c>
      <c r="E162" s="315" t="s">
        <v>3816</v>
      </c>
      <c r="F162" s="315" t="s">
        <v>105</v>
      </c>
      <c r="G162" s="316" t="s">
        <v>5521</v>
      </c>
      <c r="H162" s="1091" t="s">
        <v>1819</v>
      </c>
      <c r="I162" s="738" t="s">
        <v>3145</v>
      </c>
      <c r="J162" s="738" t="s">
        <v>8222</v>
      </c>
      <c r="K162" s="929" t="s">
        <v>8279</v>
      </c>
      <c r="L162" s="930" t="s">
        <v>8280</v>
      </c>
      <c r="N162" s="291"/>
      <c r="O162" s="291"/>
    </row>
    <row r="163" spans="1:15" s="297" customFormat="1" ht="120" outlineLevel="1">
      <c r="A163" s="291"/>
      <c r="B163" s="691" t="s">
        <v>67</v>
      </c>
      <c r="C163" s="313" t="s">
        <v>2884</v>
      </c>
      <c r="D163" s="314" t="s">
        <v>84</v>
      </c>
      <c r="E163" s="315" t="s">
        <v>3819</v>
      </c>
      <c r="F163" s="315" t="s">
        <v>5744</v>
      </c>
      <c r="G163" s="316" t="s">
        <v>5522</v>
      </c>
      <c r="H163" s="1091" t="s">
        <v>1819</v>
      </c>
      <c r="I163" s="738" t="s">
        <v>3146</v>
      </c>
      <c r="J163" s="738" t="s">
        <v>8223</v>
      </c>
      <c r="K163" s="929" t="s">
        <v>8281</v>
      </c>
      <c r="L163" s="930" t="s">
        <v>8282</v>
      </c>
      <c r="N163" s="291"/>
      <c r="O163" s="291"/>
    </row>
    <row r="164" spans="1:15" s="297" customFormat="1" ht="84" outlineLevel="1">
      <c r="A164" s="291"/>
      <c r="B164" s="691" t="s">
        <v>67</v>
      </c>
      <c r="C164" s="313" t="s">
        <v>2885</v>
      </c>
      <c r="D164" s="314" t="s">
        <v>84</v>
      </c>
      <c r="E164" s="315" t="s">
        <v>3820</v>
      </c>
      <c r="F164" s="315" t="s">
        <v>5382</v>
      </c>
      <c r="G164" s="316" t="s">
        <v>5523</v>
      </c>
      <c r="H164" s="1091" t="s">
        <v>1819</v>
      </c>
      <c r="I164" s="738" t="s">
        <v>3147</v>
      </c>
      <c r="J164" s="738" t="s">
        <v>8224</v>
      </c>
      <c r="K164" s="929" t="s">
        <v>8283</v>
      </c>
      <c r="L164" s="930" t="s">
        <v>8284</v>
      </c>
      <c r="N164" s="291"/>
      <c r="O164" s="291"/>
    </row>
    <row r="165" spans="1:15" s="297" customFormat="1" ht="84" outlineLevel="1">
      <c r="A165" s="291"/>
      <c r="B165" s="691" t="s">
        <v>67</v>
      </c>
      <c r="C165" s="313" t="s">
        <v>2886</v>
      </c>
      <c r="D165" s="314" t="s">
        <v>109</v>
      </c>
      <c r="E165" s="315" t="s">
        <v>3907</v>
      </c>
      <c r="F165" s="315" t="s">
        <v>154</v>
      </c>
      <c r="G165" s="316" t="s">
        <v>5524</v>
      </c>
      <c r="H165" s="1091" t="s">
        <v>1819</v>
      </c>
      <c r="I165" s="738" t="s">
        <v>3148</v>
      </c>
      <c r="J165" s="738" t="s">
        <v>8225</v>
      </c>
      <c r="K165" s="929" t="s">
        <v>8285</v>
      </c>
      <c r="L165" s="930" t="s">
        <v>8286</v>
      </c>
      <c r="N165" s="291"/>
      <c r="O165" s="291"/>
    </row>
    <row r="166" spans="1:15" s="297" customFormat="1" ht="84" outlineLevel="1">
      <c r="A166" s="291"/>
      <c r="B166" s="691" t="s">
        <v>67</v>
      </c>
      <c r="C166" s="313" t="s">
        <v>2887</v>
      </c>
      <c r="D166" s="314" t="s">
        <v>84</v>
      </c>
      <c r="E166" s="315" t="s">
        <v>3908</v>
      </c>
      <c r="F166" s="315" t="s">
        <v>186</v>
      </c>
      <c r="G166" s="317" t="s">
        <v>7077</v>
      </c>
      <c r="H166" s="1091" t="s">
        <v>1819</v>
      </c>
      <c r="I166" s="738" t="s">
        <v>3149</v>
      </c>
      <c r="J166" s="738" t="s">
        <v>8226</v>
      </c>
      <c r="K166" s="929" t="s">
        <v>8287</v>
      </c>
      <c r="L166" s="930" t="s">
        <v>8288</v>
      </c>
      <c r="N166" s="291"/>
      <c r="O166" s="291"/>
    </row>
    <row r="167" spans="1:15" s="297" customFormat="1" ht="60" outlineLevel="1">
      <c r="A167" s="291"/>
      <c r="B167" s="691" t="s">
        <v>67</v>
      </c>
      <c r="C167" s="313" t="s">
        <v>2888</v>
      </c>
      <c r="D167" s="314" t="s">
        <v>84</v>
      </c>
      <c r="E167" s="315" t="s">
        <v>3909</v>
      </c>
      <c r="F167" s="512" t="s">
        <v>105</v>
      </c>
      <c r="G167" s="316" t="s">
        <v>5525</v>
      </c>
      <c r="H167" s="1091" t="s">
        <v>1832</v>
      </c>
      <c r="I167" s="738" t="s">
        <v>3150</v>
      </c>
      <c r="J167" s="738" t="s">
        <v>6982</v>
      </c>
      <c r="K167" s="929" t="s">
        <v>6983</v>
      </c>
      <c r="L167" s="930" t="s">
        <v>6984</v>
      </c>
      <c r="N167" s="291"/>
      <c r="O167" s="291"/>
    </row>
    <row r="168" spans="1:15" s="297" customFormat="1" ht="60" outlineLevel="1">
      <c r="A168" s="291"/>
      <c r="B168" s="691" t="s">
        <v>67</v>
      </c>
      <c r="C168" s="313" t="s">
        <v>8364</v>
      </c>
      <c r="D168" s="314" t="s">
        <v>84</v>
      </c>
      <c r="E168" s="315" t="s">
        <v>8365</v>
      </c>
      <c r="F168" s="512" t="s">
        <v>105</v>
      </c>
      <c r="G168" s="316" t="s">
        <v>8366</v>
      </c>
      <c r="H168" s="1091" t="s">
        <v>1328</v>
      </c>
      <c r="I168" s="738" t="s">
        <v>8383</v>
      </c>
      <c r="J168" s="738" t="s">
        <v>8367</v>
      </c>
      <c r="K168" s="929" t="s">
        <v>8368</v>
      </c>
      <c r="L168" s="930" t="s">
        <v>8369</v>
      </c>
      <c r="N168" s="291"/>
      <c r="O168" s="291"/>
    </row>
    <row r="169" spans="1:15" s="297" customFormat="1" ht="72" outlineLevel="1">
      <c r="A169" s="291"/>
      <c r="B169" s="691" t="s">
        <v>67</v>
      </c>
      <c r="C169" s="313" t="s">
        <v>8370</v>
      </c>
      <c r="D169" s="314" t="s">
        <v>109</v>
      </c>
      <c r="E169" s="315" t="s">
        <v>8371</v>
      </c>
      <c r="F169" s="512" t="s">
        <v>5357</v>
      </c>
      <c r="G169" s="316" t="s">
        <v>8372</v>
      </c>
      <c r="H169" s="1091" t="s">
        <v>1330</v>
      </c>
      <c r="I169" s="738" t="s">
        <v>8384</v>
      </c>
      <c r="J169" s="738" t="s">
        <v>8373</v>
      </c>
      <c r="K169" s="929" t="s">
        <v>8374</v>
      </c>
      <c r="L169" s="930" t="s">
        <v>8375</v>
      </c>
      <c r="N169" s="291"/>
      <c r="O169" s="291"/>
    </row>
    <row r="170" spans="1:15" s="297" customFormat="1" ht="72" outlineLevel="1">
      <c r="A170" s="291"/>
      <c r="B170" s="691" t="s">
        <v>67</v>
      </c>
      <c r="C170" s="313" t="s">
        <v>2891</v>
      </c>
      <c r="D170" s="314" t="s">
        <v>688</v>
      </c>
      <c r="E170" s="315" t="s">
        <v>3910</v>
      </c>
      <c r="F170" s="315" t="s">
        <v>789</v>
      </c>
      <c r="G170" s="316" t="s">
        <v>5566</v>
      </c>
      <c r="H170" s="1091" t="s">
        <v>1773</v>
      </c>
      <c r="I170" s="738" t="s">
        <v>3151</v>
      </c>
      <c r="J170" s="738" t="s">
        <v>8227</v>
      </c>
      <c r="K170" s="929" t="s">
        <v>8228</v>
      </c>
      <c r="L170" s="930" t="s">
        <v>8229</v>
      </c>
      <c r="N170" s="291"/>
      <c r="O170" s="291"/>
    </row>
    <row r="171" spans="1:15" s="297" customFormat="1" ht="72" outlineLevel="1">
      <c r="A171" s="291"/>
      <c r="B171" s="691" t="s">
        <v>67</v>
      </c>
      <c r="C171" s="313" t="s">
        <v>2892</v>
      </c>
      <c r="D171" s="314" t="s">
        <v>688</v>
      </c>
      <c r="E171" s="315" t="s">
        <v>5361</v>
      </c>
      <c r="F171" s="315" t="s">
        <v>5738</v>
      </c>
      <c r="G171" s="316" t="s">
        <v>5526</v>
      </c>
      <c r="H171" s="1091" t="s">
        <v>1771</v>
      </c>
      <c r="I171" s="738" t="s">
        <v>3152</v>
      </c>
      <c r="J171" s="738" t="s">
        <v>8230</v>
      </c>
      <c r="K171" s="929" t="s">
        <v>8231</v>
      </c>
      <c r="L171" s="930" t="s">
        <v>8232</v>
      </c>
      <c r="N171" s="291"/>
      <c r="O171" s="291"/>
    </row>
    <row r="172" spans="1:15" s="297" customFormat="1" ht="96" outlineLevel="1">
      <c r="A172" s="291"/>
      <c r="B172" s="691" t="s">
        <v>67</v>
      </c>
      <c r="C172" s="313" t="s">
        <v>6784</v>
      </c>
      <c r="D172" s="833" t="s">
        <v>109</v>
      </c>
      <c r="E172" s="834" t="s">
        <v>6752</v>
      </c>
      <c r="F172" s="835" t="s">
        <v>105</v>
      </c>
      <c r="G172" s="928" t="s">
        <v>8761</v>
      </c>
      <c r="H172" s="1091" t="s">
        <v>7246</v>
      </c>
      <c r="I172" s="738" t="s">
        <v>6785</v>
      </c>
      <c r="J172" s="738" t="s">
        <v>7006</v>
      </c>
      <c r="K172" s="929" t="s">
        <v>7007</v>
      </c>
      <c r="L172" s="930" t="s">
        <v>7008</v>
      </c>
      <c r="M172" s="931"/>
      <c r="N172" s="931"/>
      <c r="O172" s="291"/>
    </row>
    <row r="173" spans="1:15" s="297" customFormat="1" ht="96" outlineLevel="1">
      <c r="A173" s="291"/>
      <c r="B173" s="691" t="s">
        <v>67</v>
      </c>
      <c r="C173" s="313" t="s">
        <v>6786</v>
      </c>
      <c r="D173" s="833" t="s">
        <v>109</v>
      </c>
      <c r="E173" s="834" t="s">
        <v>6753</v>
      </c>
      <c r="F173" s="358" t="s">
        <v>8301</v>
      </c>
      <c r="G173" s="932" t="s">
        <v>7068</v>
      </c>
      <c r="H173" s="1091" t="s">
        <v>7247</v>
      </c>
      <c r="I173" s="738" t="s">
        <v>6787</v>
      </c>
      <c r="J173" s="738" t="s">
        <v>8307</v>
      </c>
      <c r="K173" s="929" t="s">
        <v>8308</v>
      </c>
      <c r="L173" s="930" t="s">
        <v>8309</v>
      </c>
      <c r="M173" s="931"/>
      <c r="N173" s="931"/>
      <c r="O173" s="291"/>
    </row>
    <row r="174" spans="1:15" s="297" customFormat="1" ht="60" outlineLevel="1">
      <c r="A174" s="291"/>
      <c r="B174" s="691" t="s">
        <v>67</v>
      </c>
      <c r="C174" s="313" t="s">
        <v>6788</v>
      </c>
      <c r="D174" s="833" t="s">
        <v>109</v>
      </c>
      <c r="E174" s="834" t="s">
        <v>6754</v>
      </c>
      <c r="F174" s="835" t="s">
        <v>105</v>
      </c>
      <c r="G174" s="932" t="s">
        <v>7069</v>
      </c>
      <c r="H174" s="1091" t="s">
        <v>1333</v>
      </c>
      <c r="I174" s="738" t="s">
        <v>6789</v>
      </c>
      <c r="J174" s="738" t="s">
        <v>6790</v>
      </c>
      <c r="K174" s="929" t="s">
        <v>6791</v>
      </c>
      <c r="L174" s="930" t="s">
        <v>6792</v>
      </c>
      <c r="M174" s="931"/>
      <c r="N174" s="931"/>
      <c r="O174" s="291"/>
    </row>
    <row r="175" spans="1:15" s="297" customFormat="1" ht="72" outlineLevel="1">
      <c r="A175" s="291"/>
      <c r="B175" s="691" t="s">
        <v>67</v>
      </c>
      <c r="C175" s="313" t="s">
        <v>6793</v>
      </c>
      <c r="D175" s="833" t="s">
        <v>109</v>
      </c>
      <c r="E175" s="834" t="s">
        <v>6755</v>
      </c>
      <c r="F175" s="835" t="s">
        <v>105</v>
      </c>
      <c r="G175" s="932" t="s">
        <v>7069</v>
      </c>
      <c r="H175" s="1091" t="s">
        <v>1337</v>
      </c>
      <c r="I175" s="738" t="s">
        <v>6794</v>
      </c>
      <c r="J175" s="738" t="s">
        <v>6795</v>
      </c>
      <c r="K175" s="929" t="s">
        <v>6796</v>
      </c>
      <c r="L175" s="930" t="s">
        <v>6797</v>
      </c>
      <c r="M175" s="931"/>
      <c r="N175" s="931"/>
      <c r="O175" s="291"/>
    </row>
    <row r="176" spans="1:15" s="297" customFormat="1" ht="72" outlineLevel="1">
      <c r="A176" s="291"/>
      <c r="B176" s="691" t="s">
        <v>67</v>
      </c>
      <c r="C176" s="313" t="s">
        <v>6798</v>
      </c>
      <c r="D176" s="833" t="s">
        <v>84</v>
      </c>
      <c r="E176" s="834" t="s">
        <v>6756</v>
      </c>
      <c r="F176" s="835" t="s">
        <v>105</v>
      </c>
      <c r="G176" s="932"/>
      <c r="H176" s="1091" t="s">
        <v>1339</v>
      </c>
      <c r="I176" s="738" t="s">
        <v>6799</v>
      </c>
      <c r="J176" s="738" t="s">
        <v>6800</v>
      </c>
      <c r="K176" s="929" t="s">
        <v>6801</v>
      </c>
      <c r="L176" s="930" t="s">
        <v>6802</v>
      </c>
      <c r="M176" s="931"/>
      <c r="N176" s="931"/>
      <c r="O176" s="291"/>
    </row>
    <row r="177" spans="1:15" s="297" customFormat="1" ht="72" outlineLevel="1">
      <c r="A177" s="291"/>
      <c r="B177" s="691" t="s">
        <v>67</v>
      </c>
      <c r="C177" s="313" t="s">
        <v>6803</v>
      </c>
      <c r="D177" s="833" t="s">
        <v>84</v>
      </c>
      <c r="E177" s="834" t="s">
        <v>6757</v>
      </c>
      <c r="F177" s="835" t="s">
        <v>105</v>
      </c>
      <c r="G177" s="932"/>
      <c r="H177" s="1091" t="s">
        <v>1341</v>
      </c>
      <c r="I177" s="738" t="s">
        <v>6804</v>
      </c>
      <c r="J177" s="738" t="s">
        <v>6805</v>
      </c>
      <c r="K177" s="929" t="s">
        <v>6806</v>
      </c>
      <c r="L177" s="930" t="s">
        <v>6807</v>
      </c>
      <c r="M177" s="931"/>
      <c r="N177" s="931"/>
      <c r="O177" s="291"/>
    </row>
    <row r="178" spans="1:15" s="297" customFormat="1" ht="72" outlineLevel="1">
      <c r="A178" s="291"/>
      <c r="B178" s="691" t="s">
        <v>67</v>
      </c>
      <c r="C178" s="313" t="s">
        <v>6808</v>
      </c>
      <c r="D178" s="833" t="s">
        <v>109</v>
      </c>
      <c r="E178" s="834" t="s">
        <v>6758</v>
      </c>
      <c r="F178" s="835" t="s">
        <v>105</v>
      </c>
      <c r="G178" s="932" t="s">
        <v>7069</v>
      </c>
      <c r="H178" s="1091" t="s">
        <v>1343</v>
      </c>
      <c r="I178" s="738" t="s">
        <v>6809</v>
      </c>
      <c r="J178" s="738" t="s">
        <v>6810</v>
      </c>
      <c r="K178" s="929" t="s">
        <v>6811</v>
      </c>
      <c r="L178" s="930" t="s">
        <v>6812</v>
      </c>
      <c r="M178" s="931"/>
      <c r="N178" s="931"/>
      <c r="O178" s="291"/>
    </row>
    <row r="179" spans="1:15" s="297" customFormat="1" ht="72" outlineLevel="1">
      <c r="A179" s="291"/>
      <c r="B179" s="691" t="s">
        <v>67</v>
      </c>
      <c r="C179" s="313" t="s">
        <v>6813</v>
      </c>
      <c r="D179" s="833" t="s">
        <v>109</v>
      </c>
      <c r="E179" s="834" t="s">
        <v>6759</v>
      </c>
      <c r="F179" s="835" t="s">
        <v>157</v>
      </c>
      <c r="G179" s="932" t="s">
        <v>7069</v>
      </c>
      <c r="H179" s="1091" t="s">
        <v>1345</v>
      </c>
      <c r="I179" s="738" t="s">
        <v>6814</v>
      </c>
      <c r="J179" s="738" t="s">
        <v>6815</v>
      </c>
      <c r="K179" s="929" t="s">
        <v>6816</v>
      </c>
      <c r="L179" s="930" t="s">
        <v>6817</v>
      </c>
      <c r="M179" s="931"/>
      <c r="N179" s="931"/>
      <c r="O179" s="291"/>
    </row>
    <row r="180" spans="1:15" s="297" customFormat="1" ht="72" outlineLevel="1">
      <c r="A180" s="291"/>
      <c r="B180" s="691" t="s">
        <v>67</v>
      </c>
      <c r="C180" s="313" t="s">
        <v>6818</v>
      </c>
      <c r="D180" s="833" t="s">
        <v>109</v>
      </c>
      <c r="E180" s="834" t="s">
        <v>6760</v>
      </c>
      <c r="F180" s="835" t="s">
        <v>787</v>
      </c>
      <c r="G180" s="932" t="s">
        <v>7069</v>
      </c>
      <c r="H180" s="1091" t="s">
        <v>1349</v>
      </c>
      <c r="I180" s="738" t="s">
        <v>6819</v>
      </c>
      <c r="J180" s="738" t="s">
        <v>6820</v>
      </c>
      <c r="K180" s="929" t="s">
        <v>6821</v>
      </c>
      <c r="L180" s="930" t="s">
        <v>6822</v>
      </c>
      <c r="M180" s="931"/>
      <c r="N180" s="931"/>
      <c r="O180" s="291"/>
    </row>
    <row r="181" spans="1:15" s="291" customFormat="1" ht="84" outlineLevel="1">
      <c r="B181" s="691" t="s">
        <v>67</v>
      </c>
      <c r="C181" s="313" t="s">
        <v>2889</v>
      </c>
      <c r="D181" s="334" t="s">
        <v>84</v>
      </c>
      <c r="E181" s="332" t="s">
        <v>3824</v>
      </c>
      <c r="F181" s="332" t="s">
        <v>105</v>
      </c>
      <c r="G181" s="499" t="s">
        <v>6048</v>
      </c>
      <c r="H181" s="1091" t="s">
        <v>1819</v>
      </c>
      <c r="I181" s="738" t="s">
        <v>3153</v>
      </c>
      <c r="J181" s="738" t="s">
        <v>8291</v>
      </c>
      <c r="K181" s="929" t="s">
        <v>8292</v>
      </c>
      <c r="L181" s="930" t="s">
        <v>8293</v>
      </c>
    </row>
    <row r="182" spans="1:15" s="297" customFormat="1" ht="72" outlineLevel="1">
      <c r="A182" s="291"/>
      <c r="B182" s="691" t="s">
        <v>67</v>
      </c>
      <c r="C182" s="313" t="s">
        <v>2890</v>
      </c>
      <c r="D182" s="314" t="s">
        <v>84</v>
      </c>
      <c r="E182" s="315" t="s">
        <v>3827</v>
      </c>
      <c r="F182" s="501" t="s">
        <v>5383</v>
      </c>
      <c r="G182" s="316" t="s">
        <v>5527</v>
      </c>
      <c r="H182" s="1091" t="s">
        <v>1321</v>
      </c>
      <c r="I182" s="738" t="s">
        <v>3154</v>
      </c>
      <c r="J182" s="738" t="s">
        <v>8233</v>
      </c>
      <c r="K182" s="929" t="s">
        <v>8234</v>
      </c>
      <c r="L182" s="930" t="s">
        <v>8235</v>
      </c>
      <c r="N182" s="291"/>
      <c r="O182" s="291"/>
    </row>
    <row r="183" spans="1:15" s="297" customFormat="1" ht="96" outlineLevel="1">
      <c r="A183" s="291"/>
      <c r="B183" s="691" t="s">
        <v>67</v>
      </c>
      <c r="C183" s="313" t="s">
        <v>2893</v>
      </c>
      <c r="D183" s="314" t="s">
        <v>109</v>
      </c>
      <c r="E183" s="315" t="s">
        <v>3917</v>
      </c>
      <c r="F183" s="512" t="s">
        <v>790</v>
      </c>
      <c r="G183" s="339" t="s">
        <v>5528</v>
      </c>
      <c r="H183" s="1091" t="s">
        <v>1368</v>
      </c>
      <c r="I183" s="738" t="s">
        <v>3155</v>
      </c>
      <c r="J183" s="738" t="s">
        <v>6985</v>
      </c>
      <c r="K183" s="929" t="s">
        <v>6986</v>
      </c>
      <c r="L183" s="930" t="s">
        <v>6987</v>
      </c>
      <c r="N183" s="291"/>
      <c r="O183" s="291"/>
    </row>
    <row r="184" spans="1:15" s="297" customFormat="1" ht="108" outlineLevel="1">
      <c r="A184" s="291"/>
      <c r="B184" s="691" t="s">
        <v>67</v>
      </c>
      <c r="C184" s="313" t="s">
        <v>2894</v>
      </c>
      <c r="D184" s="314" t="s">
        <v>109</v>
      </c>
      <c r="E184" s="315" t="s">
        <v>5362</v>
      </c>
      <c r="F184" s="315" t="s">
        <v>5742</v>
      </c>
      <c r="G184" s="339" t="s">
        <v>6705</v>
      </c>
      <c r="H184" s="1091" t="s">
        <v>1787</v>
      </c>
      <c r="I184" s="738" t="s">
        <v>3156</v>
      </c>
      <c r="J184" s="738" t="s">
        <v>6988</v>
      </c>
      <c r="K184" s="929" t="s">
        <v>6989</v>
      </c>
      <c r="L184" s="930" t="s">
        <v>6990</v>
      </c>
      <c r="N184" s="291"/>
      <c r="O184" s="291"/>
    </row>
    <row r="185" spans="1:15" s="297" customFormat="1" ht="84" outlineLevel="1">
      <c r="A185" s="291"/>
      <c r="B185" s="691" t="s">
        <v>67</v>
      </c>
      <c r="C185" s="313" t="s">
        <v>6689</v>
      </c>
      <c r="D185" s="314" t="s">
        <v>109</v>
      </c>
      <c r="E185" s="315" t="s">
        <v>6670</v>
      </c>
      <c r="F185" s="315" t="s">
        <v>105</v>
      </c>
      <c r="G185" s="339" t="s">
        <v>6705</v>
      </c>
      <c r="H185" s="1091" t="s">
        <v>1788</v>
      </c>
      <c r="I185" s="738" t="s">
        <v>6690</v>
      </c>
      <c r="J185" s="738" t="s">
        <v>6991</v>
      </c>
      <c r="K185" s="929" t="s">
        <v>6992</v>
      </c>
      <c r="L185" s="930" t="s">
        <v>6993</v>
      </c>
      <c r="N185" s="291"/>
      <c r="O185" s="291"/>
    </row>
    <row r="186" spans="1:15" s="297" customFormat="1" ht="84" outlineLevel="1">
      <c r="A186" s="291"/>
      <c r="B186" s="691" t="s">
        <v>67</v>
      </c>
      <c r="C186" s="313" t="s">
        <v>2895</v>
      </c>
      <c r="D186" s="314" t="s">
        <v>109</v>
      </c>
      <c r="E186" s="315" t="s">
        <v>3915</v>
      </c>
      <c r="F186" s="315" t="s">
        <v>794</v>
      </c>
      <c r="G186" s="339" t="s">
        <v>5529</v>
      </c>
      <c r="H186" s="1091" t="s">
        <v>1785</v>
      </c>
      <c r="I186" s="738" t="s">
        <v>3157</v>
      </c>
      <c r="J186" s="738" t="s">
        <v>6994</v>
      </c>
      <c r="K186" s="929" t="s">
        <v>6995</v>
      </c>
      <c r="L186" s="930" t="s">
        <v>6996</v>
      </c>
      <c r="N186" s="291"/>
      <c r="O186" s="291"/>
    </row>
    <row r="187" spans="1:15" s="297" customFormat="1" ht="84" outlineLevel="1">
      <c r="A187" s="291"/>
      <c r="B187" s="691" t="s">
        <v>67</v>
      </c>
      <c r="C187" s="313" t="s">
        <v>2896</v>
      </c>
      <c r="D187" s="314" t="s">
        <v>109</v>
      </c>
      <c r="E187" s="315" t="s">
        <v>3916</v>
      </c>
      <c r="F187" s="315" t="s">
        <v>790</v>
      </c>
      <c r="G187" s="339" t="s">
        <v>5533</v>
      </c>
      <c r="H187" s="1091" t="s">
        <v>1786</v>
      </c>
      <c r="I187" s="738" t="s">
        <v>3158</v>
      </c>
      <c r="J187" s="738" t="s">
        <v>6997</v>
      </c>
      <c r="K187" s="929" t="s">
        <v>6998</v>
      </c>
      <c r="L187" s="930" t="s">
        <v>6999</v>
      </c>
      <c r="N187" s="291"/>
      <c r="O187" s="291"/>
    </row>
    <row r="188" spans="1:15" s="297" customFormat="1" ht="84" outlineLevel="1">
      <c r="A188" s="291"/>
      <c r="B188" s="691" t="s">
        <v>67</v>
      </c>
      <c r="C188" s="313" t="s">
        <v>2897</v>
      </c>
      <c r="D188" s="314" t="s">
        <v>109</v>
      </c>
      <c r="E188" s="315" t="s">
        <v>3966</v>
      </c>
      <c r="F188" s="315" t="s">
        <v>790</v>
      </c>
      <c r="G188" s="340" t="s">
        <v>5530</v>
      </c>
      <c r="H188" s="1091" t="s">
        <v>1360</v>
      </c>
      <c r="I188" s="738" t="s">
        <v>3159</v>
      </c>
      <c r="J188" s="738" t="s">
        <v>7000</v>
      </c>
      <c r="K188" s="929" t="s">
        <v>7001</v>
      </c>
      <c r="L188" s="930" t="s">
        <v>7002</v>
      </c>
      <c r="N188" s="291"/>
      <c r="O188" s="291"/>
    </row>
    <row r="189" spans="1:15" s="297" customFormat="1" ht="108" outlineLevel="1">
      <c r="A189" s="291"/>
      <c r="B189" s="691" t="s">
        <v>67</v>
      </c>
      <c r="C189" s="313" t="s">
        <v>2898</v>
      </c>
      <c r="D189" s="314" t="s">
        <v>109</v>
      </c>
      <c r="E189" s="315" t="s">
        <v>5363</v>
      </c>
      <c r="F189" s="315" t="s">
        <v>5742</v>
      </c>
      <c r="G189" s="317" t="s">
        <v>6692</v>
      </c>
      <c r="H189" s="1091" t="s">
        <v>1787</v>
      </c>
      <c r="I189" s="738" t="s">
        <v>3160</v>
      </c>
      <c r="J189" s="738" t="s">
        <v>6988</v>
      </c>
      <c r="K189" s="929" t="s">
        <v>6989</v>
      </c>
      <c r="L189" s="930" t="s">
        <v>6990</v>
      </c>
      <c r="N189" s="291"/>
      <c r="O189" s="291"/>
    </row>
    <row r="190" spans="1:15" s="297" customFormat="1" ht="84" outlineLevel="1">
      <c r="A190" s="291"/>
      <c r="B190" s="691" t="s">
        <v>67</v>
      </c>
      <c r="C190" s="313" t="s">
        <v>6691</v>
      </c>
      <c r="D190" s="314" t="s">
        <v>109</v>
      </c>
      <c r="E190" s="315" t="s">
        <v>6671</v>
      </c>
      <c r="F190" s="315" t="s">
        <v>105</v>
      </c>
      <c r="G190" s="317" t="s">
        <v>6692</v>
      </c>
      <c r="H190" s="1091" t="s">
        <v>1788</v>
      </c>
      <c r="I190" s="738" t="s">
        <v>6693</v>
      </c>
      <c r="J190" s="738" t="s">
        <v>6991</v>
      </c>
      <c r="K190" s="929" t="s">
        <v>6992</v>
      </c>
      <c r="L190" s="930" t="s">
        <v>6993</v>
      </c>
      <c r="N190" s="291"/>
      <c r="O190" s="291"/>
    </row>
    <row r="191" spans="1:15" s="297" customFormat="1" ht="84" outlineLevel="1">
      <c r="A191" s="291"/>
      <c r="B191" s="691" t="s">
        <v>67</v>
      </c>
      <c r="C191" s="313" t="s">
        <v>2899</v>
      </c>
      <c r="D191" s="314" t="s">
        <v>109</v>
      </c>
      <c r="E191" s="315" t="s">
        <v>3919</v>
      </c>
      <c r="F191" s="315" t="s">
        <v>794</v>
      </c>
      <c r="G191" s="339" t="s">
        <v>5531</v>
      </c>
      <c r="H191" s="1091" t="s">
        <v>1785</v>
      </c>
      <c r="I191" s="738" t="s">
        <v>3161</v>
      </c>
      <c r="J191" s="738" t="s">
        <v>6994</v>
      </c>
      <c r="K191" s="929" t="s">
        <v>6995</v>
      </c>
      <c r="L191" s="930" t="s">
        <v>6996</v>
      </c>
      <c r="N191" s="291"/>
      <c r="O191" s="291"/>
    </row>
    <row r="192" spans="1:15" s="297" customFormat="1" ht="84" outlineLevel="1">
      <c r="A192" s="291"/>
      <c r="B192" s="691" t="s">
        <v>67</v>
      </c>
      <c r="C192" s="313" t="s">
        <v>2900</v>
      </c>
      <c r="D192" s="314" t="s">
        <v>109</v>
      </c>
      <c r="E192" s="315" t="s">
        <v>3920</v>
      </c>
      <c r="F192" s="315" t="s">
        <v>790</v>
      </c>
      <c r="G192" s="339" t="s">
        <v>5532</v>
      </c>
      <c r="H192" s="1091" t="s">
        <v>1786</v>
      </c>
      <c r="I192" s="738" t="s">
        <v>3162</v>
      </c>
      <c r="J192" s="738" t="s">
        <v>6997</v>
      </c>
      <c r="K192" s="929" t="s">
        <v>6998</v>
      </c>
      <c r="L192" s="930" t="s">
        <v>6999</v>
      </c>
      <c r="N192" s="291"/>
      <c r="O192" s="291"/>
    </row>
    <row r="193" spans="1:15" s="297" customFormat="1" ht="84" outlineLevel="1">
      <c r="A193" s="291"/>
      <c r="B193" s="691" t="s">
        <v>67</v>
      </c>
      <c r="C193" s="313" t="s">
        <v>2901</v>
      </c>
      <c r="D193" s="314" t="s">
        <v>109</v>
      </c>
      <c r="E193" s="315" t="s">
        <v>3967</v>
      </c>
      <c r="F193" s="315" t="s">
        <v>790</v>
      </c>
      <c r="G193" s="340" t="s">
        <v>5538</v>
      </c>
      <c r="H193" s="1091" t="s">
        <v>1360</v>
      </c>
      <c r="I193" s="738" t="s">
        <v>3163</v>
      </c>
      <c r="J193" s="738" t="s">
        <v>7000</v>
      </c>
      <c r="K193" s="929" t="s">
        <v>7001</v>
      </c>
      <c r="L193" s="930" t="s">
        <v>7002</v>
      </c>
      <c r="N193" s="291"/>
      <c r="O193" s="291"/>
    </row>
    <row r="194" spans="1:15" s="297" customFormat="1" ht="108" outlineLevel="1">
      <c r="A194" s="291"/>
      <c r="B194" s="691" t="s">
        <v>67</v>
      </c>
      <c r="C194" s="313" t="s">
        <v>2902</v>
      </c>
      <c r="D194" s="314" t="s">
        <v>109</v>
      </c>
      <c r="E194" s="315" t="s">
        <v>5364</v>
      </c>
      <c r="F194" s="315" t="s">
        <v>5742</v>
      </c>
      <c r="G194" s="317" t="s">
        <v>6696</v>
      </c>
      <c r="H194" s="1091" t="s">
        <v>1787</v>
      </c>
      <c r="I194" s="738" t="s">
        <v>3164</v>
      </c>
      <c r="J194" s="738" t="s">
        <v>6988</v>
      </c>
      <c r="K194" s="929" t="s">
        <v>6989</v>
      </c>
      <c r="L194" s="930" t="s">
        <v>6990</v>
      </c>
      <c r="N194" s="291"/>
      <c r="O194" s="291"/>
    </row>
    <row r="195" spans="1:15" s="297" customFormat="1" ht="84" outlineLevel="1">
      <c r="A195" s="291"/>
      <c r="B195" s="691" t="s">
        <v>67</v>
      </c>
      <c r="C195" s="313" t="s">
        <v>6694</v>
      </c>
      <c r="D195" s="314" t="s">
        <v>109</v>
      </c>
      <c r="E195" s="315" t="s">
        <v>6672</v>
      </c>
      <c r="F195" s="315" t="s">
        <v>105</v>
      </c>
      <c r="G195" s="317" t="s">
        <v>6696</v>
      </c>
      <c r="H195" s="1091" t="s">
        <v>1788</v>
      </c>
      <c r="I195" s="738" t="s">
        <v>6695</v>
      </c>
      <c r="J195" s="738" t="s">
        <v>6991</v>
      </c>
      <c r="K195" s="929" t="s">
        <v>6992</v>
      </c>
      <c r="L195" s="930" t="s">
        <v>6993</v>
      </c>
      <c r="N195" s="291"/>
      <c r="O195" s="291"/>
    </row>
    <row r="196" spans="1:15" s="297" customFormat="1" ht="84" outlineLevel="1">
      <c r="A196" s="291"/>
      <c r="B196" s="691" t="s">
        <v>67</v>
      </c>
      <c r="C196" s="313" t="s">
        <v>2903</v>
      </c>
      <c r="D196" s="314" t="s">
        <v>109</v>
      </c>
      <c r="E196" s="315" t="s">
        <v>3922</v>
      </c>
      <c r="F196" s="315" t="s">
        <v>794</v>
      </c>
      <c r="G196" s="339" t="s">
        <v>5539</v>
      </c>
      <c r="H196" s="1091" t="s">
        <v>1785</v>
      </c>
      <c r="I196" s="738" t="s">
        <v>3165</v>
      </c>
      <c r="J196" s="738" t="s">
        <v>6994</v>
      </c>
      <c r="K196" s="929" t="s">
        <v>6995</v>
      </c>
      <c r="L196" s="930" t="s">
        <v>6996</v>
      </c>
      <c r="N196" s="291"/>
      <c r="O196" s="291"/>
    </row>
    <row r="197" spans="1:15" s="297" customFormat="1" ht="84" outlineLevel="1">
      <c r="A197" s="291"/>
      <c r="B197" s="691" t="s">
        <v>67</v>
      </c>
      <c r="C197" s="313" t="s">
        <v>2904</v>
      </c>
      <c r="D197" s="314" t="s">
        <v>109</v>
      </c>
      <c r="E197" s="315" t="s">
        <v>3923</v>
      </c>
      <c r="F197" s="315" t="s">
        <v>790</v>
      </c>
      <c r="G197" s="339" t="s">
        <v>5540</v>
      </c>
      <c r="H197" s="1091" t="s">
        <v>1786</v>
      </c>
      <c r="I197" s="738" t="s">
        <v>3166</v>
      </c>
      <c r="J197" s="738" t="s">
        <v>6997</v>
      </c>
      <c r="K197" s="929" t="s">
        <v>6998</v>
      </c>
      <c r="L197" s="930" t="s">
        <v>6999</v>
      </c>
      <c r="N197" s="291"/>
      <c r="O197" s="291"/>
    </row>
    <row r="198" spans="1:15" s="297" customFormat="1" ht="84" outlineLevel="1">
      <c r="A198" s="291"/>
      <c r="B198" s="691" t="s">
        <v>67</v>
      </c>
      <c r="C198" s="313" t="s">
        <v>2905</v>
      </c>
      <c r="D198" s="314" t="s">
        <v>109</v>
      </c>
      <c r="E198" s="315" t="s">
        <v>3968</v>
      </c>
      <c r="F198" s="315" t="s">
        <v>790</v>
      </c>
      <c r="G198" s="340" t="s">
        <v>5541</v>
      </c>
      <c r="H198" s="1091" t="s">
        <v>1360</v>
      </c>
      <c r="I198" s="738" t="s">
        <v>3167</v>
      </c>
      <c r="J198" s="738" t="s">
        <v>7000</v>
      </c>
      <c r="K198" s="929" t="s">
        <v>7001</v>
      </c>
      <c r="L198" s="930" t="s">
        <v>7002</v>
      </c>
      <c r="N198" s="291"/>
      <c r="O198" s="291"/>
    </row>
    <row r="199" spans="1:15" s="297" customFormat="1" ht="108" outlineLevel="1">
      <c r="A199" s="291"/>
      <c r="B199" s="691" t="s">
        <v>67</v>
      </c>
      <c r="C199" s="313" t="s">
        <v>2906</v>
      </c>
      <c r="D199" s="314" t="s">
        <v>109</v>
      </c>
      <c r="E199" s="315" t="s">
        <v>5365</v>
      </c>
      <c r="F199" s="315" t="s">
        <v>5742</v>
      </c>
      <c r="G199" s="317" t="s">
        <v>6699</v>
      </c>
      <c r="H199" s="1091" t="s">
        <v>1787</v>
      </c>
      <c r="I199" s="738" t="s">
        <v>3168</v>
      </c>
      <c r="J199" s="738" t="s">
        <v>6988</v>
      </c>
      <c r="K199" s="929" t="s">
        <v>6989</v>
      </c>
      <c r="L199" s="930" t="s">
        <v>6990</v>
      </c>
      <c r="N199" s="291"/>
      <c r="O199" s="291"/>
    </row>
    <row r="200" spans="1:15" s="297" customFormat="1" ht="84" outlineLevel="1">
      <c r="A200" s="291"/>
      <c r="B200" s="691" t="s">
        <v>67</v>
      </c>
      <c r="C200" s="313" t="s">
        <v>6697</v>
      </c>
      <c r="D200" s="314" t="s">
        <v>109</v>
      </c>
      <c r="E200" s="315" t="s">
        <v>6673</v>
      </c>
      <c r="F200" s="315" t="s">
        <v>105</v>
      </c>
      <c r="G200" s="317" t="s">
        <v>6699</v>
      </c>
      <c r="H200" s="1091" t="s">
        <v>1788</v>
      </c>
      <c r="I200" s="738" t="s">
        <v>6698</v>
      </c>
      <c r="J200" s="738" t="s">
        <v>6991</v>
      </c>
      <c r="K200" s="929" t="s">
        <v>6992</v>
      </c>
      <c r="L200" s="930" t="s">
        <v>6993</v>
      </c>
      <c r="N200" s="291"/>
      <c r="O200" s="291"/>
    </row>
    <row r="201" spans="1:15" s="297" customFormat="1" ht="84" outlineLevel="1">
      <c r="A201" s="291"/>
      <c r="B201" s="691" t="s">
        <v>67</v>
      </c>
      <c r="C201" s="313" t="s">
        <v>2907</v>
      </c>
      <c r="D201" s="314" t="s">
        <v>109</v>
      </c>
      <c r="E201" s="315" t="s">
        <v>3925</v>
      </c>
      <c r="F201" s="315" t="s">
        <v>794</v>
      </c>
      <c r="G201" s="339" t="s">
        <v>5542</v>
      </c>
      <c r="H201" s="1091" t="s">
        <v>1785</v>
      </c>
      <c r="I201" s="738" t="s">
        <v>3169</v>
      </c>
      <c r="J201" s="738" t="s">
        <v>6994</v>
      </c>
      <c r="K201" s="929" t="s">
        <v>6995</v>
      </c>
      <c r="L201" s="930" t="s">
        <v>6996</v>
      </c>
      <c r="N201" s="291"/>
      <c r="O201" s="291"/>
    </row>
    <row r="202" spans="1:15" s="297" customFormat="1" ht="84" outlineLevel="1">
      <c r="A202" s="291"/>
      <c r="B202" s="691" t="s">
        <v>67</v>
      </c>
      <c r="C202" s="313" t="s">
        <v>2908</v>
      </c>
      <c r="D202" s="314" t="s">
        <v>109</v>
      </c>
      <c r="E202" s="315" t="s">
        <v>3926</v>
      </c>
      <c r="F202" s="315" t="s">
        <v>790</v>
      </c>
      <c r="G202" s="339" t="s">
        <v>5543</v>
      </c>
      <c r="H202" s="1091" t="s">
        <v>1786</v>
      </c>
      <c r="I202" s="738" t="s">
        <v>3170</v>
      </c>
      <c r="J202" s="738" t="s">
        <v>6997</v>
      </c>
      <c r="K202" s="929" t="s">
        <v>6998</v>
      </c>
      <c r="L202" s="930" t="s">
        <v>6999</v>
      </c>
      <c r="N202" s="291"/>
      <c r="O202" s="291"/>
    </row>
    <row r="203" spans="1:15" s="297" customFormat="1" ht="84" outlineLevel="1">
      <c r="A203" s="291"/>
      <c r="B203" s="691" t="s">
        <v>67</v>
      </c>
      <c r="C203" s="313" t="s">
        <v>2909</v>
      </c>
      <c r="D203" s="314" t="s">
        <v>109</v>
      </c>
      <c r="E203" s="315" t="s">
        <v>3969</v>
      </c>
      <c r="F203" s="315" t="s">
        <v>790</v>
      </c>
      <c r="G203" s="340" t="s">
        <v>5544</v>
      </c>
      <c r="H203" s="1091" t="s">
        <v>1360</v>
      </c>
      <c r="I203" s="738" t="s">
        <v>3171</v>
      </c>
      <c r="J203" s="738" t="s">
        <v>7000</v>
      </c>
      <c r="K203" s="929" t="s">
        <v>7001</v>
      </c>
      <c r="L203" s="930" t="s">
        <v>7002</v>
      </c>
      <c r="N203" s="291"/>
      <c r="O203" s="291"/>
    </row>
    <row r="204" spans="1:15" s="297" customFormat="1" ht="108" outlineLevel="1">
      <c r="A204" s="291"/>
      <c r="B204" s="691" t="s">
        <v>67</v>
      </c>
      <c r="C204" s="313" t="s">
        <v>2910</v>
      </c>
      <c r="D204" s="314" t="s">
        <v>109</v>
      </c>
      <c r="E204" s="315" t="s">
        <v>5366</v>
      </c>
      <c r="F204" s="315" t="s">
        <v>5742</v>
      </c>
      <c r="G204" s="317" t="s">
        <v>6701</v>
      </c>
      <c r="H204" s="1091" t="s">
        <v>1787</v>
      </c>
      <c r="I204" s="738" t="s">
        <v>3172</v>
      </c>
      <c r="J204" s="738" t="s">
        <v>6988</v>
      </c>
      <c r="K204" s="929" t="s">
        <v>6989</v>
      </c>
      <c r="L204" s="930" t="s">
        <v>6990</v>
      </c>
      <c r="N204" s="291"/>
      <c r="O204" s="291"/>
    </row>
    <row r="205" spans="1:15" s="297" customFormat="1" ht="84" outlineLevel="1">
      <c r="A205" s="291"/>
      <c r="B205" s="691" t="s">
        <v>67</v>
      </c>
      <c r="C205" s="313" t="s">
        <v>6700</v>
      </c>
      <c r="D205" s="314" t="s">
        <v>109</v>
      </c>
      <c r="E205" s="315" t="s">
        <v>6674</v>
      </c>
      <c r="F205" s="315" t="s">
        <v>105</v>
      </c>
      <c r="G205" s="317" t="s">
        <v>6701</v>
      </c>
      <c r="H205" s="1091" t="s">
        <v>1788</v>
      </c>
      <c r="I205" s="738" t="s">
        <v>6702</v>
      </c>
      <c r="J205" s="738" t="s">
        <v>6991</v>
      </c>
      <c r="K205" s="929" t="s">
        <v>6992</v>
      </c>
      <c r="L205" s="930" t="s">
        <v>6993</v>
      </c>
      <c r="N205" s="291"/>
      <c r="O205" s="291"/>
    </row>
    <row r="206" spans="1:15" s="297" customFormat="1" ht="84" outlineLevel="1">
      <c r="A206" s="291"/>
      <c r="B206" s="691" t="s">
        <v>67</v>
      </c>
      <c r="C206" s="313" t="s">
        <v>2911</v>
      </c>
      <c r="D206" s="314" t="s">
        <v>109</v>
      </c>
      <c r="E206" s="315" t="s">
        <v>3928</v>
      </c>
      <c r="F206" s="315" t="s">
        <v>794</v>
      </c>
      <c r="G206" s="339" t="s">
        <v>5545</v>
      </c>
      <c r="H206" s="1091" t="s">
        <v>1785</v>
      </c>
      <c r="I206" s="738" t="s">
        <v>3173</v>
      </c>
      <c r="J206" s="738" t="s">
        <v>6994</v>
      </c>
      <c r="K206" s="929" t="s">
        <v>6995</v>
      </c>
      <c r="L206" s="930" t="s">
        <v>6996</v>
      </c>
      <c r="N206" s="291"/>
      <c r="O206" s="291"/>
    </row>
    <row r="207" spans="1:15" s="297" customFormat="1" ht="84" outlineLevel="1">
      <c r="A207" s="291"/>
      <c r="B207" s="691" t="s">
        <v>67</v>
      </c>
      <c r="C207" s="313" t="s">
        <v>2912</v>
      </c>
      <c r="D207" s="314" t="s">
        <v>109</v>
      </c>
      <c r="E207" s="315" t="s">
        <v>3929</v>
      </c>
      <c r="F207" s="315" t="s">
        <v>790</v>
      </c>
      <c r="G207" s="339" t="s">
        <v>5546</v>
      </c>
      <c r="H207" s="1091" t="s">
        <v>1786</v>
      </c>
      <c r="I207" s="738" t="s">
        <v>3174</v>
      </c>
      <c r="J207" s="738" t="s">
        <v>6997</v>
      </c>
      <c r="K207" s="929" t="s">
        <v>6998</v>
      </c>
      <c r="L207" s="930" t="s">
        <v>6999</v>
      </c>
      <c r="N207" s="291"/>
      <c r="O207" s="291"/>
    </row>
    <row r="208" spans="1:15" s="297" customFormat="1" ht="84" outlineLevel="1">
      <c r="A208" s="291"/>
      <c r="B208" s="691" t="s">
        <v>67</v>
      </c>
      <c r="C208" s="313" t="s">
        <v>2913</v>
      </c>
      <c r="D208" s="314" t="s">
        <v>109</v>
      </c>
      <c r="E208" s="315" t="s">
        <v>3970</v>
      </c>
      <c r="F208" s="315" t="s">
        <v>790</v>
      </c>
      <c r="G208" s="340" t="s">
        <v>5547</v>
      </c>
      <c r="H208" s="1091" t="s">
        <v>1360</v>
      </c>
      <c r="I208" s="738" t="s">
        <v>3175</v>
      </c>
      <c r="J208" s="738" t="s">
        <v>7000</v>
      </c>
      <c r="K208" s="929" t="s">
        <v>7001</v>
      </c>
      <c r="L208" s="930" t="s">
        <v>7002</v>
      </c>
      <c r="N208" s="291"/>
      <c r="O208" s="291"/>
    </row>
    <row r="209" spans="1:15" s="297" customFormat="1" ht="168.5" outlineLevel="1" thickBot="1">
      <c r="A209" s="291"/>
      <c r="B209" s="691" t="s">
        <v>67</v>
      </c>
      <c r="C209" s="503" t="s">
        <v>2914</v>
      </c>
      <c r="D209" s="547" t="s">
        <v>109</v>
      </c>
      <c r="E209" s="543" t="s">
        <v>8752</v>
      </c>
      <c r="F209" s="543" t="s">
        <v>790</v>
      </c>
      <c r="G209" s="1116" t="s">
        <v>8753</v>
      </c>
      <c r="H209" s="1092" t="s">
        <v>1483</v>
      </c>
      <c r="I209" s="734" t="s">
        <v>8152</v>
      </c>
      <c r="J209" s="734" t="s">
        <v>8296</v>
      </c>
      <c r="K209" s="948" t="s">
        <v>8297</v>
      </c>
      <c r="L209" s="949" t="s">
        <v>8298</v>
      </c>
      <c r="N209" s="291"/>
      <c r="O209" s="291"/>
    </row>
    <row r="210" spans="1:15">
      <c r="B210" s="690" t="s">
        <v>67</v>
      </c>
      <c r="H210" s="931"/>
      <c r="J210" s="737"/>
    </row>
    <row r="211" spans="1:15" s="686" customFormat="1" ht="13">
      <c r="B211" s="700" t="s">
        <v>86</v>
      </c>
      <c r="C211" s="1181" t="s">
        <v>8755</v>
      </c>
      <c r="D211" s="1181"/>
      <c r="E211" s="1181"/>
      <c r="F211" s="1187" t="s">
        <v>8756</v>
      </c>
      <c r="G211" s="1180"/>
      <c r="H211" s="931"/>
      <c r="I211" s="354"/>
      <c r="J211" s="736"/>
    </row>
    <row r="212" spans="1:15" s="686" customFormat="1" ht="13">
      <c r="B212" s="692" t="s">
        <v>86</v>
      </c>
      <c r="C212" s="1181"/>
      <c r="D212" s="1181"/>
      <c r="E212" s="1181"/>
      <c r="F212" s="1179" t="s">
        <v>8757</v>
      </c>
      <c r="G212" s="1180"/>
      <c r="H212" s="931"/>
      <c r="I212" s="354"/>
      <c r="J212" s="736"/>
    </row>
    <row r="213" spans="1:15" s="686" customFormat="1" ht="13">
      <c r="B213" s="692" t="s">
        <v>86</v>
      </c>
      <c r="C213" s="1181"/>
      <c r="D213" s="1181"/>
      <c r="E213" s="1181"/>
      <c r="F213" s="1179" t="s">
        <v>8758</v>
      </c>
      <c r="G213" s="1180"/>
      <c r="H213" s="931"/>
      <c r="I213" s="354"/>
      <c r="J213" s="736"/>
    </row>
    <row r="214" spans="1:15" s="686" customFormat="1" ht="13">
      <c r="B214" s="692" t="s">
        <v>86</v>
      </c>
      <c r="C214" s="1181"/>
      <c r="D214" s="1181"/>
      <c r="E214" s="1181"/>
      <c r="F214" s="1179" t="s">
        <v>8759</v>
      </c>
      <c r="G214" s="1180"/>
      <c r="H214" s="931"/>
      <c r="I214" s="354"/>
      <c r="J214" s="736"/>
    </row>
    <row r="215" spans="1:15" s="297" customFormat="1" ht="12.5" outlineLevel="1" thickBot="1">
      <c r="A215" s="291"/>
      <c r="B215" s="693" t="s">
        <v>86</v>
      </c>
      <c r="C215" s="306"/>
      <c r="D215" s="307"/>
      <c r="E215" s="307"/>
      <c r="F215" s="305"/>
      <c r="G215" s="305"/>
      <c r="H215" s="931"/>
      <c r="I215" s="353"/>
      <c r="J215" s="735"/>
      <c r="N215" s="291"/>
      <c r="O215" s="291"/>
    </row>
    <row r="216" spans="1:15" s="291" customFormat="1" ht="72" outlineLevel="1">
      <c r="B216" s="691" t="s">
        <v>86</v>
      </c>
      <c r="C216" s="308" t="s">
        <v>2915</v>
      </c>
      <c r="D216" s="328" t="s">
        <v>688</v>
      </c>
      <c r="E216" s="341" t="s">
        <v>5589</v>
      </c>
      <c r="F216" s="540" t="s">
        <v>8760</v>
      </c>
      <c r="G216" s="541"/>
      <c r="H216" s="1090" t="s">
        <v>1321</v>
      </c>
      <c r="I216" s="731" t="s">
        <v>3085</v>
      </c>
      <c r="J216" s="748" t="s">
        <v>8236</v>
      </c>
      <c r="K216" s="950" t="s">
        <v>8237</v>
      </c>
      <c r="L216" s="951" t="s">
        <v>8238</v>
      </c>
    </row>
    <row r="217" spans="1:15" s="291" customFormat="1" ht="48" outlineLevel="1">
      <c r="B217" s="691" t="s">
        <v>86</v>
      </c>
      <c r="C217" s="313" t="s">
        <v>2916</v>
      </c>
      <c r="D217" s="330" t="s">
        <v>688</v>
      </c>
      <c r="E217" s="332" t="s">
        <v>3366</v>
      </c>
      <c r="F217" s="361" t="s">
        <v>186</v>
      </c>
      <c r="G217" s="320" t="s">
        <v>5997</v>
      </c>
      <c r="H217" s="1091" t="s">
        <v>1435</v>
      </c>
      <c r="I217" s="732" t="s">
        <v>3084</v>
      </c>
      <c r="J217" s="738" t="s">
        <v>3296</v>
      </c>
      <c r="K217" s="929" t="s">
        <v>6956</v>
      </c>
      <c r="L217" s="930" t="s">
        <v>6957</v>
      </c>
    </row>
    <row r="218" spans="1:15" s="291" customFormat="1" ht="72" outlineLevel="1">
      <c r="B218" s="691" t="s">
        <v>86</v>
      </c>
      <c r="C218" s="313" t="s">
        <v>8694</v>
      </c>
      <c r="D218" s="330" t="s">
        <v>84</v>
      </c>
      <c r="E218" s="332" t="s">
        <v>8695</v>
      </c>
      <c r="F218" s="361" t="s">
        <v>186</v>
      </c>
      <c r="G218" s="320" t="s">
        <v>8702</v>
      </c>
      <c r="H218" s="1091" t="s">
        <v>7235</v>
      </c>
      <c r="I218" s="732" t="s">
        <v>8696</v>
      </c>
      <c r="J218" s="738" t="s">
        <v>8697</v>
      </c>
      <c r="K218" s="929" t="s">
        <v>8698</v>
      </c>
      <c r="L218" s="930" t="s">
        <v>8699</v>
      </c>
    </row>
    <row r="219" spans="1:15" s="291" customFormat="1" ht="96" outlineLevel="1">
      <c r="B219" s="691" t="s">
        <v>86</v>
      </c>
      <c r="C219" s="313" t="s">
        <v>2917</v>
      </c>
      <c r="D219" s="330" t="s">
        <v>688</v>
      </c>
      <c r="E219" s="331" t="s">
        <v>8763</v>
      </c>
      <c r="F219" s="362" t="s">
        <v>8764</v>
      </c>
      <c r="G219" s="359" t="s">
        <v>8765</v>
      </c>
      <c r="H219" s="1091" t="s">
        <v>7236</v>
      </c>
      <c r="I219" s="732" t="s">
        <v>3086</v>
      </c>
      <c r="J219" s="738" t="s">
        <v>8941</v>
      </c>
      <c r="K219" s="929" t="s">
        <v>8942</v>
      </c>
      <c r="L219" s="930" t="s">
        <v>8943</v>
      </c>
    </row>
    <row r="220" spans="1:15" s="291" customFormat="1" ht="60" outlineLevel="1">
      <c r="B220" s="691" t="s">
        <v>86</v>
      </c>
      <c r="C220" s="313" t="s">
        <v>2918</v>
      </c>
      <c r="D220" s="330" t="s">
        <v>688</v>
      </c>
      <c r="E220" s="331" t="s">
        <v>8766</v>
      </c>
      <c r="F220" s="361" t="s">
        <v>105</v>
      </c>
      <c r="G220" s="359" t="s">
        <v>8814</v>
      </c>
      <c r="H220" s="1091" t="s">
        <v>1497</v>
      </c>
      <c r="I220" s="732" t="s">
        <v>3087</v>
      </c>
      <c r="J220" s="738" t="s">
        <v>7009</v>
      </c>
      <c r="K220" s="929" t="s">
        <v>7010</v>
      </c>
      <c r="L220" s="930" t="s">
        <v>7011</v>
      </c>
    </row>
    <row r="221" spans="1:15" s="291" customFormat="1" ht="60" outlineLevel="1">
      <c r="B221" s="691" t="s">
        <v>86</v>
      </c>
      <c r="C221" s="313" t="s">
        <v>2919</v>
      </c>
      <c r="D221" s="330" t="s">
        <v>688</v>
      </c>
      <c r="E221" s="332" t="s">
        <v>8767</v>
      </c>
      <c r="F221" s="360" t="s">
        <v>5736</v>
      </c>
      <c r="G221" s="317" t="s">
        <v>7078</v>
      </c>
      <c r="H221" s="1091" t="s">
        <v>1499</v>
      </c>
      <c r="I221" s="732" t="s">
        <v>3088</v>
      </c>
      <c r="J221" s="738" t="s">
        <v>3297</v>
      </c>
      <c r="K221" s="929" t="s">
        <v>6958</v>
      </c>
      <c r="L221" s="930" t="s">
        <v>6959</v>
      </c>
    </row>
    <row r="222" spans="1:15" s="291" customFormat="1" ht="48" outlineLevel="1">
      <c r="B222" s="691" t="s">
        <v>86</v>
      </c>
      <c r="C222" s="313" t="s">
        <v>2920</v>
      </c>
      <c r="D222" s="330" t="s">
        <v>688</v>
      </c>
      <c r="E222" s="344" t="s">
        <v>8768</v>
      </c>
      <c r="F222" s="361" t="s">
        <v>105</v>
      </c>
      <c r="G222" s="359"/>
      <c r="H222" s="1091" t="s">
        <v>1374</v>
      </c>
      <c r="I222" s="738" t="s">
        <v>3176</v>
      </c>
      <c r="J222" s="738" t="s">
        <v>3298</v>
      </c>
      <c r="K222" s="929" t="s">
        <v>6960</v>
      </c>
      <c r="L222" s="930" t="s">
        <v>6961</v>
      </c>
    </row>
    <row r="223" spans="1:15" s="291" customFormat="1" ht="48" outlineLevel="1">
      <c r="B223" s="691" t="s">
        <v>86</v>
      </c>
      <c r="C223" s="313" t="s">
        <v>2921</v>
      </c>
      <c r="D223" s="330" t="s">
        <v>84</v>
      </c>
      <c r="E223" s="344" t="s">
        <v>8769</v>
      </c>
      <c r="F223" s="361" t="s">
        <v>105</v>
      </c>
      <c r="G223" s="359"/>
      <c r="H223" s="1091" t="s">
        <v>1464</v>
      </c>
      <c r="I223" s="738" t="s">
        <v>3177</v>
      </c>
      <c r="J223" s="738" t="s">
        <v>3299</v>
      </c>
      <c r="K223" s="929" t="s">
        <v>6962</v>
      </c>
      <c r="L223" s="930" t="s">
        <v>6963</v>
      </c>
    </row>
    <row r="224" spans="1:15" s="291" customFormat="1" ht="60" outlineLevel="1">
      <c r="B224" s="691" t="s">
        <v>86</v>
      </c>
      <c r="C224" s="313" t="s">
        <v>2922</v>
      </c>
      <c r="D224" s="330" t="s">
        <v>688</v>
      </c>
      <c r="E224" s="332" t="s">
        <v>8770</v>
      </c>
      <c r="F224" s="361" t="s">
        <v>174</v>
      </c>
      <c r="G224" s="316" t="s">
        <v>5507</v>
      </c>
      <c r="H224" s="1091" t="s">
        <v>1497</v>
      </c>
      <c r="I224" s="738" t="s">
        <v>3178</v>
      </c>
      <c r="J224" s="738" t="s">
        <v>3300</v>
      </c>
      <c r="K224" s="929" t="s">
        <v>6964</v>
      </c>
      <c r="L224" s="930" t="s">
        <v>6965</v>
      </c>
    </row>
    <row r="225" spans="2:12" s="291" customFormat="1" ht="60" outlineLevel="1">
      <c r="B225" s="691" t="s">
        <v>86</v>
      </c>
      <c r="C225" s="313" t="s">
        <v>8728</v>
      </c>
      <c r="D225" s="330" t="s">
        <v>84</v>
      </c>
      <c r="E225" s="332" t="s">
        <v>8717</v>
      </c>
      <c r="F225" s="361" t="s">
        <v>105</v>
      </c>
      <c r="G225" s="316" t="s">
        <v>8815</v>
      </c>
      <c r="H225" s="1091" t="s">
        <v>1497</v>
      </c>
      <c r="I225" s="738" t="s">
        <v>8729</v>
      </c>
      <c r="J225" s="738" t="s">
        <v>8722</v>
      </c>
      <c r="K225" s="929" t="s">
        <v>8723</v>
      </c>
      <c r="L225" s="930" t="s">
        <v>8724</v>
      </c>
    </row>
    <row r="226" spans="2:12" s="291" customFormat="1" ht="72" outlineLevel="1">
      <c r="B226" s="691" t="s">
        <v>86</v>
      </c>
      <c r="C226" s="313" t="s">
        <v>8738</v>
      </c>
      <c r="D226" s="330" t="s">
        <v>84</v>
      </c>
      <c r="E226" s="332" t="s">
        <v>8709</v>
      </c>
      <c r="F226" s="361" t="s">
        <v>5357</v>
      </c>
      <c r="G226" s="316" t="s">
        <v>8816</v>
      </c>
      <c r="H226" s="1091" t="s">
        <v>1483</v>
      </c>
      <c r="I226" s="738" t="s">
        <v>8739</v>
      </c>
      <c r="J226" s="738" t="s">
        <v>8735</v>
      </c>
      <c r="K226" s="929" t="s">
        <v>8736</v>
      </c>
      <c r="L226" s="930" t="s">
        <v>8737</v>
      </c>
    </row>
    <row r="227" spans="2:12" s="291" customFormat="1" ht="48" outlineLevel="1">
      <c r="B227" s="691" t="s">
        <v>86</v>
      </c>
      <c r="C227" s="313" t="s">
        <v>2923</v>
      </c>
      <c r="D227" s="330" t="s">
        <v>688</v>
      </c>
      <c r="E227" s="332" t="s">
        <v>8771</v>
      </c>
      <c r="F227" s="363" t="s">
        <v>1110</v>
      </c>
      <c r="G227" s="316" t="s">
        <v>5433</v>
      </c>
      <c r="H227" s="1091" t="s">
        <v>1323</v>
      </c>
      <c r="I227" s="738" t="s">
        <v>3179</v>
      </c>
      <c r="J227" s="738" t="s">
        <v>3301</v>
      </c>
      <c r="K227" s="929" t="s">
        <v>6966</v>
      </c>
      <c r="L227" s="930" t="s">
        <v>6967</v>
      </c>
    </row>
    <row r="228" spans="2:12" s="291" customFormat="1" ht="72" outlineLevel="1">
      <c r="B228" s="691" t="s">
        <v>86</v>
      </c>
      <c r="C228" s="313" t="s">
        <v>2924</v>
      </c>
      <c r="D228" s="330" t="s">
        <v>84</v>
      </c>
      <c r="E228" s="315" t="s">
        <v>8772</v>
      </c>
      <c r="F228" s="361" t="s">
        <v>179</v>
      </c>
      <c r="G228" s="317" t="s">
        <v>8817</v>
      </c>
      <c r="H228" s="1091" t="s">
        <v>1321</v>
      </c>
      <c r="I228" s="738" t="s">
        <v>3180</v>
      </c>
      <c r="J228" s="738" t="s">
        <v>8216</v>
      </c>
      <c r="K228" s="929" t="s">
        <v>8239</v>
      </c>
      <c r="L228" s="930" t="s">
        <v>8240</v>
      </c>
    </row>
    <row r="229" spans="2:12" s="291" customFormat="1" ht="72" outlineLevel="1">
      <c r="B229" s="691" t="s">
        <v>86</v>
      </c>
      <c r="C229" s="313" t="s">
        <v>2925</v>
      </c>
      <c r="D229" s="330" t="s">
        <v>84</v>
      </c>
      <c r="E229" s="315" t="s">
        <v>8773</v>
      </c>
      <c r="F229" s="361" t="s">
        <v>1106</v>
      </c>
      <c r="G229" s="499"/>
      <c r="H229" s="1091" t="s">
        <v>1321</v>
      </c>
      <c r="I229" s="738" t="s">
        <v>3181</v>
      </c>
      <c r="J229" s="738" t="s">
        <v>8219</v>
      </c>
      <c r="K229" s="929" t="s">
        <v>8241</v>
      </c>
      <c r="L229" s="930" t="s">
        <v>8242</v>
      </c>
    </row>
    <row r="230" spans="2:12" s="291" customFormat="1" ht="72" outlineLevel="1">
      <c r="B230" s="691" t="s">
        <v>86</v>
      </c>
      <c r="C230" s="313" t="s">
        <v>2926</v>
      </c>
      <c r="D230" s="330" t="s">
        <v>109</v>
      </c>
      <c r="E230" s="332" t="s">
        <v>8774</v>
      </c>
      <c r="F230" s="363" t="s">
        <v>1109</v>
      </c>
      <c r="G230" s="320" t="s">
        <v>8818</v>
      </c>
      <c r="H230" s="1091" t="s">
        <v>1799</v>
      </c>
      <c r="I230" s="738" t="s">
        <v>3182</v>
      </c>
      <c r="J230" s="738" t="s">
        <v>3302</v>
      </c>
      <c r="K230" s="929" t="s">
        <v>6968</v>
      </c>
      <c r="L230" s="930" t="s">
        <v>6969</v>
      </c>
    </row>
    <row r="231" spans="2:12" s="291" customFormat="1" ht="60" outlineLevel="1">
      <c r="B231" s="691" t="s">
        <v>86</v>
      </c>
      <c r="C231" s="313" t="s">
        <v>2927</v>
      </c>
      <c r="D231" s="330" t="s">
        <v>109</v>
      </c>
      <c r="E231" s="332" t="s">
        <v>8776</v>
      </c>
      <c r="F231" s="363" t="s">
        <v>790</v>
      </c>
      <c r="G231" s="317" t="s">
        <v>8819</v>
      </c>
      <c r="H231" s="1091" t="s">
        <v>1370</v>
      </c>
      <c r="I231" s="738" t="s">
        <v>3183</v>
      </c>
      <c r="J231" s="738" t="s">
        <v>3303</v>
      </c>
      <c r="K231" s="929" t="s">
        <v>6970</v>
      </c>
      <c r="L231" s="930" t="s">
        <v>6971</v>
      </c>
    </row>
    <row r="232" spans="2:12" s="291" customFormat="1" ht="72" outlineLevel="1">
      <c r="B232" s="691" t="s">
        <v>86</v>
      </c>
      <c r="C232" s="313" t="s">
        <v>2928</v>
      </c>
      <c r="D232" s="330" t="s">
        <v>109</v>
      </c>
      <c r="E232" s="332" t="s">
        <v>8777</v>
      </c>
      <c r="F232" s="363" t="s">
        <v>790</v>
      </c>
      <c r="G232" s="317" t="s">
        <v>8840</v>
      </c>
      <c r="H232" s="1091" t="s">
        <v>1366</v>
      </c>
      <c r="I232" s="738" t="s">
        <v>3184</v>
      </c>
      <c r="J232" s="738" t="s">
        <v>3304</v>
      </c>
      <c r="K232" s="929" t="s">
        <v>6972</v>
      </c>
      <c r="L232" s="930" t="s">
        <v>6973</v>
      </c>
    </row>
    <row r="233" spans="2:12" s="291" customFormat="1" ht="60" outlineLevel="1">
      <c r="B233" s="691" t="s">
        <v>86</v>
      </c>
      <c r="C233" s="313" t="s">
        <v>2929</v>
      </c>
      <c r="D233" s="330" t="s">
        <v>109</v>
      </c>
      <c r="E233" s="332" t="s">
        <v>3586</v>
      </c>
      <c r="F233" s="361" t="s">
        <v>105</v>
      </c>
      <c r="G233" s="318" t="s">
        <v>8820</v>
      </c>
      <c r="H233" s="1091" t="s">
        <v>7249</v>
      </c>
      <c r="I233" s="738" t="s">
        <v>3185</v>
      </c>
      <c r="J233" s="738" t="s">
        <v>3305</v>
      </c>
      <c r="K233" s="929" t="s">
        <v>6974</v>
      </c>
      <c r="L233" s="930" t="s">
        <v>6975</v>
      </c>
    </row>
    <row r="234" spans="2:12" s="291" customFormat="1" ht="60" outlineLevel="1">
      <c r="B234" s="691" t="s">
        <v>86</v>
      </c>
      <c r="C234" s="313" t="s">
        <v>2931</v>
      </c>
      <c r="D234" s="330" t="s">
        <v>84</v>
      </c>
      <c r="E234" s="332" t="s">
        <v>3899</v>
      </c>
      <c r="F234" s="361" t="s">
        <v>186</v>
      </c>
      <c r="G234" s="318" t="s">
        <v>5549</v>
      </c>
      <c r="H234" s="1091" t="s">
        <v>7250</v>
      </c>
      <c r="I234" s="738" t="s">
        <v>3186</v>
      </c>
      <c r="J234" s="738" t="s">
        <v>3306</v>
      </c>
      <c r="K234" s="929" t="s">
        <v>6976</v>
      </c>
      <c r="L234" s="930" t="s">
        <v>6977</v>
      </c>
    </row>
    <row r="235" spans="2:12" s="291" customFormat="1" ht="72" outlineLevel="1">
      <c r="B235" s="691" t="s">
        <v>86</v>
      </c>
      <c r="C235" s="313" t="s">
        <v>2930</v>
      </c>
      <c r="D235" s="330" t="s">
        <v>109</v>
      </c>
      <c r="E235" s="315" t="s">
        <v>8329</v>
      </c>
      <c r="F235" s="539" t="s">
        <v>5357</v>
      </c>
      <c r="G235" s="318" t="s">
        <v>8938</v>
      </c>
      <c r="H235" s="1091" t="s">
        <v>1354</v>
      </c>
      <c r="I235" s="738" t="s">
        <v>3187</v>
      </c>
      <c r="J235" s="738" t="s">
        <v>8344</v>
      </c>
      <c r="K235" s="929" t="s">
        <v>8345</v>
      </c>
      <c r="L235" s="930" t="s">
        <v>8346</v>
      </c>
    </row>
    <row r="236" spans="2:12" s="291" customFormat="1" ht="60" outlineLevel="1">
      <c r="B236" s="691" t="s">
        <v>86</v>
      </c>
      <c r="C236" s="313" t="s">
        <v>2932</v>
      </c>
      <c r="D236" s="330" t="s">
        <v>84</v>
      </c>
      <c r="E236" s="315" t="s">
        <v>8778</v>
      </c>
      <c r="F236" s="539" t="s">
        <v>105</v>
      </c>
      <c r="G236" s="316" t="s">
        <v>5550</v>
      </c>
      <c r="H236" s="1091" t="s">
        <v>1832</v>
      </c>
      <c r="I236" s="738" t="s">
        <v>3188</v>
      </c>
      <c r="J236" s="738" t="s">
        <v>6982</v>
      </c>
      <c r="K236" s="929" t="s">
        <v>6983</v>
      </c>
      <c r="L236" s="930" t="s">
        <v>6984</v>
      </c>
    </row>
    <row r="237" spans="2:12" s="291" customFormat="1" ht="60" outlineLevel="1">
      <c r="B237" s="691" t="s">
        <v>86</v>
      </c>
      <c r="C237" s="313" t="s">
        <v>8381</v>
      </c>
      <c r="D237" s="330" t="s">
        <v>84</v>
      </c>
      <c r="E237" s="315" t="s">
        <v>8365</v>
      </c>
      <c r="F237" s="512" t="s">
        <v>105</v>
      </c>
      <c r="G237" s="316" t="s">
        <v>8366</v>
      </c>
      <c r="H237" s="1091" t="s">
        <v>1328</v>
      </c>
      <c r="I237" s="738" t="s">
        <v>8386</v>
      </c>
      <c r="J237" s="738" t="s">
        <v>8367</v>
      </c>
      <c r="K237" s="929" t="s">
        <v>8368</v>
      </c>
      <c r="L237" s="930" t="s">
        <v>8369</v>
      </c>
    </row>
    <row r="238" spans="2:12" s="291" customFormat="1" ht="72" outlineLevel="1">
      <c r="B238" s="691" t="s">
        <v>86</v>
      </c>
      <c r="C238" s="313" t="s">
        <v>8382</v>
      </c>
      <c r="D238" s="330" t="s">
        <v>109</v>
      </c>
      <c r="E238" s="315" t="s">
        <v>8371</v>
      </c>
      <c r="F238" s="512" t="s">
        <v>5357</v>
      </c>
      <c r="G238" s="318" t="s">
        <v>8385</v>
      </c>
      <c r="H238" s="1091" t="s">
        <v>1330</v>
      </c>
      <c r="I238" s="738" t="s">
        <v>8387</v>
      </c>
      <c r="J238" s="738" t="s">
        <v>8373</v>
      </c>
      <c r="K238" s="929" t="s">
        <v>8374</v>
      </c>
      <c r="L238" s="930" t="s">
        <v>8375</v>
      </c>
    </row>
    <row r="239" spans="2:12" s="291" customFormat="1" ht="72" outlineLevel="1">
      <c r="B239" s="691" t="s">
        <v>86</v>
      </c>
      <c r="C239" s="313" t="s">
        <v>2935</v>
      </c>
      <c r="D239" s="330" t="s">
        <v>109</v>
      </c>
      <c r="E239" s="332" t="s">
        <v>8775</v>
      </c>
      <c r="F239" s="363" t="s">
        <v>789</v>
      </c>
      <c r="G239" s="316" t="s">
        <v>8821</v>
      </c>
      <c r="H239" s="1091" t="s">
        <v>1773</v>
      </c>
      <c r="I239" s="738" t="s">
        <v>3189</v>
      </c>
      <c r="J239" s="738" t="s">
        <v>8243</v>
      </c>
      <c r="K239" s="929" t="s">
        <v>8228</v>
      </c>
      <c r="L239" s="930" t="s">
        <v>8229</v>
      </c>
    </row>
    <row r="240" spans="2:12" s="291" customFormat="1" ht="72" outlineLevel="1">
      <c r="B240" s="691" t="s">
        <v>86</v>
      </c>
      <c r="C240" s="313" t="s">
        <v>2936</v>
      </c>
      <c r="D240" s="330" t="s">
        <v>109</v>
      </c>
      <c r="E240" s="315" t="s">
        <v>5361</v>
      </c>
      <c r="F240" s="315" t="s">
        <v>5738</v>
      </c>
      <c r="G240" s="316" t="s">
        <v>8939</v>
      </c>
      <c r="H240" s="1091" t="s">
        <v>1771</v>
      </c>
      <c r="I240" s="738" t="s">
        <v>3190</v>
      </c>
      <c r="J240" s="738" t="s">
        <v>8230</v>
      </c>
      <c r="K240" s="929" t="s">
        <v>8244</v>
      </c>
      <c r="L240" s="930" t="s">
        <v>8245</v>
      </c>
    </row>
    <row r="241" spans="1:15" s="297" customFormat="1" ht="84" outlineLevel="1">
      <c r="A241" s="291"/>
      <c r="B241" s="691" t="s">
        <v>86</v>
      </c>
      <c r="C241" s="313" t="s">
        <v>6823</v>
      </c>
      <c r="D241" s="833" t="s">
        <v>109</v>
      </c>
      <c r="E241" s="834" t="s">
        <v>8779</v>
      </c>
      <c r="F241" s="835" t="s">
        <v>105</v>
      </c>
      <c r="G241" s="928" t="s">
        <v>8822</v>
      </c>
      <c r="H241" s="1091" t="s">
        <v>7246</v>
      </c>
      <c r="I241" s="738" t="s">
        <v>6824</v>
      </c>
      <c r="J241" s="738" t="s">
        <v>7012</v>
      </c>
      <c r="K241" s="929" t="s">
        <v>7013</v>
      </c>
      <c r="L241" s="930" t="s">
        <v>7014</v>
      </c>
      <c r="M241" s="931"/>
      <c r="N241" s="931"/>
      <c r="O241" s="291"/>
    </row>
    <row r="242" spans="1:15" s="297" customFormat="1" ht="96" outlineLevel="1">
      <c r="A242" s="291"/>
      <c r="B242" s="691" t="s">
        <v>86</v>
      </c>
      <c r="C242" s="313" t="s">
        <v>6825</v>
      </c>
      <c r="D242" s="833" t="s">
        <v>109</v>
      </c>
      <c r="E242" s="834" t="s">
        <v>8780</v>
      </c>
      <c r="F242" s="358" t="s">
        <v>8301</v>
      </c>
      <c r="G242" s="932" t="s">
        <v>7074</v>
      </c>
      <c r="H242" s="1091" t="s">
        <v>7247</v>
      </c>
      <c r="I242" s="738" t="s">
        <v>6826</v>
      </c>
      <c r="J242" s="738" t="s">
        <v>8314</v>
      </c>
      <c r="K242" s="929" t="s">
        <v>8315</v>
      </c>
      <c r="L242" s="930" t="s">
        <v>8316</v>
      </c>
      <c r="M242" s="931"/>
      <c r="N242" s="931"/>
      <c r="O242" s="291"/>
    </row>
    <row r="243" spans="1:15" s="297" customFormat="1" ht="60" outlineLevel="1">
      <c r="A243" s="291"/>
      <c r="B243" s="691" t="s">
        <v>86</v>
      </c>
      <c r="C243" s="313" t="s">
        <v>6827</v>
      </c>
      <c r="D243" s="833" t="s">
        <v>109</v>
      </c>
      <c r="E243" s="834" t="s">
        <v>8781</v>
      </c>
      <c r="F243" s="835" t="s">
        <v>105</v>
      </c>
      <c r="G243" s="932" t="s">
        <v>7074</v>
      </c>
      <c r="H243" s="1091" t="s">
        <v>1333</v>
      </c>
      <c r="I243" s="738" t="s">
        <v>6828</v>
      </c>
      <c r="J243" s="738" t="s">
        <v>6790</v>
      </c>
      <c r="K243" s="929" t="s">
        <v>6791</v>
      </c>
      <c r="L243" s="930" t="s">
        <v>6792</v>
      </c>
      <c r="M243" s="931"/>
      <c r="N243" s="931"/>
      <c r="O243" s="291"/>
    </row>
    <row r="244" spans="1:15" s="297" customFormat="1" ht="72" outlineLevel="1">
      <c r="A244" s="291"/>
      <c r="B244" s="691" t="s">
        <v>86</v>
      </c>
      <c r="C244" s="313" t="s">
        <v>6829</v>
      </c>
      <c r="D244" s="833" t="s">
        <v>109</v>
      </c>
      <c r="E244" s="834" t="s">
        <v>8782</v>
      </c>
      <c r="F244" s="835" t="s">
        <v>105</v>
      </c>
      <c r="G244" s="932" t="s">
        <v>7074</v>
      </c>
      <c r="H244" s="1091" t="s">
        <v>1337</v>
      </c>
      <c r="I244" s="738" t="s">
        <v>6830</v>
      </c>
      <c r="J244" s="738" t="s">
        <v>6795</v>
      </c>
      <c r="K244" s="929" t="s">
        <v>6796</v>
      </c>
      <c r="L244" s="930" t="s">
        <v>6797</v>
      </c>
      <c r="M244" s="931"/>
      <c r="N244" s="931"/>
      <c r="O244" s="291"/>
    </row>
    <row r="245" spans="1:15" s="297" customFormat="1" ht="72" outlineLevel="1">
      <c r="A245" s="291"/>
      <c r="B245" s="691" t="s">
        <v>86</v>
      </c>
      <c r="C245" s="313" t="s">
        <v>6831</v>
      </c>
      <c r="D245" s="833" t="s">
        <v>84</v>
      </c>
      <c r="E245" s="834" t="s">
        <v>8783</v>
      </c>
      <c r="F245" s="835" t="s">
        <v>105</v>
      </c>
      <c r="G245" s="932"/>
      <c r="H245" s="1091" t="s">
        <v>1339</v>
      </c>
      <c r="I245" s="738" t="s">
        <v>6832</v>
      </c>
      <c r="J245" s="738" t="s">
        <v>6800</v>
      </c>
      <c r="K245" s="929" t="s">
        <v>6801</v>
      </c>
      <c r="L245" s="930" t="s">
        <v>6802</v>
      </c>
      <c r="M245" s="931"/>
      <c r="N245" s="931"/>
      <c r="O245" s="291"/>
    </row>
    <row r="246" spans="1:15" s="297" customFormat="1" ht="72" outlineLevel="1">
      <c r="A246" s="291"/>
      <c r="B246" s="691" t="s">
        <v>86</v>
      </c>
      <c r="C246" s="313" t="s">
        <v>6833</v>
      </c>
      <c r="D246" s="833" t="s">
        <v>84</v>
      </c>
      <c r="E246" s="834" t="s">
        <v>8784</v>
      </c>
      <c r="F246" s="835" t="s">
        <v>105</v>
      </c>
      <c r="G246" s="932"/>
      <c r="H246" s="1091" t="s">
        <v>1341</v>
      </c>
      <c r="I246" s="738" t="s">
        <v>6834</v>
      </c>
      <c r="J246" s="738" t="s">
        <v>6805</v>
      </c>
      <c r="K246" s="929" t="s">
        <v>6806</v>
      </c>
      <c r="L246" s="930" t="s">
        <v>6807</v>
      </c>
      <c r="M246" s="931"/>
      <c r="N246" s="931"/>
      <c r="O246" s="291"/>
    </row>
    <row r="247" spans="1:15" s="297" customFormat="1" ht="72" outlineLevel="1">
      <c r="A247" s="291"/>
      <c r="B247" s="691" t="s">
        <v>86</v>
      </c>
      <c r="C247" s="313" t="s">
        <v>6835</v>
      </c>
      <c r="D247" s="833" t="s">
        <v>109</v>
      </c>
      <c r="E247" s="834" t="s">
        <v>8785</v>
      </c>
      <c r="F247" s="835" t="s">
        <v>105</v>
      </c>
      <c r="G247" s="932" t="s">
        <v>7074</v>
      </c>
      <c r="H247" s="1091" t="s">
        <v>1343</v>
      </c>
      <c r="I247" s="738" t="s">
        <v>6836</v>
      </c>
      <c r="J247" s="738" t="s">
        <v>6810</v>
      </c>
      <c r="K247" s="929" t="s">
        <v>6811</v>
      </c>
      <c r="L247" s="930" t="s">
        <v>6812</v>
      </c>
      <c r="M247" s="931"/>
      <c r="N247" s="931"/>
      <c r="O247" s="291"/>
    </row>
    <row r="248" spans="1:15" s="297" customFormat="1" ht="72" outlineLevel="1">
      <c r="A248" s="291"/>
      <c r="B248" s="691" t="s">
        <v>86</v>
      </c>
      <c r="C248" s="313" t="s">
        <v>6837</v>
      </c>
      <c r="D248" s="833" t="s">
        <v>109</v>
      </c>
      <c r="E248" s="834" t="s">
        <v>8786</v>
      </c>
      <c r="F248" s="835" t="s">
        <v>157</v>
      </c>
      <c r="G248" s="932" t="s">
        <v>7074</v>
      </c>
      <c r="H248" s="1091" t="s">
        <v>1345</v>
      </c>
      <c r="I248" s="738" t="s">
        <v>6838</v>
      </c>
      <c r="J248" s="738" t="s">
        <v>6815</v>
      </c>
      <c r="K248" s="929" t="s">
        <v>6816</v>
      </c>
      <c r="L248" s="930" t="s">
        <v>6817</v>
      </c>
      <c r="M248" s="931"/>
      <c r="N248" s="931"/>
      <c r="O248" s="291"/>
    </row>
    <row r="249" spans="1:15" s="297" customFormat="1" ht="72" outlineLevel="1">
      <c r="A249" s="291"/>
      <c r="B249" s="691" t="s">
        <v>86</v>
      </c>
      <c r="C249" s="313" t="s">
        <v>6839</v>
      </c>
      <c r="D249" s="833" t="s">
        <v>109</v>
      </c>
      <c r="E249" s="834" t="s">
        <v>8787</v>
      </c>
      <c r="F249" s="835" t="s">
        <v>787</v>
      </c>
      <c r="G249" s="932" t="s">
        <v>7074</v>
      </c>
      <c r="H249" s="1091" t="s">
        <v>1349</v>
      </c>
      <c r="I249" s="738" t="s">
        <v>6840</v>
      </c>
      <c r="J249" s="738" t="s">
        <v>6820</v>
      </c>
      <c r="K249" s="929" t="s">
        <v>6821</v>
      </c>
      <c r="L249" s="930" t="s">
        <v>6822</v>
      </c>
      <c r="M249" s="931"/>
      <c r="N249" s="931"/>
      <c r="O249" s="291"/>
    </row>
    <row r="250" spans="1:15" s="291" customFormat="1" ht="84" outlineLevel="1">
      <c r="B250" s="691" t="s">
        <v>86</v>
      </c>
      <c r="C250" s="313" t="s">
        <v>2933</v>
      </c>
      <c r="D250" s="330" t="s">
        <v>84</v>
      </c>
      <c r="E250" s="332" t="s">
        <v>3824</v>
      </c>
      <c r="F250" s="332" t="s">
        <v>105</v>
      </c>
      <c r="G250" s="499" t="s">
        <v>8940</v>
      </c>
      <c r="H250" s="1091" t="s">
        <v>1819</v>
      </c>
      <c r="I250" s="738" t="s">
        <v>3191</v>
      </c>
      <c r="J250" s="738" t="s">
        <v>8291</v>
      </c>
      <c r="K250" s="929" t="s">
        <v>8292</v>
      </c>
      <c r="L250" s="930" t="s">
        <v>8293</v>
      </c>
    </row>
    <row r="251" spans="1:15" s="291" customFormat="1" ht="72" outlineLevel="1">
      <c r="B251" s="691" t="s">
        <v>86</v>
      </c>
      <c r="C251" s="313" t="s">
        <v>2934</v>
      </c>
      <c r="D251" s="330" t="s">
        <v>84</v>
      </c>
      <c r="E251" s="315" t="s">
        <v>3827</v>
      </c>
      <c r="F251" s="501" t="s">
        <v>5383</v>
      </c>
      <c r="G251" s="316" t="s">
        <v>8823</v>
      </c>
      <c r="H251" s="1091" t="s">
        <v>1321</v>
      </c>
      <c r="I251" s="738" t="s">
        <v>3192</v>
      </c>
      <c r="J251" s="738" t="s">
        <v>8233</v>
      </c>
      <c r="K251" s="929" t="s">
        <v>8246</v>
      </c>
      <c r="L251" s="930" t="s">
        <v>8247</v>
      </c>
    </row>
    <row r="252" spans="1:15" s="297" customFormat="1" ht="96" outlineLevel="1">
      <c r="A252" s="291"/>
      <c r="B252" s="691" t="s">
        <v>86</v>
      </c>
      <c r="C252" s="313" t="s">
        <v>2937</v>
      </c>
      <c r="D252" s="314" t="s">
        <v>109</v>
      </c>
      <c r="E252" s="315" t="s">
        <v>8788</v>
      </c>
      <c r="F252" s="539" t="s">
        <v>790</v>
      </c>
      <c r="G252" s="339" t="s">
        <v>8824</v>
      </c>
      <c r="H252" s="1091" t="s">
        <v>1368</v>
      </c>
      <c r="I252" s="738" t="s">
        <v>3193</v>
      </c>
      <c r="J252" s="738" t="s">
        <v>6985</v>
      </c>
      <c r="K252" s="929" t="s">
        <v>6986</v>
      </c>
      <c r="L252" s="930" t="s">
        <v>6987</v>
      </c>
      <c r="N252" s="291"/>
      <c r="O252" s="291"/>
    </row>
    <row r="253" spans="1:15" s="291" customFormat="1" ht="108" outlineLevel="1">
      <c r="B253" s="691" t="s">
        <v>86</v>
      </c>
      <c r="C253" s="313" t="s">
        <v>2938</v>
      </c>
      <c r="D253" s="330" t="s">
        <v>109</v>
      </c>
      <c r="E253" s="315" t="s">
        <v>8789</v>
      </c>
      <c r="F253" s="315" t="s">
        <v>5742</v>
      </c>
      <c r="G253" s="339" t="s">
        <v>8841</v>
      </c>
      <c r="H253" s="1091" t="s">
        <v>1787</v>
      </c>
      <c r="I253" s="738" t="s">
        <v>3194</v>
      </c>
      <c r="J253" s="738" t="s">
        <v>6988</v>
      </c>
      <c r="K253" s="929" t="s">
        <v>6989</v>
      </c>
      <c r="L253" s="930" t="s">
        <v>6990</v>
      </c>
    </row>
    <row r="254" spans="1:15" s="291" customFormat="1" ht="84" outlineLevel="1">
      <c r="B254" s="691" t="s">
        <v>86</v>
      </c>
      <c r="C254" s="313" t="s">
        <v>6703</v>
      </c>
      <c r="D254" s="330" t="s">
        <v>109</v>
      </c>
      <c r="E254" s="315" t="s">
        <v>8790</v>
      </c>
      <c r="F254" s="315" t="s">
        <v>105</v>
      </c>
      <c r="G254" s="339" t="s">
        <v>8841</v>
      </c>
      <c r="H254" s="1091" t="s">
        <v>1788</v>
      </c>
      <c r="I254" s="738" t="s">
        <v>6704</v>
      </c>
      <c r="J254" s="738" t="s">
        <v>6991</v>
      </c>
      <c r="K254" s="929" t="s">
        <v>6992</v>
      </c>
      <c r="L254" s="930" t="s">
        <v>6993</v>
      </c>
    </row>
    <row r="255" spans="1:15" s="291" customFormat="1" ht="84" outlineLevel="1">
      <c r="B255" s="691" t="s">
        <v>86</v>
      </c>
      <c r="C255" s="313" t="s">
        <v>2939</v>
      </c>
      <c r="D255" s="330" t="s">
        <v>109</v>
      </c>
      <c r="E255" s="315" t="s">
        <v>8791</v>
      </c>
      <c r="F255" s="357" t="s">
        <v>794</v>
      </c>
      <c r="G255" s="339" t="s">
        <v>8825</v>
      </c>
      <c r="H255" s="1091" t="s">
        <v>1785</v>
      </c>
      <c r="I255" s="738" t="s">
        <v>3195</v>
      </c>
      <c r="J255" s="738" t="s">
        <v>6994</v>
      </c>
      <c r="K255" s="929" t="s">
        <v>6995</v>
      </c>
      <c r="L255" s="930" t="s">
        <v>6996</v>
      </c>
    </row>
    <row r="256" spans="1:15" s="291" customFormat="1" ht="84" outlineLevel="1">
      <c r="B256" s="691" t="s">
        <v>86</v>
      </c>
      <c r="C256" s="313" t="s">
        <v>2940</v>
      </c>
      <c r="D256" s="330" t="s">
        <v>109</v>
      </c>
      <c r="E256" s="315" t="s">
        <v>8792</v>
      </c>
      <c r="F256" s="357" t="s">
        <v>790</v>
      </c>
      <c r="G256" s="339" t="s">
        <v>8826</v>
      </c>
      <c r="H256" s="1091" t="s">
        <v>1786</v>
      </c>
      <c r="I256" s="738" t="s">
        <v>3196</v>
      </c>
      <c r="J256" s="738" t="s">
        <v>6997</v>
      </c>
      <c r="K256" s="929" t="s">
        <v>6998</v>
      </c>
      <c r="L256" s="930" t="s">
        <v>6999</v>
      </c>
    </row>
    <row r="257" spans="2:12" s="291" customFormat="1" ht="84" outlineLevel="1">
      <c r="B257" s="691" t="s">
        <v>86</v>
      </c>
      <c r="C257" s="313" t="s">
        <v>2941</v>
      </c>
      <c r="D257" s="330" t="s">
        <v>109</v>
      </c>
      <c r="E257" s="315" t="s">
        <v>8793</v>
      </c>
      <c r="F257" s="357" t="s">
        <v>790</v>
      </c>
      <c r="G257" s="340" t="s">
        <v>8827</v>
      </c>
      <c r="H257" s="1091" t="s">
        <v>1360</v>
      </c>
      <c r="I257" s="738" t="s">
        <v>3197</v>
      </c>
      <c r="J257" s="738" t="s">
        <v>7000</v>
      </c>
      <c r="K257" s="929" t="s">
        <v>7001</v>
      </c>
      <c r="L257" s="930" t="s">
        <v>7002</v>
      </c>
    </row>
    <row r="258" spans="2:12" s="291" customFormat="1" ht="108" outlineLevel="1">
      <c r="B258" s="691" t="s">
        <v>86</v>
      </c>
      <c r="C258" s="313" t="s">
        <v>2942</v>
      </c>
      <c r="D258" s="330" t="s">
        <v>109</v>
      </c>
      <c r="E258" s="315" t="s">
        <v>8794</v>
      </c>
      <c r="F258" s="315" t="s">
        <v>5742</v>
      </c>
      <c r="G258" s="317" t="s">
        <v>8842</v>
      </c>
      <c r="H258" s="1091" t="s">
        <v>1787</v>
      </c>
      <c r="I258" s="738" t="s">
        <v>3198</v>
      </c>
      <c r="J258" s="738" t="s">
        <v>6988</v>
      </c>
      <c r="K258" s="929" t="s">
        <v>6989</v>
      </c>
      <c r="L258" s="930" t="s">
        <v>6990</v>
      </c>
    </row>
    <row r="259" spans="2:12" s="291" customFormat="1" ht="84" outlineLevel="1">
      <c r="B259" s="691" t="s">
        <v>86</v>
      </c>
      <c r="C259" s="313" t="s">
        <v>6706</v>
      </c>
      <c r="D259" s="330" t="s">
        <v>109</v>
      </c>
      <c r="E259" s="315" t="s">
        <v>8795</v>
      </c>
      <c r="F259" s="315" t="s">
        <v>105</v>
      </c>
      <c r="G259" s="317" t="s">
        <v>8842</v>
      </c>
      <c r="H259" s="1091" t="s">
        <v>1788</v>
      </c>
      <c r="I259" s="738" t="s">
        <v>6707</v>
      </c>
      <c r="J259" s="738" t="s">
        <v>6991</v>
      </c>
      <c r="K259" s="929" t="s">
        <v>6992</v>
      </c>
      <c r="L259" s="930" t="s">
        <v>6993</v>
      </c>
    </row>
    <row r="260" spans="2:12" s="291" customFormat="1" ht="84" outlineLevel="1">
      <c r="B260" s="691" t="s">
        <v>86</v>
      </c>
      <c r="C260" s="313" t="s">
        <v>2943</v>
      </c>
      <c r="D260" s="330" t="s">
        <v>109</v>
      </c>
      <c r="E260" s="315" t="s">
        <v>8796</v>
      </c>
      <c r="F260" s="357" t="s">
        <v>794</v>
      </c>
      <c r="G260" s="339" t="s">
        <v>8828</v>
      </c>
      <c r="H260" s="1091" t="s">
        <v>1785</v>
      </c>
      <c r="I260" s="738" t="s">
        <v>3199</v>
      </c>
      <c r="J260" s="738" t="s">
        <v>6994</v>
      </c>
      <c r="K260" s="929" t="s">
        <v>6995</v>
      </c>
      <c r="L260" s="930" t="s">
        <v>6996</v>
      </c>
    </row>
    <row r="261" spans="2:12" s="291" customFormat="1" ht="84" outlineLevel="1">
      <c r="B261" s="691" t="s">
        <v>86</v>
      </c>
      <c r="C261" s="313" t="s">
        <v>2944</v>
      </c>
      <c r="D261" s="330" t="s">
        <v>109</v>
      </c>
      <c r="E261" s="315" t="s">
        <v>8797</v>
      </c>
      <c r="F261" s="357" t="s">
        <v>790</v>
      </c>
      <c r="G261" s="339" t="s">
        <v>8829</v>
      </c>
      <c r="H261" s="1091" t="s">
        <v>1786</v>
      </c>
      <c r="I261" s="738" t="s">
        <v>3200</v>
      </c>
      <c r="J261" s="738" t="s">
        <v>6997</v>
      </c>
      <c r="K261" s="929" t="s">
        <v>6998</v>
      </c>
      <c r="L261" s="930" t="s">
        <v>6999</v>
      </c>
    </row>
    <row r="262" spans="2:12" s="291" customFormat="1" ht="84" outlineLevel="1">
      <c r="B262" s="691" t="s">
        <v>86</v>
      </c>
      <c r="C262" s="313" t="s">
        <v>2945</v>
      </c>
      <c r="D262" s="330" t="s">
        <v>109</v>
      </c>
      <c r="E262" s="315" t="s">
        <v>8798</v>
      </c>
      <c r="F262" s="357" t="s">
        <v>790</v>
      </c>
      <c r="G262" s="340" t="s">
        <v>8830</v>
      </c>
      <c r="H262" s="1091" t="s">
        <v>1360</v>
      </c>
      <c r="I262" s="738" t="s">
        <v>3201</v>
      </c>
      <c r="J262" s="738" t="s">
        <v>7000</v>
      </c>
      <c r="K262" s="929" t="s">
        <v>7001</v>
      </c>
      <c r="L262" s="930" t="s">
        <v>7002</v>
      </c>
    </row>
    <row r="263" spans="2:12" s="291" customFormat="1" ht="108" outlineLevel="1">
      <c r="B263" s="691" t="s">
        <v>86</v>
      </c>
      <c r="C263" s="313" t="s">
        <v>2946</v>
      </c>
      <c r="D263" s="330" t="s">
        <v>109</v>
      </c>
      <c r="E263" s="315" t="s">
        <v>8799</v>
      </c>
      <c r="F263" s="315" t="s">
        <v>5742</v>
      </c>
      <c r="G263" s="317" t="s">
        <v>8843</v>
      </c>
      <c r="H263" s="1091" t="s">
        <v>1787</v>
      </c>
      <c r="I263" s="738" t="s">
        <v>3202</v>
      </c>
      <c r="J263" s="738" t="s">
        <v>6988</v>
      </c>
      <c r="K263" s="929" t="s">
        <v>6989</v>
      </c>
      <c r="L263" s="930" t="s">
        <v>6990</v>
      </c>
    </row>
    <row r="264" spans="2:12" s="291" customFormat="1" ht="84" outlineLevel="1">
      <c r="B264" s="691" t="s">
        <v>86</v>
      </c>
      <c r="C264" s="313" t="s">
        <v>6708</v>
      </c>
      <c r="D264" s="330" t="s">
        <v>109</v>
      </c>
      <c r="E264" s="315" t="s">
        <v>8800</v>
      </c>
      <c r="F264" s="315" t="s">
        <v>105</v>
      </c>
      <c r="G264" s="317" t="s">
        <v>8843</v>
      </c>
      <c r="H264" s="1091" t="s">
        <v>1788</v>
      </c>
      <c r="I264" s="738" t="s">
        <v>6709</v>
      </c>
      <c r="J264" s="738" t="s">
        <v>6991</v>
      </c>
      <c r="K264" s="929" t="s">
        <v>6992</v>
      </c>
      <c r="L264" s="930" t="s">
        <v>6993</v>
      </c>
    </row>
    <row r="265" spans="2:12" s="291" customFormat="1" ht="84" outlineLevel="1">
      <c r="B265" s="691" t="s">
        <v>86</v>
      </c>
      <c r="C265" s="313" t="s">
        <v>2947</v>
      </c>
      <c r="D265" s="330" t="s">
        <v>109</v>
      </c>
      <c r="E265" s="315" t="s">
        <v>8801</v>
      </c>
      <c r="F265" s="357" t="s">
        <v>794</v>
      </c>
      <c r="G265" s="339" t="s">
        <v>8831</v>
      </c>
      <c r="H265" s="1091" t="s">
        <v>1785</v>
      </c>
      <c r="I265" s="738" t="s">
        <v>3203</v>
      </c>
      <c r="J265" s="738" t="s">
        <v>6994</v>
      </c>
      <c r="K265" s="929" t="s">
        <v>6995</v>
      </c>
      <c r="L265" s="930" t="s">
        <v>6996</v>
      </c>
    </row>
    <row r="266" spans="2:12" s="291" customFormat="1" ht="84" outlineLevel="1">
      <c r="B266" s="691" t="s">
        <v>86</v>
      </c>
      <c r="C266" s="313" t="s">
        <v>2948</v>
      </c>
      <c r="D266" s="330" t="s">
        <v>109</v>
      </c>
      <c r="E266" s="315" t="s">
        <v>8802</v>
      </c>
      <c r="F266" s="357" t="s">
        <v>790</v>
      </c>
      <c r="G266" s="339" t="s">
        <v>8832</v>
      </c>
      <c r="H266" s="1091" t="s">
        <v>1786</v>
      </c>
      <c r="I266" s="738" t="s">
        <v>3204</v>
      </c>
      <c r="J266" s="738" t="s">
        <v>6997</v>
      </c>
      <c r="K266" s="929" t="s">
        <v>6998</v>
      </c>
      <c r="L266" s="930" t="s">
        <v>6999</v>
      </c>
    </row>
    <row r="267" spans="2:12" s="291" customFormat="1" ht="84" outlineLevel="1">
      <c r="B267" s="691" t="s">
        <v>86</v>
      </c>
      <c r="C267" s="313" t="s">
        <v>2949</v>
      </c>
      <c r="D267" s="330" t="s">
        <v>109</v>
      </c>
      <c r="E267" s="315" t="s">
        <v>8803</v>
      </c>
      <c r="F267" s="357" t="s">
        <v>790</v>
      </c>
      <c r="G267" s="340" t="s">
        <v>8833</v>
      </c>
      <c r="H267" s="1091" t="s">
        <v>1360</v>
      </c>
      <c r="I267" s="738" t="s">
        <v>3205</v>
      </c>
      <c r="J267" s="738" t="s">
        <v>7000</v>
      </c>
      <c r="K267" s="929" t="s">
        <v>7001</v>
      </c>
      <c r="L267" s="930" t="s">
        <v>7002</v>
      </c>
    </row>
    <row r="268" spans="2:12" s="291" customFormat="1" ht="108" outlineLevel="1">
      <c r="B268" s="691" t="s">
        <v>86</v>
      </c>
      <c r="C268" s="313" t="s">
        <v>2950</v>
      </c>
      <c r="D268" s="330" t="s">
        <v>109</v>
      </c>
      <c r="E268" s="315" t="s">
        <v>8804</v>
      </c>
      <c r="F268" s="315" t="s">
        <v>5742</v>
      </c>
      <c r="G268" s="317" t="s">
        <v>8844</v>
      </c>
      <c r="H268" s="1091" t="s">
        <v>1787</v>
      </c>
      <c r="I268" s="738" t="s">
        <v>3206</v>
      </c>
      <c r="J268" s="738" t="s">
        <v>6988</v>
      </c>
      <c r="K268" s="929" t="s">
        <v>6989</v>
      </c>
      <c r="L268" s="930" t="s">
        <v>6990</v>
      </c>
    </row>
    <row r="269" spans="2:12" s="291" customFormat="1" ht="84" outlineLevel="1">
      <c r="B269" s="691" t="s">
        <v>86</v>
      </c>
      <c r="C269" s="313" t="s">
        <v>6710</v>
      </c>
      <c r="D269" s="330" t="s">
        <v>109</v>
      </c>
      <c r="E269" s="315" t="s">
        <v>8805</v>
      </c>
      <c r="F269" s="315" t="s">
        <v>105</v>
      </c>
      <c r="G269" s="317" t="s">
        <v>8844</v>
      </c>
      <c r="H269" s="1091" t="s">
        <v>1788</v>
      </c>
      <c r="I269" s="738" t="s">
        <v>6711</v>
      </c>
      <c r="J269" s="738" t="s">
        <v>6991</v>
      </c>
      <c r="K269" s="929" t="s">
        <v>6992</v>
      </c>
      <c r="L269" s="930" t="s">
        <v>6993</v>
      </c>
    </row>
    <row r="270" spans="2:12" s="291" customFormat="1" ht="84" outlineLevel="1">
      <c r="B270" s="691" t="s">
        <v>86</v>
      </c>
      <c r="C270" s="313" t="s">
        <v>2951</v>
      </c>
      <c r="D270" s="330" t="s">
        <v>109</v>
      </c>
      <c r="E270" s="315" t="s">
        <v>8806</v>
      </c>
      <c r="F270" s="357" t="s">
        <v>794</v>
      </c>
      <c r="G270" s="339" t="s">
        <v>8834</v>
      </c>
      <c r="H270" s="1091" t="s">
        <v>1785</v>
      </c>
      <c r="I270" s="738" t="s">
        <v>3207</v>
      </c>
      <c r="J270" s="738" t="s">
        <v>6994</v>
      </c>
      <c r="K270" s="929" t="s">
        <v>6995</v>
      </c>
      <c r="L270" s="930" t="s">
        <v>6996</v>
      </c>
    </row>
    <row r="271" spans="2:12" s="291" customFormat="1" ht="84" outlineLevel="1">
      <c r="B271" s="691" t="s">
        <v>86</v>
      </c>
      <c r="C271" s="313" t="s">
        <v>2952</v>
      </c>
      <c r="D271" s="330" t="s">
        <v>109</v>
      </c>
      <c r="E271" s="315" t="s">
        <v>8807</v>
      </c>
      <c r="F271" s="357" t="s">
        <v>790</v>
      </c>
      <c r="G271" s="339" t="s">
        <v>8835</v>
      </c>
      <c r="H271" s="1091" t="s">
        <v>1786</v>
      </c>
      <c r="I271" s="738" t="s">
        <v>3208</v>
      </c>
      <c r="J271" s="738" t="s">
        <v>6997</v>
      </c>
      <c r="K271" s="929" t="s">
        <v>6998</v>
      </c>
      <c r="L271" s="930" t="s">
        <v>6999</v>
      </c>
    </row>
    <row r="272" spans="2:12" s="291" customFormat="1" ht="84" outlineLevel="1">
      <c r="B272" s="691" t="s">
        <v>86</v>
      </c>
      <c r="C272" s="313" t="s">
        <v>2953</v>
      </c>
      <c r="D272" s="330" t="s">
        <v>109</v>
      </c>
      <c r="E272" s="315" t="s">
        <v>8808</v>
      </c>
      <c r="F272" s="357" t="s">
        <v>790</v>
      </c>
      <c r="G272" s="340" t="s">
        <v>8836</v>
      </c>
      <c r="H272" s="1091" t="s">
        <v>1360</v>
      </c>
      <c r="I272" s="738" t="s">
        <v>3209</v>
      </c>
      <c r="J272" s="738" t="s">
        <v>7000</v>
      </c>
      <c r="K272" s="929" t="s">
        <v>7001</v>
      </c>
      <c r="L272" s="930" t="s">
        <v>7002</v>
      </c>
    </row>
    <row r="273" spans="1:15" s="291" customFormat="1" ht="108" outlineLevel="1">
      <c r="B273" s="691" t="s">
        <v>86</v>
      </c>
      <c r="C273" s="313" t="s">
        <v>2954</v>
      </c>
      <c r="D273" s="330" t="s">
        <v>109</v>
      </c>
      <c r="E273" s="315" t="s">
        <v>8809</v>
      </c>
      <c r="F273" s="315" t="s">
        <v>5742</v>
      </c>
      <c r="G273" s="317" t="s">
        <v>8845</v>
      </c>
      <c r="H273" s="1091" t="s">
        <v>1787</v>
      </c>
      <c r="I273" s="738" t="s">
        <v>3210</v>
      </c>
      <c r="J273" s="738" t="s">
        <v>6988</v>
      </c>
      <c r="K273" s="929" t="s">
        <v>6989</v>
      </c>
      <c r="L273" s="930" t="s">
        <v>6990</v>
      </c>
    </row>
    <row r="274" spans="1:15" s="291" customFormat="1" ht="84" outlineLevel="1">
      <c r="B274" s="691" t="s">
        <v>86</v>
      </c>
      <c r="C274" s="313" t="s">
        <v>6712</v>
      </c>
      <c r="D274" s="330" t="s">
        <v>109</v>
      </c>
      <c r="E274" s="315" t="s">
        <v>8810</v>
      </c>
      <c r="F274" s="315" t="s">
        <v>105</v>
      </c>
      <c r="G274" s="317" t="s">
        <v>8845</v>
      </c>
      <c r="H274" s="1091" t="s">
        <v>1788</v>
      </c>
      <c r="I274" s="738" t="s">
        <v>6713</v>
      </c>
      <c r="J274" s="738" t="s">
        <v>6991</v>
      </c>
      <c r="K274" s="929" t="s">
        <v>6992</v>
      </c>
      <c r="L274" s="930" t="s">
        <v>6993</v>
      </c>
    </row>
    <row r="275" spans="1:15" s="291" customFormat="1" ht="84" outlineLevel="1">
      <c r="B275" s="691" t="s">
        <v>86</v>
      </c>
      <c r="C275" s="313" t="s">
        <v>2955</v>
      </c>
      <c r="D275" s="330" t="s">
        <v>109</v>
      </c>
      <c r="E275" s="315" t="s">
        <v>8811</v>
      </c>
      <c r="F275" s="357" t="s">
        <v>794</v>
      </c>
      <c r="G275" s="339" t="s">
        <v>8837</v>
      </c>
      <c r="H275" s="1091" t="s">
        <v>1785</v>
      </c>
      <c r="I275" s="738" t="s">
        <v>3211</v>
      </c>
      <c r="J275" s="738" t="s">
        <v>6994</v>
      </c>
      <c r="K275" s="929" t="s">
        <v>6995</v>
      </c>
      <c r="L275" s="930" t="s">
        <v>6996</v>
      </c>
    </row>
    <row r="276" spans="1:15" s="291" customFormat="1" ht="84" outlineLevel="1">
      <c r="B276" s="691" t="s">
        <v>86</v>
      </c>
      <c r="C276" s="313" t="s">
        <v>2956</v>
      </c>
      <c r="D276" s="330" t="s">
        <v>109</v>
      </c>
      <c r="E276" s="315" t="s">
        <v>8812</v>
      </c>
      <c r="F276" s="357" t="s">
        <v>790</v>
      </c>
      <c r="G276" s="339" t="s">
        <v>8838</v>
      </c>
      <c r="H276" s="1091" t="s">
        <v>1786</v>
      </c>
      <c r="I276" s="738" t="s">
        <v>3212</v>
      </c>
      <c r="J276" s="738" t="s">
        <v>6997</v>
      </c>
      <c r="K276" s="929" t="s">
        <v>6998</v>
      </c>
      <c r="L276" s="930" t="s">
        <v>6999</v>
      </c>
    </row>
    <row r="277" spans="1:15" s="291" customFormat="1" ht="84.5" outlineLevel="1" thickBot="1">
      <c r="B277" s="691" t="s">
        <v>86</v>
      </c>
      <c r="C277" s="744" t="s">
        <v>2957</v>
      </c>
      <c r="D277" s="504" t="s">
        <v>109</v>
      </c>
      <c r="E277" s="543" t="s">
        <v>8813</v>
      </c>
      <c r="F277" s="543" t="s">
        <v>790</v>
      </c>
      <c r="G277" s="745" t="s">
        <v>8839</v>
      </c>
      <c r="H277" s="1092" t="s">
        <v>1360</v>
      </c>
      <c r="I277" s="734" t="s">
        <v>3213</v>
      </c>
      <c r="J277" s="734" t="s">
        <v>7000</v>
      </c>
      <c r="K277" s="948" t="s">
        <v>7001</v>
      </c>
      <c r="L277" s="949" t="s">
        <v>7002</v>
      </c>
    </row>
    <row r="278" spans="1:15">
      <c r="B278" s="690" t="s">
        <v>86</v>
      </c>
      <c r="H278" s="931"/>
      <c r="J278" s="737"/>
    </row>
    <row r="279" spans="1:15" s="686" customFormat="1" ht="13">
      <c r="B279" s="700" t="s">
        <v>5984</v>
      </c>
      <c r="C279" s="1181" t="s">
        <v>3977</v>
      </c>
      <c r="D279" s="1181"/>
      <c r="E279" s="1181"/>
      <c r="F279" s="1187" t="s">
        <v>5185</v>
      </c>
      <c r="G279" s="1180"/>
      <c r="H279" s="931"/>
      <c r="I279" s="354"/>
      <c r="J279" s="736"/>
    </row>
    <row r="280" spans="1:15" s="686" customFormat="1" ht="13">
      <c r="B280" s="693" t="s">
        <v>5984</v>
      </c>
      <c r="C280" s="697"/>
      <c r="D280" s="697"/>
      <c r="E280" s="697"/>
      <c r="F280" s="1180" t="s">
        <v>5981</v>
      </c>
      <c r="G280" s="1180"/>
      <c r="H280" s="931"/>
      <c r="I280" s="354"/>
      <c r="J280" s="736"/>
    </row>
    <row r="281" spans="1:15" s="297" customFormat="1" ht="12.5" outlineLevel="1" thickBot="1">
      <c r="A281" s="291"/>
      <c r="B281" s="693" t="s">
        <v>5984</v>
      </c>
      <c r="C281" s="306"/>
      <c r="D281" s="307"/>
      <c r="E281" s="307"/>
      <c r="F281" s="305"/>
      <c r="G281" s="305"/>
      <c r="H281" s="931"/>
      <c r="I281" s="353"/>
      <c r="J281" s="735"/>
      <c r="N281" s="291"/>
      <c r="O281" s="291"/>
    </row>
    <row r="282" spans="1:15" s="297" customFormat="1" ht="72" outlineLevel="1">
      <c r="A282" s="291"/>
      <c r="B282" s="691" t="s">
        <v>5984</v>
      </c>
      <c r="C282" s="308" t="s">
        <v>5998</v>
      </c>
      <c r="D282" s="309" t="s">
        <v>688</v>
      </c>
      <c r="E282" s="310" t="s">
        <v>5589</v>
      </c>
      <c r="F282" s="335" t="s">
        <v>6026</v>
      </c>
      <c r="G282" s="312"/>
      <c r="H282" s="1090" t="s">
        <v>1321</v>
      </c>
      <c r="I282" s="731" t="s">
        <v>3080</v>
      </c>
      <c r="J282" s="748" t="s">
        <v>8248</v>
      </c>
      <c r="K282" s="950" t="s">
        <v>8249</v>
      </c>
      <c r="L282" s="951" t="s">
        <v>8250</v>
      </c>
      <c r="N282" s="291"/>
      <c r="O282" s="291"/>
    </row>
    <row r="283" spans="1:15" s="297" customFormat="1" ht="48" outlineLevel="1">
      <c r="A283" s="291"/>
      <c r="B283" s="691" t="s">
        <v>5984</v>
      </c>
      <c r="C283" s="313" t="s">
        <v>5999</v>
      </c>
      <c r="D283" s="314" t="s">
        <v>688</v>
      </c>
      <c r="E283" s="315" t="s">
        <v>3366</v>
      </c>
      <c r="F283" s="336" t="s">
        <v>186</v>
      </c>
      <c r="G283" s="320" t="s">
        <v>5997</v>
      </c>
      <c r="H283" s="1091" t="s">
        <v>1435</v>
      </c>
      <c r="I283" s="732" t="s">
        <v>7024</v>
      </c>
      <c r="J283" s="738" t="s">
        <v>3296</v>
      </c>
      <c r="K283" s="929" t="s">
        <v>6956</v>
      </c>
      <c r="L283" s="930" t="s">
        <v>6957</v>
      </c>
      <c r="N283" s="291"/>
      <c r="O283" s="291"/>
    </row>
    <row r="284" spans="1:15" s="297" customFormat="1" ht="60" outlineLevel="1">
      <c r="A284" s="291"/>
      <c r="B284" s="691" t="s">
        <v>5984</v>
      </c>
      <c r="C284" s="313" t="s">
        <v>6000</v>
      </c>
      <c r="D284" s="314" t="s">
        <v>688</v>
      </c>
      <c r="E284" s="315" t="s">
        <v>3979</v>
      </c>
      <c r="F284" s="315" t="s">
        <v>105</v>
      </c>
      <c r="G284" s="316" t="s">
        <v>5551</v>
      </c>
      <c r="H284" s="1091" t="s">
        <v>1497</v>
      </c>
      <c r="I284" s="732" t="s">
        <v>7025</v>
      </c>
      <c r="J284" s="738" t="s">
        <v>7015</v>
      </c>
      <c r="K284" s="929" t="s">
        <v>7016</v>
      </c>
      <c r="L284" s="930" t="s">
        <v>7017</v>
      </c>
      <c r="N284" s="291"/>
      <c r="O284" s="291"/>
    </row>
    <row r="285" spans="1:15" s="297" customFormat="1" ht="60" outlineLevel="1">
      <c r="A285" s="291"/>
      <c r="B285" s="691" t="s">
        <v>5984</v>
      </c>
      <c r="C285" s="313" t="s">
        <v>6001</v>
      </c>
      <c r="D285" s="314" t="s">
        <v>688</v>
      </c>
      <c r="E285" s="315" t="s">
        <v>5372</v>
      </c>
      <c r="F285" s="360" t="s">
        <v>5737</v>
      </c>
      <c r="G285" s="317"/>
      <c r="H285" s="1091" t="s">
        <v>1499</v>
      </c>
      <c r="I285" s="732" t="s">
        <v>7026</v>
      </c>
      <c r="J285" s="738" t="s">
        <v>3297</v>
      </c>
      <c r="K285" s="929" t="s">
        <v>6958</v>
      </c>
      <c r="L285" s="930" t="s">
        <v>6959</v>
      </c>
      <c r="N285" s="291"/>
      <c r="O285" s="291"/>
    </row>
    <row r="286" spans="1:15" s="297" customFormat="1" ht="48" outlineLevel="1">
      <c r="A286" s="291"/>
      <c r="B286" s="691" t="s">
        <v>5984</v>
      </c>
      <c r="C286" s="313" t="s">
        <v>6002</v>
      </c>
      <c r="D286" s="314" t="s">
        <v>688</v>
      </c>
      <c r="E286" s="337" t="s">
        <v>3983</v>
      </c>
      <c r="F286" s="315" t="s">
        <v>105</v>
      </c>
      <c r="G286" s="316"/>
      <c r="H286" s="1091" t="s">
        <v>1374</v>
      </c>
      <c r="I286" s="738" t="s">
        <v>7027</v>
      </c>
      <c r="J286" s="738" t="s">
        <v>3298</v>
      </c>
      <c r="K286" s="929" t="s">
        <v>6960</v>
      </c>
      <c r="L286" s="930" t="s">
        <v>6961</v>
      </c>
      <c r="N286" s="291"/>
      <c r="O286" s="291"/>
    </row>
    <row r="287" spans="1:15" s="297" customFormat="1" ht="48" outlineLevel="1">
      <c r="A287" s="291"/>
      <c r="B287" s="691" t="s">
        <v>5984</v>
      </c>
      <c r="C287" s="313" t="s">
        <v>6003</v>
      </c>
      <c r="D287" s="314" t="s">
        <v>84</v>
      </c>
      <c r="E287" s="337" t="s">
        <v>3984</v>
      </c>
      <c r="F287" s="315" t="s">
        <v>105</v>
      </c>
      <c r="G287" s="316"/>
      <c r="H287" s="1091" t="s">
        <v>1464</v>
      </c>
      <c r="I287" s="738" t="s">
        <v>7028</v>
      </c>
      <c r="J287" s="738" t="s">
        <v>3299</v>
      </c>
      <c r="K287" s="929" t="s">
        <v>6962</v>
      </c>
      <c r="L287" s="930" t="s">
        <v>6963</v>
      </c>
      <c r="N287" s="291"/>
      <c r="O287" s="291"/>
    </row>
    <row r="288" spans="1:15" s="297" customFormat="1" ht="60" outlineLevel="1">
      <c r="A288" s="291"/>
      <c r="B288" s="691" t="s">
        <v>5984</v>
      </c>
      <c r="C288" s="313" t="s">
        <v>6004</v>
      </c>
      <c r="D288" s="314" t="s">
        <v>688</v>
      </c>
      <c r="E288" s="315" t="s">
        <v>3982</v>
      </c>
      <c r="F288" s="315" t="s">
        <v>174</v>
      </c>
      <c r="G288" s="316" t="s">
        <v>8411</v>
      </c>
      <c r="H288" s="1091" t="s">
        <v>1497</v>
      </c>
      <c r="I288" s="738" t="s">
        <v>7029</v>
      </c>
      <c r="J288" s="738" t="s">
        <v>3300</v>
      </c>
      <c r="K288" s="929" t="s">
        <v>6964</v>
      </c>
      <c r="L288" s="930" t="s">
        <v>6965</v>
      </c>
      <c r="N288" s="291"/>
      <c r="O288" s="291"/>
    </row>
    <row r="289" spans="1:15" s="297" customFormat="1" ht="48" outlineLevel="1">
      <c r="A289" s="291"/>
      <c r="B289" s="691" t="s">
        <v>5984</v>
      </c>
      <c r="C289" s="313" t="s">
        <v>6005</v>
      </c>
      <c r="D289" s="314" t="s">
        <v>688</v>
      </c>
      <c r="E289" s="315" t="s">
        <v>4126</v>
      </c>
      <c r="F289" s="315" t="s">
        <v>5748</v>
      </c>
      <c r="G289" s="316" t="s">
        <v>5552</v>
      </c>
      <c r="H289" s="1091" t="s">
        <v>1323</v>
      </c>
      <c r="I289" s="738" t="s">
        <v>7030</v>
      </c>
      <c r="J289" s="738" t="s">
        <v>3309</v>
      </c>
      <c r="K289" s="929" t="s">
        <v>7018</v>
      </c>
      <c r="L289" s="930" t="s">
        <v>7019</v>
      </c>
      <c r="N289" s="291"/>
      <c r="O289" s="291"/>
    </row>
    <row r="290" spans="1:15" s="297" customFormat="1" ht="72" outlineLevel="1">
      <c r="A290" s="291"/>
      <c r="B290" s="691" t="s">
        <v>5984</v>
      </c>
      <c r="C290" s="313" t="s">
        <v>6006</v>
      </c>
      <c r="D290" s="314" t="s">
        <v>84</v>
      </c>
      <c r="E290" s="315" t="s">
        <v>3895</v>
      </c>
      <c r="F290" s="315" t="s">
        <v>179</v>
      </c>
      <c r="G290" s="317" t="s">
        <v>5553</v>
      </c>
      <c r="H290" s="1091" t="s">
        <v>1321</v>
      </c>
      <c r="I290" s="738" t="s">
        <v>7031</v>
      </c>
      <c r="J290" s="738" t="s">
        <v>8216</v>
      </c>
      <c r="K290" s="929" t="s">
        <v>8251</v>
      </c>
      <c r="L290" s="930" t="s">
        <v>8252</v>
      </c>
      <c r="N290" s="291"/>
      <c r="O290" s="291"/>
    </row>
    <row r="291" spans="1:15" s="297" customFormat="1" ht="72" outlineLevel="1">
      <c r="A291" s="291"/>
      <c r="B291" s="691" t="s">
        <v>5984</v>
      </c>
      <c r="C291" s="313" t="s">
        <v>6007</v>
      </c>
      <c r="D291" s="314" t="s">
        <v>84</v>
      </c>
      <c r="E291" s="315" t="s">
        <v>3896</v>
      </c>
      <c r="F291" s="315" t="s">
        <v>1106</v>
      </c>
      <c r="G291" s="316"/>
      <c r="H291" s="1091" t="s">
        <v>1321</v>
      </c>
      <c r="I291" s="738" t="s">
        <v>7032</v>
      </c>
      <c r="J291" s="738" t="s">
        <v>8219</v>
      </c>
      <c r="K291" s="929" t="s">
        <v>8253</v>
      </c>
      <c r="L291" s="930" t="s">
        <v>8254</v>
      </c>
      <c r="N291" s="291"/>
      <c r="O291" s="291"/>
    </row>
    <row r="292" spans="1:15" s="297" customFormat="1" ht="60" outlineLevel="1">
      <c r="A292" s="291"/>
      <c r="B292" s="691" t="s">
        <v>5984</v>
      </c>
      <c r="C292" s="313" t="s">
        <v>6008</v>
      </c>
      <c r="D292" s="314" t="s">
        <v>688</v>
      </c>
      <c r="E292" s="315" t="s">
        <v>3987</v>
      </c>
      <c r="F292" s="315" t="s">
        <v>790</v>
      </c>
      <c r="G292" s="320" t="s">
        <v>5554</v>
      </c>
      <c r="H292" s="1091" t="s">
        <v>1799</v>
      </c>
      <c r="I292" s="738" t="s">
        <v>7033</v>
      </c>
      <c r="J292" s="738" t="s">
        <v>3302</v>
      </c>
      <c r="K292" s="929" t="s">
        <v>6968</v>
      </c>
      <c r="L292" s="930" t="s">
        <v>6969</v>
      </c>
      <c r="N292" s="291"/>
      <c r="O292" s="291"/>
    </row>
    <row r="293" spans="1:15" s="297" customFormat="1" ht="60" outlineLevel="1">
      <c r="A293" s="291"/>
      <c r="B293" s="691" t="s">
        <v>5984</v>
      </c>
      <c r="C293" s="313" t="s">
        <v>6009</v>
      </c>
      <c r="D293" s="314" t="s">
        <v>688</v>
      </c>
      <c r="E293" s="315" t="s">
        <v>5374</v>
      </c>
      <c r="F293" s="315" t="s">
        <v>5749</v>
      </c>
      <c r="G293" s="317" t="s">
        <v>5555</v>
      </c>
      <c r="H293" s="1091" t="s">
        <v>1370</v>
      </c>
      <c r="I293" s="738" t="s">
        <v>7034</v>
      </c>
      <c r="J293" s="738" t="s">
        <v>3310</v>
      </c>
      <c r="K293" s="929" t="s">
        <v>7020</v>
      </c>
      <c r="L293" s="930" t="s">
        <v>7021</v>
      </c>
      <c r="N293" s="291"/>
      <c r="O293" s="291"/>
    </row>
    <row r="294" spans="1:15" s="297" customFormat="1" ht="60" outlineLevel="1">
      <c r="A294" s="291"/>
      <c r="B294" s="691" t="s">
        <v>5984</v>
      </c>
      <c r="C294" s="313" t="s">
        <v>6010</v>
      </c>
      <c r="D294" s="314" t="s">
        <v>688</v>
      </c>
      <c r="E294" s="315" t="s">
        <v>5373</v>
      </c>
      <c r="F294" s="315" t="s">
        <v>5749</v>
      </c>
      <c r="G294" s="317" t="s">
        <v>5556</v>
      </c>
      <c r="H294" s="1091" t="s">
        <v>1366</v>
      </c>
      <c r="I294" s="738" t="s">
        <v>7035</v>
      </c>
      <c r="J294" s="738" t="s">
        <v>3311</v>
      </c>
      <c r="K294" s="929" t="s">
        <v>7022</v>
      </c>
      <c r="L294" s="930" t="s">
        <v>7023</v>
      </c>
      <c r="N294" s="291"/>
      <c r="O294" s="291"/>
    </row>
    <row r="295" spans="1:15" s="297" customFormat="1" ht="60" outlineLevel="1">
      <c r="A295" s="291"/>
      <c r="B295" s="691" t="s">
        <v>5984</v>
      </c>
      <c r="C295" s="313" t="s">
        <v>6011</v>
      </c>
      <c r="D295" s="314" t="s">
        <v>109</v>
      </c>
      <c r="E295" s="315" t="s">
        <v>3586</v>
      </c>
      <c r="F295" s="315" t="s">
        <v>105</v>
      </c>
      <c r="G295" s="318" t="s">
        <v>5557</v>
      </c>
      <c r="H295" s="1091" t="s">
        <v>7249</v>
      </c>
      <c r="I295" s="738" t="s">
        <v>7036</v>
      </c>
      <c r="J295" s="738" t="s">
        <v>3305</v>
      </c>
      <c r="K295" s="929" t="s">
        <v>6974</v>
      </c>
      <c r="L295" s="930" t="s">
        <v>6975</v>
      </c>
      <c r="N295" s="291"/>
      <c r="O295" s="291"/>
    </row>
    <row r="296" spans="1:15" s="297" customFormat="1" ht="72" outlineLevel="1">
      <c r="A296" s="291"/>
      <c r="B296" s="691" t="s">
        <v>5984</v>
      </c>
      <c r="C296" s="723" t="s">
        <v>6012</v>
      </c>
      <c r="D296" s="314" t="s">
        <v>109</v>
      </c>
      <c r="E296" s="315" t="s">
        <v>8329</v>
      </c>
      <c r="F296" s="512" t="s">
        <v>5357</v>
      </c>
      <c r="G296" s="318" t="s">
        <v>8330</v>
      </c>
      <c r="H296" s="1091" t="s">
        <v>1354</v>
      </c>
      <c r="I296" s="738" t="s">
        <v>7037</v>
      </c>
      <c r="J296" s="738" t="s">
        <v>8344</v>
      </c>
      <c r="K296" s="929" t="s">
        <v>8345</v>
      </c>
      <c r="L296" s="930" t="s">
        <v>8346</v>
      </c>
      <c r="N296" s="291"/>
      <c r="O296" s="291"/>
    </row>
    <row r="297" spans="1:15" s="297" customFormat="1" ht="60" outlineLevel="1">
      <c r="A297" s="291"/>
      <c r="B297" s="691" t="s">
        <v>5984</v>
      </c>
      <c r="C297" s="313" t="s">
        <v>6013</v>
      </c>
      <c r="D297" s="314" t="s">
        <v>109</v>
      </c>
      <c r="E297" s="315" t="s">
        <v>3900</v>
      </c>
      <c r="F297" s="315" t="s">
        <v>154</v>
      </c>
      <c r="G297" s="318" t="s">
        <v>5558</v>
      </c>
      <c r="H297" s="1091" t="s">
        <v>7243</v>
      </c>
      <c r="I297" s="738" t="s">
        <v>7038</v>
      </c>
      <c r="J297" s="738" t="s">
        <v>3307</v>
      </c>
      <c r="K297" s="929" t="s">
        <v>6978</v>
      </c>
      <c r="L297" s="930" t="s">
        <v>6979</v>
      </c>
      <c r="N297" s="291"/>
      <c r="O297" s="291"/>
    </row>
    <row r="298" spans="1:15" s="297" customFormat="1" ht="72" outlineLevel="1">
      <c r="A298" s="291"/>
      <c r="B298" s="691" t="s">
        <v>5984</v>
      </c>
      <c r="C298" s="313" t="s">
        <v>8459</v>
      </c>
      <c r="D298" s="314" t="s">
        <v>84</v>
      </c>
      <c r="E298" s="315" t="s">
        <v>3902</v>
      </c>
      <c r="F298" s="315" t="s">
        <v>5357</v>
      </c>
      <c r="G298" s="316" t="s">
        <v>8460</v>
      </c>
      <c r="H298" s="1091" t="s">
        <v>8635</v>
      </c>
      <c r="I298" s="738" t="s">
        <v>8461</v>
      </c>
      <c r="J298" s="738" t="s">
        <v>8456</v>
      </c>
      <c r="K298" s="929" t="s">
        <v>8457</v>
      </c>
      <c r="L298" s="930" t="s">
        <v>8458</v>
      </c>
      <c r="N298" s="291"/>
      <c r="O298" s="291"/>
    </row>
    <row r="299" spans="1:15" s="297" customFormat="1" ht="84" outlineLevel="1">
      <c r="A299" s="291"/>
      <c r="B299" s="691" t="s">
        <v>5984</v>
      </c>
      <c r="C299" s="313" t="s">
        <v>6014</v>
      </c>
      <c r="D299" s="314" t="s">
        <v>84</v>
      </c>
      <c r="E299" s="315" t="s">
        <v>3816</v>
      </c>
      <c r="F299" s="315" t="s">
        <v>105</v>
      </c>
      <c r="G299" s="316" t="s">
        <v>5521</v>
      </c>
      <c r="H299" s="1091" t="s">
        <v>1819</v>
      </c>
      <c r="I299" s="738" t="s">
        <v>7039</v>
      </c>
      <c r="J299" s="738" t="s">
        <v>8222</v>
      </c>
      <c r="K299" s="929" t="s">
        <v>8279</v>
      </c>
      <c r="L299" s="930" t="s">
        <v>8280</v>
      </c>
      <c r="N299" s="291"/>
      <c r="O299" s="291"/>
    </row>
    <row r="300" spans="1:15" s="297" customFormat="1" ht="60" outlineLevel="1">
      <c r="A300" s="291"/>
      <c r="B300" s="691" t="s">
        <v>5984</v>
      </c>
      <c r="C300" s="313" t="s">
        <v>6015</v>
      </c>
      <c r="D300" s="314" t="s">
        <v>84</v>
      </c>
      <c r="E300" s="315" t="s">
        <v>3909</v>
      </c>
      <c r="F300" s="512" t="s">
        <v>105</v>
      </c>
      <c r="G300" s="316" t="s">
        <v>5525</v>
      </c>
      <c r="H300" s="1091" t="s">
        <v>1832</v>
      </c>
      <c r="I300" s="738" t="s">
        <v>7040</v>
      </c>
      <c r="J300" s="738" t="s">
        <v>6982</v>
      </c>
      <c r="K300" s="929" t="s">
        <v>6983</v>
      </c>
      <c r="L300" s="930" t="s">
        <v>6984</v>
      </c>
      <c r="N300" s="291"/>
      <c r="O300" s="291"/>
    </row>
    <row r="301" spans="1:15" s="297" customFormat="1" ht="60" outlineLevel="1">
      <c r="A301" s="291"/>
      <c r="B301" s="691" t="s">
        <v>5984</v>
      </c>
      <c r="C301" s="313" t="s">
        <v>8388</v>
      </c>
      <c r="D301" s="314" t="s">
        <v>84</v>
      </c>
      <c r="E301" s="315" t="s">
        <v>8365</v>
      </c>
      <c r="F301" s="512" t="s">
        <v>105</v>
      </c>
      <c r="G301" s="316" t="s">
        <v>8366</v>
      </c>
      <c r="H301" s="1091" t="s">
        <v>1328</v>
      </c>
      <c r="I301" s="738" t="s">
        <v>8391</v>
      </c>
      <c r="J301" s="738" t="s">
        <v>8367</v>
      </c>
      <c r="K301" s="929" t="s">
        <v>8368</v>
      </c>
      <c r="L301" s="930" t="s">
        <v>8369</v>
      </c>
      <c r="N301" s="291"/>
      <c r="O301" s="291"/>
    </row>
    <row r="302" spans="1:15" s="297" customFormat="1" ht="72" outlineLevel="1">
      <c r="A302" s="291"/>
      <c r="B302" s="691" t="s">
        <v>5984</v>
      </c>
      <c r="C302" s="313" t="s">
        <v>8389</v>
      </c>
      <c r="D302" s="314" t="s">
        <v>109</v>
      </c>
      <c r="E302" s="315" t="s">
        <v>8371</v>
      </c>
      <c r="F302" s="512" t="s">
        <v>5357</v>
      </c>
      <c r="G302" s="316" t="s">
        <v>8390</v>
      </c>
      <c r="H302" s="1091" t="s">
        <v>1330</v>
      </c>
      <c r="I302" s="738" t="s">
        <v>8392</v>
      </c>
      <c r="J302" s="738" t="s">
        <v>8373</v>
      </c>
      <c r="K302" s="929" t="s">
        <v>8374</v>
      </c>
      <c r="L302" s="930" t="s">
        <v>8375</v>
      </c>
      <c r="N302" s="291"/>
      <c r="O302" s="291"/>
    </row>
    <row r="303" spans="1:15" s="297" customFormat="1" ht="72" outlineLevel="1">
      <c r="A303" s="291"/>
      <c r="B303" s="691" t="s">
        <v>5984</v>
      </c>
      <c r="C303" s="313" t="s">
        <v>6016</v>
      </c>
      <c r="D303" s="314" t="s">
        <v>688</v>
      </c>
      <c r="E303" s="315" t="s">
        <v>3989</v>
      </c>
      <c r="F303" s="315" t="s">
        <v>789</v>
      </c>
      <c r="G303" s="316" t="s">
        <v>5566</v>
      </c>
      <c r="H303" s="1091" t="s">
        <v>1773</v>
      </c>
      <c r="I303" s="738" t="s">
        <v>7041</v>
      </c>
      <c r="J303" s="738" t="s">
        <v>8243</v>
      </c>
      <c r="K303" s="929" t="s">
        <v>8228</v>
      </c>
      <c r="L303" s="930" t="s">
        <v>8229</v>
      </c>
      <c r="N303" s="291"/>
      <c r="O303" s="291"/>
    </row>
    <row r="304" spans="1:15" s="297" customFormat="1" ht="72" outlineLevel="1">
      <c r="A304" s="291"/>
      <c r="B304" s="691" t="s">
        <v>5984</v>
      </c>
      <c r="C304" s="313" t="s">
        <v>6017</v>
      </c>
      <c r="D304" s="314" t="s">
        <v>688</v>
      </c>
      <c r="E304" s="315" t="s">
        <v>5361</v>
      </c>
      <c r="F304" s="315" t="s">
        <v>5738</v>
      </c>
      <c r="G304" s="316" t="s">
        <v>5526</v>
      </c>
      <c r="H304" s="1091" t="s">
        <v>1771</v>
      </c>
      <c r="I304" s="738" t="s">
        <v>7042</v>
      </c>
      <c r="J304" s="738" t="s">
        <v>8230</v>
      </c>
      <c r="K304" s="929" t="s">
        <v>8231</v>
      </c>
      <c r="L304" s="930" t="s">
        <v>8232</v>
      </c>
      <c r="N304" s="291"/>
      <c r="O304" s="291"/>
    </row>
    <row r="305" spans="1:15" s="297" customFormat="1" ht="108" outlineLevel="1">
      <c r="A305" s="291"/>
      <c r="B305" s="691" t="s">
        <v>5984</v>
      </c>
      <c r="C305" s="313" t="s">
        <v>6841</v>
      </c>
      <c r="D305" s="833" t="s">
        <v>109</v>
      </c>
      <c r="E305" s="834" t="s">
        <v>6752</v>
      </c>
      <c r="F305" s="835" t="s">
        <v>105</v>
      </c>
      <c r="G305" s="928" t="s">
        <v>8310</v>
      </c>
      <c r="H305" s="1091" t="s">
        <v>7246</v>
      </c>
      <c r="I305" s="738" t="s">
        <v>7043</v>
      </c>
      <c r="J305" s="738" t="s">
        <v>7055</v>
      </c>
      <c r="K305" s="929" t="s">
        <v>7056</v>
      </c>
      <c r="L305" s="930" t="s">
        <v>7057</v>
      </c>
      <c r="M305" s="931"/>
      <c r="N305" s="931"/>
      <c r="O305" s="291"/>
    </row>
    <row r="306" spans="1:15" s="297" customFormat="1" ht="96" outlineLevel="1">
      <c r="A306" s="291"/>
      <c r="B306" s="691" t="s">
        <v>5984</v>
      </c>
      <c r="C306" s="313" t="s">
        <v>6842</v>
      </c>
      <c r="D306" s="833" t="s">
        <v>109</v>
      </c>
      <c r="E306" s="834" t="s">
        <v>6753</v>
      </c>
      <c r="F306" s="358" t="s">
        <v>8301</v>
      </c>
      <c r="G306" s="932" t="s">
        <v>7072</v>
      </c>
      <c r="H306" s="1091" t="s">
        <v>7247</v>
      </c>
      <c r="I306" s="738" t="s">
        <v>7044</v>
      </c>
      <c r="J306" s="738" t="s">
        <v>8311</v>
      </c>
      <c r="K306" s="929" t="s">
        <v>8312</v>
      </c>
      <c r="L306" s="930" t="s">
        <v>8313</v>
      </c>
      <c r="M306" s="931"/>
      <c r="N306" s="931"/>
      <c r="O306" s="291"/>
    </row>
    <row r="307" spans="1:15" s="297" customFormat="1" ht="60" outlineLevel="1">
      <c r="A307" s="291"/>
      <c r="B307" s="691" t="s">
        <v>5984</v>
      </c>
      <c r="C307" s="313" t="s">
        <v>6843</v>
      </c>
      <c r="D307" s="833" t="s">
        <v>109</v>
      </c>
      <c r="E307" s="834" t="s">
        <v>6754</v>
      </c>
      <c r="F307" s="835" t="s">
        <v>105</v>
      </c>
      <c r="G307" s="932" t="s">
        <v>7073</v>
      </c>
      <c r="H307" s="1091" t="s">
        <v>1333</v>
      </c>
      <c r="I307" s="738" t="s">
        <v>7045</v>
      </c>
      <c r="J307" s="738" t="s">
        <v>6790</v>
      </c>
      <c r="K307" s="929" t="s">
        <v>6791</v>
      </c>
      <c r="L307" s="930" t="s">
        <v>6792</v>
      </c>
      <c r="M307" s="931"/>
      <c r="N307" s="931"/>
      <c r="O307" s="291"/>
    </row>
    <row r="308" spans="1:15" s="297" customFormat="1" ht="72" outlineLevel="1">
      <c r="A308" s="291"/>
      <c r="B308" s="691" t="s">
        <v>5984</v>
      </c>
      <c r="C308" s="313" t="s">
        <v>6844</v>
      </c>
      <c r="D308" s="833" t="s">
        <v>109</v>
      </c>
      <c r="E308" s="834" t="s">
        <v>6755</v>
      </c>
      <c r="F308" s="835" t="s">
        <v>105</v>
      </c>
      <c r="G308" s="932" t="s">
        <v>7073</v>
      </c>
      <c r="H308" s="1091" t="s">
        <v>1337</v>
      </c>
      <c r="I308" s="738" t="s">
        <v>7046</v>
      </c>
      <c r="J308" s="738" t="s">
        <v>6795</v>
      </c>
      <c r="K308" s="929" t="s">
        <v>6796</v>
      </c>
      <c r="L308" s="930" t="s">
        <v>6797</v>
      </c>
      <c r="M308" s="931"/>
      <c r="N308" s="931"/>
      <c r="O308" s="291"/>
    </row>
    <row r="309" spans="1:15" s="297" customFormat="1" ht="72" outlineLevel="1">
      <c r="A309" s="291"/>
      <c r="B309" s="691" t="s">
        <v>5984</v>
      </c>
      <c r="C309" s="313" t="s">
        <v>6845</v>
      </c>
      <c r="D309" s="833" t="s">
        <v>84</v>
      </c>
      <c r="E309" s="834" t="s">
        <v>6756</v>
      </c>
      <c r="F309" s="835" t="s">
        <v>105</v>
      </c>
      <c r="G309" s="932"/>
      <c r="H309" s="1091" t="s">
        <v>1339</v>
      </c>
      <c r="I309" s="738" t="s">
        <v>7047</v>
      </c>
      <c r="J309" s="738" t="s">
        <v>6800</v>
      </c>
      <c r="K309" s="929" t="s">
        <v>6801</v>
      </c>
      <c r="L309" s="930" t="s">
        <v>6802</v>
      </c>
      <c r="M309" s="931"/>
      <c r="N309" s="931"/>
      <c r="O309" s="291"/>
    </row>
    <row r="310" spans="1:15" s="297" customFormat="1" ht="72" outlineLevel="1">
      <c r="A310" s="291"/>
      <c r="B310" s="691" t="s">
        <v>5984</v>
      </c>
      <c r="C310" s="313" t="s">
        <v>6846</v>
      </c>
      <c r="D310" s="833" t="s">
        <v>84</v>
      </c>
      <c r="E310" s="834" t="s">
        <v>6757</v>
      </c>
      <c r="F310" s="835" t="s">
        <v>105</v>
      </c>
      <c r="G310" s="932"/>
      <c r="H310" s="1091" t="s">
        <v>1341</v>
      </c>
      <c r="I310" s="738" t="s">
        <v>7048</v>
      </c>
      <c r="J310" s="738" t="s">
        <v>6805</v>
      </c>
      <c r="K310" s="929" t="s">
        <v>6806</v>
      </c>
      <c r="L310" s="930" t="s">
        <v>6807</v>
      </c>
      <c r="M310" s="931"/>
      <c r="N310" s="931"/>
      <c r="O310" s="291"/>
    </row>
    <row r="311" spans="1:15" s="297" customFormat="1" ht="72" outlineLevel="1">
      <c r="A311" s="291"/>
      <c r="B311" s="691" t="s">
        <v>5984</v>
      </c>
      <c r="C311" s="313" t="s">
        <v>6847</v>
      </c>
      <c r="D311" s="833" t="s">
        <v>109</v>
      </c>
      <c r="E311" s="834" t="s">
        <v>6758</v>
      </c>
      <c r="F311" s="835" t="s">
        <v>105</v>
      </c>
      <c r="G311" s="932" t="s">
        <v>7073</v>
      </c>
      <c r="H311" s="1091" t="s">
        <v>1343</v>
      </c>
      <c r="I311" s="738" t="s">
        <v>7049</v>
      </c>
      <c r="J311" s="738" t="s">
        <v>6810</v>
      </c>
      <c r="K311" s="929" t="s">
        <v>6811</v>
      </c>
      <c r="L311" s="930" t="s">
        <v>6812</v>
      </c>
      <c r="M311" s="931"/>
      <c r="N311" s="931"/>
      <c r="O311" s="291"/>
    </row>
    <row r="312" spans="1:15" s="297" customFormat="1" ht="72" outlineLevel="1">
      <c r="A312" s="291"/>
      <c r="B312" s="691" t="s">
        <v>5984</v>
      </c>
      <c r="C312" s="313" t="s">
        <v>6848</v>
      </c>
      <c r="D312" s="833" t="s">
        <v>109</v>
      </c>
      <c r="E312" s="834" t="s">
        <v>6759</v>
      </c>
      <c r="F312" s="835" t="s">
        <v>157</v>
      </c>
      <c r="G312" s="932" t="s">
        <v>7073</v>
      </c>
      <c r="H312" s="1091" t="s">
        <v>1345</v>
      </c>
      <c r="I312" s="738" t="s">
        <v>7050</v>
      </c>
      <c r="J312" s="738" t="s">
        <v>6815</v>
      </c>
      <c r="K312" s="929" t="s">
        <v>6816</v>
      </c>
      <c r="L312" s="930" t="s">
        <v>6817</v>
      </c>
      <c r="M312" s="931"/>
      <c r="N312" s="931"/>
      <c r="O312" s="291"/>
    </row>
    <row r="313" spans="1:15" s="297" customFormat="1" ht="72" outlineLevel="1">
      <c r="A313" s="291"/>
      <c r="B313" s="691" t="s">
        <v>5984</v>
      </c>
      <c r="C313" s="313" t="s">
        <v>6849</v>
      </c>
      <c r="D313" s="833" t="s">
        <v>109</v>
      </c>
      <c r="E313" s="834" t="s">
        <v>6760</v>
      </c>
      <c r="F313" s="835" t="s">
        <v>787</v>
      </c>
      <c r="G313" s="932" t="s">
        <v>7073</v>
      </c>
      <c r="H313" s="1091" t="s">
        <v>1349</v>
      </c>
      <c r="I313" s="738" t="s">
        <v>7051</v>
      </c>
      <c r="J313" s="738" t="s">
        <v>6820</v>
      </c>
      <c r="K313" s="929" t="s">
        <v>6821</v>
      </c>
      <c r="L313" s="930" t="s">
        <v>6822</v>
      </c>
      <c r="M313" s="931"/>
      <c r="N313" s="931"/>
      <c r="O313" s="291"/>
    </row>
    <row r="314" spans="1:15" s="291" customFormat="1" ht="84" outlineLevel="1">
      <c r="B314" s="691" t="s">
        <v>5984</v>
      </c>
      <c r="C314" s="313" t="s">
        <v>6018</v>
      </c>
      <c r="D314" s="334" t="s">
        <v>84</v>
      </c>
      <c r="E314" s="332" t="s">
        <v>3824</v>
      </c>
      <c r="F314" s="332" t="s">
        <v>105</v>
      </c>
      <c r="G314" s="499" t="s">
        <v>6049</v>
      </c>
      <c r="H314" s="1091" t="s">
        <v>1819</v>
      </c>
      <c r="I314" s="738" t="s">
        <v>7052</v>
      </c>
      <c r="J314" s="738" t="s">
        <v>8291</v>
      </c>
      <c r="K314" s="929" t="s">
        <v>8292</v>
      </c>
      <c r="L314" s="930" t="s">
        <v>8293</v>
      </c>
    </row>
    <row r="315" spans="1:15" s="297" customFormat="1" ht="96" outlineLevel="1">
      <c r="A315" s="291"/>
      <c r="B315" s="691" t="s">
        <v>5984</v>
      </c>
      <c r="C315" s="313" t="s">
        <v>6019</v>
      </c>
      <c r="D315" s="314" t="s">
        <v>109</v>
      </c>
      <c r="E315" s="315" t="s">
        <v>3930</v>
      </c>
      <c r="F315" s="315" t="s">
        <v>790</v>
      </c>
      <c r="G315" s="548" t="s">
        <v>6021</v>
      </c>
      <c r="H315" s="1091" t="s">
        <v>1363</v>
      </c>
      <c r="I315" s="738" t="s">
        <v>7053</v>
      </c>
      <c r="J315" s="738" t="s">
        <v>8255</v>
      </c>
      <c r="K315" s="929" t="s">
        <v>8256</v>
      </c>
      <c r="L315" s="930" t="s">
        <v>8257</v>
      </c>
      <c r="N315" s="291"/>
      <c r="O315" s="291"/>
    </row>
    <row r="316" spans="1:15" s="297" customFormat="1" ht="96.5" outlineLevel="1" thickBot="1">
      <c r="A316" s="291"/>
      <c r="B316" s="691" t="s">
        <v>5984</v>
      </c>
      <c r="C316" s="744" t="s">
        <v>6020</v>
      </c>
      <c r="D316" s="547" t="s">
        <v>109</v>
      </c>
      <c r="E316" s="543" t="s">
        <v>3931</v>
      </c>
      <c r="F316" s="543" t="s">
        <v>790</v>
      </c>
      <c r="G316" s="549" t="s">
        <v>6022</v>
      </c>
      <c r="H316" s="1092" t="s">
        <v>1363</v>
      </c>
      <c r="I316" s="734" t="s">
        <v>7054</v>
      </c>
      <c r="J316" s="734" t="s">
        <v>8258</v>
      </c>
      <c r="K316" s="948" t="s">
        <v>8259</v>
      </c>
      <c r="L316" s="949" t="s">
        <v>8260</v>
      </c>
      <c r="N316" s="291"/>
      <c r="O316" s="291"/>
    </row>
    <row r="317" spans="1:15">
      <c r="B317" s="690" t="s">
        <v>5984</v>
      </c>
      <c r="H317" s="931"/>
      <c r="J317" s="737"/>
    </row>
    <row r="318" spans="1:15" s="545" customFormat="1" ht="13">
      <c r="A318" s="686"/>
      <c r="B318" s="694" t="s">
        <v>87</v>
      </c>
      <c r="C318" s="1186" t="s">
        <v>3535</v>
      </c>
      <c r="D318" s="1186"/>
      <c r="E318" s="1186"/>
      <c r="F318" s="1180" t="s">
        <v>5184</v>
      </c>
      <c r="G318" s="1180"/>
      <c r="H318" s="931"/>
      <c r="I318" s="354"/>
      <c r="J318" s="736"/>
      <c r="N318" s="686"/>
      <c r="O318" s="686"/>
    </row>
    <row r="319" spans="1:15" s="297" customFormat="1" ht="12.5" outlineLevel="1" thickBot="1">
      <c r="A319" s="291"/>
      <c r="B319" s="693" t="s">
        <v>87</v>
      </c>
      <c r="C319" s="306"/>
      <c r="D319" s="307"/>
      <c r="E319" s="307"/>
      <c r="F319" s="305"/>
      <c r="G319" s="305"/>
      <c r="H319" s="931"/>
      <c r="I319" s="353"/>
      <c r="J319" s="735"/>
      <c r="N319" s="291"/>
      <c r="O319" s="291"/>
    </row>
    <row r="320" spans="1:15" s="291" customFormat="1" outlineLevel="1">
      <c r="B320" s="691" t="s">
        <v>87</v>
      </c>
      <c r="C320" s="308" t="s">
        <v>2958</v>
      </c>
      <c r="D320" s="328" t="s">
        <v>688</v>
      </c>
      <c r="E320" s="341" t="s">
        <v>5327</v>
      </c>
      <c r="F320" s="329" t="s">
        <v>5384</v>
      </c>
      <c r="G320" s="342"/>
      <c r="H320" s="1090"/>
      <c r="I320" s="739"/>
      <c r="J320" s="748" t="s">
        <v>1821</v>
      </c>
      <c r="K320" s="933"/>
      <c r="L320" s="934"/>
    </row>
    <row r="321" spans="2:12" s="291" customFormat="1" ht="48" outlineLevel="1">
      <c r="B321" s="691" t="s">
        <v>87</v>
      </c>
      <c r="C321" s="313" t="s">
        <v>2959</v>
      </c>
      <c r="D321" s="330" t="s">
        <v>688</v>
      </c>
      <c r="E321" s="1117" t="s">
        <v>5422</v>
      </c>
      <c r="F321" s="331" t="s">
        <v>796</v>
      </c>
      <c r="G321" s="345" t="s">
        <v>6070</v>
      </c>
      <c r="H321" s="1091" t="s">
        <v>2692</v>
      </c>
      <c r="I321" s="740" t="s">
        <v>3089</v>
      </c>
      <c r="J321" s="738" t="s">
        <v>3312</v>
      </c>
      <c r="K321" s="929" t="s">
        <v>7058</v>
      </c>
      <c r="L321" s="930" t="s">
        <v>7058</v>
      </c>
    </row>
    <row r="322" spans="2:12" s="291" customFormat="1" ht="48" outlineLevel="1">
      <c r="B322" s="691" t="s">
        <v>87</v>
      </c>
      <c r="C322" s="313" t="s">
        <v>2960</v>
      </c>
      <c r="D322" s="330" t="s">
        <v>688</v>
      </c>
      <c r="E322" s="331" t="s">
        <v>3999</v>
      </c>
      <c r="F322" s="331" t="s">
        <v>796</v>
      </c>
      <c r="G322" s="345" t="s">
        <v>5559</v>
      </c>
      <c r="H322" s="1091" t="s">
        <v>2701</v>
      </c>
      <c r="I322" s="740" t="s">
        <v>3090</v>
      </c>
      <c r="J322" s="738" t="s">
        <v>3313</v>
      </c>
      <c r="K322" s="929" t="s">
        <v>7059</v>
      </c>
      <c r="L322" s="930" t="s">
        <v>7059</v>
      </c>
    </row>
    <row r="323" spans="2:12" s="291" customFormat="1" ht="108" outlineLevel="1">
      <c r="B323" s="691" t="s">
        <v>87</v>
      </c>
      <c r="C323" s="313" t="s">
        <v>6362</v>
      </c>
      <c r="D323" s="805" t="s">
        <v>109</v>
      </c>
      <c r="E323" s="808" t="s">
        <v>6361</v>
      </c>
      <c r="F323" s="806" t="s">
        <v>834</v>
      </c>
      <c r="G323" s="807" t="s">
        <v>6370</v>
      </c>
      <c r="H323" s="1091" t="s">
        <v>2700</v>
      </c>
      <c r="I323" s="740" t="s">
        <v>6363</v>
      </c>
      <c r="J323" s="738" t="s">
        <v>6364</v>
      </c>
      <c r="K323" s="929" t="s">
        <v>7060</v>
      </c>
      <c r="L323" s="930" t="s">
        <v>7060</v>
      </c>
    </row>
    <row r="324" spans="2:12" s="291" customFormat="1" ht="48" outlineLevel="1">
      <c r="B324" s="691" t="s">
        <v>87</v>
      </c>
      <c r="C324" s="313" t="s">
        <v>2961</v>
      </c>
      <c r="D324" s="330" t="s">
        <v>109</v>
      </c>
      <c r="E324" s="331" t="s">
        <v>4007</v>
      </c>
      <c r="F324" s="331" t="s">
        <v>796</v>
      </c>
      <c r="G324" s="343" t="s">
        <v>5560</v>
      </c>
      <c r="H324" s="1091" t="s">
        <v>2703</v>
      </c>
      <c r="I324" s="740" t="s">
        <v>3091</v>
      </c>
      <c r="J324" s="738" t="s">
        <v>3314</v>
      </c>
      <c r="K324" s="929" t="s">
        <v>7061</v>
      </c>
      <c r="L324" s="930" t="s">
        <v>7061</v>
      </c>
    </row>
    <row r="325" spans="2:12" s="291" customFormat="1" ht="60" outlineLevel="1">
      <c r="B325" s="691" t="s">
        <v>87</v>
      </c>
      <c r="C325" s="313" t="s">
        <v>2962</v>
      </c>
      <c r="D325" s="330" t="s">
        <v>109</v>
      </c>
      <c r="E325" s="331" t="s">
        <v>4001</v>
      </c>
      <c r="F325" s="331" t="s">
        <v>105</v>
      </c>
      <c r="G325" s="343" t="s">
        <v>5561</v>
      </c>
      <c r="H325" s="1091" t="s">
        <v>1214</v>
      </c>
      <c r="I325" s="741" t="s">
        <v>3214</v>
      </c>
      <c r="J325" s="738" t="s">
        <v>8261</v>
      </c>
      <c r="K325" s="929" t="s">
        <v>8262</v>
      </c>
      <c r="L325" s="930" t="s">
        <v>8262</v>
      </c>
    </row>
    <row r="326" spans="2:12" s="291" customFormat="1" ht="72" outlineLevel="1">
      <c r="B326" s="691" t="s">
        <v>87</v>
      </c>
      <c r="C326" s="313" t="s">
        <v>2963</v>
      </c>
      <c r="D326" s="330" t="s">
        <v>109</v>
      </c>
      <c r="E326" s="331" t="s">
        <v>4000</v>
      </c>
      <c r="F326" s="331" t="s">
        <v>5357</v>
      </c>
      <c r="G326" s="502" t="s">
        <v>5562</v>
      </c>
      <c r="H326" s="1091" t="s">
        <v>1216</v>
      </c>
      <c r="I326" s="741" t="s">
        <v>3215</v>
      </c>
      <c r="J326" s="738" t="s">
        <v>8263</v>
      </c>
      <c r="K326" s="929" t="s">
        <v>8278</v>
      </c>
      <c r="L326" s="930" t="s">
        <v>8278</v>
      </c>
    </row>
    <row r="327" spans="2:12" s="291" customFormat="1" ht="48" outlineLevel="1">
      <c r="B327" s="691" t="s">
        <v>87</v>
      </c>
      <c r="C327" s="313" t="s">
        <v>2964</v>
      </c>
      <c r="D327" s="330" t="s">
        <v>688</v>
      </c>
      <c r="E327" s="331" t="s">
        <v>4005</v>
      </c>
      <c r="F327" s="331" t="s">
        <v>796</v>
      </c>
      <c r="G327" s="345" t="s">
        <v>5563</v>
      </c>
      <c r="H327" s="1091" t="s">
        <v>2705</v>
      </c>
      <c r="I327" s="740" t="s">
        <v>3092</v>
      </c>
      <c r="J327" s="738" t="s">
        <v>3315</v>
      </c>
      <c r="K327" s="929" t="s">
        <v>7062</v>
      </c>
      <c r="L327" s="930" t="s">
        <v>7062</v>
      </c>
    </row>
    <row r="328" spans="2:12" s="291" customFormat="1" ht="48" outlineLevel="1">
      <c r="B328" s="691" t="s">
        <v>87</v>
      </c>
      <c r="C328" s="333" t="s">
        <v>2965</v>
      </c>
      <c r="D328" s="330" t="s">
        <v>688</v>
      </c>
      <c r="E328" s="331" t="s">
        <v>4009</v>
      </c>
      <c r="F328" s="331" t="s">
        <v>796</v>
      </c>
      <c r="G328" s="345" t="s">
        <v>5564</v>
      </c>
      <c r="H328" s="1091" t="s">
        <v>1291</v>
      </c>
      <c r="I328" s="741" t="s">
        <v>3216</v>
      </c>
      <c r="J328" s="738" t="s">
        <v>3316</v>
      </c>
      <c r="K328" s="929" t="s">
        <v>7063</v>
      </c>
      <c r="L328" s="930" t="s">
        <v>7063</v>
      </c>
    </row>
    <row r="329" spans="2:12" s="291" customFormat="1" ht="72" outlineLevel="1">
      <c r="B329" s="691" t="s">
        <v>87</v>
      </c>
      <c r="C329" s="313" t="s">
        <v>2966</v>
      </c>
      <c r="D329" s="330" t="s">
        <v>688</v>
      </c>
      <c r="E329" s="331" t="s">
        <v>4010</v>
      </c>
      <c r="F329" s="331" t="s">
        <v>796</v>
      </c>
      <c r="G329" s="346" t="s">
        <v>7079</v>
      </c>
      <c r="H329" s="1091" t="s">
        <v>1302</v>
      </c>
      <c r="I329" s="740" t="s">
        <v>3093</v>
      </c>
      <c r="J329" s="738" t="s">
        <v>8264</v>
      </c>
      <c r="K329" s="929" t="s">
        <v>8265</v>
      </c>
      <c r="L329" s="930" t="s">
        <v>8265</v>
      </c>
    </row>
    <row r="330" spans="2:12" s="291" customFormat="1" ht="72" outlineLevel="1">
      <c r="B330" s="691" t="s">
        <v>87</v>
      </c>
      <c r="C330" s="313" t="s">
        <v>2967</v>
      </c>
      <c r="D330" s="330" t="s">
        <v>688</v>
      </c>
      <c r="E330" s="331" t="s">
        <v>4011</v>
      </c>
      <c r="F330" s="331" t="s">
        <v>794</v>
      </c>
      <c r="G330" s="316" t="s">
        <v>5566</v>
      </c>
      <c r="H330" s="1091" t="s">
        <v>1307</v>
      </c>
      <c r="I330" s="740" t="s">
        <v>3094</v>
      </c>
      <c r="J330" s="738" t="s">
        <v>8266</v>
      </c>
      <c r="K330" s="929" t="s">
        <v>8267</v>
      </c>
      <c r="L330" s="930" t="s">
        <v>8267</v>
      </c>
    </row>
    <row r="331" spans="2:12" s="291" customFormat="1" ht="228" outlineLevel="1">
      <c r="B331" s="691" t="s">
        <v>87</v>
      </c>
      <c r="C331" s="313" t="s">
        <v>2968</v>
      </c>
      <c r="D331" s="330" t="s">
        <v>688</v>
      </c>
      <c r="E331" s="331" t="s">
        <v>5375</v>
      </c>
      <c r="F331" s="315" t="s">
        <v>5738</v>
      </c>
      <c r="G331" s="316" t="s">
        <v>5526</v>
      </c>
      <c r="H331" s="1091" t="s">
        <v>1306</v>
      </c>
      <c r="I331" s="740" t="s">
        <v>3095</v>
      </c>
      <c r="J331" s="738" t="s">
        <v>8268</v>
      </c>
      <c r="K331" s="929" t="s">
        <v>7064</v>
      </c>
      <c r="L331" s="930" t="s">
        <v>7064</v>
      </c>
    </row>
    <row r="332" spans="2:12" s="291" customFormat="1" ht="72" outlineLevel="1">
      <c r="B332" s="691" t="s">
        <v>87</v>
      </c>
      <c r="C332" s="313" t="s">
        <v>2969</v>
      </c>
      <c r="D332" s="330" t="s">
        <v>688</v>
      </c>
      <c r="E332" s="331" t="s">
        <v>4013</v>
      </c>
      <c r="F332" s="331" t="s">
        <v>796</v>
      </c>
      <c r="G332" s="343" t="s">
        <v>5567</v>
      </c>
      <c r="H332" s="1091" t="s">
        <v>1304</v>
      </c>
      <c r="I332" s="741" t="s">
        <v>3217</v>
      </c>
      <c r="J332" s="738" t="s">
        <v>8269</v>
      </c>
      <c r="K332" s="929" t="s">
        <v>8270</v>
      </c>
      <c r="L332" s="930" t="s">
        <v>8270</v>
      </c>
    </row>
    <row r="333" spans="2:12" s="291" customFormat="1" ht="72" outlineLevel="1">
      <c r="B333" s="691" t="s">
        <v>87</v>
      </c>
      <c r="C333" s="313" t="s">
        <v>2970</v>
      </c>
      <c r="D333" s="330" t="s">
        <v>109</v>
      </c>
      <c r="E333" s="331" t="s">
        <v>4017</v>
      </c>
      <c r="F333" s="331" t="s">
        <v>796</v>
      </c>
      <c r="G333" s="346" t="s">
        <v>6023</v>
      </c>
      <c r="H333" s="1091" t="s">
        <v>1302</v>
      </c>
      <c r="I333" s="740" t="s">
        <v>3096</v>
      </c>
      <c r="J333" s="738" t="s">
        <v>8264</v>
      </c>
      <c r="K333" s="929" t="s">
        <v>8265</v>
      </c>
      <c r="L333" s="930" t="s">
        <v>8265</v>
      </c>
    </row>
    <row r="334" spans="2:12" s="291" customFormat="1" ht="72" outlineLevel="1">
      <c r="B334" s="691" t="s">
        <v>87</v>
      </c>
      <c r="C334" s="313" t="s">
        <v>2971</v>
      </c>
      <c r="D334" s="330" t="s">
        <v>109</v>
      </c>
      <c r="E334" s="331" t="s">
        <v>4018</v>
      </c>
      <c r="F334" s="331" t="s">
        <v>794</v>
      </c>
      <c r="G334" s="346" t="s">
        <v>5568</v>
      </c>
      <c r="H334" s="1091" t="s">
        <v>1307</v>
      </c>
      <c r="I334" s="740" t="s">
        <v>3097</v>
      </c>
      <c r="J334" s="738" t="s">
        <v>8266</v>
      </c>
      <c r="K334" s="929" t="s">
        <v>8267</v>
      </c>
      <c r="L334" s="930" t="s">
        <v>8267</v>
      </c>
    </row>
    <row r="335" spans="2:12" s="291" customFormat="1" ht="228" outlineLevel="1">
      <c r="B335" s="691" t="s">
        <v>87</v>
      </c>
      <c r="C335" s="313" t="s">
        <v>2972</v>
      </c>
      <c r="D335" s="330" t="s">
        <v>109</v>
      </c>
      <c r="E335" s="331" t="s">
        <v>5376</v>
      </c>
      <c r="F335" s="315" t="s">
        <v>5738</v>
      </c>
      <c r="G335" s="772" t="s">
        <v>5565</v>
      </c>
      <c r="H335" s="1091" t="s">
        <v>1306</v>
      </c>
      <c r="I335" s="740" t="s">
        <v>3098</v>
      </c>
      <c r="J335" s="738" t="s">
        <v>8271</v>
      </c>
      <c r="K335" s="929" t="s">
        <v>7065</v>
      </c>
      <c r="L335" s="930" t="s">
        <v>7065</v>
      </c>
    </row>
    <row r="336" spans="2:12" s="291" customFormat="1" ht="72" outlineLevel="1">
      <c r="B336" s="691" t="s">
        <v>87</v>
      </c>
      <c r="C336" s="313" t="s">
        <v>2973</v>
      </c>
      <c r="D336" s="330" t="s">
        <v>109</v>
      </c>
      <c r="E336" s="331" t="s">
        <v>4016</v>
      </c>
      <c r="F336" s="331" t="s">
        <v>796</v>
      </c>
      <c r="G336" s="346" t="s">
        <v>5569</v>
      </c>
      <c r="H336" s="1091" t="s">
        <v>1304</v>
      </c>
      <c r="I336" s="741" t="s">
        <v>3218</v>
      </c>
      <c r="J336" s="738" t="s">
        <v>8269</v>
      </c>
      <c r="K336" s="929" t="s">
        <v>8270</v>
      </c>
      <c r="L336" s="930" t="s">
        <v>8270</v>
      </c>
    </row>
    <row r="337" spans="2:12" s="291" customFormat="1" ht="72" outlineLevel="1">
      <c r="B337" s="691" t="s">
        <v>87</v>
      </c>
      <c r="C337" s="313" t="s">
        <v>2974</v>
      </c>
      <c r="D337" s="330" t="s">
        <v>109</v>
      </c>
      <c r="E337" s="331" t="s">
        <v>4021</v>
      </c>
      <c r="F337" s="331" t="s">
        <v>796</v>
      </c>
      <c r="G337" s="346" t="s">
        <v>6024</v>
      </c>
      <c r="H337" s="1091" t="s">
        <v>1302</v>
      </c>
      <c r="I337" s="740" t="s">
        <v>3099</v>
      </c>
      <c r="J337" s="738" t="s">
        <v>8264</v>
      </c>
      <c r="K337" s="929" t="s">
        <v>8265</v>
      </c>
      <c r="L337" s="930" t="s">
        <v>8265</v>
      </c>
    </row>
    <row r="338" spans="2:12" s="291" customFormat="1" ht="72" outlineLevel="1">
      <c r="B338" s="691" t="s">
        <v>87</v>
      </c>
      <c r="C338" s="313" t="s">
        <v>2975</v>
      </c>
      <c r="D338" s="330" t="s">
        <v>109</v>
      </c>
      <c r="E338" s="331" t="s">
        <v>4022</v>
      </c>
      <c r="F338" s="331" t="s">
        <v>794</v>
      </c>
      <c r="G338" s="343" t="s">
        <v>5570</v>
      </c>
      <c r="H338" s="1091" t="s">
        <v>1307</v>
      </c>
      <c r="I338" s="740" t="s">
        <v>3100</v>
      </c>
      <c r="J338" s="738" t="s">
        <v>8266</v>
      </c>
      <c r="K338" s="929" t="s">
        <v>8267</v>
      </c>
      <c r="L338" s="930" t="s">
        <v>8267</v>
      </c>
    </row>
    <row r="339" spans="2:12" s="291" customFormat="1" ht="228" outlineLevel="1">
      <c r="B339" s="691" t="s">
        <v>87</v>
      </c>
      <c r="C339" s="313" t="s">
        <v>2976</v>
      </c>
      <c r="D339" s="330" t="s">
        <v>109</v>
      </c>
      <c r="E339" s="331" t="s">
        <v>5377</v>
      </c>
      <c r="F339" s="315" t="s">
        <v>5738</v>
      </c>
      <c r="G339" s="316" t="s">
        <v>5571</v>
      </c>
      <c r="H339" s="1091" t="s">
        <v>1306</v>
      </c>
      <c r="I339" s="740" t="s">
        <v>3101</v>
      </c>
      <c r="J339" s="738" t="s">
        <v>8272</v>
      </c>
      <c r="K339" s="929" t="s">
        <v>7066</v>
      </c>
      <c r="L339" s="930" t="s">
        <v>7066</v>
      </c>
    </row>
    <row r="340" spans="2:12" s="291" customFormat="1" ht="72" outlineLevel="1">
      <c r="B340" s="691" t="s">
        <v>87</v>
      </c>
      <c r="C340" s="313" t="s">
        <v>2977</v>
      </c>
      <c r="D340" s="330" t="s">
        <v>109</v>
      </c>
      <c r="E340" s="331" t="s">
        <v>4024</v>
      </c>
      <c r="F340" s="331" t="s">
        <v>796</v>
      </c>
      <c r="G340" s="343" t="s">
        <v>5572</v>
      </c>
      <c r="H340" s="1091" t="s">
        <v>1304</v>
      </c>
      <c r="I340" s="741" t="s">
        <v>3219</v>
      </c>
      <c r="J340" s="738" t="s">
        <v>8269</v>
      </c>
      <c r="K340" s="929" t="s">
        <v>8270</v>
      </c>
      <c r="L340" s="930" t="s">
        <v>8270</v>
      </c>
    </row>
    <row r="341" spans="2:12" s="291" customFormat="1" ht="72" outlineLevel="1">
      <c r="B341" s="691" t="s">
        <v>87</v>
      </c>
      <c r="C341" s="313" t="s">
        <v>2978</v>
      </c>
      <c r="D341" s="330" t="s">
        <v>109</v>
      </c>
      <c r="E341" s="331" t="s">
        <v>4026</v>
      </c>
      <c r="F341" s="331" t="s">
        <v>796</v>
      </c>
      <c r="G341" s="346" t="s">
        <v>6025</v>
      </c>
      <c r="H341" s="1091" t="s">
        <v>1302</v>
      </c>
      <c r="I341" s="740" t="s">
        <v>3102</v>
      </c>
      <c r="J341" s="738" t="s">
        <v>8264</v>
      </c>
      <c r="K341" s="929" t="s">
        <v>8265</v>
      </c>
      <c r="L341" s="930" t="s">
        <v>8265</v>
      </c>
    </row>
    <row r="342" spans="2:12" s="291" customFormat="1" ht="72" outlineLevel="1">
      <c r="B342" s="691" t="s">
        <v>87</v>
      </c>
      <c r="C342" s="710" t="s">
        <v>2979</v>
      </c>
      <c r="D342" s="711" t="s">
        <v>109</v>
      </c>
      <c r="E342" s="712" t="s">
        <v>4027</v>
      </c>
      <c r="F342" s="712" t="s">
        <v>794</v>
      </c>
      <c r="G342" s="713" t="s">
        <v>5573</v>
      </c>
      <c r="H342" s="1091" t="s">
        <v>1307</v>
      </c>
      <c r="I342" s="740" t="s">
        <v>3103</v>
      </c>
      <c r="J342" s="738" t="s">
        <v>8266</v>
      </c>
      <c r="K342" s="929" t="s">
        <v>8267</v>
      </c>
      <c r="L342" s="930" t="s">
        <v>8267</v>
      </c>
    </row>
    <row r="343" spans="2:12" s="291" customFormat="1" ht="228" outlineLevel="1">
      <c r="B343" s="691" t="s">
        <v>87</v>
      </c>
      <c r="C343" s="313" t="s">
        <v>2980</v>
      </c>
      <c r="D343" s="330" t="s">
        <v>109</v>
      </c>
      <c r="E343" s="331" t="s">
        <v>5378</v>
      </c>
      <c r="F343" s="315" t="s">
        <v>5738</v>
      </c>
      <c r="G343" s="316" t="s">
        <v>5574</v>
      </c>
      <c r="H343" s="1091" t="s">
        <v>1306</v>
      </c>
      <c r="I343" s="740" t="s">
        <v>3104</v>
      </c>
      <c r="J343" s="738" t="s">
        <v>8273</v>
      </c>
      <c r="K343" s="929" t="s">
        <v>7067</v>
      </c>
      <c r="L343" s="930" t="s">
        <v>7067</v>
      </c>
    </row>
    <row r="344" spans="2:12" s="291" customFormat="1" ht="72.5" outlineLevel="1" thickBot="1">
      <c r="B344" s="691" t="s">
        <v>87</v>
      </c>
      <c r="C344" s="744" t="s">
        <v>2981</v>
      </c>
      <c r="D344" s="504" t="s">
        <v>109</v>
      </c>
      <c r="E344" s="505" t="s">
        <v>4029</v>
      </c>
      <c r="F344" s="505" t="s">
        <v>796</v>
      </c>
      <c r="G344" s="714" t="s">
        <v>5575</v>
      </c>
      <c r="H344" s="1092" t="s">
        <v>1304</v>
      </c>
      <c r="I344" s="746" t="s">
        <v>3220</v>
      </c>
      <c r="J344" s="734" t="s">
        <v>8269</v>
      </c>
      <c r="K344" s="948" t="s">
        <v>8270</v>
      </c>
      <c r="L344" s="949" t="s">
        <v>8270</v>
      </c>
    </row>
    <row r="345" spans="2:12">
      <c r="B345" s="690" t="s">
        <v>87</v>
      </c>
    </row>
  </sheetData>
  <autoFilter ref="B6:C345" xr:uid="{643D7F7C-213D-4A44-9C7A-D517FAC886AA}"/>
  <mergeCells count="20">
    <mergeCell ref="C318:E318"/>
    <mergeCell ref="F318:G318"/>
    <mergeCell ref="C127:E127"/>
    <mergeCell ref="F127:G127"/>
    <mergeCell ref="C211:E211"/>
    <mergeCell ref="F211:G211"/>
    <mergeCell ref="C279:E279"/>
    <mergeCell ref="F279:G279"/>
    <mergeCell ref="F280:G280"/>
    <mergeCell ref="F128:G128"/>
    <mergeCell ref="C212:E212"/>
    <mergeCell ref="F212:G212"/>
    <mergeCell ref="C213:E213"/>
    <mergeCell ref="F213:G213"/>
    <mergeCell ref="C214:E214"/>
    <mergeCell ref="F214:G214"/>
    <mergeCell ref="F15:G15"/>
    <mergeCell ref="B4:G4"/>
    <mergeCell ref="C8:E8"/>
    <mergeCell ref="C15:E15"/>
  </mergeCells>
  <conditionalFormatting sqref="C10:D13">
    <cfRule type="expression" dxfId="57" priority="23">
      <formula>IF($D10="R",TRUE(),FALSE())</formula>
    </cfRule>
    <cfRule type="expression" dxfId="56" priority="24">
      <formula>IF($D10="C",TRUE(),FALSE())</formula>
    </cfRule>
  </conditionalFormatting>
  <conditionalFormatting sqref="C17:D123 C216:D240 C250:D277">
    <cfRule type="expression" dxfId="55" priority="28">
      <formula>IF($D17="R",TRUE(),FALSE())</formula>
    </cfRule>
    <cfRule type="expression" dxfId="54" priority="29">
      <formula>IF($D17="C",TRUE(),FALSE())</formula>
    </cfRule>
  </conditionalFormatting>
  <conditionalFormatting sqref="C124:D125 C130:D171 C282:D304">
    <cfRule type="expression" dxfId="53" priority="9">
      <formula>IF($D124="R",TRUE(),FALSE())</formula>
    </cfRule>
    <cfRule type="expression" dxfId="52" priority="10">
      <formula>IF($D124="C",TRUE(),FALSE())</formula>
    </cfRule>
  </conditionalFormatting>
  <conditionalFormatting sqref="C172:D180 C305:D313">
    <cfRule type="expression" dxfId="51" priority="7">
      <formula>$D172="R"</formula>
    </cfRule>
    <cfRule type="expression" dxfId="50" priority="8">
      <formula>$D172="C"</formula>
    </cfRule>
  </conditionalFormatting>
  <conditionalFormatting sqref="C181:D209 C314:D316">
    <cfRule type="expression" dxfId="49" priority="13">
      <formula>IF($D181="R",TRUE(),FALSE())</formula>
    </cfRule>
    <cfRule type="expression" dxfId="48" priority="14">
      <formula>IF($D181="C",TRUE(),FALSE())</formula>
    </cfRule>
  </conditionalFormatting>
  <conditionalFormatting sqref="C241:D249">
    <cfRule type="expression" dxfId="47" priority="5">
      <formula>$D241="R"</formula>
    </cfRule>
    <cfRule type="expression" dxfId="46" priority="6">
      <formula>$D241="C"</formula>
    </cfRule>
  </conditionalFormatting>
  <conditionalFormatting sqref="C320:D344">
    <cfRule type="expression" dxfId="45" priority="11">
      <formula>IF($D320="R",TRUE(),FALSE())</formula>
    </cfRule>
    <cfRule type="expression" dxfId="44" priority="12">
      <formula>IF($D320="C",TRUE(),FALSE())</formula>
    </cfRule>
  </conditionalFormatting>
  <pageMargins left="0.7" right="0.7" top="0.75" bottom="0.75" header="0.3" footer="0.3"/>
  <pageSetup paperSize="9"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outlinePr summaryBelow="0"/>
  </sheetPr>
  <dimension ref="A1:S3516"/>
  <sheetViews>
    <sheetView showGridLines="0" zoomScaleNormal="100" workbookViewId="0">
      <pane xSplit="5" ySplit="6" topLeftCell="F7" activePane="bottomRight" state="frozenSplit"/>
      <selection activeCell="Y19" sqref="Y19"/>
      <selection pane="topRight" activeCell="Y19" sqref="Y19"/>
      <selection pane="bottomLeft" activeCell="Y19" sqref="Y19"/>
      <selection pane="bottomRight" activeCell="D5" sqref="D5:E5"/>
    </sheetView>
  </sheetViews>
  <sheetFormatPr baseColWidth="10" defaultColWidth="11.36328125" defaultRowHeight="13" outlineLevelRow="2" outlineLevelCol="1"/>
  <cols>
    <col min="1" max="3" width="2.7265625" style="7" customWidth="1" outlineLevel="1"/>
    <col min="4" max="4" width="3.08984375" style="7" customWidth="1" outlineLevel="1"/>
    <col min="5" max="5" width="35.90625" style="3" customWidth="1" outlineLevel="1"/>
    <col min="6" max="6" width="7.81640625" style="2" bestFit="1" customWidth="1"/>
    <col min="7" max="8" width="3.26953125" style="2" bestFit="1" customWidth="1"/>
    <col min="9" max="9" width="8" style="2" bestFit="1" customWidth="1"/>
    <col min="10" max="10" width="41" style="2" bestFit="1" customWidth="1"/>
    <col min="11" max="11" width="5.6328125" style="2" bestFit="1" customWidth="1"/>
    <col min="12" max="12" width="2.6328125" style="2" customWidth="1"/>
    <col min="13" max="13" width="3.54296875" style="3" bestFit="1" customWidth="1"/>
    <col min="14" max="14" width="5.36328125" style="3" bestFit="1" customWidth="1"/>
    <col min="15" max="15" width="80.26953125" style="3" bestFit="1" customWidth="1"/>
    <col min="16" max="16" width="7.6328125" style="3" bestFit="1" customWidth="1"/>
    <col min="17" max="17" width="2.6328125" style="4" customWidth="1"/>
    <col min="18" max="18" width="82.36328125" style="3" customWidth="1"/>
    <col min="19" max="16384" width="11.36328125" style="2"/>
  </cols>
  <sheetData>
    <row r="1" spans="1:18" ht="6" customHeight="1" thickBot="1"/>
    <row r="2" spans="1:18" ht="13.5">
      <c r="A2" s="1236" t="s">
        <v>1041</v>
      </c>
      <c r="B2" s="1237"/>
      <c r="C2" s="1238"/>
      <c r="D2" s="2"/>
      <c r="E2" s="2"/>
      <c r="F2" s="1232" t="s">
        <v>6659</v>
      </c>
      <c r="G2" s="1232"/>
      <c r="H2" s="1232"/>
      <c r="I2" s="1232"/>
      <c r="J2" s="1232"/>
      <c r="K2" s="1232"/>
      <c r="L2" s="1232"/>
      <c r="M2" s="1232"/>
      <c r="N2" s="1232"/>
      <c r="O2" s="1232"/>
      <c r="P2" s="1232"/>
      <c r="Q2" s="1232"/>
    </row>
    <row r="3" spans="1:18" ht="20" customHeight="1" thickBot="1">
      <c r="A3" s="1244" t="s">
        <v>39</v>
      </c>
      <c r="B3" s="1246" t="s">
        <v>40</v>
      </c>
      <c r="C3" s="1239" t="s">
        <v>797</v>
      </c>
      <c r="D3" s="2"/>
      <c r="E3" s="2"/>
      <c r="F3" s="1233" t="s">
        <v>3322</v>
      </c>
      <c r="G3" s="1233"/>
      <c r="H3" s="1233"/>
      <c r="I3" s="1233"/>
      <c r="J3" s="1233"/>
      <c r="K3" s="1233"/>
      <c r="L3" s="1233"/>
      <c r="M3" s="1234"/>
      <c r="N3" s="1234"/>
      <c r="O3" s="1234"/>
      <c r="P3" s="1234"/>
      <c r="Q3" s="1234"/>
    </row>
    <row r="4" spans="1:18" s="5" customFormat="1" ht="12" customHeight="1" thickBot="1">
      <c r="A4" s="1244"/>
      <c r="B4" s="1246"/>
      <c r="C4" s="1239"/>
      <c r="D4" s="1"/>
      <c r="E4" s="1"/>
      <c r="F4" s="1250" t="s">
        <v>3320</v>
      </c>
      <c r="G4" s="1251"/>
      <c r="H4" s="1251"/>
      <c r="I4" s="1251"/>
      <c r="J4" s="1251"/>
      <c r="K4" s="1251"/>
      <c r="L4" s="1252"/>
      <c r="M4" s="1241" t="s">
        <v>3323</v>
      </c>
      <c r="N4" s="1242"/>
      <c r="O4" s="1242"/>
      <c r="P4" s="1242"/>
      <c r="Q4" s="1242"/>
      <c r="R4" s="1243"/>
    </row>
    <row r="5" spans="1:18" s="5" customFormat="1" ht="13.5" customHeight="1" thickBot="1">
      <c r="A5" s="1245"/>
      <c r="B5" s="1247"/>
      <c r="C5" s="1240"/>
      <c r="D5" s="1248" t="s">
        <v>3325</v>
      </c>
      <c r="E5" s="1249"/>
      <c r="F5" s="679" t="s">
        <v>91</v>
      </c>
      <c r="G5" s="680" t="s">
        <v>3326</v>
      </c>
      <c r="H5" s="680" t="s">
        <v>1044</v>
      </c>
      <c r="I5" s="681" t="s">
        <v>3321</v>
      </c>
      <c r="J5" s="681" t="s">
        <v>93</v>
      </c>
      <c r="K5" s="682" t="s">
        <v>94</v>
      </c>
      <c r="L5" s="680" t="s">
        <v>95</v>
      </c>
      <c r="M5" s="380" t="s">
        <v>92</v>
      </c>
      <c r="N5" s="381" t="s">
        <v>96</v>
      </c>
      <c r="O5" s="382" t="s">
        <v>93</v>
      </c>
      <c r="P5" s="382" t="s">
        <v>94</v>
      </c>
      <c r="Q5" s="384" t="s">
        <v>95</v>
      </c>
      <c r="R5" s="383" t="s">
        <v>3324</v>
      </c>
    </row>
    <row r="6" spans="1:18" s="5" customFormat="1" ht="12.5" thickBot="1">
      <c r="A6" s="6"/>
      <c r="B6" s="6"/>
      <c r="C6" s="7"/>
      <c r="D6" s="7"/>
      <c r="F6" s="8"/>
      <c r="G6" s="7"/>
      <c r="H6" s="7"/>
      <c r="I6" s="9"/>
      <c r="J6" s="9"/>
      <c r="K6" s="9"/>
      <c r="L6" s="7"/>
      <c r="M6" s="10"/>
      <c r="N6" s="10"/>
      <c r="O6" s="9"/>
      <c r="P6" s="9"/>
      <c r="Q6" s="7"/>
    </row>
    <row r="7" spans="1:18" s="5" customFormat="1" ht="13.5" thickBot="1">
      <c r="A7" s="7" t="s">
        <v>41</v>
      </c>
      <c r="B7" s="7" t="s">
        <v>41</v>
      </c>
      <c r="C7" s="7" t="s">
        <v>41</v>
      </c>
      <c r="D7" s="118" t="s">
        <v>3593</v>
      </c>
      <c r="F7" s="1235" t="s">
        <v>3327</v>
      </c>
      <c r="G7" s="1235"/>
      <c r="H7" s="1235"/>
      <c r="I7" s="1235"/>
      <c r="J7" s="1235"/>
      <c r="K7" s="1235"/>
      <c r="L7" s="1235"/>
      <c r="M7" s="98"/>
      <c r="N7" s="1224" t="s">
        <v>4057</v>
      </c>
      <c r="O7" s="1224"/>
      <c r="P7" s="1225"/>
      <c r="Q7" s="431" t="s">
        <v>688</v>
      </c>
    </row>
    <row r="8" spans="1:18" s="5" customFormat="1" ht="13.5" outlineLevel="1" thickBot="1">
      <c r="A8" s="7" t="s">
        <v>41</v>
      </c>
      <c r="B8" s="7" t="s">
        <v>41</v>
      </c>
      <c r="C8" s="7" t="s">
        <v>41</v>
      </c>
      <c r="D8" s="96" t="s">
        <v>3593</v>
      </c>
      <c r="F8" s="8"/>
      <c r="G8" s="7"/>
      <c r="H8" s="7"/>
      <c r="I8" s="9"/>
      <c r="J8" s="9"/>
      <c r="K8" s="9"/>
      <c r="L8" s="7"/>
      <c r="M8" s="11"/>
      <c r="N8" s="10"/>
      <c r="O8" s="9"/>
      <c r="P8" s="9"/>
      <c r="Q8" s="7"/>
    </row>
    <row r="9" spans="1:18" ht="13.5" outlineLevel="1" collapsed="1" thickBot="1">
      <c r="A9" s="7" t="s">
        <v>41</v>
      </c>
      <c r="B9" s="7" t="s">
        <v>41</v>
      </c>
      <c r="C9" s="7" t="s">
        <v>41</v>
      </c>
      <c r="D9" s="96" t="s">
        <v>3593</v>
      </c>
      <c r="E9" s="12" t="s">
        <v>3592</v>
      </c>
      <c r="F9" s="13" t="s">
        <v>1042</v>
      </c>
      <c r="G9" s="245"/>
      <c r="H9" s="14">
        <v>0</v>
      </c>
      <c r="I9" s="1198" t="s">
        <v>3544</v>
      </c>
      <c r="J9" s="1199"/>
      <c r="K9" s="1199"/>
      <c r="L9" s="1200"/>
      <c r="M9" s="120" t="s">
        <v>1051</v>
      </c>
      <c r="N9" s="15"/>
      <c r="O9" s="1190"/>
      <c r="P9" s="1191"/>
      <c r="Q9" s="64" t="s">
        <v>84</v>
      </c>
    </row>
    <row r="10" spans="1:18" hidden="1" outlineLevel="2">
      <c r="A10" s="7" t="s">
        <v>41</v>
      </c>
      <c r="B10" s="7" t="s">
        <v>41</v>
      </c>
      <c r="C10" s="7" t="s">
        <v>41</v>
      </c>
      <c r="D10" s="96" t="s">
        <v>3593</v>
      </c>
      <c r="E10" s="16" t="s">
        <v>3592</v>
      </c>
      <c r="F10" s="17"/>
      <c r="G10" s="18"/>
      <c r="H10" s="19"/>
      <c r="I10" s="415"/>
      <c r="J10" s="415" t="s">
        <v>3520</v>
      </c>
      <c r="K10" s="415" t="s">
        <v>1043</v>
      </c>
      <c r="L10" s="416" t="s">
        <v>688</v>
      </c>
      <c r="M10" s="417"/>
      <c r="N10" s="418"/>
      <c r="O10" s="419" t="s">
        <v>3526</v>
      </c>
      <c r="P10" s="415" t="s">
        <v>1043</v>
      </c>
      <c r="Q10" s="420" t="s">
        <v>688</v>
      </c>
      <c r="R10" s="1192" t="s">
        <v>4058</v>
      </c>
    </row>
    <row r="11" spans="1:18" hidden="1" outlineLevel="2">
      <c r="A11" s="7" t="s">
        <v>41</v>
      </c>
      <c r="B11" s="7" t="s">
        <v>41</v>
      </c>
      <c r="C11" s="7" t="s">
        <v>41</v>
      </c>
      <c r="D11" s="96" t="s">
        <v>3593</v>
      </c>
      <c r="E11" s="16" t="s">
        <v>3592</v>
      </c>
      <c r="F11" s="17"/>
      <c r="G11" s="18"/>
      <c r="H11" s="19"/>
      <c r="I11" s="26"/>
      <c r="J11" s="425" t="s">
        <v>3523</v>
      </c>
      <c r="K11" s="369" t="s">
        <v>996</v>
      </c>
      <c r="L11" s="27"/>
      <c r="M11" s="421"/>
      <c r="N11" s="29"/>
      <c r="O11" s="33" t="s">
        <v>3529</v>
      </c>
      <c r="P11" s="26"/>
      <c r="Q11" s="214"/>
      <c r="R11" s="1193"/>
    </row>
    <row r="12" spans="1:18" hidden="1" outlineLevel="2">
      <c r="A12" s="7" t="s">
        <v>41</v>
      </c>
      <c r="B12" s="7" t="s">
        <v>41</v>
      </c>
      <c r="C12" s="7" t="s">
        <v>41</v>
      </c>
      <c r="D12" s="96" t="s">
        <v>3593</v>
      </c>
      <c r="E12" s="16" t="s">
        <v>3592</v>
      </c>
      <c r="F12" s="17"/>
      <c r="G12" s="18"/>
      <c r="H12" s="19"/>
      <c r="I12" s="26"/>
      <c r="J12" s="425" t="s">
        <v>3524</v>
      </c>
      <c r="K12" s="369" t="s">
        <v>1001</v>
      </c>
      <c r="L12" s="27"/>
      <c r="M12" s="422"/>
      <c r="N12" s="10"/>
      <c r="O12" s="30" t="s">
        <v>3528</v>
      </c>
      <c r="P12" s="26"/>
      <c r="Q12" s="214"/>
      <c r="R12" s="1193"/>
    </row>
    <row r="13" spans="1:18" hidden="1" outlineLevel="2">
      <c r="A13" s="7" t="s">
        <v>41</v>
      </c>
      <c r="B13" s="7" t="s">
        <v>41</v>
      </c>
      <c r="C13" s="7" t="s">
        <v>41</v>
      </c>
      <c r="D13" s="96" t="s">
        <v>3593</v>
      </c>
      <c r="E13" s="16" t="s">
        <v>3592</v>
      </c>
      <c r="F13" s="17"/>
      <c r="G13" s="18"/>
      <c r="H13" s="19"/>
      <c r="I13" s="26"/>
      <c r="J13" s="425" t="s">
        <v>3527</v>
      </c>
      <c r="K13" s="369" t="s">
        <v>999</v>
      </c>
      <c r="L13" s="27"/>
      <c r="M13" s="422"/>
      <c r="N13" s="10"/>
      <c r="O13" s="33" t="s">
        <v>3530</v>
      </c>
      <c r="P13" s="26"/>
      <c r="Q13" s="214"/>
      <c r="R13" s="1193"/>
    </row>
    <row r="14" spans="1:18" hidden="1" outlineLevel="2">
      <c r="A14" s="7" t="s">
        <v>41</v>
      </c>
      <c r="B14" s="7" t="s">
        <v>41</v>
      </c>
      <c r="C14" s="7" t="s">
        <v>41</v>
      </c>
      <c r="D14" s="96" t="s">
        <v>3593</v>
      </c>
      <c r="E14" s="16" t="s">
        <v>3592</v>
      </c>
      <c r="F14" s="17"/>
      <c r="G14" s="18"/>
      <c r="H14" s="19"/>
      <c r="I14" s="26"/>
      <c r="J14" s="26" t="s">
        <v>3521</v>
      </c>
      <c r="K14" s="369" t="s">
        <v>705</v>
      </c>
      <c r="L14" s="27"/>
      <c r="M14" s="422"/>
      <c r="N14" s="10"/>
      <c r="O14" s="33" t="s">
        <v>3531</v>
      </c>
      <c r="P14" s="26"/>
      <c r="Q14" s="214"/>
      <c r="R14" s="1193"/>
    </row>
    <row r="15" spans="1:18" hidden="1" outlineLevel="2">
      <c r="A15" s="7" t="s">
        <v>41</v>
      </c>
      <c r="B15" s="7" t="s">
        <v>41</v>
      </c>
      <c r="C15" s="7" t="s">
        <v>41</v>
      </c>
      <c r="D15" s="96" t="s">
        <v>3593</v>
      </c>
      <c r="E15" s="16" t="s">
        <v>3592</v>
      </c>
      <c r="F15" s="17"/>
      <c r="G15" s="18"/>
      <c r="H15" s="19"/>
      <c r="I15" s="26"/>
      <c r="J15" s="26" t="s">
        <v>3525</v>
      </c>
      <c r="K15" s="369"/>
      <c r="L15" s="27"/>
      <c r="M15" s="422"/>
      <c r="N15" s="10"/>
      <c r="O15" s="33" t="s">
        <v>3532</v>
      </c>
      <c r="P15" s="26"/>
      <c r="Q15" s="214"/>
      <c r="R15" s="1193"/>
    </row>
    <row r="16" spans="1:18" ht="13.5" hidden="1" outlineLevel="2" thickBot="1">
      <c r="A16" s="7" t="s">
        <v>41</v>
      </c>
      <c r="B16" s="7" t="s">
        <v>41</v>
      </c>
      <c r="C16" s="7" t="s">
        <v>41</v>
      </c>
      <c r="D16" s="96" t="s">
        <v>3593</v>
      </c>
      <c r="E16" s="16" t="s">
        <v>3592</v>
      </c>
      <c r="F16" s="38"/>
      <c r="G16" s="39"/>
      <c r="H16" s="40"/>
      <c r="I16" s="423"/>
      <c r="J16" s="423" t="s">
        <v>3522</v>
      </c>
      <c r="K16" s="430" t="s">
        <v>1005</v>
      </c>
      <c r="L16" s="424"/>
      <c r="M16" s="426"/>
      <c r="N16" s="427"/>
      <c r="O16" s="429" t="s">
        <v>3533</v>
      </c>
      <c r="P16" s="423"/>
      <c r="Q16" s="428"/>
      <c r="R16" s="1195"/>
    </row>
    <row r="17" spans="1:18" ht="13.5" hidden="1" outlineLevel="2" thickBot="1">
      <c r="A17" s="7" t="s">
        <v>41</v>
      </c>
      <c r="B17" s="7" t="s">
        <v>41</v>
      </c>
      <c r="C17" s="7" t="s">
        <v>41</v>
      </c>
      <c r="D17" s="96" t="s">
        <v>3593</v>
      </c>
      <c r="E17" s="43" t="s">
        <v>3592</v>
      </c>
      <c r="F17" s="44"/>
      <c r="G17" s="45"/>
      <c r="H17" s="45"/>
      <c r="I17" s="9"/>
      <c r="J17" s="9"/>
      <c r="K17" s="9"/>
      <c r="L17" s="7"/>
      <c r="M17" s="10"/>
      <c r="N17" s="10"/>
      <c r="O17" s="10"/>
      <c r="P17" s="9"/>
      <c r="Q17" s="7"/>
    </row>
    <row r="18" spans="1:18" ht="13.5" outlineLevel="1" collapsed="1" thickBot="1">
      <c r="A18" s="7" t="s">
        <v>41</v>
      </c>
      <c r="B18" s="7" t="s">
        <v>41</v>
      </c>
      <c r="C18" s="7" t="s">
        <v>41</v>
      </c>
      <c r="D18" s="96" t="s">
        <v>3593</v>
      </c>
      <c r="E18" s="12" t="s">
        <v>3595</v>
      </c>
      <c r="F18" s="13" t="s">
        <v>97</v>
      </c>
      <c r="G18" s="245"/>
      <c r="H18" s="14">
        <v>0</v>
      </c>
      <c r="I18" s="1198" t="s">
        <v>3542</v>
      </c>
      <c r="J18" s="1199"/>
      <c r="K18" s="1199"/>
      <c r="L18" s="1200"/>
      <c r="M18" s="120" t="s">
        <v>1051</v>
      </c>
      <c r="N18" s="15"/>
      <c r="O18" s="1190" t="s">
        <v>3543</v>
      </c>
      <c r="P18" s="1191"/>
      <c r="Q18" s="226" t="s">
        <v>688</v>
      </c>
    </row>
    <row r="19" spans="1:18" hidden="1" outlineLevel="2">
      <c r="A19" s="7" t="s">
        <v>41</v>
      </c>
      <c r="B19" s="7" t="s">
        <v>41</v>
      </c>
      <c r="C19" s="7" t="s">
        <v>41</v>
      </c>
      <c r="D19" s="96" t="s">
        <v>3593</v>
      </c>
      <c r="E19" s="16" t="s">
        <v>3595</v>
      </c>
      <c r="F19" s="17"/>
      <c r="G19" s="18"/>
      <c r="H19" s="19"/>
      <c r="I19" s="20" t="s">
        <v>98</v>
      </c>
      <c r="J19" s="20" t="s">
        <v>3497</v>
      </c>
      <c r="K19" s="20"/>
      <c r="L19" s="21" t="s">
        <v>688</v>
      </c>
      <c r="M19" s="22"/>
      <c r="N19" s="23"/>
      <c r="O19" s="24"/>
      <c r="P19" s="20"/>
      <c r="Q19" s="213" t="s">
        <v>688</v>
      </c>
      <c r="R19" s="1192" t="s">
        <v>4059</v>
      </c>
    </row>
    <row r="20" spans="1:18" hidden="1" outlineLevel="2">
      <c r="A20" s="7" t="s">
        <v>41</v>
      </c>
      <c r="B20" s="7" t="s">
        <v>41</v>
      </c>
      <c r="C20" s="7" t="s">
        <v>41</v>
      </c>
      <c r="D20" s="96" t="s">
        <v>3593</v>
      </c>
      <c r="E20" s="16" t="s">
        <v>3595</v>
      </c>
      <c r="F20" s="17"/>
      <c r="G20" s="18"/>
      <c r="H20" s="19"/>
      <c r="I20" s="26" t="s">
        <v>99</v>
      </c>
      <c r="J20" s="26" t="s">
        <v>3498</v>
      </c>
      <c r="K20" s="26" t="s">
        <v>100</v>
      </c>
      <c r="L20" s="27" t="s">
        <v>688</v>
      </c>
      <c r="M20" s="28"/>
      <c r="N20" s="29"/>
      <c r="O20" s="30" t="s">
        <v>707</v>
      </c>
      <c r="P20" s="26" t="s">
        <v>100</v>
      </c>
      <c r="Q20" s="214" t="s">
        <v>688</v>
      </c>
      <c r="R20" s="1193"/>
    </row>
    <row r="21" spans="1:18" hidden="1" outlineLevel="2">
      <c r="A21" s="7" t="s">
        <v>41</v>
      </c>
      <c r="B21" s="7" t="s">
        <v>41</v>
      </c>
      <c r="C21" s="7" t="s">
        <v>41</v>
      </c>
      <c r="D21" s="96" t="s">
        <v>3593</v>
      </c>
      <c r="E21" s="16" t="s">
        <v>3595</v>
      </c>
      <c r="F21" s="17"/>
      <c r="G21" s="18"/>
      <c r="H21" s="19"/>
      <c r="I21" s="26" t="s">
        <v>101</v>
      </c>
      <c r="J21" s="26" t="s">
        <v>3499</v>
      </c>
      <c r="K21" s="26" t="s">
        <v>102</v>
      </c>
      <c r="L21" s="27" t="s">
        <v>688</v>
      </c>
      <c r="M21" s="32"/>
      <c r="N21" s="10"/>
      <c r="O21" s="30" t="str">
        <f>"1"</f>
        <v>1</v>
      </c>
      <c r="P21" s="26" t="s">
        <v>102</v>
      </c>
      <c r="Q21" s="214" t="s">
        <v>688</v>
      </c>
      <c r="R21" s="1193"/>
    </row>
    <row r="22" spans="1:18" hidden="1" outlineLevel="2">
      <c r="A22" s="7" t="s">
        <v>41</v>
      </c>
      <c r="B22" s="7" t="s">
        <v>41</v>
      </c>
      <c r="C22" s="7" t="s">
        <v>41</v>
      </c>
      <c r="D22" s="96" t="s">
        <v>3593</v>
      </c>
      <c r="E22" s="16" t="s">
        <v>3595</v>
      </c>
      <c r="F22" s="17"/>
      <c r="G22" s="18"/>
      <c r="H22" s="19"/>
      <c r="I22" s="20" t="s">
        <v>103</v>
      </c>
      <c r="J22" s="20" t="s">
        <v>3500</v>
      </c>
      <c r="K22" s="20"/>
      <c r="L22" s="21" t="s">
        <v>688</v>
      </c>
      <c r="M22" s="22"/>
      <c r="N22" s="23"/>
      <c r="O22" s="24"/>
      <c r="P22" s="20"/>
      <c r="Q22" s="213" t="s">
        <v>688</v>
      </c>
      <c r="R22" s="1193"/>
    </row>
    <row r="23" spans="1:18" hidden="1" outlineLevel="2">
      <c r="A23" s="7" t="s">
        <v>41</v>
      </c>
      <c r="B23" s="7" t="s">
        <v>41</v>
      </c>
      <c r="C23" s="7" t="s">
        <v>41</v>
      </c>
      <c r="D23" s="96" t="s">
        <v>3593</v>
      </c>
      <c r="E23" s="16" t="s">
        <v>3595</v>
      </c>
      <c r="F23" s="17"/>
      <c r="G23" s="18"/>
      <c r="H23" s="19"/>
      <c r="I23" s="26" t="s">
        <v>104</v>
      </c>
      <c r="J23" s="26" t="s">
        <v>3501</v>
      </c>
      <c r="K23" s="26" t="s">
        <v>105</v>
      </c>
      <c r="L23" s="27" t="s">
        <v>688</v>
      </c>
      <c r="M23" s="32"/>
      <c r="N23" s="10"/>
      <c r="O23" s="33" t="s">
        <v>3501</v>
      </c>
      <c r="P23" s="26" t="s">
        <v>105</v>
      </c>
      <c r="Q23" s="214" t="s">
        <v>688</v>
      </c>
      <c r="R23" s="1193"/>
    </row>
    <row r="24" spans="1:18" hidden="1" outlineLevel="2">
      <c r="A24" s="7" t="s">
        <v>41</v>
      </c>
      <c r="B24" s="7" t="s">
        <v>41</v>
      </c>
      <c r="C24" s="7" t="s">
        <v>41</v>
      </c>
      <c r="D24" s="96" t="s">
        <v>3593</v>
      </c>
      <c r="E24" s="16" t="s">
        <v>3595</v>
      </c>
      <c r="F24" s="17"/>
      <c r="G24" s="18"/>
      <c r="H24" s="19"/>
      <c r="I24" s="26" t="s">
        <v>107</v>
      </c>
      <c r="J24" s="26" t="s">
        <v>3502</v>
      </c>
      <c r="K24" s="26" t="s">
        <v>108</v>
      </c>
      <c r="L24" s="27" t="s">
        <v>84</v>
      </c>
      <c r="M24" s="123"/>
      <c r="N24" s="124"/>
      <c r="O24" s="125"/>
      <c r="P24" s="127"/>
      <c r="Q24" s="218"/>
      <c r="R24" s="1193"/>
    </row>
    <row r="25" spans="1:18" hidden="1" outlineLevel="2">
      <c r="A25" s="7" t="s">
        <v>41</v>
      </c>
      <c r="B25" s="7" t="s">
        <v>41</v>
      </c>
      <c r="C25" s="7" t="s">
        <v>41</v>
      </c>
      <c r="D25" s="96" t="s">
        <v>3593</v>
      </c>
      <c r="E25" s="16" t="s">
        <v>3595</v>
      </c>
      <c r="F25" s="17"/>
      <c r="G25" s="18"/>
      <c r="H25" s="19"/>
      <c r="I25" s="26" t="s">
        <v>110</v>
      </c>
      <c r="J25" s="26" t="s">
        <v>3503</v>
      </c>
      <c r="K25" s="26" t="s">
        <v>106</v>
      </c>
      <c r="L25" s="27" t="s">
        <v>84</v>
      </c>
      <c r="M25" s="123"/>
      <c r="N25" s="124"/>
      <c r="O25" s="125"/>
      <c r="P25" s="127"/>
      <c r="Q25" s="218"/>
      <c r="R25" s="1193"/>
    </row>
    <row r="26" spans="1:18" hidden="1" outlineLevel="2">
      <c r="A26" s="7" t="s">
        <v>41</v>
      </c>
      <c r="B26" s="7" t="s">
        <v>41</v>
      </c>
      <c r="C26" s="7" t="s">
        <v>41</v>
      </c>
      <c r="D26" s="96" t="s">
        <v>3593</v>
      </c>
      <c r="E26" s="16" t="s">
        <v>3595</v>
      </c>
      <c r="F26" s="17"/>
      <c r="G26" s="18"/>
      <c r="H26" s="19"/>
      <c r="I26" s="20" t="s">
        <v>111</v>
      </c>
      <c r="J26" s="20" t="s">
        <v>3504</v>
      </c>
      <c r="K26" s="20"/>
      <c r="L26" s="21" t="s">
        <v>688</v>
      </c>
      <c r="M26" s="22"/>
      <c r="N26" s="23"/>
      <c r="O26" s="24"/>
      <c r="P26" s="20"/>
      <c r="Q26" s="213" t="s">
        <v>688</v>
      </c>
      <c r="R26" s="1193"/>
    </row>
    <row r="27" spans="1:18" hidden="1" outlineLevel="2">
      <c r="A27" s="7" t="s">
        <v>41</v>
      </c>
      <c r="B27" s="7" t="s">
        <v>41</v>
      </c>
      <c r="C27" s="7" t="s">
        <v>41</v>
      </c>
      <c r="D27" s="96" t="s">
        <v>3593</v>
      </c>
      <c r="E27" s="16" t="s">
        <v>3595</v>
      </c>
      <c r="F27" s="17"/>
      <c r="G27" s="18"/>
      <c r="H27" s="19"/>
      <c r="I27" s="26" t="s">
        <v>112</v>
      </c>
      <c r="J27" s="26" t="s">
        <v>3505</v>
      </c>
      <c r="K27" s="26" t="s">
        <v>105</v>
      </c>
      <c r="L27" s="27" t="s">
        <v>688</v>
      </c>
      <c r="M27" s="32"/>
      <c r="N27" s="10"/>
      <c r="O27" s="33" t="s">
        <v>3505</v>
      </c>
      <c r="P27" s="26" t="s">
        <v>105</v>
      </c>
      <c r="Q27" s="214" t="s">
        <v>688</v>
      </c>
      <c r="R27" s="1193"/>
    </row>
    <row r="28" spans="1:18" hidden="1" outlineLevel="2">
      <c r="A28" s="7" t="s">
        <v>41</v>
      </c>
      <c r="B28" s="7" t="s">
        <v>41</v>
      </c>
      <c r="C28" s="7" t="s">
        <v>41</v>
      </c>
      <c r="D28" s="96" t="s">
        <v>3593</v>
      </c>
      <c r="E28" s="16" t="s">
        <v>3595</v>
      </c>
      <c r="F28" s="17"/>
      <c r="G28" s="18"/>
      <c r="H28" s="19"/>
      <c r="I28" s="26" t="s">
        <v>113</v>
      </c>
      <c r="J28" s="26" t="s">
        <v>3502</v>
      </c>
      <c r="K28" s="26" t="s">
        <v>108</v>
      </c>
      <c r="L28" s="27" t="s">
        <v>84</v>
      </c>
      <c r="M28" s="123"/>
      <c r="N28" s="124"/>
      <c r="O28" s="125"/>
      <c r="P28" s="127"/>
      <c r="Q28" s="218"/>
      <c r="R28" s="1193"/>
    </row>
    <row r="29" spans="1:18" hidden="1" outlineLevel="2">
      <c r="A29" s="7" t="s">
        <v>41</v>
      </c>
      <c r="B29" s="7" t="s">
        <v>41</v>
      </c>
      <c r="C29" s="7" t="s">
        <v>41</v>
      </c>
      <c r="D29" s="96" t="s">
        <v>3593</v>
      </c>
      <c r="E29" s="16" t="s">
        <v>3595</v>
      </c>
      <c r="F29" s="17"/>
      <c r="G29" s="18"/>
      <c r="H29" s="19"/>
      <c r="I29" s="26" t="s">
        <v>114</v>
      </c>
      <c r="J29" s="26" t="s">
        <v>3506</v>
      </c>
      <c r="K29" s="26" t="s">
        <v>106</v>
      </c>
      <c r="L29" s="27" t="s">
        <v>84</v>
      </c>
      <c r="M29" s="123"/>
      <c r="N29" s="124"/>
      <c r="O29" s="125"/>
      <c r="P29" s="127"/>
      <c r="Q29" s="218"/>
      <c r="R29" s="1193"/>
    </row>
    <row r="30" spans="1:18" hidden="1" outlineLevel="2">
      <c r="A30" s="7" t="s">
        <v>41</v>
      </c>
      <c r="B30" s="7" t="s">
        <v>41</v>
      </c>
      <c r="C30" s="7" t="s">
        <v>41</v>
      </c>
      <c r="D30" s="96" t="s">
        <v>3593</v>
      </c>
      <c r="E30" s="16" t="s">
        <v>3595</v>
      </c>
      <c r="F30" s="17"/>
      <c r="G30" s="18"/>
      <c r="H30" s="19"/>
      <c r="I30" s="20" t="s">
        <v>115</v>
      </c>
      <c r="J30" s="20" t="s">
        <v>3507</v>
      </c>
      <c r="K30" s="20"/>
      <c r="L30" s="21" t="s">
        <v>688</v>
      </c>
      <c r="M30" s="22"/>
      <c r="N30" s="23"/>
      <c r="O30" s="24"/>
      <c r="P30" s="20"/>
      <c r="Q30" s="213" t="s">
        <v>688</v>
      </c>
      <c r="R30" s="1193"/>
    </row>
    <row r="31" spans="1:18" hidden="1" outlineLevel="2">
      <c r="A31" s="7" t="s">
        <v>41</v>
      </c>
      <c r="B31" s="7" t="s">
        <v>41</v>
      </c>
      <c r="C31" s="7" t="s">
        <v>41</v>
      </c>
      <c r="D31" s="96" t="s">
        <v>3593</v>
      </c>
      <c r="E31" s="16" t="s">
        <v>3595</v>
      </c>
      <c r="F31" s="17"/>
      <c r="G31" s="18"/>
      <c r="H31" s="19"/>
      <c r="I31" s="26" t="s">
        <v>116</v>
      </c>
      <c r="J31" s="26" t="s">
        <v>3508</v>
      </c>
      <c r="K31" s="26" t="s">
        <v>117</v>
      </c>
      <c r="L31" s="27" t="s">
        <v>688</v>
      </c>
      <c r="M31" s="97" t="s">
        <v>1051</v>
      </c>
      <c r="N31" s="98" t="s">
        <v>357</v>
      </c>
      <c r="O31" s="33" t="s">
        <v>3633</v>
      </c>
      <c r="P31" s="26" t="s">
        <v>117</v>
      </c>
      <c r="Q31" s="214" t="s">
        <v>688</v>
      </c>
      <c r="R31" s="1193"/>
    </row>
    <row r="32" spans="1:18" hidden="1" outlineLevel="2">
      <c r="A32" s="7" t="s">
        <v>41</v>
      </c>
      <c r="B32" s="7" t="s">
        <v>41</v>
      </c>
      <c r="C32" s="7" t="s">
        <v>41</v>
      </c>
      <c r="D32" s="96" t="s">
        <v>3593</v>
      </c>
      <c r="E32" s="16" t="s">
        <v>3595</v>
      </c>
      <c r="F32" s="17"/>
      <c r="G32" s="18"/>
      <c r="H32" s="19"/>
      <c r="I32" s="26" t="s">
        <v>118</v>
      </c>
      <c r="J32" s="26" t="s">
        <v>3509</v>
      </c>
      <c r="K32" s="26" t="s">
        <v>119</v>
      </c>
      <c r="L32" s="27" t="s">
        <v>688</v>
      </c>
      <c r="M32" s="97" t="s">
        <v>1051</v>
      </c>
      <c r="N32" s="98" t="s">
        <v>358</v>
      </c>
      <c r="O32" s="33" t="s">
        <v>3634</v>
      </c>
      <c r="P32" s="26" t="s">
        <v>119</v>
      </c>
      <c r="Q32" s="214" t="s">
        <v>688</v>
      </c>
      <c r="R32" s="1193"/>
    </row>
    <row r="33" spans="1:18" hidden="1" outlineLevel="2">
      <c r="A33" s="7" t="s">
        <v>41</v>
      </c>
      <c r="B33" s="7" t="s">
        <v>41</v>
      </c>
      <c r="C33" s="7" t="s">
        <v>41</v>
      </c>
      <c r="D33" s="96" t="s">
        <v>3593</v>
      </c>
      <c r="E33" s="16" t="s">
        <v>3595</v>
      </c>
      <c r="F33" s="17"/>
      <c r="G33" s="18"/>
      <c r="H33" s="19"/>
      <c r="I33" s="34" t="str">
        <f>"0020"</f>
        <v>0020</v>
      </c>
      <c r="J33" s="34" t="s">
        <v>3510</v>
      </c>
      <c r="K33" s="34" t="s">
        <v>106</v>
      </c>
      <c r="L33" s="35" t="s">
        <v>688</v>
      </c>
      <c r="M33" s="99" t="s">
        <v>1051</v>
      </c>
      <c r="N33" s="100" t="s">
        <v>120</v>
      </c>
      <c r="O33" s="36" t="s">
        <v>3635</v>
      </c>
      <c r="P33" s="34" t="s">
        <v>106</v>
      </c>
      <c r="Q33" s="217" t="s">
        <v>688</v>
      </c>
      <c r="R33" s="1193"/>
    </row>
    <row r="34" spans="1:18" hidden="1" outlineLevel="2">
      <c r="A34" s="7" t="s">
        <v>41</v>
      </c>
      <c r="B34" s="7" t="s">
        <v>41</v>
      </c>
      <c r="C34" s="7" t="s">
        <v>41</v>
      </c>
      <c r="D34" s="96" t="s">
        <v>3593</v>
      </c>
      <c r="E34" s="16" t="s">
        <v>3595</v>
      </c>
      <c r="F34" s="17"/>
      <c r="G34" s="18"/>
      <c r="H34" s="19"/>
      <c r="I34" s="20" t="s">
        <v>121</v>
      </c>
      <c r="J34" s="20" t="s">
        <v>3511</v>
      </c>
      <c r="K34" s="20"/>
      <c r="L34" s="21" t="s">
        <v>84</v>
      </c>
      <c r="M34" s="128"/>
      <c r="N34" s="129"/>
      <c r="O34" s="130"/>
      <c r="P34" s="131"/>
      <c r="Q34" s="219"/>
      <c r="R34" s="1193"/>
    </row>
    <row r="35" spans="1:18" hidden="1" outlineLevel="2">
      <c r="A35" s="7" t="s">
        <v>41</v>
      </c>
      <c r="B35" s="7" t="s">
        <v>41</v>
      </c>
      <c r="C35" s="7" t="s">
        <v>41</v>
      </c>
      <c r="D35" s="96" t="s">
        <v>3593</v>
      </c>
      <c r="E35" s="16" t="s">
        <v>3595</v>
      </c>
      <c r="F35" s="17"/>
      <c r="G35" s="18"/>
      <c r="H35" s="19"/>
      <c r="I35" s="26" t="s">
        <v>122</v>
      </c>
      <c r="J35" s="26" t="s">
        <v>3512</v>
      </c>
      <c r="K35" s="26" t="s">
        <v>106</v>
      </c>
      <c r="L35" s="27" t="s">
        <v>688</v>
      </c>
      <c r="M35" s="123"/>
      <c r="N35" s="124"/>
      <c r="O35" s="125"/>
      <c r="P35" s="127"/>
      <c r="Q35" s="218"/>
      <c r="R35" s="1193"/>
    </row>
    <row r="36" spans="1:18" hidden="1" outlineLevel="2">
      <c r="A36" s="7" t="s">
        <v>41</v>
      </c>
      <c r="B36" s="7" t="s">
        <v>41</v>
      </c>
      <c r="C36" s="7" t="s">
        <v>41</v>
      </c>
      <c r="D36" s="96" t="s">
        <v>3593</v>
      </c>
      <c r="E36" s="16" t="s">
        <v>3595</v>
      </c>
      <c r="F36" s="17"/>
      <c r="G36" s="18"/>
      <c r="H36" s="19"/>
      <c r="I36" s="26" t="s">
        <v>123</v>
      </c>
      <c r="J36" s="26" t="s">
        <v>3513</v>
      </c>
      <c r="K36" s="26" t="s">
        <v>124</v>
      </c>
      <c r="L36" s="27" t="s">
        <v>84</v>
      </c>
      <c r="M36" s="123"/>
      <c r="N36" s="124"/>
      <c r="O36" s="125"/>
      <c r="P36" s="127"/>
      <c r="Q36" s="218"/>
      <c r="R36" s="1193"/>
    </row>
    <row r="37" spans="1:18" hidden="1" outlineLevel="2">
      <c r="A37" s="7" t="s">
        <v>41</v>
      </c>
      <c r="B37" s="7" t="s">
        <v>41</v>
      </c>
      <c r="C37" s="7" t="s">
        <v>41</v>
      </c>
      <c r="D37" s="96" t="s">
        <v>3593</v>
      </c>
      <c r="E37" s="16" t="s">
        <v>3595</v>
      </c>
      <c r="F37" s="17"/>
      <c r="G37" s="18"/>
      <c r="H37" s="19"/>
      <c r="I37" s="20" t="str">
        <f>"0026"</f>
        <v>0026</v>
      </c>
      <c r="J37" s="20" t="s">
        <v>3514</v>
      </c>
      <c r="K37" s="20" t="s">
        <v>106</v>
      </c>
      <c r="L37" s="21" t="s">
        <v>84</v>
      </c>
      <c r="M37" s="132"/>
      <c r="N37" s="133"/>
      <c r="O37" s="134"/>
      <c r="P37" s="131"/>
      <c r="Q37" s="219"/>
      <c r="R37" s="1193"/>
    </row>
    <row r="38" spans="1:18" hidden="1" outlineLevel="2">
      <c r="A38" s="7" t="s">
        <v>41</v>
      </c>
      <c r="B38" s="7" t="s">
        <v>41</v>
      </c>
      <c r="C38" s="7" t="s">
        <v>41</v>
      </c>
      <c r="D38" s="96" t="s">
        <v>3593</v>
      </c>
      <c r="E38" s="16" t="s">
        <v>3595</v>
      </c>
      <c r="F38" s="17"/>
      <c r="G38" s="18"/>
      <c r="H38" s="19"/>
      <c r="I38" s="20" t="str">
        <f>"0029"</f>
        <v>0029</v>
      </c>
      <c r="J38" s="20" t="s">
        <v>3515</v>
      </c>
      <c r="K38" s="20" t="s">
        <v>126</v>
      </c>
      <c r="L38" s="21" t="s">
        <v>84</v>
      </c>
      <c r="M38" s="128"/>
      <c r="N38" s="129"/>
      <c r="O38" s="130"/>
      <c r="P38" s="131"/>
      <c r="Q38" s="219"/>
      <c r="R38" s="1193"/>
    </row>
    <row r="39" spans="1:18" hidden="1" outlineLevel="2">
      <c r="A39" s="7" t="s">
        <v>41</v>
      </c>
      <c r="B39" s="7" t="s">
        <v>41</v>
      </c>
      <c r="C39" s="7" t="s">
        <v>41</v>
      </c>
      <c r="D39" s="96" t="s">
        <v>3593</v>
      </c>
      <c r="E39" s="16" t="s">
        <v>3595</v>
      </c>
      <c r="F39" s="17"/>
      <c r="G39" s="18"/>
      <c r="H39" s="19"/>
      <c r="I39" s="20" t="str">
        <f>"0031"</f>
        <v>0031</v>
      </c>
      <c r="J39" s="20" t="s">
        <v>3516</v>
      </c>
      <c r="K39" s="20" t="s">
        <v>102</v>
      </c>
      <c r="L39" s="21" t="s">
        <v>84</v>
      </c>
      <c r="M39" s="22"/>
      <c r="N39" s="23"/>
      <c r="O39" s="37" t="s">
        <v>708</v>
      </c>
      <c r="P39" s="20" t="s">
        <v>102</v>
      </c>
      <c r="Q39" s="215" t="s">
        <v>84</v>
      </c>
      <c r="R39" s="1193"/>
    </row>
    <row r="40" spans="1:18" hidden="1" outlineLevel="2">
      <c r="A40" s="7" t="s">
        <v>41</v>
      </c>
      <c r="B40" s="7" t="s">
        <v>41</v>
      </c>
      <c r="C40" s="7" t="s">
        <v>41</v>
      </c>
      <c r="D40" s="96" t="s">
        <v>3593</v>
      </c>
      <c r="E40" s="16" t="s">
        <v>3595</v>
      </c>
      <c r="F40" s="17"/>
      <c r="G40" s="18"/>
      <c r="H40" s="19"/>
      <c r="I40" s="20" t="str">
        <f>"0032"</f>
        <v>0032</v>
      </c>
      <c r="J40" s="20" t="s">
        <v>3517</v>
      </c>
      <c r="K40" s="20" t="s">
        <v>105</v>
      </c>
      <c r="L40" s="21" t="s">
        <v>84</v>
      </c>
      <c r="M40" s="128"/>
      <c r="N40" s="129"/>
      <c r="O40" s="130"/>
      <c r="P40" s="131"/>
      <c r="Q40" s="219"/>
      <c r="R40" s="1193"/>
    </row>
    <row r="41" spans="1:18" ht="36.5" hidden="1" outlineLevel="2" thickBot="1">
      <c r="A41" s="7" t="s">
        <v>41</v>
      </c>
      <c r="B41" s="7" t="s">
        <v>41</v>
      </c>
      <c r="C41" s="7" t="s">
        <v>41</v>
      </c>
      <c r="D41" s="96" t="s">
        <v>3593</v>
      </c>
      <c r="E41" s="16" t="s">
        <v>3595</v>
      </c>
      <c r="F41" s="38"/>
      <c r="G41" s="39"/>
      <c r="H41" s="40"/>
      <c r="I41" s="41" t="str">
        <f>"0035"</f>
        <v>0035</v>
      </c>
      <c r="J41" s="41" t="s">
        <v>3518</v>
      </c>
      <c r="K41" s="41" t="s">
        <v>102</v>
      </c>
      <c r="L41" s="42" t="s">
        <v>84</v>
      </c>
      <c r="M41" s="104" t="s">
        <v>1051</v>
      </c>
      <c r="N41" s="69" t="s">
        <v>1135</v>
      </c>
      <c r="O41" s="513" t="s">
        <v>3636</v>
      </c>
      <c r="P41" s="41" t="s">
        <v>102</v>
      </c>
      <c r="Q41" s="225" t="s">
        <v>84</v>
      </c>
      <c r="R41" s="1195"/>
    </row>
    <row r="42" spans="1:18" ht="13.5" outlineLevel="1" thickBot="1">
      <c r="A42" s="7" t="s">
        <v>41</v>
      </c>
      <c r="B42" s="7" t="s">
        <v>41</v>
      </c>
      <c r="C42" s="7" t="s">
        <v>41</v>
      </c>
      <c r="D42" s="96" t="s">
        <v>3593</v>
      </c>
      <c r="E42" s="43" t="s">
        <v>3595</v>
      </c>
      <c r="F42" s="436"/>
      <c r="G42" s="437"/>
      <c r="H42" s="437"/>
      <c r="I42" s="438"/>
      <c r="J42" s="438"/>
      <c r="K42" s="438"/>
      <c r="L42" s="439"/>
      <c r="M42" s="440"/>
      <c r="N42" s="440"/>
      <c r="O42" s="440"/>
      <c r="P42" s="438"/>
      <c r="Q42" s="439"/>
    </row>
    <row r="43" spans="1:18" s="9" customFormat="1" ht="12.75" customHeight="1" thickBot="1">
      <c r="A43" s="7" t="s">
        <v>41</v>
      </c>
      <c r="B43" s="7" t="s">
        <v>41</v>
      </c>
      <c r="C43" s="7" t="s">
        <v>41</v>
      </c>
      <c r="D43" s="118" t="s">
        <v>3594</v>
      </c>
      <c r="F43" s="1235" t="s">
        <v>3536</v>
      </c>
      <c r="G43" s="1235"/>
      <c r="H43" s="1235"/>
      <c r="I43" s="1235"/>
      <c r="J43" s="1235"/>
      <c r="K43" s="1235"/>
      <c r="L43" s="1235"/>
      <c r="M43" s="98"/>
      <c r="N43" s="1224" t="s">
        <v>4055</v>
      </c>
      <c r="O43" s="1224"/>
      <c r="P43" s="1225"/>
      <c r="Q43" s="431" t="s">
        <v>688</v>
      </c>
    </row>
    <row r="44" spans="1:18" s="9" customFormat="1" ht="12.75" customHeight="1" outlineLevel="1" thickBot="1">
      <c r="A44" s="7" t="s">
        <v>41</v>
      </c>
      <c r="B44" s="7" t="s">
        <v>41</v>
      </c>
      <c r="C44" s="7" t="s">
        <v>41</v>
      </c>
      <c r="D44" s="96" t="s">
        <v>3594</v>
      </c>
      <c r="F44" s="8"/>
      <c r="G44" s="7"/>
      <c r="H44" s="7"/>
      <c r="L44" s="7"/>
      <c r="M44" s="10"/>
      <c r="P44" s="7"/>
    </row>
    <row r="45" spans="1:18" ht="13.5" outlineLevel="1" collapsed="1" thickBot="1">
      <c r="A45" s="7" t="s">
        <v>41</v>
      </c>
      <c r="B45" s="7" t="s">
        <v>41</v>
      </c>
      <c r="C45" s="7" t="s">
        <v>41</v>
      </c>
      <c r="D45" s="96" t="s">
        <v>3594</v>
      </c>
      <c r="E45" s="12" t="s">
        <v>3596</v>
      </c>
      <c r="F45" s="13" t="s">
        <v>127</v>
      </c>
      <c r="G45" s="14">
        <v>1</v>
      </c>
      <c r="H45" s="14">
        <v>0</v>
      </c>
      <c r="I45" s="1198" t="s">
        <v>3541</v>
      </c>
      <c r="J45" s="1199"/>
      <c r="K45" s="1199"/>
      <c r="L45" s="1200"/>
      <c r="M45" s="120" t="s">
        <v>46</v>
      </c>
      <c r="N45" s="15"/>
      <c r="O45" s="1190" t="s">
        <v>3543</v>
      </c>
      <c r="P45" s="1191"/>
      <c r="Q45" s="226" t="s">
        <v>688</v>
      </c>
    </row>
    <row r="46" spans="1:18" hidden="1" outlineLevel="2">
      <c r="A46" s="7" t="s">
        <v>41</v>
      </c>
      <c r="B46" s="7" t="s">
        <v>41</v>
      </c>
      <c r="C46" s="7" t="s">
        <v>41</v>
      </c>
      <c r="D46" s="96" t="s">
        <v>3594</v>
      </c>
      <c r="E46" s="16" t="s">
        <v>3596</v>
      </c>
      <c r="F46" s="17"/>
      <c r="G46" s="18"/>
      <c r="H46" s="19"/>
      <c r="I46" s="26" t="str">
        <f>"0062"</f>
        <v>0062</v>
      </c>
      <c r="J46" s="26" t="s">
        <v>3328</v>
      </c>
      <c r="K46" s="26" t="s">
        <v>106</v>
      </c>
      <c r="L46" s="27" t="s">
        <v>688</v>
      </c>
      <c r="M46" s="32"/>
      <c r="N46" s="10"/>
      <c r="O46" s="26" t="s">
        <v>3637</v>
      </c>
      <c r="P46" s="26" t="s">
        <v>106</v>
      </c>
      <c r="Q46" s="222" t="s">
        <v>688</v>
      </c>
      <c r="R46" s="1192" t="s">
        <v>5973</v>
      </c>
    </row>
    <row r="47" spans="1:18" hidden="1" outlineLevel="2">
      <c r="A47" s="7" t="s">
        <v>41</v>
      </c>
      <c r="B47" s="7" t="s">
        <v>41</v>
      </c>
      <c r="C47" s="7" t="s">
        <v>41</v>
      </c>
      <c r="D47" s="96" t="s">
        <v>3594</v>
      </c>
      <c r="E47" s="16" t="s">
        <v>3596</v>
      </c>
      <c r="F47" s="17"/>
      <c r="G47" s="18"/>
      <c r="H47" s="19"/>
      <c r="I47" s="20" t="s">
        <v>128</v>
      </c>
      <c r="J47" s="20" t="s">
        <v>3329</v>
      </c>
      <c r="K47" s="20"/>
      <c r="L47" s="21" t="s">
        <v>688</v>
      </c>
      <c r="M47" s="22"/>
      <c r="N47" s="23"/>
      <c r="O47" s="20"/>
      <c r="P47" s="20"/>
      <c r="Q47" s="213" t="s">
        <v>688</v>
      </c>
      <c r="R47" s="1193"/>
    </row>
    <row r="48" spans="1:18" hidden="1" outlineLevel="2">
      <c r="A48" s="7" t="s">
        <v>41</v>
      </c>
      <c r="B48" s="7" t="s">
        <v>41</v>
      </c>
      <c r="C48" s="7" t="s">
        <v>41</v>
      </c>
      <c r="D48" s="96" t="s">
        <v>3594</v>
      </c>
      <c r="E48" s="16" t="s">
        <v>3596</v>
      </c>
      <c r="F48" s="17"/>
      <c r="G48" s="18"/>
      <c r="H48" s="19"/>
      <c r="I48" s="26" t="s">
        <v>129</v>
      </c>
      <c r="J48" s="26" t="s">
        <v>3330</v>
      </c>
      <c r="K48" s="26" t="s">
        <v>130</v>
      </c>
      <c r="L48" s="27" t="s">
        <v>688</v>
      </c>
      <c r="M48" s="32"/>
      <c r="N48" s="10"/>
      <c r="O48" s="47" t="s">
        <v>356</v>
      </c>
      <c r="P48" s="26" t="s">
        <v>130</v>
      </c>
      <c r="Q48" s="214" t="s">
        <v>688</v>
      </c>
      <c r="R48" s="1193"/>
    </row>
    <row r="49" spans="1:18" hidden="1" outlineLevel="2">
      <c r="A49" s="7" t="s">
        <v>41</v>
      </c>
      <c r="B49" s="7" t="s">
        <v>41</v>
      </c>
      <c r="C49" s="7" t="s">
        <v>41</v>
      </c>
      <c r="D49" s="96" t="s">
        <v>3594</v>
      </c>
      <c r="E49" s="16" t="s">
        <v>3596</v>
      </c>
      <c r="F49" s="17"/>
      <c r="G49" s="18"/>
      <c r="H49" s="19"/>
      <c r="I49" s="26" t="s">
        <v>131</v>
      </c>
      <c r="J49" s="26" t="s">
        <v>3331</v>
      </c>
      <c r="K49" s="26" t="s">
        <v>132</v>
      </c>
      <c r="L49" s="27" t="s">
        <v>688</v>
      </c>
      <c r="M49" s="32"/>
      <c r="N49" s="10"/>
      <c r="O49" s="47" t="s">
        <v>133</v>
      </c>
      <c r="P49" s="26" t="s">
        <v>132</v>
      </c>
      <c r="Q49" s="214" t="s">
        <v>688</v>
      </c>
      <c r="R49" s="1193"/>
    </row>
    <row r="50" spans="1:18" hidden="1" outlineLevel="2">
      <c r="A50" s="7" t="s">
        <v>41</v>
      </c>
      <c r="B50" s="7" t="s">
        <v>41</v>
      </c>
      <c r="C50" s="7" t="s">
        <v>41</v>
      </c>
      <c r="D50" s="96" t="s">
        <v>3594</v>
      </c>
      <c r="E50" s="16" t="s">
        <v>3596</v>
      </c>
      <c r="F50" s="17"/>
      <c r="G50" s="18"/>
      <c r="H50" s="19"/>
      <c r="I50" s="26" t="s">
        <v>134</v>
      </c>
      <c r="J50" s="26" t="s">
        <v>3332</v>
      </c>
      <c r="K50" s="26" t="s">
        <v>132</v>
      </c>
      <c r="L50" s="27" t="s">
        <v>688</v>
      </c>
      <c r="M50" s="32"/>
      <c r="N50" s="10"/>
      <c r="O50" s="47" t="s">
        <v>135</v>
      </c>
      <c r="P50" s="26" t="s">
        <v>132</v>
      </c>
      <c r="Q50" s="214" t="s">
        <v>688</v>
      </c>
      <c r="R50" s="1193"/>
    </row>
    <row r="51" spans="1:18" hidden="1" outlineLevel="2">
      <c r="A51" s="7" t="s">
        <v>41</v>
      </c>
      <c r="B51" s="7" t="s">
        <v>41</v>
      </c>
      <c r="C51" s="7" t="s">
        <v>41</v>
      </c>
      <c r="D51" s="96" t="s">
        <v>3594</v>
      </c>
      <c r="E51" s="16" t="s">
        <v>3596</v>
      </c>
      <c r="F51" s="17"/>
      <c r="G51" s="18"/>
      <c r="H51" s="19"/>
      <c r="I51" s="26" t="s">
        <v>136</v>
      </c>
      <c r="J51" s="26" t="s">
        <v>3333</v>
      </c>
      <c r="K51" s="26" t="s">
        <v>137</v>
      </c>
      <c r="L51" s="27" t="s">
        <v>688</v>
      </c>
      <c r="M51" s="32"/>
      <c r="N51" s="10"/>
      <c r="O51" s="47" t="s">
        <v>138</v>
      </c>
      <c r="P51" s="26" t="s">
        <v>137</v>
      </c>
      <c r="Q51" s="214" t="s">
        <v>688</v>
      </c>
      <c r="R51" s="1193"/>
    </row>
    <row r="52" spans="1:18" hidden="1" outlineLevel="2">
      <c r="A52" s="7" t="s">
        <v>41</v>
      </c>
      <c r="B52" s="7" t="s">
        <v>41</v>
      </c>
      <c r="C52" s="7" t="s">
        <v>41</v>
      </c>
      <c r="D52" s="96" t="s">
        <v>3594</v>
      </c>
      <c r="E52" s="16" t="s">
        <v>3596</v>
      </c>
      <c r="F52" s="17"/>
      <c r="G52" s="18"/>
      <c r="H52" s="19"/>
      <c r="I52" s="26" t="s">
        <v>139</v>
      </c>
      <c r="J52" s="26" t="s">
        <v>3334</v>
      </c>
      <c r="K52" s="26" t="s">
        <v>130</v>
      </c>
      <c r="L52" s="27" t="s">
        <v>84</v>
      </c>
      <c r="M52" s="97" t="s">
        <v>46</v>
      </c>
      <c r="N52" s="98" t="s">
        <v>817</v>
      </c>
      <c r="O52" s="47" t="s">
        <v>3638</v>
      </c>
      <c r="P52" s="26" t="s">
        <v>130</v>
      </c>
      <c r="Q52" s="214" t="s">
        <v>688</v>
      </c>
      <c r="R52" s="1193"/>
    </row>
    <row r="53" spans="1:18" hidden="1" outlineLevel="2">
      <c r="A53" s="7" t="s">
        <v>41</v>
      </c>
      <c r="B53" s="7" t="s">
        <v>41</v>
      </c>
      <c r="C53" s="7" t="s">
        <v>41</v>
      </c>
      <c r="D53" s="96" t="s">
        <v>3594</v>
      </c>
      <c r="E53" s="16" t="s">
        <v>3596</v>
      </c>
      <c r="F53" s="17"/>
      <c r="G53" s="18"/>
      <c r="H53" s="19"/>
      <c r="I53" s="20" t="str">
        <f>"0068"</f>
        <v>0068</v>
      </c>
      <c r="J53" s="20" t="s">
        <v>3335</v>
      </c>
      <c r="K53" s="20" t="s">
        <v>105</v>
      </c>
      <c r="L53" s="21" t="s">
        <v>84</v>
      </c>
      <c r="M53" s="128"/>
      <c r="N53" s="129"/>
      <c r="O53" s="138"/>
      <c r="P53" s="131"/>
      <c r="Q53" s="219"/>
      <c r="R53" s="1193"/>
    </row>
    <row r="54" spans="1:18" hidden="1" outlineLevel="2">
      <c r="A54" s="7" t="s">
        <v>41</v>
      </c>
      <c r="B54" s="7" t="s">
        <v>41</v>
      </c>
      <c r="C54" s="7" t="s">
        <v>41</v>
      </c>
      <c r="D54" s="96" t="s">
        <v>3594</v>
      </c>
      <c r="E54" s="16" t="s">
        <v>3596</v>
      </c>
      <c r="F54" s="17"/>
      <c r="G54" s="18"/>
      <c r="H54" s="19"/>
      <c r="I54" s="20" t="s">
        <v>140</v>
      </c>
      <c r="J54" s="20" t="s">
        <v>3336</v>
      </c>
      <c r="K54" s="20"/>
      <c r="L54" s="21" t="s">
        <v>84</v>
      </c>
      <c r="M54" s="128"/>
      <c r="N54" s="129"/>
      <c r="O54" s="138"/>
      <c r="P54" s="131"/>
      <c r="Q54" s="219"/>
      <c r="R54" s="1193"/>
    </row>
    <row r="55" spans="1:18" hidden="1" outlineLevel="2">
      <c r="A55" s="7" t="s">
        <v>41</v>
      </c>
      <c r="B55" s="7" t="s">
        <v>41</v>
      </c>
      <c r="C55" s="7" t="s">
        <v>41</v>
      </c>
      <c r="D55" s="96" t="s">
        <v>3594</v>
      </c>
      <c r="E55" s="16" t="s">
        <v>3596</v>
      </c>
      <c r="F55" s="17"/>
      <c r="G55" s="18"/>
      <c r="H55" s="19"/>
      <c r="I55" s="26" t="s">
        <v>141</v>
      </c>
      <c r="J55" s="26" t="s">
        <v>3337</v>
      </c>
      <c r="K55" s="26" t="s">
        <v>142</v>
      </c>
      <c r="L55" s="27" t="s">
        <v>688</v>
      </c>
      <c r="M55" s="123"/>
      <c r="N55" s="124"/>
      <c r="O55" s="126"/>
      <c r="P55" s="127"/>
      <c r="Q55" s="218"/>
      <c r="R55" s="1193"/>
    </row>
    <row r="56" spans="1:18" ht="13.5" hidden="1" outlineLevel="2" thickBot="1">
      <c r="A56" s="7" t="s">
        <v>41</v>
      </c>
      <c r="B56" s="7" t="s">
        <v>41</v>
      </c>
      <c r="C56" s="7" t="s">
        <v>41</v>
      </c>
      <c r="D56" s="96" t="s">
        <v>3594</v>
      </c>
      <c r="E56" s="16" t="s">
        <v>3596</v>
      </c>
      <c r="F56" s="38"/>
      <c r="G56" s="39"/>
      <c r="H56" s="40"/>
      <c r="I56" s="48" t="s">
        <v>143</v>
      </c>
      <c r="J56" s="48" t="s">
        <v>3338</v>
      </c>
      <c r="K56" s="48" t="s">
        <v>126</v>
      </c>
      <c r="L56" s="49" t="s">
        <v>84</v>
      </c>
      <c r="M56" s="139"/>
      <c r="N56" s="140"/>
      <c r="O56" s="141"/>
      <c r="P56" s="151"/>
      <c r="Q56" s="221"/>
      <c r="R56" s="1195"/>
    </row>
    <row r="57" spans="1:18" ht="13.5" hidden="1" outlineLevel="2" thickBot="1">
      <c r="A57" s="7" t="s">
        <v>41</v>
      </c>
      <c r="B57" s="7" t="s">
        <v>41</v>
      </c>
      <c r="C57" s="7" t="s">
        <v>41</v>
      </c>
      <c r="D57" s="96" t="s">
        <v>3594</v>
      </c>
      <c r="E57" s="43" t="s">
        <v>3596</v>
      </c>
      <c r="F57" s="50"/>
      <c r="G57" s="50"/>
      <c r="H57" s="50"/>
      <c r="I57" s="50"/>
      <c r="J57" s="50"/>
      <c r="K57" s="50"/>
      <c r="L57" s="50"/>
      <c r="M57" s="51"/>
      <c r="N57" s="51"/>
      <c r="O57" s="51"/>
      <c r="P57" s="51"/>
      <c r="Q57" s="52"/>
    </row>
    <row r="58" spans="1:18" ht="13.5" outlineLevel="1" collapsed="1" thickBot="1">
      <c r="A58" s="7" t="s">
        <v>41</v>
      </c>
      <c r="B58" s="7" t="s">
        <v>41</v>
      </c>
      <c r="D58" s="96" t="s">
        <v>3594</v>
      </c>
      <c r="E58" s="9" t="s">
        <v>3597</v>
      </c>
      <c r="F58" s="13" t="s">
        <v>144</v>
      </c>
      <c r="G58" s="14">
        <v>2</v>
      </c>
      <c r="H58" s="14">
        <v>0</v>
      </c>
      <c r="I58" s="1198" t="s">
        <v>5388</v>
      </c>
      <c r="J58" s="1199"/>
      <c r="K58" s="1199"/>
      <c r="L58" s="1200"/>
      <c r="M58" s="120" t="s">
        <v>46</v>
      </c>
      <c r="N58" s="15"/>
      <c r="O58" s="1190" t="s">
        <v>3543</v>
      </c>
      <c r="P58" s="1191"/>
      <c r="Q58" s="226" t="s">
        <v>688</v>
      </c>
    </row>
    <row r="59" spans="1:18" hidden="1" outlineLevel="2">
      <c r="A59" s="7" t="s">
        <v>41</v>
      </c>
      <c r="B59" s="7" t="s">
        <v>41</v>
      </c>
      <c r="D59" s="96" t="s">
        <v>3594</v>
      </c>
      <c r="E59" s="43" t="s">
        <v>3597</v>
      </c>
      <c r="F59" s="17"/>
      <c r="G59" s="18"/>
      <c r="H59" s="19"/>
      <c r="I59" s="26" t="s">
        <v>145</v>
      </c>
      <c r="J59" s="26" t="s">
        <v>3339</v>
      </c>
      <c r="K59" s="26"/>
      <c r="L59" s="31" t="s">
        <v>84</v>
      </c>
      <c r="M59" s="32"/>
      <c r="N59" s="10"/>
      <c r="O59" s="26"/>
      <c r="P59" s="26"/>
      <c r="Q59" s="222" t="s">
        <v>688</v>
      </c>
    </row>
    <row r="60" spans="1:18" ht="72" hidden="1" outlineLevel="2">
      <c r="A60" s="7" t="s">
        <v>41</v>
      </c>
      <c r="B60" s="7" t="s">
        <v>41</v>
      </c>
      <c r="D60" s="96" t="s">
        <v>3594</v>
      </c>
      <c r="E60" s="43" t="s">
        <v>3597</v>
      </c>
      <c r="F60" s="17"/>
      <c r="G60" s="18"/>
      <c r="H60" s="19"/>
      <c r="I60" s="26" t="s">
        <v>146</v>
      </c>
      <c r="J60" s="26" t="s">
        <v>3340</v>
      </c>
      <c r="K60" s="26" t="s">
        <v>132</v>
      </c>
      <c r="L60" s="31" t="s">
        <v>84</v>
      </c>
      <c r="M60" s="97" t="s">
        <v>46</v>
      </c>
      <c r="N60" s="101" t="s">
        <v>125</v>
      </c>
      <c r="O60" s="53" t="s">
        <v>3639</v>
      </c>
      <c r="P60" s="26" t="s">
        <v>132</v>
      </c>
      <c r="Q60" s="214" t="s">
        <v>688</v>
      </c>
    </row>
    <row r="61" spans="1:18" hidden="1" outlineLevel="2">
      <c r="A61" s="7" t="s">
        <v>41</v>
      </c>
      <c r="B61" s="7" t="s">
        <v>41</v>
      </c>
      <c r="D61" s="96" t="s">
        <v>3594</v>
      </c>
      <c r="E61" s="43" t="s">
        <v>3597</v>
      </c>
      <c r="F61" s="17"/>
      <c r="G61" s="18"/>
      <c r="H61" s="19"/>
      <c r="I61" s="26" t="s">
        <v>148</v>
      </c>
      <c r="J61" s="26" t="s">
        <v>3341</v>
      </c>
      <c r="K61" s="26" t="s">
        <v>132</v>
      </c>
      <c r="L61" s="31" t="s">
        <v>84</v>
      </c>
      <c r="M61" s="123"/>
      <c r="N61" s="124"/>
      <c r="O61" s="126"/>
      <c r="P61" s="127"/>
      <c r="Q61" s="218"/>
    </row>
    <row r="62" spans="1:18" hidden="1" outlineLevel="2">
      <c r="A62" s="7" t="s">
        <v>41</v>
      </c>
      <c r="B62" s="7" t="s">
        <v>41</v>
      </c>
      <c r="D62" s="96" t="s">
        <v>3594</v>
      </c>
      <c r="E62" s="43" t="s">
        <v>3597</v>
      </c>
      <c r="F62" s="17"/>
      <c r="G62" s="18"/>
      <c r="H62" s="19"/>
      <c r="I62" s="26" t="s">
        <v>149</v>
      </c>
      <c r="J62" s="26" t="s">
        <v>3342</v>
      </c>
      <c r="K62" s="26" t="s">
        <v>132</v>
      </c>
      <c r="L62" s="31" t="s">
        <v>84</v>
      </c>
      <c r="M62" s="123"/>
      <c r="N62" s="124"/>
      <c r="O62" s="126"/>
      <c r="P62" s="127"/>
      <c r="Q62" s="218"/>
    </row>
    <row r="63" spans="1:18" hidden="1" outlineLevel="2">
      <c r="A63" s="7" t="s">
        <v>41</v>
      </c>
      <c r="B63" s="7" t="s">
        <v>41</v>
      </c>
      <c r="D63" s="96" t="s">
        <v>3594</v>
      </c>
      <c r="E63" s="43" t="s">
        <v>3597</v>
      </c>
      <c r="F63" s="17"/>
      <c r="G63" s="18"/>
      <c r="H63" s="19"/>
      <c r="I63" s="54" t="s">
        <v>150</v>
      </c>
      <c r="J63" s="54" t="s">
        <v>5385</v>
      </c>
      <c r="K63" s="54" t="s">
        <v>105</v>
      </c>
      <c r="L63" s="55" t="s">
        <v>84</v>
      </c>
      <c r="M63" s="142"/>
      <c r="N63" s="143"/>
      <c r="O63" s="144"/>
      <c r="P63" s="156"/>
      <c r="Q63" s="223"/>
    </row>
    <row r="64" spans="1:18" hidden="1" outlineLevel="2">
      <c r="A64" s="7" t="s">
        <v>41</v>
      </c>
      <c r="B64" s="7" t="s">
        <v>41</v>
      </c>
      <c r="D64" s="96" t="s">
        <v>3594</v>
      </c>
      <c r="E64" s="43" t="s">
        <v>3597</v>
      </c>
      <c r="F64" s="17"/>
      <c r="G64" s="18"/>
      <c r="H64" s="19"/>
      <c r="I64" s="26" t="s">
        <v>151</v>
      </c>
      <c r="J64" s="26" t="s">
        <v>3343</v>
      </c>
      <c r="K64" s="26"/>
      <c r="L64" s="31" t="s">
        <v>84</v>
      </c>
      <c r="M64" s="32"/>
      <c r="N64" s="10"/>
      <c r="O64" s="26"/>
      <c r="P64" s="26"/>
      <c r="Q64" s="214" t="s">
        <v>688</v>
      </c>
    </row>
    <row r="65" spans="1:18" hidden="1" outlineLevel="2">
      <c r="A65" s="7" t="s">
        <v>41</v>
      </c>
      <c r="B65" s="7" t="s">
        <v>41</v>
      </c>
      <c r="D65" s="96" t="s">
        <v>3594</v>
      </c>
      <c r="E65" s="43" t="s">
        <v>3597</v>
      </c>
      <c r="F65" s="17"/>
      <c r="G65" s="18"/>
      <c r="H65" s="19"/>
      <c r="I65" s="26" t="s">
        <v>152</v>
      </c>
      <c r="J65" s="26" t="s">
        <v>3344</v>
      </c>
      <c r="K65" s="26" t="s">
        <v>105</v>
      </c>
      <c r="L65" s="31" t="s">
        <v>84</v>
      </c>
      <c r="M65" s="97" t="s">
        <v>46</v>
      </c>
      <c r="N65" s="98" t="s">
        <v>153</v>
      </c>
      <c r="O65" s="26" t="s">
        <v>5387</v>
      </c>
      <c r="P65" s="26" t="s">
        <v>105</v>
      </c>
      <c r="Q65" s="214" t="s">
        <v>688</v>
      </c>
    </row>
    <row r="66" spans="1:18" hidden="1" outlineLevel="2">
      <c r="A66" s="7" t="s">
        <v>41</v>
      </c>
      <c r="B66" s="7" t="s">
        <v>41</v>
      </c>
      <c r="D66" s="96" t="s">
        <v>3594</v>
      </c>
      <c r="E66" s="43" t="s">
        <v>3597</v>
      </c>
      <c r="F66" s="17"/>
      <c r="G66" s="18"/>
      <c r="H66" s="19"/>
      <c r="I66" s="26" t="s">
        <v>155</v>
      </c>
      <c r="J66" s="26" t="s">
        <v>156</v>
      </c>
      <c r="K66" s="26" t="s">
        <v>157</v>
      </c>
      <c r="L66" s="31" t="s">
        <v>84</v>
      </c>
      <c r="M66" s="123"/>
      <c r="N66" s="124"/>
      <c r="O66" s="145"/>
      <c r="P66" s="171"/>
      <c r="Q66" s="218"/>
    </row>
    <row r="67" spans="1:18" hidden="1" outlineLevel="2">
      <c r="A67" s="7" t="s">
        <v>41</v>
      </c>
      <c r="B67" s="7" t="s">
        <v>41</v>
      </c>
      <c r="D67" s="96" t="s">
        <v>3594</v>
      </c>
      <c r="E67" s="43" t="s">
        <v>3597</v>
      </c>
      <c r="F67" s="17"/>
      <c r="G67" s="18"/>
      <c r="H67" s="19"/>
      <c r="I67" s="26" t="s">
        <v>158</v>
      </c>
      <c r="J67" s="26" t="s">
        <v>3345</v>
      </c>
      <c r="K67" s="26" t="s">
        <v>130</v>
      </c>
      <c r="L67" s="31" t="s">
        <v>84</v>
      </c>
      <c r="M67" s="123"/>
      <c r="N67" s="124"/>
      <c r="O67" s="126"/>
      <c r="P67" s="127"/>
      <c r="Q67" s="218"/>
    </row>
    <row r="68" spans="1:18" ht="72" hidden="1" outlineLevel="2">
      <c r="A68" s="7" t="s">
        <v>41</v>
      </c>
      <c r="B68" s="7" t="s">
        <v>41</v>
      </c>
      <c r="D68" s="96" t="s">
        <v>3594</v>
      </c>
      <c r="E68" s="43" t="s">
        <v>3597</v>
      </c>
      <c r="F68" s="17"/>
      <c r="G68" s="18"/>
      <c r="H68" s="19"/>
      <c r="I68" s="20" t="str">
        <f>"1225"</f>
        <v>1225</v>
      </c>
      <c r="J68" s="20" t="s">
        <v>3346</v>
      </c>
      <c r="K68" s="20" t="s">
        <v>132</v>
      </c>
      <c r="L68" s="25" t="s">
        <v>84</v>
      </c>
      <c r="M68" s="99" t="s">
        <v>46</v>
      </c>
      <c r="N68" s="102" t="s">
        <v>147</v>
      </c>
      <c r="O68" s="56" t="s">
        <v>3774</v>
      </c>
      <c r="P68" s="20" t="s">
        <v>132</v>
      </c>
      <c r="Q68" s="213" t="s">
        <v>688</v>
      </c>
    </row>
    <row r="69" spans="1:18" ht="13.5" hidden="1" outlineLevel="2" thickBot="1">
      <c r="A69" s="7" t="s">
        <v>41</v>
      </c>
      <c r="B69" s="7" t="s">
        <v>41</v>
      </c>
      <c r="D69" s="96" t="s">
        <v>3594</v>
      </c>
      <c r="E69" s="43" t="s">
        <v>3597</v>
      </c>
      <c r="F69" s="38"/>
      <c r="G69" s="39"/>
      <c r="H69" s="40"/>
      <c r="I69" s="41" t="str">
        <f>"4343"</f>
        <v>4343</v>
      </c>
      <c r="J69" s="41" t="s">
        <v>3347</v>
      </c>
      <c r="K69" s="41" t="s">
        <v>132</v>
      </c>
      <c r="L69" s="57" t="s">
        <v>84</v>
      </c>
      <c r="M69" s="135"/>
      <c r="N69" s="136"/>
      <c r="O69" s="146"/>
      <c r="P69" s="137"/>
      <c r="Q69" s="220"/>
    </row>
    <row r="70" spans="1:18" ht="13.5" hidden="1" outlineLevel="2" thickBot="1">
      <c r="A70" s="7" t="s">
        <v>41</v>
      </c>
      <c r="B70" s="7" t="s">
        <v>41</v>
      </c>
      <c r="D70" s="96" t="s">
        <v>3594</v>
      </c>
      <c r="E70" s="43" t="s">
        <v>3597</v>
      </c>
      <c r="F70" s="198"/>
      <c r="G70" s="198"/>
      <c r="H70" s="198"/>
      <c r="I70" s="198"/>
      <c r="J70" s="198"/>
      <c r="K70" s="198"/>
      <c r="L70" s="198"/>
      <c r="M70" s="9"/>
      <c r="N70" s="9"/>
      <c r="O70" s="9"/>
      <c r="P70" s="9"/>
      <c r="Q70" s="7"/>
    </row>
    <row r="71" spans="1:18" ht="13.5" outlineLevel="1" collapsed="1" thickBot="1">
      <c r="C71" s="7" t="s">
        <v>41</v>
      </c>
      <c r="D71" s="96" t="s">
        <v>3594</v>
      </c>
      <c r="E71" s="9" t="s">
        <v>3597</v>
      </c>
      <c r="F71" s="13" t="s">
        <v>144</v>
      </c>
      <c r="G71" s="14">
        <v>2</v>
      </c>
      <c r="H71" s="14">
        <v>0</v>
      </c>
      <c r="I71" s="1198" t="s">
        <v>5388</v>
      </c>
      <c r="J71" s="1199"/>
      <c r="K71" s="1199"/>
      <c r="L71" s="1200"/>
      <c r="M71" s="120" t="s">
        <v>46</v>
      </c>
      <c r="N71" s="15"/>
      <c r="O71" s="1190" t="s">
        <v>3543</v>
      </c>
      <c r="P71" s="1191"/>
      <c r="Q71" s="226" t="s">
        <v>688</v>
      </c>
    </row>
    <row r="72" spans="1:18" hidden="1" outlineLevel="2">
      <c r="C72" s="7" t="s">
        <v>41</v>
      </c>
      <c r="D72" s="96" t="s">
        <v>3594</v>
      </c>
      <c r="E72" s="43" t="s">
        <v>3597</v>
      </c>
      <c r="F72" s="17"/>
      <c r="G72" s="18"/>
      <c r="H72" s="19"/>
      <c r="I72" s="26" t="s">
        <v>145</v>
      </c>
      <c r="J72" s="26" t="s">
        <v>3339</v>
      </c>
      <c r="K72" s="26"/>
      <c r="L72" s="31" t="s">
        <v>84</v>
      </c>
      <c r="M72" s="32"/>
      <c r="N72" s="10"/>
      <c r="O72" s="26"/>
      <c r="P72" s="26"/>
      <c r="Q72" s="364" t="s">
        <v>688</v>
      </c>
      <c r="R72" s="1192" t="s">
        <v>6341</v>
      </c>
    </row>
    <row r="73" spans="1:18" ht="84" hidden="1" outlineLevel="2">
      <c r="C73" s="7" t="s">
        <v>41</v>
      </c>
      <c r="D73" s="96" t="s">
        <v>3594</v>
      </c>
      <c r="E73" s="43" t="s">
        <v>3597</v>
      </c>
      <c r="F73" s="17"/>
      <c r="G73" s="18"/>
      <c r="H73" s="19"/>
      <c r="I73" s="26" t="s">
        <v>146</v>
      </c>
      <c r="J73" s="26" t="s">
        <v>3340</v>
      </c>
      <c r="K73" s="26" t="s">
        <v>132</v>
      </c>
      <c r="L73" s="31" t="s">
        <v>84</v>
      </c>
      <c r="M73" s="97" t="s">
        <v>46</v>
      </c>
      <c r="N73" s="101" t="s">
        <v>125</v>
      </c>
      <c r="O73" s="53" t="s">
        <v>5389</v>
      </c>
      <c r="P73" s="26" t="s">
        <v>132</v>
      </c>
      <c r="Q73" s="366" t="s">
        <v>688</v>
      </c>
      <c r="R73" s="1202"/>
    </row>
    <row r="74" spans="1:18" hidden="1" outlineLevel="2">
      <c r="C74" s="7" t="s">
        <v>41</v>
      </c>
      <c r="D74" s="96" t="s">
        <v>3594</v>
      </c>
      <c r="E74" s="43" t="s">
        <v>3597</v>
      </c>
      <c r="F74" s="17"/>
      <c r="G74" s="18"/>
      <c r="H74" s="19"/>
      <c r="I74" s="26" t="s">
        <v>148</v>
      </c>
      <c r="J74" s="26" t="s">
        <v>3341</v>
      </c>
      <c r="K74" s="26" t="s">
        <v>132</v>
      </c>
      <c r="L74" s="31" t="s">
        <v>84</v>
      </c>
      <c r="M74" s="123"/>
      <c r="N74" s="124"/>
      <c r="O74" s="126"/>
      <c r="P74" s="127"/>
      <c r="Q74" s="367"/>
      <c r="R74" s="1202"/>
    </row>
    <row r="75" spans="1:18" hidden="1" outlineLevel="2">
      <c r="C75" s="7" t="s">
        <v>41</v>
      </c>
      <c r="D75" s="96" t="s">
        <v>3594</v>
      </c>
      <c r="E75" s="43" t="s">
        <v>3597</v>
      </c>
      <c r="F75" s="17"/>
      <c r="G75" s="18"/>
      <c r="H75" s="19"/>
      <c r="I75" s="26" t="s">
        <v>149</v>
      </c>
      <c r="J75" s="26" t="s">
        <v>3342</v>
      </c>
      <c r="K75" s="26" t="s">
        <v>132</v>
      </c>
      <c r="L75" s="31" t="s">
        <v>84</v>
      </c>
      <c r="M75" s="123"/>
      <c r="N75" s="124"/>
      <c r="O75" s="126"/>
      <c r="P75" s="127"/>
      <c r="Q75" s="367"/>
      <c r="R75" s="1202"/>
    </row>
    <row r="76" spans="1:18" ht="168" hidden="1" outlineLevel="2">
      <c r="C76" s="7" t="s">
        <v>41</v>
      </c>
      <c r="D76" s="96" t="s">
        <v>3594</v>
      </c>
      <c r="E76" s="43" t="s">
        <v>3597</v>
      </c>
      <c r="F76" s="17"/>
      <c r="G76" s="18"/>
      <c r="H76" s="19"/>
      <c r="I76" s="54" t="s">
        <v>150</v>
      </c>
      <c r="J76" s="54" t="s">
        <v>5385</v>
      </c>
      <c r="K76" s="54" t="s">
        <v>105</v>
      </c>
      <c r="L76" s="55" t="s">
        <v>84</v>
      </c>
      <c r="M76" s="515" t="s">
        <v>46</v>
      </c>
      <c r="N76" s="516" t="s">
        <v>1140</v>
      </c>
      <c r="O76" s="518" t="s">
        <v>5331</v>
      </c>
      <c r="P76" s="54" t="s">
        <v>132</v>
      </c>
      <c r="Q76" s="517" t="s">
        <v>688</v>
      </c>
      <c r="R76" s="1202"/>
    </row>
    <row r="77" spans="1:18" hidden="1" outlineLevel="2">
      <c r="C77" s="7" t="s">
        <v>41</v>
      </c>
      <c r="D77" s="96" t="s">
        <v>3594</v>
      </c>
      <c r="E77" s="43" t="s">
        <v>3597</v>
      </c>
      <c r="F77" s="17"/>
      <c r="G77" s="18"/>
      <c r="H77" s="19"/>
      <c r="I77" s="26" t="s">
        <v>151</v>
      </c>
      <c r="J77" s="26" t="s">
        <v>3343</v>
      </c>
      <c r="K77" s="26"/>
      <c r="L77" s="31" t="s">
        <v>84</v>
      </c>
      <c r="M77" s="32"/>
      <c r="N77" s="10"/>
      <c r="O77" s="26"/>
      <c r="P77" s="26"/>
      <c r="Q77" s="366" t="s">
        <v>688</v>
      </c>
      <c r="R77" s="1202"/>
    </row>
    <row r="78" spans="1:18" hidden="1" outlineLevel="2">
      <c r="C78" s="7" t="s">
        <v>41</v>
      </c>
      <c r="D78" s="96" t="s">
        <v>3594</v>
      </c>
      <c r="E78" s="43" t="s">
        <v>3597</v>
      </c>
      <c r="F78" s="17"/>
      <c r="G78" s="18"/>
      <c r="H78" s="19"/>
      <c r="I78" s="26" t="s">
        <v>152</v>
      </c>
      <c r="J78" s="26" t="s">
        <v>3344</v>
      </c>
      <c r="K78" s="26" t="s">
        <v>105</v>
      </c>
      <c r="L78" s="31" t="s">
        <v>84</v>
      </c>
      <c r="M78" s="97" t="s">
        <v>46</v>
      </c>
      <c r="N78" s="98" t="s">
        <v>153</v>
      </c>
      <c r="O78" s="26" t="s">
        <v>5387</v>
      </c>
      <c r="P78" s="26" t="s">
        <v>105</v>
      </c>
      <c r="Q78" s="366" t="s">
        <v>688</v>
      </c>
      <c r="R78" s="1202"/>
    </row>
    <row r="79" spans="1:18" hidden="1" outlineLevel="2">
      <c r="C79" s="7" t="s">
        <v>41</v>
      </c>
      <c r="D79" s="96" t="s">
        <v>3594</v>
      </c>
      <c r="E79" s="43" t="s">
        <v>3597</v>
      </c>
      <c r="F79" s="17"/>
      <c r="G79" s="18"/>
      <c r="H79" s="19"/>
      <c r="I79" s="26" t="s">
        <v>155</v>
      </c>
      <c r="J79" s="26" t="s">
        <v>156</v>
      </c>
      <c r="K79" s="26" t="s">
        <v>157</v>
      </c>
      <c r="L79" s="31" t="s">
        <v>84</v>
      </c>
      <c r="M79" s="123"/>
      <c r="N79" s="124"/>
      <c r="O79" s="145"/>
      <c r="P79" s="171"/>
      <c r="Q79" s="367"/>
      <c r="R79" s="1202"/>
    </row>
    <row r="80" spans="1:18" hidden="1" outlineLevel="2">
      <c r="C80" s="7" t="s">
        <v>41</v>
      </c>
      <c r="D80" s="96" t="s">
        <v>3594</v>
      </c>
      <c r="E80" s="43" t="s">
        <v>3597</v>
      </c>
      <c r="F80" s="17"/>
      <c r="G80" s="18"/>
      <c r="H80" s="19"/>
      <c r="I80" s="26" t="s">
        <v>158</v>
      </c>
      <c r="J80" s="26" t="s">
        <v>3345</v>
      </c>
      <c r="K80" s="26" t="s">
        <v>130</v>
      </c>
      <c r="L80" s="31" t="s">
        <v>84</v>
      </c>
      <c r="M80" s="123"/>
      <c r="N80" s="124"/>
      <c r="O80" s="126"/>
      <c r="P80" s="127"/>
      <c r="Q80" s="367"/>
      <c r="R80" s="1202"/>
    </row>
    <row r="81" spans="1:18" hidden="1" outlineLevel="2">
      <c r="C81" s="7" t="s">
        <v>41</v>
      </c>
      <c r="D81" s="96" t="s">
        <v>3594</v>
      </c>
      <c r="E81" s="43" t="s">
        <v>3597</v>
      </c>
      <c r="F81" s="17"/>
      <c r="G81" s="18"/>
      <c r="H81" s="19"/>
      <c r="I81" s="20" t="str">
        <f>"1225"</f>
        <v>1225</v>
      </c>
      <c r="J81" s="20" t="s">
        <v>3346</v>
      </c>
      <c r="K81" s="20" t="s">
        <v>132</v>
      </c>
      <c r="L81" s="25" t="s">
        <v>84</v>
      </c>
      <c r="M81" s="726"/>
      <c r="N81" s="527"/>
      <c r="O81" s="727"/>
      <c r="P81" s="195"/>
      <c r="Q81" s="728"/>
      <c r="R81" s="1202"/>
    </row>
    <row r="82" spans="1:18" ht="13.5" hidden="1" outlineLevel="2" thickBot="1">
      <c r="C82" s="7" t="s">
        <v>41</v>
      </c>
      <c r="D82" s="96" t="s">
        <v>3594</v>
      </c>
      <c r="E82" s="43" t="s">
        <v>3597</v>
      </c>
      <c r="F82" s="38"/>
      <c r="G82" s="39"/>
      <c r="H82" s="40"/>
      <c r="I82" s="41" t="str">
        <f>"4343"</f>
        <v>4343</v>
      </c>
      <c r="J82" s="41" t="s">
        <v>3347</v>
      </c>
      <c r="K82" s="41" t="s">
        <v>132</v>
      </c>
      <c r="L82" s="57" t="s">
        <v>84</v>
      </c>
      <c r="M82" s="135"/>
      <c r="N82" s="136"/>
      <c r="O82" s="146"/>
      <c r="P82" s="137"/>
      <c r="Q82" s="372"/>
      <c r="R82" s="1203"/>
    </row>
    <row r="83" spans="1:18" ht="13.5" hidden="1" outlineLevel="2" thickBot="1">
      <c r="C83" s="7" t="s">
        <v>41</v>
      </c>
      <c r="D83" s="96" t="s">
        <v>3594</v>
      </c>
      <c r="E83" s="43" t="s">
        <v>3597</v>
      </c>
      <c r="F83" s="198"/>
      <c r="G83" s="198"/>
      <c r="H83" s="198"/>
      <c r="I83" s="198"/>
      <c r="J83" s="198"/>
      <c r="K83" s="198"/>
      <c r="L83" s="198"/>
      <c r="M83" s="9"/>
      <c r="N83" s="9"/>
      <c r="O83" s="9"/>
      <c r="P83" s="9"/>
      <c r="Q83" s="7"/>
    </row>
    <row r="84" spans="1:18" ht="13.5" outlineLevel="1" collapsed="1" thickBot="1">
      <c r="A84" s="7" t="s">
        <v>41</v>
      </c>
      <c r="B84" s="7" t="s">
        <v>41</v>
      </c>
      <c r="D84" s="96" t="s">
        <v>3594</v>
      </c>
      <c r="E84" s="3" t="s">
        <v>3598</v>
      </c>
      <c r="F84" s="13" t="s">
        <v>359</v>
      </c>
      <c r="G84" s="14">
        <v>3</v>
      </c>
      <c r="H84" s="14">
        <v>0</v>
      </c>
      <c r="I84" s="1198" t="s">
        <v>3548</v>
      </c>
      <c r="J84" s="1199"/>
      <c r="K84" s="1199"/>
      <c r="L84" s="1200"/>
      <c r="M84" s="120" t="s">
        <v>46</v>
      </c>
      <c r="N84" s="15"/>
      <c r="O84" s="1190" t="s">
        <v>3543</v>
      </c>
      <c r="P84" s="1191"/>
      <c r="Q84" s="226" t="s">
        <v>688</v>
      </c>
    </row>
    <row r="85" spans="1:18" hidden="1" outlineLevel="2">
      <c r="A85" s="7" t="s">
        <v>41</v>
      </c>
      <c r="B85" s="7" t="s">
        <v>41</v>
      </c>
      <c r="D85" s="96" t="s">
        <v>3594</v>
      </c>
      <c r="E85" s="58" t="s">
        <v>3598</v>
      </c>
      <c r="F85" s="17"/>
      <c r="G85" s="18"/>
      <c r="H85" s="19"/>
      <c r="I85" s="26" t="s">
        <v>159</v>
      </c>
      <c r="J85" s="26" t="s">
        <v>3348</v>
      </c>
      <c r="K85" s="26"/>
      <c r="L85" s="31" t="s">
        <v>688</v>
      </c>
      <c r="M85" s="59"/>
      <c r="N85" s="10"/>
      <c r="O85" s="26"/>
      <c r="P85" s="26"/>
      <c r="Q85" s="222" t="s">
        <v>688</v>
      </c>
      <c r="R85" s="498"/>
    </row>
    <row r="86" spans="1:18" hidden="1" outlineLevel="2">
      <c r="A86" s="7" t="s">
        <v>41</v>
      </c>
      <c r="B86" s="7" t="s">
        <v>41</v>
      </c>
      <c r="D86" s="96" t="s">
        <v>3594</v>
      </c>
      <c r="E86" s="58" t="s">
        <v>3598</v>
      </c>
      <c r="F86" s="17"/>
      <c r="G86" s="18"/>
      <c r="H86" s="19"/>
      <c r="I86" s="26" t="s">
        <v>160</v>
      </c>
      <c r="J86" s="26" t="s">
        <v>3349</v>
      </c>
      <c r="K86" s="26" t="s">
        <v>132</v>
      </c>
      <c r="L86" s="31" t="s">
        <v>688</v>
      </c>
      <c r="M86" s="59"/>
      <c r="N86" s="10"/>
      <c r="O86" s="47" t="s">
        <v>709</v>
      </c>
      <c r="P86" s="26" t="s">
        <v>132</v>
      </c>
      <c r="Q86" s="214" t="s">
        <v>688</v>
      </c>
      <c r="R86" s="498"/>
    </row>
    <row r="87" spans="1:18" hidden="1" outlineLevel="2">
      <c r="A87" s="7" t="s">
        <v>41</v>
      </c>
      <c r="B87" s="7" t="s">
        <v>41</v>
      </c>
      <c r="D87" s="96" t="s">
        <v>3594</v>
      </c>
      <c r="E87" s="58" t="s">
        <v>3598</v>
      </c>
      <c r="F87" s="17"/>
      <c r="G87" s="18"/>
      <c r="H87" s="19"/>
      <c r="I87" s="26" t="s">
        <v>161</v>
      </c>
      <c r="J87" s="26" t="s">
        <v>3350</v>
      </c>
      <c r="K87" s="26" t="s">
        <v>105</v>
      </c>
      <c r="L87" s="31" t="s">
        <v>84</v>
      </c>
      <c r="M87" s="97" t="s">
        <v>46</v>
      </c>
      <c r="N87" s="98" t="s">
        <v>162</v>
      </c>
      <c r="O87" s="26" t="s">
        <v>5386</v>
      </c>
      <c r="P87" s="26" t="s">
        <v>117</v>
      </c>
      <c r="Q87" s="214" t="s">
        <v>688</v>
      </c>
      <c r="R87" s="498"/>
    </row>
    <row r="88" spans="1:18" ht="13.5" hidden="1" outlineLevel="2" thickBot="1">
      <c r="A88" s="7" t="s">
        <v>41</v>
      </c>
      <c r="B88" s="7" t="s">
        <v>41</v>
      </c>
      <c r="D88" s="96" t="s">
        <v>3594</v>
      </c>
      <c r="E88" s="58" t="s">
        <v>3598</v>
      </c>
      <c r="F88" s="38"/>
      <c r="G88" s="39"/>
      <c r="H88" s="40"/>
      <c r="I88" s="48" t="s">
        <v>163</v>
      </c>
      <c r="J88" s="48" t="s">
        <v>3351</v>
      </c>
      <c r="K88" s="48" t="s">
        <v>132</v>
      </c>
      <c r="L88" s="60" t="s">
        <v>84</v>
      </c>
      <c r="M88" s="61"/>
      <c r="N88" s="62"/>
      <c r="O88" s="63" t="s">
        <v>710</v>
      </c>
      <c r="P88" s="48" t="s">
        <v>132</v>
      </c>
      <c r="Q88" s="224" t="s">
        <v>84</v>
      </c>
      <c r="R88" s="498"/>
    </row>
    <row r="89" spans="1:18" ht="13.5" hidden="1" outlineLevel="2" thickBot="1">
      <c r="A89" s="7" t="s">
        <v>41</v>
      </c>
      <c r="B89" s="7" t="s">
        <v>41</v>
      </c>
      <c r="D89" s="96" t="s">
        <v>3594</v>
      </c>
      <c r="E89" s="58" t="s">
        <v>3598</v>
      </c>
      <c r="F89" s="198"/>
      <c r="G89" s="198"/>
      <c r="H89" s="198"/>
      <c r="I89" s="198"/>
      <c r="J89" s="198"/>
      <c r="K89" s="198"/>
      <c r="L89" s="198"/>
      <c r="M89" s="9"/>
      <c r="N89" s="9"/>
      <c r="O89" s="9"/>
      <c r="P89" s="9"/>
      <c r="Q89" s="7"/>
    </row>
    <row r="90" spans="1:18" ht="13.5" outlineLevel="1" collapsed="1" thickBot="1">
      <c r="A90" s="7" t="s">
        <v>41</v>
      </c>
      <c r="B90" s="7" t="s">
        <v>41</v>
      </c>
      <c r="C90" s="7" t="s">
        <v>41</v>
      </c>
      <c r="D90" s="96" t="s">
        <v>3594</v>
      </c>
      <c r="E90" s="3" t="s">
        <v>3598</v>
      </c>
      <c r="F90" s="13" t="s">
        <v>1160</v>
      </c>
      <c r="G90" s="14">
        <v>3</v>
      </c>
      <c r="H90" s="14">
        <v>0</v>
      </c>
      <c r="I90" s="1198" t="s">
        <v>3548</v>
      </c>
      <c r="J90" s="1199"/>
      <c r="K90" s="1199"/>
      <c r="L90" s="1200"/>
      <c r="M90" s="120" t="s">
        <v>46</v>
      </c>
      <c r="N90" s="15"/>
      <c r="O90" s="1190" t="s">
        <v>3543</v>
      </c>
      <c r="P90" s="1191"/>
      <c r="Q90" s="226" t="s">
        <v>688</v>
      </c>
    </row>
    <row r="91" spans="1:18" hidden="1" outlineLevel="2">
      <c r="A91" s="7" t="s">
        <v>41</v>
      </c>
      <c r="B91" s="7" t="s">
        <v>41</v>
      </c>
      <c r="C91" s="7" t="s">
        <v>41</v>
      </c>
      <c r="D91" s="96" t="s">
        <v>3594</v>
      </c>
      <c r="E91" s="58" t="s">
        <v>3598</v>
      </c>
      <c r="F91" s="17"/>
      <c r="G91" s="18"/>
      <c r="H91" s="19"/>
      <c r="I91" s="26" t="s">
        <v>159</v>
      </c>
      <c r="J91" s="26" t="s">
        <v>3348</v>
      </c>
      <c r="K91" s="26"/>
      <c r="L91" s="31" t="s">
        <v>688</v>
      </c>
      <c r="M91" s="59"/>
      <c r="N91" s="10"/>
      <c r="O91" s="26"/>
      <c r="P91" s="26"/>
      <c r="Q91" s="222" t="s">
        <v>688</v>
      </c>
      <c r="R91" s="1192" t="s">
        <v>5390</v>
      </c>
    </row>
    <row r="92" spans="1:18" hidden="1" outlineLevel="2">
      <c r="A92" s="7" t="s">
        <v>41</v>
      </c>
      <c r="B92" s="7" t="s">
        <v>41</v>
      </c>
      <c r="C92" s="7" t="s">
        <v>41</v>
      </c>
      <c r="D92" s="96" t="s">
        <v>3594</v>
      </c>
      <c r="E92" s="58" t="s">
        <v>3598</v>
      </c>
      <c r="F92" s="17"/>
      <c r="G92" s="18"/>
      <c r="H92" s="19"/>
      <c r="I92" s="26" t="s">
        <v>160</v>
      </c>
      <c r="J92" s="26" t="s">
        <v>3349</v>
      </c>
      <c r="K92" s="26" t="s">
        <v>132</v>
      </c>
      <c r="L92" s="31" t="s">
        <v>688</v>
      </c>
      <c r="M92" s="59"/>
      <c r="N92" s="10"/>
      <c r="O92" s="47" t="s">
        <v>1161</v>
      </c>
      <c r="P92" s="26" t="s">
        <v>132</v>
      </c>
      <c r="Q92" s="214" t="s">
        <v>688</v>
      </c>
      <c r="R92" s="1193"/>
    </row>
    <row r="93" spans="1:18" hidden="1" outlineLevel="2">
      <c r="A93" s="7" t="s">
        <v>41</v>
      </c>
      <c r="B93" s="7" t="s">
        <v>41</v>
      </c>
      <c r="C93" s="7" t="s">
        <v>41</v>
      </c>
      <c r="D93" s="96" t="s">
        <v>3594</v>
      </c>
      <c r="E93" s="58" t="s">
        <v>3598</v>
      </c>
      <c r="F93" s="17"/>
      <c r="G93" s="18"/>
      <c r="H93" s="19"/>
      <c r="I93" s="26" t="s">
        <v>161</v>
      </c>
      <c r="J93" s="26" t="s">
        <v>3350</v>
      </c>
      <c r="K93" s="26" t="s">
        <v>105</v>
      </c>
      <c r="L93" s="31" t="s">
        <v>84</v>
      </c>
      <c r="M93" s="97" t="s">
        <v>46</v>
      </c>
      <c r="N93" s="98" t="s">
        <v>162</v>
      </c>
      <c r="O93" s="26" t="s">
        <v>3640</v>
      </c>
      <c r="P93" s="26" t="s">
        <v>117</v>
      </c>
      <c r="Q93" s="214" t="s">
        <v>688</v>
      </c>
      <c r="R93" s="1193"/>
    </row>
    <row r="94" spans="1:18" ht="13.5" hidden="1" outlineLevel="2" thickBot="1">
      <c r="A94" s="7" t="s">
        <v>41</v>
      </c>
      <c r="B94" s="7" t="s">
        <v>41</v>
      </c>
      <c r="C94" s="7" t="s">
        <v>41</v>
      </c>
      <c r="D94" s="96" t="s">
        <v>3594</v>
      </c>
      <c r="E94" s="58" t="s">
        <v>3598</v>
      </c>
      <c r="F94" s="38"/>
      <c r="G94" s="39"/>
      <c r="H94" s="40"/>
      <c r="I94" s="48" t="s">
        <v>163</v>
      </c>
      <c r="J94" s="48" t="s">
        <v>3351</v>
      </c>
      <c r="K94" s="48" t="s">
        <v>132</v>
      </c>
      <c r="L94" s="60" t="s">
        <v>84</v>
      </c>
      <c r="M94" s="61"/>
      <c r="N94" s="62"/>
      <c r="O94" s="63" t="s">
        <v>710</v>
      </c>
      <c r="P94" s="48" t="s">
        <v>132</v>
      </c>
      <c r="Q94" s="224" t="s">
        <v>84</v>
      </c>
      <c r="R94" s="1195"/>
    </row>
    <row r="95" spans="1:18" ht="13.5" hidden="1" outlineLevel="2" thickBot="1">
      <c r="A95" s="7" t="s">
        <v>41</v>
      </c>
      <c r="B95" s="7" t="s">
        <v>41</v>
      </c>
      <c r="C95" s="7" t="s">
        <v>41</v>
      </c>
      <c r="D95" s="96" t="s">
        <v>3594</v>
      </c>
      <c r="E95" s="58" t="s">
        <v>3598</v>
      </c>
      <c r="F95" s="198"/>
      <c r="G95" s="198"/>
      <c r="H95" s="198"/>
      <c r="I95" s="198"/>
      <c r="J95" s="198"/>
      <c r="K95" s="198"/>
      <c r="L95" s="198"/>
      <c r="M95" s="9"/>
      <c r="N95" s="9"/>
      <c r="O95" s="9"/>
      <c r="P95" s="9"/>
      <c r="Q95" s="7"/>
    </row>
    <row r="96" spans="1:18" ht="13.5" outlineLevel="1" collapsed="1" thickBot="1">
      <c r="A96" s="7" t="s">
        <v>41</v>
      </c>
      <c r="B96" s="7" t="s">
        <v>41</v>
      </c>
      <c r="D96" s="96" t="s">
        <v>3594</v>
      </c>
      <c r="E96" s="3" t="s">
        <v>3599</v>
      </c>
      <c r="F96" s="13" t="s">
        <v>360</v>
      </c>
      <c r="G96" s="14">
        <v>3</v>
      </c>
      <c r="H96" s="14">
        <v>0</v>
      </c>
      <c r="I96" s="1198" t="s">
        <v>3549</v>
      </c>
      <c r="J96" s="1199"/>
      <c r="K96" s="1199"/>
      <c r="L96" s="1200"/>
      <c r="M96" s="120" t="s">
        <v>46</v>
      </c>
      <c r="N96" s="15"/>
      <c r="O96" s="1196" t="s">
        <v>3775</v>
      </c>
      <c r="P96" s="1197"/>
      <c r="Q96" s="212" t="s">
        <v>109</v>
      </c>
    </row>
    <row r="97" spans="1:18" hidden="1" outlineLevel="2">
      <c r="A97" s="7" t="s">
        <v>41</v>
      </c>
      <c r="B97" s="7" t="s">
        <v>41</v>
      </c>
      <c r="D97" s="96" t="s">
        <v>3594</v>
      </c>
      <c r="E97" s="58" t="s">
        <v>3599</v>
      </c>
      <c r="F97" s="17"/>
      <c r="G97" s="18"/>
      <c r="H97" s="19"/>
      <c r="I97" s="26" t="s">
        <v>159</v>
      </c>
      <c r="J97" s="26" t="s">
        <v>3348</v>
      </c>
      <c r="K97" s="26"/>
      <c r="L97" s="31" t="s">
        <v>688</v>
      </c>
      <c r="M97" s="59"/>
      <c r="N97" s="10"/>
      <c r="O97" s="26"/>
      <c r="P97" s="26"/>
      <c r="Q97" s="222" t="s">
        <v>688</v>
      </c>
    </row>
    <row r="98" spans="1:18" ht="60" hidden="1" outlineLevel="2">
      <c r="A98" s="7" t="s">
        <v>41</v>
      </c>
      <c r="B98" s="7" t="s">
        <v>41</v>
      </c>
      <c r="D98" s="96" t="s">
        <v>3594</v>
      </c>
      <c r="E98" s="58" t="s">
        <v>3599</v>
      </c>
      <c r="F98" s="17"/>
      <c r="G98" s="18"/>
      <c r="H98" s="19"/>
      <c r="I98" s="26" t="s">
        <v>160</v>
      </c>
      <c r="J98" s="26" t="s">
        <v>3349</v>
      </c>
      <c r="K98" s="26" t="s">
        <v>132</v>
      </c>
      <c r="L98" s="31" t="s">
        <v>688</v>
      </c>
      <c r="M98" s="97" t="s">
        <v>46</v>
      </c>
      <c r="N98" s="385" t="s">
        <v>304</v>
      </c>
      <c r="O98" s="65" t="s">
        <v>3641</v>
      </c>
      <c r="P98" s="26" t="s">
        <v>132</v>
      </c>
      <c r="Q98" s="214" t="s">
        <v>688</v>
      </c>
    </row>
    <row r="99" spans="1:18" hidden="1" outlineLevel="2">
      <c r="A99" s="7" t="s">
        <v>41</v>
      </c>
      <c r="B99" s="7" t="s">
        <v>41</v>
      </c>
      <c r="D99" s="96" t="s">
        <v>3594</v>
      </c>
      <c r="E99" s="58" t="s">
        <v>3599</v>
      </c>
      <c r="F99" s="17"/>
      <c r="G99" s="18"/>
      <c r="H99" s="19"/>
      <c r="I99" s="26" t="s">
        <v>161</v>
      </c>
      <c r="J99" s="26" t="s">
        <v>3350</v>
      </c>
      <c r="K99" s="26" t="s">
        <v>105</v>
      </c>
      <c r="L99" s="31" t="s">
        <v>84</v>
      </c>
      <c r="M99" s="97" t="s">
        <v>46</v>
      </c>
      <c r="N99" s="385" t="s">
        <v>180</v>
      </c>
      <c r="O99" s="26" t="s">
        <v>3642</v>
      </c>
      <c r="P99" s="26" t="s">
        <v>117</v>
      </c>
      <c r="Q99" s="214" t="s">
        <v>688</v>
      </c>
    </row>
    <row r="100" spans="1:18" ht="13.5" hidden="1" outlineLevel="2" thickBot="1">
      <c r="A100" s="7" t="s">
        <v>41</v>
      </c>
      <c r="B100" s="7" t="s">
        <v>41</v>
      </c>
      <c r="D100" s="96" t="s">
        <v>3594</v>
      </c>
      <c r="E100" s="58" t="s">
        <v>3599</v>
      </c>
      <c r="F100" s="38"/>
      <c r="G100" s="39"/>
      <c r="H100" s="40"/>
      <c r="I100" s="48" t="s">
        <v>163</v>
      </c>
      <c r="J100" s="48" t="s">
        <v>3351</v>
      </c>
      <c r="K100" s="48" t="s">
        <v>132</v>
      </c>
      <c r="L100" s="60" t="s">
        <v>84</v>
      </c>
      <c r="M100" s="61"/>
      <c r="N100" s="62"/>
      <c r="O100" s="63" t="s">
        <v>710</v>
      </c>
      <c r="P100" s="48" t="s">
        <v>132</v>
      </c>
      <c r="Q100" s="224" t="s">
        <v>84</v>
      </c>
    </row>
    <row r="101" spans="1:18" ht="13.5" hidden="1" outlineLevel="2" thickBot="1">
      <c r="A101" s="7" t="s">
        <v>41</v>
      </c>
      <c r="B101" s="7" t="s">
        <v>41</v>
      </c>
      <c r="D101" s="96" t="s">
        <v>3594</v>
      </c>
      <c r="E101" s="58" t="s">
        <v>3599</v>
      </c>
      <c r="F101" s="198"/>
      <c r="G101" s="198"/>
      <c r="H101" s="198"/>
      <c r="I101" s="198"/>
      <c r="J101" s="198"/>
      <c r="K101" s="198"/>
      <c r="L101" s="198"/>
      <c r="M101" s="9"/>
      <c r="N101" s="9"/>
      <c r="O101" s="9"/>
      <c r="P101" s="9"/>
      <c r="Q101" s="7"/>
    </row>
    <row r="102" spans="1:18" ht="13.5" outlineLevel="1" collapsed="1" thickBot="1">
      <c r="C102" s="7" t="s">
        <v>41</v>
      </c>
      <c r="D102" s="96" t="s">
        <v>3594</v>
      </c>
      <c r="E102" s="3" t="s">
        <v>3599</v>
      </c>
      <c r="F102" s="13" t="s">
        <v>1163</v>
      </c>
      <c r="G102" s="14">
        <v>3</v>
      </c>
      <c r="H102" s="14">
        <v>0</v>
      </c>
      <c r="I102" s="1198" t="s">
        <v>3550</v>
      </c>
      <c r="J102" s="1199"/>
      <c r="K102" s="1199"/>
      <c r="L102" s="1200"/>
      <c r="M102" s="120" t="s">
        <v>46</v>
      </c>
      <c r="N102" s="15"/>
      <c r="O102" s="1196" t="s">
        <v>3776</v>
      </c>
      <c r="P102" s="1197"/>
      <c r="Q102" s="212" t="s">
        <v>109</v>
      </c>
    </row>
    <row r="103" spans="1:18" hidden="1" outlineLevel="2">
      <c r="C103" s="7" t="s">
        <v>41</v>
      </c>
      <c r="D103" s="96" t="s">
        <v>3594</v>
      </c>
      <c r="E103" s="58" t="s">
        <v>3599</v>
      </c>
      <c r="F103" s="17"/>
      <c r="G103" s="18"/>
      <c r="H103" s="19"/>
      <c r="I103" s="26" t="s">
        <v>159</v>
      </c>
      <c r="J103" s="26" t="s">
        <v>3348</v>
      </c>
      <c r="K103" s="26"/>
      <c r="L103" s="31" t="s">
        <v>688</v>
      </c>
      <c r="M103" s="59"/>
      <c r="N103" s="10"/>
      <c r="O103" s="26"/>
      <c r="P103" s="26"/>
      <c r="Q103" s="222" t="s">
        <v>688</v>
      </c>
      <c r="R103" s="1192" t="s">
        <v>5395</v>
      </c>
    </row>
    <row r="104" spans="1:18" ht="48" hidden="1" outlineLevel="2">
      <c r="C104" s="7" t="s">
        <v>41</v>
      </c>
      <c r="D104" s="96" t="s">
        <v>3594</v>
      </c>
      <c r="E104" s="58" t="s">
        <v>3599</v>
      </c>
      <c r="F104" s="17"/>
      <c r="G104" s="18"/>
      <c r="H104" s="19"/>
      <c r="I104" s="26" t="s">
        <v>160</v>
      </c>
      <c r="J104" s="26" t="s">
        <v>3349</v>
      </c>
      <c r="K104" s="26" t="s">
        <v>132</v>
      </c>
      <c r="L104" s="31" t="s">
        <v>688</v>
      </c>
      <c r="M104" s="97" t="s">
        <v>46</v>
      </c>
      <c r="N104" s="385" t="s">
        <v>304</v>
      </c>
      <c r="O104" s="65" t="s">
        <v>5720</v>
      </c>
      <c r="P104" s="26" t="s">
        <v>132</v>
      </c>
      <c r="Q104" s="214" t="s">
        <v>688</v>
      </c>
      <c r="R104" s="1193"/>
    </row>
    <row r="105" spans="1:18" hidden="1" outlineLevel="2">
      <c r="C105" s="7" t="s">
        <v>41</v>
      </c>
      <c r="D105" s="96" t="s">
        <v>3594</v>
      </c>
      <c r="E105" s="58" t="s">
        <v>3599</v>
      </c>
      <c r="F105" s="17"/>
      <c r="G105" s="18"/>
      <c r="H105" s="19"/>
      <c r="I105" s="26" t="s">
        <v>161</v>
      </c>
      <c r="J105" s="26" t="s">
        <v>3350</v>
      </c>
      <c r="K105" s="26" t="s">
        <v>105</v>
      </c>
      <c r="L105" s="31" t="s">
        <v>84</v>
      </c>
      <c r="M105" s="529"/>
      <c r="N105" s="530"/>
      <c r="O105" s="172"/>
      <c r="P105" s="172"/>
      <c r="Q105" s="531"/>
      <c r="R105" s="1193"/>
    </row>
    <row r="106" spans="1:18" ht="13.5" hidden="1" outlineLevel="2" thickBot="1">
      <c r="C106" s="7" t="s">
        <v>41</v>
      </c>
      <c r="D106" s="96" t="s">
        <v>3594</v>
      </c>
      <c r="E106" s="58" t="s">
        <v>3599</v>
      </c>
      <c r="F106" s="38"/>
      <c r="G106" s="39"/>
      <c r="H106" s="40"/>
      <c r="I106" s="48" t="s">
        <v>163</v>
      </c>
      <c r="J106" s="48" t="s">
        <v>3351</v>
      </c>
      <c r="K106" s="48" t="s">
        <v>132</v>
      </c>
      <c r="L106" s="60" t="s">
        <v>84</v>
      </c>
      <c r="M106" s="553"/>
      <c r="N106" s="554"/>
      <c r="O106" s="552"/>
      <c r="P106" s="552"/>
      <c r="Q106" s="555"/>
      <c r="R106" s="1194"/>
    </row>
    <row r="107" spans="1:18" ht="13.5" hidden="1" outlineLevel="2" thickBot="1">
      <c r="C107" s="7" t="s">
        <v>41</v>
      </c>
      <c r="D107" s="96" t="s">
        <v>3594</v>
      </c>
      <c r="E107" s="58" t="s">
        <v>3599</v>
      </c>
      <c r="F107" s="198"/>
      <c r="G107" s="198"/>
      <c r="H107" s="198"/>
      <c r="I107" s="198"/>
      <c r="J107" s="198"/>
      <c r="K107" s="198"/>
      <c r="L107" s="198"/>
      <c r="M107" s="9"/>
      <c r="N107" s="9"/>
      <c r="O107" s="9"/>
      <c r="P107" s="9"/>
      <c r="Q107" s="7"/>
    </row>
    <row r="108" spans="1:18" ht="13.5" outlineLevel="1" collapsed="1" thickBot="1">
      <c r="C108" s="7" t="s">
        <v>41</v>
      </c>
      <c r="D108" s="96" t="s">
        <v>3594</v>
      </c>
      <c r="E108" s="3" t="s">
        <v>3600</v>
      </c>
      <c r="F108" s="13" t="s">
        <v>2736</v>
      </c>
      <c r="G108" s="14">
        <v>3</v>
      </c>
      <c r="H108" s="14">
        <v>0</v>
      </c>
      <c r="I108" s="1198" t="s">
        <v>3551</v>
      </c>
      <c r="J108" s="1199"/>
      <c r="K108" s="1199"/>
      <c r="L108" s="1200"/>
      <c r="M108" s="120" t="s">
        <v>46</v>
      </c>
      <c r="N108" s="15"/>
      <c r="O108" s="1196" t="s">
        <v>3777</v>
      </c>
      <c r="P108" s="1197"/>
      <c r="Q108" s="212" t="s">
        <v>109</v>
      </c>
    </row>
    <row r="109" spans="1:18" hidden="1" outlineLevel="2">
      <c r="C109" s="7" t="s">
        <v>41</v>
      </c>
      <c r="D109" s="96" t="s">
        <v>3594</v>
      </c>
      <c r="E109" s="58" t="s">
        <v>3600</v>
      </c>
      <c r="F109" s="17"/>
      <c r="G109" s="18"/>
      <c r="H109" s="19"/>
      <c r="I109" s="26" t="s">
        <v>159</v>
      </c>
      <c r="J109" s="26" t="s">
        <v>3348</v>
      </c>
      <c r="K109" s="26"/>
      <c r="L109" s="31" t="s">
        <v>688</v>
      </c>
      <c r="M109" s="59"/>
      <c r="N109" s="10"/>
      <c r="O109" s="26"/>
      <c r="P109" s="26"/>
      <c r="Q109" s="222" t="s">
        <v>688</v>
      </c>
      <c r="R109" s="1192" t="s">
        <v>5476</v>
      </c>
    </row>
    <row r="110" spans="1:18" hidden="1" outlineLevel="2">
      <c r="C110" s="7" t="s">
        <v>41</v>
      </c>
      <c r="D110" s="96" t="s">
        <v>3594</v>
      </c>
      <c r="E110" s="58" t="s">
        <v>3600</v>
      </c>
      <c r="F110" s="17"/>
      <c r="G110" s="18"/>
      <c r="H110" s="19"/>
      <c r="I110" s="26" t="s">
        <v>160</v>
      </c>
      <c r="J110" s="26" t="s">
        <v>3349</v>
      </c>
      <c r="K110" s="26" t="s">
        <v>132</v>
      </c>
      <c r="L110" s="31" t="s">
        <v>688</v>
      </c>
      <c r="M110" s="523"/>
      <c r="N110" s="8"/>
      <c r="O110" s="65" t="s">
        <v>3643</v>
      </c>
      <c r="P110" s="26" t="s">
        <v>132</v>
      </c>
      <c r="Q110" s="214" t="s">
        <v>688</v>
      </c>
      <c r="R110" s="1193"/>
    </row>
    <row r="111" spans="1:18" hidden="1" outlineLevel="2">
      <c r="C111" s="7" t="s">
        <v>41</v>
      </c>
      <c r="D111" s="96" t="s">
        <v>3594</v>
      </c>
      <c r="E111" s="58" t="s">
        <v>3600</v>
      </c>
      <c r="F111" s="17"/>
      <c r="G111" s="18"/>
      <c r="H111" s="19"/>
      <c r="I111" s="26" t="s">
        <v>161</v>
      </c>
      <c r="J111" s="26" t="s">
        <v>3350</v>
      </c>
      <c r="K111" s="26" t="s">
        <v>105</v>
      </c>
      <c r="L111" s="31" t="s">
        <v>84</v>
      </c>
      <c r="M111" s="97" t="s">
        <v>46</v>
      </c>
      <c r="N111" s="385" t="s">
        <v>180</v>
      </c>
      <c r="O111" s="26" t="s">
        <v>3644</v>
      </c>
      <c r="P111" s="26" t="s">
        <v>117</v>
      </c>
      <c r="Q111" s="31"/>
      <c r="R111" s="1193"/>
    </row>
    <row r="112" spans="1:18" ht="13.5" hidden="1" outlineLevel="2" thickBot="1">
      <c r="C112" s="7" t="s">
        <v>41</v>
      </c>
      <c r="D112" s="96" t="s">
        <v>3594</v>
      </c>
      <c r="E112" s="58" t="s">
        <v>3600</v>
      </c>
      <c r="F112" s="38"/>
      <c r="G112" s="39"/>
      <c r="H112" s="40"/>
      <c r="I112" s="48" t="s">
        <v>163</v>
      </c>
      <c r="J112" s="48" t="s">
        <v>3351</v>
      </c>
      <c r="K112" s="48" t="s">
        <v>132</v>
      </c>
      <c r="L112" s="60" t="s">
        <v>84</v>
      </c>
      <c r="M112" s="721"/>
      <c r="N112" s="722"/>
      <c r="O112" s="63" t="s">
        <v>710</v>
      </c>
      <c r="P112" s="48" t="s">
        <v>132</v>
      </c>
      <c r="Q112" s="269" t="s">
        <v>688</v>
      </c>
      <c r="R112" s="1194"/>
    </row>
    <row r="113" spans="1:18" ht="13.5" hidden="1" outlineLevel="2" thickBot="1">
      <c r="C113" s="7" t="s">
        <v>41</v>
      </c>
      <c r="D113" s="96" t="s">
        <v>3594</v>
      </c>
      <c r="E113" s="58" t="s">
        <v>3600</v>
      </c>
      <c r="F113" s="198"/>
      <c r="G113" s="198"/>
      <c r="H113" s="198"/>
      <c r="I113" s="198"/>
      <c r="J113" s="198"/>
      <c r="K113" s="198"/>
      <c r="L113" s="198"/>
      <c r="M113" s="9"/>
      <c r="N113" s="9"/>
      <c r="O113" s="9"/>
      <c r="P113" s="9"/>
      <c r="Q113" s="7"/>
    </row>
    <row r="114" spans="1:18" ht="13.5" outlineLevel="1" collapsed="1" thickBot="1">
      <c r="C114" s="7" t="s">
        <v>41</v>
      </c>
      <c r="D114" s="96" t="s">
        <v>3594</v>
      </c>
      <c r="E114" s="3" t="s">
        <v>3601</v>
      </c>
      <c r="F114" s="13" t="s">
        <v>2737</v>
      </c>
      <c r="G114" s="14">
        <v>3</v>
      </c>
      <c r="H114" s="14">
        <v>0</v>
      </c>
      <c r="I114" s="1198" t="s">
        <v>3552</v>
      </c>
      <c r="J114" s="1199"/>
      <c r="K114" s="1199"/>
      <c r="L114" s="1200"/>
      <c r="M114" s="120" t="s">
        <v>46</v>
      </c>
      <c r="N114" s="15"/>
      <c r="O114" s="1196" t="s">
        <v>3778</v>
      </c>
      <c r="P114" s="1197"/>
      <c r="Q114" s="212" t="s">
        <v>109</v>
      </c>
    </row>
    <row r="115" spans="1:18" hidden="1" outlineLevel="2">
      <c r="C115" s="7" t="s">
        <v>41</v>
      </c>
      <c r="D115" s="96" t="s">
        <v>3594</v>
      </c>
      <c r="E115" s="58" t="s">
        <v>3601</v>
      </c>
      <c r="F115" s="17"/>
      <c r="G115" s="18"/>
      <c r="H115" s="19"/>
      <c r="I115" s="26" t="s">
        <v>159</v>
      </c>
      <c r="J115" s="26" t="s">
        <v>3348</v>
      </c>
      <c r="K115" s="26"/>
      <c r="L115" s="31" t="s">
        <v>688</v>
      </c>
      <c r="M115" s="59"/>
      <c r="N115" s="10"/>
      <c r="O115" s="26"/>
      <c r="P115" s="26"/>
      <c r="Q115" s="222" t="s">
        <v>688</v>
      </c>
      <c r="R115" s="1192" t="s">
        <v>5477</v>
      </c>
    </row>
    <row r="116" spans="1:18" hidden="1" outlineLevel="2">
      <c r="C116" s="7" t="s">
        <v>41</v>
      </c>
      <c r="D116" s="96" t="s">
        <v>3594</v>
      </c>
      <c r="E116" s="58" t="s">
        <v>3601</v>
      </c>
      <c r="F116" s="17"/>
      <c r="G116" s="18"/>
      <c r="H116" s="19"/>
      <c r="I116" s="26" t="s">
        <v>160</v>
      </c>
      <c r="J116" s="26" t="s">
        <v>3349</v>
      </c>
      <c r="K116" s="26" t="s">
        <v>132</v>
      </c>
      <c r="L116" s="31" t="s">
        <v>688</v>
      </c>
      <c r="M116" s="523"/>
      <c r="N116" s="8"/>
      <c r="O116" s="65" t="s">
        <v>3645</v>
      </c>
      <c r="P116" s="26" t="s">
        <v>132</v>
      </c>
      <c r="Q116" s="214" t="s">
        <v>688</v>
      </c>
      <c r="R116" s="1193"/>
    </row>
    <row r="117" spans="1:18" hidden="1" outlineLevel="2">
      <c r="C117" s="7" t="s">
        <v>41</v>
      </c>
      <c r="D117" s="96" t="s">
        <v>3594</v>
      </c>
      <c r="E117" s="58" t="s">
        <v>3601</v>
      </c>
      <c r="F117" s="17"/>
      <c r="G117" s="18"/>
      <c r="H117" s="19"/>
      <c r="I117" s="26" t="s">
        <v>161</v>
      </c>
      <c r="J117" s="26" t="s">
        <v>3350</v>
      </c>
      <c r="K117" s="26" t="s">
        <v>105</v>
      </c>
      <c r="L117" s="31" t="s">
        <v>84</v>
      </c>
      <c r="M117" s="97" t="s">
        <v>46</v>
      </c>
      <c r="N117" s="385" t="s">
        <v>2738</v>
      </c>
      <c r="O117" s="26" t="s">
        <v>3552</v>
      </c>
      <c r="P117" s="26" t="s">
        <v>2740</v>
      </c>
      <c r="Q117" s="31"/>
      <c r="R117" s="1193"/>
    </row>
    <row r="118" spans="1:18" ht="13.5" hidden="1" outlineLevel="2" thickBot="1">
      <c r="C118" s="7" t="s">
        <v>41</v>
      </c>
      <c r="D118" s="96" t="s">
        <v>3594</v>
      </c>
      <c r="E118" s="58" t="s">
        <v>3601</v>
      </c>
      <c r="F118" s="38"/>
      <c r="G118" s="39"/>
      <c r="H118" s="40"/>
      <c r="I118" s="48" t="s">
        <v>163</v>
      </c>
      <c r="J118" s="48" t="s">
        <v>3351</v>
      </c>
      <c r="K118" s="48" t="s">
        <v>132</v>
      </c>
      <c r="L118" s="60" t="s">
        <v>84</v>
      </c>
      <c r="M118" s="721"/>
      <c r="N118" s="722"/>
      <c r="O118" s="63" t="s">
        <v>2739</v>
      </c>
      <c r="P118" s="48" t="s">
        <v>132</v>
      </c>
      <c r="Q118" s="269" t="s">
        <v>688</v>
      </c>
      <c r="R118" s="1194"/>
    </row>
    <row r="119" spans="1:18" ht="13.5" hidden="1" outlineLevel="2" thickBot="1">
      <c r="C119" s="7" t="s">
        <v>41</v>
      </c>
      <c r="D119" s="96" t="s">
        <v>3594</v>
      </c>
      <c r="E119" s="58" t="s">
        <v>3601</v>
      </c>
      <c r="F119" s="198"/>
      <c r="G119" s="198"/>
      <c r="H119" s="198"/>
      <c r="I119" s="198"/>
      <c r="J119" s="198"/>
      <c r="K119" s="198"/>
      <c r="L119" s="198"/>
      <c r="M119" s="9"/>
      <c r="N119" s="9"/>
      <c r="O119" s="9"/>
      <c r="P119" s="9"/>
      <c r="Q119" s="7"/>
    </row>
    <row r="120" spans="1:18" ht="13.5" outlineLevel="1" collapsed="1" thickBot="1">
      <c r="A120" s="7" t="s">
        <v>41</v>
      </c>
      <c r="B120" s="7" t="s">
        <v>41</v>
      </c>
      <c r="D120" s="96" t="s">
        <v>3594</v>
      </c>
      <c r="E120" s="3" t="s">
        <v>3602</v>
      </c>
      <c r="F120" s="13" t="s">
        <v>164</v>
      </c>
      <c r="G120" s="14">
        <v>4</v>
      </c>
      <c r="H120" s="14">
        <v>0</v>
      </c>
      <c r="I120" s="1198" t="s">
        <v>3553</v>
      </c>
      <c r="J120" s="1199"/>
      <c r="K120" s="1199"/>
      <c r="L120" s="1200"/>
      <c r="M120" s="120" t="s">
        <v>46</v>
      </c>
      <c r="N120" s="15"/>
      <c r="O120" s="1190" t="s">
        <v>3543</v>
      </c>
      <c r="P120" s="1191"/>
      <c r="Q120" s="226" t="s">
        <v>688</v>
      </c>
    </row>
    <row r="121" spans="1:18" hidden="1" outlineLevel="2">
      <c r="A121" s="7" t="s">
        <v>41</v>
      </c>
      <c r="B121" s="7" t="s">
        <v>41</v>
      </c>
      <c r="D121" s="96" t="s">
        <v>3594</v>
      </c>
      <c r="E121" s="58" t="s">
        <v>3602</v>
      </c>
      <c r="F121" s="17"/>
      <c r="G121" s="18"/>
      <c r="H121" s="19"/>
      <c r="I121" s="26" t="s">
        <v>165</v>
      </c>
      <c r="J121" s="26" t="s">
        <v>3352</v>
      </c>
      <c r="K121" s="26"/>
      <c r="L121" s="31" t="s">
        <v>688</v>
      </c>
      <c r="M121" s="59"/>
      <c r="N121" s="10"/>
      <c r="O121" s="26"/>
      <c r="P121" s="26"/>
      <c r="Q121" s="222" t="s">
        <v>688</v>
      </c>
    </row>
    <row r="122" spans="1:18" ht="36" hidden="1" outlineLevel="2">
      <c r="A122" s="7" t="s">
        <v>41</v>
      </c>
      <c r="B122" s="7" t="s">
        <v>41</v>
      </c>
      <c r="D122" s="96" t="s">
        <v>3594</v>
      </c>
      <c r="E122" s="58" t="s">
        <v>3602</v>
      </c>
      <c r="F122" s="17"/>
      <c r="G122" s="18"/>
      <c r="H122" s="19"/>
      <c r="I122" s="26" t="s">
        <v>166</v>
      </c>
      <c r="J122" s="26" t="s">
        <v>3353</v>
      </c>
      <c r="K122" s="26" t="s">
        <v>132</v>
      </c>
      <c r="L122" s="31" t="s">
        <v>84</v>
      </c>
      <c r="M122" s="97" t="s">
        <v>46</v>
      </c>
      <c r="N122" s="98" t="s">
        <v>361</v>
      </c>
      <c r="O122" s="53" t="s">
        <v>3646</v>
      </c>
      <c r="P122" s="26" t="s">
        <v>132</v>
      </c>
      <c r="Q122" s="214" t="s">
        <v>688</v>
      </c>
    </row>
    <row r="123" spans="1:18" hidden="1" outlineLevel="2">
      <c r="A123" s="7" t="s">
        <v>41</v>
      </c>
      <c r="B123" s="7" t="s">
        <v>41</v>
      </c>
      <c r="D123" s="96" t="s">
        <v>3594</v>
      </c>
      <c r="E123" s="58" t="s">
        <v>3602</v>
      </c>
      <c r="F123" s="17"/>
      <c r="G123" s="18"/>
      <c r="H123" s="19"/>
      <c r="I123" s="26" t="s">
        <v>167</v>
      </c>
      <c r="J123" s="26" t="s">
        <v>3354</v>
      </c>
      <c r="K123" s="26" t="s">
        <v>132</v>
      </c>
      <c r="L123" s="31" t="s">
        <v>84</v>
      </c>
      <c r="M123" s="123"/>
      <c r="N123" s="124"/>
      <c r="O123" s="147"/>
      <c r="P123" s="127"/>
      <c r="Q123" s="218"/>
    </row>
    <row r="124" spans="1:18" ht="132" hidden="1" outlineLevel="2">
      <c r="A124" s="7" t="s">
        <v>41</v>
      </c>
      <c r="B124" s="7" t="s">
        <v>41</v>
      </c>
      <c r="D124" s="96" t="s">
        <v>3594</v>
      </c>
      <c r="E124" s="58" t="s">
        <v>3602</v>
      </c>
      <c r="F124" s="17"/>
      <c r="G124" s="18"/>
      <c r="H124" s="19"/>
      <c r="I124" s="26" t="s">
        <v>168</v>
      </c>
      <c r="J124" s="26" t="s">
        <v>3355</v>
      </c>
      <c r="K124" s="26" t="s">
        <v>132</v>
      </c>
      <c r="L124" s="31" t="s">
        <v>84</v>
      </c>
      <c r="M124" s="97" t="s">
        <v>46</v>
      </c>
      <c r="N124" s="10" t="s">
        <v>192</v>
      </c>
      <c r="O124" s="65" t="s">
        <v>3649</v>
      </c>
      <c r="P124" s="26" t="s">
        <v>132</v>
      </c>
      <c r="Q124" s="216" t="s">
        <v>84</v>
      </c>
    </row>
    <row r="125" spans="1:18" hidden="1" outlineLevel="2">
      <c r="A125" s="7" t="s">
        <v>41</v>
      </c>
      <c r="B125" s="7" t="s">
        <v>41</v>
      </c>
      <c r="D125" s="96" t="s">
        <v>3594</v>
      </c>
      <c r="E125" s="58" t="s">
        <v>3602</v>
      </c>
      <c r="F125" s="17"/>
      <c r="G125" s="18"/>
      <c r="H125" s="19"/>
      <c r="I125" s="26" t="s">
        <v>169</v>
      </c>
      <c r="J125" s="26" t="s">
        <v>3341</v>
      </c>
      <c r="K125" s="26" t="s">
        <v>132</v>
      </c>
      <c r="L125" s="31" t="s">
        <v>84</v>
      </c>
      <c r="M125" s="59"/>
      <c r="N125" s="10"/>
      <c r="O125" s="47" t="s">
        <v>3647</v>
      </c>
      <c r="P125" s="26" t="s">
        <v>132</v>
      </c>
      <c r="Q125" s="214" t="s">
        <v>688</v>
      </c>
    </row>
    <row r="126" spans="1:18" hidden="1" outlineLevel="2">
      <c r="A126" s="7" t="s">
        <v>41</v>
      </c>
      <c r="B126" s="7" t="s">
        <v>41</v>
      </c>
      <c r="D126" s="96" t="s">
        <v>3594</v>
      </c>
      <c r="E126" s="58" t="s">
        <v>3602</v>
      </c>
      <c r="F126" s="17"/>
      <c r="G126" s="18"/>
      <c r="H126" s="19"/>
      <c r="I126" s="26" t="s">
        <v>170</v>
      </c>
      <c r="J126" s="26" t="s">
        <v>3342</v>
      </c>
      <c r="K126" s="26" t="s">
        <v>132</v>
      </c>
      <c r="L126" s="31" t="s">
        <v>84</v>
      </c>
      <c r="M126" s="148"/>
      <c r="N126" s="149"/>
      <c r="O126" s="127"/>
      <c r="P126" s="127"/>
      <c r="Q126" s="218"/>
    </row>
    <row r="127" spans="1:18" ht="13.5" hidden="1" outlineLevel="2" thickBot="1">
      <c r="A127" s="7" t="s">
        <v>41</v>
      </c>
      <c r="B127" s="7" t="s">
        <v>41</v>
      </c>
      <c r="D127" s="96" t="s">
        <v>3594</v>
      </c>
      <c r="E127" s="58" t="s">
        <v>3602</v>
      </c>
      <c r="F127" s="38"/>
      <c r="G127" s="39"/>
      <c r="H127" s="40"/>
      <c r="I127" s="48" t="s">
        <v>171</v>
      </c>
      <c r="J127" s="48" t="s">
        <v>3356</v>
      </c>
      <c r="K127" s="48" t="s">
        <v>132</v>
      </c>
      <c r="L127" s="60" t="s">
        <v>84</v>
      </c>
      <c r="M127" s="139"/>
      <c r="N127" s="140"/>
      <c r="O127" s="150"/>
      <c r="P127" s="151"/>
      <c r="Q127" s="221"/>
    </row>
    <row r="128" spans="1:18" ht="13.5" hidden="1" outlineLevel="2" thickBot="1">
      <c r="A128" s="7" t="s">
        <v>41</v>
      </c>
      <c r="B128" s="7" t="s">
        <v>41</v>
      </c>
      <c r="D128" s="96" t="s">
        <v>3594</v>
      </c>
      <c r="E128" s="58" t="s">
        <v>3602</v>
      </c>
      <c r="F128" s="198"/>
      <c r="G128" s="198"/>
      <c r="H128" s="198"/>
      <c r="I128" s="198"/>
      <c r="J128" s="198"/>
      <c r="K128" s="198"/>
      <c r="L128" s="198"/>
      <c r="M128" s="9"/>
      <c r="N128" s="9"/>
      <c r="O128" s="9"/>
      <c r="P128" s="9"/>
      <c r="Q128" s="7"/>
    </row>
    <row r="129" spans="1:18" ht="13.5" outlineLevel="1" collapsed="1" thickBot="1">
      <c r="C129" s="7" t="s">
        <v>41</v>
      </c>
      <c r="D129" s="96" t="s">
        <v>3594</v>
      </c>
      <c r="E129" s="3" t="s">
        <v>3602</v>
      </c>
      <c r="F129" s="13" t="s">
        <v>164</v>
      </c>
      <c r="G129" s="14">
        <v>4</v>
      </c>
      <c r="H129" s="14">
        <v>0</v>
      </c>
      <c r="I129" s="1198" t="s">
        <v>3553</v>
      </c>
      <c r="J129" s="1199"/>
      <c r="K129" s="1199"/>
      <c r="L129" s="1200"/>
      <c r="M129" s="120" t="s">
        <v>46</v>
      </c>
      <c r="N129" s="15"/>
      <c r="O129" s="1190" t="s">
        <v>3543</v>
      </c>
      <c r="P129" s="1191"/>
      <c r="Q129" s="64" t="s">
        <v>84</v>
      </c>
    </row>
    <row r="130" spans="1:18" hidden="1" outlineLevel="2">
      <c r="C130" s="7" t="s">
        <v>41</v>
      </c>
      <c r="D130" s="96" t="s">
        <v>3594</v>
      </c>
      <c r="E130" s="58" t="s">
        <v>3602</v>
      </c>
      <c r="F130" s="17"/>
      <c r="G130" s="18"/>
      <c r="H130" s="19"/>
      <c r="I130" s="26" t="s">
        <v>165</v>
      </c>
      <c r="J130" s="26" t="s">
        <v>3352</v>
      </c>
      <c r="K130" s="26"/>
      <c r="L130" s="31" t="s">
        <v>688</v>
      </c>
      <c r="M130" s="59"/>
      <c r="N130" s="10"/>
      <c r="O130" s="26"/>
      <c r="P130" s="26"/>
      <c r="Q130" s="222" t="s">
        <v>688</v>
      </c>
      <c r="R130" s="1192" t="s">
        <v>5394</v>
      </c>
    </row>
    <row r="131" spans="1:18" hidden="1" outlineLevel="2">
      <c r="C131" s="7" t="s">
        <v>41</v>
      </c>
      <c r="D131" s="96" t="s">
        <v>3594</v>
      </c>
      <c r="E131" s="58" t="s">
        <v>3602</v>
      </c>
      <c r="F131" s="17"/>
      <c r="G131" s="18"/>
      <c r="H131" s="19"/>
      <c r="I131" s="26" t="s">
        <v>166</v>
      </c>
      <c r="J131" s="26" t="s">
        <v>3353</v>
      </c>
      <c r="K131" s="26" t="s">
        <v>132</v>
      </c>
      <c r="L131" s="31" t="s">
        <v>84</v>
      </c>
      <c r="M131" s="514"/>
      <c r="N131" s="375"/>
      <c r="O131" s="725"/>
      <c r="P131" s="172"/>
      <c r="Q131" s="377"/>
      <c r="R131" s="1202"/>
    </row>
    <row r="132" spans="1:18" hidden="1" outlineLevel="2">
      <c r="C132" s="7" t="s">
        <v>41</v>
      </c>
      <c r="D132" s="96" t="s">
        <v>3594</v>
      </c>
      <c r="E132" s="58" t="s">
        <v>3602</v>
      </c>
      <c r="F132" s="17"/>
      <c r="G132" s="18"/>
      <c r="H132" s="19"/>
      <c r="I132" s="26" t="s">
        <v>167</v>
      </c>
      <c r="J132" s="26" t="s">
        <v>3354</v>
      </c>
      <c r="K132" s="26" t="s">
        <v>132</v>
      </c>
      <c r="L132" s="31" t="s">
        <v>84</v>
      </c>
      <c r="M132" s="123"/>
      <c r="N132" s="124"/>
      <c r="O132" s="147"/>
      <c r="P132" s="127"/>
      <c r="Q132" s="218"/>
      <c r="R132" s="1202"/>
    </row>
    <row r="133" spans="1:18" ht="144" hidden="1" outlineLevel="2">
      <c r="C133" s="7" t="s">
        <v>41</v>
      </c>
      <c r="D133" s="96" t="s">
        <v>3594</v>
      </c>
      <c r="E133" s="58" t="s">
        <v>3602</v>
      </c>
      <c r="F133" s="17"/>
      <c r="G133" s="18"/>
      <c r="H133" s="19"/>
      <c r="I133" s="26" t="s">
        <v>168</v>
      </c>
      <c r="J133" s="26" t="s">
        <v>3355</v>
      </c>
      <c r="K133" s="26" t="s">
        <v>132</v>
      </c>
      <c r="L133" s="31" t="s">
        <v>84</v>
      </c>
      <c r="M133" s="97" t="s">
        <v>46</v>
      </c>
      <c r="N133" s="10" t="s">
        <v>192</v>
      </c>
      <c r="O133" s="65" t="s">
        <v>3648</v>
      </c>
      <c r="P133" s="26" t="s">
        <v>132</v>
      </c>
      <c r="Q133" s="216" t="s">
        <v>84</v>
      </c>
      <c r="R133" s="1202"/>
    </row>
    <row r="134" spans="1:18" hidden="1" outlineLevel="2">
      <c r="C134" s="7" t="s">
        <v>41</v>
      </c>
      <c r="D134" s="96" t="s">
        <v>3594</v>
      </c>
      <c r="E134" s="58" t="s">
        <v>3602</v>
      </c>
      <c r="F134" s="17"/>
      <c r="G134" s="18"/>
      <c r="H134" s="19"/>
      <c r="I134" s="26" t="s">
        <v>169</v>
      </c>
      <c r="J134" s="26" t="s">
        <v>3341</v>
      </c>
      <c r="K134" s="26" t="s">
        <v>132</v>
      </c>
      <c r="L134" s="31" t="s">
        <v>84</v>
      </c>
      <c r="M134" s="59"/>
      <c r="N134" s="10"/>
      <c r="O134" s="47" t="s">
        <v>3647</v>
      </c>
      <c r="P134" s="26" t="s">
        <v>132</v>
      </c>
      <c r="Q134" s="214" t="s">
        <v>688</v>
      </c>
      <c r="R134" s="1202"/>
    </row>
    <row r="135" spans="1:18" hidden="1" outlineLevel="2">
      <c r="C135" s="7" t="s">
        <v>41</v>
      </c>
      <c r="D135" s="96" t="s">
        <v>3594</v>
      </c>
      <c r="E135" s="58" t="s">
        <v>3602</v>
      </c>
      <c r="F135" s="17"/>
      <c r="G135" s="18"/>
      <c r="H135" s="19"/>
      <c r="I135" s="26" t="s">
        <v>170</v>
      </c>
      <c r="J135" s="26" t="s">
        <v>3342</v>
      </c>
      <c r="K135" s="26" t="s">
        <v>132</v>
      </c>
      <c r="L135" s="31" t="s">
        <v>84</v>
      </c>
      <c r="M135" s="148"/>
      <c r="N135" s="149"/>
      <c r="O135" s="127"/>
      <c r="P135" s="127"/>
      <c r="Q135" s="218"/>
      <c r="R135" s="1202"/>
    </row>
    <row r="136" spans="1:18" ht="13.5" hidden="1" outlineLevel="2" thickBot="1">
      <c r="C136" s="7" t="s">
        <v>41</v>
      </c>
      <c r="D136" s="96" t="s">
        <v>3594</v>
      </c>
      <c r="E136" s="58" t="s">
        <v>3602</v>
      </c>
      <c r="F136" s="38"/>
      <c r="G136" s="39"/>
      <c r="H136" s="40"/>
      <c r="I136" s="48" t="s">
        <v>171</v>
      </c>
      <c r="J136" s="48" t="s">
        <v>3356</v>
      </c>
      <c r="K136" s="48" t="s">
        <v>132</v>
      </c>
      <c r="L136" s="60" t="s">
        <v>84</v>
      </c>
      <c r="M136" s="139"/>
      <c r="N136" s="140"/>
      <c r="O136" s="150"/>
      <c r="P136" s="151"/>
      <c r="Q136" s="221"/>
      <c r="R136" s="1203"/>
    </row>
    <row r="137" spans="1:18" ht="13.5" hidden="1" outlineLevel="2" thickBot="1">
      <c r="C137" s="7" t="s">
        <v>41</v>
      </c>
      <c r="D137" s="96" t="s">
        <v>3594</v>
      </c>
      <c r="E137" s="58" t="s">
        <v>3602</v>
      </c>
      <c r="F137" s="198"/>
      <c r="G137" s="198"/>
      <c r="H137" s="198"/>
      <c r="I137" s="198"/>
      <c r="J137" s="198"/>
      <c r="K137" s="198"/>
      <c r="L137" s="198"/>
      <c r="M137" s="9"/>
      <c r="N137" s="9"/>
      <c r="O137" s="9"/>
      <c r="P137" s="9"/>
      <c r="Q137" s="7"/>
    </row>
    <row r="138" spans="1:18" ht="13.5" outlineLevel="1" collapsed="1" thickBot="1">
      <c r="A138" s="7" t="s">
        <v>41</v>
      </c>
      <c r="B138" s="7" t="s">
        <v>41</v>
      </c>
      <c r="D138" s="96" t="s">
        <v>3594</v>
      </c>
      <c r="E138" s="3" t="s">
        <v>3603</v>
      </c>
      <c r="F138" s="13" t="s">
        <v>362</v>
      </c>
      <c r="G138" s="14">
        <v>7</v>
      </c>
      <c r="H138" s="14">
        <v>0</v>
      </c>
      <c r="I138" s="1198" t="s">
        <v>3554</v>
      </c>
      <c r="J138" s="1199"/>
      <c r="K138" s="1199"/>
      <c r="L138" s="1200"/>
      <c r="M138" s="120" t="s">
        <v>46</v>
      </c>
      <c r="N138" s="15"/>
      <c r="O138" s="1190" t="s">
        <v>3543</v>
      </c>
      <c r="P138" s="1191"/>
      <c r="Q138" s="226" t="s">
        <v>688</v>
      </c>
    </row>
    <row r="139" spans="1:18" hidden="1" outlineLevel="2">
      <c r="A139" s="7" t="s">
        <v>41</v>
      </c>
      <c r="B139" s="7" t="s">
        <v>41</v>
      </c>
      <c r="D139" s="96" t="s">
        <v>3594</v>
      </c>
      <c r="E139" s="58" t="s">
        <v>3603</v>
      </c>
      <c r="F139" s="17"/>
      <c r="G139" s="18"/>
      <c r="H139" s="19"/>
      <c r="I139" s="26" t="str">
        <f>"4451"</f>
        <v>4451</v>
      </c>
      <c r="J139" s="26" t="s">
        <v>3357</v>
      </c>
      <c r="K139" s="33" t="s">
        <v>132</v>
      </c>
      <c r="L139" s="31" t="s">
        <v>688</v>
      </c>
      <c r="M139" s="59"/>
      <c r="N139" s="10"/>
      <c r="O139" s="30" t="s">
        <v>711</v>
      </c>
      <c r="P139" s="33" t="s">
        <v>132</v>
      </c>
      <c r="Q139" s="222" t="s">
        <v>688</v>
      </c>
    </row>
    <row r="140" spans="1:18" hidden="1" outlineLevel="2">
      <c r="A140" s="7" t="s">
        <v>41</v>
      </c>
      <c r="B140" s="7" t="s">
        <v>41</v>
      </c>
      <c r="D140" s="96" t="s">
        <v>3594</v>
      </c>
      <c r="E140" s="58" t="s">
        <v>3603</v>
      </c>
      <c r="F140" s="17"/>
      <c r="G140" s="18"/>
      <c r="H140" s="19"/>
      <c r="I140" s="20" t="str">
        <f>"4453"</f>
        <v>4453</v>
      </c>
      <c r="J140" s="20" t="s">
        <v>3358</v>
      </c>
      <c r="K140" s="24" t="s">
        <v>132</v>
      </c>
      <c r="L140" s="25" t="s">
        <v>84</v>
      </c>
      <c r="M140" s="128"/>
      <c r="N140" s="129"/>
      <c r="O140" s="130"/>
      <c r="P140" s="130"/>
      <c r="Q140" s="219"/>
    </row>
    <row r="141" spans="1:18" hidden="1" outlineLevel="2">
      <c r="A141" s="7" t="s">
        <v>41</v>
      </c>
      <c r="B141" s="7" t="s">
        <v>41</v>
      </c>
      <c r="D141" s="96" t="s">
        <v>3594</v>
      </c>
      <c r="E141" s="58" t="s">
        <v>3603</v>
      </c>
      <c r="F141" s="17"/>
      <c r="G141" s="18"/>
      <c r="H141" s="19"/>
      <c r="I141" s="20" t="s">
        <v>172</v>
      </c>
      <c r="J141" s="20" t="s">
        <v>3359</v>
      </c>
      <c r="K141" s="24"/>
      <c r="L141" s="25" t="s">
        <v>84</v>
      </c>
      <c r="M141" s="128"/>
      <c r="N141" s="129"/>
      <c r="O141" s="138"/>
      <c r="P141" s="138"/>
      <c r="Q141" s="219"/>
    </row>
    <row r="142" spans="1:18" hidden="1" outlineLevel="2">
      <c r="A142" s="7" t="s">
        <v>41</v>
      </c>
      <c r="B142" s="7" t="s">
        <v>41</v>
      </c>
      <c r="D142" s="96" t="s">
        <v>3594</v>
      </c>
      <c r="E142" s="58" t="s">
        <v>3603</v>
      </c>
      <c r="F142" s="17"/>
      <c r="G142" s="18"/>
      <c r="H142" s="19"/>
      <c r="I142" s="26" t="s">
        <v>173</v>
      </c>
      <c r="J142" s="26" t="s">
        <v>3360</v>
      </c>
      <c r="K142" s="33" t="s">
        <v>174</v>
      </c>
      <c r="L142" s="31" t="s">
        <v>688</v>
      </c>
      <c r="M142" s="123"/>
      <c r="N142" s="124"/>
      <c r="O142" s="126"/>
      <c r="P142" s="126"/>
      <c r="Q142" s="218"/>
    </row>
    <row r="143" spans="1:18" hidden="1" outlineLevel="2">
      <c r="A143" s="7" t="s">
        <v>41</v>
      </c>
      <c r="B143" s="7" t="s">
        <v>41</v>
      </c>
      <c r="D143" s="96" t="s">
        <v>3594</v>
      </c>
      <c r="E143" s="58" t="s">
        <v>3603</v>
      </c>
      <c r="F143" s="17"/>
      <c r="G143" s="18"/>
      <c r="H143" s="19"/>
      <c r="I143" s="26" t="s">
        <v>175</v>
      </c>
      <c r="J143" s="26" t="s">
        <v>3341</v>
      </c>
      <c r="K143" s="33" t="s">
        <v>132</v>
      </c>
      <c r="L143" s="31" t="s">
        <v>84</v>
      </c>
      <c r="M143" s="123"/>
      <c r="N143" s="124"/>
      <c r="O143" s="126"/>
      <c r="P143" s="126"/>
      <c r="Q143" s="218"/>
    </row>
    <row r="144" spans="1:18" hidden="1" outlineLevel="2">
      <c r="A144" s="7" t="s">
        <v>41</v>
      </c>
      <c r="B144" s="7" t="s">
        <v>41</v>
      </c>
      <c r="D144" s="96" t="s">
        <v>3594</v>
      </c>
      <c r="E144" s="58" t="s">
        <v>3603</v>
      </c>
      <c r="F144" s="17"/>
      <c r="G144" s="18"/>
      <c r="H144" s="19"/>
      <c r="I144" s="26" t="s">
        <v>176</v>
      </c>
      <c r="J144" s="26" t="s">
        <v>3342</v>
      </c>
      <c r="K144" s="33" t="s">
        <v>132</v>
      </c>
      <c r="L144" s="31" t="s">
        <v>84</v>
      </c>
      <c r="M144" s="123"/>
      <c r="N144" s="124"/>
      <c r="O144" s="126"/>
      <c r="P144" s="126"/>
      <c r="Q144" s="218"/>
    </row>
    <row r="145" spans="1:18" hidden="1" outlineLevel="2">
      <c r="A145" s="7" t="s">
        <v>41</v>
      </c>
      <c r="B145" s="7" t="s">
        <v>41</v>
      </c>
      <c r="D145" s="96" t="s">
        <v>3594</v>
      </c>
      <c r="E145" s="58" t="s">
        <v>3603</v>
      </c>
      <c r="F145" s="17"/>
      <c r="G145" s="18"/>
      <c r="H145" s="19"/>
      <c r="I145" s="20" t="s">
        <v>177</v>
      </c>
      <c r="J145" s="20" t="s">
        <v>3361</v>
      </c>
      <c r="K145" s="24"/>
      <c r="L145" s="25" t="s">
        <v>84</v>
      </c>
      <c r="M145" s="66"/>
      <c r="N145" s="23"/>
      <c r="O145" s="24"/>
      <c r="P145" s="24"/>
      <c r="Q145" s="213" t="s">
        <v>688</v>
      </c>
    </row>
    <row r="146" spans="1:18" hidden="1" outlineLevel="2">
      <c r="A146" s="7" t="s">
        <v>41</v>
      </c>
      <c r="B146" s="7" t="s">
        <v>41</v>
      </c>
      <c r="D146" s="96" t="s">
        <v>3594</v>
      </c>
      <c r="E146" s="58" t="s">
        <v>3603</v>
      </c>
      <c r="F146" s="17"/>
      <c r="G146" s="18"/>
      <c r="H146" s="19"/>
      <c r="I146" s="26" t="s">
        <v>178</v>
      </c>
      <c r="J146" s="26" t="s">
        <v>3362</v>
      </c>
      <c r="K146" s="33" t="s">
        <v>179</v>
      </c>
      <c r="L146" s="31" t="s">
        <v>688</v>
      </c>
      <c r="M146" s="97" t="s">
        <v>46</v>
      </c>
      <c r="N146" s="98" t="s">
        <v>363</v>
      </c>
      <c r="O146" s="33" t="s">
        <v>3650</v>
      </c>
      <c r="P146" s="33" t="s">
        <v>179</v>
      </c>
      <c r="Q146" s="214" t="s">
        <v>688</v>
      </c>
    </row>
    <row r="147" spans="1:18" hidden="1" outlineLevel="2">
      <c r="A147" s="7" t="s">
        <v>41</v>
      </c>
      <c r="B147" s="7" t="s">
        <v>41</v>
      </c>
      <c r="D147" s="96" t="s">
        <v>3594</v>
      </c>
      <c r="E147" s="58" t="s">
        <v>3603</v>
      </c>
      <c r="F147" s="17"/>
      <c r="G147" s="18"/>
      <c r="H147" s="19"/>
      <c r="I147" s="26" t="s">
        <v>178</v>
      </c>
      <c r="J147" s="26" t="s">
        <v>3362</v>
      </c>
      <c r="K147" s="33" t="s">
        <v>179</v>
      </c>
      <c r="L147" s="31" t="s">
        <v>84</v>
      </c>
      <c r="M147" s="97" t="s">
        <v>46</v>
      </c>
      <c r="N147" s="98" t="s">
        <v>364</v>
      </c>
      <c r="O147" s="33" t="s">
        <v>3651</v>
      </c>
      <c r="P147" s="33" t="s">
        <v>179</v>
      </c>
      <c r="Q147" s="214" t="s">
        <v>688</v>
      </c>
    </row>
    <row r="148" spans="1:18" hidden="1" outlineLevel="2">
      <c r="A148" s="7" t="s">
        <v>41</v>
      </c>
      <c r="B148" s="7" t="s">
        <v>41</v>
      </c>
      <c r="D148" s="96" t="s">
        <v>3594</v>
      </c>
      <c r="E148" s="58" t="s">
        <v>3603</v>
      </c>
      <c r="F148" s="17"/>
      <c r="G148" s="18"/>
      <c r="H148" s="19"/>
      <c r="I148" s="26" t="s">
        <v>178</v>
      </c>
      <c r="J148" s="26" t="s">
        <v>3362</v>
      </c>
      <c r="K148" s="33" t="s">
        <v>179</v>
      </c>
      <c r="L148" s="31" t="s">
        <v>84</v>
      </c>
      <c r="M148" s="97" t="s">
        <v>46</v>
      </c>
      <c r="N148" s="98" t="s">
        <v>365</v>
      </c>
      <c r="O148" s="33" t="s">
        <v>3654</v>
      </c>
      <c r="P148" s="33" t="s">
        <v>179</v>
      </c>
      <c r="Q148" s="214" t="s">
        <v>688</v>
      </c>
    </row>
    <row r="149" spans="1:18" hidden="1" outlineLevel="2">
      <c r="A149" s="7" t="s">
        <v>41</v>
      </c>
      <c r="B149" s="7" t="s">
        <v>41</v>
      </c>
      <c r="D149" s="96" t="s">
        <v>3594</v>
      </c>
      <c r="E149" s="58" t="s">
        <v>3603</v>
      </c>
      <c r="F149" s="17"/>
      <c r="G149" s="18"/>
      <c r="H149" s="19"/>
      <c r="I149" s="26" t="s">
        <v>178</v>
      </c>
      <c r="J149" s="26" t="s">
        <v>3362</v>
      </c>
      <c r="K149" s="33" t="s">
        <v>179</v>
      </c>
      <c r="L149" s="31" t="s">
        <v>84</v>
      </c>
      <c r="M149" s="97" t="s">
        <v>46</v>
      </c>
      <c r="N149" s="10" t="s">
        <v>366</v>
      </c>
      <c r="O149" s="33" t="s">
        <v>3652</v>
      </c>
      <c r="P149" s="33" t="s">
        <v>179</v>
      </c>
      <c r="Q149" s="216" t="s">
        <v>84</v>
      </c>
    </row>
    <row r="150" spans="1:18" hidden="1" outlineLevel="2">
      <c r="A150" s="7" t="s">
        <v>41</v>
      </c>
      <c r="B150" s="7" t="s">
        <v>41</v>
      </c>
      <c r="D150" s="96" t="s">
        <v>3594</v>
      </c>
      <c r="E150" s="58" t="s">
        <v>3603</v>
      </c>
      <c r="F150" s="17"/>
      <c r="G150" s="18"/>
      <c r="H150" s="19"/>
      <c r="I150" s="26" t="s">
        <v>178</v>
      </c>
      <c r="J150" s="26" t="s">
        <v>3362</v>
      </c>
      <c r="K150" s="33" t="s">
        <v>179</v>
      </c>
      <c r="L150" s="31" t="s">
        <v>84</v>
      </c>
      <c r="M150" s="97" t="s">
        <v>46</v>
      </c>
      <c r="N150" s="10" t="s">
        <v>367</v>
      </c>
      <c r="O150" s="33" t="s">
        <v>3653</v>
      </c>
      <c r="P150" s="33" t="s">
        <v>179</v>
      </c>
      <c r="Q150" s="216" t="s">
        <v>84</v>
      </c>
    </row>
    <row r="151" spans="1:18" ht="13.5" hidden="1" outlineLevel="2" thickBot="1">
      <c r="A151" s="7" t="s">
        <v>41</v>
      </c>
      <c r="B151" s="7" t="s">
        <v>41</v>
      </c>
      <c r="D151" s="96" t="s">
        <v>3594</v>
      </c>
      <c r="E151" s="58" t="s">
        <v>3603</v>
      </c>
      <c r="F151" s="38"/>
      <c r="G151" s="39"/>
      <c r="H151" s="40"/>
      <c r="I151" s="41" t="str">
        <f>"3453"</f>
        <v>3453</v>
      </c>
      <c r="J151" s="41" t="s">
        <v>3363</v>
      </c>
      <c r="K151" s="67" t="s">
        <v>132</v>
      </c>
      <c r="L151" s="57" t="s">
        <v>84</v>
      </c>
      <c r="M151" s="135"/>
      <c r="N151" s="136"/>
      <c r="O151" s="152"/>
      <c r="P151" s="152"/>
      <c r="Q151" s="220"/>
    </row>
    <row r="152" spans="1:18" ht="13.5" hidden="1" outlineLevel="2" thickBot="1">
      <c r="A152" s="7" t="s">
        <v>41</v>
      </c>
      <c r="B152" s="7" t="s">
        <v>41</v>
      </c>
      <c r="D152" s="96" t="s">
        <v>3594</v>
      </c>
      <c r="E152" s="58" t="s">
        <v>3603</v>
      </c>
      <c r="F152" s="198"/>
      <c r="G152" s="198"/>
      <c r="H152" s="198"/>
      <c r="I152" s="198"/>
      <c r="J152" s="198"/>
      <c r="K152" s="198"/>
      <c r="L152" s="198"/>
      <c r="M152" s="9"/>
      <c r="N152" s="9"/>
      <c r="O152" s="9"/>
      <c r="P152" s="9"/>
      <c r="Q152" s="7"/>
    </row>
    <row r="153" spans="1:18" ht="13.5" outlineLevel="1" collapsed="1" thickBot="1">
      <c r="C153" s="7" t="s">
        <v>41</v>
      </c>
      <c r="D153" s="96" t="s">
        <v>3594</v>
      </c>
      <c r="E153" s="3" t="s">
        <v>3603</v>
      </c>
      <c r="F153" s="13" t="s">
        <v>362</v>
      </c>
      <c r="G153" s="14">
        <v>7</v>
      </c>
      <c r="H153" s="14">
        <v>0</v>
      </c>
      <c r="I153" s="1198" t="s">
        <v>3554</v>
      </c>
      <c r="J153" s="1199"/>
      <c r="K153" s="1199"/>
      <c r="L153" s="1200"/>
      <c r="M153" s="120" t="s">
        <v>46</v>
      </c>
      <c r="N153" s="15"/>
      <c r="O153" s="1190" t="s">
        <v>3543</v>
      </c>
      <c r="P153" s="1191"/>
      <c r="Q153" s="226" t="s">
        <v>688</v>
      </c>
    </row>
    <row r="154" spans="1:18" hidden="1" outlineLevel="2">
      <c r="C154" s="7" t="s">
        <v>41</v>
      </c>
      <c r="D154" s="96" t="s">
        <v>3594</v>
      </c>
      <c r="E154" s="58" t="s">
        <v>3603</v>
      </c>
      <c r="F154" s="17"/>
      <c r="G154" s="18"/>
      <c r="H154" s="19"/>
      <c r="I154" s="26" t="str">
        <f>"4451"</f>
        <v>4451</v>
      </c>
      <c r="J154" s="26" t="s">
        <v>3357</v>
      </c>
      <c r="K154" s="33" t="s">
        <v>132</v>
      </c>
      <c r="L154" s="31" t="s">
        <v>688</v>
      </c>
      <c r="M154" s="59"/>
      <c r="N154" s="10"/>
      <c r="O154" s="30" t="s">
        <v>711</v>
      </c>
      <c r="P154" s="33" t="s">
        <v>132</v>
      </c>
      <c r="Q154" s="222" t="s">
        <v>688</v>
      </c>
      <c r="R154" s="1192" t="s">
        <v>8127</v>
      </c>
    </row>
    <row r="155" spans="1:18" hidden="1" outlineLevel="2">
      <c r="C155" s="7" t="s">
        <v>41</v>
      </c>
      <c r="D155" s="96" t="s">
        <v>3594</v>
      </c>
      <c r="E155" s="58" t="s">
        <v>3603</v>
      </c>
      <c r="F155" s="17"/>
      <c r="G155" s="18"/>
      <c r="H155" s="19"/>
      <c r="I155" s="20" t="str">
        <f>"4453"</f>
        <v>4453</v>
      </c>
      <c r="J155" s="20" t="s">
        <v>3358</v>
      </c>
      <c r="K155" s="24" t="s">
        <v>132</v>
      </c>
      <c r="L155" s="25" t="s">
        <v>84</v>
      </c>
      <c r="M155" s="128"/>
      <c r="N155" s="129"/>
      <c r="O155" s="130"/>
      <c r="P155" s="130"/>
      <c r="Q155" s="219"/>
      <c r="R155" s="1202"/>
    </row>
    <row r="156" spans="1:18" hidden="1" outlineLevel="2">
      <c r="C156" s="7" t="s">
        <v>41</v>
      </c>
      <c r="D156" s="96" t="s">
        <v>3594</v>
      </c>
      <c r="E156" s="58" t="s">
        <v>3603</v>
      </c>
      <c r="F156" s="17"/>
      <c r="G156" s="18"/>
      <c r="H156" s="19"/>
      <c r="I156" s="20" t="s">
        <v>172</v>
      </c>
      <c r="J156" s="20" t="s">
        <v>3359</v>
      </c>
      <c r="K156" s="24"/>
      <c r="L156" s="25" t="s">
        <v>84</v>
      </c>
      <c r="M156" s="128"/>
      <c r="N156" s="129"/>
      <c r="O156" s="138"/>
      <c r="P156" s="138"/>
      <c r="Q156" s="219"/>
      <c r="R156" s="1202"/>
    </row>
    <row r="157" spans="1:18" hidden="1" outlineLevel="2">
      <c r="C157" s="7" t="s">
        <v>41</v>
      </c>
      <c r="D157" s="96" t="s">
        <v>3594</v>
      </c>
      <c r="E157" s="58" t="s">
        <v>3603</v>
      </c>
      <c r="F157" s="17"/>
      <c r="G157" s="18"/>
      <c r="H157" s="19"/>
      <c r="I157" s="26" t="s">
        <v>173</v>
      </c>
      <c r="J157" s="26" t="s">
        <v>3360</v>
      </c>
      <c r="K157" s="33" t="s">
        <v>174</v>
      </c>
      <c r="L157" s="31" t="s">
        <v>688</v>
      </c>
      <c r="M157" s="123"/>
      <c r="N157" s="124"/>
      <c r="O157" s="126"/>
      <c r="P157" s="126"/>
      <c r="Q157" s="218"/>
      <c r="R157" s="1202"/>
    </row>
    <row r="158" spans="1:18" hidden="1" outlineLevel="2">
      <c r="C158" s="7" t="s">
        <v>41</v>
      </c>
      <c r="D158" s="96" t="s">
        <v>3594</v>
      </c>
      <c r="E158" s="58" t="s">
        <v>3603</v>
      </c>
      <c r="F158" s="17"/>
      <c r="G158" s="18"/>
      <c r="H158" s="19"/>
      <c r="I158" s="26" t="s">
        <v>175</v>
      </c>
      <c r="J158" s="26" t="s">
        <v>3341</v>
      </c>
      <c r="K158" s="33" t="s">
        <v>132</v>
      </c>
      <c r="L158" s="31" t="s">
        <v>84</v>
      </c>
      <c r="M158" s="123"/>
      <c r="N158" s="124"/>
      <c r="O158" s="126"/>
      <c r="P158" s="126"/>
      <c r="Q158" s="218"/>
      <c r="R158" s="1202"/>
    </row>
    <row r="159" spans="1:18" hidden="1" outlineLevel="2">
      <c r="C159" s="7" t="s">
        <v>41</v>
      </c>
      <c r="D159" s="96" t="s">
        <v>3594</v>
      </c>
      <c r="E159" s="58" t="s">
        <v>3603</v>
      </c>
      <c r="F159" s="17"/>
      <c r="G159" s="18"/>
      <c r="H159" s="19"/>
      <c r="I159" s="26" t="s">
        <v>176</v>
      </c>
      <c r="J159" s="26" t="s">
        <v>3342</v>
      </c>
      <c r="K159" s="33" t="s">
        <v>132</v>
      </c>
      <c r="L159" s="31" t="s">
        <v>84</v>
      </c>
      <c r="M159" s="123"/>
      <c r="N159" s="124"/>
      <c r="O159" s="126"/>
      <c r="P159" s="126"/>
      <c r="Q159" s="218"/>
      <c r="R159" s="1202"/>
    </row>
    <row r="160" spans="1:18" hidden="1" outlineLevel="2">
      <c r="C160" s="7" t="s">
        <v>41</v>
      </c>
      <c r="D160" s="96" t="s">
        <v>3594</v>
      </c>
      <c r="E160" s="58" t="s">
        <v>3603</v>
      </c>
      <c r="F160" s="17"/>
      <c r="G160" s="18"/>
      <c r="H160" s="19"/>
      <c r="I160" s="20" t="s">
        <v>177</v>
      </c>
      <c r="J160" s="20" t="s">
        <v>3361</v>
      </c>
      <c r="K160" s="24"/>
      <c r="L160" s="25" t="s">
        <v>84</v>
      </c>
      <c r="M160" s="66"/>
      <c r="N160" s="23"/>
      <c r="O160" s="24"/>
      <c r="P160" s="24"/>
      <c r="Q160" s="213" t="s">
        <v>688</v>
      </c>
      <c r="R160" s="1202"/>
    </row>
    <row r="161" spans="2:18" hidden="1" outlineLevel="2">
      <c r="C161" s="7" t="s">
        <v>41</v>
      </c>
      <c r="D161" s="96" t="s">
        <v>3594</v>
      </c>
      <c r="E161" s="58" t="s">
        <v>3603</v>
      </c>
      <c r="F161" s="17"/>
      <c r="G161" s="18"/>
      <c r="H161" s="19"/>
      <c r="I161" s="26" t="s">
        <v>178</v>
      </c>
      <c r="J161" s="26" t="s">
        <v>3362</v>
      </c>
      <c r="K161" s="33" t="s">
        <v>179</v>
      </c>
      <c r="L161" s="31" t="s">
        <v>688</v>
      </c>
      <c r="M161" s="97" t="s">
        <v>46</v>
      </c>
      <c r="N161" s="98" t="s">
        <v>363</v>
      </c>
      <c r="O161" s="33" t="s">
        <v>3650</v>
      </c>
      <c r="P161" s="33" t="s">
        <v>179</v>
      </c>
      <c r="Q161" s="214" t="s">
        <v>688</v>
      </c>
      <c r="R161" s="1202"/>
    </row>
    <row r="162" spans="2:18" hidden="1" outlineLevel="2">
      <c r="C162" s="7" t="s">
        <v>41</v>
      </c>
      <c r="D162" s="96" t="s">
        <v>3594</v>
      </c>
      <c r="E162" s="58" t="s">
        <v>3603</v>
      </c>
      <c r="F162" s="17"/>
      <c r="G162" s="18"/>
      <c r="H162" s="19"/>
      <c r="I162" s="26" t="s">
        <v>178</v>
      </c>
      <c r="J162" s="26" t="s">
        <v>3362</v>
      </c>
      <c r="K162" s="33" t="s">
        <v>179</v>
      </c>
      <c r="L162" s="31" t="s">
        <v>84</v>
      </c>
      <c r="M162" s="97" t="s">
        <v>46</v>
      </c>
      <c r="N162" s="98" t="s">
        <v>364</v>
      </c>
      <c r="O162" s="33" t="s">
        <v>3655</v>
      </c>
      <c r="P162" s="33" t="s">
        <v>179</v>
      </c>
      <c r="Q162" s="214" t="s">
        <v>688</v>
      </c>
      <c r="R162" s="1202"/>
    </row>
    <row r="163" spans="2:18" hidden="1" outlineLevel="2">
      <c r="C163" s="7" t="s">
        <v>41</v>
      </c>
      <c r="D163" s="96" t="s">
        <v>3594</v>
      </c>
      <c r="E163" s="58" t="s">
        <v>3603</v>
      </c>
      <c r="F163" s="17"/>
      <c r="G163" s="18"/>
      <c r="H163" s="19"/>
      <c r="I163" s="26" t="s">
        <v>178</v>
      </c>
      <c r="J163" s="26" t="s">
        <v>3362</v>
      </c>
      <c r="K163" s="33" t="s">
        <v>179</v>
      </c>
      <c r="L163" s="31" t="s">
        <v>84</v>
      </c>
      <c r="M163" s="97" t="s">
        <v>46</v>
      </c>
      <c r="N163" s="10" t="s">
        <v>364</v>
      </c>
      <c r="O163" s="33" t="s">
        <v>3656</v>
      </c>
      <c r="P163" s="33" t="s">
        <v>179</v>
      </c>
      <c r="Q163" s="216" t="s">
        <v>84</v>
      </c>
      <c r="R163" s="1202"/>
    </row>
    <row r="164" spans="2:18" hidden="1" outlineLevel="2">
      <c r="C164" s="7" t="s">
        <v>41</v>
      </c>
      <c r="D164" s="96" t="s">
        <v>3594</v>
      </c>
      <c r="E164" s="58" t="s">
        <v>3603</v>
      </c>
      <c r="F164" s="17"/>
      <c r="G164" s="18"/>
      <c r="H164" s="19"/>
      <c r="I164" s="26" t="s">
        <v>178</v>
      </c>
      <c r="J164" s="26" t="s">
        <v>3362</v>
      </c>
      <c r="K164" s="33" t="s">
        <v>179</v>
      </c>
      <c r="L164" s="31" t="s">
        <v>84</v>
      </c>
      <c r="M164" s="97" t="s">
        <v>46</v>
      </c>
      <c r="N164" s="385" t="s">
        <v>365</v>
      </c>
      <c r="O164" s="33" t="s">
        <v>3657</v>
      </c>
      <c r="P164" s="33" t="s">
        <v>179</v>
      </c>
      <c r="Q164" s="379" t="s">
        <v>109</v>
      </c>
      <c r="R164" s="1202"/>
    </row>
    <row r="165" spans="2:18" hidden="1" outlineLevel="2">
      <c r="C165" s="7" t="s">
        <v>41</v>
      </c>
      <c r="D165" s="96" t="s">
        <v>3594</v>
      </c>
      <c r="E165" s="58" t="s">
        <v>3603</v>
      </c>
      <c r="F165" s="17"/>
      <c r="G165" s="18"/>
      <c r="H165" s="19"/>
      <c r="I165" s="26" t="s">
        <v>178</v>
      </c>
      <c r="J165" s="26" t="s">
        <v>3362</v>
      </c>
      <c r="K165" s="33" t="s">
        <v>179</v>
      </c>
      <c r="L165" s="31" t="s">
        <v>84</v>
      </c>
      <c r="M165" s="97" t="s">
        <v>46</v>
      </c>
      <c r="N165" s="385" t="s">
        <v>367</v>
      </c>
      <c r="O165" s="1075" t="s">
        <v>8124</v>
      </c>
      <c r="P165" s="838" t="s">
        <v>8126</v>
      </c>
      <c r="Q165" s="379" t="s">
        <v>109</v>
      </c>
      <c r="R165" s="1202"/>
    </row>
    <row r="166" spans="2:18" ht="13.5" hidden="1" outlineLevel="2" thickBot="1">
      <c r="C166" s="7" t="s">
        <v>41</v>
      </c>
      <c r="D166" s="96" t="s">
        <v>3594</v>
      </c>
      <c r="E166" s="58" t="s">
        <v>3603</v>
      </c>
      <c r="F166" s="38"/>
      <c r="G166" s="39"/>
      <c r="H166" s="40"/>
      <c r="I166" s="41" t="str">
        <f>"3453"</f>
        <v>3453</v>
      </c>
      <c r="J166" s="41" t="s">
        <v>3363</v>
      </c>
      <c r="K166" s="67" t="s">
        <v>132</v>
      </c>
      <c r="L166" s="57" t="s">
        <v>84</v>
      </c>
      <c r="M166" s="135"/>
      <c r="N166" s="136"/>
      <c r="O166" s="152"/>
      <c r="P166" s="152"/>
      <c r="Q166" s="220"/>
      <c r="R166" s="1203"/>
    </row>
    <row r="167" spans="2:18" ht="13.5" hidden="1" outlineLevel="2" thickBot="1">
      <c r="C167" s="7" t="s">
        <v>41</v>
      </c>
      <c r="D167" s="96" t="s">
        <v>3594</v>
      </c>
      <c r="E167" s="58" t="s">
        <v>3603</v>
      </c>
      <c r="F167" s="198"/>
      <c r="G167" s="198"/>
      <c r="H167" s="198"/>
      <c r="I167" s="198"/>
      <c r="J167" s="198"/>
      <c r="K167" s="198"/>
      <c r="L167" s="198"/>
      <c r="M167" s="9"/>
      <c r="N167" s="9"/>
      <c r="O167" s="9"/>
      <c r="P167" s="9"/>
      <c r="Q167" s="7"/>
    </row>
    <row r="168" spans="2:18" ht="13.5" outlineLevel="1" collapsed="1" thickBot="1">
      <c r="B168" s="7" t="s">
        <v>41</v>
      </c>
      <c r="D168" s="96" t="s">
        <v>3594</v>
      </c>
      <c r="E168" s="3" t="s">
        <v>3604</v>
      </c>
      <c r="F168" s="13" t="s">
        <v>42</v>
      </c>
      <c r="G168" s="14">
        <v>7</v>
      </c>
      <c r="H168" s="14">
        <v>0</v>
      </c>
      <c r="I168" s="1198" t="s">
        <v>3555</v>
      </c>
      <c r="J168" s="1199"/>
      <c r="K168" s="1199"/>
      <c r="L168" s="1200"/>
      <c r="M168" s="120" t="s">
        <v>46</v>
      </c>
      <c r="N168" s="15"/>
      <c r="O168" s="1190" t="s">
        <v>3543</v>
      </c>
      <c r="P168" s="1191"/>
      <c r="Q168" s="226" t="s">
        <v>688</v>
      </c>
    </row>
    <row r="169" spans="2:18" hidden="1" outlineLevel="2">
      <c r="B169" s="7" t="s">
        <v>41</v>
      </c>
      <c r="D169" s="96" t="s">
        <v>3594</v>
      </c>
      <c r="E169" s="58" t="s">
        <v>3604</v>
      </c>
      <c r="F169" s="17"/>
      <c r="G169" s="18"/>
      <c r="H169" s="19"/>
      <c r="I169" s="26" t="str">
        <f>"4451"</f>
        <v>4451</v>
      </c>
      <c r="J169" s="26" t="s">
        <v>3357</v>
      </c>
      <c r="K169" s="33" t="s">
        <v>132</v>
      </c>
      <c r="L169" s="31" t="s">
        <v>688</v>
      </c>
      <c r="M169" s="59"/>
      <c r="N169" s="10"/>
      <c r="O169" s="30" t="s">
        <v>713</v>
      </c>
      <c r="P169" s="33" t="s">
        <v>132</v>
      </c>
      <c r="Q169" s="222" t="s">
        <v>688</v>
      </c>
    </row>
    <row r="170" spans="2:18" hidden="1" outlineLevel="2">
      <c r="B170" s="7" t="s">
        <v>41</v>
      </c>
      <c r="D170" s="96" t="s">
        <v>3594</v>
      </c>
      <c r="E170" s="58" t="s">
        <v>3604</v>
      </c>
      <c r="F170" s="17"/>
      <c r="G170" s="18"/>
      <c r="H170" s="19"/>
      <c r="I170" s="20" t="str">
        <f>"4453"</f>
        <v>4453</v>
      </c>
      <c r="J170" s="20" t="s">
        <v>3358</v>
      </c>
      <c r="K170" s="24" t="s">
        <v>132</v>
      </c>
      <c r="L170" s="25" t="s">
        <v>84</v>
      </c>
      <c r="M170" s="128"/>
      <c r="N170" s="129"/>
      <c r="O170" s="130"/>
      <c r="P170" s="130"/>
      <c r="Q170" s="219"/>
    </row>
    <row r="171" spans="2:18" hidden="1" outlineLevel="2">
      <c r="B171" s="7" t="s">
        <v>41</v>
      </c>
      <c r="D171" s="96" t="s">
        <v>3594</v>
      </c>
      <c r="E171" s="58" t="s">
        <v>3604</v>
      </c>
      <c r="F171" s="17"/>
      <c r="G171" s="18"/>
      <c r="H171" s="19"/>
      <c r="I171" s="20" t="s">
        <v>172</v>
      </c>
      <c r="J171" s="20" t="s">
        <v>3359</v>
      </c>
      <c r="K171" s="24"/>
      <c r="L171" s="25" t="s">
        <v>84</v>
      </c>
      <c r="M171" s="128"/>
      <c r="N171" s="129"/>
      <c r="O171" s="138"/>
      <c r="P171" s="138"/>
      <c r="Q171" s="219"/>
    </row>
    <row r="172" spans="2:18" hidden="1" outlineLevel="2">
      <c r="B172" s="7" t="s">
        <v>41</v>
      </c>
      <c r="D172" s="96" t="s">
        <v>3594</v>
      </c>
      <c r="E172" s="58" t="s">
        <v>3604</v>
      </c>
      <c r="F172" s="17"/>
      <c r="G172" s="18"/>
      <c r="H172" s="19"/>
      <c r="I172" s="26" t="s">
        <v>173</v>
      </c>
      <c r="J172" s="26" t="s">
        <v>3360</v>
      </c>
      <c r="K172" s="33" t="s">
        <v>174</v>
      </c>
      <c r="L172" s="31" t="s">
        <v>688</v>
      </c>
      <c r="M172" s="123"/>
      <c r="N172" s="124"/>
      <c r="O172" s="126"/>
      <c r="P172" s="126"/>
      <c r="Q172" s="218"/>
    </row>
    <row r="173" spans="2:18" hidden="1" outlineLevel="2">
      <c r="B173" s="7" t="s">
        <v>41</v>
      </c>
      <c r="D173" s="96" t="s">
        <v>3594</v>
      </c>
      <c r="E173" s="58" t="s">
        <v>3604</v>
      </c>
      <c r="F173" s="17"/>
      <c r="G173" s="18"/>
      <c r="H173" s="19"/>
      <c r="I173" s="26" t="s">
        <v>175</v>
      </c>
      <c r="J173" s="26" t="s">
        <v>3341</v>
      </c>
      <c r="K173" s="33" t="s">
        <v>132</v>
      </c>
      <c r="L173" s="31" t="s">
        <v>84</v>
      </c>
      <c r="M173" s="123"/>
      <c r="N173" s="124"/>
      <c r="O173" s="126"/>
      <c r="P173" s="126"/>
      <c r="Q173" s="218"/>
    </row>
    <row r="174" spans="2:18" hidden="1" outlineLevel="2">
      <c r="B174" s="7" t="s">
        <v>41</v>
      </c>
      <c r="D174" s="96" t="s">
        <v>3594</v>
      </c>
      <c r="E174" s="58" t="s">
        <v>3604</v>
      </c>
      <c r="F174" s="17"/>
      <c r="G174" s="18"/>
      <c r="H174" s="19"/>
      <c r="I174" s="26" t="s">
        <v>176</v>
      </c>
      <c r="J174" s="26" t="s">
        <v>3342</v>
      </c>
      <c r="K174" s="33" t="s">
        <v>132</v>
      </c>
      <c r="L174" s="31" t="s">
        <v>84</v>
      </c>
      <c r="M174" s="123"/>
      <c r="N174" s="124"/>
      <c r="O174" s="126"/>
      <c r="P174" s="126"/>
      <c r="Q174" s="218"/>
    </row>
    <row r="175" spans="2:18" hidden="1" outlineLevel="2">
      <c r="B175" s="7" t="s">
        <v>41</v>
      </c>
      <c r="D175" s="96" t="s">
        <v>3594</v>
      </c>
      <c r="E175" s="58" t="s">
        <v>3604</v>
      </c>
      <c r="F175" s="17"/>
      <c r="G175" s="18"/>
      <c r="H175" s="19"/>
      <c r="I175" s="20" t="s">
        <v>177</v>
      </c>
      <c r="J175" s="20" t="s">
        <v>3361</v>
      </c>
      <c r="K175" s="24"/>
      <c r="L175" s="25" t="s">
        <v>84</v>
      </c>
      <c r="M175" s="66"/>
      <c r="N175" s="23"/>
      <c r="O175" s="24"/>
      <c r="P175" s="24"/>
      <c r="Q175" s="213" t="s">
        <v>688</v>
      </c>
    </row>
    <row r="176" spans="2:18" hidden="1" outlineLevel="2">
      <c r="B176" s="7" t="s">
        <v>41</v>
      </c>
      <c r="D176" s="96" t="s">
        <v>3594</v>
      </c>
      <c r="E176" s="58" t="s">
        <v>3604</v>
      </c>
      <c r="F176" s="17"/>
      <c r="G176" s="18"/>
      <c r="H176" s="19"/>
      <c r="I176" s="26" t="s">
        <v>178</v>
      </c>
      <c r="J176" s="26" t="s">
        <v>3362</v>
      </c>
      <c r="K176" s="33" t="s">
        <v>179</v>
      </c>
      <c r="L176" s="31" t="s">
        <v>688</v>
      </c>
      <c r="M176" s="97" t="s">
        <v>46</v>
      </c>
      <c r="N176" s="98" t="s">
        <v>47</v>
      </c>
      <c r="O176" s="33" t="s">
        <v>3658</v>
      </c>
      <c r="P176" s="33" t="s">
        <v>179</v>
      </c>
      <c r="Q176" s="214" t="s">
        <v>688</v>
      </c>
    </row>
    <row r="177" spans="2:18" hidden="1" outlineLevel="2">
      <c r="B177" s="7" t="s">
        <v>41</v>
      </c>
      <c r="D177" s="96" t="s">
        <v>3594</v>
      </c>
      <c r="E177" s="58" t="s">
        <v>3604</v>
      </c>
      <c r="F177" s="17"/>
      <c r="G177" s="18"/>
      <c r="H177" s="19"/>
      <c r="I177" s="26" t="s">
        <v>178</v>
      </c>
      <c r="J177" s="26" t="s">
        <v>3362</v>
      </c>
      <c r="K177" s="33" t="s">
        <v>179</v>
      </c>
      <c r="L177" s="31" t="s">
        <v>84</v>
      </c>
      <c r="M177" s="123"/>
      <c r="N177" s="124"/>
      <c r="O177" s="125"/>
      <c r="P177" s="125"/>
      <c r="Q177" s="218"/>
    </row>
    <row r="178" spans="2:18" hidden="1" outlineLevel="2">
      <c r="B178" s="7" t="s">
        <v>41</v>
      </c>
      <c r="D178" s="96" t="s">
        <v>3594</v>
      </c>
      <c r="E178" s="58" t="s">
        <v>3604</v>
      </c>
      <c r="F178" s="17"/>
      <c r="G178" s="18"/>
      <c r="H178" s="19"/>
      <c r="I178" s="26" t="s">
        <v>178</v>
      </c>
      <c r="J178" s="26" t="s">
        <v>3362</v>
      </c>
      <c r="K178" s="33" t="s">
        <v>179</v>
      </c>
      <c r="L178" s="31" t="s">
        <v>84</v>
      </c>
      <c r="M178" s="123"/>
      <c r="N178" s="124"/>
      <c r="O178" s="125"/>
      <c r="P178" s="125"/>
      <c r="Q178" s="218"/>
    </row>
    <row r="179" spans="2:18" hidden="1" outlineLevel="2">
      <c r="B179" s="7" t="s">
        <v>41</v>
      </c>
      <c r="D179" s="96" t="s">
        <v>3594</v>
      </c>
      <c r="E179" s="58" t="s">
        <v>3604</v>
      </c>
      <c r="F179" s="17"/>
      <c r="G179" s="18"/>
      <c r="H179" s="19"/>
      <c r="I179" s="26" t="s">
        <v>178</v>
      </c>
      <c r="J179" s="26" t="s">
        <v>3362</v>
      </c>
      <c r="K179" s="33" t="s">
        <v>179</v>
      </c>
      <c r="L179" s="31" t="s">
        <v>84</v>
      </c>
      <c r="M179" s="123"/>
      <c r="N179" s="124"/>
      <c r="O179" s="125"/>
      <c r="P179" s="125"/>
      <c r="Q179" s="218"/>
    </row>
    <row r="180" spans="2:18" hidden="1" outlineLevel="2">
      <c r="B180" s="7" t="s">
        <v>41</v>
      </c>
      <c r="D180" s="96" t="s">
        <v>3594</v>
      </c>
      <c r="E180" s="58" t="s">
        <v>3604</v>
      </c>
      <c r="F180" s="17"/>
      <c r="G180" s="18"/>
      <c r="H180" s="19"/>
      <c r="I180" s="26" t="s">
        <v>178</v>
      </c>
      <c r="J180" s="26" t="s">
        <v>3362</v>
      </c>
      <c r="K180" s="33" t="s">
        <v>179</v>
      </c>
      <c r="L180" s="31" t="s">
        <v>84</v>
      </c>
      <c r="M180" s="123"/>
      <c r="N180" s="124"/>
      <c r="O180" s="125"/>
      <c r="P180" s="125"/>
      <c r="Q180" s="218"/>
    </row>
    <row r="181" spans="2:18" ht="13.5" hidden="1" outlineLevel="2" thickBot="1">
      <c r="B181" s="7" t="s">
        <v>41</v>
      </c>
      <c r="D181" s="96" t="s">
        <v>3594</v>
      </c>
      <c r="E181" s="58" t="s">
        <v>3604</v>
      </c>
      <c r="F181" s="38"/>
      <c r="G181" s="39"/>
      <c r="H181" s="40"/>
      <c r="I181" s="41" t="str">
        <f>"3453"</f>
        <v>3453</v>
      </c>
      <c r="J181" s="41" t="s">
        <v>3363</v>
      </c>
      <c r="K181" s="67" t="s">
        <v>132</v>
      </c>
      <c r="L181" s="57" t="s">
        <v>84</v>
      </c>
      <c r="M181" s="135"/>
      <c r="N181" s="136"/>
      <c r="O181" s="152"/>
      <c r="P181" s="152"/>
      <c r="Q181" s="220"/>
    </row>
    <row r="182" spans="2:18" ht="13.5" hidden="1" outlineLevel="2" thickBot="1">
      <c r="B182" s="7" t="s">
        <v>41</v>
      </c>
      <c r="D182" s="96" t="s">
        <v>3594</v>
      </c>
      <c r="E182" s="58" t="s">
        <v>3604</v>
      </c>
      <c r="F182" s="198"/>
      <c r="G182" s="198"/>
      <c r="H182" s="198"/>
      <c r="I182" s="198"/>
      <c r="J182" s="198"/>
      <c r="K182" s="198"/>
      <c r="L182" s="198"/>
      <c r="M182" s="9"/>
      <c r="N182" s="9"/>
      <c r="O182" s="9"/>
      <c r="P182" s="9"/>
      <c r="Q182" s="7"/>
    </row>
    <row r="183" spans="2:18" ht="13.5" outlineLevel="1" collapsed="1" thickBot="1">
      <c r="C183" s="7" t="s">
        <v>41</v>
      </c>
      <c r="D183" s="96" t="s">
        <v>3594</v>
      </c>
      <c r="E183" s="3" t="s">
        <v>3604</v>
      </c>
      <c r="F183" s="13" t="s">
        <v>42</v>
      </c>
      <c r="G183" s="14">
        <v>7</v>
      </c>
      <c r="H183" s="14">
        <v>0</v>
      </c>
      <c r="I183" s="1198" t="s">
        <v>3661</v>
      </c>
      <c r="J183" s="1199"/>
      <c r="K183" s="1199"/>
      <c r="L183" s="1200"/>
      <c r="M183" s="120" t="s">
        <v>46</v>
      </c>
      <c r="N183" s="15"/>
      <c r="O183" s="1190" t="s">
        <v>3543</v>
      </c>
      <c r="P183" s="1191"/>
      <c r="Q183" s="226" t="s">
        <v>688</v>
      </c>
    </row>
    <row r="184" spans="2:18" hidden="1" outlineLevel="2">
      <c r="C184" s="7" t="s">
        <v>41</v>
      </c>
      <c r="D184" s="96" t="s">
        <v>3594</v>
      </c>
      <c r="E184" s="58" t="s">
        <v>3604</v>
      </c>
      <c r="F184" s="17"/>
      <c r="G184" s="18"/>
      <c r="H184" s="19"/>
      <c r="I184" s="26" t="str">
        <f>"4451"</f>
        <v>4451</v>
      </c>
      <c r="J184" s="26" t="s">
        <v>3357</v>
      </c>
      <c r="K184" s="33" t="s">
        <v>132</v>
      </c>
      <c r="L184" s="31" t="s">
        <v>688</v>
      </c>
      <c r="M184" s="59"/>
      <c r="N184" s="10"/>
      <c r="O184" s="30" t="s">
        <v>713</v>
      </c>
      <c r="P184" s="33" t="s">
        <v>132</v>
      </c>
      <c r="Q184" s="222" t="s">
        <v>688</v>
      </c>
      <c r="R184" s="1192" t="s">
        <v>5391</v>
      </c>
    </row>
    <row r="185" spans="2:18" hidden="1" outlineLevel="2">
      <c r="C185" s="7" t="s">
        <v>41</v>
      </c>
      <c r="D185" s="96" t="s">
        <v>3594</v>
      </c>
      <c r="E185" s="58" t="s">
        <v>3604</v>
      </c>
      <c r="F185" s="17"/>
      <c r="G185" s="18"/>
      <c r="H185" s="19"/>
      <c r="I185" s="20" t="str">
        <f>"4453"</f>
        <v>4453</v>
      </c>
      <c r="J185" s="20" t="s">
        <v>3358</v>
      </c>
      <c r="K185" s="24" t="s">
        <v>132</v>
      </c>
      <c r="L185" s="25" t="s">
        <v>84</v>
      </c>
      <c r="M185" s="128"/>
      <c r="N185" s="129"/>
      <c r="O185" s="130"/>
      <c r="P185" s="130"/>
      <c r="Q185" s="219"/>
      <c r="R185" s="1202"/>
    </row>
    <row r="186" spans="2:18" hidden="1" outlineLevel="2">
      <c r="C186" s="7" t="s">
        <v>41</v>
      </c>
      <c r="D186" s="96" t="s">
        <v>3594</v>
      </c>
      <c r="E186" s="58" t="s">
        <v>3604</v>
      </c>
      <c r="F186" s="17"/>
      <c r="G186" s="18"/>
      <c r="H186" s="19"/>
      <c r="I186" s="20" t="s">
        <v>172</v>
      </c>
      <c r="J186" s="20" t="s">
        <v>3359</v>
      </c>
      <c r="K186" s="24"/>
      <c r="L186" s="25" t="s">
        <v>84</v>
      </c>
      <c r="M186" s="128"/>
      <c r="N186" s="129"/>
      <c r="O186" s="138"/>
      <c r="P186" s="138"/>
      <c r="Q186" s="219"/>
      <c r="R186" s="1202"/>
    </row>
    <row r="187" spans="2:18" hidden="1" outlineLevel="2">
      <c r="C187" s="7" t="s">
        <v>41</v>
      </c>
      <c r="D187" s="96" t="s">
        <v>3594</v>
      </c>
      <c r="E187" s="58" t="s">
        <v>3604</v>
      </c>
      <c r="F187" s="17"/>
      <c r="G187" s="18"/>
      <c r="H187" s="19"/>
      <c r="I187" s="26" t="s">
        <v>173</v>
      </c>
      <c r="J187" s="26" t="s">
        <v>3360</v>
      </c>
      <c r="K187" s="33" t="s">
        <v>174</v>
      </c>
      <c r="L187" s="31" t="s">
        <v>688</v>
      </c>
      <c r="M187" s="123"/>
      <c r="N187" s="124"/>
      <c r="O187" s="126"/>
      <c r="P187" s="126"/>
      <c r="Q187" s="218"/>
      <c r="R187" s="1202"/>
    </row>
    <row r="188" spans="2:18" hidden="1" outlineLevel="2">
      <c r="C188" s="7" t="s">
        <v>41</v>
      </c>
      <c r="D188" s="96" t="s">
        <v>3594</v>
      </c>
      <c r="E188" s="58" t="s">
        <v>3604</v>
      </c>
      <c r="F188" s="17"/>
      <c r="G188" s="18"/>
      <c r="H188" s="19"/>
      <c r="I188" s="26" t="s">
        <v>175</v>
      </c>
      <c r="J188" s="26" t="s">
        <v>3341</v>
      </c>
      <c r="K188" s="33" t="s">
        <v>132</v>
      </c>
      <c r="L188" s="31" t="s">
        <v>84</v>
      </c>
      <c r="M188" s="123"/>
      <c r="N188" s="124"/>
      <c r="O188" s="126"/>
      <c r="P188" s="126"/>
      <c r="Q188" s="218"/>
      <c r="R188" s="1202"/>
    </row>
    <row r="189" spans="2:18" hidden="1" outlineLevel="2">
      <c r="C189" s="7" t="s">
        <v>41</v>
      </c>
      <c r="D189" s="96" t="s">
        <v>3594</v>
      </c>
      <c r="E189" s="58" t="s">
        <v>3604</v>
      </c>
      <c r="F189" s="17"/>
      <c r="G189" s="18"/>
      <c r="H189" s="19"/>
      <c r="I189" s="26" t="s">
        <v>176</v>
      </c>
      <c r="J189" s="26" t="s">
        <v>3342</v>
      </c>
      <c r="K189" s="33" t="s">
        <v>132</v>
      </c>
      <c r="L189" s="31" t="s">
        <v>84</v>
      </c>
      <c r="M189" s="123"/>
      <c r="N189" s="124"/>
      <c r="O189" s="126"/>
      <c r="P189" s="126"/>
      <c r="Q189" s="218"/>
      <c r="R189" s="1202"/>
    </row>
    <row r="190" spans="2:18" hidden="1" outlineLevel="2">
      <c r="C190" s="7" t="s">
        <v>41</v>
      </c>
      <c r="D190" s="96" t="s">
        <v>3594</v>
      </c>
      <c r="E190" s="58" t="s">
        <v>3604</v>
      </c>
      <c r="F190" s="17"/>
      <c r="G190" s="18"/>
      <c r="H190" s="19"/>
      <c r="I190" s="20" t="s">
        <v>177</v>
      </c>
      <c r="J190" s="20" t="s">
        <v>3361</v>
      </c>
      <c r="K190" s="24"/>
      <c r="L190" s="25" t="s">
        <v>84</v>
      </c>
      <c r="M190" s="66"/>
      <c r="N190" s="23"/>
      <c r="O190" s="24"/>
      <c r="P190" s="24"/>
      <c r="Q190" s="213" t="s">
        <v>688</v>
      </c>
      <c r="R190" s="1202"/>
    </row>
    <row r="191" spans="2:18" hidden="1" outlineLevel="2">
      <c r="C191" s="7" t="s">
        <v>41</v>
      </c>
      <c r="D191" s="96" t="s">
        <v>3594</v>
      </c>
      <c r="E191" s="58" t="s">
        <v>3604</v>
      </c>
      <c r="F191" s="17"/>
      <c r="G191" s="18"/>
      <c r="H191" s="19"/>
      <c r="I191" s="26" t="s">
        <v>178</v>
      </c>
      <c r="J191" s="26" t="s">
        <v>3362</v>
      </c>
      <c r="K191" s="33" t="s">
        <v>179</v>
      </c>
      <c r="L191" s="31" t="s">
        <v>688</v>
      </c>
      <c r="M191" s="97" t="s">
        <v>46</v>
      </c>
      <c r="N191" s="98" t="s">
        <v>47</v>
      </c>
      <c r="O191" s="33" t="s">
        <v>3658</v>
      </c>
      <c r="P191" s="33" t="s">
        <v>179</v>
      </c>
      <c r="Q191" s="214" t="s">
        <v>688</v>
      </c>
      <c r="R191" s="1202"/>
    </row>
    <row r="192" spans="2:18" hidden="1" outlineLevel="2">
      <c r="C192" s="7" t="s">
        <v>41</v>
      </c>
      <c r="D192" s="96" t="s">
        <v>3594</v>
      </c>
      <c r="E192" s="58" t="s">
        <v>3604</v>
      </c>
      <c r="F192" s="17"/>
      <c r="G192" s="18"/>
      <c r="H192" s="19"/>
      <c r="I192" s="26" t="s">
        <v>178</v>
      </c>
      <c r="J192" s="26" t="s">
        <v>3362</v>
      </c>
      <c r="K192" s="33" t="s">
        <v>179</v>
      </c>
      <c r="L192" s="31" t="s">
        <v>84</v>
      </c>
      <c r="M192" s="97" t="s">
        <v>46</v>
      </c>
      <c r="N192" s="98" t="s">
        <v>818</v>
      </c>
      <c r="O192" s="33" t="s">
        <v>3659</v>
      </c>
      <c r="P192" s="33" t="s">
        <v>179</v>
      </c>
      <c r="Q192" s="214" t="s">
        <v>688</v>
      </c>
      <c r="R192" s="1202"/>
    </row>
    <row r="193" spans="3:18" hidden="1" outlineLevel="2">
      <c r="C193" s="7" t="s">
        <v>41</v>
      </c>
      <c r="D193" s="96" t="s">
        <v>3594</v>
      </c>
      <c r="E193" s="58" t="s">
        <v>3604</v>
      </c>
      <c r="F193" s="17"/>
      <c r="G193" s="18"/>
      <c r="H193" s="19"/>
      <c r="I193" s="26" t="s">
        <v>178</v>
      </c>
      <c r="J193" s="26" t="s">
        <v>3362</v>
      </c>
      <c r="K193" s="33" t="s">
        <v>179</v>
      </c>
      <c r="L193" s="31" t="s">
        <v>84</v>
      </c>
      <c r="M193" s="97" t="s">
        <v>46</v>
      </c>
      <c r="N193" s="10" t="s">
        <v>818</v>
      </c>
      <c r="O193" s="33" t="s">
        <v>3660</v>
      </c>
      <c r="P193" s="33" t="s">
        <v>179</v>
      </c>
      <c r="Q193" s="216" t="s">
        <v>84</v>
      </c>
      <c r="R193" s="1202"/>
    </row>
    <row r="194" spans="3:18" hidden="1" outlineLevel="2">
      <c r="C194" s="7" t="s">
        <v>41</v>
      </c>
      <c r="D194" s="96" t="s">
        <v>3594</v>
      </c>
      <c r="E194" s="58" t="s">
        <v>3604</v>
      </c>
      <c r="F194" s="17"/>
      <c r="G194" s="18"/>
      <c r="H194" s="19"/>
      <c r="I194" s="26" t="s">
        <v>178</v>
      </c>
      <c r="J194" s="26" t="s">
        <v>3362</v>
      </c>
      <c r="K194" s="33" t="s">
        <v>179</v>
      </c>
      <c r="L194" s="31" t="s">
        <v>84</v>
      </c>
      <c r="M194" s="97" t="s">
        <v>46</v>
      </c>
      <c r="N194" s="10" t="s">
        <v>818</v>
      </c>
      <c r="O194" s="33" t="s">
        <v>3660</v>
      </c>
      <c r="P194" s="33" t="s">
        <v>179</v>
      </c>
      <c r="Q194" s="216" t="s">
        <v>84</v>
      </c>
      <c r="R194" s="1202"/>
    </row>
    <row r="195" spans="3:18" hidden="1" outlineLevel="2">
      <c r="C195" s="7" t="s">
        <v>41</v>
      </c>
      <c r="D195" s="96" t="s">
        <v>3594</v>
      </c>
      <c r="E195" s="58" t="s">
        <v>3604</v>
      </c>
      <c r="F195" s="17"/>
      <c r="G195" s="18"/>
      <c r="H195" s="19"/>
      <c r="I195" s="26" t="s">
        <v>178</v>
      </c>
      <c r="J195" s="26" t="s">
        <v>3362</v>
      </c>
      <c r="K195" s="33" t="s">
        <v>179</v>
      </c>
      <c r="L195" s="31" t="s">
        <v>84</v>
      </c>
      <c r="M195" s="97" t="s">
        <v>46</v>
      </c>
      <c r="N195" s="10" t="s">
        <v>818</v>
      </c>
      <c r="O195" s="33" t="s">
        <v>3660</v>
      </c>
      <c r="P195" s="33" t="s">
        <v>179</v>
      </c>
      <c r="Q195" s="216" t="s">
        <v>84</v>
      </c>
      <c r="R195" s="1202"/>
    </row>
    <row r="196" spans="3:18" ht="13.5" hidden="1" outlineLevel="2" thickBot="1">
      <c r="C196" s="7" t="s">
        <v>41</v>
      </c>
      <c r="D196" s="96" t="s">
        <v>3594</v>
      </c>
      <c r="E196" s="58" t="s">
        <v>3604</v>
      </c>
      <c r="F196" s="38"/>
      <c r="G196" s="39"/>
      <c r="H196" s="40"/>
      <c r="I196" s="41" t="str">
        <f>"3453"</f>
        <v>3453</v>
      </c>
      <c r="J196" s="41" t="s">
        <v>3363</v>
      </c>
      <c r="K196" s="67" t="s">
        <v>132</v>
      </c>
      <c r="L196" s="57" t="s">
        <v>84</v>
      </c>
      <c r="M196" s="135"/>
      <c r="N196" s="136"/>
      <c r="O196" s="152"/>
      <c r="P196" s="152"/>
      <c r="Q196" s="220"/>
      <c r="R196" s="1203"/>
    </row>
    <row r="197" spans="3:18" ht="13.5" hidden="1" outlineLevel="2" thickBot="1">
      <c r="C197" s="7" t="s">
        <v>41</v>
      </c>
      <c r="D197" s="96" t="s">
        <v>3594</v>
      </c>
      <c r="E197" s="58" t="s">
        <v>3604</v>
      </c>
      <c r="F197" s="198"/>
      <c r="G197" s="198"/>
      <c r="H197" s="198"/>
      <c r="I197" s="198"/>
      <c r="J197" s="198"/>
      <c r="K197" s="198"/>
      <c r="L197" s="198"/>
      <c r="M197" s="9"/>
      <c r="N197" s="9"/>
      <c r="O197" s="9"/>
      <c r="P197" s="9"/>
      <c r="Q197" s="7"/>
    </row>
    <row r="198" spans="3:18" ht="13.5" outlineLevel="1" collapsed="1" thickBot="1">
      <c r="C198" s="7" t="s">
        <v>41</v>
      </c>
      <c r="D198" s="96" t="s">
        <v>3594</v>
      </c>
      <c r="E198" s="3" t="s">
        <v>3605</v>
      </c>
      <c r="F198" s="13" t="s">
        <v>805</v>
      </c>
      <c r="G198" s="14">
        <v>7</v>
      </c>
      <c r="H198" s="14">
        <v>0</v>
      </c>
      <c r="I198" s="1198" t="s">
        <v>3556</v>
      </c>
      <c r="J198" s="1199"/>
      <c r="K198" s="1199"/>
      <c r="L198" s="1200"/>
      <c r="M198" s="120" t="s">
        <v>46</v>
      </c>
      <c r="N198" s="15"/>
      <c r="O198" s="1190" t="s">
        <v>3543</v>
      </c>
      <c r="P198" s="1191"/>
      <c r="Q198" s="226" t="s">
        <v>688</v>
      </c>
    </row>
    <row r="199" spans="3:18" hidden="1" outlineLevel="2">
      <c r="C199" s="7" t="s">
        <v>41</v>
      </c>
      <c r="D199" s="96" t="s">
        <v>3594</v>
      </c>
      <c r="E199" s="58" t="s">
        <v>3605</v>
      </c>
      <c r="F199" s="17"/>
      <c r="G199" s="18"/>
      <c r="H199" s="19"/>
      <c r="I199" s="26" t="str">
        <f>"4451"</f>
        <v>4451</v>
      </c>
      <c r="J199" s="26" t="s">
        <v>3357</v>
      </c>
      <c r="K199" s="33" t="s">
        <v>132</v>
      </c>
      <c r="L199" s="31" t="s">
        <v>688</v>
      </c>
      <c r="M199" s="59"/>
      <c r="N199" s="10"/>
      <c r="O199" s="30" t="s">
        <v>806</v>
      </c>
      <c r="P199" s="33" t="s">
        <v>132</v>
      </c>
      <c r="Q199" s="222" t="s">
        <v>688</v>
      </c>
      <c r="R199" s="1192" t="s">
        <v>5392</v>
      </c>
    </row>
    <row r="200" spans="3:18" hidden="1" outlineLevel="2">
      <c r="C200" s="7" t="s">
        <v>41</v>
      </c>
      <c r="D200" s="96" t="s">
        <v>3594</v>
      </c>
      <c r="E200" s="58" t="s">
        <v>3605</v>
      </c>
      <c r="F200" s="17"/>
      <c r="G200" s="18"/>
      <c r="H200" s="19"/>
      <c r="I200" s="20" t="str">
        <f>"4453"</f>
        <v>4453</v>
      </c>
      <c r="J200" s="20" t="s">
        <v>3358</v>
      </c>
      <c r="K200" s="24" t="s">
        <v>132</v>
      </c>
      <c r="L200" s="25" t="s">
        <v>84</v>
      </c>
      <c r="M200" s="128"/>
      <c r="N200" s="129"/>
      <c r="O200" s="130"/>
      <c r="P200" s="130"/>
      <c r="Q200" s="219"/>
      <c r="R200" s="1202"/>
    </row>
    <row r="201" spans="3:18" hidden="1" outlineLevel="2">
      <c r="C201" s="7" t="s">
        <v>41</v>
      </c>
      <c r="D201" s="96" t="s">
        <v>3594</v>
      </c>
      <c r="E201" s="58" t="s">
        <v>3605</v>
      </c>
      <c r="F201" s="17"/>
      <c r="G201" s="18"/>
      <c r="H201" s="19"/>
      <c r="I201" s="20" t="s">
        <v>172</v>
      </c>
      <c r="J201" s="20" t="s">
        <v>3359</v>
      </c>
      <c r="K201" s="24"/>
      <c r="L201" s="25" t="s">
        <v>84</v>
      </c>
      <c r="M201" s="128"/>
      <c r="N201" s="129"/>
      <c r="O201" s="138"/>
      <c r="P201" s="138"/>
      <c r="Q201" s="219"/>
      <c r="R201" s="1202"/>
    </row>
    <row r="202" spans="3:18" hidden="1" outlineLevel="2">
      <c r="C202" s="7" t="s">
        <v>41</v>
      </c>
      <c r="D202" s="96" t="s">
        <v>3594</v>
      </c>
      <c r="E202" s="58" t="s">
        <v>3605</v>
      </c>
      <c r="F202" s="17"/>
      <c r="G202" s="18"/>
      <c r="H202" s="19"/>
      <c r="I202" s="26" t="s">
        <v>173</v>
      </c>
      <c r="J202" s="26" t="s">
        <v>3360</v>
      </c>
      <c r="K202" s="33" t="s">
        <v>174</v>
      </c>
      <c r="L202" s="31" t="s">
        <v>688</v>
      </c>
      <c r="M202" s="123"/>
      <c r="N202" s="124"/>
      <c r="O202" s="126"/>
      <c r="P202" s="126"/>
      <c r="Q202" s="218"/>
      <c r="R202" s="1202"/>
    </row>
    <row r="203" spans="3:18" hidden="1" outlineLevel="2">
      <c r="C203" s="7" t="s">
        <v>41</v>
      </c>
      <c r="D203" s="96" t="s">
        <v>3594</v>
      </c>
      <c r="E203" s="58" t="s">
        <v>3605</v>
      </c>
      <c r="F203" s="17"/>
      <c r="G203" s="18"/>
      <c r="H203" s="19"/>
      <c r="I203" s="26" t="s">
        <v>175</v>
      </c>
      <c r="J203" s="26" t="s">
        <v>3341</v>
      </c>
      <c r="K203" s="33" t="s">
        <v>132</v>
      </c>
      <c r="L203" s="31" t="s">
        <v>84</v>
      </c>
      <c r="M203" s="123"/>
      <c r="N203" s="124"/>
      <c r="O203" s="126"/>
      <c r="P203" s="126"/>
      <c r="Q203" s="218"/>
      <c r="R203" s="1202"/>
    </row>
    <row r="204" spans="3:18" hidden="1" outlineLevel="2">
      <c r="C204" s="7" t="s">
        <v>41</v>
      </c>
      <c r="D204" s="96" t="s">
        <v>3594</v>
      </c>
      <c r="E204" s="58" t="s">
        <v>3605</v>
      </c>
      <c r="F204" s="17"/>
      <c r="G204" s="18"/>
      <c r="H204" s="19"/>
      <c r="I204" s="26" t="s">
        <v>176</v>
      </c>
      <c r="J204" s="26" t="s">
        <v>3342</v>
      </c>
      <c r="K204" s="33" t="s">
        <v>132</v>
      </c>
      <c r="L204" s="31" t="s">
        <v>84</v>
      </c>
      <c r="M204" s="123"/>
      <c r="N204" s="124"/>
      <c r="O204" s="126"/>
      <c r="P204" s="126"/>
      <c r="Q204" s="218"/>
      <c r="R204" s="1202"/>
    </row>
    <row r="205" spans="3:18" hidden="1" outlineLevel="2">
      <c r="C205" s="7" t="s">
        <v>41</v>
      </c>
      <c r="D205" s="96" t="s">
        <v>3594</v>
      </c>
      <c r="E205" s="58" t="s">
        <v>3605</v>
      </c>
      <c r="F205" s="17"/>
      <c r="G205" s="18"/>
      <c r="H205" s="19"/>
      <c r="I205" s="20" t="s">
        <v>177</v>
      </c>
      <c r="J205" s="20" t="s">
        <v>3361</v>
      </c>
      <c r="K205" s="24"/>
      <c r="L205" s="25" t="s">
        <v>84</v>
      </c>
      <c r="M205" s="66"/>
      <c r="N205" s="23"/>
      <c r="O205" s="24"/>
      <c r="P205" s="24"/>
      <c r="Q205" s="213" t="s">
        <v>688</v>
      </c>
      <c r="R205" s="1202"/>
    </row>
    <row r="206" spans="3:18" hidden="1" outlineLevel="2">
      <c r="C206" s="7" t="s">
        <v>41</v>
      </c>
      <c r="D206" s="96" t="s">
        <v>3594</v>
      </c>
      <c r="E206" s="58" t="s">
        <v>3605</v>
      </c>
      <c r="F206" s="17"/>
      <c r="G206" s="18"/>
      <c r="H206" s="19"/>
      <c r="I206" s="26" t="s">
        <v>178</v>
      </c>
      <c r="J206" s="26" t="s">
        <v>3362</v>
      </c>
      <c r="K206" s="33" t="s">
        <v>179</v>
      </c>
      <c r="L206" s="31" t="s">
        <v>688</v>
      </c>
      <c r="M206" s="97" t="s">
        <v>46</v>
      </c>
      <c r="N206" s="98" t="s">
        <v>819</v>
      </c>
      <c r="O206" s="33" t="s">
        <v>3662</v>
      </c>
      <c r="P206" s="33" t="s">
        <v>179</v>
      </c>
      <c r="Q206" s="214" t="s">
        <v>688</v>
      </c>
      <c r="R206" s="1202"/>
    </row>
    <row r="207" spans="3:18" hidden="1" outlineLevel="2">
      <c r="C207" s="7" t="s">
        <v>41</v>
      </c>
      <c r="D207" s="96" t="s">
        <v>3594</v>
      </c>
      <c r="E207" s="58" t="s">
        <v>3605</v>
      </c>
      <c r="F207" s="17"/>
      <c r="G207" s="18"/>
      <c r="H207" s="19"/>
      <c r="I207" s="26" t="s">
        <v>178</v>
      </c>
      <c r="J207" s="26" t="s">
        <v>3362</v>
      </c>
      <c r="K207" s="33" t="s">
        <v>179</v>
      </c>
      <c r="L207" s="31" t="s">
        <v>84</v>
      </c>
      <c r="M207" s="97" t="s">
        <v>46</v>
      </c>
      <c r="N207" s="10" t="s">
        <v>819</v>
      </c>
      <c r="O207" s="33" t="s">
        <v>3663</v>
      </c>
      <c r="P207" s="33" t="s">
        <v>179</v>
      </c>
      <c r="Q207" s="216" t="s">
        <v>84</v>
      </c>
      <c r="R207" s="1202"/>
    </row>
    <row r="208" spans="3:18" hidden="1" outlineLevel="2">
      <c r="C208" s="7" t="s">
        <v>41</v>
      </c>
      <c r="D208" s="96" t="s">
        <v>3594</v>
      </c>
      <c r="E208" s="58" t="s">
        <v>3605</v>
      </c>
      <c r="F208" s="17"/>
      <c r="G208" s="18"/>
      <c r="H208" s="19"/>
      <c r="I208" s="26" t="s">
        <v>178</v>
      </c>
      <c r="J208" s="26" t="s">
        <v>3362</v>
      </c>
      <c r="K208" s="33" t="s">
        <v>179</v>
      </c>
      <c r="L208" s="31" t="s">
        <v>84</v>
      </c>
      <c r="M208" s="97" t="s">
        <v>46</v>
      </c>
      <c r="N208" s="10" t="s">
        <v>819</v>
      </c>
      <c r="O208" s="33" t="s">
        <v>3663</v>
      </c>
      <c r="P208" s="33" t="s">
        <v>179</v>
      </c>
      <c r="Q208" s="216" t="s">
        <v>84</v>
      </c>
      <c r="R208" s="1202"/>
    </row>
    <row r="209" spans="3:18" hidden="1" outlineLevel="2">
      <c r="C209" s="7" t="s">
        <v>41</v>
      </c>
      <c r="D209" s="96" t="s">
        <v>3594</v>
      </c>
      <c r="E209" s="58" t="s">
        <v>3605</v>
      </c>
      <c r="F209" s="17"/>
      <c r="G209" s="18"/>
      <c r="H209" s="19"/>
      <c r="I209" s="26" t="s">
        <v>178</v>
      </c>
      <c r="J209" s="26" t="s">
        <v>3362</v>
      </c>
      <c r="K209" s="33" t="s">
        <v>179</v>
      </c>
      <c r="L209" s="31" t="s">
        <v>84</v>
      </c>
      <c r="M209" s="97" t="s">
        <v>46</v>
      </c>
      <c r="N209" s="10" t="s">
        <v>819</v>
      </c>
      <c r="O209" s="33" t="s">
        <v>3663</v>
      </c>
      <c r="P209" s="33" t="s">
        <v>179</v>
      </c>
      <c r="Q209" s="216" t="s">
        <v>84</v>
      </c>
      <c r="R209" s="1202"/>
    </row>
    <row r="210" spans="3:18" hidden="1" outlineLevel="2">
      <c r="C210" s="7" t="s">
        <v>41</v>
      </c>
      <c r="D210" s="96" t="s">
        <v>3594</v>
      </c>
      <c r="E210" s="58" t="s">
        <v>3605</v>
      </c>
      <c r="F210" s="17"/>
      <c r="G210" s="18"/>
      <c r="H210" s="19"/>
      <c r="I210" s="26" t="s">
        <v>178</v>
      </c>
      <c r="J210" s="26" t="s">
        <v>3362</v>
      </c>
      <c r="K210" s="33" t="s">
        <v>179</v>
      </c>
      <c r="L210" s="31" t="s">
        <v>84</v>
      </c>
      <c r="M210" s="374"/>
      <c r="N210" s="375"/>
      <c r="O210" s="376"/>
      <c r="P210" s="376"/>
      <c r="Q210" s="377"/>
      <c r="R210" s="1202"/>
    </row>
    <row r="211" spans="3:18" ht="13.5" hidden="1" outlineLevel="2" thickBot="1">
      <c r="C211" s="7" t="s">
        <v>41</v>
      </c>
      <c r="D211" s="96" t="s">
        <v>3594</v>
      </c>
      <c r="E211" s="58" t="s">
        <v>3605</v>
      </c>
      <c r="F211" s="38"/>
      <c r="G211" s="39"/>
      <c r="H211" s="40"/>
      <c r="I211" s="41" t="str">
        <f>"3453"</f>
        <v>3453</v>
      </c>
      <c r="J211" s="41" t="s">
        <v>3363</v>
      </c>
      <c r="K211" s="67" t="s">
        <v>132</v>
      </c>
      <c r="L211" s="57" t="s">
        <v>84</v>
      </c>
      <c r="M211" s="135"/>
      <c r="N211" s="136"/>
      <c r="O211" s="152"/>
      <c r="P211" s="152"/>
      <c r="Q211" s="220"/>
      <c r="R211" s="1203"/>
    </row>
    <row r="212" spans="3:18" ht="13.5" hidden="1" outlineLevel="2" thickBot="1">
      <c r="C212" s="7" t="s">
        <v>41</v>
      </c>
      <c r="D212" s="96" t="s">
        <v>3594</v>
      </c>
      <c r="E212" s="58" t="s">
        <v>3605</v>
      </c>
      <c r="F212" s="198"/>
      <c r="G212" s="198"/>
      <c r="H212" s="198"/>
      <c r="I212" s="198"/>
      <c r="J212" s="198"/>
      <c r="K212" s="198"/>
      <c r="L212" s="198"/>
      <c r="M212" s="9"/>
      <c r="N212" s="9"/>
      <c r="O212" s="9"/>
      <c r="P212" s="9"/>
      <c r="Q212" s="7"/>
    </row>
    <row r="213" spans="3:18" ht="13.5" outlineLevel="1" collapsed="1" thickBot="1">
      <c r="C213" s="7" t="s">
        <v>41</v>
      </c>
      <c r="D213" s="96" t="s">
        <v>3594</v>
      </c>
      <c r="E213" s="3" t="s">
        <v>3606</v>
      </c>
      <c r="F213" s="13" t="s">
        <v>816</v>
      </c>
      <c r="G213" s="14">
        <v>7</v>
      </c>
      <c r="H213" s="14">
        <v>0</v>
      </c>
      <c r="I213" s="1198" t="s">
        <v>3557</v>
      </c>
      <c r="J213" s="1199"/>
      <c r="K213" s="1199"/>
      <c r="L213" s="1200"/>
      <c r="M213" s="120" t="s">
        <v>46</v>
      </c>
      <c r="N213" s="15"/>
      <c r="O213" s="1190" t="s">
        <v>3543</v>
      </c>
      <c r="P213" s="1191"/>
      <c r="Q213" s="226" t="s">
        <v>688</v>
      </c>
    </row>
    <row r="214" spans="3:18" hidden="1" outlineLevel="2">
      <c r="C214" s="7" t="s">
        <v>41</v>
      </c>
      <c r="D214" s="96" t="s">
        <v>3594</v>
      </c>
      <c r="E214" s="58" t="s">
        <v>3606</v>
      </c>
      <c r="F214" s="17"/>
      <c r="G214" s="18"/>
      <c r="H214" s="19"/>
      <c r="I214" s="26" t="str">
        <f>"4451"</f>
        <v>4451</v>
      </c>
      <c r="J214" s="26" t="s">
        <v>3357</v>
      </c>
      <c r="K214" s="33" t="s">
        <v>132</v>
      </c>
      <c r="L214" s="31" t="s">
        <v>688</v>
      </c>
      <c r="M214" s="59"/>
      <c r="N214" s="10"/>
      <c r="O214" s="30" t="s">
        <v>807</v>
      </c>
      <c r="P214" s="33" t="s">
        <v>132</v>
      </c>
      <c r="Q214" s="222" t="s">
        <v>688</v>
      </c>
      <c r="R214" s="1192" t="s">
        <v>5393</v>
      </c>
    </row>
    <row r="215" spans="3:18" hidden="1" outlineLevel="2">
      <c r="C215" s="7" t="s">
        <v>41</v>
      </c>
      <c r="D215" s="96" t="s">
        <v>3594</v>
      </c>
      <c r="E215" s="58" t="s">
        <v>3606</v>
      </c>
      <c r="F215" s="17"/>
      <c r="G215" s="18"/>
      <c r="H215" s="19"/>
      <c r="I215" s="20" t="str">
        <f>"4453"</f>
        <v>4453</v>
      </c>
      <c r="J215" s="20" t="s">
        <v>3358</v>
      </c>
      <c r="K215" s="24" t="s">
        <v>132</v>
      </c>
      <c r="L215" s="25" t="s">
        <v>84</v>
      </c>
      <c r="M215" s="128"/>
      <c r="N215" s="129"/>
      <c r="O215" s="130"/>
      <c r="P215" s="130"/>
      <c r="Q215" s="219"/>
      <c r="R215" s="1202"/>
    </row>
    <row r="216" spans="3:18" hidden="1" outlineLevel="2">
      <c r="C216" s="7" t="s">
        <v>41</v>
      </c>
      <c r="D216" s="96" t="s">
        <v>3594</v>
      </c>
      <c r="E216" s="58" t="s">
        <v>3606</v>
      </c>
      <c r="F216" s="17"/>
      <c r="G216" s="18"/>
      <c r="H216" s="19"/>
      <c r="I216" s="20" t="s">
        <v>172</v>
      </c>
      <c r="J216" s="20" t="s">
        <v>3359</v>
      </c>
      <c r="K216" s="24"/>
      <c r="L216" s="25" t="s">
        <v>84</v>
      </c>
      <c r="M216" s="128"/>
      <c r="N216" s="129"/>
      <c r="O216" s="138"/>
      <c r="P216" s="138"/>
      <c r="Q216" s="219"/>
      <c r="R216" s="1202"/>
    </row>
    <row r="217" spans="3:18" hidden="1" outlineLevel="2">
      <c r="C217" s="7" t="s">
        <v>41</v>
      </c>
      <c r="D217" s="96" t="s">
        <v>3594</v>
      </c>
      <c r="E217" s="58" t="s">
        <v>3606</v>
      </c>
      <c r="F217" s="17"/>
      <c r="G217" s="18"/>
      <c r="H217" s="19"/>
      <c r="I217" s="26" t="s">
        <v>173</v>
      </c>
      <c r="J217" s="26" t="s">
        <v>3360</v>
      </c>
      <c r="K217" s="33" t="s">
        <v>174</v>
      </c>
      <c r="L217" s="31" t="s">
        <v>688</v>
      </c>
      <c r="M217" s="123"/>
      <c r="N217" s="124"/>
      <c r="O217" s="126"/>
      <c r="P217" s="126"/>
      <c r="Q217" s="218"/>
      <c r="R217" s="1202"/>
    </row>
    <row r="218" spans="3:18" hidden="1" outlineLevel="2">
      <c r="C218" s="7" t="s">
        <v>41</v>
      </c>
      <c r="D218" s="96" t="s">
        <v>3594</v>
      </c>
      <c r="E218" s="58" t="s">
        <v>3606</v>
      </c>
      <c r="F218" s="17"/>
      <c r="G218" s="18"/>
      <c r="H218" s="19"/>
      <c r="I218" s="26" t="s">
        <v>175</v>
      </c>
      <c r="J218" s="26" t="s">
        <v>3341</v>
      </c>
      <c r="K218" s="33" t="s">
        <v>132</v>
      </c>
      <c r="L218" s="31" t="s">
        <v>84</v>
      </c>
      <c r="M218" s="123"/>
      <c r="N218" s="124"/>
      <c r="O218" s="126"/>
      <c r="P218" s="126"/>
      <c r="Q218" s="218"/>
      <c r="R218" s="1202"/>
    </row>
    <row r="219" spans="3:18" hidden="1" outlineLevel="2">
      <c r="C219" s="7" t="s">
        <v>41</v>
      </c>
      <c r="D219" s="96" t="s">
        <v>3594</v>
      </c>
      <c r="E219" s="58" t="s">
        <v>3606</v>
      </c>
      <c r="F219" s="17"/>
      <c r="G219" s="18"/>
      <c r="H219" s="19"/>
      <c r="I219" s="26" t="s">
        <v>176</v>
      </c>
      <c r="J219" s="26" t="s">
        <v>3342</v>
      </c>
      <c r="K219" s="33" t="s">
        <v>132</v>
      </c>
      <c r="L219" s="31" t="s">
        <v>84</v>
      </c>
      <c r="M219" s="123"/>
      <c r="N219" s="124"/>
      <c r="O219" s="126"/>
      <c r="P219" s="126"/>
      <c r="Q219" s="218"/>
      <c r="R219" s="1202"/>
    </row>
    <row r="220" spans="3:18" hidden="1" outlineLevel="2">
      <c r="C220" s="7" t="s">
        <v>41</v>
      </c>
      <c r="D220" s="96" t="s">
        <v>3594</v>
      </c>
      <c r="E220" s="58" t="s">
        <v>3606</v>
      </c>
      <c r="F220" s="17"/>
      <c r="G220" s="18"/>
      <c r="H220" s="19"/>
      <c r="I220" s="20" t="s">
        <v>177</v>
      </c>
      <c r="J220" s="20" t="s">
        <v>3361</v>
      </c>
      <c r="K220" s="24"/>
      <c r="L220" s="25" t="s">
        <v>84</v>
      </c>
      <c r="M220" s="66"/>
      <c r="N220" s="23"/>
      <c r="O220" s="24"/>
      <c r="P220" s="24"/>
      <c r="Q220" s="213" t="s">
        <v>688</v>
      </c>
      <c r="R220" s="1202"/>
    </row>
    <row r="221" spans="3:18" hidden="1" outlineLevel="2">
      <c r="C221" s="7" t="s">
        <v>41</v>
      </c>
      <c r="D221" s="96" t="s">
        <v>3594</v>
      </c>
      <c r="E221" s="58" t="s">
        <v>3606</v>
      </c>
      <c r="F221" s="17"/>
      <c r="G221" s="18"/>
      <c r="H221" s="19"/>
      <c r="I221" s="26" t="s">
        <v>178</v>
      </c>
      <c r="J221" s="26" t="s">
        <v>3362</v>
      </c>
      <c r="K221" s="33" t="s">
        <v>179</v>
      </c>
      <c r="L221" s="31" t="s">
        <v>688</v>
      </c>
      <c r="M221" s="97" t="s">
        <v>46</v>
      </c>
      <c r="N221" s="98" t="s">
        <v>820</v>
      </c>
      <c r="O221" s="33" t="s">
        <v>3664</v>
      </c>
      <c r="P221" s="33" t="s">
        <v>179</v>
      </c>
      <c r="Q221" s="214" t="s">
        <v>688</v>
      </c>
      <c r="R221" s="1202"/>
    </row>
    <row r="222" spans="3:18" hidden="1" outlineLevel="2">
      <c r="C222" s="7" t="s">
        <v>41</v>
      </c>
      <c r="D222" s="96" t="s">
        <v>3594</v>
      </c>
      <c r="E222" s="58" t="s">
        <v>3606</v>
      </c>
      <c r="F222" s="17"/>
      <c r="G222" s="18"/>
      <c r="H222" s="19"/>
      <c r="I222" s="26" t="s">
        <v>178</v>
      </c>
      <c r="J222" s="26" t="s">
        <v>3362</v>
      </c>
      <c r="K222" s="33" t="s">
        <v>179</v>
      </c>
      <c r="L222" s="31" t="s">
        <v>84</v>
      </c>
      <c r="M222" s="97" t="s">
        <v>46</v>
      </c>
      <c r="N222" s="10" t="s">
        <v>820</v>
      </c>
      <c r="O222" s="33" t="s">
        <v>3665</v>
      </c>
      <c r="P222" s="33" t="s">
        <v>179</v>
      </c>
      <c r="Q222" s="216" t="s">
        <v>84</v>
      </c>
      <c r="R222" s="1202"/>
    </row>
    <row r="223" spans="3:18" hidden="1" outlineLevel="2">
      <c r="C223" s="7" t="s">
        <v>41</v>
      </c>
      <c r="D223" s="96" t="s">
        <v>3594</v>
      </c>
      <c r="E223" s="58" t="s">
        <v>3606</v>
      </c>
      <c r="F223" s="17"/>
      <c r="G223" s="18"/>
      <c r="H223" s="19"/>
      <c r="I223" s="26" t="s">
        <v>178</v>
      </c>
      <c r="J223" s="26" t="s">
        <v>3362</v>
      </c>
      <c r="K223" s="33" t="s">
        <v>179</v>
      </c>
      <c r="L223" s="31" t="s">
        <v>84</v>
      </c>
      <c r="M223" s="97" t="s">
        <v>46</v>
      </c>
      <c r="N223" s="10" t="s">
        <v>820</v>
      </c>
      <c r="O223" s="33" t="s">
        <v>3665</v>
      </c>
      <c r="P223" s="33" t="s">
        <v>179</v>
      </c>
      <c r="Q223" s="216" t="s">
        <v>84</v>
      </c>
      <c r="R223" s="1202"/>
    </row>
    <row r="224" spans="3:18" hidden="1" outlineLevel="2">
      <c r="C224" s="7" t="s">
        <v>41</v>
      </c>
      <c r="D224" s="96" t="s">
        <v>3594</v>
      </c>
      <c r="E224" s="58" t="s">
        <v>3606</v>
      </c>
      <c r="F224" s="17"/>
      <c r="G224" s="18"/>
      <c r="H224" s="19"/>
      <c r="I224" s="26" t="s">
        <v>178</v>
      </c>
      <c r="J224" s="26" t="s">
        <v>3362</v>
      </c>
      <c r="K224" s="33" t="s">
        <v>179</v>
      </c>
      <c r="L224" s="31" t="s">
        <v>84</v>
      </c>
      <c r="M224" s="97" t="s">
        <v>46</v>
      </c>
      <c r="N224" s="10" t="s">
        <v>820</v>
      </c>
      <c r="O224" s="33" t="s">
        <v>3665</v>
      </c>
      <c r="P224" s="33" t="s">
        <v>179</v>
      </c>
      <c r="Q224" s="216" t="s">
        <v>84</v>
      </c>
      <c r="R224" s="1202"/>
    </row>
    <row r="225" spans="1:18" hidden="1" outlineLevel="2">
      <c r="C225" s="7" t="s">
        <v>41</v>
      </c>
      <c r="D225" s="96" t="s">
        <v>3594</v>
      </c>
      <c r="E225" s="58" t="s">
        <v>3606</v>
      </c>
      <c r="F225" s="17"/>
      <c r="G225" s="18"/>
      <c r="H225" s="19"/>
      <c r="I225" s="26" t="s">
        <v>178</v>
      </c>
      <c r="J225" s="26" t="s">
        <v>3362</v>
      </c>
      <c r="K225" s="33" t="s">
        <v>179</v>
      </c>
      <c r="L225" s="31" t="s">
        <v>84</v>
      </c>
      <c r="M225" s="374"/>
      <c r="N225" s="375"/>
      <c r="O225" s="376"/>
      <c r="P225" s="376"/>
      <c r="Q225" s="377"/>
      <c r="R225" s="1202"/>
    </row>
    <row r="226" spans="1:18" ht="13.5" hidden="1" outlineLevel="2" thickBot="1">
      <c r="C226" s="7" t="s">
        <v>41</v>
      </c>
      <c r="D226" s="96" t="s">
        <v>3594</v>
      </c>
      <c r="E226" s="58" t="s">
        <v>3606</v>
      </c>
      <c r="F226" s="38"/>
      <c r="G226" s="39"/>
      <c r="H226" s="40"/>
      <c r="I226" s="41" t="str">
        <f>"3453"</f>
        <v>3453</v>
      </c>
      <c r="J226" s="41" t="s">
        <v>3363</v>
      </c>
      <c r="K226" s="67" t="s">
        <v>132</v>
      </c>
      <c r="L226" s="57" t="s">
        <v>84</v>
      </c>
      <c r="M226" s="135"/>
      <c r="N226" s="136"/>
      <c r="O226" s="152"/>
      <c r="P226" s="152"/>
      <c r="Q226" s="220"/>
      <c r="R226" s="1203"/>
    </row>
    <row r="227" spans="1:18" ht="13.5" hidden="1" outlineLevel="2" thickBot="1">
      <c r="C227" s="7" t="s">
        <v>41</v>
      </c>
      <c r="D227" s="96" t="s">
        <v>3594</v>
      </c>
      <c r="E227" s="58" t="s">
        <v>3606</v>
      </c>
      <c r="F227" s="198"/>
      <c r="G227" s="198"/>
      <c r="H227" s="198"/>
      <c r="I227" s="198"/>
      <c r="J227" s="198"/>
      <c r="K227" s="198"/>
      <c r="L227" s="198"/>
      <c r="M227" s="9"/>
      <c r="N227" s="9"/>
      <c r="O227" s="9"/>
      <c r="P227" s="9"/>
      <c r="Q227" s="7"/>
    </row>
    <row r="228" spans="1:18" ht="13.5" outlineLevel="1" collapsed="1" thickBot="1">
      <c r="A228" s="7" t="s">
        <v>41</v>
      </c>
      <c r="B228" s="7" t="s">
        <v>41</v>
      </c>
      <c r="D228" s="96" t="s">
        <v>3594</v>
      </c>
      <c r="E228" s="3" t="s">
        <v>3607</v>
      </c>
      <c r="F228" s="13" t="s">
        <v>368</v>
      </c>
      <c r="G228" s="14">
        <v>7</v>
      </c>
      <c r="H228" s="14">
        <v>0</v>
      </c>
      <c r="I228" s="1253" t="s">
        <v>3558</v>
      </c>
      <c r="J228" s="1254"/>
      <c r="K228" s="1254"/>
      <c r="L228" s="1255"/>
      <c r="M228" s="120" t="s">
        <v>46</v>
      </c>
      <c r="N228" s="15"/>
      <c r="O228" s="1254"/>
      <c r="P228" s="1205"/>
      <c r="Q228" s="64" t="s">
        <v>84</v>
      </c>
    </row>
    <row r="229" spans="1:18" hidden="1" outlineLevel="2">
      <c r="A229" s="7" t="s">
        <v>41</v>
      </c>
      <c r="B229" s="7" t="s">
        <v>41</v>
      </c>
      <c r="D229" s="96" t="s">
        <v>3594</v>
      </c>
      <c r="E229" s="58" t="s">
        <v>3607</v>
      </c>
      <c r="F229" s="17"/>
      <c r="G229" s="18"/>
      <c r="H229" s="19"/>
      <c r="I229" s="26" t="str">
        <f>"4451"</f>
        <v>4451</v>
      </c>
      <c r="J229" s="26" t="s">
        <v>3357</v>
      </c>
      <c r="K229" s="33" t="s">
        <v>132</v>
      </c>
      <c r="L229" s="31" t="s">
        <v>688</v>
      </c>
      <c r="M229" s="59"/>
      <c r="N229" s="10"/>
      <c r="O229" s="30" t="s">
        <v>712</v>
      </c>
      <c r="P229" s="33" t="s">
        <v>132</v>
      </c>
      <c r="Q229" s="222" t="s">
        <v>688</v>
      </c>
    </row>
    <row r="230" spans="1:18" hidden="1" outlineLevel="2">
      <c r="A230" s="7" t="s">
        <v>41</v>
      </c>
      <c r="B230" s="7" t="s">
        <v>41</v>
      </c>
      <c r="D230" s="96" t="s">
        <v>3594</v>
      </c>
      <c r="E230" s="58" t="s">
        <v>3607</v>
      </c>
      <c r="F230" s="17"/>
      <c r="G230" s="18"/>
      <c r="H230" s="19"/>
      <c r="I230" s="20" t="str">
        <f>"4453"</f>
        <v>4453</v>
      </c>
      <c r="J230" s="20" t="s">
        <v>3358</v>
      </c>
      <c r="K230" s="24" t="s">
        <v>132</v>
      </c>
      <c r="L230" s="25" t="s">
        <v>84</v>
      </c>
      <c r="M230" s="128"/>
      <c r="N230" s="129"/>
      <c r="O230" s="130"/>
      <c r="P230" s="130"/>
      <c r="Q230" s="219"/>
    </row>
    <row r="231" spans="1:18" hidden="1" outlineLevel="2">
      <c r="A231" s="7" t="s">
        <v>41</v>
      </c>
      <c r="B231" s="7" t="s">
        <v>41</v>
      </c>
      <c r="D231" s="96" t="s">
        <v>3594</v>
      </c>
      <c r="E231" s="58" t="s">
        <v>3607</v>
      </c>
      <c r="F231" s="17"/>
      <c r="G231" s="18"/>
      <c r="H231" s="19"/>
      <c r="I231" s="20" t="s">
        <v>172</v>
      </c>
      <c r="J231" s="20" t="s">
        <v>3359</v>
      </c>
      <c r="K231" s="24"/>
      <c r="L231" s="25" t="s">
        <v>84</v>
      </c>
      <c r="M231" s="128"/>
      <c r="N231" s="129"/>
      <c r="O231" s="138"/>
      <c r="P231" s="138"/>
      <c r="Q231" s="219"/>
    </row>
    <row r="232" spans="1:18" hidden="1" outlineLevel="2">
      <c r="A232" s="7" t="s">
        <v>41</v>
      </c>
      <c r="B232" s="7" t="s">
        <v>41</v>
      </c>
      <c r="D232" s="96" t="s">
        <v>3594</v>
      </c>
      <c r="E232" s="58" t="s">
        <v>3607</v>
      </c>
      <c r="F232" s="17"/>
      <c r="G232" s="18"/>
      <c r="H232" s="19"/>
      <c r="I232" s="26" t="s">
        <v>173</v>
      </c>
      <c r="J232" s="26" t="s">
        <v>3360</v>
      </c>
      <c r="K232" s="33" t="s">
        <v>174</v>
      </c>
      <c r="L232" s="31" t="s">
        <v>688</v>
      </c>
      <c r="M232" s="123"/>
      <c r="N232" s="124"/>
      <c r="O232" s="126"/>
      <c r="P232" s="126"/>
      <c r="Q232" s="218"/>
    </row>
    <row r="233" spans="1:18" hidden="1" outlineLevel="2">
      <c r="A233" s="7" t="s">
        <v>41</v>
      </c>
      <c r="B233" s="7" t="s">
        <v>41</v>
      </c>
      <c r="D233" s="96" t="s">
        <v>3594</v>
      </c>
      <c r="E233" s="58" t="s">
        <v>3607</v>
      </c>
      <c r="F233" s="17"/>
      <c r="G233" s="18"/>
      <c r="H233" s="19"/>
      <c r="I233" s="26" t="s">
        <v>175</v>
      </c>
      <c r="J233" s="26" t="s">
        <v>3341</v>
      </c>
      <c r="K233" s="33" t="s">
        <v>132</v>
      </c>
      <c r="L233" s="31" t="s">
        <v>84</v>
      </c>
      <c r="M233" s="123"/>
      <c r="N233" s="124"/>
      <c r="O233" s="126"/>
      <c r="P233" s="126"/>
      <c r="Q233" s="218"/>
    </row>
    <row r="234" spans="1:18" hidden="1" outlineLevel="2">
      <c r="A234" s="7" t="s">
        <v>41</v>
      </c>
      <c r="B234" s="7" t="s">
        <v>41</v>
      </c>
      <c r="D234" s="96" t="s">
        <v>3594</v>
      </c>
      <c r="E234" s="58" t="s">
        <v>3607</v>
      </c>
      <c r="F234" s="17"/>
      <c r="G234" s="18"/>
      <c r="H234" s="19"/>
      <c r="I234" s="26" t="s">
        <v>176</v>
      </c>
      <c r="J234" s="26" t="s">
        <v>3342</v>
      </c>
      <c r="K234" s="33" t="s">
        <v>132</v>
      </c>
      <c r="L234" s="31" t="s">
        <v>84</v>
      </c>
      <c r="M234" s="123"/>
      <c r="N234" s="124"/>
      <c r="O234" s="126"/>
      <c r="P234" s="126"/>
      <c r="Q234" s="218"/>
    </row>
    <row r="235" spans="1:18" hidden="1" outlineLevel="2">
      <c r="A235" s="7" t="s">
        <v>41</v>
      </c>
      <c r="B235" s="7" t="s">
        <v>41</v>
      </c>
      <c r="D235" s="96" t="s">
        <v>3594</v>
      </c>
      <c r="E235" s="58" t="s">
        <v>3607</v>
      </c>
      <c r="F235" s="17"/>
      <c r="G235" s="18"/>
      <c r="H235" s="19"/>
      <c r="I235" s="20" t="s">
        <v>177</v>
      </c>
      <c r="J235" s="20" t="s">
        <v>3361</v>
      </c>
      <c r="K235" s="24"/>
      <c r="L235" s="25" t="s">
        <v>84</v>
      </c>
      <c r="M235" s="66"/>
      <c r="N235" s="23"/>
      <c r="O235" s="24"/>
      <c r="P235" s="24"/>
      <c r="Q235" s="213" t="s">
        <v>688</v>
      </c>
    </row>
    <row r="236" spans="1:18" hidden="1" outlineLevel="2">
      <c r="A236" s="7" t="s">
        <v>41</v>
      </c>
      <c r="B236" s="7" t="s">
        <v>41</v>
      </c>
      <c r="D236" s="96" t="s">
        <v>3594</v>
      </c>
      <c r="E236" s="58" t="s">
        <v>3607</v>
      </c>
      <c r="F236" s="17"/>
      <c r="G236" s="18"/>
      <c r="H236" s="19"/>
      <c r="I236" s="26" t="s">
        <v>178</v>
      </c>
      <c r="J236" s="26" t="s">
        <v>3362</v>
      </c>
      <c r="K236" s="33" t="s">
        <v>179</v>
      </c>
      <c r="L236" s="31" t="s">
        <v>688</v>
      </c>
      <c r="M236" s="97" t="s">
        <v>46</v>
      </c>
      <c r="N236" s="385" t="s">
        <v>369</v>
      </c>
      <c r="O236" s="33" t="s">
        <v>3666</v>
      </c>
      <c r="P236" s="33" t="s">
        <v>179</v>
      </c>
      <c r="Q236" s="214" t="s">
        <v>688</v>
      </c>
    </row>
    <row r="237" spans="1:18" hidden="1" outlineLevel="2">
      <c r="A237" s="7" t="s">
        <v>41</v>
      </c>
      <c r="B237" s="7" t="s">
        <v>41</v>
      </c>
      <c r="D237" s="96" t="s">
        <v>3594</v>
      </c>
      <c r="E237" s="58" t="s">
        <v>3607</v>
      </c>
      <c r="F237" s="17"/>
      <c r="G237" s="18"/>
      <c r="H237" s="19"/>
      <c r="I237" s="26" t="s">
        <v>178</v>
      </c>
      <c r="J237" s="26" t="s">
        <v>3362</v>
      </c>
      <c r="K237" s="33" t="s">
        <v>179</v>
      </c>
      <c r="L237" s="31" t="s">
        <v>84</v>
      </c>
      <c r="M237" s="97" t="s">
        <v>46</v>
      </c>
      <c r="N237" s="10" t="s">
        <v>370</v>
      </c>
      <c r="O237" s="33" t="s">
        <v>3667</v>
      </c>
      <c r="P237" s="33" t="s">
        <v>179</v>
      </c>
      <c r="Q237" s="216" t="s">
        <v>84</v>
      </c>
    </row>
    <row r="238" spans="1:18" hidden="1" outlineLevel="2">
      <c r="A238" s="7" t="s">
        <v>41</v>
      </c>
      <c r="B238" s="7" t="s">
        <v>41</v>
      </c>
      <c r="D238" s="96" t="s">
        <v>3594</v>
      </c>
      <c r="E238" s="58" t="s">
        <v>3607</v>
      </c>
      <c r="F238" s="17"/>
      <c r="G238" s="18"/>
      <c r="H238" s="19"/>
      <c r="I238" s="26" t="s">
        <v>178</v>
      </c>
      <c r="J238" s="26" t="s">
        <v>3362</v>
      </c>
      <c r="K238" s="33" t="s">
        <v>179</v>
      </c>
      <c r="L238" s="31" t="s">
        <v>84</v>
      </c>
      <c r="M238" s="97" t="s">
        <v>46</v>
      </c>
      <c r="N238" s="10" t="s">
        <v>371</v>
      </c>
      <c r="O238" s="33" t="s">
        <v>3668</v>
      </c>
      <c r="P238" s="33" t="s">
        <v>179</v>
      </c>
      <c r="Q238" s="216" t="s">
        <v>84</v>
      </c>
    </row>
    <row r="239" spans="1:18" hidden="1" outlineLevel="2">
      <c r="A239" s="7" t="s">
        <v>41</v>
      </c>
      <c r="B239" s="7" t="s">
        <v>41</v>
      </c>
      <c r="D239" s="96" t="s">
        <v>3594</v>
      </c>
      <c r="E239" s="58" t="s">
        <v>3607</v>
      </c>
      <c r="F239" s="17"/>
      <c r="G239" s="18"/>
      <c r="H239" s="19"/>
      <c r="I239" s="26" t="s">
        <v>178</v>
      </c>
      <c r="J239" s="26" t="s">
        <v>3362</v>
      </c>
      <c r="K239" s="33" t="s">
        <v>179</v>
      </c>
      <c r="L239" s="31" t="s">
        <v>84</v>
      </c>
      <c r="M239" s="123"/>
      <c r="N239" s="124"/>
      <c r="O239" s="125"/>
      <c r="P239" s="125"/>
      <c r="Q239" s="218"/>
    </row>
    <row r="240" spans="1:18" hidden="1" outlineLevel="2">
      <c r="A240" s="7" t="s">
        <v>41</v>
      </c>
      <c r="B240" s="7" t="s">
        <v>41</v>
      </c>
      <c r="D240" s="96" t="s">
        <v>3594</v>
      </c>
      <c r="E240" s="58" t="s">
        <v>3607</v>
      </c>
      <c r="F240" s="17"/>
      <c r="G240" s="18"/>
      <c r="H240" s="19"/>
      <c r="I240" s="26" t="s">
        <v>178</v>
      </c>
      <c r="J240" s="26" t="s">
        <v>3362</v>
      </c>
      <c r="K240" s="33" t="s">
        <v>179</v>
      </c>
      <c r="L240" s="31" t="s">
        <v>84</v>
      </c>
      <c r="M240" s="123"/>
      <c r="N240" s="124"/>
      <c r="O240" s="125"/>
      <c r="P240" s="125"/>
      <c r="Q240" s="218"/>
    </row>
    <row r="241" spans="1:18" ht="13.5" hidden="1" outlineLevel="2" thickBot="1">
      <c r="A241" s="7" t="s">
        <v>41</v>
      </c>
      <c r="B241" s="7" t="s">
        <v>41</v>
      </c>
      <c r="D241" s="96" t="s">
        <v>3594</v>
      </c>
      <c r="E241" s="58" t="s">
        <v>3607</v>
      </c>
      <c r="F241" s="38"/>
      <c r="G241" s="39"/>
      <c r="H241" s="40"/>
      <c r="I241" s="41" t="str">
        <f>"3453"</f>
        <v>3453</v>
      </c>
      <c r="J241" s="41" t="s">
        <v>3363</v>
      </c>
      <c r="K241" s="67" t="s">
        <v>132</v>
      </c>
      <c r="L241" s="57" t="s">
        <v>84</v>
      </c>
      <c r="M241" s="135"/>
      <c r="N241" s="136"/>
      <c r="O241" s="152"/>
      <c r="P241" s="152"/>
      <c r="Q241" s="220"/>
    </row>
    <row r="242" spans="1:18" ht="13.5" hidden="1" outlineLevel="2" thickBot="1">
      <c r="A242" s="7" t="s">
        <v>41</v>
      </c>
      <c r="B242" s="7" t="s">
        <v>41</v>
      </c>
      <c r="D242" s="96" t="s">
        <v>3594</v>
      </c>
      <c r="E242" s="58" t="s">
        <v>3607</v>
      </c>
      <c r="F242" s="198"/>
      <c r="G242" s="198"/>
      <c r="H242" s="198"/>
      <c r="I242" s="198"/>
      <c r="J242" s="198"/>
      <c r="K242" s="198"/>
      <c r="L242" s="198"/>
      <c r="M242" s="9"/>
      <c r="N242" s="9"/>
      <c r="O242" s="9"/>
      <c r="P242" s="9"/>
      <c r="Q242" s="7"/>
    </row>
    <row r="243" spans="1:18" ht="13.5" outlineLevel="1" collapsed="1" thickBot="1">
      <c r="C243" s="7" t="s">
        <v>41</v>
      </c>
      <c r="D243" s="96" t="s">
        <v>3594</v>
      </c>
      <c r="E243" s="3" t="s">
        <v>3608</v>
      </c>
      <c r="F243" s="13" t="s">
        <v>368</v>
      </c>
      <c r="G243" s="14">
        <v>7</v>
      </c>
      <c r="H243" s="14">
        <v>0</v>
      </c>
      <c r="I243" s="1253" t="s">
        <v>3559</v>
      </c>
      <c r="J243" s="1254"/>
      <c r="K243" s="1254"/>
      <c r="L243" s="1255"/>
      <c r="M243" s="120" t="s">
        <v>46</v>
      </c>
      <c r="N243" s="15"/>
      <c r="O243" s="1254"/>
      <c r="P243" s="1205"/>
      <c r="Q243" s="64" t="s">
        <v>84</v>
      </c>
    </row>
    <row r="244" spans="1:18" hidden="1" outlineLevel="2">
      <c r="C244" s="7" t="s">
        <v>41</v>
      </c>
      <c r="D244" s="96" t="s">
        <v>3594</v>
      </c>
      <c r="E244" s="58" t="s">
        <v>3608</v>
      </c>
      <c r="F244" s="17"/>
      <c r="G244" s="18"/>
      <c r="H244" s="19"/>
      <c r="I244" s="26" t="str">
        <f>"4451"</f>
        <v>4451</v>
      </c>
      <c r="J244" s="26" t="s">
        <v>3357</v>
      </c>
      <c r="K244" s="33" t="s">
        <v>132</v>
      </c>
      <c r="L244" s="31" t="s">
        <v>688</v>
      </c>
      <c r="M244" s="59"/>
      <c r="N244" s="10"/>
      <c r="O244" s="30" t="s">
        <v>712</v>
      </c>
      <c r="P244" s="33" t="s">
        <v>132</v>
      </c>
      <c r="Q244" s="222" t="s">
        <v>688</v>
      </c>
      <c r="R244" s="1192" t="s">
        <v>5396</v>
      </c>
    </row>
    <row r="245" spans="1:18" hidden="1" outlineLevel="2">
      <c r="C245" s="7" t="s">
        <v>41</v>
      </c>
      <c r="D245" s="96" t="s">
        <v>3594</v>
      </c>
      <c r="E245" s="58" t="s">
        <v>3608</v>
      </c>
      <c r="F245" s="17"/>
      <c r="G245" s="18"/>
      <c r="H245" s="19"/>
      <c r="I245" s="20" t="str">
        <f>"4453"</f>
        <v>4453</v>
      </c>
      <c r="J245" s="20" t="s">
        <v>3358</v>
      </c>
      <c r="K245" s="24" t="s">
        <v>132</v>
      </c>
      <c r="L245" s="25" t="s">
        <v>84</v>
      </c>
      <c r="M245" s="128"/>
      <c r="N245" s="129"/>
      <c r="O245" s="130"/>
      <c r="P245" s="130"/>
      <c r="Q245" s="219"/>
      <c r="R245" s="1193"/>
    </row>
    <row r="246" spans="1:18" hidden="1" outlineLevel="2">
      <c r="C246" s="7" t="s">
        <v>41</v>
      </c>
      <c r="D246" s="96" t="s">
        <v>3594</v>
      </c>
      <c r="E246" s="58" t="s">
        <v>3608</v>
      </c>
      <c r="F246" s="17"/>
      <c r="G246" s="18"/>
      <c r="H246" s="19"/>
      <c r="I246" s="20" t="s">
        <v>172</v>
      </c>
      <c r="J246" s="20" t="s">
        <v>3359</v>
      </c>
      <c r="K246" s="24"/>
      <c r="L246" s="25" t="s">
        <v>84</v>
      </c>
      <c r="M246" s="128"/>
      <c r="N246" s="129"/>
      <c r="O246" s="138"/>
      <c r="P246" s="138"/>
      <c r="Q246" s="219"/>
      <c r="R246" s="1193"/>
    </row>
    <row r="247" spans="1:18" hidden="1" outlineLevel="2">
      <c r="C247" s="7" t="s">
        <v>41</v>
      </c>
      <c r="D247" s="96" t="s">
        <v>3594</v>
      </c>
      <c r="E247" s="58" t="s">
        <v>3608</v>
      </c>
      <c r="F247" s="17"/>
      <c r="G247" s="18"/>
      <c r="H247" s="19"/>
      <c r="I247" s="26" t="s">
        <v>173</v>
      </c>
      <c r="J247" s="26" t="s">
        <v>3360</v>
      </c>
      <c r="K247" s="33" t="s">
        <v>174</v>
      </c>
      <c r="L247" s="31" t="s">
        <v>688</v>
      </c>
      <c r="M247" s="123"/>
      <c r="N247" s="124"/>
      <c r="O247" s="126"/>
      <c r="P247" s="126"/>
      <c r="Q247" s="218"/>
      <c r="R247" s="1193"/>
    </row>
    <row r="248" spans="1:18" hidden="1" outlineLevel="2">
      <c r="C248" s="7" t="s">
        <v>41</v>
      </c>
      <c r="D248" s="96" t="s">
        <v>3594</v>
      </c>
      <c r="E248" s="58" t="s">
        <v>3608</v>
      </c>
      <c r="F248" s="17"/>
      <c r="G248" s="18"/>
      <c r="H248" s="19"/>
      <c r="I248" s="26" t="s">
        <v>175</v>
      </c>
      <c r="J248" s="26" t="s">
        <v>3341</v>
      </c>
      <c r="K248" s="33" t="s">
        <v>132</v>
      </c>
      <c r="L248" s="31" t="s">
        <v>84</v>
      </c>
      <c r="M248" s="123"/>
      <c r="N248" s="124"/>
      <c r="O248" s="126"/>
      <c r="P248" s="126"/>
      <c r="Q248" s="218"/>
      <c r="R248" s="1193"/>
    </row>
    <row r="249" spans="1:18" hidden="1" outlineLevel="2">
      <c r="C249" s="7" t="s">
        <v>41</v>
      </c>
      <c r="D249" s="96" t="s">
        <v>3594</v>
      </c>
      <c r="E249" s="58" t="s">
        <v>3608</v>
      </c>
      <c r="F249" s="17"/>
      <c r="G249" s="18"/>
      <c r="H249" s="19"/>
      <c r="I249" s="26" t="s">
        <v>176</v>
      </c>
      <c r="J249" s="26" t="s">
        <v>3342</v>
      </c>
      <c r="K249" s="33" t="s">
        <v>132</v>
      </c>
      <c r="L249" s="31" t="s">
        <v>84</v>
      </c>
      <c r="M249" s="123"/>
      <c r="N249" s="124"/>
      <c r="O249" s="126"/>
      <c r="P249" s="126"/>
      <c r="Q249" s="218"/>
      <c r="R249" s="1193"/>
    </row>
    <row r="250" spans="1:18" hidden="1" outlineLevel="2">
      <c r="C250" s="7" t="s">
        <v>41</v>
      </c>
      <c r="D250" s="96" t="s">
        <v>3594</v>
      </c>
      <c r="E250" s="58" t="s">
        <v>3608</v>
      </c>
      <c r="F250" s="17"/>
      <c r="G250" s="18"/>
      <c r="H250" s="19"/>
      <c r="I250" s="20" t="s">
        <v>177</v>
      </c>
      <c r="J250" s="20" t="s">
        <v>3361</v>
      </c>
      <c r="K250" s="24"/>
      <c r="L250" s="25" t="s">
        <v>84</v>
      </c>
      <c r="M250" s="66"/>
      <c r="N250" s="23"/>
      <c r="O250" s="24"/>
      <c r="P250" s="24"/>
      <c r="Q250" s="213" t="s">
        <v>688</v>
      </c>
      <c r="R250" s="1193"/>
    </row>
    <row r="251" spans="1:18" hidden="1" outlineLevel="2">
      <c r="C251" s="7" t="s">
        <v>41</v>
      </c>
      <c r="D251" s="96" t="s">
        <v>3594</v>
      </c>
      <c r="E251" s="58" t="s">
        <v>3608</v>
      </c>
      <c r="F251" s="17"/>
      <c r="G251" s="18"/>
      <c r="H251" s="19"/>
      <c r="I251" s="26" t="s">
        <v>178</v>
      </c>
      <c r="J251" s="26" t="s">
        <v>3362</v>
      </c>
      <c r="K251" s="33" t="s">
        <v>179</v>
      </c>
      <c r="L251" s="31" t="s">
        <v>688</v>
      </c>
      <c r="M251" s="97" t="s">
        <v>46</v>
      </c>
      <c r="N251" s="385" t="s">
        <v>369</v>
      </c>
      <c r="O251" s="33" t="s">
        <v>3559</v>
      </c>
      <c r="P251" s="33" t="s">
        <v>179</v>
      </c>
      <c r="Q251" s="214" t="s">
        <v>688</v>
      </c>
      <c r="R251" s="1193"/>
    </row>
    <row r="252" spans="1:18" hidden="1" outlineLevel="2">
      <c r="C252" s="7" t="s">
        <v>41</v>
      </c>
      <c r="D252" s="96" t="s">
        <v>3594</v>
      </c>
      <c r="E252" s="58" t="s">
        <v>3608</v>
      </c>
      <c r="F252" s="17"/>
      <c r="G252" s="18"/>
      <c r="H252" s="19"/>
      <c r="I252" s="26" t="s">
        <v>178</v>
      </c>
      <c r="J252" s="26" t="s">
        <v>3362</v>
      </c>
      <c r="K252" s="33" t="s">
        <v>179</v>
      </c>
      <c r="L252" s="31" t="s">
        <v>84</v>
      </c>
      <c r="M252" s="97" t="s">
        <v>46</v>
      </c>
      <c r="N252" s="10" t="s">
        <v>369</v>
      </c>
      <c r="O252" s="33" t="s">
        <v>3669</v>
      </c>
      <c r="P252" s="33" t="s">
        <v>179</v>
      </c>
      <c r="Q252" s="216" t="s">
        <v>84</v>
      </c>
      <c r="R252" s="1193"/>
    </row>
    <row r="253" spans="1:18" hidden="1" outlineLevel="2">
      <c r="C253" s="7" t="s">
        <v>41</v>
      </c>
      <c r="D253" s="96" t="s">
        <v>3594</v>
      </c>
      <c r="E253" s="58" t="s">
        <v>3608</v>
      </c>
      <c r="F253" s="17"/>
      <c r="G253" s="18"/>
      <c r="H253" s="19"/>
      <c r="I253" s="26" t="s">
        <v>178</v>
      </c>
      <c r="J253" s="26" t="s">
        <v>3362</v>
      </c>
      <c r="K253" s="33" t="s">
        <v>179</v>
      </c>
      <c r="L253" s="31" t="s">
        <v>84</v>
      </c>
      <c r="M253" s="97" t="s">
        <v>46</v>
      </c>
      <c r="N253" s="10" t="s">
        <v>369</v>
      </c>
      <c r="O253" s="33" t="s">
        <v>3669</v>
      </c>
      <c r="P253" s="33" t="s">
        <v>179</v>
      </c>
      <c r="Q253" s="216" t="s">
        <v>84</v>
      </c>
      <c r="R253" s="1193"/>
    </row>
    <row r="254" spans="1:18" hidden="1" outlineLevel="2">
      <c r="C254" s="7" t="s">
        <v>41</v>
      </c>
      <c r="D254" s="96" t="s">
        <v>3594</v>
      </c>
      <c r="E254" s="58" t="s">
        <v>3608</v>
      </c>
      <c r="F254" s="17"/>
      <c r="G254" s="18"/>
      <c r="H254" s="19"/>
      <c r="I254" s="26" t="s">
        <v>178</v>
      </c>
      <c r="J254" s="26" t="s">
        <v>3362</v>
      </c>
      <c r="K254" s="33" t="s">
        <v>179</v>
      </c>
      <c r="L254" s="31" t="s">
        <v>84</v>
      </c>
      <c r="M254" s="123"/>
      <c r="N254" s="124"/>
      <c r="O254" s="125"/>
      <c r="P254" s="125"/>
      <c r="Q254" s="218"/>
      <c r="R254" s="1193"/>
    </row>
    <row r="255" spans="1:18" hidden="1" outlineLevel="2">
      <c r="C255" s="7" t="s">
        <v>41</v>
      </c>
      <c r="D255" s="96" t="s">
        <v>3594</v>
      </c>
      <c r="E255" s="58" t="s">
        <v>3608</v>
      </c>
      <c r="F255" s="17"/>
      <c r="G255" s="18"/>
      <c r="H255" s="19"/>
      <c r="I255" s="26" t="s">
        <v>178</v>
      </c>
      <c r="J255" s="26" t="s">
        <v>3362</v>
      </c>
      <c r="K255" s="33" t="s">
        <v>179</v>
      </c>
      <c r="L255" s="31" t="s">
        <v>84</v>
      </c>
      <c r="M255" s="123"/>
      <c r="N255" s="124"/>
      <c r="O255" s="125"/>
      <c r="P255" s="125"/>
      <c r="Q255" s="218"/>
      <c r="R255" s="1193"/>
    </row>
    <row r="256" spans="1:18" ht="13.5" hidden="1" outlineLevel="2" thickBot="1">
      <c r="C256" s="7" t="s">
        <v>41</v>
      </c>
      <c r="D256" s="96" t="s">
        <v>3594</v>
      </c>
      <c r="E256" s="58" t="s">
        <v>3608</v>
      </c>
      <c r="F256" s="38"/>
      <c r="G256" s="39"/>
      <c r="H256" s="40"/>
      <c r="I256" s="41" t="str">
        <f>"3453"</f>
        <v>3453</v>
      </c>
      <c r="J256" s="41" t="s">
        <v>3363</v>
      </c>
      <c r="K256" s="67" t="s">
        <v>132</v>
      </c>
      <c r="L256" s="57" t="s">
        <v>84</v>
      </c>
      <c r="M256" s="135"/>
      <c r="N256" s="136"/>
      <c r="O256" s="152"/>
      <c r="P256" s="152"/>
      <c r="Q256" s="220"/>
      <c r="R256" s="1194"/>
    </row>
    <row r="257" spans="2:17" ht="13.5" hidden="1" outlineLevel="2" thickBot="1">
      <c r="C257" s="7" t="s">
        <v>41</v>
      </c>
      <c r="D257" s="96" t="s">
        <v>3594</v>
      </c>
      <c r="E257" s="58" t="s">
        <v>3608</v>
      </c>
      <c r="F257" s="198"/>
      <c r="G257" s="198"/>
      <c r="H257" s="198"/>
      <c r="I257" s="198"/>
      <c r="J257" s="198"/>
      <c r="K257" s="198"/>
      <c r="L257" s="198"/>
      <c r="M257" s="9"/>
      <c r="N257" s="9"/>
      <c r="O257" s="9"/>
      <c r="P257" s="9"/>
      <c r="Q257" s="7"/>
    </row>
    <row r="258" spans="2:17" ht="13.5" outlineLevel="1" collapsed="1" thickBot="1">
      <c r="B258" s="7" t="s">
        <v>41</v>
      </c>
      <c r="D258" s="96" t="s">
        <v>3594</v>
      </c>
      <c r="E258" s="3" t="s">
        <v>3609</v>
      </c>
      <c r="F258" s="13" t="s">
        <v>43</v>
      </c>
      <c r="G258" s="14">
        <v>7</v>
      </c>
      <c r="H258" s="14">
        <v>0</v>
      </c>
      <c r="I258" s="1198" t="s">
        <v>3560</v>
      </c>
      <c r="J258" s="1199"/>
      <c r="K258" s="1199"/>
      <c r="L258" s="1200"/>
      <c r="M258" s="120" t="s">
        <v>46</v>
      </c>
      <c r="N258" s="15"/>
      <c r="O258" s="1199"/>
      <c r="P258" s="1205"/>
      <c r="Q258" s="64" t="s">
        <v>84</v>
      </c>
    </row>
    <row r="259" spans="2:17" hidden="1" outlineLevel="2">
      <c r="B259" s="7" t="s">
        <v>41</v>
      </c>
      <c r="D259" s="96" t="s">
        <v>3594</v>
      </c>
      <c r="E259" s="58" t="s">
        <v>3609</v>
      </c>
      <c r="F259" s="17"/>
      <c r="G259" s="18"/>
      <c r="H259" s="19"/>
      <c r="I259" s="26" t="str">
        <f>"4451"</f>
        <v>4451</v>
      </c>
      <c r="J259" s="26" t="s">
        <v>3357</v>
      </c>
      <c r="K259" s="33" t="s">
        <v>132</v>
      </c>
      <c r="L259" s="31" t="s">
        <v>688</v>
      </c>
      <c r="M259" s="59"/>
      <c r="N259" s="10"/>
      <c r="O259" s="30" t="s">
        <v>714</v>
      </c>
      <c r="P259" s="33" t="s">
        <v>132</v>
      </c>
      <c r="Q259" s="222" t="s">
        <v>688</v>
      </c>
    </row>
    <row r="260" spans="2:17" hidden="1" outlineLevel="2">
      <c r="B260" s="7" t="s">
        <v>41</v>
      </c>
      <c r="D260" s="96" t="s">
        <v>3594</v>
      </c>
      <c r="E260" s="58" t="s">
        <v>3609</v>
      </c>
      <c r="F260" s="17"/>
      <c r="G260" s="18"/>
      <c r="H260" s="19"/>
      <c r="I260" s="20" t="str">
        <f>"4453"</f>
        <v>4453</v>
      </c>
      <c r="J260" s="20" t="s">
        <v>3358</v>
      </c>
      <c r="K260" s="24" t="s">
        <v>132</v>
      </c>
      <c r="L260" s="25" t="s">
        <v>84</v>
      </c>
      <c r="M260" s="128"/>
      <c r="N260" s="129"/>
      <c r="O260" s="130"/>
      <c r="P260" s="130"/>
      <c r="Q260" s="219"/>
    </row>
    <row r="261" spans="2:17" hidden="1" outlineLevel="2">
      <c r="B261" s="7" t="s">
        <v>41</v>
      </c>
      <c r="D261" s="96" t="s">
        <v>3594</v>
      </c>
      <c r="E261" s="58" t="s">
        <v>3609</v>
      </c>
      <c r="F261" s="17"/>
      <c r="G261" s="18"/>
      <c r="H261" s="19"/>
      <c r="I261" s="20" t="s">
        <v>172</v>
      </c>
      <c r="J261" s="20" t="s">
        <v>3359</v>
      </c>
      <c r="K261" s="24"/>
      <c r="L261" s="25" t="s">
        <v>84</v>
      </c>
      <c r="M261" s="128"/>
      <c r="N261" s="129"/>
      <c r="O261" s="138"/>
      <c r="P261" s="138"/>
      <c r="Q261" s="219"/>
    </row>
    <row r="262" spans="2:17" hidden="1" outlineLevel="2">
      <c r="B262" s="7" t="s">
        <v>41</v>
      </c>
      <c r="D262" s="96" t="s">
        <v>3594</v>
      </c>
      <c r="E262" s="58" t="s">
        <v>3609</v>
      </c>
      <c r="F262" s="17"/>
      <c r="G262" s="18"/>
      <c r="H262" s="19"/>
      <c r="I262" s="26" t="s">
        <v>173</v>
      </c>
      <c r="J262" s="26" t="s">
        <v>3360</v>
      </c>
      <c r="K262" s="33" t="s">
        <v>174</v>
      </c>
      <c r="L262" s="31" t="s">
        <v>688</v>
      </c>
      <c r="M262" s="123"/>
      <c r="N262" s="124"/>
      <c r="O262" s="126"/>
      <c r="P262" s="126"/>
      <c r="Q262" s="218"/>
    </row>
    <row r="263" spans="2:17" hidden="1" outlineLevel="2">
      <c r="B263" s="7" t="s">
        <v>41</v>
      </c>
      <c r="D263" s="96" t="s">
        <v>3594</v>
      </c>
      <c r="E263" s="58" t="s">
        <v>3609</v>
      </c>
      <c r="F263" s="17"/>
      <c r="G263" s="18"/>
      <c r="H263" s="19"/>
      <c r="I263" s="26" t="s">
        <v>175</v>
      </c>
      <c r="J263" s="26" t="s">
        <v>3341</v>
      </c>
      <c r="K263" s="33" t="s">
        <v>132</v>
      </c>
      <c r="L263" s="31" t="s">
        <v>84</v>
      </c>
      <c r="M263" s="123"/>
      <c r="N263" s="124"/>
      <c r="O263" s="126"/>
      <c r="P263" s="126"/>
      <c r="Q263" s="218"/>
    </row>
    <row r="264" spans="2:17" hidden="1" outlineLevel="2">
      <c r="B264" s="7" t="s">
        <v>41</v>
      </c>
      <c r="D264" s="96" t="s">
        <v>3594</v>
      </c>
      <c r="E264" s="58" t="s">
        <v>3609</v>
      </c>
      <c r="F264" s="17"/>
      <c r="G264" s="18"/>
      <c r="H264" s="19"/>
      <c r="I264" s="26" t="s">
        <v>176</v>
      </c>
      <c r="J264" s="26" t="s">
        <v>3342</v>
      </c>
      <c r="K264" s="33" t="s">
        <v>132</v>
      </c>
      <c r="L264" s="31" t="s">
        <v>84</v>
      </c>
      <c r="M264" s="123"/>
      <c r="N264" s="124"/>
      <c r="O264" s="126"/>
      <c r="P264" s="126"/>
      <c r="Q264" s="218"/>
    </row>
    <row r="265" spans="2:17" hidden="1" outlineLevel="2">
      <c r="B265" s="7" t="s">
        <v>41</v>
      </c>
      <c r="D265" s="96" t="s">
        <v>3594</v>
      </c>
      <c r="E265" s="58" t="s">
        <v>3609</v>
      </c>
      <c r="F265" s="17"/>
      <c r="G265" s="18"/>
      <c r="H265" s="19"/>
      <c r="I265" s="20" t="s">
        <v>177</v>
      </c>
      <c r="J265" s="20" t="s">
        <v>3361</v>
      </c>
      <c r="K265" s="24"/>
      <c r="L265" s="25" t="s">
        <v>84</v>
      </c>
      <c r="M265" s="66"/>
      <c r="N265" s="23"/>
      <c r="O265" s="24"/>
      <c r="P265" s="24"/>
      <c r="Q265" s="213" t="s">
        <v>688</v>
      </c>
    </row>
    <row r="266" spans="2:17" ht="24" hidden="1" outlineLevel="2">
      <c r="B266" s="7" t="s">
        <v>41</v>
      </c>
      <c r="D266" s="96" t="s">
        <v>3594</v>
      </c>
      <c r="E266" s="58" t="s">
        <v>3609</v>
      </c>
      <c r="F266" s="17"/>
      <c r="G266" s="18"/>
      <c r="H266" s="19"/>
      <c r="I266" s="26" t="s">
        <v>178</v>
      </c>
      <c r="J266" s="26" t="s">
        <v>3362</v>
      </c>
      <c r="K266" s="33" t="s">
        <v>179</v>
      </c>
      <c r="L266" s="31" t="s">
        <v>688</v>
      </c>
      <c r="M266" s="97" t="s">
        <v>46</v>
      </c>
      <c r="N266" s="385" t="s">
        <v>48</v>
      </c>
      <c r="O266" s="68" t="s">
        <v>3670</v>
      </c>
      <c r="P266" s="33" t="s">
        <v>179</v>
      </c>
      <c r="Q266" s="214" t="s">
        <v>688</v>
      </c>
    </row>
    <row r="267" spans="2:17" hidden="1" outlineLevel="2">
      <c r="B267" s="7" t="s">
        <v>41</v>
      </c>
      <c r="D267" s="96" t="s">
        <v>3594</v>
      </c>
      <c r="E267" s="58" t="s">
        <v>3609</v>
      </c>
      <c r="F267" s="17"/>
      <c r="G267" s="18"/>
      <c r="H267" s="19"/>
      <c r="I267" s="26" t="s">
        <v>178</v>
      </c>
      <c r="J267" s="26" t="s">
        <v>3362</v>
      </c>
      <c r="K267" s="33" t="s">
        <v>179</v>
      </c>
      <c r="L267" s="31" t="s">
        <v>84</v>
      </c>
      <c r="M267" s="123"/>
      <c r="N267" s="124"/>
      <c r="O267" s="125"/>
      <c r="P267" s="125"/>
      <c r="Q267" s="218"/>
    </row>
    <row r="268" spans="2:17" hidden="1" outlineLevel="2">
      <c r="B268" s="7" t="s">
        <v>41</v>
      </c>
      <c r="D268" s="96" t="s">
        <v>3594</v>
      </c>
      <c r="E268" s="58" t="s">
        <v>3609</v>
      </c>
      <c r="F268" s="17"/>
      <c r="G268" s="18"/>
      <c r="H268" s="19"/>
      <c r="I268" s="26" t="s">
        <v>178</v>
      </c>
      <c r="J268" s="26" t="s">
        <v>3362</v>
      </c>
      <c r="K268" s="33" t="s">
        <v>179</v>
      </c>
      <c r="L268" s="31" t="s">
        <v>84</v>
      </c>
      <c r="M268" s="123"/>
      <c r="N268" s="124"/>
      <c r="O268" s="125"/>
      <c r="P268" s="125"/>
      <c r="Q268" s="218"/>
    </row>
    <row r="269" spans="2:17" hidden="1" outlineLevel="2">
      <c r="B269" s="7" t="s">
        <v>41</v>
      </c>
      <c r="D269" s="96" t="s">
        <v>3594</v>
      </c>
      <c r="E269" s="58" t="s">
        <v>3609</v>
      </c>
      <c r="F269" s="17"/>
      <c r="G269" s="18"/>
      <c r="H269" s="19"/>
      <c r="I269" s="26" t="s">
        <v>178</v>
      </c>
      <c r="J269" s="26" t="s">
        <v>3362</v>
      </c>
      <c r="K269" s="33" t="s">
        <v>179</v>
      </c>
      <c r="L269" s="31" t="s">
        <v>84</v>
      </c>
      <c r="M269" s="123"/>
      <c r="N269" s="124"/>
      <c r="O269" s="125"/>
      <c r="P269" s="125"/>
      <c r="Q269" s="218"/>
    </row>
    <row r="270" spans="2:17" hidden="1" outlineLevel="2">
      <c r="B270" s="7" t="s">
        <v>41</v>
      </c>
      <c r="D270" s="96" t="s">
        <v>3594</v>
      </c>
      <c r="E270" s="58" t="s">
        <v>3609</v>
      </c>
      <c r="F270" s="17"/>
      <c r="G270" s="18"/>
      <c r="H270" s="19"/>
      <c r="I270" s="26" t="s">
        <v>178</v>
      </c>
      <c r="J270" s="26" t="s">
        <v>3362</v>
      </c>
      <c r="K270" s="33" t="s">
        <v>179</v>
      </c>
      <c r="L270" s="31" t="s">
        <v>84</v>
      </c>
      <c r="M270" s="123"/>
      <c r="N270" s="124"/>
      <c r="O270" s="125"/>
      <c r="P270" s="125"/>
      <c r="Q270" s="218"/>
    </row>
    <row r="271" spans="2:17" ht="13.5" hidden="1" outlineLevel="2" thickBot="1">
      <c r="B271" s="7" t="s">
        <v>41</v>
      </c>
      <c r="D271" s="96" t="s">
        <v>3594</v>
      </c>
      <c r="E271" s="58" t="s">
        <v>3609</v>
      </c>
      <c r="F271" s="38"/>
      <c r="G271" s="39"/>
      <c r="H271" s="40"/>
      <c r="I271" s="41" t="str">
        <f>"3453"</f>
        <v>3453</v>
      </c>
      <c r="J271" s="41" t="s">
        <v>3363</v>
      </c>
      <c r="K271" s="67" t="s">
        <v>132</v>
      </c>
      <c r="L271" s="57" t="s">
        <v>84</v>
      </c>
      <c r="M271" s="135"/>
      <c r="N271" s="136"/>
      <c r="O271" s="152"/>
      <c r="P271" s="152"/>
      <c r="Q271" s="220"/>
    </row>
    <row r="272" spans="2:17" ht="13.5" hidden="1" outlineLevel="2" thickBot="1">
      <c r="B272" s="7" t="s">
        <v>41</v>
      </c>
      <c r="D272" s="96" t="s">
        <v>3594</v>
      </c>
      <c r="E272" s="58" t="s">
        <v>3609</v>
      </c>
      <c r="F272" s="198"/>
      <c r="G272" s="198"/>
      <c r="H272" s="198"/>
      <c r="I272" s="198"/>
      <c r="J272" s="198"/>
      <c r="K272" s="198"/>
      <c r="L272" s="198"/>
      <c r="M272" s="9"/>
      <c r="N272" s="9"/>
      <c r="O272" s="9"/>
      <c r="P272" s="9"/>
      <c r="Q272" s="7"/>
    </row>
    <row r="273" spans="1:18" ht="13.5" outlineLevel="1" collapsed="1" thickBot="1">
      <c r="A273" s="7" t="s">
        <v>41</v>
      </c>
      <c r="B273" s="7" t="s">
        <v>41</v>
      </c>
      <c r="C273" s="7" t="s">
        <v>41</v>
      </c>
      <c r="D273" s="96" t="s">
        <v>3594</v>
      </c>
      <c r="E273" s="3" t="s">
        <v>3610</v>
      </c>
      <c r="F273" s="13" t="s">
        <v>372</v>
      </c>
      <c r="G273" s="14">
        <v>8</v>
      </c>
      <c r="H273" s="14">
        <v>1</v>
      </c>
      <c r="I273" s="1198" t="s">
        <v>3561</v>
      </c>
      <c r="J273" s="1199"/>
      <c r="K273" s="1199"/>
      <c r="L273" s="1200"/>
      <c r="M273" s="120" t="s">
        <v>46</v>
      </c>
      <c r="N273" s="15"/>
      <c r="O273" s="1199"/>
      <c r="P273" s="1205"/>
      <c r="Q273" s="64" t="s">
        <v>84</v>
      </c>
    </row>
    <row r="274" spans="1:18" hidden="1" outlineLevel="2">
      <c r="A274" s="7" t="s">
        <v>41</v>
      </c>
      <c r="B274" s="7" t="s">
        <v>41</v>
      </c>
      <c r="C274" s="7" t="s">
        <v>41</v>
      </c>
      <c r="D274" s="96" t="s">
        <v>3594</v>
      </c>
      <c r="E274" s="58" t="s">
        <v>3610</v>
      </c>
      <c r="F274" s="17"/>
      <c r="G274" s="18"/>
      <c r="H274" s="19"/>
      <c r="I274" s="26" t="s">
        <v>181</v>
      </c>
      <c r="J274" s="26" t="s">
        <v>182</v>
      </c>
      <c r="K274" s="26"/>
      <c r="L274" s="31" t="s">
        <v>688</v>
      </c>
      <c r="M274" s="59"/>
      <c r="N274" s="10"/>
      <c r="O274" s="26"/>
      <c r="P274" s="26"/>
      <c r="Q274" s="222" t="s">
        <v>688</v>
      </c>
      <c r="R274" s="1192" t="s">
        <v>5397</v>
      </c>
    </row>
    <row r="275" spans="1:18" hidden="1" outlineLevel="2">
      <c r="A275" s="7" t="s">
        <v>41</v>
      </c>
      <c r="B275" s="7" t="s">
        <v>41</v>
      </c>
      <c r="C275" s="7" t="s">
        <v>41</v>
      </c>
      <c r="D275" s="96" t="s">
        <v>3594</v>
      </c>
      <c r="E275" s="58" t="s">
        <v>3610</v>
      </c>
      <c r="F275" s="17"/>
      <c r="G275" s="18"/>
      <c r="H275" s="19"/>
      <c r="I275" s="26" t="s">
        <v>183</v>
      </c>
      <c r="J275" s="26" t="s">
        <v>3364</v>
      </c>
      <c r="K275" s="26" t="s">
        <v>132</v>
      </c>
      <c r="L275" s="31" t="s">
        <v>688</v>
      </c>
      <c r="M275" s="59"/>
      <c r="N275" s="10"/>
      <c r="O275" s="47" t="s">
        <v>715</v>
      </c>
      <c r="P275" s="26" t="s">
        <v>132</v>
      </c>
      <c r="Q275" s="214" t="s">
        <v>688</v>
      </c>
      <c r="R275" s="1193"/>
    </row>
    <row r="276" spans="1:18" hidden="1" outlineLevel="2">
      <c r="A276" s="7" t="s">
        <v>41</v>
      </c>
      <c r="B276" s="7" t="s">
        <v>41</v>
      </c>
      <c r="C276" s="7" t="s">
        <v>41</v>
      </c>
      <c r="D276" s="96" t="s">
        <v>3594</v>
      </c>
      <c r="E276" s="58" t="s">
        <v>3610</v>
      </c>
      <c r="F276" s="17"/>
      <c r="G276" s="18"/>
      <c r="H276" s="19"/>
      <c r="I276" s="26" t="s">
        <v>184</v>
      </c>
      <c r="J276" s="26" t="s">
        <v>3365</v>
      </c>
      <c r="K276" s="26" t="s">
        <v>105</v>
      </c>
      <c r="L276" s="31" t="s">
        <v>84</v>
      </c>
      <c r="M276" s="97" t="s">
        <v>46</v>
      </c>
      <c r="N276" s="385" t="s">
        <v>373</v>
      </c>
      <c r="O276" s="26" t="s">
        <v>3671</v>
      </c>
      <c r="P276" s="26" t="s">
        <v>105</v>
      </c>
      <c r="Q276" s="214" t="s">
        <v>688</v>
      </c>
      <c r="R276" s="1193"/>
    </row>
    <row r="277" spans="1:18" hidden="1" outlineLevel="2">
      <c r="A277" s="7" t="s">
        <v>41</v>
      </c>
      <c r="B277" s="7" t="s">
        <v>41</v>
      </c>
      <c r="C277" s="7" t="s">
        <v>41</v>
      </c>
      <c r="D277" s="96" t="s">
        <v>3594</v>
      </c>
      <c r="E277" s="58" t="s">
        <v>3610</v>
      </c>
      <c r="F277" s="17"/>
      <c r="G277" s="18"/>
      <c r="H277" s="19"/>
      <c r="I277" s="26" t="s">
        <v>185</v>
      </c>
      <c r="J277" s="26" t="s">
        <v>3366</v>
      </c>
      <c r="K277" s="26" t="s">
        <v>130</v>
      </c>
      <c r="L277" s="31" t="s">
        <v>84</v>
      </c>
      <c r="M277" s="123"/>
      <c r="N277" s="124"/>
      <c r="O277" s="127"/>
      <c r="P277" s="127"/>
      <c r="Q277" s="218"/>
      <c r="R277" s="1193"/>
    </row>
    <row r="278" spans="1:18" ht="13.5" hidden="1" outlineLevel="2" thickBot="1">
      <c r="A278" s="7" t="s">
        <v>41</v>
      </c>
      <c r="B278" s="7" t="s">
        <v>41</v>
      </c>
      <c r="C278" s="7" t="s">
        <v>41</v>
      </c>
      <c r="D278" s="96" t="s">
        <v>3594</v>
      </c>
      <c r="E278" s="58" t="s">
        <v>3610</v>
      </c>
      <c r="F278" s="38"/>
      <c r="G278" s="39"/>
      <c r="H278" s="40"/>
      <c r="I278" s="48" t="s">
        <v>187</v>
      </c>
      <c r="J278" s="48" t="s">
        <v>3367</v>
      </c>
      <c r="K278" s="48" t="s">
        <v>105</v>
      </c>
      <c r="L278" s="60" t="s">
        <v>84</v>
      </c>
      <c r="M278" s="139"/>
      <c r="N278" s="140"/>
      <c r="O278" s="151"/>
      <c r="P278" s="151"/>
      <c r="Q278" s="221"/>
      <c r="R278" s="1194"/>
    </row>
    <row r="279" spans="1:18" ht="13.5" hidden="1" outlineLevel="2" thickBot="1">
      <c r="A279" s="7" t="s">
        <v>41</v>
      </c>
      <c r="B279" s="7" t="s">
        <v>41</v>
      </c>
      <c r="C279" s="7" t="s">
        <v>41</v>
      </c>
      <c r="D279" s="96" t="s">
        <v>3594</v>
      </c>
      <c r="E279" s="58" t="s">
        <v>3610</v>
      </c>
      <c r="F279" s="198"/>
      <c r="G279" s="198"/>
      <c r="H279" s="198"/>
      <c r="I279" s="198"/>
      <c r="J279" s="198"/>
      <c r="K279" s="198"/>
      <c r="L279" s="198"/>
      <c r="M279" s="9"/>
      <c r="N279" s="9"/>
      <c r="O279" s="9"/>
      <c r="P279" s="9"/>
      <c r="Q279" s="7"/>
    </row>
    <row r="280" spans="1:18" ht="13.5" outlineLevel="1" collapsed="1" thickBot="1">
      <c r="A280" s="7" t="s">
        <v>41</v>
      </c>
      <c r="B280" s="7" t="s">
        <v>41</v>
      </c>
      <c r="C280" s="7" t="s">
        <v>41</v>
      </c>
      <c r="D280" s="96" t="s">
        <v>3594</v>
      </c>
      <c r="E280" s="3" t="s">
        <v>3611</v>
      </c>
      <c r="F280" s="13" t="s">
        <v>374</v>
      </c>
      <c r="G280" s="14">
        <v>8</v>
      </c>
      <c r="H280" s="14">
        <v>1</v>
      </c>
      <c r="I280" s="1198" t="s">
        <v>3562</v>
      </c>
      <c r="J280" s="1199"/>
      <c r="K280" s="1199"/>
      <c r="L280" s="1200"/>
      <c r="M280" s="120" t="s">
        <v>46</v>
      </c>
      <c r="N280" s="15"/>
      <c r="O280" s="1196"/>
      <c r="P280" s="1197"/>
      <c r="Q280" s="64" t="s">
        <v>84</v>
      </c>
    </row>
    <row r="281" spans="1:18" hidden="1" outlineLevel="2">
      <c r="A281" s="7" t="s">
        <v>41</v>
      </c>
      <c r="B281" s="7" t="s">
        <v>41</v>
      </c>
      <c r="C281" s="7" t="s">
        <v>41</v>
      </c>
      <c r="D281" s="96" t="s">
        <v>3594</v>
      </c>
      <c r="E281" s="58" t="s">
        <v>3611</v>
      </c>
      <c r="F281" s="17"/>
      <c r="G281" s="18"/>
      <c r="H281" s="19"/>
      <c r="I281" s="26" t="s">
        <v>181</v>
      </c>
      <c r="J281" s="26" t="s">
        <v>182</v>
      </c>
      <c r="K281" s="26"/>
      <c r="L281" s="31" t="s">
        <v>688</v>
      </c>
      <c r="M281" s="59"/>
      <c r="N281" s="10"/>
      <c r="O281" s="26"/>
      <c r="P281" s="26"/>
      <c r="Q281" s="222" t="s">
        <v>688</v>
      </c>
      <c r="R281" s="1192" t="s">
        <v>8359</v>
      </c>
    </row>
    <row r="282" spans="1:18" hidden="1" outlineLevel="2">
      <c r="A282" s="7" t="s">
        <v>41</v>
      </c>
      <c r="B282" s="7" t="s">
        <v>41</v>
      </c>
      <c r="C282" s="7" t="s">
        <v>41</v>
      </c>
      <c r="D282" s="96" t="s">
        <v>3594</v>
      </c>
      <c r="E282" s="58" t="s">
        <v>3611</v>
      </c>
      <c r="F282" s="17"/>
      <c r="G282" s="18"/>
      <c r="H282" s="19"/>
      <c r="I282" s="26" t="s">
        <v>183</v>
      </c>
      <c r="J282" s="26" t="s">
        <v>3364</v>
      </c>
      <c r="K282" s="26" t="s">
        <v>132</v>
      </c>
      <c r="L282" s="31" t="s">
        <v>688</v>
      </c>
      <c r="M282" s="59"/>
      <c r="N282" s="10"/>
      <c r="O282" s="47" t="s">
        <v>716</v>
      </c>
      <c r="P282" s="26" t="s">
        <v>132</v>
      </c>
      <c r="Q282" s="214" t="s">
        <v>688</v>
      </c>
      <c r="R282" s="1193"/>
    </row>
    <row r="283" spans="1:18" hidden="1" outlineLevel="2">
      <c r="A283" s="7" t="s">
        <v>41</v>
      </c>
      <c r="B283" s="7" t="s">
        <v>41</v>
      </c>
      <c r="C283" s="7" t="s">
        <v>41</v>
      </c>
      <c r="D283" s="96" t="s">
        <v>3594</v>
      </c>
      <c r="E283" s="58" t="s">
        <v>3611</v>
      </c>
      <c r="F283" s="17"/>
      <c r="G283" s="18"/>
      <c r="H283" s="19"/>
      <c r="I283" s="26" t="s">
        <v>184</v>
      </c>
      <c r="J283" s="26" t="s">
        <v>3365</v>
      </c>
      <c r="K283" s="26" t="s">
        <v>105</v>
      </c>
      <c r="L283" s="31" t="s">
        <v>84</v>
      </c>
      <c r="M283" s="97" t="s">
        <v>46</v>
      </c>
      <c r="N283" s="385" t="s">
        <v>375</v>
      </c>
      <c r="O283" s="26" t="s">
        <v>8355</v>
      </c>
      <c r="P283" s="26" t="s">
        <v>105</v>
      </c>
      <c r="Q283" s="214" t="s">
        <v>688</v>
      </c>
      <c r="R283" s="1193"/>
    </row>
    <row r="284" spans="1:18" hidden="1" outlineLevel="2">
      <c r="A284" s="7" t="s">
        <v>41</v>
      </c>
      <c r="B284" s="7" t="s">
        <v>41</v>
      </c>
      <c r="C284" s="7" t="s">
        <v>41</v>
      </c>
      <c r="D284" s="96" t="s">
        <v>3594</v>
      </c>
      <c r="E284" s="58" t="s">
        <v>3611</v>
      </c>
      <c r="F284" s="17"/>
      <c r="G284" s="18"/>
      <c r="H284" s="19"/>
      <c r="I284" s="26" t="s">
        <v>185</v>
      </c>
      <c r="J284" s="26" t="s">
        <v>3366</v>
      </c>
      <c r="K284" s="26" t="s">
        <v>130</v>
      </c>
      <c r="L284" s="31" t="s">
        <v>84</v>
      </c>
      <c r="M284" s="123"/>
      <c r="N284" s="124"/>
      <c r="O284" s="127"/>
      <c r="P284" s="127"/>
      <c r="Q284" s="218"/>
      <c r="R284" s="1193"/>
    </row>
    <row r="285" spans="1:18" ht="13.5" hidden="1" outlineLevel="2" thickBot="1">
      <c r="A285" s="7" t="s">
        <v>41</v>
      </c>
      <c r="B285" s="7" t="s">
        <v>41</v>
      </c>
      <c r="C285" s="7" t="s">
        <v>41</v>
      </c>
      <c r="D285" s="96" t="s">
        <v>3594</v>
      </c>
      <c r="E285" s="58" t="s">
        <v>3611</v>
      </c>
      <c r="F285" s="38"/>
      <c r="G285" s="39"/>
      <c r="H285" s="40"/>
      <c r="I285" s="48" t="s">
        <v>187</v>
      </c>
      <c r="J285" s="48" t="s">
        <v>3367</v>
      </c>
      <c r="K285" s="48" t="s">
        <v>105</v>
      </c>
      <c r="L285" s="60" t="s">
        <v>84</v>
      </c>
      <c r="M285" s="139"/>
      <c r="N285" s="140"/>
      <c r="O285" s="151"/>
      <c r="P285" s="151"/>
      <c r="Q285" s="221"/>
      <c r="R285" s="1194"/>
    </row>
    <row r="286" spans="1:18" ht="13.5" hidden="1" outlineLevel="2" thickBot="1">
      <c r="A286" s="7" t="s">
        <v>41</v>
      </c>
      <c r="B286" s="7" t="s">
        <v>41</v>
      </c>
      <c r="C286" s="7" t="s">
        <v>41</v>
      </c>
      <c r="D286" s="96" t="s">
        <v>3594</v>
      </c>
      <c r="E286" s="58" t="s">
        <v>3611</v>
      </c>
      <c r="F286" s="8"/>
      <c r="G286" s="7"/>
      <c r="H286" s="7"/>
      <c r="I286" s="9"/>
      <c r="J286" s="9"/>
      <c r="K286" s="9"/>
      <c r="L286" s="7"/>
      <c r="M286" s="10"/>
      <c r="N286" s="10"/>
      <c r="O286" s="9"/>
      <c r="P286" s="9"/>
      <c r="Q286" s="7"/>
    </row>
    <row r="287" spans="1:18" ht="13.5" outlineLevel="1" collapsed="1" thickBot="1">
      <c r="A287" s="7" t="s">
        <v>41</v>
      </c>
      <c r="B287" s="7" t="s">
        <v>41</v>
      </c>
      <c r="C287" s="7" t="s">
        <v>41</v>
      </c>
      <c r="D287" s="96" t="s">
        <v>3594</v>
      </c>
      <c r="E287" s="3" t="s">
        <v>3612</v>
      </c>
      <c r="F287" s="13" t="s">
        <v>188</v>
      </c>
      <c r="G287" s="14">
        <v>9</v>
      </c>
      <c r="H287" s="14">
        <v>1</v>
      </c>
      <c r="I287" s="1198" t="s">
        <v>3563</v>
      </c>
      <c r="J287" s="1199"/>
      <c r="K287" s="1199"/>
      <c r="L287" s="1200"/>
      <c r="M287" s="120" t="s">
        <v>46</v>
      </c>
      <c r="N287" s="15"/>
      <c r="O287" s="1196"/>
      <c r="P287" s="1197"/>
      <c r="Q287" s="64" t="s">
        <v>84</v>
      </c>
    </row>
    <row r="288" spans="1:18" hidden="1" outlineLevel="2">
      <c r="A288" s="7" t="s">
        <v>41</v>
      </c>
      <c r="B288" s="7" t="s">
        <v>41</v>
      </c>
      <c r="C288" s="7" t="s">
        <v>41</v>
      </c>
      <c r="D288" s="96" t="s">
        <v>3594</v>
      </c>
      <c r="E288" s="58" t="s">
        <v>3612</v>
      </c>
      <c r="F288" s="17"/>
      <c r="G288" s="18"/>
      <c r="H288" s="19"/>
      <c r="I288" s="26" t="s">
        <v>159</v>
      </c>
      <c r="J288" s="26" t="s">
        <v>3348</v>
      </c>
      <c r="K288" s="26"/>
      <c r="L288" s="31" t="s">
        <v>688</v>
      </c>
      <c r="M288" s="59"/>
      <c r="N288" s="10"/>
      <c r="O288" s="26"/>
      <c r="P288" s="26"/>
      <c r="Q288" s="222" t="s">
        <v>688</v>
      </c>
      <c r="R288" s="1192" t="s">
        <v>8360</v>
      </c>
    </row>
    <row r="289" spans="1:18" hidden="1" outlineLevel="2">
      <c r="A289" s="7" t="s">
        <v>41</v>
      </c>
      <c r="B289" s="7" t="s">
        <v>41</v>
      </c>
      <c r="C289" s="7" t="s">
        <v>41</v>
      </c>
      <c r="D289" s="96" t="s">
        <v>3594</v>
      </c>
      <c r="E289" s="58" t="s">
        <v>3612</v>
      </c>
      <c r="F289" s="17"/>
      <c r="G289" s="18"/>
      <c r="H289" s="19"/>
      <c r="I289" s="26" t="s">
        <v>160</v>
      </c>
      <c r="J289" s="26" t="s">
        <v>3349</v>
      </c>
      <c r="K289" s="26" t="s">
        <v>132</v>
      </c>
      <c r="L289" s="31" t="s">
        <v>688</v>
      </c>
      <c r="M289" s="59"/>
      <c r="N289" s="10"/>
      <c r="O289" s="47" t="s">
        <v>717</v>
      </c>
      <c r="P289" s="26" t="s">
        <v>132</v>
      </c>
      <c r="Q289" s="214" t="s">
        <v>688</v>
      </c>
      <c r="R289" s="1193"/>
    </row>
    <row r="290" spans="1:18" hidden="1" outlineLevel="2">
      <c r="A290" s="7" t="s">
        <v>41</v>
      </c>
      <c r="B290" s="7" t="s">
        <v>41</v>
      </c>
      <c r="C290" s="7" t="s">
        <v>41</v>
      </c>
      <c r="D290" s="96" t="s">
        <v>3594</v>
      </c>
      <c r="E290" s="58" t="s">
        <v>3612</v>
      </c>
      <c r="F290" s="17"/>
      <c r="G290" s="18"/>
      <c r="H290" s="19"/>
      <c r="I290" s="26" t="s">
        <v>161</v>
      </c>
      <c r="J290" s="26" t="s">
        <v>3350</v>
      </c>
      <c r="K290" s="26" t="s">
        <v>105</v>
      </c>
      <c r="L290" s="31" t="s">
        <v>84</v>
      </c>
      <c r="M290" s="97" t="s">
        <v>46</v>
      </c>
      <c r="N290" s="385" t="s">
        <v>376</v>
      </c>
      <c r="O290" s="26" t="s">
        <v>8356</v>
      </c>
      <c r="P290" s="26" t="s">
        <v>117</v>
      </c>
      <c r="Q290" s="214" t="s">
        <v>688</v>
      </c>
      <c r="R290" s="1193"/>
    </row>
    <row r="291" spans="1:18" ht="13.5" hidden="1" outlineLevel="2" thickBot="1">
      <c r="A291" s="7" t="s">
        <v>41</v>
      </c>
      <c r="B291" s="7" t="s">
        <v>41</v>
      </c>
      <c r="C291" s="7" t="s">
        <v>41</v>
      </c>
      <c r="D291" s="96" t="s">
        <v>3594</v>
      </c>
      <c r="E291" s="58" t="s">
        <v>3612</v>
      </c>
      <c r="F291" s="38"/>
      <c r="G291" s="39"/>
      <c r="H291" s="40"/>
      <c r="I291" s="48" t="s">
        <v>163</v>
      </c>
      <c r="J291" s="48" t="s">
        <v>3351</v>
      </c>
      <c r="K291" s="48" t="s">
        <v>132</v>
      </c>
      <c r="L291" s="60" t="s">
        <v>84</v>
      </c>
      <c r="M291" s="61"/>
      <c r="N291" s="62"/>
      <c r="O291" s="63" t="s">
        <v>710</v>
      </c>
      <c r="P291" s="48" t="s">
        <v>132</v>
      </c>
      <c r="Q291" s="224" t="s">
        <v>84</v>
      </c>
      <c r="R291" s="1194"/>
    </row>
    <row r="292" spans="1:18" ht="13.5" hidden="1" outlineLevel="2" thickBot="1">
      <c r="A292" s="7" t="s">
        <v>41</v>
      </c>
      <c r="B292" s="7" t="s">
        <v>41</v>
      </c>
      <c r="C292" s="7" t="s">
        <v>41</v>
      </c>
      <c r="D292" s="96" t="s">
        <v>3594</v>
      </c>
      <c r="E292" s="58" t="s">
        <v>3612</v>
      </c>
      <c r="F292" s="198"/>
      <c r="G292" s="198"/>
      <c r="H292" s="198"/>
      <c r="I292" s="198"/>
      <c r="J292" s="198"/>
      <c r="K292" s="198"/>
      <c r="L292" s="198"/>
      <c r="M292" s="9"/>
      <c r="N292" s="9"/>
      <c r="O292" s="9"/>
      <c r="P292" s="9"/>
      <c r="Q292" s="7"/>
    </row>
    <row r="293" spans="1:18" ht="13.5" outlineLevel="1" collapsed="1" thickBot="1">
      <c r="A293" s="7" t="s">
        <v>41</v>
      </c>
      <c r="B293" s="7" t="s">
        <v>41</v>
      </c>
      <c r="D293" s="96" t="s">
        <v>3594</v>
      </c>
      <c r="E293" s="3" t="s">
        <v>3613</v>
      </c>
      <c r="F293" s="13" t="s">
        <v>388</v>
      </c>
      <c r="G293" s="14">
        <v>10</v>
      </c>
      <c r="H293" s="14">
        <v>2</v>
      </c>
      <c r="I293" s="1198" t="s">
        <v>3719</v>
      </c>
      <c r="J293" s="1199"/>
      <c r="K293" s="1199"/>
      <c r="L293" s="1200"/>
      <c r="M293" s="120" t="s">
        <v>46</v>
      </c>
      <c r="N293" s="15"/>
      <c r="O293" s="1190" t="s">
        <v>3543</v>
      </c>
      <c r="P293" s="1191"/>
      <c r="Q293" s="226" t="s">
        <v>688</v>
      </c>
    </row>
    <row r="294" spans="1:18" hidden="1" outlineLevel="2">
      <c r="A294" s="7" t="s">
        <v>41</v>
      </c>
      <c r="B294" s="7" t="s">
        <v>41</v>
      </c>
      <c r="D294" s="96" t="s">
        <v>3594</v>
      </c>
      <c r="E294" s="58" t="s">
        <v>3613</v>
      </c>
      <c r="F294" s="17"/>
      <c r="G294" s="18"/>
      <c r="H294" s="19"/>
      <c r="I294" s="26" t="str">
        <f>"3035"</f>
        <v>3035</v>
      </c>
      <c r="J294" s="26" t="s">
        <v>3368</v>
      </c>
      <c r="K294" s="26" t="s">
        <v>132</v>
      </c>
      <c r="L294" s="27" t="s">
        <v>688</v>
      </c>
      <c r="M294" s="59"/>
      <c r="N294" s="10"/>
      <c r="O294" s="47" t="s">
        <v>700</v>
      </c>
      <c r="P294" s="26" t="s">
        <v>132</v>
      </c>
      <c r="Q294" s="222" t="s">
        <v>688</v>
      </c>
    </row>
    <row r="295" spans="1:18" hidden="1" outlineLevel="2">
      <c r="A295" s="7" t="s">
        <v>41</v>
      </c>
      <c r="B295" s="7" t="s">
        <v>41</v>
      </c>
      <c r="D295" s="96" t="s">
        <v>3594</v>
      </c>
      <c r="E295" s="58" t="s">
        <v>3613</v>
      </c>
      <c r="F295" s="17"/>
      <c r="G295" s="18"/>
      <c r="H295" s="19"/>
      <c r="I295" s="20" t="s">
        <v>190</v>
      </c>
      <c r="J295" s="20" t="s">
        <v>3369</v>
      </c>
      <c r="K295" s="20"/>
      <c r="L295" s="21" t="s">
        <v>84</v>
      </c>
      <c r="M295" s="66"/>
      <c r="N295" s="23"/>
      <c r="O295" s="20"/>
      <c r="P295" s="20"/>
      <c r="Q295" s="213" t="s">
        <v>688</v>
      </c>
    </row>
    <row r="296" spans="1:18" hidden="1" outlineLevel="2">
      <c r="A296" s="7" t="s">
        <v>41</v>
      </c>
      <c r="B296" s="7" t="s">
        <v>41</v>
      </c>
      <c r="D296" s="96" t="s">
        <v>3594</v>
      </c>
      <c r="E296" s="58" t="s">
        <v>3613</v>
      </c>
      <c r="F296" s="17"/>
      <c r="G296" s="18"/>
      <c r="H296" s="19"/>
      <c r="I296" s="26" t="s">
        <v>191</v>
      </c>
      <c r="J296" s="26" t="s">
        <v>3370</v>
      </c>
      <c r="K296" s="26" t="s">
        <v>105</v>
      </c>
      <c r="L296" s="27" t="s">
        <v>688</v>
      </c>
      <c r="M296" s="97" t="s">
        <v>46</v>
      </c>
      <c r="N296" s="98" t="s">
        <v>389</v>
      </c>
      <c r="O296" s="26" t="s">
        <v>3685</v>
      </c>
      <c r="P296" s="26" t="s">
        <v>106</v>
      </c>
      <c r="Q296" s="214" t="s">
        <v>688</v>
      </c>
    </row>
    <row r="297" spans="1:18" ht="60" hidden="1" outlineLevel="2">
      <c r="A297" s="7" t="s">
        <v>41</v>
      </c>
      <c r="B297" s="7" t="s">
        <v>41</v>
      </c>
      <c r="D297" s="96" t="s">
        <v>3594</v>
      </c>
      <c r="E297" s="58" t="s">
        <v>3613</v>
      </c>
      <c r="F297" s="17"/>
      <c r="G297" s="18"/>
      <c r="H297" s="19"/>
      <c r="I297" s="26" t="s">
        <v>193</v>
      </c>
      <c r="J297" s="26" t="s">
        <v>3341</v>
      </c>
      <c r="K297" s="26" t="s">
        <v>132</v>
      </c>
      <c r="L297" s="27" t="s">
        <v>84</v>
      </c>
      <c r="M297" s="97" t="s">
        <v>46</v>
      </c>
      <c r="N297" s="98" t="s">
        <v>390</v>
      </c>
      <c r="O297" s="53" t="s">
        <v>3679</v>
      </c>
      <c r="P297" s="26" t="s">
        <v>132</v>
      </c>
      <c r="Q297" s="214" t="s">
        <v>688</v>
      </c>
    </row>
    <row r="298" spans="1:18" hidden="1" outlineLevel="2">
      <c r="A298" s="7" t="s">
        <v>41</v>
      </c>
      <c r="B298" s="7" t="s">
        <v>41</v>
      </c>
      <c r="D298" s="96" t="s">
        <v>3594</v>
      </c>
      <c r="E298" s="58" t="s">
        <v>3613</v>
      </c>
      <c r="F298" s="17"/>
      <c r="G298" s="18"/>
      <c r="H298" s="19"/>
      <c r="I298" s="26" t="s">
        <v>194</v>
      </c>
      <c r="J298" s="26" t="s">
        <v>3342</v>
      </c>
      <c r="K298" s="26" t="s">
        <v>132</v>
      </c>
      <c r="L298" s="27" t="s">
        <v>84</v>
      </c>
      <c r="M298" s="123"/>
      <c r="N298" s="124"/>
      <c r="O298" s="127"/>
      <c r="P298" s="127"/>
      <c r="Q298" s="218"/>
    </row>
    <row r="299" spans="1:18" hidden="1" outlineLevel="2">
      <c r="A299" s="7" t="s">
        <v>41</v>
      </c>
      <c r="B299" s="7" t="s">
        <v>41</v>
      </c>
      <c r="D299" s="96" t="s">
        <v>3594</v>
      </c>
      <c r="E299" s="58" t="s">
        <v>3613</v>
      </c>
      <c r="F299" s="17"/>
      <c r="G299" s="18"/>
      <c r="H299" s="19"/>
      <c r="I299" s="20" t="s">
        <v>195</v>
      </c>
      <c r="J299" s="20" t="s">
        <v>3371</v>
      </c>
      <c r="K299" s="20"/>
      <c r="L299" s="21" t="s">
        <v>84</v>
      </c>
      <c r="M299" s="128"/>
      <c r="N299" s="129"/>
      <c r="O299" s="138"/>
      <c r="P299" s="138"/>
      <c r="Q299" s="219"/>
    </row>
    <row r="300" spans="1:18" hidden="1" outlineLevel="2">
      <c r="A300" s="7" t="s">
        <v>41</v>
      </c>
      <c r="B300" s="7" t="s">
        <v>41</v>
      </c>
      <c r="D300" s="96" t="s">
        <v>3594</v>
      </c>
      <c r="E300" s="58" t="s">
        <v>3613</v>
      </c>
      <c r="F300" s="17"/>
      <c r="G300" s="18"/>
      <c r="H300" s="19"/>
      <c r="I300" s="26" t="s">
        <v>196</v>
      </c>
      <c r="J300" s="26" t="s">
        <v>3372</v>
      </c>
      <c r="K300" s="26" t="s">
        <v>105</v>
      </c>
      <c r="L300" s="27" t="s">
        <v>688</v>
      </c>
      <c r="M300" s="123"/>
      <c r="N300" s="124"/>
      <c r="O300" s="126"/>
      <c r="P300" s="126"/>
      <c r="Q300" s="218"/>
    </row>
    <row r="301" spans="1:18" hidden="1" outlineLevel="2">
      <c r="A301" s="7" t="s">
        <v>41</v>
      </c>
      <c r="B301" s="7" t="s">
        <v>41</v>
      </c>
      <c r="D301" s="96" t="s">
        <v>3594</v>
      </c>
      <c r="E301" s="58" t="s">
        <v>3613</v>
      </c>
      <c r="F301" s="17"/>
      <c r="G301" s="18"/>
      <c r="H301" s="19"/>
      <c r="I301" s="26" t="s">
        <v>196</v>
      </c>
      <c r="J301" s="26" t="s">
        <v>3372</v>
      </c>
      <c r="K301" s="26" t="s">
        <v>105</v>
      </c>
      <c r="L301" s="27" t="s">
        <v>84</v>
      </c>
      <c r="M301" s="123"/>
      <c r="N301" s="124"/>
      <c r="O301" s="126"/>
      <c r="P301" s="126"/>
      <c r="Q301" s="218"/>
    </row>
    <row r="302" spans="1:18" hidden="1" outlineLevel="2">
      <c r="A302" s="7" t="s">
        <v>41</v>
      </c>
      <c r="B302" s="7" t="s">
        <v>41</v>
      </c>
      <c r="D302" s="96" t="s">
        <v>3594</v>
      </c>
      <c r="E302" s="58" t="s">
        <v>3613</v>
      </c>
      <c r="F302" s="17"/>
      <c r="G302" s="18"/>
      <c r="H302" s="19"/>
      <c r="I302" s="26" t="s">
        <v>196</v>
      </c>
      <c r="J302" s="26" t="s">
        <v>3372</v>
      </c>
      <c r="K302" s="26" t="s">
        <v>105</v>
      </c>
      <c r="L302" s="27" t="s">
        <v>84</v>
      </c>
      <c r="M302" s="123"/>
      <c r="N302" s="124"/>
      <c r="O302" s="126"/>
      <c r="P302" s="126"/>
      <c r="Q302" s="218"/>
    </row>
    <row r="303" spans="1:18" hidden="1" outlineLevel="2">
      <c r="A303" s="7" t="s">
        <v>41</v>
      </c>
      <c r="B303" s="7" t="s">
        <v>41</v>
      </c>
      <c r="D303" s="96" t="s">
        <v>3594</v>
      </c>
      <c r="E303" s="58" t="s">
        <v>3613</v>
      </c>
      <c r="F303" s="17"/>
      <c r="G303" s="18"/>
      <c r="H303" s="19"/>
      <c r="I303" s="26" t="s">
        <v>196</v>
      </c>
      <c r="J303" s="26" t="s">
        <v>3372</v>
      </c>
      <c r="K303" s="26" t="s">
        <v>105</v>
      </c>
      <c r="L303" s="27" t="s">
        <v>84</v>
      </c>
      <c r="M303" s="123"/>
      <c r="N303" s="124"/>
      <c r="O303" s="126"/>
      <c r="P303" s="126"/>
      <c r="Q303" s="218"/>
    </row>
    <row r="304" spans="1:18" hidden="1" outlineLevel="2">
      <c r="A304" s="7" t="s">
        <v>41</v>
      </c>
      <c r="B304" s="7" t="s">
        <v>41</v>
      </c>
      <c r="D304" s="96" t="s">
        <v>3594</v>
      </c>
      <c r="E304" s="58" t="s">
        <v>3613</v>
      </c>
      <c r="F304" s="17"/>
      <c r="G304" s="18"/>
      <c r="H304" s="19"/>
      <c r="I304" s="26" t="s">
        <v>196</v>
      </c>
      <c r="J304" s="26" t="s">
        <v>3372</v>
      </c>
      <c r="K304" s="26" t="s">
        <v>105</v>
      </c>
      <c r="L304" s="27" t="s">
        <v>84</v>
      </c>
      <c r="M304" s="123"/>
      <c r="N304" s="124"/>
      <c r="O304" s="126"/>
      <c r="P304" s="126"/>
      <c r="Q304" s="218"/>
    </row>
    <row r="305" spans="1:17" hidden="1" outlineLevel="2">
      <c r="A305" s="7" t="s">
        <v>41</v>
      </c>
      <c r="B305" s="7" t="s">
        <v>41</v>
      </c>
      <c r="D305" s="96" t="s">
        <v>3594</v>
      </c>
      <c r="E305" s="58" t="s">
        <v>3613</v>
      </c>
      <c r="F305" s="17"/>
      <c r="G305" s="18"/>
      <c r="H305" s="19"/>
      <c r="I305" s="20" t="s">
        <v>197</v>
      </c>
      <c r="J305" s="20" t="s">
        <v>3373</v>
      </c>
      <c r="K305" s="20"/>
      <c r="L305" s="21" t="s">
        <v>84</v>
      </c>
      <c r="M305" s="66"/>
      <c r="N305" s="23"/>
      <c r="O305" s="20"/>
      <c r="P305" s="20"/>
      <c r="Q305" s="213" t="s">
        <v>688</v>
      </c>
    </row>
    <row r="306" spans="1:17" hidden="1" outlineLevel="2">
      <c r="A306" s="7" t="s">
        <v>41</v>
      </c>
      <c r="B306" s="7" t="s">
        <v>41</v>
      </c>
      <c r="D306" s="96" t="s">
        <v>3594</v>
      </c>
      <c r="E306" s="58" t="s">
        <v>3613</v>
      </c>
      <c r="F306" s="17"/>
      <c r="G306" s="18"/>
      <c r="H306" s="19"/>
      <c r="I306" s="26" t="s">
        <v>198</v>
      </c>
      <c r="J306" s="26" t="s">
        <v>3374</v>
      </c>
      <c r="K306" s="26" t="s">
        <v>105</v>
      </c>
      <c r="L306" s="27" t="s">
        <v>688</v>
      </c>
      <c r="M306" s="97" t="s">
        <v>46</v>
      </c>
      <c r="N306" s="98" t="s">
        <v>391</v>
      </c>
      <c r="O306" s="26" t="s">
        <v>3686</v>
      </c>
      <c r="P306" s="26" t="s">
        <v>105</v>
      </c>
      <c r="Q306" s="214" t="s">
        <v>688</v>
      </c>
    </row>
    <row r="307" spans="1:17" hidden="1" outlineLevel="2">
      <c r="A307" s="7" t="s">
        <v>41</v>
      </c>
      <c r="B307" s="7" t="s">
        <v>41</v>
      </c>
      <c r="D307" s="96" t="s">
        <v>3594</v>
      </c>
      <c r="E307" s="58" t="s">
        <v>3613</v>
      </c>
      <c r="F307" s="17"/>
      <c r="G307" s="18"/>
      <c r="H307" s="19"/>
      <c r="I307" s="26" t="s">
        <v>198</v>
      </c>
      <c r="J307" s="26" t="s">
        <v>3374</v>
      </c>
      <c r="K307" s="26" t="s">
        <v>105</v>
      </c>
      <c r="L307" s="27" t="s">
        <v>84</v>
      </c>
      <c r="M307" s="123"/>
      <c r="N307" s="124"/>
      <c r="O307" s="127"/>
      <c r="P307" s="127"/>
      <c r="Q307" s="218"/>
    </row>
    <row r="308" spans="1:17" hidden="1" outlineLevel="2">
      <c r="A308" s="7" t="s">
        <v>41</v>
      </c>
      <c r="B308" s="7" t="s">
        <v>41</v>
      </c>
      <c r="D308" s="96" t="s">
        <v>3594</v>
      </c>
      <c r="E308" s="58" t="s">
        <v>3613</v>
      </c>
      <c r="F308" s="17"/>
      <c r="G308" s="18"/>
      <c r="H308" s="19"/>
      <c r="I308" s="26" t="s">
        <v>198</v>
      </c>
      <c r="J308" s="26" t="s">
        <v>3374</v>
      </c>
      <c r="K308" s="26" t="s">
        <v>105</v>
      </c>
      <c r="L308" s="27" t="s">
        <v>84</v>
      </c>
      <c r="M308" s="123"/>
      <c r="N308" s="124"/>
      <c r="O308" s="127"/>
      <c r="P308" s="127"/>
      <c r="Q308" s="218"/>
    </row>
    <row r="309" spans="1:17" hidden="1" outlineLevel="2">
      <c r="A309" s="7" t="s">
        <v>41</v>
      </c>
      <c r="B309" s="7" t="s">
        <v>41</v>
      </c>
      <c r="D309" s="96" t="s">
        <v>3594</v>
      </c>
      <c r="E309" s="58" t="s">
        <v>3613</v>
      </c>
      <c r="F309" s="17"/>
      <c r="G309" s="18"/>
      <c r="H309" s="19"/>
      <c r="I309" s="26" t="s">
        <v>198</v>
      </c>
      <c r="J309" s="26" t="s">
        <v>3374</v>
      </c>
      <c r="K309" s="26" t="s">
        <v>105</v>
      </c>
      <c r="L309" s="27" t="s">
        <v>84</v>
      </c>
      <c r="M309" s="123"/>
      <c r="N309" s="124"/>
      <c r="O309" s="127"/>
      <c r="P309" s="127"/>
      <c r="Q309" s="218"/>
    </row>
    <row r="310" spans="1:17" hidden="1" outlineLevel="2">
      <c r="A310" s="7" t="s">
        <v>41</v>
      </c>
      <c r="B310" s="7" t="s">
        <v>41</v>
      </c>
      <c r="D310" s="96" t="s">
        <v>3594</v>
      </c>
      <c r="E310" s="58" t="s">
        <v>3613</v>
      </c>
      <c r="F310" s="17"/>
      <c r="G310" s="18"/>
      <c r="H310" s="19"/>
      <c r="I310" s="26" t="s">
        <v>198</v>
      </c>
      <c r="J310" s="26" t="s">
        <v>3374</v>
      </c>
      <c r="K310" s="26" t="s">
        <v>105</v>
      </c>
      <c r="L310" s="27" t="s">
        <v>84</v>
      </c>
      <c r="M310" s="123"/>
      <c r="N310" s="124"/>
      <c r="O310" s="127"/>
      <c r="P310" s="127"/>
      <c r="Q310" s="218"/>
    </row>
    <row r="311" spans="1:17" hidden="1" outlineLevel="2">
      <c r="A311" s="7" t="s">
        <v>41</v>
      </c>
      <c r="B311" s="7" t="s">
        <v>41</v>
      </c>
      <c r="D311" s="96" t="s">
        <v>3594</v>
      </c>
      <c r="E311" s="58" t="s">
        <v>3613</v>
      </c>
      <c r="F311" s="17"/>
      <c r="G311" s="18"/>
      <c r="H311" s="19"/>
      <c r="I311" s="26" t="s">
        <v>199</v>
      </c>
      <c r="J311" s="26" t="s">
        <v>3375</v>
      </c>
      <c r="K311" s="26" t="s">
        <v>132</v>
      </c>
      <c r="L311" s="27" t="s">
        <v>84</v>
      </c>
      <c r="M311" s="123"/>
      <c r="N311" s="124"/>
      <c r="O311" s="127"/>
      <c r="P311" s="127"/>
      <c r="Q311" s="218"/>
    </row>
    <row r="312" spans="1:17" hidden="1" outlineLevel="2">
      <c r="A312" s="7" t="s">
        <v>41</v>
      </c>
      <c r="B312" s="7" t="s">
        <v>41</v>
      </c>
      <c r="D312" s="96" t="s">
        <v>3594</v>
      </c>
      <c r="E312" s="58" t="s">
        <v>3613</v>
      </c>
      <c r="F312" s="17"/>
      <c r="G312" s="18"/>
      <c r="H312" s="19"/>
      <c r="I312" s="20" t="s">
        <v>200</v>
      </c>
      <c r="J312" s="20" t="s">
        <v>3376</v>
      </c>
      <c r="K312" s="20"/>
      <c r="L312" s="21" t="s">
        <v>84</v>
      </c>
      <c r="M312" s="66"/>
      <c r="N312" s="23"/>
      <c r="O312" s="20"/>
      <c r="P312" s="20"/>
      <c r="Q312" s="213" t="s">
        <v>688</v>
      </c>
    </row>
    <row r="313" spans="1:17" hidden="1" outlineLevel="2">
      <c r="A313" s="7" t="s">
        <v>41</v>
      </c>
      <c r="B313" s="7" t="s">
        <v>41</v>
      </c>
      <c r="D313" s="96" t="s">
        <v>3594</v>
      </c>
      <c r="E313" s="58" t="s">
        <v>3613</v>
      </c>
      <c r="F313" s="17"/>
      <c r="G313" s="18"/>
      <c r="H313" s="19"/>
      <c r="I313" s="26" t="s">
        <v>201</v>
      </c>
      <c r="J313" s="26" t="s">
        <v>3377</v>
      </c>
      <c r="K313" s="26" t="s">
        <v>105</v>
      </c>
      <c r="L313" s="27" t="s">
        <v>688</v>
      </c>
      <c r="M313" s="97" t="s">
        <v>46</v>
      </c>
      <c r="N313" s="98" t="s">
        <v>392</v>
      </c>
      <c r="O313" s="26" t="s">
        <v>3687</v>
      </c>
      <c r="P313" s="26" t="s">
        <v>105</v>
      </c>
      <c r="Q313" s="214" t="s">
        <v>688</v>
      </c>
    </row>
    <row r="314" spans="1:17" hidden="1" outlineLevel="2">
      <c r="A314" s="7" t="s">
        <v>41</v>
      </c>
      <c r="B314" s="7" t="s">
        <v>41</v>
      </c>
      <c r="D314" s="96" t="s">
        <v>3594</v>
      </c>
      <c r="E314" s="58" t="s">
        <v>3613</v>
      </c>
      <c r="F314" s="17"/>
      <c r="G314" s="18"/>
      <c r="H314" s="19"/>
      <c r="I314" s="26" t="s">
        <v>201</v>
      </c>
      <c r="J314" s="26" t="s">
        <v>3377</v>
      </c>
      <c r="K314" s="26" t="s">
        <v>105</v>
      </c>
      <c r="L314" s="27" t="s">
        <v>84</v>
      </c>
      <c r="M314" s="97" t="s">
        <v>46</v>
      </c>
      <c r="N314" s="10" t="s">
        <v>393</v>
      </c>
      <c r="O314" s="26" t="s">
        <v>3688</v>
      </c>
      <c r="P314" s="26" t="s">
        <v>105</v>
      </c>
      <c r="Q314" s="216" t="s">
        <v>84</v>
      </c>
    </row>
    <row r="315" spans="1:17" hidden="1" outlineLevel="2">
      <c r="A315" s="7" t="s">
        <v>41</v>
      </c>
      <c r="B315" s="7" t="s">
        <v>41</v>
      </c>
      <c r="D315" s="96" t="s">
        <v>3594</v>
      </c>
      <c r="E315" s="58" t="s">
        <v>3613</v>
      </c>
      <c r="F315" s="17"/>
      <c r="G315" s="18"/>
      <c r="H315" s="19"/>
      <c r="I315" s="26" t="s">
        <v>201</v>
      </c>
      <c r="J315" s="26" t="s">
        <v>3377</v>
      </c>
      <c r="K315" s="26" t="s">
        <v>105</v>
      </c>
      <c r="L315" s="27" t="s">
        <v>84</v>
      </c>
      <c r="M315" s="97" t="s">
        <v>46</v>
      </c>
      <c r="N315" s="10" t="s">
        <v>394</v>
      </c>
      <c r="O315" s="26" t="s">
        <v>3689</v>
      </c>
      <c r="P315" s="26" t="s">
        <v>105</v>
      </c>
      <c r="Q315" s="216" t="s">
        <v>84</v>
      </c>
    </row>
    <row r="316" spans="1:17" hidden="1" outlineLevel="2">
      <c r="A316" s="7" t="s">
        <v>41</v>
      </c>
      <c r="B316" s="7" t="s">
        <v>41</v>
      </c>
      <c r="D316" s="96" t="s">
        <v>3594</v>
      </c>
      <c r="E316" s="58" t="s">
        <v>3613</v>
      </c>
      <c r="F316" s="17"/>
      <c r="G316" s="18"/>
      <c r="H316" s="19"/>
      <c r="I316" s="26" t="s">
        <v>201</v>
      </c>
      <c r="J316" s="26" t="s">
        <v>3377</v>
      </c>
      <c r="K316" s="26" t="s">
        <v>105</v>
      </c>
      <c r="L316" s="27" t="s">
        <v>84</v>
      </c>
      <c r="M316" s="123"/>
      <c r="N316" s="124"/>
      <c r="O316" s="127"/>
      <c r="P316" s="127"/>
      <c r="Q316" s="218"/>
    </row>
    <row r="317" spans="1:17" hidden="1" outlineLevel="2">
      <c r="A317" s="7" t="s">
        <v>41</v>
      </c>
      <c r="B317" s="7" t="s">
        <v>41</v>
      </c>
      <c r="D317" s="96" t="s">
        <v>3594</v>
      </c>
      <c r="E317" s="58" t="s">
        <v>3613</v>
      </c>
      <c r="F317" s="17"/>
      <c r="G317" s="18"/>
      <c r="H317" s="19"/>
      <c r="I317" s="20" t="str">
        <f>"3164"</f>
        <v>3164</v>
      </c>
      <c r="J317" s="20" t="s">
        <v>3378</v>
      </c>
      <c r="K317" s="20" t="s">
        <v>105</v>
      </c>
      <c r="L317" s="21" t="s">
        <v>84</v>
      </c>
      <c r="M317" s="103" t="s">
        <v>46</v>
      </c>
      <c r="N317" s="102" t="s">
        <v>395</v>
      </c>
      <c r="O317" s="20" t="s">
        <v>3690</v>
      </c>
      <c r="P317" s="20" t="s">
        <v>105</v>
      </c>
      <c r="Q317" s="213" t="s">
        <v>688</v>
      </c>
    </row>
    <row r="318" spans="1:17" hidden="1" outlineLevel="2">
      <c r="A318" s="7" t="s">
        <v>41</v>
      </c>
      <c r="B318" s="7" t="s">
        <v>41</v>
      </c>
      <c r="D318" s="96" t="s">
        <v>3594</v>
      </c>
      <c r="E318" s="58" t="s">
        <v>3613</v>
      </c>
      <c r="F318" s="17"/>
      <c r="G318" s="18"/>
      <c r="H318" s="19"/>
      <c r="I318" s="20" t="str">
        <f>"3229"</f>
        <v>3229</v>
      </c>
      <c r="J318" s="20" t="s">
        <v>3379</v>
      </c>
      <c r="K318" s="20" t="s">
        <v>157</v>
      </c>
      <c r="L318" s="21" t="s">
        <v>84</v>
      </c>
      <c r="M318" s="128"/>
      <c r="N318" s="129"/>
      <c r="O318" s="131"/>
      <c r="P318" s="131"/>
      <c r="Q318" s="219"/>
    </row>
    <row r="319" spans="1:17" hidden="1" outlineLevel="2">
      <c r="A319" s="7" t="s">
        <v>41</v>
      </c>
      <c r="B319" s="7" t="s">
        <v>41</v>
      </c>
      <c r="D319" s="96" t="s">
        <v>3594</v>
      </c>
      <c r="E319" s="58" t="s">
        <v>3613</v>
      </c>
      <c r="F319" s="17"/>
      <c r="G319" s="18"/>
      <c r="H319" s="19"/>
      <c r="I319" s="20" t="str">
        <f>"3251"</f>
        <v>3251</v>
      </c>
      <c r="J319" s="20" t="s">
        <v>3380</v>
      </c>
      <c r="K319" s="20" t="s">
        <v>157</v>
      </c>
      <c r="L319" s="21" t="s">
        <v>84</v>
      </c>
      <c r="M319" s="103" t="s">
        <v>46</v>
      </c>
      <c r="N319" s="102" t="s">
        <v>396</v>
      </c>
      <c r="O319" s="20" t="s">
        <v>3691</v>
      </c>
      <c r="P319" s="20" t="s">
        <v>157</v>
      </c>
      <c r="Q319" s="213" t="s">
        <v>688</v>
      </c>
    </row>
    <row r="320" spans="1:17" ht="13.5" hidden="1" outlineLevel="2" thickBot="1">
      <c r="A320" s="7" t="s">
        <v>41</v>
      </c>
      <c r="B320" s="7" t="s">
        <v>41</v>
      </c>
      <c r="D320" s="96" t="s">
        <v>3594</v>
      </c>
      <c r="E320" s="58" t="s">
        <v>3613</v>
      </c>
      <c r="F320" s="38"/>
      <c r="G320" s="39"/>
      <c r="H320" s="40"/>
      <c r="I320" s="41" t="str">
        <f>"3207"</f>
        <v>3207</v>
      </c>
      <c r="J320" s="41" t="s">
        <v>3381</v>
      </c>
      <c r="K320" s="41" t="s">
        <v>132</v>
      </c>
      <c r="L320" s="42" t="s">
        <v>84</v>
      </c>
      <c r="M320" s="104" t="s">
        <v>46</v>
      </c>
      <c r="N320" s="69" t="s">
        <v>397</v>
      </c>
      <c r="O320" s="41" t="s">
        <v>3692</v>
      </c>
      <c r="P320" s="41" t="s">
        <v>124</v>
      </c>
      <c r="Q320" s="225" t="s">
        <v>84</v>
      </c>
    </row>
    <row r="321" spans="1:18" ht="13.5" hidden="1" outlineLevel="2" thickBot="1">
      <c r="A321" s="7" t="s">
        <v>41</v>
      </c>
      <c r="B321" s="7" t="s">
        <v>41</v>
      </c>
      <c r="D321" s="96" t="s">
        <v>3594</v>
      </c>
      <c r="E321" s="58" t="s">
        <v>3613</v>
      </c>
      <c r="F321" s="198"/>
      <c r="G321" s="198"/>
      <c r="H321" s="198"/>
      <c r="I321" s="198"/>
      <c r="J321" s="198"/>
      <c r="K321" s="198"/>
      <c r="L321" s="198"/>
      <c r="M321" s="9"/>
      <c r="N321" s="9"/>
      <c r="O321" s="9"/>
      <c r="P321" s="9"/>
      <c r="Q321" s="7"/>
    </row>
    <row r="322" spans="1:18" ht="13.5" outlineLevel="1" collapsed="1" thickBot="1">
      <c r="C322" s="7" t="s">
        <v>41</v>
      </c>
      <c r="D322" s="96" t="s">
        <v>3594</v>
      </c>
      <c r="E322" s="3" t="s">
        <v>3613</v>
      </c>
      <c r="F322" s="13" t="s">
        <v>388</v>
      </c>
      <c r="G322" s="14">
        <v>10</v>
      </c>
      <c r="H322" s="14">
        <v>2</v>
      </c>
      <c r="I322" s="1198" t="s">
        <v>3719</v>
      </c>
      <c r="J322" s="1199"/>
      <c r="K322" s="1199"/>
      <c r="L322" s="1200"/>
      <c r="M322" s="120" t="s">
        <v>46</v>
      </c>
      <c r="N322" s="15"/>
      <c r="O322" s="1190" t="s">
        <v>3543</v>
      </c>
      <c r="P322" s="1191"/>
      <c r="Q322" s="226" t="s">
        <v>688</v>
      </c>
    </row>
    <row r="323" spans="1:18" hidden="1" outlineLevel="2">
      <c r="C323" s="7" t="s">
        <v>41</v>
      </c>
      <c r="D323" s="96" t="s">
        <v>3594</v>
      </c>
      <c r="E323" s="58" t="s">
        <v>3613</v>
      </c>
      <c r="F323" s="17"/>
      <c r="G323" s="18"/>
      <c r="H323" s="19"/>
      <c r="I323" s="26" t="str">
        <f>"3035"</f>
        <v>3035</v>
      </c>
      <c r="J323" s="26" t="s">
        <v>3368</v>
      </c>
      <c r="K323" s="26" t="s">
        <v>132</v>
      </c>
      <c r="L323" s="27" t="s">
        <v>688</v>
      </c>
      <c r="M323" s="59"/>
      <c r="N323" s="10"/>
      <c r="O323" s="47" t="s">
        <v>700</v>
      </c>
      <c r="P323" s="26" t="s">
        <v>132</v>
      </c>
      <c r="Q323" s="222" t="s">
        <v>688</v>
      </c>
      <c r="R323" s="1192" t="s">
        <v>7989</v>
      </c>
    </row>
    <row r="324" spans="1:18" hidden="1" outlineLevel="2">
      <c r="C324" s="7" t="s">
        <v>41</v>
      </c>
      <c r="D324" s="96" t="s">
        <v>3594</v>
      </c>
      <c r="E324" s="58" t="s">
        <v>3613</v>
      </c>
      <c r="F324" s="17"/>
      <c r="G324" s="18"/>
      <c r="H324" s="19"/>
      <c r="I324" s="20" t="s">
        <v>190</v>
      </c>
      <c r="J324" s="20" t="s">
        <v>3369</v>
      </c>
      <c r="K324" s="20"/>
      <c r="L324" s="21" t="s">
        <v>84</v>
      </c>
      <c r="M324" s="66"/>
      <c r="N324" s="23"/>
      <c r="O324" s="20"/>
      <c r="P324" s="20"/>
      <c r="Q324" s="213" t="s">
        <v>688</v>
      </c>
      <c r="R324" s="1202"/>
    </row>
    <row r="325" spans="1:18" hidden="1" outlineLevel="2">
      <c r="C325" s="7" t="s">
        <v>41</v>
      </c>
      <c r="D325" s="96" t="s">
        <v>3594</v>
      </c>
      <c r="E325" s="58" t="s">
        <v>3613</v>
      </c>
      <c r="F325" s="17"/>
      <c r="G325" s="18"/>
      <c r="H325" s="19"/>
      <c r="I325" s="26" t="s">
        <v>191</v>
      </c>
      <c r="J325" s="26" t="s">
        <v>3370</v>
      </c>
      <c r="K325" s="26" t="s">
        <v>105</v>
      </c>
      <c r="L325" s="27" t="s">
        <v>688</v>
      </c>
      <c r="M325" s="97" t="s">
        <v>46</v>
      </c>
      <c r="N325" s="98" t="s">
        <v>389</v>
      </c>
      <c r="O325" s="26" t="s">
        <v>3685</v>
      </c>
      <c r="P325" s="26" t="s">
        <v>105</v>
      </c>
      <c r="Q325" s="214" t="s">
        <v>688</v>
      </c>
      <c r="R325" s="1202"/>
    </row>
    <row r="326" spans="1:18" ht="36" hidden="1" outlineLevel="2">
      <c r="C326" s="7" t="s">
        <v>41</v>
      </c>
      <c r="D326" s="96" t="s">
        <v>3594</v>
      </c>
      <c r="E326" s="58" t="s">
        <v>3613</v>
      </c>
      <c r="F326" s="17"/>
      <c r="G326" s="18"/>
      <c r="H326" s="19"/>
      <c r="I326" s="26" t="s">
        <v>193</v>
      </c>
      <c r="J326" s="26" t="s">
        <v>3341</v>
      </c>
      <c r="K326" s="26" t="s">
        <v>132</v>
      </c>
      <c r="L326" s="27" t="s">
        <v>84</v>
      </c>
      <c r="M326" s="97" t="s">
        <v>46</v>
      </c>
      <c r="N326" s="98" t="s">
        <v>390</v>
      </c>
      <c r="O326" s="53" t="s">
        <v>3680</v>
      </c>
      <c r="P326" s="26" t="s">
        <v>132</v>
      </c>
      <c r="Q326" s="214" t="s">
        <v>688</v>
      </c>
      <c r="R326" s="1202"/>
    </row>
    <row r="327" spans="1:18" hidden="1" outlineLevel="2">
      <c r="C327" s="7" t="s">
        <v>41</v>
      </c>
      <c r="D327" s="96" t="s">
        <v>3594</v>
      </c>
      <c r="E327" s="58" t="s">
        <v>3613</v>
      </c>
      <c r="F327" s="17"/>
      <c r="G327" s="18"/>
      <c r="H327" s="19"/>
      <c r="I327" s="26" t="s">
        <v>194</v>
      </c>
      <c r="J327" s="26" t="s">
        <v>3342</v>
      </c>
      <c r="K327" s="26" t="s">
        <v>132</v>
      </c>
      <c r="L327" s="27" t="s">
        <v>84</v>
      </c>
      <c r="M327" s="123"/>
      <c r="N327" s="124"/>
      <c r="O327" s="127"/>
      <c r="P327" s="127"/>
      <c r="Q327" s="218"/>
      <c r="R327" s="1202"/>
    </row>
    <row r="328" spans="1:18" hidden="1" outlineLevel="2">
      <c r="C328" s="7" t="s">
        <v>41</v>
      </c>
      <c r="D328" s="96" t="s">
        <v>3594</v>
      </c>
      <c r="E328" s="58" t="s">
        <v>3613</v>
      </c>
      <c r="F328" s="17"/>
      <c r="G328" s="18"/>
      <c r="H328" s="19"/>
      <c r="I328" s="20" t="s">
        <v>195</v>
      </c>
      <c r="J328" s="20" t="s">
        <v>3371</v>
      </c>
      <c r="K328" s="20"/>
      <c r="L328" s="21" t="s">
        <v>84</v>
      </c>
      <c r="M328" s="128"/>
      <c r="N328" s="129"/>
      <c r="O328" s="138"/>
      <c r="P328" s="138"/>
      <c r="Q328" s="219"/>
      <c r="R328" s="1202"/>
    </row>
    <row r="329" spans="1:18" hidden="1" outlineLevel="2">
      <c r="C329" s="7" t="s">
        <v>41</v>
      </c>
      <c r="D329" s="96" t="s">
        <v>3594</v>
      </c>
      <c r="E329" s="58" t="s">
        <v>3613</v>
      </c>
      <c r="F329" s="17"/>
      <c r="G329" s="18"/>
      <c r="H329" s="19"/>
      <c r="I329" s="26" t="s">
        <v>196</v>
      </c>
      <c r="J329" s="26" t="s">
        <v>3372</v>
      </c>
      <c r="K329" s="26" t="s">
        <v>105</v>
      </c>
      <c r="L329" s="27" t="s">
        <v>688</v>
      </c>
      <c r="M329" s="123"/>
      <c r="N329" s="124"/>
      <c r="O329" s="126"/>
      <c r="P329" s="126"/>
      <c r="Q329" s="218"/>
      <c r="R329" s="1202"/>
    </row>
    <row r="330" spans="1:18" hidden="1" outlineLevel="2">
      <c r="C330" s="7" t="s">
        <v>41</v>
      </c>
      <c r="D330" s="96" t="s">
        <v>3594</v>
      </c>
      <c r="E330" s="58" t="s">
        <v>3613</v>
      </c>
      <c r="F330" s="17"/>
      <c r="G330" s="18"/>
      <c r="H330" s="19"/>
      <c r="I330" s="26" t="s">
        <v>196</v>
      </c>
      <c r="J330" s="26" t="s">
        <v>3372</v>
      </c>
      <c r="K330" s="26" t="s">
        <v>105</v>
      </c>
      <c r="L330" s="27" t="s">
        <v>84</v>
      </c>
      <c r="M330" s="123"/>
      <c r="N330" s="124"/>
      <c r="O330" s="126"/>
      <c r="P330" s="126"/>
      <c r="Q330" s="218"/>
      <c r="R330" s="1202"/>
    </row>
    <row r="331" spans="1:18" hidden="1" outlineLevel="2">
      <c r="C331" s="7" t="s">
        <v>41</v>
      </c>
      <c r="D331" s="96" t="s">
        <v>3594</v>
      </c>
      <c r="E331" s="58" t="s">
        <v>3613</v>
      </c>
      <c r="F331" s="17"/>
      <c r="G331" s="18"/>
      <c r="H331" s="19"/>
      <c r="I331" s="26" t="s">
        <v>196</v>
      </c>
      <c r="J331" s="26" t="s">
        <v>3372</v>
      </c>
      <c r="K331" s="26" t="s">
        <v>105</v>
      </c>
      <c r="L331" s="27" t="s">
        <v>84</v>
      </c>
      <c r="M331" s="123"/>
      <c r="N331" s="124"/>
      <c r="O331" s="126"/>
      <c r="P331" s="126"/>
      <c r="Q331" s="218"/>
      <c r="R331" s="1202"/>
    </row>
    <row r="332" spans="1:18" hidden="1" outlineLevel="2">
      <c r="C332" s="7" t="s">
        <v>41</v>
      </c>
      <c r="D332" s="96" t="s">
        <v>3594</v>
      </c>
      <c r="E332" s="58" t="s">
        <v>3613</v>
      </c>
      <c r="F332" s="17"/>
      <c r="G332" s="18"/>
      <c r="H332" s="19"/>
      <c r="I332" s="26" t="s">
        <v>196</v>
      </c>
      <c r="J332" s="26" t="s">
        <v>3372</v>
      </c>
      <c r="K332" s="26" t="s">
        <v>105</v>
      </c>
      <c r="L332" s="27" t="s">
        <v>84</v>
      </c>
      <c r="M332" s="123"/>
      <c r="N332" s="124"/>
      <c r="O332" s="126"/>
      <c r="P332" s="126"/>
      <c r="Q332" s="218"/>
      <c r="R332" s="1202"/>
    </row>
    <row r="333" spans="1:18" hidden="1" outlineLevel="2">
      <c r="C333" s="7" t="s">
        <v>41</v>
      </c>
      <c r="D333" s="96" t="s">
        <v>3594</v>
      </c>
      <c r="E333" s="58" t="s">
        <v>3613</v>
      </c>
      <c r="F333" s="17"/>
      <c r="G333" s="18"/>
      <c r="H333" s="19"/>
      <c r="I333" s="26" t="s">
        <v>196</v>
      </c>
      <c r="J333" s="26" t="s">
        <v>3372</v>
      </c>
      <c r="K333" s="26" t="s">
        <v>105</v>
      </c>
      <c r="L333" s="27" t="s">
        <v>84</v>
      </c>
      <c r="M333" s="123"/>
      <c r="N333" s="124"/>
      <c r="O333" s="126"/>
      <c r="P333" s="126"/>
      <c r="Q333" s="218"/>
      <c r="R333" s="1202"/>
    </row>
    <row r="334" spans="1:18" hidden="1" outlineLevel="2">
      <c r="C334" s="7" t="s">
        <v>41</v>
      </c>
      <c r="D334" s="96" t="s">
        <v>3594</v>
      </c>
      <c r="E334" s="58" t="s">
        <v>3613</v>
      </c>
      <c r="F334" s="17"/>
      <c r="G334" s="18"/>
      <c r="H334" s="19"/>
      <c r="I334" s="20" t="s">
        <v>197</v>
      </c>
      <c r="J334" s="20" t="s">
        <v>3373</v>
      </c>
      <c r="K334" s="20"/>
      <c r="L334" s="21" t="s">
        <v>84</v>
      </c>
      <c r="M334" s="66"/>
      <c r="N334" s="23"/>
      <c r="O334" s="20"/>
      <c r="P334" s="20"/>
      <c r="Q334" s="213" t="s">
        <v>688</v>
      </c>
      <c r="R334" s="1202"/>
    </row>
    <row r="335" spans="1:18" hidden="1" outlineLevel="2">
      <c r="C335" s="7" t="s">
        <v>41</v>
      </c>
      <c r="D335" s="96" t="s">
        <v>3594</v>
      </c>
      <c r="E335" s="58" t="s">
        <v>3613</v>
      </c>
      <c r="F335" s="17"/>
      <c r="G335" s="18"/>
      <c r="H335" s="19"/>
      <c r="I335" s="26" t="s">
        <v>198</v>
      </c>
      <c r="J335" s="26" t="s">
        <v>3374</v>
      </c>
      <c r="K335" s="26" t="s">
        <v>105</v>
      </c>
      <c r="L335" s="27" t="s">
        <v>688</v>
      </c>
      <c r="M335" s="97" t="s">
        <v>46</v>
      </c>
      <c r="N335" s="98" t="s">
        <v>391</v>
      </c>
      <c r="O335" s="26" t="s">
        <v>3693</v>
      </c>
      <c r="P335" s="26" t="s">
        <v>105</v>
      </c>
      <c r="Q335" s="214" t="s">
        <v>688</v>
      </c>
      <c r="R335" s="1202"/>
    </row>
    <row r="336" spans="1:18" hidden="1" outlineLevel="2">
      <c r="C336" s="7" t="s">
        <v>41</v>
      </c>
      <c r="D336" s="96" t="s">
        <v>3594</v>
      </c>
      <c r="E336" s="58" t="s">
        <v>3613</v>
      </c>
      <c r="F336" s="17"/>
      <c r="G336" s="18"/>
      <c r="H336" s="19"/>
      <c r="I336" s="26" t="s">
        <v>198</v>
      </c>
      <c r="J336" s="26" t="s">
        <v>3374</v>
      </c>
      <c r="K336" s="26" t="s">
        <v>105</v>
      </c>
      <c r="L336" s="27" t="s">
        <v>84</v>
      </c>
      <c r="M336" s="123"/>
      <c r="N336" s="124"/>
      <c r="O336" s="127"/>
      <c r="P336" s="127"/>
      <c r="Q336" s="218"/>
      <c r="R336" s="1202"/>
    </row>
    <row r="337" spans="3:18" hidden="1" outlineLevel="2">
      <c r="C337" s="7" t="s">
        <v>41</v>
      </c>
      <c r="D337" s="96" t="s">
        <v>3594</v>
      </c>
      <c r="E337" s="58" t="s">
        <v>3613</v>
      </c>
      <c r="F337" s="17"/>
      <c r="G337" s="18"/>
      <c r="H337" s="19"/>
      <c r="I337" s="26" t="s">
        <v>198</v>
      </c>
      <c r="J337" s="26" t="s">
        <v>3374</v>
      </c>
      <c r="K337" s="26" t="s">
        <v>105</v>
      </c>
      <c r="L337" s="27" t="s">
        <v>84</v>
      </c>
      <c r="M337" s="123"/>
      <c r="N337" s="124"/>
      <c r="O337" s="127"/>
      <c r="P337" s="127"/>
      <c r="Q337" s="218"/>
      <c r="R337" s="1202"/>
    </row>
    <row r="338" spans="3:18" hidden="1" outlineLevel="2">
      <c r="C338" s="7" t="s">
        <v>41</v>
      </c>
      <c r="D338" s="96" t="s">
        <v>3594</v>
      </c>
      <c r="E338" s="58" t="s">
        <v>3613</v>
      </c>
      <c r="F338" s="17"/>
      <c r="G338" s="18"/>
      <c r="H338" s="19"/>
      <c r="I338" s="26" t="s">
        <v>198</v>
      </c>
      <c r="J338" s="26" t="s">
        <v>3374</v>
      </c>
      <c r="K338" s="26" t="s">
        <v>105</v>
      </c>
      <c r="L338" s="27" t="s">
        <v>84</v>
      </c>
      <c r="M338" s="123"/>
      <c r="N338" s="124"/>
      <c r="O338" s="127"/>
      <c r="P338" s="127"/>
      <c r="Q338" s="218"/>
      <c r="R338" s="1202"/>
    </row>
    <row r="339" spans="3:18" hidden="1" outlineLevel="2">
      <c r="C339" s="7" t="s">
        <v>41</v>
      </c>
      <c r="D339" s="96" t="s">
        <v>3594</v>
      </c>
      <c r="E339" s="58" t="s">
        <v>3613</v>
      </c>
      <c r="F339" s="17"/>
      <c r="G339" s="18"/>
      <c r="H339" s="19"/>
      <c r="I339" s="26" t="s">
        <v>198</v>
      </c>
      <c r="J339" s="26" t="s">
        <v>3374</v>
      </c>
      <c r="K339" s="26" t="s">
        <v>105</v>
      </c>
      <c r="L339" s="27" t="s">
        <v>84</v>
      </c>
      <c r="M339" s="123"/>
      <c r="N339" s="124"/>
      <c r="O339" s="127"/>
      <c r="P339" s="127"/>
      <c r="Q339" s="218"/>
      <c r="R339" s="1202"/>
    </row>
    <row r="340" spans="3:18" hidden="1" outlineLevel="2">
      <c r="C340" s="7" t="s">
        <v>41</v>
      </c>
      <c r="D340" s="96" t="s">
        <v>3594</v>
      </c>
      <c r="E340" s="58" t="s">
        <v>3613</v>
      </c>
      <c r="F340" s="17"/>
      <c r="G340" s="18"/>
      <c r="H340" s="19"/>
      <c r="I340" s="26" t="s">
        <v>199</v>
      </c>
      <c r="J340" s="26" t="s">
        <v>3375</v>
      </c>
      <c r="K340" s="26" t="s">
        <v>132</v>
      </c>
      <c r="L340" s="27" t="s">
        <v>84</v>
      </c>
      <c r="M340" s="123"/>
      <c r="N340" s="124"/>
      <c r="O340" s="127"/>
      <c r="P340" s="127"/>
      <c r="Q340" s="218"/>
      <c r="R340" s="1202"/>
    </row>
    <row r="341" spans="3:18" hidden="1" outlineLevel="2">
      <c r="C341" s="7" t="s">
        <v>41</v>
      </c>
      <c r="D341" s="96" t="s">
        <v>3594</v>
      </c>
      <c r="E341" s="58" t="s">
        <v>3613</v>
      </c>
      <c r="F341" s="17"/>
      <c r="G341" s="18"/>
      <c r="H341" s="19"/>
      <c r="I341" s="20" t="s">
        <v>200</v>
      </c>
      <c r="J341" s="20" t="s">
        <v>3376</v>
      </c>
      <c r="K341" s="20"/>
      <c r="L341" s="21" t="s">
        <v>84</v>
      </c>
      <c r="M341" s="66"/>
      <c r="N341" s="23"/>
      <c r="O341" s="20"/>
      <c r="P341" s="20"/>
      <c r="Q341" s="213" t="s">
        <v>688</v>
      </c>
      <c r="R341" s="1202"/>
    </row>
    <row r="342" spans="3:18" hidden="1" outlineLevel="2">
      <c r="C342" s="7" t="s">
        <v>41</v>
      </c>
      <c r="D342" s="96" t="s">
        <v>3594</v>
      </c>
      <c r="E342" s="58" t="s">
        <v>3613</v>
      </c>
      <c r="F342" s="17"/>
      <c r="G342" s="18"/>
      <c r="H342" s="19"/>
      <c r="I342" s="26" t="s">
        <v>201</v>
      </c>
      <c r="J342" s="26" t="s">
        <v>3377</v>
      </c>
      <c r="K342" s="26" t="s">
        <v>105</v>
      </c>
      <c r="L342" s="27" t="s">
        <v>688</v>
      </c>
      <c r="M342" s="97" t="s">
        <v>46</v>
      </c>
      <c r="N342" s="98" t="s">
        <v>392</v>
      </c>
      <c r="O342" s="26" t="s">
        <v>3687</v>
      </c>
      <c r="P342" s="26" t="s">
        <v>105</v>
      </c>
      <c r="Q342" s="214" t="s">
        <v>688</v>
      </c>
      <c r="R342" s="1202"/>
    </row>
    <row r="343" spans="3:18" hidden="1" outlineLevel="2">
      <c r="C343" s="7" t="s">
        <v>41</v>
      </c>
      <c r="D343" s="96" t="s">
        <v>3594</v>
      </c>
      <c r="E343" s="58" t="s">
        <v>3613</v>
      </c>
      <c r="F343" s="17"/>
      <c r="G343" s="18"/>
      <c r="H343" s="19"/>
      <c r="I343" s="26" t="s">
        <v>201</v>
      </c>
      <c r="J343" s="26" t="s">
        <v>3377</v>
      </c>
      <c r="K343" s="26" t="s">
        <v>105</v>
      </c>
      <c r="L343" s="27" t="s">
        <v>84</v>
      </c>
      <c r="M343" s="97" t="s">
        <v>46</v>
      </c>
      <c r="N343" s="10" t="s">
        <v>393</v>
      </c>
      <c r="O343" s="26" t="s">
        <v>3688</v>
      </c>
      <c r="P343" s="26" t="s">
        <v>105</v>
      </c>
      <c r="Q343" s="216" t="s">
        <v>84</v>
      </c>
      <c r="R343" s="1202"/>
    </row>
    <row r="344" spans="3:18" hidden="1" outlineLevel="2">
      <c r="C344" s="7" t="s">
        <v>41</v>
      </c>
      <c r="D344" s="96" t="s">
        <v>3594</v>
      </c>
      <c r="E344" s="58" t="s">
        <v>3613</v>
      </c>
      <c r="F344" s="17"/>
      <c r="G344" s="18"/>
      <c r="H344" s="19"/>
      <c r="I344" s="26" t="s">
        <v>201</v>
      </c>
      <c r="J344" s="26" t="s">
        <v>3377</v>
      </c>
      <c r="K344" s="26" t="s">
        <v>105</v>
      </c>
      <c r="L344" s="27" t="s">
        <v>84</v>
      </c>
      <c r="M344" s="97" t="s">
        <v>46</v>
      </c>
      <c r="N344" s="10" t="s">
        <v>394</v>
      </c>
      <c r="O344" s="26" t="s">
        <v>3689</v>
      </c>
      <c r="P344" s="26" t="s">
        <v>105</v>
      </c>
      <c r="Q344" s="216" t="s">
        <v>84</v>
      </c>
      <c r="R344" s="1202"/>
    </row>
    <row r="345" spans="3:18" hidden="1" outlineLevel="2">
      <c r="C345" s="7" t="s">
        <v>41</v>
      </c>
      <c r="D345" s="96" t="s">
        <v>3594</v>
      </c>
      <c r="E345" s="58" t="s">
        <v>3613</v>
      </c>
      <c r="F345" s="17"/>
      <c r="G345" s="18"/>
      <c r="H345" s="19"/>
      <c r="I345" s="26" t="s">
        <v>201</v>
      </c>
      <c r="J345" s="26" t="s">
        <v>3377</v>
      </c>
      <c r="K345" s="26" t="s">
        <v>105</v>
      </c>
      <c r="L345" s="27" t="s">
        <v>84</v>
      </c>
      <c r="M345" s="123"/>
      <c r="N345" s="124"/>
      <c r="O345" s="127"/>
      <c r="P345" s="127"/>
      <c r="Q345" s="218"/>
      <c r="R345" s="1202"/>
    </row>
    <row r="346" spans="3:18" hidden="1" outlineLevel="2">
      <c r="C346" s="7" t="s">
        <v>41</v>
      </c>
      <c r="D346" s="96" t="s">
        <v>3594</v>
      </c>
      <c r="E346" s="58" t="s">
        <v>3613</v>
      </c>
      <c r="F346" s="17"/>
      <c r="G346" s="18"/>
      <c r="H346" s="19"/>
      <c r="I346" s="20" t="str">
        <f>"3164"</f>
        <v>3164</v>
      </c>
      <c r="J346" s="20" t="s">
        <v>3378</v>
      </c>
      <c r="K346" s="20" t="s">
        <v>105</v>
      </c>
      <c r="L346" s="21" t="s">
        <v>84</v>
      </c>
      <c r="M346" s="103" t="s">
        <v>46</v>
      </c>
      <c r="N346" s="102" t="s">
        <v>395</v>
      </c>
      <c r="O346" s="20" t="s">
        <v>3690</v>
      </c>
      <c r="P346" s="20" t="s">
        <v>105</v>
      </c>
      <c r="Q346" s="213" t="s">
        <v>688</v>
      </c>
      <c r="R346" s="1202"/>
    </row>
    <row r="347" spans="3:18" hidden="1" outlineLevel="2">
      <c r="C347" s="7" t="s">
        <v>41</v>
      </c>
      <c r="D347" s="96" t="s">
        <v>3594</v>
      </c>
      <c r="E347" s="58" t="s">
        <v>3613</v>
      </c>
      <c r="F347" s="17"/>
      <c r="G347" s="18"/>
      <c r="H347" s="19"/>
      <c r="I347" s="20" t="str">
        <f>"3229"</f>
        <v>3229</v>
      </c>
      <c r="J347" s="20" t="s">
        <v>3379</v>
      </c>
      <c r="K347" s="20" t="s">
        <v>157</v>
      </c>
      <c r="L347" s="21" t="s">
        <v>84</v>
      </c>
      <c r="M347" s="128"/>
      <c r="N347" s="129"/>
      <c r="O347" s="131"/>
      <c r="P347" s="131"/>
      <c r="Q347" s="219"/>
      <c r="R347" s="1202"/>
    </row>
    <row r="348" spans="3:18" hidden="1" outlineLevel="2">
      <c r="C348" s="7" t="s">
        <v>41</v>
      </c>
      <c r="D348" s="96" t="s">
        <v>3594</v>
      </c>
      <c r="E348" s="58" t="s">
        <v>3613</v>
      </c>
      <c r="F348" s="17"/>
      <c r="G348" s="18"/>
      <c r="H348" s="19"/>
      <c r="I348" s="20" t="str">
        <f>"3251"</f>
        <v>3251</v>
      </c>
      <c r="J348" s="20" t="s">
        <v>3380</v>
      </c>
      <c r="K348" s="20" t="s">
        <v>157</v>
      </c>
      <c r="L348" s="21" t="s">
        <v>84</v>
      </c>
      <c r="M348" s="103" t="s">
        <v>46</v>
      </c>
      <c r="N348" s="102" t="s">
        <v>396</v>
      </c>
      <c r="O348" s="20" t="s">
        <v>3691</v>
      </c>
      <c r="P348" s="20" t="s">
        <v>157</v>
      </c>
      <c r="Q348" s="213" t="s">
        <v>688</v>
      </c>
      <c r="R348" s="1202"/>
    </row>
    <row r="349" spans="3:18" ht="13.5" hidden="1" outlineLevel="2" thickBot="1">
      <c r="C349" s="7" t="s">
        <v>41</v>
      </c>
      <c r="D349" s="96" t="s">
        <v>3594</v>
      </c>
      <c r="E349" s="58" t="s">
        <v>3613</v>
      </c>
      <c r="F349" s="38"/>
      <c r="G349" s="39"/>
      <c r="H349" s="40"/>
      <c r="I349" s="41" t="str">
        <f>"3207"</f>
        <v>3207</v>
      </c>
      <c r="J349" s="41" t="s">
        <v>3381</v>
      </c>
      <c r="K349" s="41" t="s">
        <v>132</v>
      </c>
      <c r="L349" s="42" t="s">
        <v>84</v>
      </c>
      <c r="M349" s="104" t="s">
        <v>46</v>
      </c>
      <c r="N349" s="373" t="s">
        <v>397</v>
      </c>
      <c r="O349" s="41" t="s">
        <v>3692</v>
      </c>
      <c r="P349" s="41" t="s">
        <v>124</v>
      </c>
      <c r="Q349" s="230" t="s">
        <v>688</v>
      </c>
      <c r="R349" s="1203"/>
    </row>
    <row r="350" spans="3:18" ht="13.5" hidden="1" outlineLevel="2" thickBot="1">
      <c r="C350" s="7" t="s">
        <v>41</v>
      </c>
      <c r="D350" s="96" t="s">
        <v>3594</v>
      </c>
      <c r="E350" s="58" t="s">
        <v>3613</v>
      </c>
      <c r="F350" s="198"/>
      <c r="G350" s="198"/>
      <c r="H350" s="198"/>
      <c r="I350" s="198"/>
      <c r="J350" s="198"/>
      <c r="K350" s="198"/>
      <c r="L350" s="198"/>
      <c r="M350" s="9"/>
      <c r="N350" s="9"/>
      <c r="O350" s="9"/>
      <c r="P350" s="9"/>
      <c r="Q350" s="7"/>
    </row>
    <row r="351" spans="3:18" ht="13.5" outlineLevel="1" collapsed="1" thickBot="1">
      <c r="C351" s="7" t="s">
        <v>41</v>
      </c>
      <c r="D351" s="96" t="s">
        <v>3594</v>
      </c>
      <c r="E351" s="3" t="s">
        <v>3614</v>
      </c>
      <c r="F351" s="13" t="s">
        <v>1143</v>
      </c>
      <c r="G351" s="14">
        <v>13</v>
      </c>
      <c r="H351" s="14">
        <v>3</v>
      </c>
      <c r="I351" s="1198" t="s">
        <v>3694</v>
      </c>
      <c r="J351" s="1199"/>
      <c r="K351" s="1199"/>
      <c r="L351" s="1200"/>
      <c r="M351" s="120" t="s">
        <v>46</v>
      </c>
      <c r="N351" s="15"/>
      <c r="O351" s="1196" t="s">
        <v>3779</v>
      </c>
      <c r="P351" s="1197"/>
      <c r="Q351" s="212" t="s">
        <v>109</v>
      </c>
    </row>
    <row r="352" spans="3:18" hidden="1" outlineLevel="2">
      <c r="C352" s="7" t="s">
        <v>41</v>
      </c>
      <c r="D352" s="96" t="s">
        <v>3594</v>
      </c>
      <c r="E352" s="58" t="s">
        <v>3614</v>
      </c>
      <c r="F352" s="17" t="s">
        <v>1143</v>
      </c>
      <c r="G352" s="18"/>
      <c r="H352" s="19"/>
      <c r="I352" s="26" t="s">
        <v>181</v>
      </c>
      <c r="J352" s="26" t="s">
        <v>182</v>
      </c>
      <c r="K352" s="26"/>
      <c r="L352" s="31" t="s">
        <v>688</v>
      </c>
      <c r="M352" s="59"/>
      <c r="N352" s="10"/>
      <c r="O352" s="26"/>
      <c r="P352" s="26"/>
      <c r="Q352" s="222" t="s">
        <v>688</v>
      </c>
      <c r="R352" s="1192" t="s">
        <v>5398</v>
      </c>
    </row>
    <row r="353" spans="1:18" hidden="1" outlineLevel="2">
      <c r="C353" s="7" t="s">
        <v>41</v>
      </c>
      <c r="D353" s="96" t="s">
        <v>3594</v>
      </c>
      <c r="E353" s="58" t="s">
        <v>3614</v>
      </c>
      <c r="F353" s="17" t="s">
        <v>1143</v>
      </c>
      <c r="G353" s="18"/>
      <c r="H353" s="19"/>
      <c r="I353" s="26" t="s">
        <v>183</v>
      </c>
      <c r="J353" s="26" t="s">
        <v>3364</v>
      </c>
      <c r="K353" s="26" t="s">
        <v>132</v>
      </c>
      <c r="L353" s="31" t="s">
        <v>688</v>
      </c>
      <c r="M353" s="59"/>
      <c r="N353" s="10"/>
      <c r="O353" s="47" t="s">
        <v>1142</v>
      </c>
      <c r="P353" s="26" t="s">
        <v>132</v>
      </c>
      <c r="Q353" s="214" t="s">
        <v>688</v>
      </c>
      <c r="R353" s="1202"/>
    </row>
    <row r="354" spans="1:18" hidden="1" outlineLevel="2">
      <c r="C354" s="7" t="s">
        <v>41</v>
      </c>
      <c r="D354" s="96" t="s">
        <v>3594</v>
      </c>
      <c r="E354" s="58" t="s">
        <v>3614</v>
      </c>
      <c r="F354" s="17" t="s">
        <v>1143</v>
      </c>
      <c r="G354" s="18"/>
      <c r="H354" s="19"/>
      <c r="I354" s="26" t="s">
        <v>184</v>
      </c>
      <c r="J354" s="26" t="s">
        <v>3365</v>
      </c>
      <c r="K354" s="26" t="s">
        <v>105</v>
      </c>
      <c r="L354" s="31" t="s">
        <v>84</v>
      </c>
      <c r="M354" s="97" t="s">
        <v>46</v>
      </c>
      <c r="N354" s="385" t="s">
        <v>1095</v>
      </c>
      <c r="O354" s="26" t="s">
        <v>3694</v>
      </c>
      <c r="P354" s="26" t="s">
        <v>1134</v>
      </c>
      <c r="Q354" s="214" t="s">
        <v>688</v>
      </c>
      <c r="R354" s="1202"/>
    </row>
    <row r="355" spans="1:18" hidden="1" outlineLevel="2">
      <c r="C355" s="7" t="s">
        <v>41</v>
      </c>
      <c r="D355" s="96" t="s">
        <v>3594</v>
      </c>
      <c r="E355" s="58" t="s">
        <v>3614</v>
      </c>
      <c r="F355" s="17" t="s">
        <v>1143</v>
      </c>
      <c r="G355" s="18"/>
      <c r="H355" s="19"/>
      <c r="I355" s="26" t="s">
        <v>185</v>
      </c>
      <c r="J355" s="26" t="s">
        <v>3366</v>
      </c>
      <c r="K355" s="26" t="s">
        <v>130</v>
      </c>
      <c r="L355" s="31" t="s">
        <v>84</v>
      </c>
      <c r="M355" s="123"/>
      <c r="N355" s="124"/>
      <c r="O355" s="127"/>
      <c r="P355" s="127"/>
      <c r="Q355" s="218"/>
      <c r="R355" s="1202"/>
    </row>
    <row r="356" spans="1:18" ht="13.5" hidden="1" outlineLevel="2" thickBot="1">
      <c r="C356" s="7" t="s">
        <v>41</v>
      </c>
      <c r="D356" s="96" t="s">
        <v>3594</v>
      </c>
      <c r="E356" s="58" t="s">
        <v>3614</v>
      </c>
      <c r="F356" s="38" t="s">
        <v>1143</v>
      </c>
      <c r="G356" s="39"/>
      <c r="H356" s="40"/>
      <c r="I356" s="48" t="s">
        <v>187</v>
      </c>
      <c r="J356" s="48" t="s">
        <v>3367</v>
      </c>
      <c r="K356" s="48" t="s">
        <v>105</v>
      </c>
      <c r="L356" s="60" t="s">
        <v>84</v>
      </c>
      <c r="M356" s="139"/>
      <c r="N356" s="140"/>
      <c r="O356" s="151"/>
      <c r="P356" s="151"/>
      <c r="Q356" s="221"/>
      <c r="R356" s="1203"/>
    </row>
    <row r="357" spans="1:18" ht="13.5" hidden="1" outlineLevel="2" thickBot="1">
      <c r="C357" s="7" t="s">
        <v>41</v>
      </c>
      <c r="D357" s="96" t="s">
        <v>3594</v>
      </c>
      <c r="E357" s="58" t="s">
        <v>3614</v>
      </c>
      <c r="F357" s="198"/>
      <c r="G357" s="198"/>
      <c r="H357" s="198"/>
      <c r="I357" s="198"/>
      <c r="J357" s="198"/>
      <c r="K357" s="198"/>
      <c r="L357" s="198"/>
      <c r="M357" s="9"/>
      <c r="N357" s="9"/>
      <c r="O357" s="9"/>
      <c r="P357" s="9"/>
      <c r="Q357" s="7"/>
    </row>
    <row r="358" spans="1:18" ht="13.5" outlineLevel="1" collapsed="1" thickBot="1">
      <c r="A358" s="7" t="s">
        <v>41</v>
      </c>
      <c r="B358" s="7" t="s">
        <v>41</v>
      </c>
      <c r="D358" s="96" t="s">
        <v>3594</v>
      </c>
      <c r="E358" s="3" t="s">
        <v>3615</v>
      </c>
      <c r="F358" s="13" t="s">
        <v>399</v>
      </c>
      <c r="G358" s="14">
        <v>13</v>
      </c>
      <c r="H358" s="14">
        <v>3</v>
      </c>
      <c r="I358" s="1198" t="s">
        <v>3720</v>
      </c>
      <c r="J358" s="1199"/>
      <c r="K358" s="1199"/>
      <c r="L358" s="1200"/>
      <c r="M358" s="120" t="s">
        <v>46</v>
      </c>
      <c r="N358" s="15"/>
      <c r="O358" s="1199"/>
      <c r="P358" s="1205"/>
      <c r="Q358" s="64" t="s">
        <v>84</v>
      </c>
    </row>
    <row r="359" spans="1:18" hidden="1" outlineLevel="2">
      <c r="A359" s="7" t="s">
        <v>41</v>
      </c>
      <c r="B359" s="7" t="s">
        <v>41</v>
      </c>
      <c r="D359" s="96" t="s">
        <v>3594</v>
      </c>
      <c r="E359" s="58" t="s">
        <v>3615</v>
      </c>
      <c r="F359" s="17"/>
      <c r="G359" s="18"/>
      <c r="H359" s="19"/>
      <c r="I359" s="26" t="s">
        <v>181</v>
      </c>
      <c r="J359" s="26" t="s">
        <v>182</v>
      </c>
      <c r="K359" s="26"/>
      <c r="L359" s="31" t="s">
        <v>688</v>
      </c>
      <c r="M359" s="59"/>
      <c r="N359" s="10"/>
      <c r="O359" s="26"/>
      <c r="P359" s="26"/>
      <c r="Q359" s="222" t="s">
        <v>688</v>
      </c>
      <c r="R359" s="498"/>
    </row>
    <row r="360" spans="1:18" hidden="1" outlineLevel="2">
      <c r="A360" s="7" t="s">
        <v>41</v>
      </c>
      <c r="B360" s="7" t="s">
        <v>41</v>
      </c>
      <c r="D360" s="96" t="s">
        <v>3594</v>
      </c>
      <c r="E360" s="58" t="s">
        <v>3615</v>
      </c>
      <c r="F360" s="17"/>
      <c r="G360" s="18"/>
      <c r="H360" s="19"/>
      <c r="I360" s="26" t="s">
        <v>183</v>
      </c>
      <c r="J360" s="26" t="s">
        <v>3364</v>
      </c>
      <c r="K360" s="26" t="s">
        <v>132</v>
      </c>
      <c r="L360" s="31" t="s">
        <v>688</v>
      </c>
      <c r="M360" s="59"/>
      <c r="N360" s="10"/>
      <c r="O360" s="47" t="s">
        <v>722</v>
      </c>
      <c r="P360" s="26" t="s">
        <v>132</v>
      </c>
      <c r="Q360" s="214" t="s">
        <v>688</v>
      </c>
      <c r="R360" s="498"/>
    </row>
    <row r="361" spans="1:18" hidden="1" outlineLevel="2">
      <c r="A361" s="7" t="s">
        <v>41</v>
      </c>
      <c r="B361" s="7" t="s">
        <v>41</v>
      </c>
      <c r="D361" s="96" t="s">
        <v>3594</v>
      </c>
      <c r="E361" s="58" t="s">
        <v>3615</v>
      </c>
      <c r="F361" s="17"/>
      <c r="G361" s="18"/>
      <c r="H361" s="19"/>
      <c r="I361" s="26" t="s">
        <v>184</v>
      </c>
      <c r="J361" s="26" t="s">
        <v>3365</v>
      </c>
      <c r="K361" s="26" t="s">
        <v>105</v>
      </c>
      <c r="L361" s="31" t="s">
        <v>84</v>
      </c>
      <c r="M361" s="97" t="s">
        <v>46</v>
      </c>
      <c r="N361" s="10" t="s">
        <v>400</v>
      </c>
      <c r="O361" s="26" t="s">
        <v>3695</v>
      </c>
      <c r="P361" s="26" t="s">
        <v>327</v>
      </c>
      <c r="Q361" s="214" t="s">
        <v>688</v>
      </c>
      <c r="R361" s="498"/>
    </row>
    <row r="362" spans="1:18" hidden="1" outlineLevel="2">
      <c r="A362" s="7" t="s">
        <v>41</v>
      </c>
      <c r="B362" s="7" t="s">
        <v>41</v>
      </c>
      <c r="D362" s="96" t="s">
        <v>3594</v>
      </c>
      <c r="E362" s="58" t="s">
        <v>3615</v>
      </c>
      <c r="F362" s="17"/>
      <c r="G362" s="18"/>
      <c r="H362" s="19"/>
      <c r="I362" s="26" t="s">
        <v>185</v>
      </c>
      <c r="J362" s="26" t="s">
        <v>3366</v>
      </c>
      <c r="K362" s="26" t="s">
        <v>130</v>
      </c>
      <c r="L362" s="31" t="s">
        <v>84</v>
      </c>
      <c r="M362" s="123"/>
      <c r="N362" s="124"/>
      <c r="O362" s="127"/>
      <c r="P362" s="127"/>
      <c r="Q362" s="218"/>
      <c r="R362" s="498"/>
    </row>
    <row r="363" spans="1:18" ht="13.5" hidden="1" outlineLevel="2" thickBot="1">
      <c r="A363" s="7" t="s">
        <v>41</v>
      </c>
      <c r="B363" s="7" t="s">
        <v>41</v>
      </c>
      <c r="D363" s="96" t="s">
        <v>3594</v>
      </c>
      <c r="E363" s="58" t="s">
        <v>3615</v>
      </c>
      <c r="F363" s="38"/>
      <c r="G363" s="39"/>
      <c r="H363" s="40"/>
      <c r="I363" s="48" t="s">
        <v>187</v>
      </c>
      <c r="J363" s="48" t="s">
        <v>3367</v>
      </c>
      <c r="K363" s="48" t="s">
        <v>105</v>
      </c>
      <c r="L363" s="60" t="s">
        <v>84</v>
      </c>
      <c r="M363" s="139"/>
      <c r="N363" s="140"/>
      <c r="O363" s="151"/>
      <c r="P363" s="151"/>
      <c r="Q363" s="221"/>
      <c r="R363" s="498"/>
    </row>
    <row r="364" spans="1:18" ht="13.5" hidden="1" outlineLevel="2" thickBot="1">
      <c r="A364" s="7" t="s">
        <v>41</v>
      </c>
      <c r="B364" s="7" t="s">
        <v>41</v>
      </c>
      <c r="D364" s="96" t="s">
        <v>3594</v>
      </c>
      <c r="E364" s="58" t="s">
        <v>3615</v>
      </c>
      <c r="F364" s="198"/>
      <c r="G364" s="198"/>
      <c r="H364" s="198"/>
      <c r="I364" s="198"/>
      <c r="J364" s="198"/>
      <c r="K364" s="198"/>
      <c r="L364" s="198"/>
      <c r="M364" s="9"/>
      <c r="N364" s="9"/>
      <c r="O364" s="9"/>
      <c r="P364" s="9"/>
      <c r="Q364" s="7"/>
    </row>
    <row r="365" spans="1:18" ht="13.5" outlineLevel="1" collapsed="1" thickBot="1">
      <c r="C365" s="7" t="s">
        <v>41</v>
      </c>
      <c r="D365" s="96" t="s">
        <v>3594</v>
      </c>
      <c r="E365" s="3" t="s">
        <v>3616</v>
      </c>
      <c r="F365" s="13" t="s">
        <v>399</v>
      </c>
      <c r="G365" s="14">
        <v>13</v>
      </c>
      <c r="H365" s="14">
        <v>3</v>
      </c>
      <c r="I365" s="1198" t="s">
        <v>6731</v>
      </c>
      <c r="J365" s="1199"/>
      <c r="K365" s="1199"/>
      <c r="L365" s="1200"/>
      <c r="M365" s="120" t="s">
        <v>46</v>
      </c>
      <c r="N365" s="15"/>
      <c r="O365" s="1199"/>
      <c r="P365" s="1205"/>
      <c r="Q365" s="64" t="s">
        <v>84</v>
      </c>
    </row>
    <row r="366" spans="1:18" ht="13" hidden="1" customHeight="1" outlineLevel="2">
      <c r="C366" s="7" t="s">
        <v>41</v>
      </c>
      <c r="D366" s="96" t="s">
        <v>3594</v>
      </c>
      <c r="E366" s="58" t="s">
        <v>3616</v>
      </c>
      <c r="F366" s="17"/>
      <c r="G366" s="18"/>
      <c r="H366" s="19"/>
      <c r="I366" s="26" t="s">
        <v>181</v>
      </c>
      <c r="J366" s="26" t="s">
        <v>182</v>
      </c>
      <c r="K366" s="26"/>
      <c r="L366" s="31" t="s">
        <v>688</v>
      </c>
      <c r="M366" s="59"/>
      <c r="N366" s="10"/>
      <c r="O366" s="26"/>
      <c r="P366" s="26"/>
      <c r="Q366" s="222" t="s">
        <v>688</v>
      </c>
      <c r="R366" s="1228" t="s">
        <v>6719</v>
      </c>
    </row>
    <row r="367" spans="1:18" hidden="1" outlineLevel="2">
      <c r="C367" s="7" t="s">
        <v>41</v>
      </c>
      <c r="D367" s="96" t="s">
        <v>3594</v>
      </c>
      <c r="E367" s="58" t="s">
        <v>3616</v>
      </c>
      <c r="F367" s="17"/>
      <c r="G367" s="18"/>
      <c r="H367" s="19"/>
      <c r="I367" s="26" t="s">
        <v>183</v>
      </c>
      <c r="J367" s="26" t="s">
        <v>3364</v>
      </c>
      <c r="K367" s="26" t="s">
        <v>132</v>
      </c>
      <c r="L367" s="31" t="s">
        <v>688</v>
      </c>
      <c r="M367" s="59"/>
      <c r="N367" s="10"/>
      <c r="O367" s="47" t="s">
        <v>722</v>
      </c>
      <c r="P367" s="26" t="s">
        <v>132</v>
      </c>
      <c r="Q367" s="214" t="s">
        <v>688</v>
      </c>
      <c r="R367" s="1193"/>
    </row>
    <row r="368" spans="1:18" hidden="1" outlineLevel="2">
      <c r="C368" s="7" t="s">
        <v>41</v>
      </c>
      <c r="D368" s="96" t="s">
        <v>3594</v>
      </c>
      <c r="E368" s="58" t="s">
        <v>3616</v>
      </c>
      <c r="F368" s="17"/>
      <c r="G368" s="18"/>
      <c r="H368" s="19"/>
      <c r="I368" s="26" t="s">
        <v>184</v>
      </c>
      <c r="J368" s="26" t="s">
        <v>3365</v>
      </c>
      <c r="K368" s="26" t="s">
        <v>105</v>
      </c>
      <c r="L368" s="31" t="s">
        <v>84</v>
      </c>
      <c r="M368" s="97" t="s">
        <v>46</v>
      </c>
      <c r="N368" s="10" t="s">
        <v>400</v>
      </c>
      <c r="O368" s="26" t="s">
        <v>6687</v>
      </c>
      <c r="P368" s="26" t="s">
        <v>105</v>
      </c>
      <c r="Q368" s="214" t="s">
        <v>688</v>
      </c>
      <c r="R368" s="1193"/>
    </row>
    <row r="369" spans="1:18" ht="192" hidden="1" outlineLevel="2">
      <c r="C369" s="7" t="s">
        <v>41</v>
      </c>
      <c r="D369" s="96" t="s">
        <v>3594</v>
      </c>
      <c r="E369" s="58" t="s">
        <v>3616</v>
      </c>
      <c r="F369" s="17"/>
      <c r="G369" s="18"/>
      <c r="H369" s="19"/>
      <c r="I369" s="26" t="s">
        <v>185</v>
      </c>
      <c r="J369" s="26" t="s">
        <v>3366</v>
      </c>
      <c r="K369" s="26" t="s">
        <v>130</v>
      </c>
      <c r="L369" s="31" t="s">
        <v>84</v>
      </c>
      <c r="M369" s="97" t="s">
        <v>46</v>
      </c>
      <c r="N369" s="10" t="s">
        <v>6663</v>
      </c>
      <c r="O369" s="65" t="s">
        <v>7084</v>
      </c>
      <c r="P369" s="26" t="s">
        <v>124</v>
      </c>
      <c r="Q369" s="214" t="s">
        <v>688</v>
      </c>
      <c r="R369" s="1193"/>
    </row>
    <row r="370" spans="1:18" ht="13.5" hidden="1" outlineLevel="2" thickBot="1">
      <c r="C370" s="7" t="s">
        <v>41</v>
      </c>
      <c r="D370" s="96" t="s">
        <v>3594</v>
      </c>
      <c r="E370" s="58" t="s">
        <v>3616</v>
      </c>
      <c r="F370" s="38"/>
      <c r="G370" s="39"/>
      <c r="H370" s="40"/>
      <c r="I370" s="48" t="s">
        <v>187</v>
      </c>
      <c r="J370" s="48" t="s">
        <v>3367</v>
      </c>
      <c r="K370" s="48" t="s">
        <v>105</v>
      </c>
      <c r="L370" s="60" t="s">
        <v>84</v>
      </c>
      <c r="M370" s="139"/>
      <c r="N370" s="140"/>
      <c r="O370" s="151"/>
      <c r="P370" s="151"/>
      <c r="Q370" s="221"/>
      <c r="R370" s="1194"/>
    </row>
    <row r="371" spans="1:18" ht="13.5" hidden="1" outlineLevel="2" thickBot="1">
      <c r="C371" s="7" t="s">
        <v>41</v>
      </c>
      <c r="D371" s="96" t="s">
        <v>3594</v>
      </c>
      <c r="E371" s="58" t="s">
        <v>3616</v>
      </c>
      <c r="F371" s="198"/>
      <c r="G371" s="198"/>
      <c r="H371" s="198"/>
      <c r="I371" s="198"/>
      <c r="J371" s="198"/>
      <c r="K371" s="198"/>
      <c r="L371" s="198"/>
      <c r="M371" s="9"/>
      <c r="N371" s="9"/>
      <c r="O371" s="9"/>
      <c r="P371" s="9"/>
      <c r="Q371" s="7"/>
    </row>
    <row r="372" spans="1:18" ht="13.5" outlineLevel="1" collapsed="1" thickBot="1">
      <c r="A372" s="7" t="s">
        <v>41</v>
      </c>
      <c r="B372" s="7" t="s">
        <v>41</v>
      </c>
      <c r="D372" s="96" t="s">
        <v>3594</v>
      </c>
      <c r="E372" s="3" t="s">
        <v>3617</v>
      </c>
      <c r="F372" s="13" t="s">
        <v>401</v>
      </c>
      <c r="G372" s="14">
        <v>13</v>
      </c>
      <c r="H372" s="14">
        <v>3</v>
      </c>
      <c r="I372" s="1198" t="s">
        <v>6732</v>
      </c>
      <c r="J372" s="1199"/>
      <c r="K372" s="1199"/>
      <c r="L372" s="1200"/>
      <c r="M372" s="120" t="s">
        <v>46</v>
      </c>
      <c r="N372" s="15"/>
      <c r="O372" s="1199"/>
      <c r="P372" s="1205"/>
      <c r="Q372" s="64" t="s">
        <v>84</v>
      </c>
    </row>
    <row r="373" spans="1:18" hidden="1" outlineLevel="2">
      <c r="A373" s="7" t="s">
        <v>41</v>
      </c>
      <c r="B373" s="7" t="s">
        <v>41</v>
      </c>
      <c r="D373" s="96" t="s">
        <v>3594</v>
      </c>
      <c r="E373" s="58" t="s">
        <v>3617</v>
      </c>
      <c r="F373" s="17"/>
      <c r="G373" s="18"/>
      <c r="H373" s="19"/>
      <c r="I373" s="26" t="s">
        <v>181</v>
      </c>
      <c r="J373" s="26" t="s">
        <v>182</v>
      </c>
      <c r="K373" s="26"/>
      <c r="L373" s="31" t="s">
        <v>688</v>
      </c>
      <c r="M373" s="59"/>
      <c r="N373" s="10"/>
      <c r="O373" s="26"/>
      <c r="P373" s="26"/>
      <c r="Q373" s="222" t="s">
        <v>688</v>
      </c>
      <c r="R373" s="498"/>
    </row>
    <row r="374" spans="1:18" hidden="1" outlineLevel="2">
      <c r="A374" s="7" t="s">
        <v>41</v>
      </c>
      <c r="B374" s="7" t="s">
        <v>41</v>
      </c>
      <c r="D374" s="96" t="s">
        <v>3594</v>
      </c>
      <c r="E374" s="58" t="s">
        <v>3617</v>
      </c>
      <c r="F374" s="17"/>
      <c r="G374" s="18"/>
      <c r="H374" s="19"/>
      <c r="I374" s="26" t="s">
        <v>183</v>
      </c>
      <c r="J374" s="26" t="s">
        <v>3364</v>
      </c>
      <c r="K374" s="26" t="s">
        <v>132</v>
      </c>
      <c r="L374" s="31" t="s">
        <v>688</v>
      </c>
      <c r="M374" s="59"/>
      <c r="N374" s="10"/>
      <c r="O374" s="47" t="s">
        <v>723</v>
      </c>
      <c r="P374" s="26" t="s">
        <v>132</v>
      </c>
      <c r="Q374" s="214" t="s">
        <v>688</v>
      </c>
      <c r="R374" s="498"/>
    </row>
    <row r="375" spans="1:18" hidden="1" outlineLevel="2">
      <c r="A375" s="7" t="s">
        <v>41</v>
      </c>
      <c r="B375" s="7" t="s">
        <v>41</v>
      </c>
      <c r="D375" s="96" t="s">
        <v>3594</v>
      </c>
      <c r="E375" s="58" t="s">
        <v>3617</v>
      </c>
      <c r="F375" s="17"/>
      <c r="G375" s="18"/>
      <c r="H375" s="19"/>
      <c r="I375" s="26" t="s">
        <v>184</v>
      </c>
      <c r="J375" s="26" t="s">
        <v>3365</v>
      </c>
      <c r="K375" s="26" t="s">
        <v>105</v>
      </c>
      <c r="L375" s="31" t="s">
        <v>84</v>
      </c>
      <c r="M375" s="97" t="s">
        <v>46</v>
      </c>
      <c r="N375" s="10" t="s">
        <v>402</v>
      </c>
      <c r="O375" s="26" t="s">
        <v>3696</v>
      </c>
      <c r="P375" s="26" t="s">
        <v>327</v>
      </c>
      <c r="Q375" s="214" t="s">
        <v>688</v>
      </c>
      <c r="R375" s="498"/>
    </row>
    <row r="376" spans="1:18" hidden="1" outlineLevel="2">
      <c r="A376" s="7" t="s">
        <v>41</v>
      </c>
      <c r="B376" s="7" t="s">
        <v>41</v>
      </c>
      <c r="D376" s="96" t="s">
        <v>3594</v>
      </c>
      <c r="E376" s="58" t="s">
        <v>3617</v>
      </c>
      <c r="F376" s="17"/>
      <c r="G376" s="18"/>
      <c r="H376" s="19"/>
      <c r="I376" s="26" t="s">
        <v>185</v>
      </c>
      <c r="J376" s="26" t="s">
        <v>3366</v>
      </c>
      <c r="K376" s="26" t="s">
        <v>130</v>
      </c>
      <c r="L376" s="31" t="s">
        <v>84</v>
      </c>
      <c r="M376" s="123"/>
      <c r="N376" s="124"/>
      <c r="O376" s="127"/>
      <c r="P376" s="127"/>
      <c r="Q376" s="218"/>
      <c r="R376" s="498"/>
    </row>
    <row r="377" spans="1:18" ht="13.5" hidden="1" outlineLevel="2" thickBot="1">
      <c r="A377" s="7" t="s">
        <v>41</v>
      </c>
      <c r="B377" s="7" t="s">
        <v>41</v>
      </c>
      <c r="D377" s="96" t="s">
        <v>3594</v>
      </c>
      <c r="E377" s="58" t="s">
        <v>3617</v>
      </c>
      <c r="F377" s="38"/>
      <c r="G377" s="39"/>
      <c r="H377" s="40"/>
      <c r="I377" s="48" t="s">
        <v>187</v>
      </c>
      <c r="J377" s="48" t="s">
        <v>3367</v>
      </c>
      <c r="K377" s="48" t="s">
        <v>105</v>
      </c>
      <c r="L377" s="60" t="s">
        <v>84</v>
      </c>
      <c r="M377" s="139"/>
      <c r="N377" s="140"/>
      <c r="O377" s="151"/>
      <c r="P377" s="151"/>
      <c r="Q377" s="221"/>
      <c r="R377" s="498"/>
    </row>
    <row r="378" spans="1:18" ht="13.5" hidden="1" outlineLevel="2" thickBot="1">
      <c r="A378" s="7" t="s">
        <v>41</v>
      </c>
      <c r="B378" s="7" t="s">
        <v>41</v>
      </c>
      <c r="D378" s="96" t="s">
        <v>3594</v>
      </c>
      <c r="E378" s="58" t="s">
        <v>3617</v>
      </c>
      <c r="F378" s="198"/>
      <c r="G378" s="198"/>
      <c r="H378" s="198"/>
      <c r="I378" s="198"/>
      <c r="J378" s="198"/>
      <c r="K378" s="198"/>
      <c r="L378" s="198"/>
      <c r="M378" s="9"/>
      <c r="N378" s="9"/>
      <c r="O378" s="9"/>
      <c r="P378" s="9"/>
      <c r="Q378" s="7"/>
    </row>
    <row r="379" spans="1:18" ht="13.5" outlineLevel="1" collapsed="1" thickBot="1">
      <c r="A379" s="7" t="s">
        <v>41</v>
      </c>
      <c r="B379" s="7" t="s">
        <v>41</v>
      </c>
      <c r="D379" s="96" t="s">
        <v>3594</v>
      </c>
      <c r="E379" s="3" t="s">
        <v>3618</v>
      </c>
      <c r="F379" s="13" t="s">
        <v>403</v>
      </c>
      <c r="G379" s="14">
        <v>13</v>
      </c>
      <c r="H379" s="14">
        <v>3</v>
      </c>
      <c r="I379" s="1198" t="s">
        <v>6733</v>
      </c>
      <c r="J379" s="1199"/>
      <c r="K379" s="1199"/>
      <c r="L379" s="1200"/>
      <c r="M379" s="120" t="s">
        <v>46</v>
      </c>
      <c r="N379" s="15"/>
      <c r="O379" s="1199"/>
      <c r="P379" s="1205"/>
      <c r="Q379" s="64" t="s">
        <v>84</v>
      </c>
    </row>
    <row r="380" spans="1:18" ht="13" hidden="1" customHeight="1" outlineLevel="2">
      <c r="A380" s="7" t="s">
        <v>41</v>
      </c>
      <c r="B380" s="7" t="s">
        <v>41</v>
      </c>
      <c r="D380" s="96" t="s">
        <v>3594</v>
      </c>
      <c r="E380" s="58" t="s">
        <v>3618</v>
      </c>
      <c r="F380" s="17"/>
      <c r="G380" s="18"/>
      <c r="H380" s="19"/>
      <c r="I380" s="26" t="s">
        <v>181</v>
      </c>
      <c r="J380" s="26" t="s">
        <v>182</v>
      </c>
      <c r="K380" s="26"/>
      <c r="L380" s="31" t="s">
        <v>688</v>
      </c>
      <c r="M380" s="59"/>
      <c r="N380" s="10"/>
      <c r="O380" s="26"/>
      <c r="P380" s="26"/>
      <c r="Q380" s="222" t="s">
        <v>688</v>
      </c>
      <c r="R380" s="498"/>
    </row>
    <row r="381" spans="1:18" hidden="1" outlineLevel="2">
      <c r="A381" s="7" t="s">
        <v>41</v>
      </c>
      <c r="B381" s="7" t="s">
        <v>41</v>
      </c>
      <c r="D381" s="96" t="s">
        <v>3594</v>
      </c>
      <c r="E381" s="58" t="s">
        <v>3618</v>
      </c>
      <c r="F381" s="17"/>
      <c r="G381" s="18"/>
      <c r="H381" s="19"/>
      <c r="I381" s="26" t="s">
        <v>183</v>
      </c>
      <c r="J381" s="26" t="s">
        <v>3364</v>
      </c>
      <c r="K381" s="26" t="s">
        <v>132</v>
      </c>
      <c r="L381" s="31" t="s">
        <v>688</v>
      </c>
      <c r="M381" s="59"/>
      <c r="N381" s="10"/>
      <c r="O381" s="47" t="s">
        <v>724</v>
      </c>
      <c r="P381" s="26" t="s">
        <v>132</v>
      </c>
      <c r="Q381" s="214" t="s">
        <v>688</v>
      </c>
      <c r="R381" s="498"/>
    </row>
    <row r="382" spans="1:18" hidden="1" outlineLevel="2">
      <c r="A382" s="7" t="s">
        <v>41</v>
      </c>
      <c r="B382" s="7" t="s">
        <v>41</v>
      </c>
      <c r="D382" s="96" t="s">
        <v>3594</v>
      </c>
      <c r="E382" s="58" t="s">
        <v>3618</v>
      </c>
      <c r="F382" s="17"/>
      <c r="G382" s="18"/>
      <c r="H382" s="19"/>
      <c r="I382" s="26" t="s">
        <v>184</v>
      </c>
      <c r="J382" s="26" t="s">
        <v>3365</v>
      </c>
      <c r="K382" s="26" t="s">
        <v>105</v>
      </c>
      <c r="L382" s="31" t="s">
        <v>84</v>
      </c>
      <c r="M382" s="97" t="s">
        <v>46</v>
      </c>
      <c r="N382" s="10" t="s">
        <v>404</v>
      </c>
      <c r="O382" s="26" t="s">
        <v>3697</v>
      </c>
      <c r="P382" s="26" t="s">
        <v>327</v>
      </c>
      <c r="Q382" s="214" t="s">
        <v>688</v>
      </c>
      <c r="R382" s="498"/>
    </row>
    <row r="383" spans="1:18" hidden="1" outlineLevel="2">
      <c r="A383" s="7" t="s">
        <v>41</v>
      </c>
      <c r="B383" s="7" t="s">
        <v>41</v>
      </c>
      <c r="D383" s="96" t="s">
        <v>3594</v>
      </c>
      <c r="E383" s="58" t="s">
        <v>3618</v>
      </c>
      <c r="F383" s="17"/>
      <c r="G383" s="18"/>
      <c r="H383" s="19"/>
      <c r="I383" s="26" t="s">
        <v>185</v>
      </c>
      <c r="J383" s="26" t="s">
        <v>3366</v>
      </c>
      <c r="K383" s="26" t="s">
        <v>130</v>
      </c>
      <c r="L383" s="31" t="s">
        <v>84</v>
      </c>
      <c r="M383" s="123"/>
      <c r="N383" s="124"/>
      <c r="O383" s="127"/>
      <c r="P383" s="127"/>
      <c r="Q383" s="218"/>
      <c r="R383" s="498"/>
    </row>
    <row r="384" spans="1:18" ht="13.5" hidden="1" outlineLevel="2" thickBot="1">
      <c r="A384" s="7" t="s">
        <v>41</v>
      </c>
      <c r="B384" s="7" t="s">
        <v>41</v>
      </c>
      <c r="D384" s="96" t="s">
        <v>3594</v>
      </c>
      <c r="E384" s="58" t="s">
        <v>3618</v>
      </c>
      <c r="F384" s="38"/>
      <c r="G384" s="39"/>
      <c r="H384" s="40"/>
      <c r="I384" s="48" t="s">
        <v>187</v>
      </c>
      <c r="J384" s="48" t="s">
        <v>3367</v>
      </c>
      <c r="K384" s="48" t="s">
        <v>105</v>
      </c>
      <c r="L384" s="60" t="s">
        <v>84</v>
      </c>
      <c r="M384" s="139"/>
      <c r="N384" s="140"/>
      <c r="O384" s="151"/>
      <c r="P384" s="151"/>
      <c r="Q384" s="221"/>
      <c r="R384" s="498"/>
    </row>
    <row r="385" spans="1:18" ht="13.5" hidden="1" outlineLevel="2" thickBot="1">
      <c r="A385" s="7" t="s">
        <v>41</v>
      </c>
      <c r="B385" s="7" t="s">
        <v>41</v>
      </c>
      <c r="D385" s="96" t="s">
        <v>3594</v>
      </c>
      <c r="E385" s="58" t="s">
        <v>3618</v>
      </c>
      <c r="F385" s="198"/>
      <c r="G385" s="198"/>
      <c r="H385" s="198"/>
      <c r="I385" s="198"/>
      <c r="J385" s="198"/>
      <c r="K385" s="198"/>
      <c r="L385" s="198"/>
      <c r="M385" s="9"/>
      <c r="N385" s="9"/>
      <c r="O385" s="9"/>
      <c r="P385" s="9"/>
      <c r="Q385" s="7"/>
    </row>
    <row r="386" spans="1:18" ht="13.5" outlineLevel="1" collapsed="1" thickBot="1">
      <c r="C386" s="7" t="s">
        <v>41</v>
      </c>
      <c r="D386" s="96" t="s">
        <v>3594</v>
      </c>
      <c r="E386" s="3" t="s">
        <v>6102</v>
      </c>
      <c r="F386" s="13" t="s">
        <v>1144</v>
      </c>
      <c r="G386" s="14">
        <v>17</v>
      </c>
      <c r="H386" s="14">
        <v>5</v>
      </c>
      <c r="I386" s="1198" t="s">
        <v>6111</v>
      </c>
      <c r="J386" s="1199"/>
      <c r="K386" s="1199"/>
      <c r="L386" s="1200"/>
      <c r="M386" s="120" t="s">
        <v>46</v>
      </c>
      <c r="N386" s="15"/>
      <c r="O386" s="1196" t="s">
        <v>6103</v>
      </c>
      <c r="P386" s="1197"/>
      <c r="Q386" s="212" t="s">
        <v>109</v>
      </c>
    </row>
    <row r="387" spans="1:18" hidden="1" outlineLevel="2">
      <c r="C387" s="7" t="s">
        <v>41</v>
      </c>
      <c r="D387" s="96" t="s">
        <v>3594</v>
      </c>
      <c r="E387" s="58" t="s">
        <v>6102</v>
      </c>
      <c r="F387" s="17"/>
      <c r="G387" s="18"/>
      <c r="H387" s="19"/>
      <c r="I387" s="425" t="s">
        <v>1153</v>
      </c>
      <c r="J387" s="26" t="s">
        <v>3401</v>
      </c>
      <c r="K387" s="26" t="s">
        <v>132</v>
      </c>
      <c r="L387" s="27" t="s">
        <v>84</v>
      </c>
      <c r="M387" s="523"/>
      <c r="N387" s="8"/>
      <c r="O387" s="47" t="s">
        <v>1147</v>
      </c>
      <c r="P387" s="26" t="s">
        <v>132</v>
      </c>
      <c r="Q387" s="222" t="s">
        <v>688</v>
      </c>
      <c r="R387" s="1201" t="s">
        <v>6245</v>
      </c>
    </row>
    <row r="388" spans="1:18" hidden="1" outlineLevel="2">
      <c r="C388" s="7" t="s">
        <v>41</v>
      </c>
      <c r="D388" s="96" t="s">
        <v>3594</v>
      </c>
      <c r="E388" s="58" t="s">
        <v>6102</v>
      </c>
      <c r="F388" s="17"/>
      <c r="G388" s="18"/>
      <c r="H388" s="19"/>
      <c r="I388" s="20" t="s">
        <v>1145</v>
      </c>
      <c r="J388" s="20" t="s">
        <v>3402</v>
      </c>
      <c r="K388" s="20"/>
      <c r="L388" s="21" t="s">
        <v>84</v>
      </c>
      <c r="M388" s="526"/>
      <c r="N388" s="527"/>
      <c r="O388" s="195"/>
      <c r="P388" s="195"/>
      <c r="Q388" s="528"/>
      <c r="R388" s="1193"/>
    </row>
    <row r="389" spans="1:18" hidden="1" outlineLevel="2">
      <c r="C389" s="7" t="s">
        <v>41</v>
      </c>
      <c r="D389" s="96" t="s">
        <v>3594</v>
      </c>
      <c r="E389" s="58" t="s">
        <v>6102</v>
      </c>
      <c r="F389" s="17"/>
      <c r="G389" s="18"/>
      <c r="H389" s="19"/>
      <c r="I389" s="26" t="s">
        <v>1146</v>
      </c>
      <c r="J389" s="26" t="s">
        <v>3403</v>
      </c>
      <c r="K389" s="26" t="s">
        <v>174</v>
      </c>
      <c r="L389" s="27" t="s">
        <v>84</v>
      </c>
      <c r="M389" s="529"/>
      <c r="N389" s="530"/>
      <c r="O389" s="172"/>
      <c r="P389" s="172"/>
      <c r="Q389" s="531"/>
      <c r="R389" s="1193"/>
    </row>
    <row r="390" spans="1:18" ht="13.5" hidden="1" outlineLevel="2" thickBot="1">
      <c r="C390" s="7" t="s">
        <v>41</v>
      </c>
      <c r="D390" s="96" t="s">
        <v>3594</v>
      </c>
      <c r="E390" s="58" t="s">
        <v>6102</v>
      </c>
      <c r="F390" s="519"/>
      <c r="G390" s="240"/>
      <c r="H390" s="520"/>
      <c r="I390" s="423" t="s">
        <v>1152</v>
      </c>
      <c r="J390" s="423" t="s">
        <v>3404</v>
      </c>
      <c r="K390" s="423" t="s">
        <v>105</v>
      </c>
      <c r="L390" s="424" t="s">
        <v>84</v>
      </c>
      <c r="M390" s="532"/>
      <c r="N390" s="533"/>
      <c r="O390" s="534"/>
      <c r="P390" s="535"/>
      <c r="Q390" s="536"/>
      <c r="R390" s="1194"/>
    </row>
    <row r="391" spans="1:18" ht="13.5" hidden="1" outlineLevel="2" thickBot="1">
      <c r="C391" s="7" t="s">
        <v>41</v>
      </c>
      <c r="D391" s="96" t="s">
        <v>3594</v>
      </c>
      <c r="E391" s="58" t="s">
        <v>6102</v>
      </c>
      <c r="F391" s="198"/>
      <c r="G391" s="198"/>
      <c r="H391" s="198"/>
      <c r="I391" s="198"/>
      <c r="J391" s="198"/>
      <c r="K391" s="198"/>
      <c r="L391" s="198"/>
      <c r="M391" s="9"/>
      <c r="N391" s="9"/>
      <c r="O391" s="9"/>
      <c r="P391" s="9"/>
      <c r="Q391" s="7"/>
    </row>
    <row r="392" spans="1:18" ht="13.5" outlineLevel="1" collapsed="1" thickBot="1">
      <c r="C392" s="7" t="s">
        <v>41</v>
      </c>
      <c r="D392" s="96" t="s">
        <v>3594</v>
      </c>
      <c r="E392" s="3" t="s">
        <v>6102</v>
      </c>
      <c r="F392" s="13" t="s">
        <v>1158</v>
      </c>
      <c r="G392" s="14">
        <v>18</v>
      </c>
      <c r="H392" s="14">
        <v>5</v>
      </c>
      <c r="I392" s="1198" t="s">
        <v>6111</v>
      </c>
      <c r="J392" s="1199"/>
      <c r="K392" s="1199"/>
      <c r="L392" s="1200"/>
      <c r="M392" s="120" t="s">
        <v>46</v>
      </c>
      <c r="N392" s="15"/>
      <c r="O392" s="1196" t="s">
        <v>6103</v>
      </c>
      <c r="P392" s="1197"/>
      <c r="Q392" s="212" t="s">
        <v>109</v>
      </c>
    </row>
    <row r="393" spans="1:18" hidden="1" outlineLevel="2">
      <c r="C393" s="7" t="s">
        <v>41</v>
      </c>
      <c r="D393" s="96" t="s">
        <v>3594</v>
      </c>
      <c r="E393" s="58" t="s">
        <v>6102</v>
      </c>
      <c r="F393" s="17"/>
      <c r="G393" s="18"/>
      <c r="H393" s="19"/>
      <c r="I393" s="26" t="s">
        <v>1148</v>
      </c>
      <c r="J393" s="26" t="s">
        <v>3405</v>
      </c>
      <c r="K393" s="26"/>
      <c r="L393" s="31" t="s">
        <v>688</v>
      </c>
      <c r="M393" s="523"/>
      <c r="N393" s="8"/>
      <c r="O393" s="26"/>
      <c r="P393" s="26"/>
      <c r="Q393" s="222" t="s">
        <v>688</v>
      </c>
      <c r="R393" s="1201" t="s">
        <v>6246</v>
      </c>
    </row>
    <row r="394" spans="1:18" hidden="1" outlineLevel="2">
      <c r="C394" s="7" t="s">
        <v>41</v>
      </c>
      <c r="D394" s="96" t="s">
        <v>3594</v>
      </c>
      <c r="E394" s="58" t="s">
        <v>6102</v>
      </c>
      <c r="F394" s="17"/>
      <c r="G394" s="18"/>
      <c r="H394" s="19"/>
      <c r="I394" s="26" t="s">
        <v>1149</v>
      </c>
      <c r="J394" s="26" t="s">
        <v>3406</v>
      </c>
      <c r="K394" s="26" t="s">
        <v>1151</v>
      </c>
      <c r="L394" s="31" t="s">
        <v>688</v>
      </c>
      <c r="M394" s="97" t="s">
        <v>46</v>
      </c>
      <c r="N394" s="385" t="s">
        <v>6104</v>
      </c>
      <c r="O394" s="26" t="s">
        <v>6111</v>
      </c>
      <c r="P394" s="26" t="s">
        <v>1156</v>
      </c>
      <c r="Q394" s="214" t="s">
        <v>688</v>
      </c>
      <c r="R394" s="1202"/>
    </row>
    <row r="395" spans="1:18" ht="13.5" hidden="1" outlineLevel="2" thickBot="1">
      <c r="C395" s="7" t="s">
        <v>41</v>
      </c>
      <c r="D395" s="96" t="s">
        <v>3594</v>
      </c>
      <c r="E395" s="58" t="s">
        <v>6102</v>
      </c>
      <c r="F395" s="519"/>
      <c r="G395" s="240"/>
      <c r="H395" s="520"/>
      <c r="I395" s="423" t="s">
        <v>1150</v>
      </c>
      <c r="J395" s="423" t="s">
        <v>3407</v>
      </c>
      <c r="K395" s="423" t="s">
        <v>132</v>
      </c>
      <c r="L395" s="525" t="s">
        <v>84</v>
      </c>
      <c r="M395" s="521" t="s">
        <v>46</v>
      </c>
      <c r="N395" s="524"/>
      <c r="O395" s="423" t="s">
        <v>1155</v>
      </c>
      <c r="P395" s="423" t="s">
        <v>132</v>
      </c>
      <c r="Q395" s="522" t="s">
        <v>688</v>
      </c>
      <c r="R395" s="1203"/>
    </row>
    <row r="396" spans="1:18" ht="13.5" hidden="1" outlineLevel="2" thickBot="1">
      <c r="C396" s="7" t="s">
        <v>41</v>
      </c>
      <c r="D396" s="96" t="s">
        <v>3594</v>
      </c>
      <c r="E396" s="58" t="s">
        <v>6102</v>
      </c>
      <c r="F396" s="198"/>
      <c r="G396" s="198"/>
      <c r="H396" s="198"/>
      <c r="I396" s="198"/>
      <c r="J396" s="198"/>
      <c r="K396" s="198"/>
      <c r="L396" s="198"/>
      <c r="M396" s="9"/>
      <c r="N396" s="9"/>
      <c r="O396" s="9"/>
      <c r="P396" s="9"/>
      <c r="Q396" s="7"/>
    </row>
    <row r="397" spans="1:18" ht="13.5" outlineLevel="1" collapsed="1" thickBot="1">
      <c r="A397" s="7" t="s">
        <v>41</v>
      </c>
      <c r="B397" s="7" t="s">
        <v>41</v>
      </c>
      <c r="D397" s="96" t="s">
        <v>3594</v>
      </c>
      <c r="E397" s="3" t="s">
        <v>6112</v>
      </c>
      <c r="F397" s="13" t="s">
        <v>189</v>
      </c>
      <c r="G397" s="14">
        <v>10</v>
      </c>
      <c r="H397" s="14">
        <v>2</v>
      </c>
      <c r="I397" s="1198" t="s">
        <v>3564</v>
      </c>
      <c r="J397" s="1199"/>
      <c r="K397" s="1199"/>
      <c r="L397" s="1200"/>
      <c r="M397" s="120" t="s">
        <v>46</v>
      </c>
      <c r="N397" s="15"/>
      <c r="O397" s="1196" t="s">
        <v>3780</v>
      </c>
      <c r="P397" s="1197"/>
      <c r="Q397" s="212" t="s">
        <v>109</v>
      </c>
    </row>
    <row r="398" spans="1:18" hidden="1" outlineLevel="2">
      <c r="A398" s="7" t="s">
        <v>41</v>
      </c>
      <c r="B398" s="7" t="s">
        <v>41</v>
      </c>
      <c r="D398" s="96" t="s">
        <v>3594</v>
      </c>
      <c r="E398" s="58" t="s">
        <v>6112</v>
      </c>
      <c r="F398" s="17"/>
      <c r="G398" s="18"/>
      <c r="H398" s="19"/>
      <c r="I398" s="26" t="str">
        <f>"3035"</f>
        <v>3035</v>
      </c>
      <c r="J398" s="26" t="s">
        <v>3368</v>
      </c>
      <c r="K398" s="26" t="s">
        <v>132</v>
      </c>
      <c r="L398" s="27" t="s">
        <v>688</v>
      </c>
      <c r="M398" s="59"/>
      <c r="N398" s="10"/>
      <c r="O398" s="47" t="s">
        <v>718</v>
      </c>
      <c r="P398" s="26" t="s">
        <v>132</v>
      </c>
      <c r="Q398" s="222" t="s">
        <v>688</v>
      </c>
    </row>
    <row r="399" spans="1:18" hidden="1" outlineLevel="2">
      <c r="A399" s="7" t="s">
        <v>41</v>
      </c>
      <c r="B399" s="7" t="s">
        <v>41</v>
      </c>
      <c r="D399" s="96" t="s">
        <v>3594</v>
      </c>
      <c r="E399" s="58" t="s">
        <v>6112</v>
      </c>
      <c r="F399" s="17"/>
      <c r="G399" s="18"/>
      <c r="H399" s="19"/>
      <c r="I399" s="20" t="s">
        <v>190</v>
      </c>
      <c r="J399" s="20" t="s">
        <v>3369</v>
      </c>
      <c r="K399" s="20"/>
      <c r="L399" s="21" t="s">
        <v>84</v>
      </c>
      <c r="M399" s="66"/>
      <c r="N399" s="23"/>
      <c r="O399" s="20"/>
      <c r="P399" s="20"/>
      <c r="Q399" s="213" t="s">
        <v>688</v>
      </c>
    </row>
    <row r="400" spans="1:18" hidden="1" outlineLevel="2">
      <c r="A400" s="7" t="s">
        <v>41</v>
      </c>
      <c r="B400" s="7" t="s">
        <v>41</v>
      </c>
      <c r="D400" s="96" t="s">
        <v>3594</v>
      </c>
      <c r="E400" s="58" t="s">
        <v>6112</v>
      </c>
      <c r="F400" s="17"/>
      <c r="G400" s="18"/>
      <c r="H400" s="19"/>
      <c r="I400" s="26" t="s">
        <v>191</v>
      </c>
      <c r="J400" s="26" t="s">
        <v>3370</v>
      </c>
      <c r="K400" s="26" t="s">
        <v>105</v>
      </c>
      <c r="L400" s="27" t="s">
        <v>688</v>
      </c>
      <c r="M400" s="97" t="s">
        <v>46</v>
      </c>
      <c r="N400" s="385" t="s">
        <v>378</v>
      </c>
      <c r="O400" s="26" t="s">
        <v>3565</v>
      </c>
      <c r="P400" s="26" t="s">
        <v>106</v>
      </c>
      <c r="Q400" s="214" t="s">
        <v>688</v>
      </c>
    </row>
    <row r="401" spans="1:17" ht="60" hidden="1" outlineLevel="2">
      <c r="A401" s="7" t="s">
        <v>41</v>
      </c>
      <c r="B401" s="7" t="s">
        <v>41</v>
      </c>
      <c r="D401" s="96" t="s">
        <v>3594</v>
      </c>
      <c r="E401" s="58" t="s">
        <v>6112</v>
      </c>
      <c r="F401" s="17"/>
      <c r="G401" s="18"/>
      <c r="H401" s="19"/>
      <c r="I401" s="26" t="s">
        <v>193</v>
      </c>
      <c r="J401" s="26" t="s">
        <v>3341</v>
      </c>
      <c r="K401" s="26" t="s">
        <v>132</v>
      </c>
      <c r="L401" s="27" t="s">
        <v>84</v>
      </c>
      <c r="M401" s="97" t="s">
        <v>46</v>
      </c>
      <c r="N401" s="385" t="s">
        <v>379</v>
      </c>
      <c r="O401" s="53" t="s">
        <v>3681</v>
      </c>
      <c r="P401" s="26" t="s">
        <v>132</v>
      </c>
      <c r="Q401" s="214" t="s">
        <v>688</v>
      </c>
    </row>
    <row r="402" spans="1:17" hidden="1" outlineLevel="2">
      <c r="A402" s="7" t="s">
        <v>41</v>
      </c>
      <c r="B402" s="7" t="s">
        <v>41</v>
      </c>
      <c r="D402" s="96" t="s">
        <v>3594</v>
      </c>
      <c r="E402" s="58" t="s">
        <v>6112</v>
      </c>
      <c r="F402" s="17"/>
      <c r="G402" s="18"/>
      <c r="H402" s="19"/>
      <c r="I402" s="26" t="s">
        <v>194</v>
      </c>
      <c r="J402" s="26" t="s">
        <v>3342</v>
      </c>
      <c r="K402" s="26" t="s">
        <v>132</v>
      </c>
      <c r="L402" s="27" t="s">
        <v>84</v>
      </c>
      <c r="M402" s="123"/>
      <c r="N402" s="124"/>
      <c r="O402" s="127"/>
      <c r="P402" s="127"/>
      <c r="Q402" s="218"/>
    </row>
    <row r="403" spans="1:17" hidden="1" outlineLevel="2">
      <c r="A403" s="7" t="s">
        <v>41</v>
      </c>
      <c r="B403" s="7" t="s">
        <v>41</v>
      </c>
      <c r="D403" s="96" t="s">
        <v>3594</v>
      </c>
      <c r="E403" s="58" t="s">
        <v>6112</v>
      </c>
      <c r="F403" s="17"/>
      <c r="G403" s="18"/>
      <c r="H403" s="19"/>
      <c r="I403" s="20" t="s">
        <v>195</v>
      </c>
      <c r="J403" s="20" t="s">
        <v>3371</v>
      </c>
      <c r="K403" s="20"/>
      <c r="L403" s="21" t="s">
        <v>84</v>
      </c>
      <c r="M403" s="128"/>
      <c r="N403" s="129"/>
      <c r="O403" s="138"/>
      <c r="P403" s="138"/>
      <c r="Q403" s="219"/>
    </row>
    <row r="404" spans="1:17" hidden="1" outlineLevel="2">
      <c r="A404" s="7" t="s">
        <v>41</v>
      </c>
      <c r="B404" s="7" t="s">
        <v>41</v>
      </c>
      <c r="D404" s="96" t="s">
        <v>3594</v>
      </c>
      <c r="E404" s="58" t="s">
        <v>6112</v>
      </c>
      <c r="F404" s="17"/>
      <c r="G404" s="18"/>
      <c r="H404" s="19"/>
      <c r="I404" s="26" t="s">
        <v>196</v>
      </c>
      <c r="J404" s="26" t="s">
        <v>3372</v>
      </c>
      <c r="K404" s="26" t="s">
        <v>105</v>
      </c>
      <c r="L404" s="27" t="s">
        <v>688</v>
      </c>
      <c r="M404" s="123"/>
      <c r="N404" s="124"/>
      <c r="O404" s="126"/>
      <c r="P404" s="126"/>
      <c r="Q404" s="218"/>
    </row>
    <row r="405" spans="1:17" hidden="1" outlineLevel="2">
      <c r="A405" s="7" t="s">
        <v>41</v>
      </c>
      <c r="B405" s="7" t="s">
        <v>41</v>
      </c>
      <c r="D405" s="96" t="s">
        <v>3594</v>
      </c>
      <c r="E405" s="58" t="s">
        <v>6112</v>
      </c>
      <c r="F405" s="17"/>
      <c r="G405" s="18"/>
      <c r="H405" s="19"/>
      <c r="I405" s="26" t="s">
        <v>196</v>
      </c>
      <c r="J405" s="26" t="s">
        <v>3372</v>
      </c>
      <c r="K405" s="26" t="s">
        <v>105</v>
      </c>
      <c r="L405" s="27" t="s">
        <v>84</v>
      </c>
      <c r="M405" s="123"/>
      <c r="N405" s="124"/>
      <c r="O405" s="126"/>
      <c r="P405" s="126"/>
      <c r="Q405" s="218"/>
    </row>
    <row r="406" spans="1:17" hidden="1" outlineLevel="2">
      <c r="A406" s="7" t="s">
        <v>41</v>
      </c>
      <c r="B406" s="7" t="s">
        <v>41</v>
      </c>
      <c r="D406" s="96" t="s">
        <v>3594</v>
      </c>
      <c r="E406" s="58" t="s">
        <v>6112</v>
      </c>
      <c r="F406" s="17"/>
      <c r="G406" s="18"/>
      <c r="H406" s="19"/>
      <c r="I406" s="26" t="s">
        <v>196</v>
      </c>
      <c r="J406" s="26" t="s">
        <v>3372</v>
      </c>
      <c r="K406" s="26" t="s">
        <v>105</v>
      </c>
      <c r="L406" s="27" t="s">
        <v>84</v>
      </c>
      <c r="M406" s="123"/>
      <c r="N406" s="124"/>
      <c r="O406" s="126"/>
      <c r="P406" s="126"/>
      <c r="Q406" s="218"/>
    </row>
    <row r="407" spans="1:17" hidden="1" outlineLevel="2">
      <c r="A407" s="7" t="s">
        <v>41</v>
      </c>
      <c r="B407" s="7" t="s">
        <v>41</v>
      </c>
      <c r="D407" s="96" t="s">
        <v>3594</v>
      </c>
      <c r="E407" s="58" t="s">
        <v>6112</v>
      </c>
      <c r="F407" s="17"/>
      <c r="G407" s="18"/>
      <c r="H407" s="19"/>
      <c r="I407" s="26" t="s">
        <v>196</v>
      </c>
      <c r="J407" s="26" t="s">
        <v>3372</v>
      </c>
      <c r="K407" s="26" t="s">
        <v>105</v>
      </c>
      <c r="L407" s="27" t="s">
        <v>84</v>
      </c>
      <c r="M407" s="123"/>
      <c r="N407" s="124"/>
      <c r="O407" s="126"/>
      <c r="P407" s="126"/>
      <c r="Q407" s="218"/>
    </row>
    <row r="408" spans="1:17" hidden="1" outlineLevel="2">
      <c r="A408" s="7" t="s">
        <v>41</v>
      </c>
      <c r="B408" s="7" t="s">
        <v>41</v>
      </c>
      <c r="D408" s="96" t="s">
        <v>3594</v>
      </c>
      <c r="E408" s="58" t="s">
        <v>6112</v>
      </c>
      <c r="F408" s="17"/>
      <c r="G408" s="18"/>
      <c r="H408" s="19"/>
      <c r="I408" s="26" t="s">
        <v>196</v>
      </c>
      <c r="J408" s="26" t="s">
        <v>3372</v>
      </c>
      <c r="K408" s="26" t="s">
        <v>105</v>
      </c>
      <c r="L408" s="27" t="s">
        <v>84</v>
      </c>
      <c r="M408" s="123"/>
      <c r="N408" s="124"/>
      <c r="O408" s="126"/>
      <c r="P408" s="126"/>
      <c r="Q408" s="218"/>
    </row>
    <row r="409" spans="1:17" hidden="1" outlineLevel="2">
      <c r="A409" s="7" t="s">
        <v>41</v>
      </c>
      <c r="B409" s="7" t="s">
        <v>41</v>
      </c>
      <c r="D409" s="96" t="s">
        <v>3594</v>
      </c>
      <c r="E409" s="58" t="s">
        <v>6112</v>
      </c>
      <c r="F409" s="17"/>
      <c r="G409" s="18"/>
      <c r="H409" s="19"/>
      <c r="I409" s="20" t="s">
        <v>197</v>
      </c>
      <c r="J409" s="20" t="s">
        <v>3373</v>
      </c>
      <c r="K409" s="20"/>
      <c r="L409" s="21" t="s">
        <v>84</v>
      </c>
      <c r="M409" s="66"/>
      <c r="N409" s="23"/>
      <c r="O409" s="20"/>
      <c r="P409" s="20"/>
      <c r="Q409" s="213" t="s">
        <v>688</v>
      </c>
    </row>
    <row r="410" spans="1:17" hidden="1" outlineLevel="2">
      <c r="A410" s="7" t="s">
        <v>41</v>
      </c>
      <c r="B410" s="7" t="s">
        <v>41</v>
      </c>
      <c r="D410" s="96" t="s">
        <v>3594</v>
      </c>
      <c r="E410" s="58" t="s">
        <v>6112</v>
      </c>
      <c r="F410" s="17"/>
      <c r="G410" s="18"/>
      <c r="H410" s="19"/>
      <c r="I410" s="26" t="s">
        <v>198</v>
      </c>
      <c r="J410" s="26" t="s">
        <v>3374</v>
      </c>
      <c r="K410" s="26" t="s">
        <v>105</v>
      </c>
      <c r="L410" s="27" t="s">
        <v>688</v>
      </c>
      <c r="M410" s="97" t="s">
        <v>46</v>
      </c>
      <c r="N410" s="385" t="s">
        <v>377</v>
      </c>
      <c r="O410" s="26" t="s">
        <v>3672</v>
      </c>
      <c r="P410" s="26" t="s">
        <v>105</v>
      </c>
      <c r="Q410" s="214" t="s">
        <v>688</v>
      </c>
    </row>
    <row r="411" spans="1:17" hidden="1" outlineLevel="2">
      <c r="A411" s="7" t="s">
        <v>41</v>
      </c>
      <c r="B411" s="7" t="s">
        <v>41</v>
      </c>
      <c r="D411" s="96" t="s">
        <v>3594</v>
      </c>
      <c r="E411" s="58" t="s">
        <v>6112</v>
      </c>
      <c r="F411" s="17"/>
      <c r="G411" s="18"/>
      <c r="H411" s="19"/>
      <c r="I411" s="26" t="s">
        <v>198</v>
      </c>
      <c r="J411" s="26" t="s">
        <v>3374</v>
      </c>
      <c r="K411" s="26" t="s">
        <v>105</v>
      </c>
      <c r="L411" s="27" t="s">
        <v>84</v>
      </c>
      <c r="M411" s="123"/>
      <c r="N411" s="124"/>
      <c r="O411" s="127"/>
      <c r="P411" s="127"/>
      <c r="Q411" s="218"/>
    </row>
    <row r="412" spans="1:17" hidden="1" outlineLevel="2">
      <c r="A412" s="7" t="s">
        <v>41</v>
      </c>
      <c r="B412" s="7" t="s">
        <v>41</v>
      </c>
      <c r="D412" s="96" t="s">
        <v>3594</v>
      </c>
      <c r="E412" s="58" t="s">
        <v>6112</v>
      </c>
      <c r="F412" s="17"/>
      <c r="G412" s="18"/>
      <c r="H412" s="19"/>
      <c r="I412" s="26" t="s">
        <v>198</v>
      </c>
      <c r="J412" s="26" t="s">
        <v>3374</v>
      </c>
      <c r="K412" s="26" t="s">
        <v>105</v>
      </c>
      <c r="L412" s="27" t="s">
        <v>84</v>
      </c>
      <c r="M412" s="123"/>
      <c r="N412" s="124"/>
      <c r="O412" s="127"/>
      <c r="P412" s="127"/>
      <c r="Q412" s="218"/>
    </row>
    <row r="413" spans="1:17" hidden="1" outlineLevel="2">
      <c r="A413" s="7" t="s">
        <v>41</v>
      </c>
      <c r="B413" s="7" t="s">
        <v>41</v>
      </c>
      <c r="D413" s="96" t="s">
        <v>3594</v>
      </c>
      <c r="E413" s="58" t="s">
        <v>6112</v>
      </c>
      <c r="F413" s="17"/>
      <c r="G413" s="18"/>
      <c r="H413" s="19"/>
      <c r="I413" s="26" t="s">
        <v>198</v>
      </c>
      <c r="J413" s="26" t="s">
        <v>3374</v>
      </c>
      <c r="K413" s="26" t="s">
        <v>105</v>
      </c>
      <c r="L413" s="27" t="s">
        <v>84</v>
      </c>
      <c r="M413" s="123"/>
      <c r="N413" s="124"/>
      <c r="O413" s="127"/>
      <c r="P413" s="127"/>
      <c r="Q413" s="218"/>
    </row>
    <row r="414" spans="1:17" hidden="1" outlineLevel="2">
      <c r="A414" s="7" t="s">
        <v>41</v>
      </c>
      <c r="B414" s="7" t="s">
        <v>41</v>
      </c>
      <c r="D414" s="96" t="s">
        <v>3594</v>
      </c>
      <c r="E414" s="58" t="s">
        <v>6112</v>
      </c>
      <c r="F414" s="17"/>
      <c r="G414" s="18"/>
      <c r="H414" s="19"/>
      <c r="I414" s="26" t="s">
        <v>198</v>
      </c>
      <c r="J414" s="26" t="s">
        <v>3374</v>
      </c>
      <c r="K414" s="26" t="s">
        <v>105</v>
      </c>
      <c r="L414" s="27" t="s">
        <v>84</v>
      </c>
      <c r="M414" s="123"/>
      <c r="N414" s="124"/>
      <c r="O414" s="127"/>
      <c r="P414" s="127"/>
      <c r="Q414" s="218"/>
    </row>
    <row r="415" spans="1:17" hidden="1" outlineLevel="2">
      <c r="A415" s="7" t="s">
        <v>41</v>
      </c>
      <c r="B415" s="7" t="s">
        <v>41</v>
      </c>
      <c r="D415" s="96" t="s">
        <v>3594</v>
      </c>
      <c r="E415" s="58" t="s">
        <v>6112</v>
      </c>
      <c r="F415" s="17"/>
      <c r="G415" s="18"/>
      <c r="H415" s="19"/>
      <c r="I415" s="26" t="s">
        <v>199</v>
      </c>
      <c r="J415" s="26" t="s">
        <v>3375</v>
      </c>
      <c r="K415" s="26" t="s">
        <v>132</v>
      </c>
      <c r="L415" s="27" t="s">
        <v>84</v>
      </c>
      <c r="M415" s="123"/>
      <c r="N415" s="124"/>
      <c r="O415" s="127"/>
      <c r="P415" s="127"/>
      <c r="Q415" s="218"/>
    </row>
    <row r="416" spans="1:17" hidden="1" outlineLevel="2">
      <c r="A416" s="7" t="s">
        <v>41</v>
      </c>
      <c r="B416" s="7" t="s">
        <v>41</v>
      </c>
      <c r="D416" s="96" t="s">
        <v>3594</v>
      </c>
      <c r="E416" s="58" t="s">
        <v>6112</v>
      </c>
      <c r="F416" s="17"/>
      <c r="G416" s="18"/>
      <c r="H416" s="19"/>
      <c r="I416" s="20" t="s">
        <v>200</v>
      </c>
      <c r="J416" s="20" t="s">
        <v>3376</v>
      </c>
      <c r="K416" s="20"/>
      <c r="L416" s="21" t="s">
        <v>84</v>
      </c>
      <c r="M416" s="66"/>
      <c r="N416" s="23"/>
      <c r="O416" s="20"/>
      <c r="P416" s="20"/>
      <c r="Q416" s="213" t="s">
        <v>688</v>
      </c>
    </row>
    <row r="417" spans="1:18" hidden="1" outlineLevel="2">
      <c r="A417" s="7" t="s">
        <v>41</v>
      </c>
      <c r="B417" s="7" t="s">
        <v>41</v>
      </c>
      <c r="D417" s="96" t="s">
        <v>3594</v>
      </c>
      <c r="E417" s="58" t="s">
        <v>6112</v>
      </c>
      <c r="F417" s="17"/>
      <c r="G417" s="18"/>
      <c r="H417" s="19"/>
      <c r="I417" s="26" t="s">
        <v>201</v>
      </c>
      <c r="J417" s="26" t="s">
        <v>3377</v>
      </c>
      <c r="K417" s="26" t="s">
        <v>105</v>
      </c>
      <c r="L417" s="27" t="s">
        <v>688</v>
      </c>
      <c r="M417" s="97" t="s">
        <v>46</v>
      </c>
      <c r="N417" s="385" t="s">
        <v>380</v>
      </c>
      <c r="O417" s="26" t="s">
        <v>3673</v>
      </c>
      <c r="P417" s="26" t="s">
        <v>105</v>
      </c>
      <c r="Q417" s="214" t="s">
        <v>688</v>
      </c>
    </row>
    <row r="418" spans="1:18" hidden="1" outlineLevel="2">
      <c r="A418" s="7" t="s">
        <v>41</v>
      </c>
      <c r="B418" s="7" t="s">
        <v>41</v>
      </c>
      <c r="D418" s="96" t="s">
        <v>3594</v>
      </c>
      <c r="E418" s="58" t="s">
        <v>6112</v>
      </c>
      <c r="F418" s="17"/>
      <c r="G418" s="18"/>
      <c r="H418" s="19"/>
      <c r="I418" s="26" t="s">
        <v>201</v>
      </c>
      <c r="J418" s="26" t="s">
        <v>3377</v>
      </c>
      <c r="K418" s="26" t="s">
        <v>105</v>
      </c>
      <c r="L418" s="27" t="s">
        <v>84</v>
      </c>
      <c r="M418" s="97" t="s">
        <v>46</v>
      </c>
      <c r="N418" s="10" t="s">
        <v>381</v>
      </c>
      <c r="O418" s="26" t="s">
        <v>3674</v>
      </c>
      <c r="P418" s="26" t="s">
        <v>105</v>
      </c>
      <c r="Q418" s="216" t="s">
        <v>84</v>
      </c>
    </row>
    <row r="419" spans="1:18" hidden="1" outlineLevel="2">
      <c r="A419" s="7" t="s">
        <v>41</v>
      </c>
      <c r="B419" s="7" t="s">
        <v>41</v>
      </c>
      <c r="D419" s="96" t="s">
        <v>3594</v>
      </c>
      <c r="E419" s="58" t="s">
        <v>6112</v>
      </c>
      <c r="F419" s="17"/>
      <c r="G419" s="18"/>
      <c r="H419" s="19"/>
      <c r="I419" s="26" t="s">
        <v>201</v>
      </c>
      <c r="J419" s="26" t="s">
        <v>3377</v>
      </c>
      <c r="K419" s="26" t="s">
        <v>105</v>
      </c>
      <c r="L419" s="27" t="s">
        <v>84</v>
      </c>
      <c r="M419" s="97" t="s">
        <v>46</v>
      </c>
      <c r="N419" s="10" t="s">
        <v>382</v>
      </c>
      <c r="O419" s="26" t="s">
        <v>3675</v>
      </c>
      <c r="P419" s="26" t="s">
        <v>105</v>
      </c>
      <c r="Q419" s="216" t="s">
        <v>84</v>
      </c>
    </row>
    <row r="420" spans="1:18" hidden="1" outlineLevel="2">
      <c r="A420" s="7" t="s">
        <v>41</v>
      </c>
      <c r="B420" s="7" t="s">
        <v>41</v>
      </c>
      <c r="D420" s="96" t="s">
        <v>3594</v>
      </c>
      <c r="E420" s="58" t="s">
        <v>6112</v>
      </c>
      <c r="F420" s="17"/>
      <c r="G420" s="18"/>
      <c r="H420" s="19"/>
      <c r="I420" s="26" t="s">
        <v>201</v>
      </c>
      <c r="J420" s="26" t="s">
        <v>3377</v>
      </c>
      <c r="K420" s="26" t="s">
        <v>105</v>
      </c>
      <c r="L420" s="27" t="s">
        <v>84</v>
      </c>
      <c r="M420" s="123"/>
      <c r="N420" s="124"/>
      <c r="O420" s="127"/>
      <c r="P420" s="127"/>
      <c r="Q420" s="218"/>
    </row>
    <row r="421" spans="1:18" hidden="1" outlineLevel="2">
      <c r="A421" s="7" t="s">
        <v>41</v>
      </c>
      <c r="B421" s="7" t="s">
        <v>41</v>
      </c>
      <c r="D421" s="96" t="s">
        <v>3594</v>
      </c>
      <c r="E421" s="58" t="s">
        <v>6112</v>
      </c>
      <c r="F421" s="17"/>
      <c r="G421" s="18"/>
      <c r="H421" s="19"/>
      <c r="I421" s="20" t="str">
        <f>"3164"</f>
        <v>3164</v>
      </c>
      <c r="J421" s="20" t="s">
        <v>3378</v>
      </c>
      <c r="K421" s="20" t="s">
        <v>105</v>
      </c>
      <c r="L421" s="21" t="s">
        <v>84</v>
      </c>
      <c r="M421" s="103" t="s">
        <v>46</v>
      </c>
      <c r="N421" s="386" t="s">
        <v>383</v>
      </c>
      <c r="O421" s="20" t="s">
        <v>3676</v>
      </c>
      <c r="P421" s="20" t="s">
        <v>105</v>
      </c>
      <c r="Q421" s="213" t="s">
        <v>688</v>
      </c>
    </row>
    <row r="422" spans="1:18" hidden="1" outlineLevel="2">
      <c r="A422" s="7" t="s">
        <v>41</v>
      </c>
      <c r="B422" s="7" t="s">
        <v>41</v>
      </c>
      <c r="D422" s="96" t="s">
        <v>3594</v>
      </c>
      <c r="E422" s="58" t="s">
        <v>6112</v>
      </c>
      <c r="F422" s="17"/>
      <c r="G422" s="18"/>
      <c r="H422" s="19"/>
      <c r="I422" s="20" t="str">
        <f>"3229"</f>
        <v>3229</v>
      </c>
      <c r="J422" s="20" t="s">
        <v>3379</v>
      </c>
      <c r="K422" s="20" t="s">
        <v>157</v>
      </c>
      <c r="L422" s="21" t="s">
        <v>84</v>
      </c>
      <c r="M422" s="128"/>
      <c r="N422" s="129"/>
      <c r="O422" s="131"/>
      <c r="P422" s="131"/>
      <c r="Q422" s="219"/>
    </row>
    <row r="423" spans="1:18" hidden="1" outlineLevel="2">
      <c r="A423" s="7" t="s">
        <v>41</v>
      </c>
      <c r="B423" s="7" t="s">
        <v>41</v>
      </c>
      <c r="D423" s="96" t="s">
        <v>3594</v>
      </c>
      <c r="E423" s="58" t="s">
        <v>6112</v>
      </c>
      <c r="F423" s="17"/>
      <c r="G423" s="18"/>
      <c r="H423" s="19"/>
      <c r="I423" s="20" t="str">
        <f>"3251"</f>
        <v>3251</v>
      </c>
      <c r="J423" s="20" t="s">
        <v>3380</v>
      </c>
      <c r="K423" s="20" t="s">
        <v>157</v>
      </c>
      <c r="L423" s="21" t="s">
        <v>84</v>
      </c>
      <c r="M423" s="103" t="s">
        <v>46</v>
      </c>
      <c r="N423" s="386" t="s">
        <v>384</v>
      </c>
      <c r="O423" s="20" t="s">
        <v>3677</v>
      </c>
      <c r="P423" s="20" t="s">
        <v>157</v>
      </c>
      <c r="Q423" s="213" t="s">
        <v>688</v>
      </c>
    </row>
    <row r="424" spans="1:18" ht="13.5" hidden="1" outlineLevel="2" thickBot="1">
      <c r="A424" s="7" t="s">
        <v>41</v>
      </c>
      <c r="B424" s="7" t="s">
        <v>41</v>
      </c>
      <c r="D424" s="96" t="s">
        <v>3594</v>
      </c>
      <c r="E424" s="58" t="s">
        <v>6112</v>
      </c>
      <c r="F424" s="38"/>
      <c r="G424" s="39"/>
      <c r="H424" s="40"/>
      <c r="I424" s="41" t="str">
        <f>"3207"</f>
        <v>3207</v>
      </c>
      <c r="J424" s="41" t="s">
        <v>3381</v>
      </c>
      <c r="K424" s="41" t="s">
        <v>132</v>
      </c>
      <c r="L424" s="42" t="s">
        <v>84</v>
      </c>
      <c r="M424" s="104" t="s">
        <v>46</v>
      </c>
      <c r="N424" s="69" t="s">
        <v>385</v>
      </c>
      <c r="O424" s="41" t="s">
        <v>3678</v>
      </c>
      <c r="P424" s="41" t="s">
        <v>124</v>
      </c>
      <c r="Q424" s="225" t="s">
        <v>84</v>
      </c>
    </row>
    <row r="425" spans="1:18" ht="13.5" hidden="1" outlineLevel="2" thickBot="1">
      <c r="A425" s="7" t="s">
        <v>41</v>
      </c>
      <c r="B425" s="7" t="s">
        <v>41</v>
      </c>
      <c r="D425" s="96" t="s">
        <v>3594</v>
      </c>
      <c r="E425" s="58" t="s">
        <v>6112</v>
      </c>
      <c r="F425" s="198"/>
      <c r="G425" s="198"/>
      <c r="H425" s="198"/>
      <c r="I425" s="198"/>
      <c r="J425" s="198"/>
      <c r="K425" s="198"/>
      <c r="L425" s="198"/>
      <c r="M425" s="9"/>
      <c r="N425" s="9"/>
      <c r="O425" s="9"/>
      <c r="P425" s="9"/>
      <c r="Q425" s="7"/>
    </row>
    <row r="426" spans="1:18" ht="13.5" outlineLevel="1" collapsed="1" thickBot="1">
      <c r="C426" s="7" t="s">
        <v>41</v>
      </c>
      <c r="D426" s="96" t="s">
        <v>3594</v>
      </c>
      <c r="E426" s="3" t="s">
        <v>6112</v>
      </c>
      <c r="F426" s="13" t="s">
        <v>189</v>
      </c>
      <c r="G426" s="14">
        <v>10</v>
      </c>
      <c r="H426" s="14">
        <v>2</v>
      </c>
      <c r="I426" s="1198" t="s">
        <v>3564</v>
      </c>
      <c r="J426" s="1199"/>
      <c r="K426" s="1199"/>
      <c r="L426" s="1200"/>
      <c r="M426" s="120" t="s">
        <v>46</v>
      </c>
      <c r="N426" s="15"/>
      <c r="O426" s="1190" t="s">
        <v>3543</v>
      </c>
      <c r="P426" s="1191"/>
      <c r="Q426" s="226" t="s">
        <v>688</v>
      </c>
    </row>
    <row r="427" spans="1:18" hidden="1" outlineLevel="2">
      <c r="C427" s="7" t="s">
        <v>41</v>
      </c>
      <c r="D427" s="96" t="s">
        <v>3594</v>
      </c>
      <c r="E427" s="58" t="s">
        <v>6112</v>
      </c>
      <c r="F427" s="17"/>
      <c r="G427" s="18"/>
      <c r="H427" s="19"/>
      <c r="I427" s="26" t="str">
        <f>"3035"</f>
        <v>3035</v>
      </c>
      <c r="J427" s="26" t="s">
        <v>3368</v>
      </c>
      <c r="K427" s="26" t="s">
        <v>132</v>
      </c>
      <c r="L427" s="27" t="s">
        <v>688</v>
      </c>
      <c r="M427" s="59"/>
      <c r="N427" s="10"/>
      <c r="O427" s="47" t="s">
        <v>718</v>
      </c>
      <c r="P427" s="26" t="s">
        <v>132</v>
      </c>
      <c r="Q427" s="222" t="s">
        <v>688</v>
      </c>
      <c r="R427" s="1192" t="s">
        <v>7990</v>
      </c>
    </row>
    <row r="428" spans="1:18" hidden="1" outlineLevel="2">
      <c r="C428" s="7" t="s">
        <v>41</v>
      </c>
      <c r="D428" s="96" t="s">
        <v>3594</v>
      </c>
      <c r="E428" s="58" t="s">
        <v>6112</v>
      </c>
      <c r="F428" s="17"/>
      <c r="G428" s="18"/>
      <c r="H428" s="19"/>
      <c r="I428" s="20" t="s">
        <v>190</v>
      </c>
      <c r="J428" s="20" t="s">
        <v>3369</v>
      </c>
      <c r="K428" s="20"/>
      <c r="L428" s="21" t="s">
        <v>84</v>
      </c>
      <c r="M428" s="66"/>
      <c r="N428" s="23"/>
      <c r="O428" s="20"/>
      <c r="P428" s="20"/>
      <c r="Q428" s="213" t="s">
        <v>688</v>
      </c>
      <c r="R428" s="1202"/>
    </row>
    <row r="429" spans="1:18" hidden="1" outlineLevel="2">
      <c r="C429" s="7" t="s">
        <v>41</v>
      </c>
      <c r="D429" s="96" t="s">
        <v>3594</v>
      </c>
      <c r="E429" s="58" t="s">
        <v>6112</v>
      </c>
      <c r="F429" s="17"/>
      <c r="G429" s="18"/>
      <c r="H429" s="19"/>
      <c r="I429" s="26" t="s">
        <v>191</v>
      </c>
      <c r="J429" s="26" t="s">
        <v>3370</v>
      </c>
      <c r="K429" s="26" t="s">
        <v>105</v>
      </c>
      <c r="L429" s="27" t="s">
        <v>688</v>
      </c>
      <c r="M429" s="97" t="s">
        <v>46</v>
      </c>
      <c r="N429" s="98" t="s">
        <v>378</v>
      </c>
      <c r="O429" s="26" t="s">
        <v>3565</v>
      </c>
      <c r="P429" s="26" t="s">
        <v>105</v>
      </c>
      <c r="Q429" s="214" t="s">
        <v>688</v>
      </c>
      <c r="R429" s="1202"/>
    </row>
    <row r="430" spans="1:18" ht="36" hidden="1" outlineLevel="2">
      <c r="C430" s="7" t="s">
        <v>41</v>
      </c>
      <c r="D430" s="96" t="s">
        <v>3594</v>
      </c>
      <c r="E430" s="58" t="s">
        <v>6112</v>
      </c>
      <c r="F430" s="17"/>
      <c r="G430" s="18"/>
      <c r="H430" s="19"/>
      <c r="I430" s="26" t="s">
        <v>193</v>
      </c>
      <c r="J430" s="26" t="s">
        <v>3341</v>
      </c>
      <c r="K430" s="26" t="s">
        <v>132</v>
      </c>
      <c r="L430" s="27" t="s">
        <v>84</v>
      </c>
      <c r="M430" s="97" t="s">
        <v>46</v>
      </c>
      <c r="N430" s="98" t="s">
        <v>379</v>
      </c>
      <c r="O430" s="53" t="s">
        <v>3682</v>
      </c>
      <c r="P430" s="26" t="s">
        <v>132</v>
      </c>
      <c r="Q430" s="214" t="s">
        <v>688</v>
      </c>
      <c r="R430" s="1202"/>
    </row>
    <row r="431" spans="1:18" hidden="1" outlineLevel="2">
      <c r="C431" s="7" t="s">
        <v>41</v>
      </c>
      <c r="D431" s="96" t="s">
        <v>3594</v>
      </c>
      <c r="E431" s="58" t="s">
        <v>6112</v>
      </c>
      <c r="F431" s="17"/>
      <c r="G431" s="18"/>
      <c r="H431" s="19"/>
      <c r="I431" s="26" t="s">
        <v>194</v>
      </c>
      <c r="J431" s="26" t="s">
        <v>3342</v>
      </c>
      <c r="K431" s="26" t="s">
        <v>132</v>
      </c>
      <c r="L431" s="27" t="s">
        <v>84</v>
      </c>
      <c r="M431" s="123"/>
      <c r="N431" s="124"/>
      <c r="O431" s="127"/>
      <c r="P431" s="127"/>
      <c r="Q431" s="218"/>
      <c r="R431" s="1202"/>
    </row>
    <row r="432" spans="1:18" hidden="1" outlineLevel="2">
      <c r="C432" s="7" t="s">
        <v>41</v>
      </c>
      <c r="D432" s="96" t="s">
        <v>3594</v>
      </c>
      <c r="E432" s="58" t="s">
        <v>6112</v>
      </c>
      <c r="F432" s="17"/>
      <c r="G432" s="18"/>
      <c r="H432" s="19"/>
      <c r="I432" s="20" t="s">
        <v>195</v>
      </c>
      <c r="J432" s="20" t="s">
        <v>3371</v>
      </c>
      <c r="K432" s="20"/>
      <c r="L432" s="21" t="s">
        <v>84</v>
      </c>
      <c r="M432" s="128"/>
      <c r="N432" s="129"/>
      <c r="O432" s="138"/>
      <c r="P432" s="138"/>
      <c r="Q432" s="219"/>
      <c r="R432" s="1202"/>
    </row>
    <row r="433" spans="3:18" hidden="1" outlineLevel="2">
      <c r="C433" s="7" t="s">
        <v>41</v>
      </c>
      <c r="D433" s="96" t="s">
        <v>3594</v>
      </c>
      <c r="E433" s="58" t="s">
        <v>6112</v>
      </c>
      <c r="F433" s="17"/>
      <c r="G433" s="18"/>
      <c r="H433" s="19"/>
      <c r="I433" s="26" t="s">
        <v>196</v>
      </c>
      <c r="J433" s="26" t="s">
        <v>3372</v>
      </c>
      <c r="K433" s="26" t="s">
        <v>105</v>
      </c>
      <c r="L433" s="27" t="s">
        <v>688</v>
      </c>
      <c r="M433" s="123"/>
      <c r="N433" s="124"/>
      <c r="O433" s="126"/>
      <c r="P433" s="126"/>
      <c r="Q433" s="218"/>
      <c r="R433" s="1202"/>
    </row>
    <row r="434" spans="3:18" hidden="1" outlineLevel="2">
      <c r="C434" s="7" t="s">
        <v>41</v>
      </c>
      <c r="D434" s="96" t="s">
        <v>3594</v>
      </c>
      <c r="E434" s="58" t="s">
        <v>6112</v>
      </c>
      <c r="F434" s="17"/>
      <c r="G434" s="18"/>
      <c r="H434" s="19"/>
      <c r="I434" s="26" t="s">
        <v>196</v>
      </c>
      <c r="J434" s="26" t="s">
        <v>3372</v>
      </c>
      <c r="K434" s="26" t="s">
        <v>105</v>
      </c>
      <c r="L434" s="27" t="s">
        <v>84</v>
      </c>
      <c r="M434" s="123"/>
      <c r="N434" s="124"/>
      <c r="O434" s="126"/>
      <c r="P434" s="126"/>
      <c r="Q434" s="218"/>
      <c r="R434" s="1202"/>
    </row>
    <row r="435" spans="3:18" hidden="1" outlineLevel="2">
      <c r="C435" s="7" t="s">
        <v>41</v>
      </c>
      <c r="D435" s="96" t="s">
        <v>3594</v>
      </c>
      <c r="E435" s="58" t="s">
        <v>6112</v>
      </c>
      <c r="F435" s="17"/>
      <c r="G435" s="18"/>
      <c r="H435" s="19"/>
      <c r="I435" s="26" t="s">
        <v>196</v>
      </c>
      <c r="J435" s="26" t="s">
        <v>3372</v>
      </c>
      <c r="K435" s="26" t="s">
        <v>105</v>
      </c>
      <c r="L435" s="27" t="s">
        <v>84</v>
      </c>
      <c r="M435" s="123"/>
      <c r="N435" s="124"/>
      <c r="O435" s="126"/>
      <c r="P435" s="126"/>
      <c r="Q435" s="218"/>
      <c r="R435" s="1202"/>
    </row>
    <row r="436" spans="3:18" hidden="1" outlineLevel="2">
      <c r="C436" s="7" t="s">
        <v>41</v>
      </c>
      <c r="D436" s="96" t="s">
        <v>3594</v>
      </c>
      <c r="E436" s="58" t="s">
        <v>6112</v>
      </c>
      <c r="F436" s="17"/>
      <c r="G436" s="18"/>
      <c r="H436" s="19"/>
      <c r="I436" s="26" t="s">
        <v>196</v>
      </c>
      <c r="J436" s="26" t="s">
        <v>3372</v>
      </c>
      <c r="K436" s="26" t="s">
        <v>105</v>
      </c>
      <c r="L436" s="27" t="s">
        <v>84</v>
      </c>
      <c r="M436" s="123"/>
      <c r="N436" s="124"/>
      <c r="O436" s="126"/>
      <c r="P436" s="126"/>
      <c r="Q436" s="218"/>
      <c r="R436" s="1202"/>
    </row>
    <row r="437" spans="3:18" hidden="1" outlineLevel="2">
      <c r="C437" s="7" t="s">
        <v>41</v>
      </c>
      <c r="D437" s="96" t="s">
        <v>3594</v>
      </c>
      <c r="E437" s="58" t="s">
        <v>6112</v>
      </c>
      <c r="F437" s="17"/>
      <c r="G437" s="18"/>
      <c r="H437" s="19"/>
      <c r="I437" s="26" t="s">
        <v>196</v>
      </c>
      <c r="J437" s="26" t="s">
        <v>3372</v>
      </c>
      <c r="K437" s="26" t="s">
        <v>105</v>
      </c>
      <c r="L437" s="27" t="s">
        <v>84</v>
      </c>
      <c r="M437" s="123"/>
      <c r="N437" s="124"/>
      <c r="O437" s="126"/>
      <c r="P437" s="126"/>
      <c r="Q437" s="218"/>
      <c r="R437" s="1202"/>
    </row>
    <row r="438" spans="3:18" hidden="1" outlineLevel="2">
      <c r="C438" s="7" t="s">
        <v>41</v>
      </c>
      <c r="D438" s="96" t="s">
        <v>3594</v>
      </c>
      <c r="E438" s="58" t="s">
        <v>6112</v>
      </c>
      <c r="F438" s="17"/>
      <c r="G438" s="18"/>
      <c r="H438" s="19"/>
      <c r="I438" s="20" t="s">
        <v>197</v>
      </c>
      <c r="J438" s="20" t="s">
        <v>3373</v>
      </c>
      <c r="K438" s="20"/>
      <c r="L438" s="21" t="s">
        <v>84</v>
      </c>
      <c r="M438" s="66"/>
      <c r="N438" s="23"/>
      <c r="O438" s="20"/>
      <c r="P438" s="20"/>
      <c r="Q438" s="213" t="s">
        <v>688</v>
      </c>
      <c r="R438" s="1202"/>
    </row>
    <row r="439" spans="3:18" hidden="1" outlineLevel="2">
      <c r="C439" s="7" t="s">
        <v>41</v>
      </c>
      <c r="D439" s="96" t="s">
        <v>3594</v>
      </c>
      <c r="E439" s="58" t="s">
        <v>6112</v>
      </c>
      <c r="F439" s="17"/>
      <c r="G439" s="18"/>
      <c r="H439" s="19"/>
      <c r="I439" s="26" t="s">
        <v>198</v>
      </c>
      <c r="J439" s="26" t="s">
        <v>3374</v>
      </c>
      <c r="K439" s="26" t="s">
        <v>105</v>
      </c>
      <c r="L439" s="27" t="s">
        <v>688</v>
      </c>
      <c r="M439" s="97" t="s">
        <v>46</v>
      </c>
      <c r="N439" s="98" t="s">
        <v>377</v>
      </c>
      <c r="O439" s="26" t="s">
        <v>3672</v>
      </c>
      <c r="P439" s="26" t="s">
        <v>105</v>
      </c>
      <c r="Q439" s="214" t="s">
        <v>688</v>
      </c>
      <c r="R439" s="1202"/>
    </row>
    <row r="440" spans="3:18" hidden="1" outlineLevel="2">
      <c r="C440" s="7" t="s">
        <v>41</v>
      </c>
      <c r="D440" s="96" t="s">
        <v>3594</v>
      </c>
      <c r="E440" s="58" t="s">
        <v>6112</v>
      </c>
      <c r="F440" s="17"/>
      <c r="G440" s="18"/>
      <c r="H440" s="19"/>
      <c r="I440" s="26" t="s">
        <v>198</v>
      </c>
      <c r="J440" s="26" t="s">
        <v>3374</v>
      </c>
      <c r="K440" s="26" t="s">
        <v>105</v>
      </c>
      <c r="L440" s="27" t="s">
        <v>84</v>
      </c>
      <c r="M440" s="123"/>
      <c r="N440" s="124"/>
      <c r="O440" s="127"/>
      <c r="P440" s="127"/>
      <c r="Q440" s="218"/>
      <c r="R440" s="1202"/>
    </row>
    <row r="441" spans="3:18" hidden="1" outlineLevel="2">
      <c r="C441" s="7" t="s">
        <v>41</v>
      </c>
      <c r="D441" s="96" t="s">
        <v>3594</v>
      </c>
      <c r="E441" s="58" t="s">
        <v>6112</v>
      </c>
      <c r="F441" s="17"/>
      <c r="G441" s="18"/>
      <c r="H441" s="19"/>
      <c r="I441" s="26" t="s">
        <v>198</v>
      </c>
      <c r="J441" s="26" t="s">
        <v>3374</v>
      </c>
      <c r="K441" s="26" t="s">
        <v>105</v>
      </c>
      <c r="L441" s="27" t="s">
        <v>84</v>
      </c>
      <c r="M441" s="123"/>
      <c r="N441" s="124"/>
      <c r="O441" s="127"/>
      <c r="P441" s="127"/>
      <c r="Q441" s="218"/>
      <c r="R441" s="1202"/>
    </row>
    <row r="442" spans="3:18" hidden="1" outlineLevel="2">
      <c r="C442" s="7" t="s">
        <v>41</v>
      </c>
      <c r="D442" s="96" t="s">
        <v>3594</v>
      </c>
      <c r="E442" s="58" t="s">
        <v>6112</v>
      </c>
      <c r="F442" s="17"/>
      <c r="G442" s="18"/>
      <c r="H442" s="19"/>
      <c r="I442" s="26" t="s">
        <v>198</v>
      </c>
      <c r="J442" s="26" t="s">
        <v>3374</v>
      </c>
      <c r="K442" s="26" t="s">
        <v>105</v>
      </c>
      <c r="L442" s="27" t="s">
        <v>84</v>
      </c>
      <c r="M442" s="123"/>
      <c r="N442" s="124"/>
      <c r="O442" s="127"/>
      <c r="P442" s="127"/>
      <c r="Q442" s="218"/>
      <c r="R442" s="1202"/>
    </row>
    <row r="443" spans="3:18" hidden="1" outlineLevel="2">
      <c r="C443" s="7" t="s">
        <v>41</v>
      </c>
      <c r="D443" s="96" t="s">
        <v>3594</v>
      </c>
      <c r="E443" s="58" t="s">
        <v>6112</v>
      </c>
      <c r="F443" s="17"/>
      <c r="G443" s="18"/>
      <c r="H443" s="19"/>
      <c r="I443" s="26" t="s">
        <v>198</v>
      </c>
      <c r="J443" s="26" t="s">
        <v>3374</v>
      </c>
      <c r="K443" s="26" t="s">
        <v>105</v>
      </c>
      <c r="L443" s="27" t="s">
        <v>84</v>
      </c>
      <c r="M443" s="123"/>
      <c r="N443" s="124"/>
      <c r="O443" s="127"/>
      <c r="P443" s="127"/>
      <c r="Q443" s="218"/>
      <c r="R443" s="1202"/>
    </row>
    <row r="444" spans="3:18" hidden="1" outlineLevel="2">
      <c r="C444" s="7" t="s">
        <v>41</v>
      </c>
      <c r="D444" s="96" t="s">
        <v>3594</v>
      </c>
      <c r="E444" s="58" t="s">
        <v>6112</v>
      </c>
      <c r="F444" s="17"/>
      <c r="G444" s="18"/>
      <c r="H444" s="19"/>
      <c r="I444" s="26" t="s">
        <v>199</v>
      </c>
      <c r="J444" s="26" t="s">
        <v>3375</v>
      </c>
      <c r="K444" s="26" t="s">
        <v>132</v>
      </c>
      <c r="L444" s="27" t="s">
        <v>84</v>
      </c>
      <c r="M444" s="123"/>
      <c r="N444" s="124"/>
      <c r="O444" s="127"/>
      <c r="P444" s="127"/>
      <c r="Q444" s="218"/>
      <c r="R444" s="1202"/>
    </row>
    <row r="445" spans="3:18" hidden="1" outlineLevel="2">
      <c r="C445" s="7" t="s">
        <v>41</v>
      </c>
      <c r="D445" s="96" t="s">
        <v>3594</v>
      </c>
      <c r="E445" s="58" t="s">
        <v>6112</v>
      </c>
      <c r="F445" s="17"/>
      <c r="G445" s="18"/>
      <c r="H445" s="19"/>
      <c r="I445" s="20" t="s">
        <v>200</v>
      </c>
      <c r="J445" s="20" t="s">
        <v>3376</v>
      </c>
      <c r="K445" s="20"/>
      <c r="L445" s="21" t="s">
        <v>84</v>
      </c>
      <c r="M445" s="66"/>
      <c r="N445" s="23"/>
      <c r="O445" s="20"/>
      <c r="P445" s="20"/>
      <c r="Q445" s="213" t="s">
        <v>688</v>
      </c>
      <c r="R445" s="1202"/>
    </row>
    <row r="446" spans="3:18" hidden="1" outlineLevel="2">
      <c r="C446" s="7" t="s">
        <v>41</v>
      </c>
      <c r="D446" s="96" t="s">
        <v>3594</v>
      </c>
      <c r="E446" s="58" t="s">
        <v>6112</v>
      </c>
      <c r="F446" s="17"/>
      <c r="G446" s="18"/>
      <c r="H446" s="19"/>
      <c r="I446" s="26" t="s">
        <v>201</v>
      </c>
      <c r="J446" s="26" t="s">
        <v>3377</v>
      </c>
      <c r="K446" s="26" t="s">
        <v>105</v>
      </c>
      <c r="L446" s="27" t="s">
        <v>688</v>
      </c>
      <c r="M446" s="97" t="s">
        <v>46</v>
      </c>
      <c r="N446" s="98" t="s">
        <v>380</v>
      </c>
      <c r="O446" s="26" t="s">
        <v>3673</v>
      </c>
      <c r="P446" s="26" t="s">
        <v>105</v>
      </c>
      <c r="Q446" s="214" t="s">
        <v>688</v>
      </c>
      <c r="R446" s="1202"/>
    </row>
    <row r="447" spans="3:18" hidden="1" outlineLevel="2">
      <c r="C447" s="7" t="s">
        <v>41</v>
      </c>
      <c r="D447" s="96" t="s">
        <v>3594</v>
      </c>
      <c r="E447" s="58" t="s">
        <v>6112</v>
      </c>
      <c r="F447" s="17"/>
      <c r="G447" s="18"/>
      <c r="H447" s="19"/>
      <c r="I447" s="26" t="s">
        <v>201</v>
      </c>
      <c r="J447" s="26" t="s">
        <v>3377</v>
      </c>
      <c r="K447" s="26" t="s">
        <v>105</v>
      </c>
      <c r="L447" s="27" t="s">
        <v>84</v>
      </c>
      <c r="M447" s="97" t="s">
        <v>46</v>
      </c>
      <c r="N447" s="10" t="s">
        <v>381</v>
      </c>
      <c r="O447" s="26" t="s">
        <v>3674</v>
      </c>
      <c r="P447" s="26" t="s">
        <v>105</v>
      </c>
      <c r="Q447" s="216" t="s">
        <v>84</v>
      </c>
      <c r="R447" s="1202"/>
    </row>
    <row r="448" spans="3:18" hidden="1" outlineLevel="2">
      <c r="C448" s="7" t="s">
        <v>41</v>
      </c>
      <c r="D448" s="96" t="s">
        <v>3594</v>
      </c>
      <c r="E448" s="58" t="s">
        <v>6112</v>
      </c>
      <c r="F448" s="17"/>
      <c r="G448" s="18"/>
      <c r="H448" s="19"/>
      <c r="I448" s="26" t="s">
        <v>201</v>
      </c>
      <c r="J448" s="26" t="s">
        <v>3377</v>
      </c>
      <c r="K448" s="26" t="s">
        <v>105</v>
      </c>
      <c r="L448" s="27" t="s">
        <v>84</v>
      </c>
      <c r="M448" s="97" t="s">
        <v>46</v>
      </c>
      <c r="N448" s="10" t="s">
        <v>382</v>
      </c>
      <c r="O448" s="26" t="s">
        <v>3675</v>
      </c>
      <c r="P448" s="26" t="s">
        <v>105</v>
      </c>
      <c r="Q448" s="216" t="s">
        <v>84</v>
      </c>
      <c r="R448" s="1202"/>
    </row>
    <row r="449" spans="1:18" hidden="1" outlineLevel="2">
      <c r="C449" s="7" t="s">
        <v>41</v>
      </c>
      <c r="D449" s="96" t="s">
        <v>3594</v>
      </c>
      <c r="E449" s="58" t="s">
        <v>6112</v>
      </c>
      <c r="F449" s="17"/>
      <c r="G449" s="18"/>
      <c r="H449" s="19"/>
      <c r="I449" s="26" t="s">
        <v>201</v>
      </c>
      <c r="J449" s="26" t="s">
        <v>3377</v>
      </c>
      <c r="K449" s="26" t="s">
        <v>105</v>
      </c>
      <c r="L449" s="27" t="s">
        <v>84</v>
      </c>
      <c r="M449" s="123"/>
      <c r="N449" s="124"/>
      <c r="O449" s="127"/>
      <c r="P449" s="127"/>
      <c r="Q449" s="218"/>
      <c r="R449" s="1202"/>
    </row>
    <row r="450" spans="1:18" hidden="1" outlineLevel="2">
      <c r="C450" s="7" t="s">
        <v>41</v>
      </c>
      <c r="D450" s="96" t="s">
        <v>3594</v>
      </c>
      <c r="E450" s="58" t="s">
        <v>6112</v>
      </c>
      <c r="F450" s="17"/>
      <c r="G450" s="18"/>
      <c r="H450" s="19"/>
      <c r="I450" s="20" t="str">
        <f>"3164"</f>
        <v>3164</v>
      </c>
      <c r="J450" s="20" t="s">
        <v>3378</v>
      </c>
      <c r="K450" s="20" t="s">
        <v>105</v>
      </c>
      <c r="L450" s="21" t="s">
        <v>84</v>
      </c>
      <c r="M450" s="103" t="s">
        <v>46</v>
      </c>
      <c r="N450" s="102" t="s">
        <v>383</v>
      </c>
      <c r="O450" s="20" t="s">
        <v>3676</v>
      </c>
      <c r="P450" s="20" t="s">
        <v>105</v>
      </c>
      <c r="Q450" s="213" t="s">
        <v>688</v>
      </c>
      <c r="R450" s="1202"/>
    </row>
    <row r="451" spans="1:18" hidden="1" outlineLevel="2">
      <c r="C451" s="7" t="s">
        <v>41</v>
      </c>
      <c r="D451" s="96" t="s">
        <v>3594</v>
      </c>
      <c r="E451" s="58" t="s">
        <v>6112</v>
      </c>
      <c r="F451" s="17"/>
      <c r="G451" s="18"/>
      <c r="H451" s="19"/>
      <c r="I451" s="20" t="str">
        <f>"3229"</f>
        <v>3229</v>
      </c>
      <c r="J451" s="20" t="s">
        <v>3379</v>
      </c>
      <c r="K451" s="20" t="s">
        <v>157</v>
      </c>
      <c r="L451" s="21" t="s">
        <v>84</v>
      </c>
      <c r="M451" s="128"/>
      <c r="N451" s="129"/>
      <c r="O451" s="131"/>
      <c r="P451" s="131"/>
      <c r="Q451" s="219"/>
      <c r="R451" s="1202"/>
    </row>
    <row r="452" spans="1:18" hidden="1" outlineLevel="2">
      <c r="C452" s="7" t="s">
        <v>41</v>
      </c>
      <c r="D452" s="96" t="s">
        <v>3594</v>
      </c>
      <c r="E452" s="58" t="s">
        <v>6112</v>
      </c>
      <c r="F452" s="17"/>
      <c r="G452" s="18"/>
      <c r="H452" s="19"/>
      <c r="I452" s="20" t="str">
        <f>"3251"</f>
        <v>3251</v>
      </c>
      <c r="J452" s="20" t="s">
        <v>3380</v>
      </c>
      <c r="K452" s="20" t="s">
        <v>157</v>
      </c>
      <c r="L452" s="21" t="s">
        <v>84</v>
      </c>
      <c r="M452" s="103" t="s">
        <v>46</v>
      </c>
      <c r="N452" s="102" t="s">
        <v>384</v>
      </c>
      <c r="O452" s="20" t="s">
        <v>3677</v>
      </c>
      <c r="P452" s="20" t="s">
        <v>157</v>
      </c>
      <c r="Q452" s="213" t="s">
        <v>688</v>
      </c>
      <c r="R452" s="1202"/>
    </row>
    <row r="453" spans="1:18" ht="13.5" hidden="1" outlineLevel="2" thickBot="1">
      <c r="C453" s="7" t="s">
        <v>41</v>
      </c>
      <c r="D453" s="96" t="s">
        <v>3594</v>
      </c>
      <c r="E453" s="58" t="s">
        <v>6112</v>
      </c>
      <c r="F453" s="38"/>
      <c r="G453" s="39"/>
      <c r="H453" s="40"/>
      <c r="I453" s="41" t="str">
        <f>"3207"</f>
        <v>3207</v>
      </c>
      <c r="J453" s="41" t="s">
        <v>3381</v>
      </c>
      <c r="K453" s="41" t="s">
        <v>132</v>
      </c>
      <c r="L453" s="42" t="s">
        <v>84</v>
      </c>
      <c r="M453" s="104" t="s">
        <v>46</v>
      </c>
      <c r="N453" s="373" t="s">
        <v>385</v>
      </c>
      <c r="O453" s="41" t="s">
        <v>3678</v>
      </c>
      <c r="P453" s="41" t="s">
        <v>124</v>
      </c>
      <c r="Q453" s="230" t="s">
        <v>688</v>
      </c>
      <c r="R453" s="1203"/>
    </row>
    <row r="454" spans="1:18" ht="13.5" hidden="1" outlineLevel="2" thickBot="1">
      <c r="C454" s="7" t="s">
        <v>41</v>
      </c>
      <c r="D454" s="96" t="s">
        <v>3594</v>
      </c>
      <c r="E454" s="58" t="s">
        <v>6112</v>
      </c>
      <c r="F454" s="198"/>
      <c r="G454" s="198"/>
      <c r="H454" s="198"/>
      <c r="I454" s="198"/>
      <c r="J454" s="198"/>
      <c r="K454" s="198"/>
      <c r="L454" s="198"/>
      <c r="M454" s="9"/>
      <c r="N454" s="9"/>
      <c r="O454" s="9"/>
      <c r="P454" s="9"/>
      <c r="Q454" s="7"/>
    </row>
    <row r="455" spans="1:18" ht="13.5" outlineLevel="1" collapsed="1" thickBot="1">
      <c r="A455" s="7" t="s">
        <v>41</v>
      </c>
      <c r="B455" s="7" t="s">
        <v>41</v>
      </c>
      <c r="D455" s="96" t="s">
        <v>3594</v>
      </c>
      <c r="E455" s="3" t="s">
        <v>6113</v>
      </c>
      <c r="F455" s="13" t="s">
        <v>398</v>
      </c>
      <c r="G455" s="14">
        <v>10</v>
      </c>
      <c r="H455" s="14">
        <v>2</v>
      </c>
      <c r="I455" s="1198" t="s">
        <v>3566</v>
      </c>
      <c r="J455" s="1199"/>
      <c r="K455" s="1199"/>
      <c r="L455" s="1200"/>
      <c r="M455" s="120" t="s">
        <v>46</v>
      </c>
      <c r="N455" s="15"/>
      <c r="O455" s="1196"/>
      <c r="P455" s="1197"/>
      <c r="Q455" s="64" t="s">
        <v>84</v>
      </c>
    </row>
    <row r="456" spans="1:18" hidden="1" outlineLevel="2">
      <c r="A456" s="7" t="s">
        <v>41</v>
      </c>
      <c r="B456" s="7" t="s">
        <v>41</v>
      </c>
      <c r="D456" s="96" t="s">
        <v>3594</v>
      </c>
      <c r="E456" s="58" t="s">
        <v>6113</v>
      </c>
      <c r="F456" s="17"/>
      <c r="G456" s="18"/>
      <c r="H456" s="19"/>
      <c r="I456" s="26" t="str">
        <f>"3227"</f>
        <v>3227</v>
      </c>
      <c r="J456" s="26" t="s">
        <v>3382</v>
      </c>
      <c r="K456" s="26" t="s">
        <v>132</v>
      </c>
      <c r="L456" s="27" t="s">
        <v>688</v>
      </c>
      <c r="M456" s="59"/>
      <c r="N456" s="10"/>
      <c r="O456" s="47" t="s">
        <v>719</v>
      </c>
      <c r="P456" s="26" t="s">
        <v>132</v>
      </c>
      <c r="Q456" s="222" t="s">
        <v>688</v>
      </c>
    </row>
    <row r="457" spans="1:18" hidden="1" outlineLevel="2">
      <c r="A457" s="7" t="s">
        <v>41</v>
      </c>
      <c r="B457" s="7" t="s">
        <v>41</v>
      </c>
      <c r="D457" s="96" t="s">
        <v>3594</v>
      </c>
      <c r="E457" s="58" t="s">
        <v>6113</v>
      </c>
      <c r="F457" s="17"/>
      <c r="G457" s="18"/>
      <c r="H457" s="19"/>
      <c r="I457" s="20" t="s">
        <v>202</v>
      </c>
      <c r="J457" s="20" t="s">
        <v>3383</v>
      </c>
      <c r="K457" s="20"/>
      <c r="L457" s="21" t="s">
        <v>84</v>
      </c>
      <c r="M457" s="66"/>
      <c r="N457" s="23"/>
      <c r="O457" s="20"/>
      <c r="P457" s="20"/>
      <c r="Q457" s="213" t="s">
        <v>688</v>
      </c>
    </row>
    <row r="458" spans="1:18" hidden="1" outlineLevel="2">
      <c r="A458" s="7" t="s">
        <v>41</v>
      </c>
      <c r="B458" s="7" t="s">
        <v>41</v>
      </c>
      <c r="D458" s="96" t="s">
        <v>3594</v>
      </c>
      <c r="E458" s="58" t="s">
        <v>6113</v>
      </c>
      <c r="F458" s="17"/>
      <c r="G458" s="18"/>
      <c r="H458" s="19"/>
      <c r="I458" s="26" t="s">
        <v>207</v>
      </c>
      <c r="J458" s="26" t="s">
        <v>3384</v>
      </c>
      <c r="K458" s="26" t="s">
        <v>203</v>
      </c>
      <c r="L458" s="27" t="s">
        <v>84</v>
      </c>
      <c r="M458" s="97" t="s">
        <v>46</v>
      </c>
      <c r="N458" s="385" t="s">
        <v>386</v>
      </c>
      <c r="O458" s="26" t="s">
        <v>3566</v>
      </c>
      <c r="P458" s="26" t="s">
        <v>106</v>
      </c>
      <c r="Q458" s="214" t="s">
        <v>688</v>
      </c>
    </row>
    <row r="459" spans="1:18" ht="72" hidden="1" outlineLevel="2">
      <c r="A459" s="7" t="s">
        <v>41</v>
      </c>
      <c r="B459" s="7" t="s">
        <v>41</v>
      </c>
      <c r="D459" s="96" t="s">
        <v>3594</v>
      </c>
      <c r="E459" s="58" t="s">
        <v>6113</v>
      </c>
      <c r="F459" s="17"/>
      <c r="G459" s="18"/>
      <c r="H459" s="19"/>
      <c r="I459" s="26" t="s">
        <v>208</v>
      </c>
      <c r="J459" s="26" t="s">
        <v>3341</v>
      </c>
      <c r="K459" s="26" t="s">
        <v>132</v>
      </c>
      <c r="L459" s="27" t="s">
        <v>84</v>
      </c>
      <c r="M459" s="97" t="s">
        <v>46</v>
      </c>
      <c r="N459" s="385" t="s">
        <v>387</v>
      </c>
      <c r="O459" s="53" t="s">
        <v>3683</v>
      </c>
      <c r="P459" s="26" t="s">
        <v>132</v>
      </c>
      <c r="Q459" s="214" t="s">
        <v>688</v>
      </c>
    </row>
    <row r="460" spans="1:18" hidden="1" outlineLevel="2">
      <c r="A460" s="7" t="s">
        <v>41</v>
      </c>
      <c r="B460" s="7" t="s">
        <v>41</v>
      </c>
      <c r="D460" s="96" t="s">
        <v>3594</v>
      </c>
      <c r="E460" s="58" t="s">
        <v>6113</v>
      </c>
      <c r="F460" s="17"/>
      <c r="G460" s="18"/>
      <c r="H460" s="19"/>
      <c r="I460" s="26" t="s">
        <v>209</v>
      </c>
      <c r="J460" s="26" t="s">
        <v>3342</v>
      </c>
      <c r="K460" s="26" t="s">
        <v>132</v>
      </c>
      <c r="L460" s="27" t="s">
        <v>84</v>
      </c>
      <c r="M460" s="123"/>
      <c r="N460" s="124"/>
      <c r="O460" s="127"/>
      <c r="P460" s="127"/>
      <c r="Q460" s="218"/>
    </row>
    <row r="461" spans="1:18" hidden="1" outlineLevel="2">
      <c r="A461" s="7" t="s">
        <v>41</v>
      </c>
      <c r="B461" s="7" t="s">
        <v>41</v>
      </c>
      <c r="D461" s="96" t="s">
        <v>3594</v>
      </c>
      <c r="E461" s="58" t="s">
        <v>6113</v>
      </c>
      <c r="F461" s="17"/>
      <c r="G461" s="18"/>
      <c r="H461" s="19"/>
      <c r="I461" s="26" t="s">
        <v>210</v>
      </c>
      <c r="J461" s="26" t="s">
        <v>3385</v>
      </c>
      <c r="K461" s="26" t="s">
        <v>179</v>
      </c>
      <c r="L461" s="27" t="s">
        <v>84</v>
      </c>
      <c r="M461" s="148"/>
      <c r="N461" s="149"/>
      <c r="O461" s="127"/>
      <c r="P461" s="127"/>
      <c r="Q461" s="218"/>
    </row>
    <row r="462" spans="1:18" hidden="1" outlineLevel="2">
      <c r="A462" s="7" t="s">
        <v>41</v>
      </c>
      <c r="B462" s="7" t="s">
        <v>41</v>
      </c>
      <c r="D462" s="96" t="s">
        <v>3594</v>
      </c>
      <c r="E462" s="58" t="s">
        <v>6113</v>
      </c>
      <c r="F462" s="17"/>
      <c r="G462" s="18"/>
      <c r="H462" s="19"/>
      <c r="I462" s="20" t="s">
        <v>204</v>
      </c>
      <c r="J462" s="20" t="s">
        <v>3386</v>
      </c>
      <c r="K462" s="20"/>
      <c r="L462" s="21" t="s">
        <v>84</v>
      </c>
      <c r="M462" s="128"/>
      <c r="N462" s="129"/>
      <c r="O462" s="131"/>
      <c r="P462" s="131"/>
      <c r="Q462" s="219"/>
    </row>
    <row r="463" spans="1:18" hidden="1" outlineLevel="2">
      <c r="A463" s="7" t="s">
        <v>41</v>
      </c>
      <c r="B463" s="7" t="s">
        <v>41</v>
      </c>
      <c r="D463" s="96" t="s">
        <v>3594</v>
      </c>
      <c r="E463" s="58" t="s">
        <v>6113</v>
      </c>
      <c r="F463" s="17"/>
      <c r="G463" s="18"/>
      <c r="H463" s="19"/>
      <c r="I463" s="26" t="s">
        <v>211</v>
      </c>
      <c r="J463" s="26" t="s">
        <v>3387</v>
      </c>
      <c r="K463" s="26" t="s">
        <v>203</v>
      </c>
      <c r="L463" s="27" t="s">
        <v>84</v>
      </c>
      <c r="M463" s="148"/>
      <c r="N463" s="149"/>
      <c r="O463" s="127"/>
      <c r="P463" s="127"/>
      <c r="Q463" s="218"/>
    </row>
    <row r="464" spans="1:18" hidden="1" outlineLevel="2">
      <c r="A464" s="7" t="s">
        <v>41</v>
      </c>
      <c r="B464" s="7" t="s">
        <v>41</v>
      </c>
      <c r="D464" s="96" t="s">
        <v>3594</v>
      </c>
      <c r="E464" s="58" t="s">
        <v>6113</v>
      </c>
      <c r="F464" s="17"/>
      <c r="G464" s="18"/>
      <c r="H464" s="19"/>
      <c r="I464" s="26" t="s">
        <v>212</v>
      </c>
      <c r="J464" s="26" t="s">
        <v>3341</v>
      </c>
      <c r="K464" s="26" t="s">
        <v>132</v>
      </c>
      <c r="L464" s="27" t="s">
        <v>84</v>
      </c>
      <c r="M464" s="123"/>
      <c r="N464" s="124"/>
      <c r="O464" s="153"/>
      <c r="P464" s="127"/>
      <c r="Q464" s="218"/>
    </row>
    <row r="465" spans="1:18" hidden="1" outlineLevel="2">
      <c r="A465" s="7" t="s">
        <v>41</v>
      </c>
      <c r="B465" s="7" t="s">
        <v>41</v>
      </c>
      <c r="D465" s="96" t="s">
        <v>3594</v>
      </c>
      <c r="E465" s="58" t="s">
        <v>6113</v>
      </c>
      <c r="F465" s="17"/>
      <c r="G465" s="18"/>
      <c r="H465" s="19"/>
      <c r="I465" s="26" t="s">
        <v>213</v>
      </c>
      <c r="J465" s="26" t="s">
        <v>3342</v>
      </c>
      <c r="K465" s="26" t="s">
        <v>132</v>
      </c>
      <c r="L465" s="27" t="s">
        <v>84</v>
      </c>
      <c r="M465" s="123"/>
      <c r="N465" s="124"/>
      <c r="O465" s="127"/>
      <c r="P465" s="127"/>
      <c r="Q465" s="218"/>
    </row>
    <row r="466" spans="1:18" hidden="1" outlineLevel="2">
      <c r="A466" s="7" t="s">
        <v>41</v>
      </c>
      <c r="B466" s="7" t="s">
        <v>41</v>
      </c>
      <c r="D466" s="96" t="s">
        <v>3594</v>
      </c>
      <c r="E466" s="58" t="s">
        <v>6113</v>
      </c>
      <c r="F466" s="17"/>
      <c r="G466" s="18"/>
      <c r="H466" s="19"/>
      <c r="I466" s="26" t="s">
        <v>214</v>
      </c>
      <c r="J466" s="26" t="s">
        <v>3388</v>
      </c>
      <c r="K466" s="26" t="s">
        <v>179</v>
      </c>
      <c r="L466" s="27" t="s">
        <v>84</v>
      </c>
      <c r="M466" s="148"/>
      <c r="N466" s="149"/>
      <c r="O466" s="127"/>
      <c r="P466" s="127"/>
      <c r="Q466" s="218"/>
    </row>
    <row r="467" spans="1:18" hidden="1" outlineLevel="2">
      <c r="A467" s="7" t="s">
        <v>41</v>
      </c>
      <c r="B467" s="7" t="s">
        <v>41</v>
      </c>
      <c r="D467" s="96" t="s">
        <v>3594</v>
      </c>
      <c r="E467" s="58" t="s">
        <v>6113</v>
      </c>
      <c r="F467" s="17"/>
      <c r="G467" s="18"/>
      <c r="H467" s="19"/>
      <c r="I467" s="20" t="s">
        <v>205</v>
      </c>
      <c r="J467" s="20" t="s">
        <v>3389</v>
      </c>
      <c r="K467" s="20"/>
      <c r="L467" s="21" t="s">
        <v>84</v>
      </c>
      <c r="M467" s="128"/>
      <c r="N467" s="129"/>
      <c r="O467" s="131"/>
      <c r="P467" s="131"/>
      <c r="Q467" s="219"/>
    </row>
    <row r="468" spans="1:18" hidden="1" outlineLevel="2">
      <c r="A468" s="7" t="s">
        <v>41</v>
      </c>
      <c r="B468" s="7" t="s">
        <v>41</v>
      </c>
      <c r="D468" s="96" t="s">
        <v>3594</v>
      </c>
      <c r="E468" s="58" t="s">
        <v>6113</v>
      </c>
      <c r="F468" s="17"/>
      <c r="G468" s="18"/>
      <c r="H468" s="19"/>
      <c r="I468" s="26" t="s">
        <v>215</v>
      </c>
      <c r="J468" s="26" t="s">
        <v>3390</v>
      </c>
      <c r="K468" s="26" t="s">
        <v>203</v>
      </c>
      <c r="L468" s="27" t="s">
        <v>84</v>
      </c>
      <c r="M468" s="148"/>
      <c r="N468" s="149"/>
      <c r="O468" s="127"/>
      <c r="P468" s="127"/>
      <c r="Q468" s="218"/>
    </row>
    <row r="469" spans="1:18" hidden="1" outlineLevel="2">
      <c r="A469" s="7" t="s">
        <v>41</v>
      </c>
      <c r="B469" s="7" t="s">
        <v>41</v>
      </c>
      <c r="D469" s="96" t="s">
        <v>3594</v>
      </c>
      <c r="E469" s="58" t="s">
        <v>6113</v>
      </c>
      <c r="F469" s="17"/>
      <c r="G469" s="18"/>
      <c r="H469" s="19"/>
      <c r="I469" s="26" t="s">
        <v>216</v>
      </c>
      <c r="J469" s="26" t="s">
        <v>3341</v>
      </c>
      <c r="K469" s="26" t="s">
        <v>132</v>
      </c>
      <c r="L469" s="27" t="s">
        <v>84</v>
      </c>
      <c r="M469" s="123"/>
      <c r="N469" s="124"/>
      <c r="O469" s="153"/>
      <c r="P469" s="127"/>
      <c r="Q469" s="218"/>
    </row>
    <row r="470" spans="1:18" hidden="1" outlineLevel="2">
      <c r="A470" s="7" t="s">
        <v>41</v>
      </c>
      <c r="B470" s="7" t="s">
        <v>41</v>
      </c>
      <c r="D470" s="96" t="s">
        <v>3594</v>
      </c>
      <c r="E470" s="58" t="s">
        <v>6113</v>
      </c>
      <c r="F470" s="17"/>
      <c r="G470" s="18"/>
      <c r="H470" s="19"/>
      <c r="I470" s="26" t="s">
        <v>217</v>
      </c>
      <c r="J470" s="26" t="s">
        <v>3342</v>
      </c>
      <c r="K470" s="26" t="s">
        <v>132</v>
      </c>
      <c r="L470" s="27" t="s">
        <v>84</v>
      </c>
      <c r="M470" s="123"/>
      <c r="N470" s="124"/>
      <c r="O470" s="127"/>
      <c r="P470" s="127"/>
      <c r="Q470" s="218"/>
    </row>
    <row r="471" spans="1:18" hidden="1" outlineLevel="2">
      <c r="A471" s="7" t="s">
        <v>41</v>
      </c>
      <c r="B471" s="7" t="s">
        <v>41</v>
      </c>
      <c r="D471" s="96" t="s">
        <v>3594</v>
      </c>
      <c r="E471" s="58" t="s">
        <v>6113</v>
      </c>
      <c r="F471" s="17"/>
      <c r="G471" s="18"/>
      <c r="H471" s="19"/>
      <c r="I471" s="26" t="s">
        <v>218</v>
      </c>
      <c r="J471" s="26" t="s">
        <v>3391</v>
      </c>
      <c r="K471" s="26" t="s">
        <v>179</v>
      </c>
      <c r="L471" s="27" t="s">
        <v>84</v>
      </c>
      <c r="M471" s="148"/>
      <c r="N471" s="149"/>
      <c r="O471" s="127"/>
      <c r="P471" s="127"/>
      <c r="Q471" s="218"/>
    </row>
    <row r="472" spans="1:18" ht="13.5" hidden="1" outlineLevel="2" thickBot="1">
      <c r="A472" s="7" t="s">
        <v>41</v>
      </c>
      <c r="B472" s="7" t="s">
        <v>41</v>
      </c>
      <c r="D472" s="96" t="s">
        <v>3594</v>
      </c>
      <c r="E472" s="58" t="s">
        <v>6113</v>
      </c>
      <c r="F472" s="38"/>
      <c r="G472" s="39"/>
      <c r="H472" s="40"/>
      <c r="I472" s="41" t="str">
        <f>"5479"</f>
        <v>5479</v>
      </c>
      <c r="J472" s="41" t="s">
        <v>3392</v>
      </c>
      <c r="K472" s="41" t="s">
        <v>132</v>
      </c>
      <c r="L472" s="42" t="s">
        <v>84</v>
      </c>
      <c r="M472" s="135"/>
      <c r="N472" s="136"/>
      <c r="O472" s="137"/>
      <c r="P472" s="137"/>
      <c r="Q472" s="220"/>
    </row>
    <row r="473" spans="1:18" ht="13.5" hidden="1" outlineLevel="2" thickBot="1">
      <c r="A473" s="7" t="s">
        <v>41</v>
      </c>
      <c r="B473" s="7" t="s">
        <v>41</v>
      </c>
      <c r="D473" s="96" t="s">
        <v>3594</v>
      </c>
      <c r="E473" s="58" t="s">
        <v>6113</v>
      </c>
      <c r="F473" s="198"/>
      <c r="G473" s="198"/>
      <c r="H473" s="198"/>
      <c r="I473" s="198"/>
      <c r="J473" s="198"/>
      <c r="K473" s="198"/>
      <c r="L473" s="198"/>
      <c r="M473" s="9"/>
      <c r="N473" s="9"/>
      <c r="O473" s="9"/>
      <c r="P473" s="9"/>
      <c r="Q473" s="7"/>
    </row>
    <row r="474" spans="1:18" ht="13.5" outlineLevel="1" collapsed="1" thickBot="1">
      <c r="C474" s="7" t="s">
        <v>41</v>
      </c>
      <c r="D474" s="96" t="s">
        <v>3594</v>
      </c>
      <c r="E474" s="3" t="s">
        <v>6114</v>
      </c>
      <c r="F474" s="13" t="s">
        <v>802</v>
      </c>
      <c r="G474" s="14">
        <v>13</v>
      </c>
      <c r="H474" s="14">
        <v>3</v>
      </c>
      <c r="I474" s="1198" t="s">
        <v>3684</v>
      </c>
      <c r="J474" s="1199"/>
      <c r="K474" s="1199"/>
      <c r="L474" s="1200"/>
      <c r="M474" s="120" t="s">
        <v>46</v>
      </c>
      <c r="N474" s="15"/>
      <c r="O474" s="1196" t="s">
        <v>3781</v>
      </c>
      <c r="P474" s="1197"/>
      <c r="Q474" s="212" t="s">
        <v>109</v>
      </c>
    </row>
    <row r="475" spans="1:18" hidden="1" outlineLevel="2">
      <c r="C475" s="7" t="s">
        <v>41</v>
      </c>
      <c r="D475" s="96" t="s">
        <v>3594</v>
      </c>
      <c r="E475" s="58" t="s">
        <v>6114</v>
      </c>
      <c r="F475" s="17"/>
      <c r="G475" s="18"/>
      <c r="H475" s="19"/>
      <c r="I475" s="26" t="s">
        <v>181</v>
      </c>
      <c r="J475" s="26" t="s">
        <v>182</v>
      </c>
      <c r="K475" s="26"/>
      <c r="L475" s="31" t="s">
        <v>688</v>
      </c>
      <c r="M475" s="59"/>
      <c r="N475" s="10"/>
      <c r="O475" s="26"/>
      <c r="P475" s="26"/>
      <c r="Q475" s="222" t="s">
        <v>688</v>
      </c>
      <c r="R475" s="1192" t="s">
        <v>5480</v>
      </c>
    </row>
    <row r="476" spans="1:18" hidden="1" outlineLevel="2">
      <c r="C476" s="7" t="s">
        <v>41</v>
      </c>
      <c r="D476" s="96" t="s">
        <v>3594</v>
      </c>
      <c r="E476" s="58" t="s">
        <v>6114</v>
      </c>
      <c r="F476" s="17"/>
      <c r="G476" s="18"/>
      <c r="H476" s="19"/>
      <c r="I476" s="26" t="s">
        <v>183</v>
      </c>
      <c r="J476" s="26" t="s">
        <v>3364</v>
      </c>
      <c r="K476" s="26" t="s">
        <v>132</v>
      </c>
      <c r="L476" s="31" t="s">
        <v>688</v>
      </c>
      <c r="M476" s="59"/>
      <c r="N476" s="10"/>
      <c r="O476" s="47" t="s">
        <v>803</v>
      </c>
      <c r="P476" s="26" t="s">
        <v>132</v>
      </c>
      <c r="Q476" s="214" t="s">
        <v>688</v>
      </c>
      <c r="R476" s="1202"/>
    </row>
    <row r="477" spans="1:18" hidden="1" outlineLevel="2">
      <c r="C477" s="7" t="s">
        <v>41</v>
      </c>
      <c r="D477" s="96" t="s">
        <v>3594</v>
      </c>
      <c r="E477" s="58" t="s">
        <v>6114</v>
      </c>
      <c r="F477" s="17"/>
      <c r="G477" s="18"/>
      <c r="H477" s="19"/>
      <c r="I477" s="26" t="s">
        <v>184</v>
      </c>
      <c r="J477" s="26" t="s">
        <v>3365</v>
      </c>
      <c r="K477" s="26" t="s">
        <v>105</v>
      </c>
      <c r="L477" s="31" t="s">
        <v>84</v>
      </c>
      <c r="M477" s="97" t="s">
        <v>46</v>
      </c>
      <c r="N477" s="385" t="s">
        <v>1094</v>
      </c>
      <c r="O477" s="26" t="s">
        <v>3684</v>
      </c>
      <c r="P477" s="26" t="s">
        <v>804</v>
      </c>
      <c r="Q477" s="214" t="s">
        <v>688</v>
      </c>
      <c r="R477" s="1202"/>
    </row>
    <row r="478" spans="1:18" hidden="1" outlineLevel="2">
      <c r="C478" s="7" t="s">
        <v>41</v>
      </c>
      <c r="D478" s="96" t="s">
        <v>3594</v>
      </c>
      <c r="E478" s="58" t="s">
        <v>6114</v>
      </c>
      <c r="F478" s="17"/>
      <c r="G478" s="18"/>
      <c r="H478" s="19"/>
      <c r="I478" s="26" t="s">
        <v>185</v>
      </c>
      <c r="J478" s="26" t="s">
        <v>3366</v>
      </c>
      <c r="K478" s="26" t="s">
        <v>130</v>
      </c>
      <c r="L478" s="31" t="s">
        <v>84</v>
      </c>
      <c r="M478" s="123"/>
      <c r="N478" s="124"/>
      <c r="O478" s="127"/>
      <c r="P478" s="127"/>
      <c r="Q478" s="218"/>
      <c r="R478" s="1202"/>
    </row>
    <row r="479" spans="1:18" ht="13.5" hidden="1" outlineLevel="2" thickBot="1">
      <c r="C479" s="7" t="s">
        <v>41</v>
      </c>
      <c r="D479" s="96" t="s">
        <v>3594</v>
      </c>
      <c r="E479" s="58" t="s">
        <v>6114</v>
      </c>
      <c r="F479" s="38"/>
      <c r="G479" s="39"/>
      <c r="H479" s="40"/>
      <c r="I479" s="48" t="s">
        <v>187</v>
      </c>
      <c r="J479" s="48" t="s">
        <v>3367</v>
      </c>
      <c r="K479" s="48" t="s">
        <v>105</v>
      </c>
      <c r="L479" s="60" t="s">
        <v>84</v>
      </c>
      <c r="M479" s="139"/>
      <c r="N479" s="140"/>
      <c r="O479" s="151"/>
      <c r="P479" s="151"/>
      <c r="Q479" s="221"/>
      <c r="R479" s="1203"/>
    </row>
    <row r="480" spans="1:18" ht="13.5" hidden="1" outlineLevel="2" thickBot="1">
      <c r="C480" s="7" t="s">
        <v>41</v>
      </c>
      <c r="D480" s="96" t="s">
        <v>3594</v>
      </c>
      <c r="E480" s="58" t="s">
        <v>6114</v>
      </c>
      <c r="F480" s="198"/>
      <c r="G480" s="198"/>
      <c r="H480" s="198"/>
      <c r="I480" s="198"/>
      <c r="J480" s="198"/>
      <c r="K480" s="198"/>
      <c r="L480" s="198"/>
      <c r="M480" s="9"/>
      <c r="N480" s="9"/>
      <c r="O480" s="9"/>
      <c r="P480" s="9"/>
      <c r="Q480" s="7"/>
    </row>
    <row r="481" spans="2:18" ht="13.5" outlineLevel="1" collapsed="1" thickBot="1">
      <c r="C481" s="7" t="s">
        <v>41</v>
      </c>
      <c r="D481" s="96" t="s">
        <v>3594</v>
      </c>
      <c r="E481" s="3" t="s">
        <v>8421</v>
      </c>
      <c r="F481" s="13" t="s">
        <v>8422</v>
      </c>
      <c r="G481" s="14">
        <v>13</v>
      </c>
      <c r="H481" s="14">
        <v>3</v>
      </c>
      <c r="I481" s="1198" t="s">
        <v>8419</v>
      </c>
      <c r="J481" s="1199"/>
      <c r="K481" s="1199"/>
      <c r="L481" s="1200"/>
      <c r="M481" s="120" t="s">
        <v>46</v>
      </c>
      <c r="N481" s="15"/>
      <c r="O481" s="1196"/>
      <c r="P481" s="1197"/>
      <c r="Q481" s="64" t="s">
        <v>84</v>
      </c>
    </row>
    <row r="482" spans="2:18" hidden="1" outlineLevel="2">
      <c r="C482" s="7" t="s">
        <v>41</v>
      </c>
      <c r="D482" s="96" t="s">
        <v>3594</v>
      </c>
      <c r="E482" s="58" t="s">
        <v>8421</v>
      </c>
      <c r="F482" s="17"/>
      <c r="G482" s="18"/>
      <c r="H482" s="19"/>
      <c r="I482" s="26" t="s">
        <v>181</v>
      </c>
      <c r="J482" s="26" t="s">
        <v>182</v>
      </c>
      <c r="K482" s="26"/>
      <c r="L482" s="31" t="s">
        <v>688</v>
      </c>
      <c r="M482" s="59"/>
      <c r="N482" s="10"/>
      <c r="O482" s="26"/>
      <c r="P482" s="26"/>
      <c r="Q482" s="222" t="s">
        <v>688</v>
      </c>
      <c r="R482" s="1192" t="s">
        <v>8423</v>
      </c>
    </row>
    <row r="483" spans="2:18" hidden="1" outlineLevel="2">
      <c r="C483" s="7" t="s">
        <v>41</v>
      </c>
      <c r="D483" s="96" t="s">
        <v>3594</v>
      </c>
      <c r="E483" s="58" t="s">
        <v>8421</v>
      </c>
      <c r="F483" s="17"/>
      <c r="G483" s="18"/>
      <c r="H483" s="19"/>
      <c r="I483" s="26" t="s">
        <v>183</v>
      </c>
      <c r="J483" s="26" t="s">
        <v>3364</v>
      </c>
      <c r="K483" s="26" t="s">
        <v>132</v>
      </c>
      <c r="L483" s="31" t="s">
        <v>688</v>
      </c>
      <c r="M483" s="59"/>
      <c r="N483" s="10"/>
      <c r="O483" s="47" t="s">
        <v>8424</v>
      </c>
      <c r="P483" s="26" t="s">
        <v>132</v>
      </c>
      <c r="Q483" s="214" t="s">
        <v>688</v>
      </c>
      <c r="R483" s="1202"/>
    </row>
    <row r="484" spans="2:18" hidden="1" outlineLevel="2">
      <c r="C484" s="7" t="s">
        <v>41</v>
      </c>
      <c r="D484" s="96" t="s">
        <v>3594</v>
      </c>
      <c r="E484" s="58" t="s">
        <v>8421</v>
      </c>
      <c r="F484" s="17"/>
      <c r="G484" s="18"/>
      <c r="H484" s="19"/>
      <c r="I484" s="26" t="s">
        <v>184</v>
      </c>
      <c r="J484" s="26" t="s">
        <v>3365</v>
      </c>
      <c r="K484" s="26" t="s">
        <v>105</v>
      </c>
      <c r="L484" s="31" t="s">
        <v>84</v>
      </c>
      <c r="M484" s="97" t="s">
        <v>46</v>
      </c>
      <c r="N484" s="10" t="s">
        <v>8420</v>
      </c>
      <c r="O484" s="26" t="s">
        <v>8419</v>
      </c>
      <c r="P484" s="26" t="s">
        <v>105</v>
      </c>
      <c r="Q484" s="214" t="s">
        <v>688</v>
      </c>
      <c r="R484" s="1202"/>
    </row>
    <row r="485" spans="2:18" hidden="1" outlineLevel="2">
      <c r="C485" s="7" t="s">
        <v>41</v>
      </c>
      <c r="D485" s="96" t="s">
        <v>3594</v>
      </c>
      <c r="E485" s="58" t="s">
        <v>8421</v>
      </c>
      <c r="F485" s="17"/>
      <c r="G485" s="18"/>
      <c r="H485" s="19"/>
      <c r="I485" s="26" t="s">
        <v>185</v>
      </c>
      <c r="J485" s="26" t="s">
        <v>3366</v>
      </c>
      <c r="K485" s="26" t="s">
        <v>130</v>
      </c>
      <c r="L485" s="31" t="s">
        <v>84</v>
      </c>
      <c r="M485" s="123"/>
      <c r="N485" s="124"/>
      <c r="O485" s="127"/>
      <c r="P485" s="127"/>
      <c r="Q485" s="218"/>
      <c r="R485" s="1202"/>
    </row>
    <row r="486" spans="2:18" ht="13.5" hidden="1" outlineLevel="2" thickBot="1">
      <c r="C486" s="7" t="s">
        <v>41</v>
      </c>
      <c r="D486" s="96" t="s">
        <v>3594</v>
      </c>
      <c r="E486" s="58" t="s">
        <v>8421</v>
      </c>
      <c r="F486" s="38"/>
      <c r="G486" s="39"/>
      <c r="H486" s="40"/>
      <c r="I486" s="48" t="s">
        <v>187</v>
      </c>
      <c r="J486" s="48" t="s">
        <v>3367</v>
      </c>
      <c r="K486" s="48" t="s">
        <v>105</v>
      </c>
      <c r="L486" s="60" t="s">
        <v>84</v>
      </c>
      <c r="M486" s="139"/>
      <c r="N486" s="140"/>
      <c r="O486" s="151"/>
      <c r="P486" s="151"/>
      <c r="Q486" s="221"/>
      <c r="R486" s="1203"/>
    </row>
    <row r="487" spans="2:18" ht="13.5" hidden="1" outlineLevel="2" thickBot="1">
      <c r="C487" s="7" t="s">
        <v>41</v>
      </c>
      <c r="D487" s="96" t="s">
        <v>3594</v>
      </c>
      <c r="E487" s="58" t="s">
        <v>8421</v>
      </c>
      <c r="F487" s="198"/>
      <c r="G487" s="198"/>
      <c r="H487" s="198"/>
      <c r="I487" s="198"/>
      <c r="J487" s="198"/>
      <c r="K487" s="198"/>
      <c r="L487" s="198"/>
      <c r="M487" s="9"/>
      <c r="N487" s="9"/>
      <c r="O487" s="9"/>
      <c r="P487" s="9"/>
      <c r="Q487" s="7"/>
    </row>
    <row r="488" spans="2:18" ht="13.5" outlineLevel="1" collapsed="1" thickBot="1">
      <c r="B488" s="7" t="s">
        <v>41</v>
      </c>
      <c r="D488" s="96" t="s">
        <v>3594</v>
      </c>
      <c r="E488" s="3" t="s">
        <v>8425</v>
      </c>
      <c r="F488" s="13" t="s">
        <v>44</v>
      </c>
      <c r="G488" s="14">
        <v>10</v>
      </c>
      <c r="H488" s="14">
        <v>2</v>
      </c>
      <c r="I488" s="1198" t="s">
        <v>3567</v>
      </c>
      <c r="J488" s="1199"/>
      <c r="K488" s="1199"/>
      <c r="L488" s="1200"/>
      <c r="M488" s="120" t="s">
        <v>46</v>
      </c>
      <c r="N488" s="15"/>
      <c r="O488" s="1199"/>
      <c r="P488" s="1205"/>
      <c r="Q488" s="64" t="s">
        <v>84</v>
      </c>
    </row>
    <row r="489" spans="2:18" hidden="1" outlineLevel="2">
      <c r="B489" s="7" t="s">
        <v>41</v>
      </c>
      <c r="D489" s="96" t="s">
        <v>3594</v>
      </c>
      <c r="E489" s="58" t="s">
        <v>8425</v>
      </c>
      <c r="F489" s="17"/>
      <c r="G489" s="18"/>
      <c r="H489" s="19"/>
      <c r="I489" s="26" t="str">
        <f>"3035"</f>
        <v>3035</v>
      </c>
      <c r="J489" s="26" t="s">
        <v>3368</v>
      </c>
      <c r="K489" s="26" t="s">
        <v>132</v>
      </c>
      <c r="L489" s="27" t="s">
        <v>688</v>
      </c>
      <c r="M489" s="59"/>
      <c r="N489" s="10"/>
      <c r="O489" s="47" t="s">
        <v>720</v>
      </c>
      <c r="P489" s="26" t="s">
        <v>132</v>
      </c>
      <c r="Q489" s="222" t="s">
        <v>688</v>
      </c>
      <c r="R489" s="498"/>
    </row>
    <row r="490" spans="2:18" hidden="1" outlineLevel="2">
      <c r="B490" s="7" t="s">
        <v>41</v>
      </c>
      <c r="D490" s="96" t="s">
        <v>3594</v>
      </c>
      <c r="E490" s="58" t="s">
        <v>8425</v>
      </c>
      <c r="F490" s="17"/>
      <c r="G490" s="18"/>
      <c r="H490" s="19"/>
      <c r="I490" s="20" t="s">
        <v>190</v>
      </c>
      <c r="J490" s="20" t="s">
        <v>3369</v>
      </c>
      <c r="K490" s="20"/>
      <c r="L490" s="21" t="s">
        <v>84</v>
      </c>
      <c r="M490" s="66"/>
      <c r="N490" s="23"/>
      <c r="O490" s="20"/>
      <c r="P490" s="20"/>
      <c r="Q490" s="213" t="s">
        <v>688</v>
      </c>
      <c r="R490" s="498"/>
    </row>
    <row r="491" spans="2:18" hidden="1" outlineLevel="2">
      <c r="B491" s="7" t="s">
        <v>41</v>
      </c>
      <c r="D491" s="96" t="s">
        <v>3594</v>
      </c>
      <c r="E491" s="58" t="s">
        <v>8425</v>
      </c>
      <c r="F491" s="17"/>
      <c r="G491" s="18"/>
      <c r="H491" s="19"/>
      <c r="I491" s="26" t="s">
        <v>191</v>
      </c>
      <c r="J491" s="26" t="s">
        <v>3370</v>
      </c>
      <c r="K491" s="26" t="s">
        <v>105</v>
      </c>
      <c r="L491" s="27" t="s">
        <v>688</v>
      </c>
      <c r="M491" s="97" t="s">
        <v>46</v>
      </c>
      <c r="N491" s="385" t="s">
        <v>49</v>
      </c>
      <c r="O491" s="26" t="s">
        <v>3698</v>
      </c>
      <c r="P491" s="26" t="s">
        <v>106</v>
      </c>
      <c r="Q491" s="214" t="s">
        <v>688</v>
      </c>
      <c r="R491" s="498"/>
    </row>
    <row r="492" spans="2:18" ht="24" hidden="1" outlineLevel="2">
      <c r="B492" s="7" t="s">
        <v>41</v>
      </c>
      <c r="D492" s="96" t="s">
        <v>3594</v>
      </c>
      <c r="E492" s="58" t="s">
        <v>8425</v>
      </c>
      <c r="F492" s="17"/>
      <c r="G492" s="18"/>
      <c r="H492" s="19"/>
      <c r="I492" s="26" t="s">
        <v>193</v>
      </c>
      <c r="J492" s="26" t="s">
        <v>3341</v>
      </c>
      <c r="K492" s="26" t="s">
        <v>132</v>
      </c>
      <c r="L492" s="27" t="s">
        <v>84</v>
      </c>
      <c r="M492" s="97" t="s">
        <v>46</v>
      </c>
      <c r="N492" s="385" t="s">
        <v>50</v>
      </c>
      <c r="O492" s="53" t="s">
        <v>3699</v>
      </c>
      <c r="P492" s="26" t="s">
        <v>132</v>
      </c>
      <c r="Q492" s="214" t="s">
        <v>688</v>
      </c>
      <c r="R492" s="498"/>
    </row>
    <row r="493" spans="2:18" hidden="1" outlineLevel="2">
      <c r="B493" s="7" t="s">
        <v>41</v>
      </c>
      <c r="D493" s="96" t="s">
        <v>3594</v>
      </c>
      <c r="E493" s="58" t="s">
        <v>8425</v>
      </c>
      <c r="F493" s="17"/>
      <c r="G493" s="18"/>
      <c r="H493" s="19"/>
      <c r="I493" s="26" t="s">
        <v>194</v>
      </c>
      <c r="J493" s="26" t="s">
        <v>3342</v>
      </c>
      <c r="K493" s="26" t="s">
        <v>132</v>
      </c>
      <c r="L493" s="27" t="s">
        <v>84</v>
      </c>
      <c r="M493" s="123"/>
      <c r="N493" s="124"/>
      <c r="O493" s="127"/>
      <c r="P493" s="127"/>
      <c r="Q493" s="218"/>
      <c r="R493" s="498"/>
    </row>
    <row r="494" spans="2:18" hidden="1" outlineLevel="2">
      <c r="B494" s="7" t="s">
        <v>41</v>
      </c>
      <c r="D494" s="96" t="s">
        <v>3594</v>
      </c>
      <c r="E494" s="58" t="s">
        <v>8425</v>
      </c>
      <c r="F494" s="17"/>
      <c r="G494" s="18"/>
      <c r="H494" s="19"/>
      <c r="I494" s="20" t="s">
        <v>195</v>
      </c>
      <c r="J494" s="20" t="s">
        <v>3371</v>
      </c>
      <c r="K494" s="20"/>
      <c r="L494" s="21" t="s">
        <v>84</v>
      </c>
      <c r="M494" s="128"/>
      <c r="N494" s="129"/>
      <c r="O494" s="138"/>
      <c r="P494" s="138"/>
      <c r="Q494" s="219"/>
      <c r="R494" s="498"/>
    </row>
    <row r="495" spans="2:18" hidden="1" outlineLevel="2">
      <c r="B495" s="7" t="s">
        <v>41</v>
      </c>
      <c r="D495" s="96" t="s">
        <v>3594</v>
      </c>
      <c r="E495" s="58" t="s">
        <v>8425</v>
      </c>
      <c r="F495" s="17"/>
      <c r="G495" s="18"/>
      <c r="H495" s="19"/>
      <c r="I495" s="26" t="s">
        <v>196</v>
      </c>
      <c r="J495" s="26" t="s">
        <v>3372</v>
      </c>
      <c r="K495" s="26" t="s">
        <v>105</v>
      </c>
      <c r="L495" s="27" t="s">
        <v>688</v>
      </c>
      <c r="M495" s="123"/>
      <c r="N495" s="124"/>
      <c r="O495" s="126"/>
      <c r="P495" s="126"/>
      <c r="Q495" s="218"/>
      <c r="R495" s="498"/>
    </row>
    <row r="496" spans="2:18" hidden="1" outlineLevel="2">
      <c r="B496" s="7" t="s">
        <v>41</v>
      </c>
      <c r="D496" s="96" t="s">
        <v>3594</v>
      </c>
      <c r="E496" s="58" t="s">
        <v>8425</v>
      </c>
      <c r="F496" s="17"/>
      <c r="G496" s="18"/>
      <c r="H496" s="19"/>
      <c r="I496" s="26" t="s">
        <v>196</v>
      </c>
      <c r="J496" s="26" t="s">
        <v>3372</v>
      </c>
      <c r="K496" s="26" t="s">
        <v>105</v>
      </c>
      <c r="L496" s="27" t="s">
        <v>84</v>
      </c>
      <c r="M496" s="123"/>
      <c r="N496" s="124"/>
      <c r="O496" s="126"/>
      <c r="P496" s="126"/>
      <c r="Q496" s="218"/>
      <c r="R496" s="498"/>
    </row>
    <row r="497" spans="2:18" hidden="1" outlineLevel="2">
      <c r="B497" s="7" t="s">
        <v>41</v>
      </c>
      <c r="D497" s="96" t="s">
        <v>3594</v>
      </c>
      <c r="E497" s="58" t="s">
        <v>8425</v>
      </c>
      <c r="F497" s="17"/>
      <c r="G497" s="18"/>
      <c r="H497" s="19"/>
      <c r="I497" s="26" t="s">
        <v>196</v>
      </c>
      <c r="J497" s="26" t="s">
        <v>3372</v>
      </c>
      <c r="K497" s="26" t="s">
        <v>105</v>
      </c>
      <c r="L497" s="27" t="s">
        <v>84</v>
      </c>
      <c r="M497" s="123"/>
      <c r="N497" s="124"/>
      <c r="O497" s="126"/>
      <c r="P497" s="126"/>
      <c r="Q497" s="218"/>
      <c r="R497" s="498"/>
    </row>
    <row r="498" spans="2:18" hidden="1" outlineLevel="2">
      <c r="B498" s="7" t="s">
        <v>41</v>
      </c>
      <c r="D498" s="96" t="s">
        <v>3594</v>
      </c>
      <c r="E498" s="58" t="s">
        <v>8425</v>
      </c>
      <c r="F498" s="17"/>
      <c r="G498" s="18"/>
      <c r="H498" s="19"/>
      <c r="I498" s="26" t="s">
        <v>196</v>
      </c>
      <c r="J498" s="26" t="s">
        <v>3372</v>
      </c>
      <c r="K498" s="26" t="s">
        <v>105</v>
      </c>
      <c r="L498" s="27" t="s">
        <v>84</v>
      </c>
      <c r="M498" s="123"/>
      <c r="N498" s="124"/>
      <c r="O498" s="126"/>
      <c r="P498" s="126"/>
      <c r="Q498" s="218"/>
      <c r="R498" s="498"/>
    </row>
    <row r="499" spans="2:18" hidden="1" outlineLevel="2">
      <c r="B499" s="7" t="s">
        <v>41</v>
      </c>
      <c r="D499" s="96" t="s">
        <v>3594</v>
      </c>
      <c r="E499" s="58" t="s">
        <v>8425</v>
      </c>
      <c r="F499" s="17"/>
      <c r="G499" s="18"/>
      <c r="H499" s="19"/>
      <c r="I499" s="26" t="s">
        <v>196</v>
      </c>
      <c r="J499" s="26" t="s">
        <v>3372</v>
      </c>
      <c r="K499" s="26" t="s">
        <v>105</v>
      </c>
      <c r="L499" s="27" t="s">
        <v>84</v>
      </c>
      <c r="M499" s="123"/>
      <c r="N499" s="124"/>
      <c r="O499" s="126"/>
      <c r="P499" s="126"/>
      <c r="Q499" s="218"/>
      <c r="R499" s="498"/>
    </row>
    <row r="500" spans="2:18" hidden="1" outlineLevel="2">
      <c r="B500" s="7" t="s">
        <v>41</v>
      </c>
      <c r="D500" s="96" t="s">
        <v>3594</v>
      </c>
      <c r="E500" s="58" t="s">
        <v>8425</v>
      </c>
      <c r="F500" s="17"/>
      <c r="G500" s="18"/>
      <c r="H500" s="19"/>
      <c r="I500" s="20" t="s">
        <v>197</v>
      </c>
      <c r="J500" s="20" t="s">
        <v>3373</v>
      </c>
      <c r="K500" s="20"/>
      <c r="L500" s="21" t="s">
        <v>84</v>
      </c>
      <c r="M500" s="128"/>
      <c r="N500" s="129"/>
      <c r="O500" s="131"/>
      <c r="P500" s="131"/>
      <c r="Q500" s="219"/>
      <c r="R500" s="498"/>
    </row>
    <row r="501" spans="2:18" hidden="1" outlineLevel="2">
      <c r="B501" s="7" t="s">
        <v>41</v>
      </c>
      <c r="D501" s="96" t="s">
        <v>3594</v>
      </c>
      <c r="E501" s="58" t="s">
        <v>8425</v>
      </c>
      <c r="F501" s="17"/>
      <c r="G501" s="18"/>
      <c r="H501" s="19"/>
      <c r="I501" s="26" t="s">
        <v>198</v>
      </c>
      <c r="J501" s="26" t="s">
        <v>3374</v>
      </c>
      <c r="K501" s="26" t="s">
        <v>105</v>
      </c>
      <c r="L501" s="27" t="s">
        <v>688</v>
      </c>
      <c r="M501" s="123"/>
      <c r="N501" s="124"/>
      <c r="O501" s="127"/>
      <c r="P501" s="127"/>
      <c r="Q501" s="218"/>
      <c r="R501" s="498"/>
    </row>
    <row r="502" spans="2:18" hidden="1" outlineLevel="2">
      <c r="B502" s="7" t="s">
        <v>41</v>
      </c>
      <c r="D502" s="96" t="s">
        <v>3594</v>
      </c>
      <c r="E502" s="58" t="s">
        <v>8425</v>
      </c>
      <c r="F502" s="17"/>
      <c r="G502" s="18"/>
      <c r="H502" s="19"/>
      <c r="I502" s="26" t="s">
        <v>198</v>
      </c>
      <c r="J502" s="26" t="s">
        <v>3374</v>
      </c>
      <c r="K502" s="26" t="s">
        <v>105</v>
      </c>
      <c r="L502" s="27" t="s">
        <v>84</v>
      </c>
      <c r="M502" s="123"/>
      <c r="N502" s="124"/>
      <c r="O502" s="127"/>
      <c r="P502" s="127"/>
      <c r="Q502" s="218"/>
      <c r="R502" s="498"/>
    </row>
    <row r="503" spans="2:18" hidden="1" outlineLevel="2">
      <c r="B503" s="7" t="s">
        <v>41</v>
      </c>
      <c r="D503" s="96" t="s">
        <v>3594</v>
      </c>
      <c r="E503" s="58" t="s">
        <v>8425</v>
      </c>
      <c r="F503" s="17"/>
      <c r="G503" s="18"/>
      <c r="H503" s="19"/>
      <c r="I503" s="26" t="s">
        <v>198</v>
      </c>
      <c r="J503" s="26" t="s">
        <v>3374</v>
      </c>
      <c r="K503" s="26" t="s">
        <v>105</v>
      </c>
      <c r="L503" s="27" t="s">
        <v>84</v>
      </c>
      <c r="M503" s="123"/>
      <c r="N503" s="124"/>
      <c r="O503" s="127"/>
      <c r="P503" s="127"/>
      <c r="Q503" s="218"/>
      <c r="R503" s="498"/>
    </row>
    <row r="504" spans="2:18" hidden="1" outlineLevel="2">
      <c r="B504" s="7" t="s">
        <v>41</v>
      </c>
      <c r="D504" s="96" t="s">
        <v>3594</v>
      </c>
      <c r="E504" s="58" t="s">
        <v>8425</v>
      </c>
      <c r="F504" s="17"/>
      <c r="G504" s="18"/>
      <c r="H504" s="19"/>
      <c r="I504" s="26" t="s">
        <v>198</v>
      </c>
      <c r="J504" s="26" t="s">
        <v>3374</v>
      </c>
      <c r="K504" s="26" t="s">
        <v>105</v>
      </c>
      <c r="L504" s="27" t="s">
        <v>84</v>
      </c>
      <c r="M504" s="123"/>
      <c r="N504" s="124"/>
      <c r="O504" s="127"/>
      <c r="P504" s="127"/>
      <c r="Q504" s="218"/>
      <c r="R504" s="498"/>
    </row>
    <row r="505" spans="2:18" hidden="1" outlineLevel="2">
      <c r="B505" s="7" t="s">
        <v>41</v>
      </c>
      <c r="D505" s="96" t="s">
        <v>3594</v>
      </c>
      <c r="E505" s="58" t="s">
        <v>8425</v>
      </c>
      <c r="F505" s="17"/>
      <c r="G505" s="18"/>
      <c r="H505" s="19"/>
      <c r="I505" s="26" t="s">
        <v>198</v>
      </c>
      <c r="J505" s="26" t="s">
        <v>3374</v>
      </c>
      <c r="K505" s="26" t="s">
        <v>105</v>
      </c>
      <c r="L505" s="27" t="s">
        <v>84</v>
      </c>
      <c r="M505" s="123"/>
      <c r="N505" s="124"/>
      <c r="O505" s="127"/>
      <c r="P505" s="127"/>
      <c r="Q505" s="218"/>
      <c r="R505" s="498"/>
    </row>
    <row r="506" spans="2:18" hidden="1" outlineLevel="2">
      <c r="B506" s="7" t="s">
        <v>41</v>
      </c>
      <c r="D506" s="96" t="s">
        <v>3594</v>
      </c>
      <c r="E506" s="58" t="s">
        <v>8425</v>
      </c>
      <c r="F506" s="17"/>
      <c r="G506" s="18"/>
      <c r="H506" s="19"/>
      <c r="I506" s="26" t="s">
        <v>199</v>
      </c>
      <c r="J506" s="26" t="s">
        <v>3375</v>
      </c>
      <c r="K506" s="26" t="s">
        <v>132</v>
      </c>
      <c r="L506" s="27" t="s">
        <v>84</v>
      </c>
      <c r="M506" s="123"/>
      <c r="N506" s="124"/>
      <c r="O506" s="127"/>
      <c r="P506" s="127"/>
      <c r="Q506" s="218"/>
      <c r="R506" s="498"/>
    </row>
    <row r="507" spans="2:18" hidden="1" outlineLevel="2">
      <c r="B507" s="7" t="s">
        <v>41</v>
      </c>
      <c r="D507" s="96" t="s">
        <v>3594</v>
      </c>
      <c r="E507" s="58" t="s">
        <v>8425</v>
      </c>
      <c r="F507" s="17"/>
      <c r="G507" s="18"/>
      <c r="H507" s="19"/>
      <c r="I507" s="20" t="s">
        <v>200</v>
      </c>
      <c r="J507" s="20" t="s">
        <v>3376</v>
      </c>
      <c r="K507" s="20"/>
      <c r="L507" s="21" t="s">
        <v>84</v>
      </c>
      <c r="M507" s="128"/>
      <c r="N507" s="129"/>
      <c r="O507" s="131"/>
      <c r="P507" s="131"/>
      <c r="Q507" s="219"/>
      <c r="R507" s="498"/>
    </row>
    <row r="508" spans="2:18" hidden="1" outlineLevel="2">
      <c r="B508" s="7" t="s">
        <v>41</v>
      </c>
      <c r="D508" s="96" t="s">
        <v>3594</v>
      </c>
      <c r="E508" s="58" t="s">
        <v>8425</v>
      </c>
      <c r="F508" s="17"/>
      <c r="G508" s="18"/>
      <c r="H508" s="19"/>
      <c r="I508" s="26" t="s">
        <v>201</v>
      </c>
      <c r="J508" s="26" t="s">
        <v>3377</v>
      </c>
      <c r="K508" s="26" t="s">
        <v>105</v>
      </c>
      <c r="L508" s="27" t="s">
        <v>688</v>
      </c>
      <c r="M508" s="148"/>
      <c r="N508" s="149"/>
      <c r="O508" s="127"/>
      <c r="P508" s="127"/>
      <c r="Q508" s="218"/>
      <c r="R508" s="498"/>
    </row>
    <row r="509" spans="2:18" hidden="1" outlineLevel="2">
      <c r="B509" s="7" t="s">
        <v>41</v>
      </c>
      <c r="D509" s="96" t="s">
        <v>3594</v>
      </c>
      <c r="E509" s="58" t="s">
        <v>8425</v>
      </c>
      <c r="F509" s="17"/>
      <c r="G509" s="18"/>
      <c r="H509" s="19"/>
      <c r="I509" s="26" t="s">
        <v>201</v>
      </c>
      <c r="J509" s="26" t="s">
        <v>3377</v>
      </c>
      <c r="K509" s="26" t="s">
        <v>105</v>
      </c>
      <c r="L509" s="27" t="s">
        <v>84</v>
      </c>
      <c r="M509" s="123"/>
      <c r="N509" s="124"/>
      <c r="O509" s="127"/>
      <c r="P509" s="127"/>
      <c r="Q509" s="218"/>
      <c r="R509" s="498"/>
    </row>
    <row r="510" spans="2:18" hidden="1" outlineLevel="2">
      <c r="B510" s="7" t="s">
        <v>41</v>
      </c>
      <c r="D510" s="96" t="s">
        <v>3594</v>
      </c>
      <c r="E510" s="58" t="s">
        <v>8425</v>
      </c>
      <c r="F510" s="17"/>
      <c r="G510" s="18"/>
      <c r="H510" s="19"/>
      <c r="I510" s="26" t="s">
        <v>201</v>
      </c>
      <c r="J510" s="26" t="s">
        <v>3377</v>
      </c>
      <c r="K510" s="26" t="s">
        <v>105</v>
      </c>
      <c r="L510" s="27" t="s">
        <v>84</v>
      </c>
      <c r="M510" s="123"/>
      <c r="N510" s="124"/>
      <c r="O510" s="127"/>
      <c r="P510" s="127"/>
      <c r="Q510" s="218"/>
      <c r="R510" s="498"/>
    </row>
    <row r="511" spans="2:18" hidden="1" outlineLevel="2">
      <c r="B511" s="7" t="s">
        <v>41</v>
      </c>
      <c r="D511" s="96" t="s">
        <v>3594</v>
      </c>
      <c r="E511" s="58" t="s">
        <v>8425</v>
      </c>
      <c r="F511" s="17"/>
      <c r="G511" s="18"/>
      <c r="H511" s="19"/>
      <c r="I511" s="26" t="s">
        <v>201</v>
      </c>
      <c r="J511" s="26" t="s">
        <v>3377</v>
      </c>
      <c r="K511" s="26" t="s">
        <v>105</v>
      </c>
      <c r="L511" s="27" t="s">
        <v>84</v>
      </c>
      <c r="M511" s="123"/>
      <c r="N511" s="124"/>
      <c r="O511" s="127"/>
      <c r="P511" s="127"/>
      <c r="Q511" s="218"/>
      <c r="R511" s="498"/>
    </row>
    <row r="512" spans="2:18" hidden="1" outlineLevel="2">
      <c r="B512" s="7" t="s">
        <v>41</v>
      </c>
      <c r="D512" s="96" t="s">
        <v>3594</v>
      </c>
      <c r="E512" s="58" t="s">
        <v>8425</v>
      </c>
      <c r="F512" s="17"/>
      <c r="G512" s="18"/>
      <c r="H512" s="19"/>
      <c r="I512" s="20" t="str">
        <f>"3164"</f>
        <v>3164</v>
      </c>
      <c r="J512" s="20" t="s">
        <v>3378</v>
      </c>
      <c r="K512" s="20" t="s">
        <v>105</v>
      </c>
      <c r="L512" s="21" t="s">
        <v>84</v>
      </c>
      <c r="M512" s="132"/>
      <c r="N512" s="133"/>
      <c r="O512" s="131"/>
      <c r="P512" s="131"/>
      <c r="Q512" s="219"/>
      <c r="R512" s="498"/>
    </row>
    <row r="513" spans="2:18" hidden="1" outlineLevel="2">
      <c r="B513" s="7" t="s">
        <v>41</v>
      </c>
      <c r="D513" s="96" t="s">
        <v>3594</v>
      </c>
      <c r="E513" s="58" t="s">
        <v>8425</v>
      </c>
      <c r="F513" s="17"/>
      <c r="G513" s="18"/>
      <c r="H513" s="19"/>
      <c r="I513" s="20" t="str">
        <f>"3229"</f>
        <v>3229</v>
      </c>
      <c r="J513" s="20" t="s">
        <v>3379</v>
      </c>
      <c r="K513" s="20" t="s">
        <v>157</v>
      </c>
      <c r="L513" s="21" t="s">
        <v>84</v>
      </c>
      <c r="M513" s="128"/>
      <c r="N513" s="129"/>
      <c r="O513" s="131"/>
      <c r="P513" s="131"/>
      <c r="Q513" s="219"/>
      <c r="R513" s="498"/>
    </row>
    <row r="514" spans="2:18" hidden="1" outlineLevel="2">
      <c r="B514" s="7" t="s">
        <v>41</v>
      </c>
      <c r="D514" s="96" t="s">
        <v>3594</v>
      </c>
      <c r="E514" s="58" t="s">
        <v>8425</v>
      </c>
      <c r="F514" s="17"/>
      <c r="G514" s="18"/>
      <c r="H514" s="19"/>
      <c r="I514" s="20" t="str">
        <f>"3251"</f>
        <v>3251</v>
      </c>
      <c r="J514" s="20" t="s">
        <v>3380</v>
      </c>
      <c r="K514" s="20" t="s">
        <v>157</v>
      </c>
      <c r="L514" s="21" t="s">
        <v>84</v>
      </c>
      <c r="M514" s="132"/>
      <c r="N514" s="133"/>
      <c r="O514" s="131"/>
      <c r="P514" s="131"/>
      <c r="Q514" s="219"/>
      <c r="R514" s="498"/>
    </row>
    <row r="515" spans="2:18" ht="13.5" hidden="1" outlineLevel="2" thickBot="1">
      <c r="B515" s="7" t="s">
        <v>41</v>
      </c>
      <c r="D515" s="96" t="s">
        <v>3594</v>
      </c>
      <c r="E515" s="58" t="s">
        <v>8425</v>
      </c>
      <c r="F515" s="38"/>
      <c r="G515" s="39"/>
      <c r="H515" s="40"/>
      <c r="I515" s="41" t="str">
        <f>"3207"</f>
        <v>3207</v>
      </c>
      <c r="J515" s="41" t="s">
        <v>3381</v>
      </c>
      <c r="K515" s="41" t="s">
        <v>132</v>
      </c>
      <c r="L515" s="42" t="s">
        <v>84</v>
      </c>
      <c r="M515" s="135"/>
      <c r="N515" s="136"/>
      <c r="O515" s="137"/>
      <c r="P515" s="137"/>
      <c r="Q515" s="220"/>
      <c r="R515" s="498"/>
    </row>
    <row r="516" spans="2:18" ht="13.5" hidden="1" outlineLevel="2" thickBot="1">
      <c r="B516" s="7" t="s">
        <v>41</v>
      </c>
      <c r="D516" s="96" t="s">
        <v>3594</v>
      </c>
      <c r="E516" s="58" t="s">
        <v>8425</v>
      </c>
      <c r="F516" s="198"/>
      <c r="G516" s="198"/>
      <c r="H516" s="198"/>
      <c r="I516" s="198"/>
      <c r="J516" s="198"/>
      <c r="K516" s="198"/>
      <c r="L516" s="198"/>
      <c r="M516" s="9"/>
      <c r="N516" s="9"/>
      <c r="O516" s="9"/>
      <c r="P516" s="9"/>
      <c r="Q516" s="7"/>
    </row>
    <row r="517" spans="2:18" ht="13.5" outlineLevel="1" collapsed="1" thickBot="1">
      <c r="C517" s="7" t="s">
        <v>41</v>
      </c>
      <c r="D517" s="96" t="s">
        <v>3594</v>
      </c>
      <c r="E517" s="3" t="s">
        <v>8425</v>
      </c>
      <c r="F517" s="13" t="s">
        <v>44</v>
      </c>
      <c r="G517" s="14">
        <v>10</v>
      </c>
      <c r="H517" s="14">
        <v>2</v>
      </c>
      <c r="I517" s="1198" t="s">
        <v>3567</v>
      </c>
      <c r="J517" s="1199"/>
      <c r="K517" s="1199"/>
      <c r="L517" s="1200"/>
      <c r="M517" s="120" t="s">
        <v>46</v>
      </c>
      <c r="N517" s="15"/>
      <c r="O517" s="1199"/>
      <c r="P517" s="1205"/>
      <c r="Q517" s="64" t="s">
        <v>84</v>
      </c>
    </row>
    <row r="518" spans="2:18" hidden="1" outlineLevel="2">
      <c r="C518" s="7" t="s">
        <v>41</v>
      </c>
      <c r="D518" s="96" t="s">
        <v>3594</v>
      </c>
      <c r="E518" s="58" t="s">
        <v>8425</v>
      </c>
      <c r="F518" s="17"/>
      <c r="G518" s="18"/>
      <c r="H518" s="19"/>
      <c r="I518" s="26" t="str">
        <f>"3035"</f>
        <v>3035</v>
      </c>
      <c r="J518" s="26" t="s">
        <v>3368</v>
      </c>
      <c r="K518" s="26" t="s">
        <v>132</v>
      </c>
      <c r="L518" s="27" t="s">
        <v>688</v>
      </c>
      <c r="M518" s="59"/>
      <c r="N518" s="10"/>
      <c r="O518" s="47" t="s">
        <v>720</v>
      </c>
      <c r="P518" s="26" t="s">
        <v>132</v>
      </c>
      <c r="Q518" s="222" t="s">
        <v>688</v>
      </c>
      <c r="R518" s="1192" t="s">
        <v>5399</v>
      </c>
    </row>
    <row r="519" spans="2:18" hidden="1" outlineLevel="2">
      <c r="C519" s="7" t="s">
        <v>41</v>
      </c>
      <c r="D519" s="96" t="s">
        <v>3594</v>
      </c>
      <c r="E519" s="58" t="s">
        <v>8425</v>
      </c>
      <c r="F519" s="17"/>
      <c r="G519" s="18"/>
      <c r="H519" s="19"/>
      <c r="I519" s="20" t="s">
        <v>190</v>
      </c>
      <c r="J519" s="20" t="s">
        <v>3369</v>
      </c>
      <c r="K519" s="20"/>
      <c r="L519" s="21" t="s">
        <v>84</v>
      </c>
      <c r="M519" s="66"/>
      <c r="N519" s="23"/>
      <c r="O519" s="20"/>
      <c r="P519" s="20"/>
      <c r="Q519" s="213" t="s">
        <v>688</v>
      </c>
      <c r="R519" s="1193"/>
    </row>
    <row r="520" spans="2:18" hidden="1" outlineLevel="2">
      <c r="C520" s="7" t="s">
        <v>41</v>
      </c>
      <c r="D520" s="96" t="s">
        <v>3594</v>
      </c>
      <c r="E520" s="58" t="s">
        <v>8425</v>
      </c>
      <c r="F520" s="17"/>
      <c r="G520" s="18"/>
      <c r="H520" s="19"/>
      <c r="I520" s="26" t="s">
        <v>191</v>
      </c>
      <c r="J520" s="26" t="s">
        <v>3370</v>
      </c>
      <c r="K520" s="26" t="s">
        <v>105</v>
      </c>
      <c r="L520" s="27" t="s">
        <v>688</v>
      </c>
      <c r="M520" s="97" t="s">
        <v>46</v>
      </c>
      <c r="N520" s="385" t="s">
        <v>49</v>
      </c>
      <c r="O520" s="26" t="s">
        <v>8414</v>
      </c>
      <c r="P520" s="26" t="s">
        <v>106</v>
      </c>
      <c r="Q520" s="214" t="s">
        <v>688</v>
      </c>
      <c r="R520" s="1193"/>
    </row>
    <row r="521" spans="2:18" hidden="1" outlineLevel="2">
      <c r="C521" s="7" t="s">
        <v>41</v>
      </c>
      <c r="D521" s="96" t="s">
        <v>3594</v>
      </c>
      <c r="E521" s="58" t="s">
        <v>8425</v>
      </c>
      <c r="F521" s="17"/>
      <c r="G521" s="18"/>
      <c r="H521" s="19"/>
      <c r="I521" s="26" t="s">
        <v>193</v>
      </c>
      <c r="J521" s="26" t="s">
        <v>3341</v>
      </c>
      <c r="K521" s="26" t="s">
        <v>132</v>
      </c>
      <c r="L521" s="27" t="s">
        <v>84</v>
      </c>
      <c r="M521" s="514"/>
      <c r="N521" s="375"/>
      <c r="O521" s="725"/>
      <c r="P521" s="172"/>
      <c r="Q521" s="377"/>
      <c r="R521" s="1193"/>
    </row>
    <row r="522" spans="2:18" hidden="1" outlineLevel="2">
      <c r="C522" s="7" t="s">
        <v>41</v>
      </c>
      <c r="D522" s="96" t="s">
        <v>3594</v>
      </c>
      <c r="E522" s="58" t="s">
        <v>8425</v>
      </c>
      <c r="F522" s="17"/>
      <c r="G522" s="18"/>
      <c r="H522" s="19"/>
      <c r="I522" s="26" t="s">
        <v>194</v>
      </c>
      <c r="J522" s="26" t="s">
        <v>3342</v>
      </c>
      <c r="K522" s="26" t="s">
        <v>132</v>
      </c>
      <c r="L522" s="27" t="s">
        <v>84</v>
      </c>
      <c r="M522" s="123"/>
      <c r="N522" s="124"/>
      <c r="O522" s="127"/>
      <c r="P522" s="127"/>
      <c r="Q522" s="218"/>
      <c r="R522" s="1193"/>
    </row>
    <row r="523" spans="2:18" hidden="1" outlineLevel="2">
      <c r="C523" s="7" t="s">
        <v>41</v>
      </c>
      <c r="D523" s="96" t="s">
        <v>3594</v>
      </c>
      <c r="E523" s="58" t="s">
        <v>8425</v>
      </c>
      <c r="F523" s="17"/>
      <c r="G523" s="18"/>
      <c r="H523" s="19"/>
      <c r="I523" s="20" t="s">
        <v>195</v>
      </c>
      <c r="J523" s="20" t="s">
        <v>3371</v>
      </c>
      <c r="K523" s="20"/>
      <c r="L523" s="21" t="s">
        <v>84</v>
      </c>
      <c r="M523" s="128"/>
      <c r="N523" s="129"/>
      <c r="O523" s="138"/>
      <c r="P523" s="138"/>
      <c r="Q523" s="219"/>
      <c r="R523" s="1193"/>
    </row>
    <row r="524" spans="2:18" hidden="1" outlineLevel="2">
      <c r="C524" s="7" t="s">
        <v>41</v>
      </c>
      <c r="D524" s="96" t="s">
        <v>3594</v>
      </c>
      <c r="E524" s="58" t="s">
        <v>8425</v>
      </c>
      <c r="F524" s="17"/>
      <c r="G524" s="18"/>
      <c r="H524" s="19"/>
      <c r="I524" s="26" t="s">
        <v>196</v>
      </c>
      <c r="J524" s="26" t="s">
        <v>3372</v>
      </c>
      <c r="K524" s="26" t="s">
        <v>105</v>
      </c>
      <c r="L524" s="27" t="s">
        <v>688</v>
      </c>
      <c r="M524" s="123"/>
      <c r="N524" s="124"/>
      <c r="O524" s="126"/>
      <c r="P524" s="126"/>
      <c r="Q524" s="218"/>
      <c r="R524" s="1193"/>
    </row>
    <row r="525" spans="2:18" hidden="1" outlineLevel="2">
      <c r="C525" s="7" t="s">
        <v>41</v>
      </c>
      <c r="D525" s="96" t="s">
        <v>3594</v>
      </c>
      <c r="E525" s="58" t="s">
        <v>8425</v>
      </c>
      <c r="F525" s="17"/>
      <c r="G525" s="18"/>
      <c r="H525" s="19"/>
      <c r="I525" s="26" t="s">
        <v>196</v>
      </c>
      <c r="J525" s="26" t="s">
        <v>3372</v>
      </c>
      <c r="K525" s="26" t="s">
        <v>105</v>
      </c>
      <c r="L525" s="27" t="s">
        <v>84</v>
      </c>
      <c r="M525" s="123"/>
      <c r="N525" s="124"/>
      <c r="O525" s="126"/>
      <c r="P525" s="126"/>
      <c r="Q525" s="218"/>
      <c r="R525" s="1193"/>
    </row>
    <row r="526" spans="2:18" hidden="1" outlineLevel="2">
      <c r="C526" s="7" t="s">
        <v>41</v>
      </c>
      <c r="D526" s="96" t="s">
        <v>3594</v>
      </c>
      <c r="E526" s="58" t="s">
        <v>8425</v>
      </c>
      <c r="F526" s="17"/>
      <c r="G526" s="18"/>
      <c r="H526" s="19"/>
      <c r="I526" s="26" t="s">
        <v>196</v>
      </c>
      <c r="J526" s="26" t="s">
        <v>3372</v>
      </c>
      <c r="K526" s="26" t="s">
        <v>105</v>
      </c>
      <c r="L526" s="27" t="s">
        <v>84</v>
      </c>
      <c r="M526" s="123"/>
      <c r="N526" s="124"/>
      <c r="O526" s="126"/>
      <c r="P526" s="126"/>
      <c r="Q526" s="218"/>
      <c r="R526" s="1193"/>
    </row>
    <row r="527" spans="2:18" hidden="1" outlineLevel="2">
      <c r="C527" s="7" t="s">
        <v>41</v>
      </c>
      <c r="D527" s="96" t="s">
        <v>3594</v>
      </c>
      <c r="E527" s="58" t="s">
        <v>8425</v>
      </c>
      <c r="F527" s="17"/>
      <c r="G527" s="18"/>
      <c r="H527" s="19"/>
      <c r="I527" s="26" t="s">
        <v>196</v>
      </c>
      <c r="J527" s="26" t="s">
        <v>3372</v>
      </c>
      <c r="K527" s="26" t="s">
        <v>105</v>
      </c>
      <c r="L527" s="27" t="s">
        <v>84</v>
      </c>
      <c r="M527" s="123"/>
      <c r="N527" s="124"/>
      <c r="O527" s="126"/>
      <c r="P527" s="126"/>
      <c r="Q527" s="218"/>
      <c r="R527" s="1193"/>
    </row>
    <row r="528" spans="2:18" hidden="1" outlineLevel="2">
      <c r="C528" s="7" t="s">
        <v>41</v>
      </c>
      <c r="D528" s="96" t="s">
        <v>3594</v>
      </c>
      <c r="E528" s="58" t="s">
        <v>8425</v>
      </c>
      <c r="F528" s="17"/>
      <c r="G528" s="18"/>
      <c r="H528" s="19"/>
      <c r="I528" s="26" t="s">
        <v>196</v>
      </c>
      <c r="J528" s="26" t="s">
        <v>3372</v>
      </c>
      <c r="K528" s="26" t="s">
        <v>105</v>
      </c>
      <c r="L528" s="27" t="s">
        <v>84</v>
      </c>
      <c r="M528" s="123"/>
      <c r="N528" s="124"/>
      <c r="O528" s="126"/>
      <c r="P528" s="126"/>
      <c r="Q528" s="218"/>
      <c r="R528" s="1193"/>
    </row>
    <row r="529" spans="3:18" hidden="1" outlineLevel="2">
      <c r="C529" s="7" t="s">
        <v>41</v>
      </c>
      <c r="D529" s="96" t="s">
        <v>3594</v>
      </c>
      <c r="E529" s="58" t="s">
        <v>8425</v>
      </c>
      <c r="F529" s="17"/>
      <c r="G529" s="18"/>
      <c r="H529" s="19"/>
      <c r="I529" s="20" t="s">
        <v>197</v>
      </c>
      <c r="J529" s="20" t="s">
        <v>3373</v>
      </c>
      <c r="K529" s="20"/>
      <c r="L529" s="21" t="s">
        <v>84</v>
      </c>
      <c r="M529" s="128"/>
      <c r="N529" s="129"/>
      <c r="O529" s="131"/>
      <c r="P529" s="131"/>
      <c r="Q529" s="219"/>
      <c r="R529" s="1193"/>
    </row>
    <row r="530" spans="3:18" hidden="1" outlineLevel="2">
      <c r="C530" s="7" t="s">
        <v>41</v>
      </c>
      <c r="D530" s="96" t="s">
        <v>3594</v>
      </c>
      <c r="E530" s="58" t="s">
        <v>8425</v>
      </c>
      <c r="F530" s="17"/>
      <c r="G530" s="18"/>
      <c r="H530" s="19"/>
      <c r="I530" s="26" t="s">
        <v>198</v>
      </c>
      <c r="J530" s="26" t="s">
        <v>3374</v>
      </c>
      <c r="K530" s="26" t="s">
        <v>105</v>
      </c>
      <c r="L530" s="27" t="s">
        <v>688</v>
      </c>
      <c r="M530" s="123"/>
      <c r="N530" s="124"/>
      <c r="O530" s="127"/>
      <c r="P530" s="127"/>
      <c r="Q530" s="218"/>
      <c r="R530" s="1193"/>
    </row>
    <row r="531" spans="3:18" hidden="1" outlineLevel="2">
      <c r="C531" s="7" t="s">
        <v>41</v>
      </c>
      <c r="D531" s="96" t="s">
        <v>3594</v>
      </c>
      <c r="E531" s="58" t="s">
        <v>8425</v>
      </c>
      <c r="F531" s="17"/>
      <c r="G531" s="18"/>
      <c r="H531" s="19"/>
      <c r="I531" s="26" t="s">
        <v>198</v>
      </c>
      <c r="J531" s="26" t="s">
        <v>3374</v>
      </c>
      <c r="K531" s="26" t="s">
        <v>105</v>
      </c>
      <c r="L531" s="27" t="s">
        <v>84</v>
      </c>
      <c r="M531" s="123"/>
      <c r="N531" s="124"/>
      <c r="O531" s="127"/>
      <c r="P531" s="127"/>
      <c r="Q531" s="218"/>
      <c r="R531" s="1193"/>
    </row>
    <row r="532" spans="3:18" hidden="1" outlineLevel="2">
      <c r="C532" s="7" t="s">
        <v>41</v>
      </c>
      <c r="D532" s="96" t="s">
        <v>3594</v>
      </c>
      <c r="E532" s="58" t="s">
        <v>8425</v>
      </c>
      <c r="F532" s="17"/>
      <c r="G532" s="18"/>
      <c r="H532" s="19"/>
      <c r="I532" s="26" t="s">
        <v>198</v>
      </c>
      <c r="J532" s="26" t="s">
        <v>3374</v>
      </c>
      <c r="K532" s="26" t="s">
        <v>105</v>
      </c>
      <c r="L532" s="27" t="s">
        <v>84</v>
      </c>
      <c r="M532" s="123"/>
      <c r="N532" s="124"/>
      <c r="O532" s="127"/>
      <c r="P532" s="127"/>
      <c r="Q532" s="218"/>
      <c r="R532" s="1193"/>
    </row>
    <row r="533" spans="3:18" hidden="1" outlineLevel="2">
      <c r="C533" s="7" t="s">
        <v>41</v>
      </c>
      <c r="D533" s="96" t="s">
        <v>3594</v>
      </c>
      <c r="E533" s="58" t="s">
        <v>8425</v>
      </c>
      <c r="F533" s="17"/>
      <c r="G533" s="18"/>
      <c r="H533" s="19"/>
      <c r="I533" s="26" t="s">
        <v>198</v>
      </c>
      <c r="J533" s="26" t="s">
        <v>3374</v>
      </c>
      <c r="K533" s="26" t="s">
        <v>105</v>
      </c>
      <c r="L533" s="27" t="s">
        <v>84</v>
      </c>
      <c r="M533" s="123"/>
      <c r="N533" s="124"/>
      <c r="O533" s="127"/>
      <c r="P533" s="127"/>
      <c r="Q533" s="218"/>
      <c r="R533" s="1193"/>
    </row>
    <row r="534" spans="3:18" hidden="1" outlineLevel="2">
      <c r="C534" s="7" t="s">
        <v>41</v>
      </c>
      <c r="D534" s="96" t="s">
        <v>3594</v>
      </c>
      <c r="E534" s="58" t="s">
        <v>8425</v>
      </c>
      <c r="F534" s="17"/>
      <c r="G534" s="18"/>
      <c r="H534" s="19"/>
      <c r="I534" s="26" t="s">
        <v>198</v>
      </c>
      <c r="J534" s="26" t="s">
        <v>3374</v>
      </c>
      <c r="K534" s="26" t="s">
        <v>105</v>
      </c>
      <c r="L534" s="27" t="s">
        <v>84</v>
      </c>
      <c r="M534" s="123"/>
      <c r="N534" s="124"/>
      <c r="O534" s="127"/>
      <c r="P534" s="127"/>
      <c r="Q534" s="218"/>
      <c r="R534" s="1193"/>
    </row>
    <row r="535" spans="3:18" hidden="1" outlineLevel="2">
      <c r="C535" s="7" t="s">
        <v>41</v>
      </c>
      <c r="D535" s="96" t="s">
        <v>3594</v>
      </c>
      <c r="E535" s="58" t="s">
        <v>8425</v>
      </c>
      <c r="F535" s="17"/>
      <c r="G535" s="18"/>
      <c r="H535" s="19"/>
      <c r="I535" s="26" t="s">
        <v>199</v>
      </c>
      <c r="J535" s="26" t="s">
        <v>3375</v>
      </c>
      <c r="K535" s="26" t="s">
        <v>132</v>
      </c>
      <c r="L535" s="27" t="s">
        <v>84</v>
      </c>
      <c r="M535" s="123"/>
      <c r="N535" s="124"/>
      <c r="O535" s="127"/>
      <c r="P535" s="127"/>
      <c r="Q535" s="218"/>
      <c r="R535" s="1193"/>
    </row>
    <row r="536" spans="3:18" hidden="1" outlineLevel="2">
      <c r="C536" s="7" t="s">
        <v>41</v>
      </c>
      <c r="D536" s="96" t="s">
        <v>3594</v>
      </c>
      <c r="E536" s="58" t="s">
        <v>8425</v>
      </c>
      <c r="F536" s="17"/>
      <c r="G536" s="18"/>
      <c r="H536" s="19"/>
      <c r="I536" s="20" t="s">
        <v>200</v>
      </c>
      <c r="J536" s="20" t="s">
        <v>3376</v>
      </c>
      <c r="K536" s="20"/>
      <c r="L536" s="21" t="s">
        <v>84</v>
      </c>
      <c r="M536" s="128"/>
      <c r="N536" s="129"/>
      <c r="O536" s="131"/>
      <c r="P536" s="131"/>
      <c r="Q536" s="219"/>
      <c r="R536" s="1193"/>
    </row>
    <row r="537" spans="3:18" hidden="1" outlineLevel="2">
      <c r="C537" s="7" t="s">
        <v>41</v>
      </c>
      <c r="D537" s="96" t="s">
        <v>3594</v>
      </c>
      <c r="E537" s="58" t="s">
        <v>8425</v>
      </c>
      <c r="F537" s="17"/>
      <c r="G537" s="18"/>
      <c r="H537" s="19"/>
      <c r="I537" s="26" t="s">
        <v>201</v>
      </c>
      <c r="J537" s="26" t="s">
        <v>3377</v>
      </c>
      <c r="K537" s="26" t="s">
        <v>105</v>
      </c>
      <c r="L537" s="27" t="s">
        <v>688</v>
      </c>
      <c r="M537" s="148"/>
      <c r="N537" s="149"/>
      <c r="O537" s="127"/>
      <c r="P537" s="127"/>
      <c r="Q537" s="218"/>
      <c r="R537" s="1193"/>
    </row>
    <row r="538" spans="3:18" hidden="1" outlineLevel="2">
      <c r="C538" s="7" t="s">
        <v>41</v>
      </c>
      <c r="D538" s="96" t="s">
        <v>3594</v>
      </c>
      <c r="E538" s="58" t="s">
        <v>8425</v>
      </c>
      <c r="F538" s="17"/>
      <c r="G538" s="18"/>
      <c r="H538" s="19"/>
      <c r="I538" s="26" t="s">
        <v>201</v>
      </c>
      <c r="J538" s="26" t="s">
        <v>3377</v>
      </c>
      <c r="K538" s="26" t="s">
        <v>105</v>
      </c>
      <c r="L538" s="27" t="s">
        <v>84</v>
      </c>
      <c r="M538" s="123"/>
      <c r="N538" s="124"/>
      <c r="O538" s="127"/>
      <c r="P538" s="127"/>
      <c r="Q538" s="218"/>
      <c r="R538" s="1193"/>
    </row>
    <row r="539" spans="3:18" hidden="1" outlineLevel="2">
      <c r="C539" s="7" t="s">
        <v>41</v>
      </c>
      <c r="D539" s="96" t="s">
        <v>3594</v>
      </c>
      <c r="E539" s="58" t="s">
        <v>8425</v>
      </c>
      <c r="F539" s="17"/>
      <c r="G539" s="18"/>
      <c r="H539" s="19"/>
      <c r="I539" s="26" t="s">
        <v>201</v>
      </c>
      <c r="J539" s="26" t="s">
        <v>3377</v>
      </c>
      <c r="K539" s="26" t="s">
        <v>105</v>
      </c>
      <c r="L539" s="27" t="s">
        <v>84</v>
      </c>
      <c r="M539" s="123"/>
      <c r="N539" s="124"/>
      <c r="O539" s="127"/>
      <c r="P539" s="127"/>
      <c r="Q539" s="218"/>
      <c r="R539" s="1193"/>
    </row>
    <row r="540" spans="3:18" hidden="1" outlineLevel="2">
      <c r="C540" s="7" t="s">
        <v>41</v>
      </c>
      <c r="D540" s="96" t="s">
        <v>3594</v>
      </c>
      <c r="E540" s="58" t="s">
        <v>8425</v>
      </c>
      <c r="F540" s="17"/>
      <c r="G540" s="18"/>
      <c r="H540" s="19"/>
      <c r="I540" s="26" t="s">
        <v>201</v>
      </c>
      <c r="J540" s="26" t="s">
        <v>3377</v>
      </c>
      <c r="K540" s="26" t="s">
        <v>105</v>
      </c>
      <c r="L540" s="27" t="s">
        <v>84</v>
      </c>
      <c r="M540" s="123"/>
      <c r="N540" s="124"/>
      <c r="O540" s="127"/>
      <c r="P540" s="127"/>
      <c r="Q540" s="218"/>
      <c r="R540" s="1193"/>
    </row>
    <row r="541" spans="3:18" hidden="1" outlineLevel="2">
      <c r="C541" s="7" t="s">
        <v>41</v>
      </c>
      <c r="D541" s="96" t="s">
        <v>3594</v>
      </c>
      <c r="E541" s="58" t="s">
        <v>8425</v>
      </c>
      <c r="F541" s="17"/>
      <c r="G541" s="18"/>
      <c r="H541" s="19"/>
      <c r="I541" s="20" t="str">
        <f>"3164"</f>
        <v>3164</v>
      </c>
      <c r="J541" s="20" t="s">
        <v>3378</v>
      </c>
      <c r="K541" s="20" t="s">
        <v>105</v>
      </c>
      <c r="L541" s="21" t="s">
        <v>84</v>
      </c>
      <c r="M541" s="132"/>
      <c r="N541" s="133"/>
      <c r="O541" s="131"/>
      <c r="P541" s="131"/>
      <c r="Q541" s="219"/>
      <c r="R541" s="1193"/>
    </row>
    <row r="542" spans="3:18" hidden="1" outlineLevel="2">
      <c r="C542" s="7" t="s">
        <v>41</v>
      </c>
      <c r="D542" s="96" t="s">
        <v>3594</v>
      </c>
      <c r="E542" s="58" t="s">
        <v>8425</v>
      </c>
      <c r="F542" s="17"/>
      <c r="G542" s="18"/>
      <c r="H542" s="19"/>
      <c r="I542" s="20" t="str">
        <f>"3229"</f>
        <v>3229</v>
      </c>
      <c r="J542" s="20" t="s">
        <v>3379</v>
      </c>
      <c r="K542" s="20" t="s">
        <v>157</v>
      </c>
      <c r="L542" s="21" t="s">
        <v>84</v>
      </c>
      <c r="M542" s="128"/>
      <c r="N542" s="129"/>
      <c r="O542" s="131"/>
      <c r="P542" s="131"/>
      <c r="Q542" s="219"/>
      <c r="R542" s="1193"/>
    </row>
    <row r="543" spans="3:18" hidden="1" outlineLevel="2">
      <c r="C543" s="7" t="s">
        <v>41</v>
      </c>
      <c r="D543" s="96" t="s">
        <v>3594</v>
      </c>
      <c r="E543" s="58" t="s">
        <v>8425</v>
      </c>
      <c r="F543" s="17"/>
      <c r="G543" s="18"/>
      <c r="H543" s="19"/>
      <c r="I543" s="20" t="str">
        <f>"3251"</f>
        <v>3251</v>
      </c>
      <c r="J543" s="20" t="s">
        <v>3380</v>
      </c>
      <c r="K543" s="20" t="s">
        <v>157</v>
      </c>
      <c r="L543" s="21" t="s">
        <v>84</v>
      </c>
      <c r="M543" s="132"/>
      <c r="N543" s="133"/>
      <c r="O543" s="131"/>
      <c r="P543" s="131"/>
      <c r="Q543" s="219"/>
      <c r="R543" s="1193"/>
    </row>
    <row r="544" spans="3:18" ht="13.5" hidden="1" outlineLevel="2" thickBot="1">
      <c r="C544" s="7" t="s">
        <v>41</v>
      </c>
      <c r="D544" s="96" t="s">
        <v>3594</v>
      </c>
      <c r="E544" s="58" t="s">
        <v>8425</v>
      </c>
      <c r="F544" s="38"/>
      <c r="G544" s="39"/>
      <c r="H544" s="40"/>
      <c r="I544" s="41" t="str">
        <f>"3207"</f>
        <v>3207</v>
      </c>
      <c r="J544" s="41" t="s">
        <v>3381</v>
      </c>
      <c r="K544" s="41" t="s">
        <v>132</v>
      </c>
      <c r="L544" s="42" t="s">
        <v>84</v>
      </c>
      <c r="M544" s="135"/>
      <c r="N544" s="136"/>
      <c r="O544" s="137"/>
      <c r="P544" s="137"/>
      <c r="Q544" s="220"/>
      <c r="R544" s="1195"/>
    </row>
    <row r="545" spans="3:18" ht="13.5" hidden="1" outlineLevel="2" thickBot="1">
      <c r="C545" s="7" t="s">
        <v>41</v>
      </c>
      <c r="D545" s="96" t="s">
        <v>3594</v>
      </c>
      <c r="E545" s="58" t="s">
        <v>8425</v>
      </c>
      <c r="F545" s="198"/>
      <c r="G545" s="198"/>
      <c r="H545" s="198"/>
      <c r="I545" s="198"/>
      <c r="J545" s="198"/>
      <c r="K545" s="198"/>
      <c r="L545" s="198"/>
      <c r="M545" s="9"/>
      <c r="N545" s="9"/>
      <c r="O545" s="9"/>
      <c r="P545" s="9"/>
      <c r="Q545" s="7"/>
    </row>
    <row r="546" spans="3:18" ht="13.5" outlineLevel="1" collapsed="1" thickBot="1">
      <c r="C546" s="7" t="s">
        <v>41</v>
      </c>
      <c r="D546" s="96" t="s">
        <v>3594</v>
      </c>
      <c r="E546" s="3" t="s">
        <v>8426</v>
      </c>
      <c r="F546" s="13" t="s">
        <v>814</v>
      </c>
      <c r="G546" s="14">
        <v>10</v>
      </c>
      <c r="H546" s="14">
        <v>2</v>
      </c>
      <c r="I546" s="1198" t="s">
        <v>3568</v>
      </c>
      <c r="J546" s="1199"/>
      <c r="K546" s="1199"/>
      <c r="L546" s="1200"/>
      <c r="M546" s="120" t="s">
        <v>46</v>
      </c>
      <c r="N546" s="15"/>
      <c r="O546" s="1190" t="s">
        <v>7080</v>
      </c>
      <c r="P546" s="1191"/>
      <c r="Q546" s="212" t="s">
        <v>109</v>
      </c>
    </row>
    <row r="547" spans="3:18" hidden="1" outlineLevel="2">
      <c r="C547" s="7" t="s">
        <v>41</v>
      </c>
      <c r="D547" s="96" t="s">
        <v>3594</v>
      </c>
      <c r="E547" s="58" t="s">
        <v>8426</v>
      </c>
      <c r="F547" s="17"/>
      <c r="G547" s="18"/>
      <c r="H547" s="19"/>
      <c r="I547" s="26" t="str">
        <f>"3035"</f>
        <v>3035</v>
      </c>
      <c r="J547" s="26" t="s">
        <v>3368</v>
      </c>
      <c r="K547" s="26" t="s">
        <v>132</v>
      </c>
      <c r="L547" s="27" t="s">
        <v>688</v>
      </c>
      <c r="M547" s="59"/>
      <c r="N547" s="10"/>
      <c r="O547" s="47" t="s">
        <v>815</v>
      </c>
      <c r="P547" s="26" t="s">
        <v>132</v>
      </c>
      <c r="Q547" s="222" t="s">
        <v>688</v>
      </c>
      <c r="R547" s="1192" t="s">
        <v>8300</v>
      </c>
    </row>
    <row r="548" spans="3:18" hidden="1" outlineLevel="2">
      <c r="C548" s="7" t="s">
        <v>41</v>
      </c>
      <c r="D548" s="96" t="s">
        <v>3594</v>
      </c>
      <c r="E548" s="58" t="s">
        <v>8426</v>
      </c>
      <c r="F548" s="17"/>
      <c r="G548" s="18"/>
      <c r="H548" s="19"/>
      <c r="I548" s="20" t="s">
        <v>190</v>
      </c>
      <c r="J548" s="20" t="s">
        <v>3369</v>
      </c>
      <c r="K548" s="20"/>
      <c r="L548" s="21" t="s">
        <v>84</v>
      </c>
      <c r="M548" s="66"/>
      <c r="N548" s="23"/>
      <c r="O548" s="20"/>
      <c r="P548" s="20"/>
      <c r="Q548" s="213" t="s">
        <v>688</v>
      </c>
      <c r="R548" s="1202"/>
    </row>
    <row r="549" spans="3:18" hidden="1" outlineLevel="2">
      <c r="C549" s="7" t="s">
        <v>41</v>
      </c>
      <c r="D549" s="96" t="s">
        <v>3594</v>
      </c>
      <c r="E549" s="58" t="s">
        <v>8426</v>
      </c>
      <c r="F549" s="17"/>
      <c r="G549" s="18"/>
      <c r="H549" s="19"/>
      <c r="I549" s="26" t="s">
        <v>191</v>
      </c>
      <c r="J549" s="26" t="s">
        <v>3370</v>
      </c>
      <c r="K549" s="26" t="s">
        <v>105</v>
      </c>
      <c r="L549" s="27" t="s">
        <v>688</v>
      </c>
      <c r="M549" s="97" t="s">
        <v>46</v>
      </c>
      <c r="N549" s="385" t="s">
        <v>825</v>
      </c>
      <c r="O549" s="26" t="s">
        <v>3568</v>
      </c>
      <c r="P549" s="26" t="s">
        <v>105</v>
      </c>
      <c r="Q549" s="214" t="s">
        <v>688</v>
      </c>
      <c r="R549" s="1202"/>
    </row>
    <row r="550" spans="3:18" ht="48" hidden="1" outlineLevel="2">
      <c r="C550" s="7" t="s">
        <v>41</v>
      </c>
      <c r="D550" s="96" t="s">
        <v>3594</v>
      </c>
      <c r="E550" s="58" t="s">
        <v>8426</v>
      </c>
      <c r="F550" s="17"/>
      <c r="G550" s="18"/>
      <c r="H550" s="19"/>
      <c r="I550" s="26" t="s">
        <v>193</v>
      </c>
      <c r="J550" s="26" t="s">
        <v>3341</v>
      </c>
      <c r="K550" s="26" t="s">
        <v>132</v>
      </c>
      <c r="L550" s="27" t="s">
        <v>84</v>
      </c>
      <c r="M550" s="97" t="s">
        <v>46</v>
      </c>
      <c r="N550" s="385" t="s">
        <v>826</v>
      </c>
      <c r="O550" s="53" t="s">
        <v>8299</v>
      </c>
      <c r="P550" s="26" t="s">
        <v>132</v>
      </c>
      <c r="Q550" s="214" t="s">
        <v>688</v>
      </c>
      <c r="R550" s="1202"/>
    </row>
    <row r="551" spans="3:18" hidden="1" outlineLevel="2">
      <c r="C551" s="7" t="s">
        <v>41</v>
      </c>
      <c r="D551" s="96" t="s">
        <v>3594</v>
      </c>
      <c r="E551" s="58" t="s">
        <v>8426</v>
      </c>
      <c r="F551" s="17"/>
      <c r="G551" s="18"/>
      <c r="H551" s="19"/>
      <c r="I551" s="26" t="s">
        <v>194</v>
      </c>
      <c r="J551" s="26" t="s">
        <v>3342</v>
      </c>
      <c r="K551" s="26" t="s">
        <v>132</v>
      </c>
      <c r="L551" s="27" t="s">
        <v>84</v>
      </c>
      <c r="M551" s="123"/>
      <c r="N551" s="124"/>
      <c r="O551" s="127"/>
      <c r="P551" s="127"/>
      <c r="Q551" s="218"/>
      <c r="R551" s="1202"/>
    </row>
    <row r="552" spans="3:18" hidden="1" outlineLevel="2">
      <c r="C552" s="7" t="s">
        <v>41</v>
      </c>
      <c r="D552" s="96" t="s">
        <v>3594</v>
      </c>
      <c r="E552" s="58" t="s">
        <v>8426</v>
      </c>
      <c r="F552" s="17"/>
      <c r="G552" s="18"/>
      <c r="H552" s="19"/>
      <c r="I552" s="20" t="s">
        <v>195</v>
      </c>
      <c r="J552" s="20" t="s">
        <v>3371</v>
      </c>
      <c r="K552" s="20"/>
      <c r="L552" s="21" t="s">
        <v>84</v>
      </c>
      <c r="M552" s="128"/>
      <c r="N552" s="129"/>
      <c r="O552" s="138"/>
      <c r="P552" s="138"/>
      <c r="Q552" s="219"/>
      <c r="R552" s="1202"/>
    </row>
    <row r="553" spans="3:18" hidden="1" outlineLevel="2">
      <c r="C553" s="7" t="s">
        <v>41</v>
      </c>
      <c r="D553" s="96" t="s">
        <v>3594</v>
      </c>
      <c r="E553" s="58" t="s">
        <v>8426</v>
      </c>
      <c r="F553" s="17"/>
      <c r="G553" s="18"/>
      <c r="H553" s="19"/>
      <c r="I553" s="26" t="s">
        <v>196</v>
      </c>
      <c r="J553" s="26" t="s">
        <v>3372</v>
      </c>
      <c r="K553" s="26" t="s">
        <v>105</v>
      </c>
      <c r="L553" s="27" t="s">
        <v>688</v>
      </c>
      <c r="M553" s="123"/>
      <c r="N553" s="124"/>
      <c r="O553" s="126"/>
      <c r="P553" s="126"/>
      <c r="Q553" s="218"/>
      <c r="R553" s="1202"/>
    </row>
    <row r="554" spans="3:18" hidden="1" outlineLevel="2">
      <c r="C554" s="7" t="s">
        <v>41</v>
      </c>
      <c r="D554" s="96" t="s">
        <v>3594</v>
      </c>
      <c r="E554" s="58" t="s">
        <v>8426</v>
      </c>
      <c r="F554" s="17"/>
      <c r="G554" s="18"/>
      <c r="H554" s="19"/>
      <c r="I554" s="26" t="s">
        <v>196</v>
      </c>
      <c r="J554" s="26" t="s">
        <v>3372</v>
      </c>
      <c r="K554" s="26" t="s">
        <v>105</v>
      </c>
      <c r="L554" s="27" t="s">
        <v>84</v>
      </c>
      <c r="M554" s="123"/>
      <c r="N554" s="124"/>
      <c r="O554" s="126"/>
      <c r="P554" s="126"/>
      <c r="Q554" s="218"/>
      <c r="R554" s="1202"/>
    </row>
    <row r="555" spans="3:18" hidden="1" outlineLevel="2">
      <c r="C555" s="7" t="s">
        <v>41</v>
      </c>
      <c r="D555" s="96" t="s">
        <v>3594</v>
      </c>
      <c r="E555" s="58" t="s">
        <v>8426</v>
      </c>
      <c r="F555" s="17"/>
      <c r="G555" s="18"/>
      <c r="H555" s="19"/>
      <c r="I555" s="26" t="s">
        <v>196</v>
      </c>
      <c r="J555" s="26" t="s">
        <v>3372</v>
      </c>
      <c r="K555" s="26" t="s">
        <v>105</v>
      </c>
      <c r="L555" s="27" t="s">
        <v>84</v>
      </c>
      <c r="M555" s="123"/>
      <c r="N555" s="124"/>
      <c r="O555" s="126"/>
      <c r="P555" s="126"/>
      <c r="Q555" s="218"/>
      <c r="R555" s="1202"/>
    </row>
    <row r="556" spans="3:18" hidden="1" outlineLevel="2">
      <c r="C556" s="7" t="s">
        <v>41</v>
      </c>
      <c r="D556" s="96" t="s">
        <v>3594</v>
      </c>
      <c r="E556" s="58" t="s">
        <v>8426</v>
      </c>
      <c r="F556" s="17"/>
      <c r="G556" s="18"/>
      <c r="H556" s="19"/>
      <c r="I556" s="26" t="s">
        <v>196</v>
      </c>
      <c r="J556" s="26" t="s">
        <v>3372</v>
      </c>
      <c r="K556" s="26" t="s">
        <v>105</v>
      </c>
      <c r="L556" s="27" t="s">
        <v>84</v>
      </c>
      <c r="M556" s="123"/>
      <c r="N556" s="124"/>
      <c r="O556" s="126"/>
      <c r="P556" s="126"/>
      <c r="Q556" s="218"/>
      <c r="R556" s="1202"/>
    </row>
    <row r="557" spans="3:18" hidden="1" outlineLevel="2">
      <c r="C557" s="7" t="s">
        <v>41</v>
      </c>
      <c r="D557" s="96" t="s">
        <v>3594</v>
      </c>
      <c r="E557" s="58" t="s">
        <v>8426</v>
      </c>
      <c r="F557" s="17"/>
      <c r="G557" s="18"/>
      <c r="H557" s="19"/>
      <c r="I557" s="26" t="s">
        <v>196</v>
      </c>
      <c r="J557" s="26" t="s">
        <v>3372</v>
      </c>
      <c r="K557" s="26" t="s">
        <v>105</v>
      </c>
      <c r="L557" s="27" t="s">
        <v>84</v>
      </c>
      <c r="M557" s="123"/>
      <c r="N557" s="124"/>
      <c r="O557" s="126"/>
      <c r="P557" s="126"/>
      <c r="Q557" s="218"/>
      <c r="R557" s="1202"/>
    </row>
    <row r="558" spans="3:18" hidden="1" outlineLevel="2">
      <c r="C558" s="7" t="s">
        <v>41</v>
      </c>
      <c r="D558" s="96" t="s">
        <v>3594</v>
      </c>
      <c r="E558" s="58" t="s">
        <v>8426</v>
      </c>
      <c r="F558" s="17"/>
      <c r="G558" s="18"/>
      <c r="H558" s="19"/>
      <c r="I558" s="20" t="s">
        <v>197</v>
      </c>
      <c r="J558" s="20" t="s">
        <v>3373</v>
      </c>
      <c r="K558" s="20"/>
      <c r="L558" s="21" t="s">
        <v>84</v>
      </c>
      <c r="M558" s="66"/>
      <c r="N558" s="23"/>
      <c r="O558" s="20"/>
      <c r="P558" s="20"/>
      <c r="Q558" s="213" t="s">
        <v>688</v>
      </c>
      <c r="R558" s="1202"/>
    </row>
    <row r="559" spans="3:18" hidden="1" outlineLevel="2">
      <c r="C559" s="7" t="s">
        <v>41</v>
      </c>
      <c r="D559" s="96" t="s">
        <v>3594</v>
      </c>
      <c r="E559" s="58" t="s">
        <v>8426</v>
      </c>
      <c r="F559" s="17"/>
      <c r="G559" s="18"/>
      <c r="H559" s="19"/>
      <c r="I559" s="26" t="s">
        <v>198</v>
      </c>
      <c r="J559" s="26" t="s">
        <v>3374</v>
      </c>
      <c r="K559" s="26" t="s">
        <v>105</v>
      </c>
      <c r="L559" s="27" t="s">
        <v>688</v>
      </c>
      <c r="M559" s="97" t="s">
        <v>46</v>
      </c>
      <c r="N559" s="385" t="s">
        <v>827</v>
      </c>
      <c r="O559" s="26" t="s">
        <v>3700</v>
      </c>
      <c r="P559" s="26" t="s">
        <v>105</v>
      </c>
      <c r="Q559" s="214" t="s">
        <v>688</v>
      </c>
      <c r="R559" s="1202"/>
    </row>
    <row r="560" spans="3:18" hidden="1" outlineLevel="2">
      <c r="C560" s="7" t="s">
        <v>41</v>
      </c>
      <c r="D560" s="96" t="s">
        <v>3594</v>
      </c>
      <c r="E560" s="58" t="s">
        <v>8426</v>
      </c>
      <c r="F560" s="17"/>
      <c r="G560" s="18"/>
      <c r="H560" s="19"/>
      <c r="I560" s="26" t="s">
        <v>198</v>
      </c>
      <c r="J560" s="26" t="s">
        <v>3374</v>
      </c>
      <c r="K560" s="26" t="s">
        <v>105</v>
      </c>
      <c r="L560" s="27" t="s">
        <v>84</v>
      </c>
      <c r="M560" s="123"/>
      <c r="N560" s="124"/>
      <c r="O560" s="127"/>
      <c r="P560" s="127"/>
      <c r="Q560" s="218"/>
      <c r="R560" s="1202"/>
    </row>
    <row r="561" spans="2:18" hidden="1" outlineLevel="2">
      <c r="C561" s="7" t="s">
        <v>41</v>
      </c>
      <c r="D561" s="96" t="s">
        <v>3594</v>
      </c>
      <c r="E561" s="58" t="s">
        <v>8426</v>
      </c>
      <c r="F561" s="17"/>
      <c r="G561" s="18"/>
      <c r="H561" s="19"/>
      <c r="I561" s="26" t="s">
        <v>198</v>
      </c>
      <c r="J561" s="26" t="s">
        <v>3374</v>
      </c>
      <c r="K561" s="26" t="s">
        <v>105</v>
      </c>
      <c r="L561" s="27" t="s">
        <v>84</v>
      </c>
      <c r="M561" s="123"/>
      <c r="N561" s="124"/>
      <c r="O561" s="127"/>
      <c r="P561" s="127"/>
      <c r="Q561" s="218"/>
      <c r="R561" s="1202"/>
    </row>
    <row r="562" spans="2:18" hidden="1" outlineLevel="2">
      <c r="C562" s="7" t="s">
        <v>41</v>
      </c>
      <c r="D562" s="96" t="s">
        <v>3594</v>
      </c>
      <c r="E562" s="58" t="s">
        <v>8426</v>
      </c>
      <c r="F562" s="17"/>
      <c r="G562" s="18"/>
      <c r="H562" s="19"/>
      <c r="I562" s="26" t="s">
        <v>198</v>
      </c>
      <c r="J562" s="26" t="s">
        <v>3374</v>
      </c>
      <c r="K562" s="26" t="s">
        <v>105</v>
      </c>
      <c r="L562" s="27" t="s">
        <v>84</v>
      </c>
      <c r="M562" s="123"/>
      <c r="N562" s="124"/>
      <c r="O562" s="127"/>
      <c r="P562" s="127"/>
      <c r="Q562" s="218"/>
      <c r="R562" s="1202"/>
    </row>
    <row r="563" spans="2:18" hidden="1" outlineLevel="2">
      <c r="C563" s="7" t="s">
        <v>41</v>
      </c>
      <c r="D563" s="96" t="s">
        <v>3594</v>
      </c>
      <c r="E563" s="58" t="s">
        <v>8426</v>
      </c>
      <c r="F563" s="17"/>
      <c r="G563" s="18"/>
      <c r="H563" s="19"/>
      <c r="I563" s="26" t="s">
        <v>198</v>
      </c>
      <c r="J563" s="26" t="s">
        <v>3374</v>
      </c>
      <c r="K563" s="26" t="s">
        <v>105</v>
      </c>
      <c r="L563" s="27" t="s">
        <v>84</v>
      </c>
      <c r="M563" s="123"/>
      <c r="N563" s="124"/>
      <c r="O563" s="127"/>
      <c r="P563" s="127"/>
      <c r="Q563" s="218"/>
      <c r="R563" s="1202"/>
    </row>
    <row r="564" spans="2:18" hidden="1" outlineLevel="2">
      <c r="C564" s="7" t="s">
        <v>41</v>
      </c>
      <c r="D564" s="96" t="s">
        <v>3594</v>
      </c>
      <c r="E564" s="58" t="s">
        <v>8426</v>
      </c>
      <c r="F564" s="17"/>
      <c r="G564" s="18"/>
      <c r="H564" s="19"/>
      <c r="I564" s="26" t="s">
        <v>199</v>
      </c>
      <c r="J564" s="26" t="s">
        <v>3375</v>
      </c>
      <c r="K564" s="26" t="s">
        <v>132</v>
      </c>
      <c r="L564" s="27" t="s">
        <v>84</v>
      </c>
      <c r="M564" s="123"/>
      <c r="N564" s="124"/>
      <c r="O564" s="127"/>
      <c r="P564" s="127"/>
      <c r="Q564" s="218"/>
      <c r="R564" s="1202"/>
    </row>
    <row r="565" spans="2:18" hidden="1" outlineLevel="2">
      <c r="C565" s="7" t="s">
        <v>41</v>
      </c>
      <c r="D565" s="96" t="s">
        <v>3594</v>
      </c>
      <c r="E565" s="58" t="s">
        <v>8426</v>
      </c>
      <c r="F565" s="17"/>
      <c r="G565" s="18"/>
      <c r="H565" s="19"/>
      <c r="I565" s="20" t="s">
        <v>200</v>
      </c>
      <c r="J565" s="20" t="s">
        <v>3376</v>
      </c>
      <c r="K565" s="20"/>
      <c r="L565" s="21" t="s">
        <v>84</v>
      </c>
      <c r="M565" s="66"/>
      <c r="N565" s="23"/>
      <c r="O565" s="20"/>
      <c r="P565" s="20"/>
      <c r="Q565" s="213" t="s">
        <v>688</v>
      </c>
      <c r="R565" s="1202"/>
    </row>
    <row r="566" spans="2:18" hidden="1" outlineLevel="2">
      <c r="C566" s="7" t="s">
        <v>41</v>
      </c>
      <c r="D566" s="96" t="s">
        <v>3594</v>
      </c>
      <c r="E566" s="58" t="s">
        <v>8426</v>
      </c>
      <c r="F566" s="17"/>
      <c r="G566" s="18"/>
      <c r="H566" s="19"/>
      <c r="I566" s="26" t="s">
        <v>201</v>
      </c>
      <c r="J566" s="26" t="s">
        <v>3377</v>
      </c>
      <c r="K566" s="26" t="s">
        <v>105</v>
      </c>
      <c r="L566" s="27" t="s">
        <v>688</v>
      </c>
      <c r="M566" s="97" t="s">
        <v>46</v>
      </c>
      <c r="N566" s="385" t="s">
        <v>828</v>
      </c>
      <c r="O566" s="26" t="s">
        <v>3701</v>
      </c>
      <c r="P566" s="26" t="s">
        <v>105</v>
      </c>
      <c r="Q566" s="214" t="s">
        <v>688</v>
      </c>
      <c r="R566" s="1202"/>
    </row>
    <row r="567" spans="2:18" hidden="1" outlineLevel="2">
      <c r="C567" s="7" t="s">
        <v>41</v>
      </c>
      <c r="D567" s="96" t="s">
        <v>3594</v>
      </c>
      <c r="E567" s="58" t="s">
        <v>8426</v>
      </c>
      <c r="F567" s="17"/>
      <c r="G567" s="18"/>
      <c r="H567" s="19"/>
      <c r="I567" s="26" t="s">
        <v>201</v>
      </c>
      <c r="J567" s="26" t="s">
        <v>3377</v>
      </c>
      <c r="K567" s="26" t="s">
        <v>105</v>
      </c>
      <c r="L567" s="27" t="s">
        <v>84</v>
      </c>
      <c r="M567" s="97" t="s">
        <v>46</v>
      </c>
      <c r="N567" s="10" t="s">
        <v>829</v>
      </c>
      <c r="O567" s="26" t="s">
        <v>3702</v>
      </c>
      <c r="P567" s="26" t="s">
        <v>105</v>
      </c>
      <c r="Q567" s="216" t="s">
        <v>84</v>
      </c>
      <c r="R567" s="1202"/>
    </row>
    <row r="568" spans="2:18" hidden="1" outlineLevel="2">
      <c r="C568" s="7" t="s">
        <v>41</v>
      </c>
      <c r="D568" s="96" t="s">
        <v>3594</v>
      </c>
      <c r="E568" s="58" t="s">
        <v>8426</v>
      </c>
      <c r="F568" s="17"/>
      <c r="G568" s="18"/>
      <c r="H568" s="19"/>
      <c r="I568" s="26" t="s">
        <v>201</v>
      </c>
      <c r="J568" s="26" t="s">
        <v>3377</v>
      </c>
      <c r="K568" s="26" t="s">
        <v>105</v>
      </c>
      <c r="L568" s="27" t="s">
        <v>84</v>
      </c>
      <c r="M568" s="97" t="s">
        <v>46</v>
      </c>
      <c r="N568" s="10" t="s">
        <v>830</v>
      </c>
      <c r="O568" s="26" t="s">
        <v>3703</v>
      </c>
      <c r="P568" s="26" t="s">
        <v>105</v>
      </c>
      <c r="Q568" s="216" t="s">
        <v>84</v>
      </c>
      <c r="R568" s="1202"/>
    </row>
    <row r="569" spans="2:18" hidden="1" outlineLevel="2">
      <c r="C569" s="7" t="s">
        <v>41</v>
      </c>
      <c r="D569" s="96" t="s">
        <v>3594</v>
      </c>
      <c r="E569" s="58" t="s">
        <v>8426</v>
      </c>
      <c r="F569" s="17"/>
      <c r="G569" s="18"/>
      <c r="H569" s="19"/>
      <c r="I569" s="26" t="s">
        <v>201</v>
      </c>
      <c r="J569" s="26" t="s">
        <v>3377</v>
      </c>
      <c r="K569" s="26" t="s">
        <v>105</v>
      </c>
      <c r="L569" s="27" t="s">
        <v>84</v>
      </c>
      <c r="M569" s="123"/>
      <c r="N569" s="124"/>
      <c r="O569" s="127"/>
      <c r="P569" s="127"/>
      <c r="Q569" s="218"/>
      <c r="R569" s="1202"/>
    </row>
    <row r="570" spans="2:18" hidden="1" outlineLevel="2">
      <c r="C570" s="7" t="s">
        <v>41</v>
      </c>
      <c r="D570" s="96" t="s">
        <v>3594</v>
      </c>
      <c r="E570" s="58" t="s">
        <v>8426</v>
      </c>
      <c r="F570" s="17"/>
      <c r="G570" s="18"/>
      <c r="H570" s="19"/>
      <c r="I570" s="20" t="str">
        <f>"3164"</f>
        <v>3164</v>
      </c>
      <c r="J570" s="20" t="s">
        <v>3378</v>
      </c>
      <c r="K570" s="20" t="s">
        <v>105</v>
      </c>
      <c r="L570" s="21" t="s">
        <v>84</v>
      </c>
      <c r="M570" s="103" t="s">
        <v>46</v>
      </c>
      <c r="N570" s="386" t="s">
        <v>831</v>
      </c>
      <c r="O570" s="20" t="s">
        <v>3704</v>
      </c>
      <c r="P570" s="20" t="s">
        <v>105</v>
      </c>
      <c r="Q570" s="213" t="s">
        <v>688</v>
      </c>
      <c r="R570" s="1202"/>
    </row>
    <row r="571" spans="2:18" hidden="1" outlineLevel="2">
      <c r="C571" s="7" t="s">
        <v>41</v>
      </c>
      <c r="D571" s="96" t="s">
        <v>3594</v>
      </c>
      <c r="E571" s="58" t="s">
        <v>8426</v>
      </c>
      <c r="F571" s="17"/>
      <c r="G571" s="18"/>
      <c r="H571" s="19"/>
      <c r="I571" s="20" t="str">
        <f>"3229"</f>
        <v>3229</v>
      </c>
      <c r="J571" s="20" t="s">
        <v>3379</v>
      </c>
      <c r="K571" s="20" t="s">
        <v>157</v>
      </c>
      <c r="L571" s="21" t="s">
        <v>84</v>
      </c>
      <c r="M571" s="128"/>
      <c r="N571" s="129"/>
      <c r="O571" s="131"/>
      <c r="P571" s="131"/>
      <c r="Q571" s="219"/>
      <c r="R571" s="1202"/>
    </row>
    <row r="572" spans="2:18" hidden="1" outlineLevel="2">
      <c r="C572" s="7" t="s">
        <v>41</v>
      </c>
      <c r="D572" s="96" t="s">
        <v>3594</v>
      </c>
      <c r="E572" s="58" t="s">
        <v>8426</v>
      </c>
      <c r="F572" s="17"/>
      <c r="G572" s="18"/>
      <c r="H572" s="19"/>
      <c r="I572" s="20" t="str">
        <f>"3251"</f>
        <v>3251</v>
      </c>
      <c r="J572" s="20" t="s">
        <v>3380</v>
      </c>
      <c r="K572" s="20" t="s">
        <v>157</v>
      </c>
      <c r="L572" s="21" t="s">
        <v>84</v>
      </c>
      <c r="M572" s="103" t="s">
        <v>46</v>
      </c>
      <c r="N572" s="386" t="s">
        <v>832</v>
      </c>
      <c r="O572" s="20" t="s">
        <v>3705</v>
      </c>
      <c r="P572" s="20" t="s">
        <v>157</v>
      </c>
      <c r="Q572" s="213" t="s">
        <v>688</v>
      </c>
      <c r="R572" s="1202"/>
    </row>
    <row r="573" spans="2:18" ht="13.5" hidden="1" outlineLevel="2" thickBot="1">
      <c r="C573" s="7" t="s">
        <v>41</v>
      </c>
      <c r="D573" s="96" t="s">
        <v>3594</v>
      </c>
      <c r="E573" s="58" t="s">
        <v>8426</v>
      </c>
      <c r="F573" s="38"/>
      <c r="G573" s="39"/>
      <c r="H573" s="40"/>
      <c r="I573" s="41" t="str">
        <f>"3207"</f>
        <v>3207</v>
      </c>
      <c r="J573" s="41" t="s">
        <v>3381</v>
      </c>
      <c r="K573" s="41" t="s">
        <v>132</v>
      </c>
      <c r="L573" s="42" t="s">
        <v>84</v>
      </c>
      <c r="M573" s="104" t="s">
        <v>46</v>
      </c>
      <c r="N573" s="387" t="s">
        <v>833</v>
      </c>
      <c r="O573" s="41" t="s">
        <v>3762</v>
      </c>
      <c r="P573" s="41" t="s">
        <v>124</v>
      </c>
      <c r="Q573" s="230" t="s">
        <v>688</v>
      </c>
      <c r="R573" s="1203"/>
    </row>
    <row r="574" spans="2:18" ht="13.5" hidden="1" outlineLevel="2" thickBot="1">
      <c r="C574" s="7" t="s">
        <v>41</v>
      </c>
      <c r="D574" s="96" t="s">
        <v>3594</v>
      </c>
      <c r="E574" s="58" t="s">
        <v>8426</v>
      </c>
      <c r="F574" s="198"/>
      <c r="G574" s="198"/>
      <c r="H574" s="198"/>
      <c r="I574" s="198"/>
      <c r="J574" s="198"/>
      <c r="K574" s="198"/>
      <c r="L574" s="198"/>
      <c r="M574" s="9"/>
      <c r="N574" s="9"/>
      <c r="O574" s="9"/>
      <c r="P574" s="9"/>
      <c r="Q574" s="7"/>
    </row>
    <row r="575" spans="2:18" ht="13.5" outlineLevel="1" collapsed="1" thickBot="1">
      <c r="B575" s="7" t="s">
        <v>41</v>
      </c>
      <c r="D575" s="96" t="s">
        <v>3594</v>
      </c>
      <c r="E575" s="3" t="s">
        <v>8427</v>
      </c>
      <c r="F575" s="13" t="s">
        <v>45</v>
      </c>
      <c r="G575" s="14">
        <v>10</v>
      </c>
      <c r="H575" s="14">
        <v>2</v>
      </c>
      <c r="I575" s="1198" t="s">
        <v>3824</v>
      </c>
      <c r="J575" s="1199"/>
      <c r="K575" s="1199"/>
      <c r="L575" s="1200"/>
      <c r="M575" s="120" t="s">
        <v>46</v>
      </c>
      <c r="N575" s="15"/>
      <c r="O575" s="1199"/>
      <c r="P575" s="1205"/>
      <c r="Q575" s="64" t="s">
        <v>84</v>
      </c>
    </row>
    <row r="576" spans="2:18" hidden="1" outlineLevel="2">
      <c r="B576" s="7" t="s">
        <v>41</v>
      </c>
      <c r="D576" s="96" t="s">
        <v>3594</v>
      </c>
      <c r="E576" s="58" t="s">
        <v>8427</v>
      </c>
      <c r="F576" s="17"/>
      <c r="G576" s="18"/>
      <c r="H576" s="19"/>
      <c r="I576" s="26" t="str">
        <f>"3035"</f>
        <v>3035</v>
      </c>
      <c r="J576" s="26" t="s">
        <v>3368</v>
      </c>
      <c r="K576" s="26" t="s">
        <v>132</v>
      </c>
      <c r="L576" s="27" t="s">
        <v>688</v>
      </c>
      <c r="M576" s="59"/>
      <c r="N576" s="10"/>
      <c r="O576" s="47" t="s">
        <v>721</v>
      </c>
      <c r="P576" s="26" t="s">
        <v>132</v>
      </c>
      <c r="Q576" s="222" t="s">
        <v>688</v>
      </c>
      <c r="R576" s="498"/>
    </row>
    <row r="577" spans="2:18" hidden="1" outlineLevel="2">
      <c r="B577" s="7" t="s">
        <v>41</v>
      </c>
      <c r="D577" s="96" t="s">
        <v>3594</v>
      </c>
      <c r="E577" s="58" t="s">
        <v>8427</v>
      </c>
      <c r="F577" s="17"/>
      <c r="G577" s="18"/>
      <c r="H577" s="19"/>
      <c r="I577" s="20" t="s">
        <v>190</v>
      </c>
      <c r="J577" s="20" t="s">
        <v>3369</v>
      </c>
      <c r="K577" s="20"/>
      <c r="L577" s="21" t="s">
        <v>84</v>
      </c>
      <c r="M577" s="66"/>
      <c r="N577" s="23"/>
      <c r="O577" s="20"/>
      <c r="P577" s="20"/>
      <c r="Q577" s="213" t="s">
        <v>688</v>
      </c>
      <c r="R577" s="498"/>
    </row>
    <row r="578" spans="2:18" hidden="1" outlineLevel="2">
      <c r="B578" s="7" t="s">
        <v>41</v>
      </c>
      <c r="D578" s="96" t="s">
        <v>3594</v>
      </c>
      <c r="E578" s="58" t="s">
        <v>8427</v>
      </c>
      <c r="F578" s="17"/>
      <c r="G578" s="18"/>
      <c r="H578" s="19"/>
      <c r="I578" s="26" t="s">
        <v>191</v>
      </c>
      <c r="J578" s="26" t="s">
        <v>3370</v>
      </c>
      <c r="K578" s="26" t="s">
        <v>105</v>
      </c>
      <c r="L578" s="27" t="s">
        <v>688</v>
      </c>
      <c r="M578" s="97" t="s">
        <v>46</v>
      </c>
      <c r="N578" s="385" t="s">
        <v>51</v>
      </c>
      <c r="O578" s="26" t="s">
        <v>3824</v>
      </c>
      <c r="P578" s="26" t="s">
        <v>106</v>
      </c>
      <c r="Q578" s="214" t="s">
        <v>688</v>
      </c>
      <c r="R578" s="498"/>
    </row>
    <row r="579" spans="2:18" ht="72" hidden="1" outlineLevel="2">
      <c r="B579" s="7" t="s">
        <v>41</v>
      </c>
      <c r="D579" s="96" t="s">
        <v>3594</v>
      </c>
      <c r="E579" s="58" t="s">
        <v>8427</v>
      </c>
      <c r="F579" s="17"/>
      <c r="G579" s="18"/>
      <c r="H579" s="19"/>
      <c r="I579" s="26" t="s">
        <v>193</v>
      </c>
      <c r="J579" s="26" t="s">
        <v>3341</v>
      </c>
      <c r="K579" s="26" t="s">
        <v>132</v>
      </c>
      <c r="L579" s="27" t="s">
        <v>84</v>
      </c>
      <c r="M579" s="97" t="s">
        <v>46</v>
      </c>
      <c r="N579" s="385" t="s">
        <v>52</v>
      </c>
      <c r="O579" s="53" t="s">
        <v>3826</v>
      </c>
      <c r="P579" s="26" t="s">
        <v>132</v>
      </c>
      <c r="Q579" s="214" t="s">
        <v>688</v>
      </c>
      <c r="R579" s="498"/>
    </row>
    <row r="580" spans="2:18" hidden="1" outlineLevel="2">
      <c r="B580" s="7" t="s">
        <v>41</v>
      </c>
      <c r="D580" s="96" t="s">
        <v>3594</v>
      </c>
      <c r="E580" s="58" t="s">
        <v>8427</v>
      </c>
      <c r="F580" s="17"/>
      <c r="G580" s="18"/>
      <c r="H580" s="19"/>
      <c r="I580" s="26" t="s">
        <v>194</v>
      </c>
      <c r="J580" s="26" t="s">
        <v>3342</v>
      </c>
      <c r="K580" s="26" t="s">
        <v>132</v>
      </c>
      <c r="L580" s="27" t="s">
        <v>84</v>
      </c>
      <c r="M580" s="123"/>
      <c r="N580" s="124"/>
      <c r="O580" s="127"/>
      <c r="P580" s="127"/>
      <c r="Q580" s="218"/>
      <c r="R580" s="498"/>
    </row>
    <row r="581" spans="2:18" hidden="1" outlineLevel="2">
      <c r="B581" s="7" t="s">
        <v>41</v>
      </c>
      <c r="D581" s="96" t="s">
        <v>3594</v>
      </c>
      <c r="E581" s="58" t="s">
        <v>8427</v>
      </c>
      <c r="F581" s="17"/>
      <c r="G581" s="18"/>
      <c r="H581" s="19"/>
      <c r="I581" s="20" t="s">
        <v>195</v>
      </c>
      <c r="J581" s="20" t="s">
        <v>3371</v>
      </c>
      <c r="K581" s="20"/>
      <c r="L581" s="21" t="s">
        <v>84</v>
      </c>
      <c r="M581" s="128"/>
      <c r="N581" s="129"/>
      <c r="O581" s="138"/>
      <c r="P581" s="138"/>
      <c r="Q581" s="219"/>
      <c r="R581" s="498"/>
    </row>
    <row r="582" spans="2:18" hidden="1" outlineLevel="2">
      <c r="B582" s="7" t="s">
        <v>41</v>
      </c>
      <c r="D582" s="96" t="s">
        <v>3594</v>
      </c>
      <c r="E582" s="58" t="s">
        <v>8427</v>
      </c>
      <c r="F582" s="17"/>
      <c r="G582" s="18"/>
      <c r="H582" s="19"/>
      <c r="I582" s="26" t="s">
        <v>196</v>
      </c>
      <c r="J582" s="26" t="s">
        <v>3372</v>
      </c>
      <c r="K582" s="26" t="s">
        <v>105</v>
      </c>
      <c r="L582" s="27" t="s">
        <v>688</v>
      </c>
      <c r="M582" s="123"/>
      <c r="N582" s="124"/>
      <c r="O582" s="126"/>
      <c r="P582" s="126"/>
      <c r="Q582" s="218"/>
      <c r="R582" s="498"/>
    </row>
    <row r="583" spans="2:18" hidden="1" outlineLevel="2">
      <c r="B583" s="7" t="s">
        <v>41</v>
      </c>
      <c r="D583" s="96" t="s">
        <v>3594</v>
      </c>
      <c r="E583" s="58" t="s">
        <v>8427</v>
      </c>
      <c r="F583" s="17"/>
      <c r="G583" s="18"/>
      <c r="H583" s="19"/>
      <c r="I583" s="26" t="s">
        <v>196</v>
      </c>
      <c r="J583" s="26" t="s">
        <v>3372</v>
      </c>
      <c r="K583" s="26" t="s">
        <v>105</v>
      </c>
      <c r="L583" s="27" t="s">
        <v>84</v>
      </c>
      <c r="M583" s="123"/>
      <c r="N583" s="124"/>
      <c r="O583" s="126"/>
      <c r="P583" s="126"/>
      <c r="Q583" s="218"/>
      <c r="R583" s="498"/>
    </row>
    <row r="584" spans="2:18" hidden="1" outlineLevel="2">
      <c r="B584" s="7" t="s">
        <v>41</v>
      </c>
      <c r="D584" s="96" t="s">
        <v>3594</v>
      </c>
      <c r="E584" s="58" t="s">
        <v>8427</v>
      </c>
      <c r="F584" s="17"/>
      <c r="G584" s="18"/>
      <c r="H584" s="19"/>
      <c r="I584" s="26" t="s">
        <v>196</v>
      </c>
      <c r="J584" s="26" t="s">
        <v>3372</v>
      </c>
      <c r="K584" s="26" t="s">
        <v>105</v>
      </c>
      <c r="L584" s="27" t="s">
        <v>84</v>
      </c>
      <c r="M584" s="123"/>
      <c r="N584" s="124"/>
      <c r="O584" s="126"/>
      <c r="P584" s="126"/>
      <c r="Q584" s="218"/>
      <c r="R584" s="498"/>
    </row>
    <row r="585" spans="2:18" hidden="1" outlineLevel="2">
      <c r="B585" s="7" t="s">
        <v>41</v>
      </c>
      <c r="D585" s="96" t="s">
        <v>3594</v>
      </c>
      <c r="E585" s="58" t="s">
        <v>8427</v>
      </c>
      <c r="F585" s="17"/>
      <c r="G585" s="18"/>
      <c r="H585" s="19"/>
      <c r="I585" s="26" t="s">
        <v>196</v>
      </c>
      <c r="J585" s="26" t="s">
        <v>3372</v>
      </c>
      <c r="K585" s="26" t="s">
        <v>105</v>
      </c>
      <c r="L585" s="27" t="s">
        <v>84</v>
      </c>
      <c r="M585" s="123"/>
      <c r="N585" s="124"/>
      <c r="O585" s="126"/>
      <c r="P585" s="126"/>
      <c r="Q585" s="218"/>
      <c r="R585" s="498"/>
    </row>
    <row r="586" spans="2:18" hidden="1" outlineLevel="2">
      <c r="B586" s="7" t="s">
        <v>41</v>
      </c>
      <c r="D586" s="96" t="s">
        <v>3594</v>
      </c>
      <c r="E586" s="58" t="s">
        <v>8427</v>
      </c>
      <c r="F586" s="17"/>
      <c r="G586" s="18"/>
      <c r="H586" s="19"/>
      <c r="I586" s="26" t="s">
        <v>196</v>
      </c>
      <c r="J586" s="26" t="s">
        <v>3372</v>
      </c>
      <c r="K586" s="26" t="s">
        <v>105</v>
      </c>
      <c r="L586" s="27" t="s">
        <v>84</v>
      </c>
      <c r="M586" s="123"/>
      <c r="N586" s="124"/>
      <c r="O586" s="126"/>
      <c r="P586" s="126"/>
      <c r="Q586" s="218"/>
      <c r="R586" s="498"/>
    </row>
    <row r="587" spans="2:18" hidden="1" outlineLevel="2">
      <c r="B587" s="7" t="s">
        <v>41</v>
      </c>
      <c r="D587" s="96" t="s">
        <v>3594</v>
      </c>
      <c r="E587" s="58" t="s">
        <v>8427</v>
      </c>
      <c r="F587" s="17"/>
      <c r="G587" s="18"/>
      <c r="H587" s="19"/>
      <c r="I587" s="20" t="s">
        <v>197</v>
      </c>
      <c r="J587" s="20" t="s">
        <v>3373</v>
      </c>
      <c r="K587" s="20"/>
      <c r="L587" s="21" t="s">
        <v>84</v>
      </c>
      <c r="M587" s="128"/>
      <c r="N587" s="129"/>
      <c r="O587" s="131"/>
      <c r="P587" s="131"/>
      <c r="Q587" s="219"/>
      <c r="R587" s="498"/>
    </row>
    <row r="588" spans="2:18" hidden="1" outlineLevel="2">
      <c r="B588" s="7" t="s">
        <v>41</v>
      </c>
      <c r="D588" s="96" t="s">
        <v>3594</v>
      </c>
      <c r="E588" s="58" t="s">
        <v>8427</v>
      </c>
      <c r="F588" s="17"/>
      <c r="G588" s="18"/>
      <c r="H588" s="19"/>
      <c r="I588" s="26" t="s">
        <v>198</v>
      </c>
      <c r="J588" s="26" t="s">
        <v>3374</v>
      </c>
      <c r="K588" s="26" t="s">
        <v>105</v>
      </c>
      <c r="L588" s="27" t="s">
        <v>688</v>
      </c>
      <c r="M588" s="123"/>
      <c r="N588" s="124"/>
      <c r="O588" s="127"/>
      <c r="P588" s="127"/>
      <c r="Q588" s="218"/>
      <c r="R588" s="498"/>
    </row>
    <row r="589" spans="2:18" hidden="1" outlineLevel="2">
      <c r="B589" s="7" t="s">
        <v>41</v>
      </c>
      <c r="D589" s="96" t="s">
        <v>3594</v>
      </c>
      <c r="E589" s="58" t="s">
        <v>8427</v>
      </c>
      <c r="F589" s="17"/>
      <c r="G589" s="18"/>
      <c r="H589" s="19"/>
      <c r="I589" s="26" t="s">
        <v>198</v>
      </c>
      <c r="J589" s="26" t="s">
        <v>3374</v>
      </c>
      <c r="K589" s="26" t="s">
        <v>105</v>
      </c>
      <c r="L589" s="27" t="s">
        <v>84</v>
      </c>
      <c r="M589" s="123"/>
      <c r="N589" s="124"/>
      <c r="O589" s="127"/>
      <c r="P589" s="127"/>
      <c r="Q589" s="218"/>
      <c r="R589" s="498"/>
    </row>
    <row r="590" spans="2:18" hidden="1" outlineLevel="2">
      <c r="B590" s="7" t="s">
        <v>41</v>
      </c>
      <c r="D590" s="96" t="s">
        <v>3594</v>
      </c>
      <c r="E590" s="58" t="s">
        <v>8427</v>
      </c>
      <c r="F590" s="17"/>
      <c r="G590" s="18"/>
      <c r="H590" s="19"/>
      <c r="I590" s="26" t="s">
        <v>198</v>
      </c>
      <c r="J590" s="26" t="s">
        <v>3374</v>
      </c>
      <c r="K590" s="26" t="s">
        <v>105</v>
      </c>
      <c r="L590" s="27" t="s">
        <v>84</v>
      </c>
      <c r="M590" s="123"/>
      <c r="N590" s="124"/>
      <c r="O590" s="127"/>
      <c r="P590" s="127"/>
      <c r="Q590" s="218"/>
      <c r="R590" s="498"/>
    </row>
    <row r="591" spans="2:18" hidden="1" outlineLevel="2">
      <c r="B591" s="7" t="s">
        <v>41</v>
      </c>
      <c r="D591" s="96" t="s">
        <v>3594</v>
      </c>
      <c r="E591" s="58" t="s">
        <v>8427</v>
      </c>
      <c r="F591" s="17"/>
      <c r="G591" s="18"/>
      <c r="H591" s="19"/>
      <c r="I591" s="26" t="s">
        <v>198</v>
      </c>
      <c r="J591" s="26" t="s">
        <v>3374</v>
      </c>
      <c r="K591" s="26" t="s">
        <v>105</v>
      </c>
      <c r="L591" s="27" t="s">
        <v>84</v>
      </c>
      <c r="M591" s="123"/>
      <c r="N591" s="124"/>
      <c r="O591" s="127"/>
      <c r="P591" s="127"/>
      <c r="Q591" s="218"/>
      <c r="R591" s="498"/>
    </row>
    <row r="592" spans="2:18" hidden="1" outlineLevel="2">
      <c r="B592" s="7" t="s">
        <v>41</v>
      </c>
      <c r="D592" s="96" t="s">
        <v>3594</v>
      </c>
      <c r="E592" s="58" t="s">
        <v>8427</v>
      </c>
      <c r="F592" s="17"/>
      <c r="G592" s="18"/>
      <c r="H592" s="19"/>
      <c r="I592" s="26" t="s">
        <v>198</v>
      </c>
      <c r="J592" s="26" t="s">
        <v>3374</v>
      </c>
      <c r="K592" s="26" t="s">
        <v>105</v>
      </c>
      <c r="L592" s="27" t="s">
        <v>84</v>
      </c>
      <c r="M592" s="123"/>
      <c r="N592" s="124"/>
      <c r="O592" s="127"/>
      <c r="P592" s="127"/>
      <c r="Q592" s="218"/>
      <c r="R592" s="498"/>
    </row>
    <row r="593" spans="2:18" hidden="1" outlineLevel="2">
      <c r="B593" s="7" t="s">
        <v>41</v>
      </c>
      <c r="D593" s="96" t="s">
        <v>3594</v>
      </c>
      <c r="E593" s="58" t="s">
        <v>8427</v>
      </c>
      <c r="F593" s="17"/>
      <c r="G593" s="18"/>
      <c r="H593" s="19"/>
      <c r="I593" s="26" t="s">
        <v>199</v>
      </c>
      <c r="J593" s="26" t="s">
        <v>3375</v>
      </c>
      <c r="K593" s="26" t="s">
        <v>132</v>
      </c>
      <c r="L593" s="27" t="s">
        <v>84</v>
      </c>
      <c r="M593" s="123"/>
      <c r="N593" s="124"/>
      <c r="O593" s="127"/>
      <c r="P593" s="127"/>
      <c r="Q593" s="218"/>
      <c r="R593" s="498"/>
    </row>
    <row r="594" spans="2:18" hidden="1" outlineLevel="2">
      <c r="B594" s="7" t="s">
        <v>41</v>
      </c>
      <c r="D594" s="96" t="s">
        <v>3594</v>
      </c>
      <c r="E594" s="58" t="s">
        <v>8427</v>
      </c>
      <c r="F594" s="17"/>
      <c r="G594" s="18"/>
      <c r="H594" s="19"/>
      <c r="I594" s="20" t="s">
        <v>200</v>
      </c>
      <c r="J594" s="20" t="s">
        <v>3376</v>
      </c>
      <c r="K594" s="20"/>
      <c r="L594" s="21" t="s">
        <v>84</v>
      </c>
      <c r="M594" s="128"/>
      <c r="N594" s="129"/>
      <c r="O594" s="131"/>
      <c r="P594" s="131"/>
      <c r="Q594" s="219"/>
      <c r="R594" s="498"/>
    </row>
    <row r="595" spans="2:18" hidden="1" outlineLevel="2">
      <c r="B595" s="7" t="s">
        <v>41</v>
      </c>
      <c r="D595" s="96" t="s">
        <v>3594</v>
      </c>
      <c r="E595" s="58" t="s">
        <v>8427</v>
      </c>
      <c r="F595" s="17"/>
      <c r="G595" s="18"/>
      <c r="H595" s="19"/>
      <c r="I595" s="26" t="s">
        <v>201</v>
      </c>
      <c r="J595" s="26" t="s">
        <v>3377</v>
      </c>
      <c r="K595" s="26" t="s">
        <v>105</v>
      </c>
      <c r="L595" s="27" t="s">
        <v>688</v>
      </c>
      <c r="M595" s="148"/>
      <c r="N595" s="149"/>
      <c r="O595" s="127"/>
      <c r="P595" s="127"/>
      <c r="Q595" s="218"/>
      <c r="R595" s="498"/>
    </row>
    <row r="596" spans="2:18" hidden="1" outlineLevel="2">
      <c r="B596" s="7" t="s">
        <v>41</v>
      </c>
      <c r="D596" s="96" t="s">
        <v>3594</v>
      </c>
      <c r="E596" s="58" t="s">
        <v>8427</v>
      </c>
      <c r="F596" s="17"/>
      <c r="G596" s="18"/>
      <c r="H596" s="19"/>
      <c r="I596" s="26" t="s">
        <v>201</v>
      </c>
      <c r="J596" s="26" t="s">
        <v>3377</v>
      </c>
      <c r="K596" s="26" t="s">
        <v>105</v>
      </c>
      <c r="L596" s="27" t="s">
        <v>84</v>
      </c>
      <c r="M596" s="123"/>
      <c r="N596" s="124"/>
      <c r="O596" s="127"/>
      <c r="P596" s="127"/>
      <c r="Q596" s="218"/>
      <c r="R596" s="498"/>
    </row>
    <row r="597" spans="2:18" hidden="1" outlineLevel="2">
      <c r="B597" s="7" t="s">
        <v>41</v>
      </c>
      <c r="D597" s="96" t="s">
        <v>3594</v>
      </c>
      <c r="E597" s="58" t="s">
        <v>8427</v>
      </c>
      <c r="F597" s="17"/>
      <c r="G597" s="18"/>
      <c r="H597" s="19"/>
      <c r="I597" s="26" t="s">
        <v>201</v>
      </c>
      <c r="J597" s="26" t="s">
        <v>3377</v>
      </c>
      <c r="K597" s="26" t="s">
        <v>105</v>
      </c>
      <c r="L597" s="27" t="s">
        <v>84</v>
      </c>
      <c r="M597" s="123"/>
      <c r="N597" s="124"/>
      <c r="O597" s="127"/>
      <c r="P597" s="127"/>
      <c r="Q597" s="218"/>
      <c r="R597" s="498"/>
    </row>
    <row r="598" spans="2:18" hidden="1" outlineLevel="2">
      <c r="B598" s="7" t="s">
        <v>41</v>
      </c>
      <c r="D598" s="96" t="s">
        <v>3594</v>
      </c>
      <c r="E598" s="58" t="s">
        <v>8427</v>
      </c>
      <c r="F598" s="17"/>
      <c r="G598" s="18"/>
      <c r="H598" s="19"/>
      <c r="I598" s="26" t="s">
        <v>201</v>
      </c>
      <c r="J598" s="26" t="s">
        <v>3377</v>
      </c>
      <c r="K598" s="26" t="s">
        <v>105</v>
      </c>
      <c r="L598" s="27" t="s">
        <v>84</v>
      </c>
      <c r="M598" s="123"/>
      <c r="N598" s="124"/>
      <c r="O598" s="127"/>
      <c r="P598" s="127"/>
      <c r="Q598" s="218"/>
      <c r="R598" s="498"/>
    </row>
    <row r="599" spans="2:18" hidden="1" outlineLevel="2">
      <c r="B599" s="7" t="s">
        <v>41</v>
      </c>
      <c r="D599" s="96" t="s">
        <v>3594</v>
      </c>
      <c r="E599" s="58" t="s">
        <v>8427</v>
      </c>
      <c r="F599" s="17"/>
      <c r="G599" s="18"/>
      <c r="H599" s="19"/>
      <c r="I599" s="20" t="str">
        <f>"3164"</f>
        <v>3164</v>
      </c>
      <c r="J599" s="20" t="s">
        <v>3378</v>
      </c>
      <c r="K599" s="20" t="s">
        <v>105</v>
      </c>
      <c r="L599" s="21" t="s">
        <v>84</v>
      </c>
      <c r="M599" s="132"/>
      <c r="N599" s="133"/>
      <c r="O599" s="131"/>
      <c r="P599" s="131"/>
      <c r="Q599" s="219"/>
      <c r="R599" s="498"/>
    </row>
    <row r="600" spans="2:18" hidden="1" outlineLevel="2">
      <c r="B600" s="7" t="s">
        <v>41</v>
      </c>
      <c r="D600" s="96" t="s">
        <v>3594</v>
      </c>
      <c r="E600" s="58" t="s">
        <v>8427</v>
      </c>
      <c r="F600" s="17"/>
      <c r="G600" s="18"/>
      <c r="H600" s="19"/>
      <c r="I600" s="20" t="str">
        <f>"3229"</f>
        <v>3229</v>
      </c>
      <c r="J600" s="20" t="s">
        <v>3379</v>
      </c>
      <c r="K600" s="20" t="s">
        <v>157</v>
      </c>
      <c r="L600" s="21" t="s">
        <v>84</v>
      </c>
      <c r="M600" s="128"/>
      <c r="N600" s="129"/>
      <c r="O600" s="131"/>
      <c r="P600" s="131"/>
      <c r="Q600" s="219"/>
      <c r="R600" s="498"/>
    </row>
    <row r="601" spans="2:18" hidden="1" outlineLevel="2">
      <c r="B601" s="7" t="s">
        <v>41</v>
      </c>
      <c r="D601" s="96" t="s">
        <v>3594</v>
      </c>
      <c r="E601" s="58" t="s">
        <v>8427</v>
      </c>
      <c r="F601" s="17"/>
      <c r="G601" s="18"/>
      <c r="H601" s="19"/>
      <c r="I601" s="20" t="str">
        <f>"3251"</f>
        <v>3251</v>
      </c>
      <c r="J601" s="20" t="s">
        <v>3380</v>
      </c>
      <c r="K601" s="20" t="s">
        <v>157</v>
      </c>
      <c r="L601" s="21" t="s">
        <v>84</v>
      </c>
      <c r="M601" s="132"/>
      <c r="N601" s="133"/>
      <c r="O601" s="131"/>
      <c r="P601" s="131"/>
      <c r="Q601" s="219"/>
      <c r="R601" s="498"/>
    </row>
    <row r="602" spans="2:18" ht="13.5" hidden="1" outlineLevel="2" thickBot="1">
      <c r="B602" s="7" t="s">
        <v>41</v>
      </c>
      <c r="D602" s="96" t="s">
        <v>3594</v>
      </c>
      <c r="E602" s="58" t="s">
        <v>8427</v>
      </c>
      <c r="F602" s="38"/>
      <c r="G602" s="39"/>
      <c r="H602" s="40"/>
      <c r="I602" s="41" t="str">
        <f>"3207"</f>
        <v>3207</v>
      </c>
      <c r="J602" s="41" t="s">
        <v>3381</v>
      </c>
      <c r="K602" s="41" t="s">
        <v>132</v>
      </c>
      <c r="L602" s="42" t="s">
        <v>84</v>
      </c>
      <c r="M602" s="135"/>
      <c r="N602" s="136"/>
      <c r="O602" s="137"/>
      <c r="P602" s="137"/>
      <c r="Q602" s="220"/>
      <c r="R602" s="498"/>
    </row>
    <row r="603" spans="2:18" ht="13.5" hidden="1" outlineLevel="2" thickBot="1">
      <c r="B603" s="7" t="s">
        <v>41</v>
      </c>
      <c r="D603" s="96" t="s">
        <v>3594</v>
      </c>
      <c r="E603" s="58" t="s">
        <v>8427</v>
      </c>
      <c r="F603" s="198"/>
      <c r="G603" s="198"/>
      <c r="H603" s="198"/>
      <c r="I603" s="198"/>
      <c r="J603" s="198"/>
      <c r="K603" s="198"/>
      <c r="L603" s="198"/>
      <c r="M603" s="9"/>
      <c r="N603" s="9"/>
      <c r="O603" s="9"/>
      <c r="P603" s="9"/>
      <c r="Q603" s="7"/>
    </row>
    <row r="604" spans="2:18" ht="13.5" outlineLevel="1" collapsed="1" thickBot="1">
      <c r="C604" s="7" t="s">
        <v>41</v>
      </c>
      <c r="D604" s="96" t="s">
        <v>3594</v>
      </c>
      <c r="E604" s="3" t="s">
        <v>8427</v>
      </c>
      <c r="F604" s="13" t="s">
        <v>1162</v>
      </c>
      <c r="G604" s="14">
        <v>10</v>
      </c>
      <c r="H604" s="14">
        <v>2</v>
      </c>
      <c r="I604" s="1198" t="s">
        <v>3824</v>
      </c>
      <c r="J604" s="1199"/>
      <c r="K604" s="1199"/>
      <c r="L604" s="1200"/>
      <c r="M604" s="120" t="s">
        <v>46</v>
      </c>
      <c r="N604" s="15"/>
      <c r="O604" s="1199"/>
      <c r="P604" s="1205"/>
      <c r="Q604" s="64" t="s">
        <v>84</v>
      </c>
    </row>
    <row r="605" spans="2:18" hidden="1" outlineLevel="2">
      <c r="C605" s="7" t="s">
        <v>41</v>
      </c>
      <c r="D605" s="96" t="s">
        <v>3594</v>
      </c>
      <c r="E605" s="58" t="s">
        <v>8427</v>
      </c>
      <c r="F605" s="17"/>
      <c r="G605" s="18"/>
      <c r="H605" s="19"/>
      <c r="I605" s="26" t="str">
        <f>"3035"</f>
        <v>3035</v>
      </c>
      <c r="J605" s="26" t="s">
        <v>3368</v>
      </c>
      <c r="K605" s="26" t="s">
        <v>132</v>
      </c>
      <c r="L605" s="27" t="s">
        <v>688</v>
      </c>
      <c r="M605" s="59"/>
      <c r="N605" s="10"/>
      <c r="O605" s="47" t="s">
        <v>3706</v>
      </c>
      <c r="P605" s="26" t="s">
        <v>132</v>
      </c>
      <c r="Q605" s="222" t="s">
        <v>688</v>
      </c>
      <c r="R605" s="1192" t="s">
        <v>5954</v>
      </c>
    </row>
    <row r="606" spans="2:18" hidden="1" outlineLevel="2">
      <c r="C606" s="7" t="s">
        <v>41</v>
      </c>
      <c r="D606" s="96" t="s">
        <v>3594</v>
      </c>
      <c r="E606" s="58" t="s">
        <v>8427</v>
      </c>
      <c r="F606" s="17"/>
      <c r="G606" s="18"/>
      <c r="H606" s="19"/>
      <c r="I606" s="20" t="s">
        <v>190</v>
      </c>
      <c r="J606" s="20" t="s">
        <v>3369</v>
      </c>
      <c r="K606" s="20"/>
      <c r="L606" s="21" t="s">
        <v>84</v>
      </c>
      <c r="M606" s="66"/>
      <c r="N606" s="23"/>
      <c r="O606" s="20"/>
      <c r="P606" s="20"/>
      <c r="Q606" s="213" t="s">
        <v>688</v>
      </c>
      <c r="R606" s="1193"/>
    </row>
    <row r="607" spans="2:18" hidden="1" outlineLevel="2">
      <c r="C607" s="7" t="s">
        <v>41</v>
      </c>
      <c r="D607" s="96" t="s">
        <v>3594</v>
      </c>
      <c r="E607" s="58" t="s">
        <v>8427</v>
      </c>
      <c r="F607" s="17"/>
      <c r="G607" s="18"/>
      <c r="H607" s="19"/>
      <c r="I607" s="26" t="s">
        <v>191</v>
      </c>
      <c r="J607" s="26" t="s">
        <v>3370</v>
      </c>
      <c r="K607" s="26" t="s">
        <v>105</v>
      </c>
      <c r="L607" s="27" t="s">
        <v>688</v>
      </c>
      <c r="M607" s="97" t="s">
        <v>46</v>
      </c>
      <c r="N607" s="385" t="s">
        <v>51</v>
      </c>
      <c r="O607" s="26" t="s">
        <v>3824</v>
      </c>
      <c r="P607" s="26" t="s">
        <v>105</v>
      </c>
      <c r="Q607" s="214" t="s">
        <v>688</v>
      </c>
      <c r="R607" s="1193"/>
    </row>
    <row r="608" spans="2:18" hidden="1" outlineLevel="2">
      <c r="C608" s="7" t="s">
        <v>41</v>
      </c>
      <c r="D608" s="96" t="s">
        <v>3594</v>
      </c>
      <c r="E608" s="58" t="s">
        <v>8427</v>
      </c>
      <c r="F608" s="17"/>
      <c r="G608" s="18"/>
      <c r="H608" s="19"/>
      <c r="I608" s="26" t="s">
        <v>193</v>
      </c>
      <c r="J608" s="26" t="s">
        <v>3341</v>
      </c>
      <c r="K608" s="26" t="s">
        <v>132</v>
      </c>
      <c r="L608" s="27" t="s">
        <v>84</v>
      </c>
      <c r="M608" s="529"/>
      <c r="N608" s="530"/>
      <c r="O608" s="550"/>
      <c r="P608" s="172"/>
      <c r="Q608" s="531"/>
      <c r="R608" s="1193"/>
    </row>
    <row r="609" spans="3:18" hidden="1" outlineLevel="2">
      <c r="C609" s="7" t="s">
        <v>41</v>
      </c>
      <c r="D609" s="96" t="s">
        <v>3594</v>
      </c>
      <c r="E609" s="58" t="s">
        <v>8427</v>
      </c>
      <c r="F609" s="17"/>
      <c r="G609" s="18"/>
      <c r="H609" s="19"/>
      <c r="I609" s="26" t="s">
        <v>194</v>
      </c>
      <c r="J609" s="26" t="s">
        <v>3342</v>
      </c>
      <c r="K609" s="26" t="s">
        <v>132</v>
      </c>
      <c r="L609" s="27" t="s">
        <v>84</v>
      </c>
      <c r="M609" s="123"/>
      <c r="N609" s="124"/>
      <c r="O609" s="127"/>
      <c r="P609" s="127"/>
      <c r="Q609" s="218"/>
      <c r="R609" s="1193"/>
    </row>
    <row r="610" spans="3:18" hidden="1" outlineLevel="2">
      <c r="C610" s="7" t="s">
        <v>41</v>
      </c>
      <c r="D610" s="96" t="s">
        <v>3594</v>
      </c>
      <c r="E610" s="58" t="s">
        <v>8427</v>
      </c>
      <c r="F610" s="17"/>
      <c r="G610" s="18"/>
      <c r="H610" s="19"/>
      <c r="I610" s="20" t="s">
        <v>195</v>
      </c>
      <c r="J610" s="20" t="s">
        <v>3371</v>
      </c>
      <c r="K610" s="20"/>
      <c r="L610" s="21" t="s">
        <v>84</v>
      </c>
      <c r="M610" s="128"/>
      <c r="N610" s="129"/>
      <c r="O610" s="138"/>
      <c r="P610" s="138"/>
      <c r="Q610" s="219"/>
      <c r="R610" s="1193"/>
    </row>
    <row r="611" spans="3:18" hidden="1" outlineLevel="2">
      <c r="C611" s="7" t="s">
        <v>41</v>
      </c>
      <c r="D611" s="96" t="s">
        <v>3594</v>
      </c>
      <c r="E611" s="58" t="s">
        <v>8427</v>
      </c>
      <c r="F611" s="17"/>
      <c r="G611" s="18"/>
      <c r="H611" s="19"/>
      <c r="I611" s="26" t="s">
        <v>196</v>
      </c>
      <c r="J611" s="26" t="s">
        <v>3372</v>
      </c>
      <c r="K611" s="26" t="s">
        <v>105</v>
      </c>
      <c r="L611" s="27" t="s">
        <v>688</v>
      </c>
      <c r="M611" s="123"/>
      <c r="N611" s="124"/>
      <c r="O611" s="126"/>
      <c r="P611" s="126"/>
      <c r="Q611" s="218"/>
      <c r="R611" s="1193"/>
    </row>
    <row r="612" spans="3:18" hidden="1" outlineLevel="2">
      <c r="C612" s="7" t="s">
        <v>41</v>
      </c>
      <c r="D612" s="96" t="s">
        <v>3594</v>
      </c>
      <c r="E612" s="58" t="s">
        <v>8427</v>
      </c>
      <c r="F612" s="17"/>
      <c r="G612" s="18"/>
      <c r="H612" s="19"/>
      <c r="I612" s="26" t="s">
        <v>196</v>
      </c>
      <c r="J612" s="26" t="s">
        <v>3372</v>
      </c>
      <c r="K612" s="26" t="s">
        <v>105</v>
      </c>
      <c r="L612" s="27" t="s">
        <v>84</v>
      </c>
      <c r="M612" s="123"/>
      <c r="N612" s="124"/>
      <c r="O612" s="126"/>
      <c r="P612" s="126"/>
      <c r="Q612" s="218"/>
      <c r="R612" s="1193"/>
    </row>
    <row r="613" spans="3:18" hidden="1" outlineLevel="2">
      <c r="C613" s="7" t="s">
        <v>41</v>
      </c>
      <c r="D613" s="96" t="s">
        <v>3594</v>
      </c>
      <c r="E613" s="58" t="s">
        <v>8427</v>
      </c>
      <c r="F613" s="17"/>
      <c r="G613" s="18"/>
      <c r="H613" s="19"/>
      <c r="I613" s="26" t="s">
        <v>196</v>
      </c>
      <c r="J613" s="26" t="s">
        <v>3372</v>
      </c>
      <c r="K613" s="26" t="s">
        <v>105</v>
      </c>
      <c r="L613" s="27" t="s">
        <v>84</v>
      </c>
      <c r="M613" s="123"/>
      <c r="N613" s="124"/>
      <c r="O613" s="126"/>
      <c r="P613" s="126"/>
      <c r="Q613" s="218"/>
      <c r="R613" s="1193"/>
    </row>
    <row r="614" spans="3:18" hidden="1" outlineLevel="2">
      <c r="C614" s="7" t="s">
        <v>41</v>
      </c>
      <c r="D614" s="96" t="s">
        <v>3594</v>
      </c>
      <c r="E614" s="58" t="s">
        <v>8427</v>
      </c>
      <c r="F614" s="17"/>
      <c r="G614" s="18"/>
      <c r="H614" s="19"/>
      <c r="I614" s="26" t="s">
        <v>196</v>
      </c>
      <c r="J614" s="26" t="s">
        <v>3372</v>
      </c>
      <c r="K614" s="26" t="s">
        <v>105</v>
      </c>
      <c r="L614" s="27" t="s">
        <v>84</v>
      </c>
      <c r="M614" s="123"/>
      <c r="N614" s="124"/>
      <c r="O614" s="126"/>
      <c r="P614" s="126"/>
      <c r="Q614" s="218"/>
      <c r="R614" s="1193"/>
    </row>
    <row r="615" spans="3:18" hidden="1" outlineLevel="2">
      <c r="C615" s="7" t="s">
        <v>41</v>
      </c>
      <c r="D615" s="96" t="s">
        <v>3594</v>
      </c>
      <c r="E615" s="58" t="s">
        <v>8427</v>
      </c>
      <c r="F615" s="17"/>
      <c r="G615" s="18"/>
      <c r="H615" s="19"/>
      <c r="I615" s="26" t="s">
        <v>196</v>
      </c>
      <c r="J615" s="26" t="s">
        <v>3372</v>
      </c>
      <c r="K615" s="26" t="s">
        <v>105</v>
      </c>
      <c r="L615" s="27" t="s">
        <v>84</v>
      </c>
      <c r="M615" s="123"/>
      <c r="N615" s="124"/>
      <c r="O615" s="126"/>
      <c r="P615" s="126"/>
      <c r="Q615" s="218"/>
      <c r="R615" s="1193"/>
    </row>
    <row r="616" spans="3:18" hidden="1" outlineLevel="2">
      <c r="C616" s="7" t="s">
        <v>41</v>
      </c>
      <c r="D616" s="96" t="s">
        <v>3594</v>
      </c>
      <c r="E616" s="58" t="s">
        <v>8427</v>
      </c>
      <c r="F616" s="17"/>
      <c r="G616" s="18"/>
      <c r="H616" s="19"/>
      <c r="I616" s="20" t="s">
        <v>197</v>
      </c>
      <c r="J616" s="20" t="s">
        <v>3373</v>
      </c>
      <c r="K616" s="20"/>
      <c r="L616" s="21" t="s">
        <v>84</v>
      </c>
      <c r="M616" s="128"/>
      <c r="N616" s="129"/>
      <c r="O616" s="131"/>
      <c r="P616" s="131"/>
      <c r="Q616" s="219"/>
      <c r="R616" s="1193"/>
    </row>
    <row r="617" spans="3:18" hidden="1" outlineLevel="2">
      <c r="C617" s="7" t="s">
        <v>41</v>
      </c>
      <c r="D617" s="96" t="s">
        <v>3594</v>
      </c>
      <c r="E617" s="58" t="s">
        <v>8427</v>
      </c>
      <c r="F617" s="17"/>
      <c r="G617" s="18"/>
      <c r="H617" s="19"/>
      <c r="I617" s="26" t="s">
        <v>198</v>
      </c>
      <c r="J617" s="26" t="s">
        <v>3374</v>
      </c>
      <c r="K617" s="26" t="s">
        <v>105</v>
      </c>
      <c r="L617" s="27" t="s">
        <v>688</v>
      </c>
      <c r="M617" s="123"/>
      <c r="N617" s="124"/>
      <c r="O617" s="127"/>
      <c r="P617" s="127"/>
      <c r="Q617" s="218"/>
      <c r="R617" s="1193"/>
    </row>
    <row r="618" spans="3:18" hidden="1" outlineLevel="2">
      <c r="C618" s="7" t="s">
        <v>41</v>
      </c>
      <c r="D618" s="96" t="s">
        <v>3594</v>
      </c>
      <c r="E618" s="58" t="s">
        <v>8427</v>
      </c>
      <c r="F618" s="17"/>
      <c r="G618" s="18"/>
      <c r="H618" s="19"/>
      <c r="I618" s="26" t="s">
        <v>198</v>
      </c>
      <c r="J618" s="26" t="s">
        <v>3374</v>
      </c>
      <c r="K618" s="26" t="s">
        <v>105</v>
      </c>
      <c r="L618" s="27" t="s">
        <v>84</v>
      </c>
      <c r="M618" s="123"/>
      <c r="N618" s="124"/>
      <c r="O618" s="127"/>
      <c r="P618" s="127"/>
      <c r="Q618" s="218"/>
      <c r="R618" s="1193"/>
    </row>
    <row r="619" spans="3:18" hidden="1" outlineLevel="2">
      <c r="C619" s="7" t="s">
        <v>41</v>
      </c>
      <c r="D619" s="96" t="s">
        <v>3594</v>
      </c>
      <c r="E619" s="58" t="s">
        <v>8427</v>
      </c>
      <c r="F619" s="17"/>
      <c r="G619" s="18"/>
      <c r="H619" s="19"/>
      <c r="I619" s="26" t="s">
        <v>198</v>
      </c>
      <c r="J619" s="26" t="s">
        <v>3374</v>
      </c>
      <c r="K619" s="26" t="s">
        <v>105</v>
      </c>
      <c r="L619" s="27" t="s">
        <v>84</v>
      </c>
      <c r="M619" s="123"/>
      <c r="N619" s="124"/>
      <c r="O619" s="127"/>
      <c r="P619" s="127"/>
      <c r="Q619" s="218"/>
      <c r="R619" s="1193"/>
    </row>
    <row r="620" spans="3:18" hidden="1" outlineLevel="2">
      <c r="C620" s="7" t="s">
        <v>41</v>
      </c>
      <c r="D620" s="96" t="s">
        <v>3594</v>
      </c>
      <c r="E620" s="58" t="s">
        <v>8427</v>
      </c>
      <c r="F620" s="17"/>
      <c r="G620" s="18"/>
      <c r="H620" s="19"/>
      <c r="I620" s="26" t="s">
        <v>198</v>
      </c>
      <c r="J620" s="26" t="s">
        <v>3374</v>
      </c>
      <c r="K620" s="26" t="s">
        <v>105</v>
      </c>
      <c r="L620" s="27" t="s">
        <v>84</v>
      </c>
      <c r="M620" s="123"/>
      <c r="N620" s="124"/>
      <c r="O620" s="127"/>
      <c r="P620" s="127"/>
      <c r="Q620" s="218"/>
      <c r="R620" s="1193"/>
    </row>
    <row r="621" spans="3:18" hidden="1" outlineLevel="2">
      <c r="C621" s="7" t="s">
        <v>41</v>
      </c>
      <c r="D621" s="96" t="s">
        <v>3594</v>
      </c>
      <c r="E621" s="58" t="s">
        <v>8427</v>
      </c>
      <c r="F621" s="17"/>
      <c r="G621" s="18"/>
      <c r="H621" s="19"/>
      <c r="I621" s="26" t="s">
        <v>198</v>
      </c>
      <c r="J621" s="26" t="s">
        <v>3374</v>
      </c>
      <c r="K621" s="26" t="s">
        <v>105</v>
      </c>
      <c r="L621" s="27" t="s">
        <v>84</v>
      </c>
      <c r="M621" s="123"/>
      <c r="N621" s="124"/>
      <c r="O621" s="127"/>
      <c r="P621" s="127"/>
      <c r="Q621" s="218"/>
      <c r="R621" s="1193"/>
    </row>
    <row r="622" spans="3:18" hidden="1" outlineLevel="2">
      <c r="C622" s="7" t="s">
        <v>41</v>
      </c>
      <c r="D622" s="96" t="s">
        <v>3594</v>
      </c>
      <c r="E622" s="58" t="s">
        <v>8427</v>
      </c>
      <c r="F622" s="17"/>
      <c r="G622" s="18"/>
      <c r="H622" s="19"/>
      <c r="I622" s="26" t="s">
        <v>199</v>
      </c>
      <c r="J622" s="26" t="s">
        <v>3375</v>
      </c>
      <c r="K622" s="26" t="s">
        <v>132</v>
      </c>
      <c r="L622" s="27" t="s">
        <v>84</v>
      </c>
      <c r="M622" s="123"/>
      <c r="N622" s="124"/>
      <c r="O622" s="127"/>
      <c r="P622" s="127"/>
      <c r="Q622" s="218"/>
      <c r="R622" s="1193"/>
    </row>
    <row r="623" spans="3:18" hidden="1" outlineLevel="2">
      <c r="C623" s="7" t="s">
        <v>41</v>
      </c>
      <c r="D623" s="96" t="s">
        <v>3594</v>
      </c>
      <c r="E623" s="58" t="s">
        <v>8427</v>
      </c>
      <c r="F623" s="17"/>
      <c r="G623" s="18"/>
      <c r="H623" s="19"/>
      <c r="I623" s="20" t="s">
        <v>200</v>
      </c>
      <c r="J623" s="20" t="s">
        <v>3376</v>
      </c>
      <c r="K623" s="20"/>
      <c r="L623" s="21" t="s">
        <v>84</v>
      </c>
      <c r="M623" s="128"/>
      <c r="N623" s="129"/>
      <c r="O623" s="131"/>
      <c r="P623" s="131"/>
      <c r="Q623" s="219"/>
      <c r="R623" s="1193"/>
    </row>
    <row r="624" spans="3:18" hidden="1" outlineLevel="2">
      <c r="C624" s="7" t="s">
        <v>41</v>
      </c>
      <c r="D624" s="96" t="s">
        <v>3594</v>
      </c>
      <c r="E624" s="58" t="s">
        <v>8427</v>
      </c>
      <c r="F624" s="17"/>
      <c r="G624" s="18"/>
      <c r="H624" s="19"/>
      <c r="I624" s="26" t="s">
        <v>201</v>
      </c>
      <c r="J624" s="26" t="s">
        <v>3377</v>
      </c>
      <c r="K624" s="26" t="s">
        <v>105</v>
      </c>
      <c r="L624" s="27" t="s">
        <v>688</v>
      </c>
      <c r="M624" s="148"/>
      <c r="N624" s="149"/>
      <c r="O624" s="127"/>
      <c r="P624" s="127"/>
      <c r="Q624" s="218"/>
      <c r="R624" s="1193"/>
    </row>
    <row r="625" spans="1:18" hidden="1" outlineLevel="2">
      <c r="C625" s="7" t="s">
        <v>41</v>
      </c>
      <c r="D625" s="96" t="s">
        <v>3594</v>
      </c>
      <c r="E625" s="58" t="s">
        <v>8427</v>
      </c>
      <c r="F625" s="17"/>
      <c r="G625" s="18"/>
      <c r="H625" s="19"/>
      <c r="I625" s="26" t="s">
        <v>201</v>
      </c>
      <c r="J625" s="26" t="s">
        <v>3377</v>
      </c>
      <c r="K625" s="26" t="s">
        <v>105</v>
      </c>
      <c r="L625" s="27" t="s">
        <v>84</v>
      </c>
      <c r="M625" s="123"/>
      <c r="N625" s="124"/>
      <c r="O625" s="127"/>
      <c r="P625" s="127"/>
      <c r="Q625" s="218"/>
      <c r="R625" s="1193"/>
    </row>
    <row r="626" spans="1:18" hidden="1" outlineLevel="2">
      <c r="C626" s="7" t="s">
        <v>41</v>
      </c>
      <c r="D626" s="96" t="s">
        <v>3594</v>
      </c>
      <c r="E626" s="58" t="s">
        <v>8427</v>
      </c>
      <c r="F626" s="17"/>
      <c r="G626" s="18"/>
      <c r="H626" s="19"/>
      <c r="I626" s="26" t="s">
        <v>201</v>
      </c>
      <c r="J626" s="26" t="s">
        <v>3377</v>
      </c>
      <c r="K626" s="26" t="s">
        <v>105</v>
      </c>
      <c r="L626" s="27" t="s">
        <v>84</v>
      </c>
      <c r="M626" s="123"/>
      <c r="N626" s="124"/>
      <c r="O626" s="127"/>
      <c r="P626" s="127"/>
      <c r="Q626" s="218"/>
      <c r="R626" s="1193"/>
    </row>
    <row r="627" spans="1:18" hidden="1" outlineLevel="2">
      <c r="C627" s="7" t="s">
        <v>41</v>
      </c>
      <c r="D627" s="96" t="s">
        <v>3594</v>
      </c>
      <c r="E627" s="58" t="s">
        <v>8427</v>
      </c>
      <c r="F627" s="17"/>
      <c r="G627" s="18"/>
      <c r="H627" s="19"/>
      <c r="I627" s="26" t="s">
        <v>201</v>
      </c>
      <c r="J627" s="26" t="s">
        <v>3377</v>
      </c>
      <c r="K627" s="26" t="s">
        <v>105</v>
      </c>
      <c r="L627" s="27" t="s">
        <v>84</v>
      </c>
      <c r="M627" s="123"/>
      <c r="N627" s="124"/>
      <c r="O627" s="127"/>
      <c r="P627" s="127"/>
      <c r="Q627" s="218"/>
      <c r="R627" s="1193"/>
    </row>
    <row r="628" spans="1:18" hidden="1" outlineLevel="2">
      <c r="C628" s="7" t="s">
        <v>41</v>
      </c>
      <c r="D628" s="96" t="s">
        <v>3594</v>
      </c>
      <c r="E628" s="58" t="s">
        <v>8427</v>
      </c>
      <c r="F628" s="17"/>
      <c r="G628" s="18"/>
      <c r="H628" s="19"/>
      <c r="I628" s="20" t="str">
        <f>"3164"</f>
        <v>3164</v>
      </c>
      <c r="J628" s="20" t="s">
        <v>3378</v>
      </c>
      <c r="K628" s="20" t="s">
        <v>105</v>
      </c>
      <c r="L628" s="21" t="s">
        <v>84</v>
      </c>
      <c r="M628" s="132"/>
      <c r="N628" s="133"/>
      <c r="O628" s="131"/>
      <c r="P628" s="131"/>
      <c r="Q628" s="219"/>
      <c r="R628" s="1193"/>
    </row>
    <row r="629" spans="1:18" hidden="1" outlineLevel="2">
      <c r="C629" s="7" t="s">
        <v>41</v>
      </c>
      <c r="D629" s="96" t="s">
        <v>3594</v>
      </c>
      <c r="E629" s="58" t="s">
        <v>8427</v>
      </c>
      <c r="F629" s="17"/>
      <c r="G629" s="18"/>
      <c r="H629" s="19"/>
      <c r="I629" s="20" t="str">
        <f>"3229"</f>
        <v>3229</v>
      </c>
      <c r="J629" s="20" t="s">
        <v>3379</v>
      </c>
      <c r="K629" s="20" t="s">
        <v>157</v>
      </c>
      <c r="L629" s="21" t="s">
        <v>84</v>
      </c>
      <c r="M629" s="128"/>
      <c r="N629" s="129"/>
      <c r="O629" s="131"/>
      <c r="P629" s="131"/>
      <c r="Q629" s="219"/>
      <c r="R629" s="1193"/>
    </row>
    <row r="630" spans="1:18" hidden="1" outlineLevel="2">
      <c r="C630" s="7" t="s">
        <v>41</v>
      </c>
      <c r="D630" s="96" t="s">
        <v>3594</v>
      </c>
      <c r="E630" s="58" t="s">
        <v>8427</v>
      </c>
      <c r="F630" s="17"/>
      <c r="G630" s="18"/>
      <c r="H630" s="19"/>
      <c r="I630" s="20" t="str">
        <f>"3251"</f>
        <v>3251</v>
      </c>
      <c r="J630" s="20" t="s">
        <v>3380</v>
      </c>
      <c r="K630" s="20" t="s">
        <v>157</v>
      </c>
      <c r="L630" s="21" t="s">
        <v>84</v>
      </c>
      <c r="M630" s="132"/>
      <c r="N630" s="133"/>
      <c r="O630" s="131"/>
      <c r="P630" s="131"/>
      <c r="Q630" s="219"/>
      <c r="R630" s="1193"/>
    </row>
    <row r="631" spans="1:18" ht="13.5" hidden="1" outlineLevel="2" thickBot="1">
      <c r="C631" s="7" t="s">
        <v>41</v>
      </c>
      <c r="D631" s="96" t="s">
        <v>3594</v>
      </c>
      <c r="E631" s="58" t="s">
        <v>8427</v>
      </c>
      <c r="F631" s="38"/>
      <c r="G631" s="39"/>
      <c r="H631" s="40"/>
      <c r="I631" s="41" t="str">
        <f>"3207"</f>
        <v>3207</v>
      </c>
      <c r="J631" s="41" t="s">
        <v>3381</v>
      </c>
      <c r="K631" s="41" t="s">
        <v>132</v>
      </c>
      <c r="L631" s="42" t="s">
        <v>84</v>
      </c>
      <c r="M631" s="135"/>
      <c r="N631" s="136"/>
      <c r="O631" s="137"/>
      <c r="P631" s="137"/>
      <c r="Q631" s="220"/>
      <c r="R631" s="1195"/>
    </row>
    <row r="632" spans="1:18" ht="13.5" hidden="1" outlineLevel="2" thickBot="1">
      <c r="C632" s="7" t="s">
        <v>41</v>
      </c>
      <c r="D632" s="96" t="s">
        <v>3594</v>
      </c>
      <c r="E632" s="58" t="s">
        <v>8427</v>
      </c>
      <c r="F632" s="198"/>
      <c r="G632" s="198"/>
      <c r="H632" s="198"/>
      <c r="I632" s="198"/>
      <c r="J632" s="198"/>
      <c r="K632" s="198"/>
      <c r="L632" s="198"/>
      <c r="M632" s="9"/>
      <c r="N632" s="9"/>
      <c r="O632" s="9"/>
      <c r="P632" s="9"/>
      <c r="Q632" s="7"/>
    </row>
    <row r="633" spans="1:18" ht="13.5" outlineLevel="1" collapsed="1" thickBot="1">
      <c r="A633" s="7" t="s">
        <v>41</v>
      </c>
      <c r="B633" s="7" t="s">
        <v>41</v>
      </c>
      <c r="D633" s="96" t="s">
        <v>3594</v>
      </c>
      <c r="E633" s="3" t="s">
        <v>8428</v>
      </c>
      <c r="F633" s="13" t="s">
        <v>405</v>
      </c>
      <c r="G633" s="14">
        <v>10</v>
      </c>
      <c r="H633" s="14">
        <v>2</v>
      </c>
      <c r="I633" s="1198" t="s">
        <v>3569</v>
      </c>
      <c r="J633" s="1199"/>
      <c r="K633" s="1199"/>
      <c r="L633" s="1200"/>
      <c r="M633" s="120" t="s">
        <v>46</v>
      </c>
      <c r="N633" s="15"/>
      <c r="O633" s="1190" t="s">
        <v>3543</v>
      </c>
      <c r="P633" s="1191"/>
      <c r="Q633" s="226" t="s">
        <v>688</v>
      </c>
    </row>
    <row r="634" spans="1:18" hidden="1" outlineLevel="2">
      <c r="A634" s="7" t="s">
        <v>41</v>
      </c>
      <c r="B634" s="7" t="s">
        <v>41</v>
      </c>
      <c r="D634" s="96" t="s">
        <v>3594</v>
      </c>
      <c r="E634" s="58" t="s">
        <v>8428</v>
      </c>
      <c r="F634" s="17"/>
      <c r="G634" s="18"/>
      <c r="H634" s="19"/>
      <c r="I634" s="26" t="str">
        <f>"3035"</f>
        <v>3035</v>
      </c>
      <c r="J634" s="26" t="s">
        <v>3368</v>
      </c>
      <c r="K634" s="26" t="s">
        <v>132</v>
      </c>
      <c r="L634" s="27" t="s">
        <v>688</v>
      </c>
      <c r="M634" s="59"/>
      <c r="N634" s="10"/>
      <c r="O634" s="47" t="s">
        <v>725</v>
      </c>
      <c r="P634" s="26" t="s">
        <v>132</v>
      </c>
      <c r="Q634" s="222" t="s">
        <v>688</v>
      </c>
    </row>
    <row r="635" spans="1:18" hidden="1" outlineLevel="2">
      <c r="A635" s="7" t="s">
        <v>41</v>
      </c>
      <c r="B635" s="7" t="s">
        <v>41</v>
      </c>
      <c r="D635" s="96" t="s">
        <v>3594</v>
      </c>
      <c r="E635" s="58" t="s">
        <v>8428</v>
      </c>
      <c r="F635" s="17"/>
      <c r="G635" s="18"/>
      <c r="H635" s="19"/>
      <c r="I635" s="20" t="s">
        <v>190</v>
      </c>
      <c r="J635" s="20" t="s">
        <v>3369</v>
      </c>
      <c r="K635" s="20"/>
      <c r="L635" s="21" t="s">
        <v>84</v>
      </c>
      <c r="M635" s="66"/>
      <c r="N635" s="23"/>
      <c r="O635" s="20"/>
      <c r="P635" s="20"/>
      <c r="Q635" s="213" t="s">
        <v>688</v>
      </c>
    </row>
    <row r="636" spans="1:18" hidden="1" outlineLevel="2">
      <c r="A636" s="7" t="s">
        <v>41</v>
      </c>
      <c r="B636" s="7" t="s">
        <v>41</v>
      </c>
      <c r="D636" s="96" t="s">
        <v>3594</v>
      </c>
      <c r="E636" s="58" t="s">
        <v>8428</v>
      </c>
      <c r="F636" s="17"/>
      <c r="G636" s="18"/>
      <c r="H636" s="19"/>
      <c r="I636" s="26" t="s">
        <v>191</v>
      </c>
      <c r="J636" s="26" t="s">
        <v>3370</v>
      </c>
      <c r="K636" s="26" t="s">
        <v>105</v>
      </c>
      <c r="L636" s="27" t="s">
        <v>688</v>
      </c>
      <c r="M636" s="97" t="s">
        <v>46</v>
      </c>
      <c r="N636" s="98" t="s">
        <v>406</v>
      </c>
      <c r="O636" s="26" t="s">
        <v>3707</v>
      </c>
      <c r="P636" s="26" t="s">
        <v>106</v>
      </c>
      <c r="Q636" s="214" t="s">
        <v>688</v>
      </c>
    </row>
    <row r="637" spans="1:18" ht="72" hidden="1" outlineLevel="2">
      <c r="A637" s="7" t="s">
        <v>41</v>
      </c>
      <c r="B637" s="7" t="s">
        <v>41</v>
      </c>
      <c r="D637" s="96" t="s">
        <v>3594</v>
      </c>
      <c r="E637" s="58" t="s">
        <v>8428</v>
      </c>
      <c r="F637" s="17"/>
      <c r="G637" s="18"/>
      <c r="H637" s="19"/>
      <c r="I637" s="26" t="s">
        <v>193</v>
      </c>
      <c r="J637" s="26" t="s">
        <v>3341</v>
      </c>
      <c r="K637" s="26" t="s">
        <v>132</v>
      </c>
      <c r="L637" s="27" t="s">
        <v>84</v>
      </c>
      <c r="M637" s="97" t="s">
        <v>46</v>
      </c>
      <c r="N637" s="98" t="s">
        <v>407</v>
      </c>
      <c r="O637" s="53" t="s">
        <v>3708</v>
      </c>
      <c r="P637" s="26" t="s">
        <v>132</v>
      </c>
      <c r="Q637" s="214" t="s">
        <v>688</v>
      </c>
    </row>
    <row r="638" spans="1:18" hidden="1" outlineLevel="2">
      <c r="A638" s="7" t="s">
        <v>41</v>
      </c>
      <c r="B638" s="7" t="s">
        <v>41</v>
      </c>
      <c r="D638" s="96" t="s">
        <v>3594</v>
      </c>
      <c r="E638" s="58" t="s">
        <v>8428</v>
      </c>
      <c r="F638" s="17"/>
      <c r="G638" s="18"/>
      <c r="H638" s="19"/>
      <c r="I638" s="26" t="s">
        <v>194</v>
      </c>
      <c r="J638" s="26" t="s">
        <v>3342</v>
      </c>
      <c r="K638" s="26" t="s">
        <v>132</v>
      </c>
      <c r="L638" s="27" t="s">
        <v>84</v>
      </c>
      <c r="M638" s="123"/>
      <c r="N638" s="124"/>
      <c r="O638" s="127"/>
      <c r="P638" s="127"/>
      <c r="Q638" s="218"/>
    </row>
    <row r="639" spans="1:18" hidden="1" outlineLevel="2">
      <c r="A639" s="7" t="s">
        <v>41</v>
      </c>
      <c r="B639" s="7" t="s">
        <v>41</v>
      </c>
      <c r="D639" s="96" t="s">
        <v>3594</v>
      </c>
      <c r="E639" s="58" t="s">
        <v>8428</v>
      </c>
      <c r="F639" s="17"/>
      <c r="G639" s="18"/>
      <c r="H639" s="19"/>
      <c r="I639" s="20" t="s">
        <v>195</v>
      </c>
      <c r="J639" s="20" t="s">
        <v>3371</v>
      </c>
      <c r="K639" s="20"/>
      <c r="L639" s="21" t="s">
        <v>84</v>
      </c>
      <c r="M639" s="128"/>
      <c r="N639" s="129"/>
      <c r="O639" s="138"/>
      <c r="P639" s="138"/>
      <c r="Q639" s="219"/>
    </row>
    <row r="640" spans="1:18" hidden="1" outlineLevel="2">
      <c r="A640" s="7" t="s">
        <v>41</v>
      </c>
      <c r="B640" s="7" t="s">
        <v>41</v>
      </c>
      <c r="D640" s="96" t="s">
        <v>3594</v>
      </c>
      <c r="E640" s="58" t="s">
        <v>8428</v>
      </c>
      <c r="F640" s="17"/>
      <c r="G640" s="18"/>
      <c r="H640" s="19"/>
      <c r="I640" s="26" t="s">
        <v>196</v>
      </c>
      <c r="J640" s="26" t="s">
        <v>3372</v>
      </c>
      <c r="K640" s="26" t="s">
        <v>105</v>
      </c>
      <c r="L640" s="27" t="s">
        <v>688</v>
      </c>
      <c r="M640" s="123"/>
      <c r="N640" s="124"/>
      <c r="O640" s="126"/>
      <c r="P640" s="126"/>
      <c r="Q640" s="218"/>
    </row>
    <row r="641" spans="1:17" hidden="1" outlineLevel="2">
      <c r="A641" s="7" t="s">
        <v>41</v>
      </c>
      <c r="B641" s="7" t="s">
        <v>41</v>
      </c>
      <c r="D641" s="96" t="s">
        <v>3594</v>
      </c>
      <c r="E641" s="58" t="s">
        <v>8428</v>
      </c>
      <c r="F641" s="17"/>
      <c r="G641" s="18"/>
      <c r="H641" s="19"/>
      <c r="I641" s="26" t="s">
        <v>196</v>
      </c>
      <c r="J641" s="26" t="s">
        <v>3372</v>
      </c>
      <c r="K641" s="26" t="s">
        <v>105</v>
      </c>
      <c r="L641" s="27" t="s">
        <v>84</v>
      </c>
      <c r="M641" s="123"/>
      <c r="N641" s="124"/>
      <c r="O641" s="126"/>
      <c r="P641" s="126"/>
      <c r="Q641" s="218"/>
    </row>
    <row r="642" spans="1:17" hidden="1" outlineLevel="2">
      <c r="A642" s="7" t="s">
        <v>41</v>
      </c>
      <c r="B642" s="7" t="s">
        <v>41</v>
      </c>
      <c r="D642" s="96" t="s">
        <v>3594</v>
      </c>
      <c r="E642" s="58" t="s">
        <v>8428</v>
      </c>
      <c r="F642" s="17"/>
      <c r="G642" s="18"/>
      <c r="H642" s="19"/>
      <c r="I642" s="26" t="s">
        <v>196</v>
      </c>
      <c r="J642" s="26" t="s">
        <v>3372</v>
      </c>
      <c r="K642" s="26" t="s">
        <v>105</v>
      </c>
      <c r="L642" s="27" t="s">
        <v>84</v>
      </c>
      <c r="M642" s="123"/>
      <c r="N642" s="124"/>
      <c r="O642" s="126"/>
      <c r="P642" s="126"/>
      <c r="Q642" s="218"/>
    </row>
    <row r="643" spans="1:17" hidden="1" outlineLevel="2">
      <c r="A643" s="7" t="s">
        <v>41</v>
      </c>
      <c r="B643" s="7" t="s">
        <v>41</v>
      </c>
      <c r="D643" s="96" t="s">
        <v>3594</v>
      </c>
      <c r="E643" s="58" t="s">
        <v>8428</v>
      </c>
      <c r="F643" s="17"/>
      <c r="G643" s="18"/>
      <c r="H643" s="19"/>
      <c r="I643" s="26" t="s">
        <v>196</v>
      </c>
      <c r="J643" s="26" t="s">
        <v>3372</v>
      </c>
      <c r="K643" s="26" t="s">
        <v>105</v>
      </c>
      <c r="L643" s="27" t="s">
        <v>84</v>
      </c>
      <c r="M643" s="123"/>
      <c r="N643" s="124"/>
      <c r="O643" s="126"/>
      <c r="P643" s="126"/>
      <c r="Q643" s="218"/>
    </row>
    <row r="644" spans="1:17" hidden="1" outlineLevel="2">
      <c r="A644" s="7" t="s">
        <v>41</v>
      </c>
      <c r="B644" s="7" t="s">
        <v>41</v>
      </c>
      <c r="D644" s="96" t="s">
        <v>3594</v>
      </c>
      <c r="E644" s="58" t="s">
        <v>8428</v>
      </c>
      <c r="F644" s="17"/>
      <c r="G644" s="18"/>
      <c r="H644" s="19"/>
      <c r="I644" s="26" t="s">
        <v>196</v>
      </c>
      <c r="J644" s="26" t="s">
        <v>3372</v>
      </c>
      <c r="K644" s="26" t="s">
        <v>105</v>
      </c>
      <c r="L644" s="27" t="s">
        <v>84</v>
      </c>
      <c r="M644" s="123"/>
      <c r="N644" s="124"/>
      <c r="O644" s="126"/>
      <c r="P644" s="126"/>
      <c r="Q644" s="218"/>
    </row>
    <row r="645" spans="1:17" hidden="1" outlineLevel="2">
      <c r="A645" s="7" t="s">
        <v>41</v>
      </c>
      <c r="B645" s="7" t="s">
        <v>41</v>
      </c>
      <c r="D645" s="96" t="s">
        <v>3594</v>
      </c>
      <c r="E645" s="58" t="s">
        <v>8428</v>
      </c>
      <c r="F645" s="17"/>
      <c r="G645" s="18"/>
      <c r="H645" s="19"/>
      <c r="I645" s="20" t="s">
        <v>197</v>
      </c>
      <c r="J645" s="20" t="s">
        <v>3373</v>
      </c>
      <c r="K645" s="20"/>
      <c r="L645" s="21" t="s">
        <v>84</v>
      </c>
      <c r="M645" s="66"/>
      <c r="N645" s="23"/>
      <c r="O645" s="20"/>
      <c r="P645" s="20"/>
      <c r="Q645" s="213" t="s">
        <v>688</v>
      </c>
    </row>
    <row r="646" spans="1:17" hidden="1" outlineLevel="2">
      <c r="A646" s="7" t="s">
        <v>41</v>
      </c>
      <c r="B646" s="7" t="s">
        <v>41</v>
      </c>
      <c r="D646" s="96" t="s">
        <v>3594</v>
      </c>
      <c r="E646" s="58" t="s">
        <v>8428</v>
      </c>
      <c r="F646" s="17"/>
      <c r="G646" s="18"/>
      <c r="H646" s="19"/>
      <c r="I646" s="26" t="s">
        <v>198</v>
      </c>
      <c r="J646" s="26" t="s">
        <v>3374</v>
      </c>
      <c r="K646" s="26" t="s">
        <v>105</v>
      </c>
      <c r="L646" s="27" t="s">
        <v>688</v>
      </c>
      <c r="M646" s="97" t="s">
        <v>46</v>
      </c>
      <c r="N646" s="98" t="s">
        <v>408</v>
      </c>
      <c r="O646" s="26" t="s">
        <v>3709</v>
      </c>
      <c r="P646" s="26" t="s">
        <v>105</v>
      </c>
      <c r="Q646" s="214" t="s">
        <v>688</v>
      </c>
    </row>
    <row r="647" spans="1:17" hidden="1" outlineLevel="2">
      <c r="A647" s="7" t="s">
        <v>41</v>
      </c>
      <c r="B647" s="7" t="s">
        <v>41</v>
      </c>
      <c r="D647" s="96" t="s">
        <v>3594</v>
      </c>
      <c r="E647" s="58" t="s">
        <v>8428</v>
      </c>
      <c r="F647" s="17"/>
      <c r="G647" s="18"/>
      <c r="H647" s="19"/>
      <c r="I647" s="26" t="s">
        <v>198</v>
      </c>
      <c r="J647" s="26" t="s">
        <v>3374</v>
      </c>
      <c r="K647" s="26" t="s">
        <v>105</v>
      </c>
      <c r="L647" s="27" t="s">
        <v>84</v>
      </c>
      <c r="M647" s="123"/>
      <c r="N647" s="124"/>
      <c r="O647" s="127"/>
      <c r="P647" s="127"/>
      <c r="Q647" s="218"/>
    </row>
    <row r="648" spans="1:17" hidden="1" outlineLevel="2">
      <c r="A648" s="7" t="s">
        <v>41</v>
      </c>
      <c r="B648" s="7" t="s">
        <v>41</v>
      </c>
      <c r="D648" s="96" t="s">
        <v>3594</v>
      </c>
      <c r="E648" s="58" t="s">
        <v>8428</v>
      </c>
      <c r="F648" s="17"/>
      <c r="G648" s="18"/>
      <c r="H648" s="19"/>
      <c r="I648" s="26" t="s">
        <v>198</v>
      </c>
      <c r="J648" s="26" t="s">
        <v>3374</v>
      </c>
      <c r="K648" s="26" t="s">
        <v>105</v>
      </c>
      <c r="L648" s="27" t="s">
        <v>84</v>
      </c>
      <c r="M648" s="123"/>
      <c r="N648" s="124"/>
      <c r="O648" s="127"/>
      <c r="P648" s="127"/>
      <c r="Q648" s="218"/>
    </row>
    <row r="649" spans="1:17" hidden="1" outlineLevel="2">
      <c r="A649" s="7" t="s">
        <v>41</v>
      </c>
      <c r="B649" s="7" t="s">
        <v>41</v>
      </c>
      <c r="D649" s="96" t="s">
        <v>3594</v>
      </c>
      <c r="E649" s="58" t="s">
        <v>8428</v>
      </c>
      <c r="F649" s="17"/>
      <c r="G649" s="18"/>
      <c r="H649" s="19"/>
      <c r="I649" s="26" t="s">
        <v>198</v>
      </c>
      <c r="J649" s="26" t="s">
        <v>3374</v>
      </c>
      <c r="K649" s="26" t="s">
        <v>105</v>
      </c>
      <c r="L649" s="27" t="s">
        <v>84</v>
      </c>
      <c r="M649" s="123"/>
      <c r="N649" s="124"/>
      <c r="O649" s="127"/>
      <c r="P649" s="127"/>
      <c r="Q649" s="218"/>
    </row>
    <row r="650" spans="1:17" hidden="1" outlineLevel="2">
      <c r="A650" s="7" t="s">
        <v>41</v>
      </c>
      <c r="B650" s="7" t="s">
        <v>41</v>
      </c>
      <c r="D650" s="96" t="s">
        <v>3594</v>
      </c>
      <c r="E650" s="58" t="s">
        <v>8428</v>
      </c>
      <c r="F650" s="17"/>
      <c r="G650" s="18"/>
      <c r="H650" s="19"/>
      <c r="I650" s="26" t="s">
        <v>198</v>
      </c>
      <c r="J650" s="26" t="s">
        <v>3374</v>
      </c>
      <c r="K650" s="26" t="s">
        <v>105</v>
      </c>
      <c r="L650" s="27" t="s">
        <v>84</v>
      </c>
      <c r="M650" s="123"/>
      <c r="N650" s="124"/>
      <c r="O650" s="127"/>
      <c r="P650" s="127"/>
      <c r="Q650" s="218"/>
    </row>
    <row r="651" spans="1:17" hidden="1" outlineLevel="2">
      <c r="A651" s="7" t="s">
        <v>41</v>
      </c>
      <c r="B651" s="7" t="s">
        <v>41</v>
      </c>
      <c r="D651" s="96" t="s">
        <v>3594</v>
      </c>
      <c r="E651" s="58" t="s">
        <v>8428</v>
      </c>
      <c r="F651" s="17"/>
      <c r="G651" s="18"/>
      <c r="H651" s="19"/>
      <c r="I651" s="26" t="s">
        <v>199</v>
      </c>
      <c r="J651" s="26" t="s">
        <v>3375</v>
      </c>
      <c r="K651" s="26" t="s">
        <v>132</v>
      </c>
      <c r="L651" s="27" t="s">
        <v>84</v>
      </c>
      <c r="M651" s="123"/>
      <c r="N651" s="124"/>
      <c r="O651" s="127"/>
      <c r="P651" s="127"/>
      <c r="Q651" s="218"/>
    </row>
    <row r="652" spans="1:17" hidden="1" outlineLevel="2">
      <c r="A652" s="7" t="s">
        <v>41</v>
      </c>
      <c r="B652" s="7" t="s">
        <v>41</v>
      </c>
      <c r="D652" s="96" t="s">
        <v>3594</v>
      </c>
      <c r="E652" s="58" t="s">
        <v>8428</v>
      </c>
      <c r="F652" s="17"/>
      <c r="G652" s="18"/>
      <c r="H652" s="19"/>
      <c r="I652" s="20" t="s">
        <v>200</v>
      </c>
      <c r="J652" s="20" t="s">
        <v>3376</v>
      </c>
      <c r="K652" s="20"/>
      <c r="L652" s="21" t="s">
        <v>84</v>
      </c>
      <c r="M652" s="66"/>
      <c r="N652" s="23"/>
      <c r="O652" s="20"/>
      <c r="P652" s="20"/>
      <c r="Q652" s="213" t="s">
        <v>688</v>
      </c>
    </row>
    <row r="653" spans="1:17" hidden="1" outlineLevel="2">
      <c r="A653" s="7" t="s">
        <v>41</v>
      </c>
      <c r="B653" s="7" t="s">
        <v>41</v>
      </c>
      <c r="D653" s="96" t="s">
        <v>3594</v>
      </c>
      <c r="E653" s="58" t="s">
        <v>8428</v>
      </c>
      <c r="F653" s="17"/>
      <c r="G653" s="18"/>
      <c r="H653" s="19"/>
      <c r="I653" s="26" t="s">
        <v>201</v>
      </c>
      <c r="J653" s="26" t="s">
        <v>3377</v>
      </c>
      <c r="K653" s="26" t="s">
        <v>105</v>
      </c>
      <c r="L653" s="27" t="s">
        <v>688</v>
      </c>
      <c r="M653" s="97" t="s">
        <v>46</v>
      </c>
      <c r="N653" s="98" t="s">
        <v>409</v>
      </c>
      <c r="O653" s="26" t="s">
        <v>3710</v>
      </c>
      <c r="P653" s="26" t="s">
        <v>105</v>
      </c>
      <c r="Q653" s="214" t="s">
        <v>688</v>
      </c>
    </row>
    <row r="654" spans="1:17" hidden="1" outlineLevel="2">
      <c r="A654" s="7" t="s">
        <v>41</v>
      </c>
      <c r="B654" s="7" t="s">
        <v>41</v>
      </c>
      <c r="D654" s="96" t="s">
        <v>3594</v>
      </c>
      <c r="E654" s="58" t="s">
        <v>8428</v>
      </c>
      <c r="F654" s="17"/>
      <c r="G654" s="18"/>
      <c r="H654" s="19"/>
      <c r="I654" s="26" t="s">
        <v>201</v>
      </c>
      <c r="J654" s="26" t="s">
        <v>3377</v>
      </c>
      <c r="K654" s="26" t="s">
        <v>105</v>
      </c>
      <c r="L654" s="27" t="s">
        <v>84</v>
      </c>
      <c r="M654" s="97" t="s">
        <v>46</v>
      </c>
      <c r="N654" s="10" t="s">
        <v>410</v>
      </c>
      <c r="O654" s="26" t="s">
        <v>3711</v>
      </c>
      <c r="P654" s="26" t="s">
        <v>105</v>
      </c>
      <c r="Q654" s="216" t="s">
        <v>84</v>
      </c>
    </row>
    <row r="655" spans="1:17" hidden="1" outlineLevel="2">
      <c r="A655" s="7" t="s">
        <v>41</v>
      </c>
      <c r="B655" s="7" t="s">
        <v>41</v>
      </c>
      <c r="D655" s="96" t="s">
        <v>3594</v>
      </c>
      <c r="E655" s="58" t="s">
        <v>8428</v>
      </c>
      <c r="F655" s="17"/>
      <c r="G655" s="18"/>
      <c r="H655" s="19"/>
      <c r="I655" s="26" t="s">
        <v>201</v>
      </c>
      <c r="J655" s="26" t="s">
        <v>3377</v>
      </c>
      <c r="K655" s="26" t="s">
        <v>105</v>
      </c>
      <c r="L655" s="27" t="s">
        <v>84</v>
      </c>
      <c r="M655" s="97" t="s">
        <v>46</v>
      </c>
      <c r="N655" s="10" t="s">
        <v>411</v>
      </c>
      <c r="O655" s="26" t="s">
        <v>3712</v>
      </c>
      <c r="P655" s="26" t="s">
        <v>105</v>
      </c>
      <c r="Q655" s="216" t="s">
        <v>84</v>
      </c>
    </row>
    <row r="656" spans="1:17" hidden="1" outlineLevel="2">
      <c r="A656" s="7" t="s">
        <v>41</v>
      </c>
      <c r="B656" s="7" t="s">
        <v>41</v>
      </c>
      <c r="D656" s="96" t="s">
        <v>3594</v>
      </c>
      <c r="E656" s="58" t="s">
        <v>8428</v>
      </c>
      <c r="F656" s="17"/>
      <c r="G656" s="18"/>
      <c r="H656" s="19"/>
      <c r="I656" s="26" t="s">
        <v>201</v>
      </c>
      <c r="J656" s="26" t="s">
        <v>3377</v>
      </c>
      <c r="K656" s="26" t="s">
        <v>105</v>
      </c>
      <c r="L656" s="27" t="s">
        <v>84</v>
      </c>
      <c r="M656" s="123"/>
      <c r="N656" s="124"/>
      <c r="O656" s="127"/>
      <c r="P656" s="127"/>
      <c r="Q656" s="218"/>
    </row>
    <row r="657" spans="1:18" hidden="1" outlineLevel="2">
      <c r="A657" s="7" t="s">
        <v>41</v>
      </c>
      <c r="B657" s="7" t="s">
        <v>41</v>
      </c>
      <c r="D657" s="96" t="s">
        <v>3594</v>
      </c>
      <c r="E657" s="58" t="s">
        <v>8428</v>
      </c>
      <c r="F657" s="17"/>
      <c r="G657" s="18"/>
      <c r="H657" s="19"/>
      <c r="I657" s="20" t="str">
        <f>"3164"</f>
        <v>3164</v>
      </c>
      <c r="J657" s="20" t="s">
        <v>3378</v>
      </c>
      <c r="K657" s="20" t="s">
        <v>105</v>
      </c>
      <c r="L657" s="21" t="s">
        <v>84</v>
      </c>
      <c r="M657" s="103" t="s">
        <v>46</v>
      </c>
      <c r="N657" s="102" t="s">
        <v>412</v>
      </c>
      <c r="O657" s="20" t="s">
        <v>3713</v>
      </c>
      <c r="P657" s="20" t="s">
        <v>105</v>
      </c>
      <c r="Q657" s="213" t="s">
        <v>688</v>
      </c>
    </row>
    <row r="658" spans="1:18" hidden="1" outlineLevel="2">
      <c r="A658" s="7" t="s">
        <v>41</v>
      </c>
      <c r="B658" s="7" t="s">
        <v>41</v>
      </c>
      <c r="D658" s="96" t="s">
        <v>3594</v>
      </c>
      <c r="E658" s="58" t="s">
        <v>8428</v>
      </c>
      <c r="F658" s="17"/>
      <c r="G658" s="18"/>
      <c r="H658" s="19"/>
      <c r="I658" s="20" t="str">
        <f>"3229"</f>
        <v>3229</v>
      </c>
      <c r="J658" s="20" t="s">
        <v>3379</v>
      </c>
      <c r="K658" s="20" t="s">
        <v>157</v>
      </c>
      <c r="L658" s="21" t="s">
        <v>84</v>
      </c>
      <c r="M658" s="128"/>
      <c r="N658" s="129"/>
      <c r="O658" s="131"/>
      <c r="P658" s="131"/>
      <c r="Q658" s="219"/>
    </row>
    <row r="659" spans="1:18" hidden="1" outlineLevel="2">
      <c r="A659" s="7" t="s">
        <v>41</v>
      </c>
      <c r="B659" s="7" t="s">
        <v>41</v>
      </c>
      <c r="D659" s="96" t="s">
        <v>3594</v>
      </c>
      <c r="E659" s="58" t="s">
        <v>8428</v>
      </c>
      <c r="F659" s="17"/>
      <c r="G659" s="18"/>
      <c r="H659" s="19"/>
      <c r="I659" s="20" t="str">
        <f>"3251"</f>
        <v>3251</v>
      </c>
      <c r="J659" s="20" t="s">
        <v>3380</v>
      </c>
      <c r="K659" s="20" t="s">
        <v>157</v>
      </c>
      <c r="L659" s="21" t="s">
        <v>84</v>
      </c>
      <c r="M659" s="103" t="s">
        <v>46</v>
      </c>
      <c r="N659" s="102" t="s">
        <v>413</v>
      </c>
      <c r="O659" s="20" t="s">
        <v>3714</v>
      </c>
      <c r="P659" s="20" t="s">
        <v>157</v>
      </c>
      <c r="Q659" s="213" t="s">
        <v>688</v>
      </c>
    </row>
    <row r="660" spans="1:18" ht="13.5" hidden="1" outlineLevel="2" thickBot="1">
      <c r="A660" s="7" t="s">
        <v>41</v>
      </c>
      <c r="B660" s="7" t="s">
        <v>41</v>
      </c>
      <c r="D660" s="96" t="s">
        <v>3594</v>
      </c>
      <c r="E660" s="58" t="s">
        <v>8428</v>
      </c>
      <c r="F660" s="38"/>
      <c r="G660" s="39"/>
      <c r="H660" s="40"/>
      <c r="I660" s="41" t="str">
        <f>"3207"</f>
        <v>3207</v>
      </c>
      <c r="J660" s="41" t="s">
        <v>3381</v>
      </c>
      <c r="K660" s="41" t="s">
        <v>132</v>
      </c>
      <c r="L660" s="42" t="s">
        <v>84</v>
      </c>
      <c r="M660" s="104" t="s">
        <v>46</v>
      </c>
      <c r="N660" s="69" t="s">
        <v>414</v>
      </c>
      <c r="O660" s="41" t="s">
        <v>3715</v>
      </c>
      <c r="P660" s="41" t="s">
        <v>124</v>
      </c>
      <c r="Q660" s="225" t="s">
        <v>84</v>
      </c>
    </row>
    <row r="661" spans="1:18" ht="13.5" hidden="1" outlineLevel="2" thickBot="1">
      <c r="A661" s="7" t="s">
        <v>41</v>
      </c>
      <c r="B661" s="7" t="s">
        <v>41</v>
      </c>
      <c r="D661" s="96" t="s">
        <v>3594</v>
      </c>
      <c r="E661" s="58" t="s">
        <v>8428</v>
      </c>
      <c r="F661" s="198"/>
      <c r="G661" s="198"/>
      <c r="H661" s="198"/>
      <c r="I661" s="198"/>
      <c r="J661" s="198"/>
      <c r="K661" s="198"/>
      <c r="L661" s="198"/>
      <c r="M661" s="9"/>
      <c r="N661" s="9"/>
      <c r="O661" s="9"/>
      <c r="P661" s="9"/>
      <c r="Q661" s="7"/>
    </row>
    <row r="662" spans="1:18" ht="13.5" outlineLevel="1" collapsed="1" thickBot="1">
      <c r="C662" s="7" t="s">
        <v>41</v>
      </c>
      <c r="D662" s="96" t="s">
        <v>3594</v>
      </c>
      <c r="E662" s="3" t="s">
        <v>8428</v>
      </c>
      <c r="F662" s="13" t="s">
        <v>405</v>
      </c>
      <c r="G662" s="14">
        <v>10</v>
      </c>
      <c r="H662" s="14">
        <v>2</v>
      </c>
      <c r="I662" s="1198" t="s">
        <v>3569</v>
      </c>
      <c r="J662" s="1199"/>
      <c r="K662" s="1199"/>
      <c r="L662" s="1200"/>
      <c r="M662" s="120" t="s">
        <v>46</v>
      </c>
      <c r="N662" s="15"/>
      <c r="O662" s="1190" t="s">
        <v>3543</v>
      </c>
      <c r="P662" s="1191"/>
      <c r="Q662" s="226" t="s">
        <v>688</v>
      </c>
    </row>
    <row r="663" spans="1:18" hidden="1" outlineLevel="2">
      <c r="C663" s="7" t="s">
        <v>41</v>
      </c>
      <c r="D663" s="96" t="s">
        <v>3594</v>
      </c>
      <c r="E663" s="58" t="s">
        <v>8428</v>
      </c>
      <c r="F663" s="17"/>
      <c r="G663" s="18"/>
      <c r="H663" s="19"/>
      <c r="I663" s="26" t="str">
        <f>"3035"</f>
        <v>3035</v>
      </c>
      <c r="J663" s="26" t="s">
        <v>3368</v>
      </c>
      <c r="K663" s="26" t="s">
        <v>132</v>
      </c>
      <c r="L663" s="27" t="s">
        <v>688</v>
      </c>
      <c r="M663" s="59"/>
      <c r="N663" s="10"/>
      <c r="O663" s="47" t="s">
        <v>725</v>
      </c>
      <c r="P663" s="26" t="s">
        <v>132</v>
      </c>
      <c r="Q663" s="222" t="s">
        <v>688</v>
      </c>
      <c r="R663" s="1192" t="s">
        <v>7991</v>
      </c>
    </row>
    <row r="664" spans="1:18" hidden="1" outlineLevel="2">
      <c r="C664" s="7" t="s">
        <v>41</v>
      </c>
      <c r="D664" s="96" t="s">
        <v>3594</v>
      </c>
      <c r="E664" s="58" t="s">
        <v>8428</v>
      </c>
      <c r="F664" s="17"/>
      <c r="G664" s="18"/>
      <c r="H664" s="19"/>
      <c r="I664" s="20" t="s">
        <v>190</v>
      </c>
      <c r="J664" s="20" t="s">
        <v>3369</v>
      </c>
      <c r="K664" s="20"/>
      <c r="L664" s="21" t="s">
        <v>84</v>
      </c>
      <c r="M664" s="66"/>
      <c r="N664" s="23"/>
      <c r="O664" s="20"/>
      <c r="P664" s="20"/>
      <c r="Q664" s="213" t="s">
        <v>688</v>
      </c>
      <c r="R664" s="1202"/>
    </row>
    <row r="665" spans="1:18" hidden="1" outlineLevel="2">
      <c r="C665" s="7" t="s">
        <v>41</v>
      </c>
      <c r="D665" s="96" t="s">
        <v>3594</v>
      </c>
      <c r="E665" s="58" t="s">
        <v>8428</v>
      </c>
      <c r="F665" s="17"/>
      <c r="G665" s="18"/>
      <c r="H665" s="19"/>
      <c r="I665" s="26" t="s">
        <v>191</v>
      </c>
      <c r="J665" s="26" t="s">
        <v>3370</v>
      </c>
      <c r="K665" s="26" t="s">
        <v>105</v>
      </c>
      <c r="L665" s="27" t="s">
        <v>688</v>
      </c>
      <c r="M665" s="97" t="s">
        <v>46</v>
      </c>
      <c r="N665" s="98" t="s">
        <v>406</v>
      </c>
      <c r="O665" s="26" t="s">
        <v>3707</v>
      </c>
      <c r="P665" s="26" t="s">
        <v>105</v>
      </c>
      <c r="Q665" s="214" t="s">
        <v>688</v>
      </c>
      <c r="R665" s="1202"/>
    </row>
    <row r="666" spans="1:18" ht="36" hidden="1" outlineLevel="2">
      <c r="C666" s="7" t="s">
        <v>41</v>
      </c>
      <c r="D666" s="96" t="s">
        <v>3594</v>
      </c>
      <c r="E666" s="58" t="s">
        <v>8428</v>
      </c>
      <c r="F666" s="17"/>
      <c r="G666" s="18"/>
      <c r="H666" s="19"/>
      <c r="I666" s="26" t="s">
        <v>193</v>
      </c>
      <c r="J666" s="26" t="s">
        <v>3341</v>
      </c>
      <c r="K666" s="26" t="s">
        <v>132</v>
      </c>
      <c r="L666" s="27" t="s">
        <v>84</v>
      </c>
      <c r="M666" s="97" t="s">
        <v>46</v>
      </c>
      <c r="N666" s="98" t="s">
        <v>407</v>
      </c>
      <c r="O666" s="53" t="s">
        <v>3716</v>
      </c>
      <c r="P666" s="26" t="s">
        <v>132</v>
      </c>
      <c r="Q666" s="214" t="s">
        <v>688</v>
      </c>
      <c r="R666" s="1202"/>
    </row>
    <row r="667" spans="1:18" hidden="1" outlineLevel="2">
      <c r="C667" s="7" t="s">
        <v>41</v>
      </c>
      <c r="D667" s="96" t="s">
        <v>3594</v>
      </c>
      <c r="E667" s="58" t="s">
        <v>8428</v>
      </c>
      <c r="F667" s="17"/>
      <c r="G667" s="18"/>
      <c r="H667" s="19"/>
      <c r="I667" s="26" t="s">
        <v>194</v>
      </c>
      <c r="J667" s="26" t="s">
        <v>3342</v>
      </c>
      <c r="K667" s="26" t="s">
        <v>132</v>
      </c>
      <c r="L667" s="27" t="s">
        <v>84</v>
      </c>
      <c r="M667" s="123"/>
      <c r="N667" s="124"/>
      <c r="O667" s="127"/>
      <c r="P667" s="127"/>
      <c r="Q667" s="218"/>
      <c r="R667" s="1202"/>
    </row>
    <row r="668" spans="1:18" hidden="1" outlineLevel="2">
      <c r="C668" s="7" t="s">
        <v>41</v>
      </c>
      <c r="D668" s="96" t="s">
        <v>3594</v>
      </c>
      <c r="E668" s="58" t="s">
        <v>8428</v>
      </c>
      <c r="F668" s="17"/>
      <c r="G668" s="18"/>
      <c r="H668" s="19"/>
      <c r="I668" s="20" t="s">
        <v>195</v>
      </c>
      <c r="J668" s="20" t="s">
        <v>3371</v>
      </c>
      <c r="K668" s="20"/>
      <c r="L668" s="21" t="s">
        <v>84</v>
      </c>
      <c r="M668" s="128"/>
      <c r="N668" s="129"/>
      <c r="O668" s="138"/>
      <c r="P668" s="138"/>
      <c r="Q668" s="219"/>
      <c r="R668" s="1202"/>
    </row>
    <row r="669" spans="1:18" hidden="1" outlineLevel="2">
      <c r="C669" s="7" t="s">
        <v>41</v>
      </c>
      <c r="D669" s="96" t="s">
        <v>3594</v>
      </c>
      <c r="E669" s="58" t="s">
        <v>8428</v>
      </c>
      <c r="F669" s="17"/>
      <c r="G669" s="18"/>
      <c r="H669" s="19"/>
      <c r="I669" s="26" t="s">
        <v>196</v>
      </c>
      <c r="J669" s="26" t="s">
        <v>3372</v>
      </c>
      <c r="K669" s="26" t="s">
        <v>105</v>
      </c>
      <c r="L669" s="27" t="s">
        <v>688</v>
      </c>
      <c r="M669" s="123"/>
      <c r="N669" s="124"/>
      <c r="O669" s="126"/>
      <c r="P669" s="126"/>
      <c r="Q669" s="218"/>
      <c r="R669" s="1202"/>
    </row>
    <row r="670" spans="1:18" hidden="1" outlineLevel="2">
      <c r="C670" s="7" t="s">
        <v>41</v>
      </c>
      <c r="D670" s="96" t="s">
        <v>3594</v>
      </c>
      <c r="E670" s="58" t="s">
        <v>8428</v>
      </c>
      <c r="F670" s="17"/>
      <c r="G670" s="18"/>
      <c r="H670" s="19"/>
      <c r="I670" s="26" t="s">
        <v>196</v>
      </c>
      <c r="J670" s="26" t="s">
        <v>3372</v>
      </c>
      <c r="K670" s="26" t="s">
        <v>105</v>
      </c>
      <c r="L670" s="27" t="s">
        <v>84</v>
      </c>
      <c r="M670" s="123"/>
      <c r="N670" s="124"/>
      <c r="O670" s="126"/>
      <c r="P670" s="126"/>
      <c r="Q670" s="218"/>
      <c r="R670" s="1202"/>
    </row>
    <row r="671" spans="1:18" hidden="1" outlineLevel="2">
      <c r="C671" s="7" t="s">
        <v>41</v>
      </c>
      <c r="D671" s="96" t="s">
        <v>3594</v>
      </c>
      <c r="E671" s="58" t="s">
        <v>8428</v>
      </c>
      <c r="F671" s="17"/>
      <c r="G671" s="18"/>
      <c r="H671" s="19"/>
      <c r="I671" s="26" t="s">
        <v>196</v>
      </c>
      <c r="J671" s="26" t="s">
        <v>3372</v>
      </c>
      <c r="K671" s="26" t="s">
        <v>105</v>
      </c>
      <c r="L671" s="27" t="s">
        <v>84</v>
      </c>
      <c r="M671" s="123"/>
      <c r="N671" s="124"/>
      <c r="O671" s="126"/>
      <c r="P671" s="126"/>
      <c r="Q671" s="218"/>
      <c r="R671" s="1202"/>
    </row>
    <row r="672" spans="1:18" hidden="1" outlineLevel="2">
      <c r="C672" s="7" t="s">
        <v>41</v>
      </c>
      <c r="D672" s="96" t="s">
        <v>3594</v>
      </c>
      <c r="E672" s="58" t="s">
        <v>8428</v>
      </c>
      <c r="F672" s="17"/>
      <c r="G672" s="18"/>
      <c r="H672" s="19"/>
      <c r="I672" s="26" t="s">
        <v>196</v>
      </c>
      <c r="J672" s="26" t="s">
        <v>3372</v>
      </c>
      <c r="K672" s="26" t="s">
        <v>105</v>
      </c>
      <c r="L672" s="27" t="s">
        <v>84</v>
      </c>
      <c r="M672" s="123"/>
      <c r="N672" s="124"/>
      <c r="O672" s="126"/>
      <c r="P672" s="126"/>
      <c r="Q672" s="218"/>
      <c r="R672" s="1202"/>
    </row>
    <row r="673" spans="3:18" hidden="1" outlineLevel="2">
      <c r="C673" s="7" t="s">
        <v>41</v>
      </c>
      <c r="D673" s="96" t="s">
        <v>3594</v>
      </c>
      <c r="E673" s="58" t="s">
        <v>8428</v>
      </c>
      <c r="F673" s="17"/>
      <c r="G673" s="18"/>
      <c r="H673" s="19"/>
      <c r="I673" s="26" t="s">
        <v>196</v>
      </c>
      <c r="J673" s="26" t="s">
        <v>3372</v>
      </c>
      <c r="K673" s="26" t="s">
        <v>105</v>
      </c>
      <c r="L673" s="27" t="s">
        <v>84</v>
      </c>
      <c r="M673" s="123"/>
      <c r="N673" s="124"/>
      <c r="O673" s="126"/>
      <c r="P673" s="126"/>
      <c r="Q673" s="218"/>
      <c r="R673" s="1202"/>
    </row>
    <row r="674" spans="3:18" hidden="1" outlineLevel="2">
      <c r="C674" s="7" t="s">
        <v>41</v>
      </c>
      <c r="D674" s="96" t="s">
        <v>3594</v>
      </c>
      <c r="E674" s="58" t="s">
        <v>8428</v>
      </c>
      <c r="F674" s="17"/>
      <c r="G674" s="18"/>
      <c r="H674" s="19"/>
      <c r="I674" s="20" t="s">
        <v>197</v>
      </c>
      <c r="J674" s="20" t="s">
        <v>3373</v>
      </c>
      <c r="K674" s="20"/>
      <c r="L674" s="21" t="s">
        <v>84</v>
      </c>
      <c r="M674" s="66"/>
      <c r="N674" s="23"/>
      <c r="O674" s="20"/>
      <c r="P674" s="20"/>
      <c r="Q674" s="213" t="s">
        <v>688</v>
      </c>
      <c r="R674" s="1202"/>
    </row>
    <row r="675" spans="3:18" hidden="1" outlineLevel="2">
      <c r="C675" s="7" t="s">
        <v>41</v>
      </c>
      <c r="D675" s="96" t="s">
        <v>3594</v>
      </c>
      <c r="E675" s="58" t="s">
        <v>8428</v>
      </c>
      <c r="F675" s="17"/>
      <c r="G675" s="18"/>
      <c r="H675" s="19"/>
      <c r="I675" s="26" t="s">
        <v>198</v>
      </c>
      <c r="J675" s="26" t="s">
        <v>3374</v>
      </c>
      <c r="K675" s="26" t="s">
        <v>105</v>
      </c>
      <c r="L675" s="27" t="s">
        <v>688</v>
      </c>
      <c r="M675" s="97" t="s">
        <v>46</v>
      </c>
      <c r="N675" s="98" t="s">
        <v>408</v>
      </c>
      <c r="O675" s="26" t="s">
        <v>3709</v>
      </c>
      <c r="P675" s="26" t="s">
        <v>105</v>
      </c>
      <c r="Q675" s="214" t="s">
        <v>688</v>
      </c>
      <c r="R675" s="1202"/>
    </row>
    <row r="676" spans="3:18" hidden="1" outlineLevel="2">
      <c r="C676" s="7" t="s">
        <v>41</v>
      </c>
      <c r="D676" s="96" t="s">
        <v>3594</v>
      </c>
      <c r="E676" s="58" t="s">
        <v>8428</v>
      </c>
      <c r="F676" s="17"/>
      <c r="G676" s="18"/>
      <c r="H676" s="19"/>
      <c r="I676" s="26" t="s">
        <v>198</v>
      </c>
      <c r="J676" s="26" t="s">
        <v>3374</v>
      </c>
      <c r="K676" s="26" t="s">
        <v>105</v>
      </c>
      <c r="L676" s="27" t="s">
        <v>84</v>
      </c>
      <c r="M676" s="123"/>
      <c r="N676" s="124"/>
      <c r="O676" s="127"/>
      <c r="P676" s="127"/>
      <c r="Q676" s="218"/>
      <c r="R676" s="1202"/>
    </row>
    <row r="677" spans="3:18" hidden="1" outlineLevel="2">
      <c r="C677" s="7" t="s">
        <v>41</v>
      </c>
      <c r="D677" s="96" t="s">
        <v>3594</v>
      </c>
      <c r="E677" s="58" t="s">
        <v>8428</v>
      </c>
      <c r="F677" s="17"/>
      <c r="G677" s="18"/>
      <c r="H677" s="19"/>
      <c r="I677" s="26" t="s">
        <v>198</v>
      </c>
      <c r="J677" s="26" t="s">
        <v>3374</v>
      </c>
      <c r="K677" s="26" t="s">
        <v>105</v>
      </c>
      <c r="L677" s="27" t="s">
        <v>84</v>
      </c>
      <c r="M677" s="123"/>
      <c r="N677" s="124"/>
      <c r="O677" s="127"/>
      <c r="P677" s="127"/>
      <c r="Q677" s="218"/>
      <c r="R677" s="1202"/>
    </row>
    <row r="678" spans="3:18" hidden="1" outlineLevel="2">
      <c r="C678" s="7" t="s">
        <v>41</v>
      </c>
      <c r="D678" s="96" t="s">
        <v>3594</v>
      </c>
      <c r="E678" s="58" t="s">
        <v>8428</v>
      </c>
      <c r="F678" s="17"/>
      <c r="G678" s="18"/>
      <c r="H678" s="19"/>
      <c r="I678" s="26" t="s">
        <v>198</v>
      </c>
      <c r="J678" s="26" t="s">
        <v>3374</v>
      </c>
      <c r="K678" s="26" t="s">
        <v>105</v>
      </c>
      <c r="L678" s="27" t="s">
        <v>84</v>
      </c>
      <c r="M678" s="123"/>
      <c r="N678" s="124"/>
      <c r="O678" s="127"/>
      <c r="P678" s="127"/>
      <c r="Q678" s="218"/>
      <c r="R678" s="1202"/>
    </row>
    <row r="679" spans="3:18" hidden="1" outlineLevel="2">
      <c r="C679" s="7" t="s">
        <v>41</v>
      </c>
      <c r="D679" s="96" t="s">
        <v>3594</v>
      </c>
      <c r="E679" s="58" t="s">
        <v>8428</v>
      </c>
      <c r="F679" s="17"/>
      <c r="G679" s="18"/>
      <c r="H679" s="19"/>
      <c r="I679" s="26" t="s">
        <v>198</v>
      </c>
      <c r="J679" s="26" t="s">
        <v>3374</v>
      </c>
      <c r="K679" s="26" t="s">
        <v>105</v>
      </c>
      <c r="L679" s="27" t="s">
        <v>84</v>
      </c>
      <c r="M679" s="123"/>
      <c r="N679" s="124"/>
      <c r="O679" s="127"/>
      <c r="P679" s="127"/>
      <c r="Q679" s="218"/>
      <c r="R679" s="1202"/>
    </row>
    <row r="680" spans="3:18" hidden="1" outlineLevel="2">
      <c r="C680" s="7" t="s">
        <v>41</v>
      </c>
      <c r="D680" s="96" t="s">
        <v>3594</v>
      </c>
      <c r="E680" s="58" t="s">
        <v>8428</v>
      </c>
      <c r="F680" s="17"/>
      <c r="G680" s="18"/>
      <c r="H680" s="19"/>
      <c r="I680" s="26" t="s">
        <v>199</v>
      </c>
      <c r="J680" s="26" t="s">
        <v>3375</v>
      </c>
      <c r="K680" s="26" t="s">
        <v>132</v>
      </c>
      <c r="L680" s="27" t="s">
        <v>84</v>
      </c>
      <c r="M680" s="123"/>
      <c r="N680" s="124"/>
      <c r="O680" s="127"/>
      <c r="P680" s="127"/>
      <c r="Q680" s="218"/>
      <c r="R680" s="1202"/>
    </row>
    <row r="681" spans="3:18" hidden="1" outlineLevel="2">
      <c r="C681" s="7" t="s">
        <v>41</v>
      </c>
      <c r="D681" s="96" t="s">
        <v>3594</v>
      </c>
      <c r="E681" s="58" t="s">
        <v>8428</v>
      </c>
      <c r="F681" s="17"/>
      <c r="G681" s="18"/>
      <c r="H681" s="19"/>
      <c r="I681" s="20" t="s">
        <v>200</v>
      </c>
      <c r="J681" s="20" t="s">
        <v>3376</v>
      </c>
      <c r="K681" s="20"/>
      <c r="L681" s="21" t="s">
        <v>84</v>
      </c>
      <c r="M681" s="66"/>
      <c r="N681" s="23"/>
      <c r="O681" s="20"/>
      <c r="P681" s="20"/>
      <c r="Q681" s="213" t="s">
        <v>688</v>
      </c>
      <c r="R681" s="1202"/>
    </row>
    <row r="682" spans="3:18" hidden="1" outlineLevel="2">
      <c r="C682" s="7" t="s">
        <v>41</v>
      </c>
      <c r="D682" s="96" t="s">
        <v>3594</v>
      </c>
      <c r="E682" s="58" t="s">
        <v>8428</v>
      </c>
      <c r="F682" s="17"/>
      <c r="G682" s="18"/>
      <c r="H682" s="19"/>
      <c r="I682" s="26" t="s">
        <v>201</v>
      </c>
      <c r="J682" s="26" t="s">
        <v>3377</v>
      </c>
      <c r="K682" s="26" t="s">
        <v>105</v>
      </c>
      <c r="L682" s="27" t="s">
        <v>688</v>
      </c>
      <c r="M682" s="97" t="s">
        <v>46</v>
      </c>
      <c r="N682" s="98" t="s">
        <v>409</v>
      </c>
      <c r="O682" s="26" t="s">
        <v>3710</v>
      </c>
      <c r="P682" s="26" t="s">
        <v>105</v>
      </c>
      <c r="Q682" s="214" t="s">
        <v>688</v>
      </c>
      <c r="R682" s="1202"/>
    </row>
    <row r="683" spans="3:18" hidden="1" outlineLevel="2">
      <c r="C683" s="7" t="s">
        <v>41</v>
      </c>
      <c r="D683" s="96" t="s">
        <v>3594</v>
      </c>
      <c r="E683" s="58" t="s">
        <v>8428</v>
      </c>
      <c r="F683" s="17"/>
      <c r="G683" s="18"/>
      <c r="H683" s="19"/>
      <c r="I683" s="26" t="s">
        <v>201</v>
      </c>
      <c r="J683" s="26" t="s">
        <v>3377</v>
      </c>
      <c r="K683" s="26" t="s">
        <v>105</v>
      </c>
      <c r="L683" s="27" t="s">
        <v>84</v>
      </c>
      <c r="M683" s="97" t="s">
        <v>46</v>
      </c>
      <c r="N683" s="10" t="s">
        <v>410</v>
      </c>
      <c r="O683" s="26" t="s">
        <v>3711</v>
      </c>
      <c r="P683" s="26" t="s">
        <v>105</v>
      </c>
      <c r="Q683" s="216" t="s">
        <v>84</v>
      </c>
      <c r="R683" s="1202"/>
    </row>
    <row r="684" spans="3:18" hidden="1" outlineLevel="2">
      <c r="C684" s="7" t="s">
        <v>41</v>
      </c>
      <c r="D684" s="96" t="s">
        <v>3594</v>
      </c>
      <c r="E684" s="58" t="s">
        <v>8428</v>
      </c>
      <c r="F684" s="17"/>
      <c r="G684" s="18"/>
      <c r="H684" s="19"/>
      <c r="I684" s="26" t="s">
        <v>201</v>
      </c>
      <c r="J684" s="26" t="s">
        <v>3377</v>
      </c>
      <c r="K684" s="26" t="s">
        <v>105</v>
      </c>
      <c r="L684" s="27" t="s">
        <v>84</v>
      </c>
      <c r="M684" s="97" t="s">
        <v>46</v>
      </c>
      <c r="N684" s="10" t="s">
        <v>411</v>
      </c>
      <c r="O684" s="26" t="s">
        <v>3712</v>
      </c>
      <c r="P684" s="26" t="s">
        <v>105</v>
      </c>
      <c r="Q684" s="216" t="s">
        <v>84</v>
      </c>
      <c r="R684" s="1202"/>
    </row>
    <row r="685" spans="3:18" hidden="1" outlineLevel="2">
      <c r="C685" s="7" t="s">
        <v>41</v>
      </c>
      <c r="D685" s="96" t="s">
        <v>3594</v>
      </c>
      <c r="E685" s="58" t="s">
        <v>8428</v>
      </c>
      <c r="F685" s="17"/>
      <c r="G685" s="18"/>
      <c r="H685" s="19"/>
      <c r="I685" s="26" t="s">
        <v>201</v>
      </c>
      <c r="J685" s="26" t="s">
        <v>3377</v>
      </c>
      <c r="K685" s="26" t="s">
        <v>105</v>
      </c>
      <c r="L685" s="27" t="s">
        <v>84</v>
      </c>
      <c r="M685" s="123"/>
      <c r="N685" s="124"/>
      <c r="O685" s="127"/>
      <c r="P685" s="127"/>
      <c r="Q685" s="218"/>
      <c r="R685" s="1202"/>
    </row>
    <row r="686" spans="3:18" hidden="1" outlineLevel="2">
      <c r="C686" s="7" t="s">
        <v>41</v>
      </c>
      <c r="D686" s="96" t="s">
        <v>3594</v>
      </c>
      <c r="E686" s="58" t="s">
        <v>8428</v>
      </c>
      <c r="F686" s="17"/>
      <c r="G686" s="18"/>
      <c r="H686" s="19"/>
      <c r="I686" s="20" t="str">
        <f>"3164"</f>
        <v>3164</v>
      </c>
      <c r="J686" s="20" t="s">
        <v>3378</v>
      </c>
      <c r="K686" s="20" t="s">
        <v>105</v>
      </c>
      <c r="L686" s="21" t="s">
        <v>84</v>
      </c>
      <c r="M686" s="103" t="s">
        <v>46</v>
      </c>
      <c r="N686" s="102" t="s">
        <v>412</v>
      </c>
      <c r="O686" s="20" t="s">
        <v>3713</v>
      </c>
      <c r="P686" s="20" t="s">
        <v>105</v>
      </c>
      <c r="Q686" s="213" t="s">
        <v>688</v>
      </c>
      <c r="R686" s="1202"/>
    </row>
    <row r="687" spans="3:18" hidden="1" outlineLevel="2">
      <c r="C687" s="7" t="s">
        <v>41</v>
      </c>
      <c r="D687" s="96" t="s">
        <v>3594</v>
      </c>
      <c r="E687" s="58" t="s">
        <v>8428</v>
      </c>
      <c r="F687" s="17"/>
      <c r="G687" s="18"/>
      <c r="H687" s="19"/>
      <c r="I687" s="20" t="str">
        <f>"3229"</f>
        <v>3229</v>
      </c>
      <c r="J687" s="20" t="s">
        <v>3379</v>
      </c>
      <c r="K687" s="20" t="s">
        <v>157</v>
      </c>
      <c r="L687" s="21" t="s">
        <v>84</v>
      </c>
      <c r="M687" s="128"/>
      <c r="N687" s="129"/>
      <c r="O687" s="131"/>
      <c r="P687" s="131"/>
      <c r="Q687" s="219"/>
      <c r="R687" s="1202"/>
    </row>
    <row r="688" spans="3:18" hidden="1" outlineLevel="2">
      <c r="C688" s="7" t="s">
        <v>41</v>
      </c>
      <c r="D688" s="96" t="s">
        <v>3594</v>
      </c>
      <c r="E688" s="58" t="s">
        <v>8428</v>
      </c>
      <c r="F688" s="17"/>
      <c r="G688" s="18"/>
      <c r="H688" s="19"/>
      <c r="I688" s="20" t="str">
        <f>"3251"</f>
        <v>3251</v>
      </c>
      <c r="J688" s="20" t="s">
        <v>3380</v>
      </c>
      <c r="K688" s="20" t="s">
        <v>157</v>
      </c>
      <c r="L688" s="21" t="s">
        <v>84</v>
      </c>
      <c r="M688" s="103" t="s">
        <v>46</v>
      </c>
      <c r="N688" s="102" t="s">
        <v>413</v>
      </c>
      <c r="O688" s="20" t="s">
        <v>3714</v>
      </c>
      <c r="P688" s="20" t="s">
        <v>157</v>
      </c>
      <c r="Q688" s="213" t="s">
        <v>688</v>
      </c>
      <c r="R688" s="1202"/>
    </row>
    <row r="689" spans="1:18" ht="13.5" hidden="1" outlineLevel="2" thickBot="1">
      <c r="C689" s="7" t="s">
        <v>41</v>
      </c>
      <c r="D689" s="96" t="s">
        <v>3594</v>
      </c>
      <c r="E689" s="58" t="s">
        <v>8428</v>
      </c>
      <c r="F689" s="38"/>
      <c r="G689" s="39"/>
      <c r="H689" s="40"/>
      <c r="I689" s="41" t="str">
        <f>"3207"</f>
        <v>3207</v>
      </c>
      <c r="J689" s="41" t="s">
        <v>3381</v>
      </c>
      <c r="K689" s="41" t="s">
        <v>132</v>
      </c>
      <c r="L689" s="42" t="s">
        <v>84</v>
      </c>
      <c r="M689" s="104" t="s">
        <v>46</v>
      </c>
      <c r="N689" s="373" t="s">
        <v>414</v>
      </c>
      <c r="O689" s="41" t="s">
        <v>3715</v>
      </c>
      <c r="P689" s="41" t="s">
        <v>124</v>
      </c>
      <c r="Q689" s="230" t="s">
        <v>688</v>
      </c>
      <c r="R689" s="1203"/>
    </row>
    <row r="690" spans="1:18" ht="13.5" hidden="1" outlineLevel="2" thickBot="1">
      <c r="C690" s="7" t="s">
        <v>41</v>
      </c>
      <c r="D690" s="96" t="s">
        <v>3594</v>
      </c>
      <c r="E690" s="58" t="s">
        <v>8428</v>
      </c>
      <c r="F690" s="198"/>
      <c r="G690" s="198"/>
      <c r="H690" s="198"/>
      <c r="I690" s="198"/>
      <c r="J690" s="198"/>
      <c r="K690" s="198"/>
      <c r="L690" s="198"/>
      <c r="M690" s="9"/>
      <c r="N690" s="9"/>
      <c r="O690" s="9"/>
      <c r="P690" s="9"/>
      <c r="Q690" s="7"/>
    </row>
    <row r="691" spans="1:18" ht="13.5" outlineLevel="1" collapsed="1" thickBot="1">
      <c r="A691" s="7" t="s">
        <v>41</v>
      </c>
      <c r="B691" s="7" t="s">
        <v>41</v>
      </c>
      <c r="D691" s="96" t="s">
        <v>3594</v>
      </c>
      <c r="E691" s="3" t="s">
        <v>8429</v>
      </c>
      <c r="F691" s="13" t="s">
        <v>415</v>
      </c>
      <c r="G691" s="14">
        <v>12</v>
      </c>
      <c r="H691" s="14">
        <v>2</v>
      </c>
      <c r="I691" s="1198" t="s">
        <v>3721</v>
      </c>
      <c r="J691" s="1199"/>
      <c r="K691" s="1199"/>
      <c r="L691" s="1200"/>
      <c r="M691" s="120" t="s">
        <v>46</v>
      </c>
      <c r="N691" s="15"/>
      <c r="O691" s="1199"/>
      <c r="P691" s="1205"/>
      <c r="Q691" s="64" t="s">
        <v>84</v>
      </c>
    </row>
    <row r="692" spans="1:18" hidden="1" outlineLevel="2">
      <c r="A692" s="7" t="s">
        <v>41</v>
      </c>
      <c r="B692" s="7" t="s">
        <v>41</v>
      </c>
      <c r="D692" s="96" t="s">
        <v>3594</v>
      </c>
      <c r="E692" s="58" t="s">
        <v>8429</v>
      </c>
      <c r="F692" s="17"/>
      <c r="G692" s="18"/>
      <c r="H692" s="19"/>
      <c r="I692" s="26" t="str">
        <f>"3035"</f>
        <v>3035</v>
      </c>
      <c r="J692" s="26" t="s">
        <v>3368</v>
      </c>
      <c r="K692" s="33" t="s">
        <v>132</v>
      </c>
      <c r="L692" s="31" t="s">
        <v>688</v>
      </c>
      <c r="M692" s="59"/>
      <c r="N692" s="10"/>
      <c r="O692" s="47" t="s">
        <v>726</v>
      </c>
      <c r="P692" s="33" t="s">
        <v>132</v>
      </c>
      <c r="Q692" s="214" t="s">
        <v>688</v>
      </c>
    </row>
    <row r="693" spans="1:18" hidden="1" outlineLevel="2">
      <c r="A693" s="7" t="s">
        <v>41</v>
      </c>
      <c r="B693" s="7" t="s">
        <v>41</v>
      </c>
      <c r="D693" s="96" t="s">
        <v>3594</v>
      </c>
      <c r="E693" s="58" t="s">
        <v>8429</v>
      </c>
      <c r="F693" s="17"/>
      <c r="G693" s="18"/>
      <c r="H693" s="19"/>
      <c r="I693" s="20" t="s">
        <v>219</v>
      </c>
      <c r="J693" s="20" t="s">
        <v>3393</v>
      </c>
      <c r="K693" s="24"/>
      <c r="L693" s="25" t="s">
        <v>84</v>
      </c>
      <c r="M693" s="66"/>
      <c r="N693" s="23"/>
      <c r="O693" s="20"/>
      <c r="P693" s="24"/>
      <c r="Q693" s="213" t="s">
        <v>688</v>
      </c>
    </row>
    <row r="694" spans="1:18" hidden="1" outlineLevel="2">
      <c r="A694" s="7" t="s">
        <v>41</v>
      </c>
      <c r="B694" s="7" t="s">
        <v>41</v>
      </c>
      <c r="D694" s="96" t="s">
        <v>3594</v>
      </c>
      <c r="E694" s="58" t="s">
        <v>8429</v>
      </c>
      <c r="F694" s="17"/>
      <c r="G694" s="18"/>
      <c r="H694" s="19"/>
      <c r="I694" s="26" t="s">
        <v>220</v>
      </c>
      <c r="J694" s="26" t="s">
        <v>3394</v>
      </c>
      <c r="K694" s="33" t="s">
        <v>105</v>
      </c>
      <c r="L694" s="31" t="s">
        <v>84</v>
      </c>
      <c r="M694" s="97" t="s">
        <v>46</v>
      </c>
      <c r="N694" s="385" t="s">
        <v>416</v>
      </c>
      <c r="O694" s="26" t="s">
        <v>3717</v>
      </c>
      <c r="P694" s="33" t="s">
        <v>174</v>
      </c>
      <c r="Q694" s="214" t="s">
        <v>688</v>
      </c>
    </row>
    <row r="695" spans="1:18" hidden="1" outlineLevel="2">
      <c r="A695" s="7" t="s">
        <v>41</v>
      </c>
      <c r="B695" s="7" t="s">
        <v>41</v>
      </c>
      <c r="D695" s="96" t="s">
        <v>3594</v>
      </c>
      <c r="E695" s="58" t="s">
        <v>8429</v>
      </c>
      <c r="F695" s="17"/>
      <c r="G695" s="18"/>
      <c r="H695" s="19"/>
      <c r="I695" s="26" t="s">
        <v>221</v>
      </c>
      <c r="J695" s="26" t="s">
        <v>3395</v>
      </c>
      <c r="K695" s="33" t="s">
        <v>105</v>
      </c>
      <c r="L695" s="31" t="s">
        <v>84</v>
      </c>
      <c r="M695" s="123"/>
      <c r="N695" s="124"/>
      <c r="O695" s="153"/>
      <c r="P695" s="125"/>
      <c r="Q695" s="218"/>
    </row>
    <row r="696" spans="1:18" hidden="1" outlineLevel="2">
      <c r="A696" s="7" t="s">
        <v>41</v>
      </c>
      <c r="B696" s="7" t="s">
        <v>41</v>
      </c>
      <c r="D696" s="96" t="s">
        <v>3594</v>
      </c>
      <c r="E696" s="58" t="s">
        <v>8429</v>
      </c>
      <c r="F696" s="17"/>
      <c r="G696" s="18"/>
      <c r="H696" s="19"/>
      <c r="I696" s="26" t="s">
        <v>221</v>
      </c>
      <c r="J696" s="26" t="s">
        <v>3395</v>
      </c>
      <c r="K696" s="33" t="s">
        <v>105</v>
      </c>
      <c r="L696" s="31" t="s">
        <v>84</v>
      </c>
      <c r="M696" s="123"/>
      <c r="N696" s="124"/>
      <c r="O696" s="127"/>
      <c r="P696" s="125"/>
      <c r="Q696" s="218"/>
    </row>
    <row r="697" spans="1:18" hidden="1" outlineLevel="2">
      <c r="A697" s="7" t="s">
        <v>41</v>
      </c>
      <c r="B697" s="7" t="s">
        <v>41</v>
      </c>
      <c r="D697" s="96" t="s">
        <v>3594</v>
      </c>
      <c r="E697" s="58" t="s">
        <v>8429</v>
      </c>
      <c r="F697" s="17"/>
      <c r="G697" s="18"/>
      <c r="H697" s="19"/>
      <c r="I697" s="54" t="s">
        <v>222</v>
      </c>
      <c r="J697" s="54" t="s">
        <v>3396</v>
      </c>
      <c r="K697" s="73" t="s">
        <v>132</v>
      </c>
      <c r="L697" s="55" t="s">
        <v>84</v>
      </c>
      <c r="M697" s="154"/>
      <c r="N697" s="155"/>
      <c r="O697" s="156"/>
      <c r="P697" s="157"/>
      <c r="Q697" s="223"/>
    </row>
    <row r="698" spans="1:18" hidden="1" outlineLevel="2">
      <c r="A698" s="7" t="s">
        <v>41</v>
      </c>
      <c r="B698" s="7" t="s">
        <v>41</v>
      </c>
      <c r="D698" s="96" t="s">
        <v>3594</v>
      </c>
      <c r="E698" s="58" t="s">
        <v>8429</v>
      </c>
      <c r="F698" s="17"/>
      <c r="G698" s="18"/>
      <c r="H698" s="19"/>
      <c r="I698" s="26" t="s">
        <v>224</v>
      </c>
      <c r="J698" s="26" t="s">
        <v>3397</v>
      </c>
      <c r="K698" s="33"/>
      <c r="L698" s="31" t="s">
        <v>84</v>
      </c>
      <c r="M698" s="203"/>
      <c r="N698" s="255"/>
      <c r="O698" s="171"/>
      <c r="P698" s="125"/>
      <c r="Q698" s="218"/>
    </row>
    <row r="699" spans="1:18" hidden="1" outlineLevel="2">
      <c r="A699" s="7" t="s">
        <v>41</v>
      </c>
      <c r="B699" s="7" t="s">
        <v>41</v>
      </c>
      <c r="D699" s="96" t="s">
        <v>3594</v>
      </c>
      <c r="E699" s="58" t="s">
        <v>8429</v>
      </c>
      <c r="F699" s="17"/>
      <c r="G699" s="18"/>
      <c r="H699" s="19"/>
      <c r="I699" s="26" t="s">
        <v>225</v>
      </c>
      <c r="J699" s="26" t="s">
        <v>3398</v>
      </c>
      <c r="K699" s="33" t="s">
        <v>226</v>
      </c>
      <c r="L699" s="31" t="s">
        <v>84</v>
      </c>
      <c r="M699" s="203"/>
      <c r="N699" s="256"/>
      <c r="O699" s="171"/>
      <c r="P699" s="125"/>
      <c r="Q699" s="218"/>
    </row>
    <row r="700" spans="1:18" hidden="1" outlineLevel="2">
      <c r="A700" s="7" t="s">
        <v>41</v>
      </c>
      <c r="B700" s="7" t="s">
        <v>41</v>
      </c>
      <c r="D700" s="96" t="s">
        <v>3594</v>
      </c>
      <c r="E700" s="58" t="s">
        <v>8429</v>
      </c>
      <c r="F700" s="17"/>
      <c r="G700" s="18"/>
      <c r="H700" s="19"/>
      <c r="I700" s="26" t="s">
        <v>227</v>
      </c>
      <c r="J700" s="26" t="s">
        <v>3341</v>
      </c>
      <c r="K700" s="33" t="s">
        <v>174</v>
      </c>
      <c r="L700" s="31" t="s">
        <v>84</v>
      </c>
      <c r="M700" s="203"/>
      <c r="N700" s="256"/>
      <c r="O700" s="171"/>
      <c r="P700" s="125"/>
      <c r="Q700" s="218"/>
    </row>
    <row r="701" spans="1:18" hidden="1" outlineLevel="2">
      <c r="A701" s="7" t="s">
        <v>41</v>
      </c>
      <c r="B701" s="7" t="s">
        <v>41</v>
      </c>
      <c r="D701" s="96" t="s">
        <v>3594</v>
      </c>
      <c r="E701" s="58" t="s">
        <v>8429</v>
      </c>
      <c r="F701" s="17"/>
      <c r="G701" s="18"/>
      <c r="H701" s="19"/>
      <c r="I701" s="26" t="s">
        <v>228</v>
      </c>
      <c r="J701" s="26" t="s">
        <v>3342</v>
      </c>
      <c r="K701" s="33" t="s">
        <v>132</v>
      </c>
      <c r="L701" s="31" t="s">
        <v>84</v>
      </c>
      <c r="M701" s="203"/>
      <c r="N701" s="256"/>
      <c r="O701" s="171"/>
      <c r="P701" s="125"/>
      <c r="Q701" s="218"/>
    </row>
    <row r="702" spans="1:18" hidden="1" outlineLevel="2">
      <c r="A702" s="7" t="s">
        <v>41</v>
      </c>
      <c r="B702" s="7" t="s">
        <v>41</v>
      </c>
      <c r="D702" s="96" t="s">
        <v>3594</v>
      </c>
      <c r="E702" s="58" t="s">
        <v>8429</v>
      </c>
      <c r="F702" s="17"/>
      <c r="G702" s="18"/>
      <c r="H702" s="19"/>
      <c r="I702" s="26" t="s">
        <v>229</v>
      </c>
      <c r="J702" s="26" t="s">
        <v>3399</v>
      </c>
      <c r="K702" s="33" t="s">
        <v>174</v>
      </c>
      <c r="L702" s="31" t="s">
        <v>84</v>
      </c>
      <c r="M702" s="203"/>
      <c r="N702" s="256"/>
      <c r="O702" s="171"/>
      <c r="P702" s="125"/>
      <c r="Q702" s="218"/>
    </row>
    <row r="703" spans="1:18" hidden="1" outlineLevel="2">
      <c r="A703" s="7" t="s">
        <v>41</v>
      </c>
      <c r="B703" s="7" t="s">
        <v>41</v>
      </c>
      <c r="D703" s="96" t="s">
        <v>3594</v>
      </c>
      <c r="E703" s="58" t="s">
        <v>8429</v>
      </c>
      <c r="F703" s="17"/>
      <c r="G703" s="18"/>
      <c r="H703" s="19"/>
      <c r="I703" s="26" t="s">
        <v>227</v>
      </c>
      <c r="J703" s="26" t="s">
        <v>3341</v>
      </c>
      <c r="K703" s="33" t="s">
        <v>174</v>
      </c>
      <c r="L703" s="31" t="s">
        <v>84</v>
      </c>
      <c r="M703" s="203"/>
      <c r="N703" s="256"/>
      <c r="O703" s="171"/>
      <c r="P703" s="125"/>
      <c r="Q703" s="218"/>
    </row>
    <row r="704" spans="1:18" hidden="1" outlineLevel="2">
      <c r="A704" s="7" t="s">
        <v>41</v>
      </c>
      <c r="B704" s="7" t="s">
        <v>41</v>
      </c>
      <c r="D704" s="96" t="s">
        <v>3594</v>
      </c>
      <c r="E704" s="58" t="s">
        <v>8429</v>
      </c>
      <c r="F704" s="17"/>
      <c r="G704" s="18"/>
      <c r="H704" s="19"/>
      <c r="I704" s="26" t="s">
        <v>228</v>
      </c>
      <c r="J704" s="26" t="s">
        <v>3342</v>
      </c>
      <c r="K704" s="33" t="s">
        <v>132</v>
      </c>
      <c r="L704" s="31" t="s">
        <v>84</v>
      </c>
      <c r="M704" s="203"/>
      <c r="N704" s="256"/>
      <c r="O704" s="171"/>
      <c r="P704" s="125"/>
      <c r="Q704" s="218"/>
    </row>
    <row r="705" spans="1:18" hidden="1" outlineLevel="2">
      <c r="A705" s="7" t="s">
        <v>41</v>
      </c>
      <c r="B705" s="7" t="s">
        <v>41</v>
      </c>
      <c r="D705" s="96" t="s">
        <v>3594</v>
      </c>
      <c r="E705" s="58" t="s">
        <v>8429</v>
      </c>
      <c r="F705" s="17"/>
      <c r="G705" s="18"/>
      <c r="H705" s="19"/>
      <c r="I705" s="26" t="s">
        <v>230</v>
      </c>
      <c r="J705" s="26" t="s">
        <v>3398</v>
      </c>
      <c r="K705" s="33" t="s">
        <v>179</v>
      </c>
      <c r="L705" s="31" t="s">
        <v>84</v>
      </c>
      <c r="M705" s="203"/>
      <c r="N705" s="256"/>
      <c r="O705" s="171"/>
      <c r="P705" s="125"/>
      <c r="Q705" s="218"/>
    </row>
    <row r="706" spans="1:18" hidden="1" outlineLevel="2">
      <c r="A706" s="7" t="s">
        <v>41</v>
      </c>
      <c r="B706" s="7" t="s">
        <v>41</v>
      </c>
      <c r="D706" s="96" t="s">
        <v>3594</v>
      </c>
      <c r="E706" s="58" t="s">
        <v>8429</v>
      </c>
      <c r="F706" s="17"/>
      <c r="G706" s="18"/>
      <c r="H706" s="19"/>
      <c r="I706" s="26" t="s">
        <v>231</v>
      </c>
      <c r="J706" s="26" t="s">
        <v>3400</v>
      </c>
      <c r="K706" s="33" t="s">
        <v>179</v>
      </c>
      <c r="L706" s="31" t="s">
        <v>84</v>
      </c>
      <c r="M706" s="263"/>
      <c r="N706" s="264"/>
      <c r="O706" s="265"/>
      <c r="P706" s="125"/>
      <c r="Q706" s="218"/>
    </row>
    <row r="707" spans="1:18" ht="13.5" hidden="1" outlineLevel="2" thickBot="1">
      <c r="A707" s="7" t="s">
        <v>41</v>
      </c>
      <c r="B707" s="7" t="s">
        <v>41</v>
      </c>
      <c r="D707" s="96" t="s">
        <v>3594</v>
      </c>
      <c r="E707" s="58" t="s">
        <v>8429</v>
      </c>
      <c r="F707" s="38"/>
      <c r="G707" s="39"/>
      <c r="H707" s="40"/>
      <c r="I707" s="41" t="str">
        <f>"3207"</f>
        <v>3207</v>
      </c>
      <c r="J707" s="41" t="s">
        <v>3381</v>
      </c>
      <c r="K707" s="67" t="s">
        <v>132</v>
      </c>
      <c r="L707" s="57" t="s">
        <v>84</v>
      </c>
      <c r="M707" s="261"/>
      <c r="N707" s="262"/>
      <c r="O707" s="266"/>
      <c r="P707" s="152"/>
      <c r="Q707" s="220"/>
    </row>
    <row r="708" spans="1:18" ht="13.5" hidden="1" outlineLevel="2" thickBot="1">
      <c r="A708" s="7" t="s">
        <v>41</v>
      </c>
      <c r="B708" s="7" t="s">
        <v>41</v>
      </c>
      <c r="D708" s="96" t="s">
        <v>3594</v>
      </c>
      <c r="E708" s="58" t="s">
        <v>8429</v>
      </c>
      <c r="F708" s="198"/>
      <c r="G708" s="198"/>
      <c r="H708" s="198"/>
      <c r="I708" s="198"/>
      <c r="J708" s="198"/>
      <c r="K708" s="198"/>
      <c r="L708" s="198"/>
      <c r="M708" s="9"/>
      <c r="N708" s="9"/>
      <c r="O708" s="9"/>
      <c r="P708" s="9"/>
      <c r="Q708" s="7"/>
    </row>
    <row r="709" spans="1:18" ht="13.5" outlineLevel="1" collapsed="1" thickBot="1">
      <c r="C709" s="7" t="s">
        <v>41</v>
      </c>
      <c r="D709" s="96" t="s">
        <v>3594</v>
      </c>
      <c r="E709" s="3" t="s">
        <v>8430</v>
      </c>
      <c r="F709" s="13" t="s">
        <v>1143</v>
      </c>
      <c r="G709" s="14">
        <v>13</v>
      </c>
      <c r="H709" s="14">
        <v>3</v>
      </c>
      <c r="I709" s="1198" t="s">
        <v>3718</v>
      </c>
      <c r="J709" s="1199"/>
      <c r="K709" s="1199"/>
      <c r="L709" s="1200"/>
      <c r="M709" s="120" t="s">
        <v>46</v>
      </c>
      <c r="N709" s="15"/>
      <c r="O709" s="1196" t="s">
        <v>3782</v>
      </c>
      <c r="P709" s="1197"/>
      <c r="Q709" s="212" t="s">
        <v>109</v>
      </c>
    </row>
    <row r="710" spans="1:18" hidden="1" outlineLevel="2">
      <c r="C710" s="7" t="s">
        <v>41</v>
      </c>
      <c r="D710" s="96" t="s">
        <v>3594</v>
      </c>
      <c r="E710" s="58" t="s">
        <v>8430</v>
      </c>
      <c r="F710" s="17"/>
      <c r="G710" s="18"/>
      <c r="H710" s="19"/>
      <c r="I710" s="26" t="s">
        <v>181</v>
      </c>
      <c r="J710" s="26" t="s">
        <v>182</v>
      </c>
      <c r="K710" s="26"/>
      <c r="L710" s="31" t="s">
        <v>688</v>
      </c>
      <c r="M710" s="59"/>
      <c r="N710" s="10"/>
      <c r="O710" s="26"/>
      <c r="P710" s="26"/>
      <c r="Q710" s="222" t="s">
        <v>688</v>
      </c>
      <c r="R710" s="1192" t="s">
        <v>5400</v>
      </c>
    </row>
    <row r="711" spans="1:18" hidden="1" outlineLevel="2">
      <c r="C711" s="7" t="s">
        <v>41</v>
      </c>
      <c r="D711" s="96" t="s">
        <v>3594</v>
      </c>
      <c r="E711" s="58" t="s">
        <v>8430</v>
      </c>
      <c r="F711" s="17"/>
      <c r="G711" s="18"/>
      <c r="H711" s="19"/>
      <c r="I711" s="26" t="s">
        <v>183</v>
      </c>
      <c r="J711" s="26" t="s">
        <v>3364</v>
      </c>
      <c r="K711" s="26" t="s">
        <v>132</v>
      </c>
      <c r="L711" s="31" t="s">
        <v>688</v>
      </c>
      <c r="M711" s="59"/>
      <c r="N711" s="10"/>
      <c r="O711" s="47" t="s">
        <v>1142</v>
      </c>
      <c r="P711" s="26" t="s">
        <v>132</v>
      </c>
      <c r="Q711" s="214" t="s">
        <v>688</v>
      </c>
      <c r="R711" s="1202"/>
    </row>
    <row r="712" spans="1:18" hidden="1" outlineLevel="2">
      <c r="C712" s="7" t="s">
        <v>41</v>
      </c>
      <c r="D712" s="96" t="s">
        <v>3594</v>
      </c>
      <c r="E712" s="58" t="s">
        <v>8430</v>
      </c>
      <c r="F712" s="17"/>
      <c r="G712" s="18"/>
      <c r="H712" s="19"/>
      <c r="I712" s="26" t="s">
        <v>184</v>
      </c>
      <c r="J712" s="26" t="s">
        <v>3365</v>
      </c>
      <c r="K712" s="26" t="s">
        <v>105</v>
      </c>
      <c r="L712" s="31" t="s">
        <v>84</v>
      </c>
      <c r="M712" s="97" t="s">
        <v>46</v>
      </c>
      <c r="N712" s="385" t="s">
        <v>1096</v>
      </c>
      <c r="O712" s="26" t="s">
        <v>3718</v>
      </c>
      <c r="P712" s="26" t="s">
        <v>1134</v>
      </c>
      <c r="Q712" s="214" t="s">
        <v>688</v>
      </c>
      <c r="R712" s="1202"/>
    </row>
    <row r="713" spans="1:18" hidden="1" outlineLevel="2">
      <c r="C713" s="7" t="s">
        <v>41</v>
      </c>
      <c r="D713" s="96" t="s">
        <v>3594</v>
      </c>
      <c r="E713" s="58" t="s">
        <v>8430</v>
      </c>
      <c r="F713" s="17"/>
      <c r="G713" s="18"/>
      <c r="H713" s="19"/>
      <c r="I713" s="26" t="s">
        <v>185</v>
      </c>
      <c r="J713" s="26" t="s">
        <v>3366</v>
      </c>
      <c r="K713" s="26" t="s">
        <v>130</v>
      </c>
      <c r="L713" s="31" t="s">
        <v>84</v>
      </c>
      <c r="M713" s="123"/>
      <c r="N713" s="124"/>
      <c r="O713" s="127"/>
      <c r="P713" s="127"/>
      <c r="Q713" s="218"/>
      <c r="R713" s="1202"/>
    </row>
    <row r="714" spans="1:18" ht="13.5" hidden="1" outlineLevel="2" thickBot="1">
      <c r="C714" s="7" t="s">
        <v>41</v>
      </c>
      <c r="D714" s="96" t="s">
        <v>3594</v>
      </c>
      <c r="E714" s="58" t="s">
        <v>8430</v>
      </c>
      <c r="F714" s="38"/>
      <c r="G714" s="39"/>
      <c r="H714" s="40"/>
      <c r="I714" s="48" t="s">
        <v>187</v>
      </c>
      <c r="J714" s="48" t="s">
        <v>3367</v>
      </c>
      <c r="K714" s="48" t="s">
        <v>105</v>
      </c>
      <c r="L714" s="60" t="s">
        <v>84</v>
      </c>
      <c r="M714" s="139"/>
      <c r="N714" s="140"/>
      <c r="O714" s="151"/>
      <c r="P714" s="151"/>
      <c r="Q714" s="221"/>
      <c r="R714" s="1203"/>
    </row>
    <row r="715" spans="1:18" ht="13.5" hidden="1" outlineLevel="2" thickBot="1">
      <c r="C715" s="7" t="s">
        <v>41</v>
      </c>
      <c r="D715" s="96" t="s">
        <v>3594</v>
      </c>
      <c r="E715" s="58" t="s">
        <v>8430</v>
      </c>
      <c r="F715" s="198"/>
      <c r="G715" s="198"/>
      <c r="H715" s="198"/>
      <c r="I715" s="198"/>
      <c r="J715" s="198"/>
      <c r="K715" s="198"/>
      <c r="L715" s="198"/>
      <c r="M715" s="9"/>
      <c r="N715" s="9"/>
      <c r="O715" s="9"/>
      <c r="P715" s="9"/>
      <c r="Q715" s="7"/>
    </row>
    <row r="716" spans="1:18" ht="13.5" outlineLevel="1" collapsed="1" thickBot="1">
      <c r="C716" s="7" t="s">
        <v>41</v>
      </c>
      <c r="D716" s="96" t="s">
        <v>3594</v>
      </c>
      <c r="E716" s="3" t="s">
        <v>8431</v>
      </c>
      <c r="F716" s="13" t="s">
        <v>1144</v>
      </c>
      <c r="G716" s="14">
        <v>17</v>
      </c>
      <c r="H716" s="14">
        <v>5</v>
      </c>
      <c r="I716" s="1198" t="s">
        <v>3722</v>
      </c>
      <c r="J716" s="1199"/>
      <c r="K716" s="1199"/>
      <c r="L716" s="1200"/>
      <c r="M716" s="120" t="s">
        <v>46</v>
      </c>
      <c r="N716" s="15"/>
      <c r="O716" s="1196" t="s">
        <v>3783</v>
      </c>
      <c r="P716" s="1197"/>
      <c r="Q716" s="212" t="s">
        <v>109</v>
      </c>
    </row>
    <row r="717" spans="1:18" hidden="1" outlineLevel="2">
      <c r="C717" s="7" t="s">
        <v>41</v>
      </c>
      <c r="D717" s="96" t="s">
        <v>3594</v>
      </c>
      <c r="E717" s="58" t="s">
        <v>8431</v>
      </c>
      <c r="F717" s="17"/>
      <c r="G717" s="18"/>
      <c r="H717" s="19"/>
      <c r="I717" s="425" t="s">
        <v>1153</v>
      </c>
      <c r="J717" s="26" t="s">
        <v>3401</v>
      </c>
      <c r="K717" s="26" t="s">
        <v>132</v>
      </c>
      <c r="L717" s="27" t="s">
        <v>84</v>
      </c>
      <c r="M717" s="523"/>
      <c r="N717" s="8"/>
      <c r="O717" s="47" t="s">
        <v>1147</v>
      </c>
      <c r="P717" s="26" t="s">
        <v>132</v>
      </c>
      <c r="Q717" s="222" t="s">
        <v>688</v>
      </c>
      <c r="R717" s="1201" t="s">
        <v>5401</v>
      </c>
    </row>
    <row r="718" spans="1:18" hidden="1" outlineLevel="2">
      <c r="C718" s="7" t="s">
        <v>41</v>
      </c>
      <c r="D718" s="96" t="s">
        <v>3594</v>
      </c>
      <c r="E718" s="58" t="s">
        <v>8431</v>
      </c>
      <c r="F718" s="17"/>
      <c r="G718" s="18"/>
      <c r="H718" s="19"/>
      <c r="I718" s="20" t="s">
        <v>1145</v>
      </c>
      <c r="J718" s="20" t="s">
        <v>3402</v>
      </c>
      <c r="K718" s="20"/>
      <c r="L718" s="21" t="s">
        <v>84</v>
      </c>
      <c r="M718" s="526"/>
      <c r="N718" s="527"/>
      <c r="O718" s="195"/>
      <c r="P718" s="195"/>
      <c r="Q718" s="528"/>
      <c r="R718" s="1193"/>
    </row>
    <row r="719" spans="1:18" hidden="1" outlineLevel="2">
      <c r="C719" s="7" t="s">
        <v>41</v>
      </c>
      <c r="D719" s="96" t="s">
        <v>3594</v>
      </c>
      <c r="E719" s="58" t="s">
        <v>8431</v>
      </c>
      <c r="F719" s="17"/>
      <c r="G719" s="18"/>
      <c r="H719" s="19"/>
      <c r="I719" s="26" t="s">
        <v>1146</v>
      </c>
      <c r="J719" s="26" t="s">
        <v>3403</v>
      </c>
      <c r="K719" s="26" t="s">
        <v>174</v>
      </c>
      <c r="L719" s="27" t="s">
        <v>84</v>
      </c>
      <c r="M719" s="529"/>
      <c r="N719" s="530"/>
      <c r="O719" s="172"/>
      <c r="P719" s="172"/>
      <c r="Q719" s="531"/>
      <c r="R719" s="1193"/>
    </row>
    <row r="720" spans="1:18" ht="13.5" hidden="1" outlineLevel="2" thickBot="1">
      <c r="C720" s="7" t="s">
        <v>41</v>
      </c>
      <c r="D720" s="96" t="s">
        <v>3594</v>
      </c>
      <c r="E720" s="58" t="s">
        <v>8431</v>
      </c>
      <c r="F720" s="519"/>
      <c r="G720" s="240"/>
      <c r="H720" s="520"/>
      <c r="I720" s="423" t="s">
        <v>1152</v>
      </c>
      <c r="J720" s="423" t="s">
        <v>3404</v>
      </c>
      <c r="K720" s="423" t="s">
        <v>105</v>
      </c>
      <c r="L720" s="424" t="s">
        <v>84</v>
      </c>
      <c r="M720" s="532"/>
      <c r="N720" s="533"/>
      <c r="O720" s="534"/>
      <c r="P720" s="535"/>
      <c r="Q720" s="536"/>
      <c r="R720" s="1194"/>
    </row>
    <row r="721" spans="1:18" ht="13.5" hidden="1" outlineLevel="2" thickBot="1">
      <c r="C721" s="7" t="s">
        <v>41</v>
      </c>
      <c r="D721" s="96" t="s">
        <v>3594</v>
      </c>
      <c r="E721" s="58" t="s">
        <v>8431</v>
      </c>
      <c r="F721" s="198"/>
      <c r="G721" s="198"/>
      <c r="H721" s="198"/>
      <c r="I721" s="198"/>
      <c r="J721" s="198"/>
      <c r="K721" s="198"/>
      <c r="L721" s="198"/>
      <c r="M721" s="9"/>
      <c r="N721" s="9"/>
      <c r="O721" s="9"/>
      <c r="P721" s="9"/>
      <c r="Q721" s="7"/>
    </row>
    <row r="722" spans="1:18" ht="13.5" outlineLevel="1" collapsed="1" thickBot="1">
      <c r="C722" s="7" t="s">
        <v>41</v>
      </c>
      <c r="D722" s="96" t="s">
        <v>3594</v>
      </c>
      <c r="E722" s="3" t="s">
        <v>8431</v>
      </c>
      <c r="F722" s="13" t="s">
        <v>1158</v>
      </c>
      <c r="G722" s="14">
        <v>18</v>
      </c>
      <c r="H722" s="14">
        <v>5</v>
      </c>
      <c r="I722" s="1198" t="s">
        <v>3722</v>
      </c>
      <c r="J722" s="1199"/>
      <c r="K722" s="1199"/>
      <c r="L722" s="1200"/>
      <c r="M722" s="120" t="s">
        <v>46</v>
      </c>
      <c r="N722" s="15"/>
      <c r="O722" s="1196" t="s">
        <v>3783</v>
      </c>
      <c r="P722" s="1197"/>
      <c r="Q722" s="212" t="s">
        <v>109</v>
      </c>
    </row>
    <row r="723" spans="1:18" hidden="1" outlineLevel="2">
      <c r="C723" s="7" t="s">
        <v>41</v>
      </c>
      <c r="D723" s="96" t="s">
        <v>3594</v>
      </c>
      <c r="E723" s="58" t="s">
        <v>8431</v>
      </c>
      <c r="F723" s="17"/>
      <c r="G723" s="18"/>
      <c r="H723" s="19"/>
      <c r="I723" s="26" t="s">
        <v>1148</v>
      </c>
      <c r="J723" s="26" t="s">
        <v>3405</v>
      </c>
      <c r="K723" s="26"/>
      <c r="L723" s="31" t="s">
        <v>688</v>
      </c>
      <c r="M723" s="523"/>
      <c r="N723" s="8"/>
      <c r="O723" s="26"/>
      <c r="P723" s="26"/>
      <c r="Q723" s="222" t="s">
        <v>688</v>
      </c>
      <c r="R723" s="1201" t="s">
        <v>5406</v>
      </c>
    </row>
    <row r="724" spans="1:18" hidden="1" outlineLevel="2">
      <c r="C724" s="7" t="s">
        <v>41</v>
      </c>
      <c r="D724" s="96" t="s">
        <v>3594</v>
      </c>
      <c r="E724" s="58" t="s">
        <v>8431</v>
      </c>
      <c r="F724" s="17"/>
      <c r="G724" s="18"/>
      <c r="H724" s="19"/>
      <c r="I724" s="26" t="s">
        <v>1149</v>
      </c>
      <c r="J724" s="26" t="s">
        <v>3406</v>
      </c>
      <c r="K724" s="26" t="s">
        <v>1151</v>
      </c>
      <c r="L724" s="31" t="s">
        <v>688</v>
      </c>
      <c r="M724" s="97" t="s">
        <v>46</v>
      </c>
      <c r="N724" s="385" t="s">
        <v>1159</v>
      </c>
      <c r="O724" s="26" t="s">
        <v>5402</v>
      </c>
      <c r="P724" s="26" t="s">
        <v>1156</v>
      </c>
      <c r="Q724" s="214" t="s">
        <v>688</v>
      </c>
      <c r="R724" s="1202"/>
    </row>
    <row r="725" spans="1:18" ht="13.5" hidden="1" outlineLevel="2" thickBot="1">
      <c r="C725" s="7" t="s">
        <v>41</v>
      </c>
      <c r="D725" s="96" t="s">
        <v>3594</v>
      </c>
      <c r="E725" s="58" t="s">
        <v>8431</v>
      </c>
      <c r="F725" s="519"/>
      <c r="G725" s="240"/>
      <c r="H725" s="520"/>
      <c r="I725" s="423" t="s">
        <v>1150</v>
      </c>
      <c r="J725" s="423" t="s">
        <v>3407</v>
      </c>
      <c r="K725" s="423" t="s">
        <v>132</v>
      </c>
      <c r="L725" s="525" t="s">
        <v>84</v>
      </c>
      <c r="M725" s="521" t="s">
        <v>46</v>
      </c>
      <c r="N725" s="524"/>
      <c r="O725" s="423" t="s">
        <v>1155</v>
      </c>
      <c r="P725" s="423" t="s">
        <v>132</v>
      </c>
      <c r="Q725" s="522" t="s">
        <v>688</v>
      </c>
      <c r="R725" s="1203"/>
    </row>
    <row r="726" spans="1:18" ht="13.5" hidden="1" outlineLevel="2" thickBot="1">
      <c r="C726" s="7" t="s">
        <v>41</v>
      </c>
      <c r="D726" s="96" t="s">
        <v>3594</v>
      </c>
      <c r="E726" s="58" t="s">
        <v>8431</v>
      </c>
      <c r="F726" s="198"/>
      <c r="G726" s="198"/>
      <c r="H726" s="198"/>
      <c r="I726" s="198"/>
      <c r="J726" s="198"/>
      <c r="K726" s="198"/>
      <c r="L726" s="198"/>
      <c r="M726" s="9"/>
      <c r="N726" s="9"/>
      <c r="O726" s="9"/>
      <c r="P726" s="9"/>
      <c r="Q726" s="7"/>
    </row>
    <row r="727" spans="1:18" ht="13.5" outlineLevel="1" collapsed="1" thickBot="1">
      <c r="A727" s="7" t="s">
        <v>41</v>
      </c>
      <c r="B727" s="7" t="s">
        <v>41</v>
      </c>
      <c r="D727" s="96" t="s">
        <v>3594</v>
      </c>
      <c r="E727" s="3" t="s">
        <v>8432</v>
      </c>
      <c r="F727" s="13" t="s">
        <v>417</v>
      </c>
      <c r="G727" s="14">
        <v>10</v>
      </c>
      <c r="H727" s="14">
        <v>2</v>
      </c>
      <c r="I727" s="1198" t="s">
        <v>3570</v>
      </c>
      <c r="J727" s="1199"/>
      <c r="K727" s="1199"/>
      <c r="L727" s="1200"/>
      <c r="M727" s="120" t="s">
        <v>46</v>
      </c>
      <c r="N727" s="15"/>
      <c r="O727" s="1190" t="s">
        <v>3543</v>
      </c>
      <c r="P727" s="1191"/>
      <c r="Q727" s="226" t="s">
        <v>688</v>
      </c>
    </row>
    <row r="728" spans="1:18" hidden="1" outlineLevel="2">
      <c r="A728" s="7" t="s">
        <v>41</v>
      </c>
      <c r="B728" s="7" t="s">
        <v>41</v>
      </c>
      <c r="D728" s="96" t="s">
        <v>3594</v>
      </c>
      <c r="E728" s="58" t="s">
        <v>8432</v>
      </c>
      <c r="F728" s="17"/>
      <c r="G728" s="18"/>
      <c r="H728" s="19"/>
      <c r="I728" s="26" t="str">
        <f>"3035"</f>
        <v>3035</v>
      </c>
      <c r="J728" s="26" t="s">
        <v>3368</v>
      </c>
      <c r="K728" s="26" t="s">
        <v>132</v>
      </c>
      <c r="L728" s="27" t="s">
        <v>688</v>
      </c>
      <c r="M728" s="59"/>
      <c r="N728" s="10"/>
      <c r="O728" s="47" t="s">
        <v>727</v>
      </c>
      <c r="P728" s="26" t="s">
        <v>132</v>
      </c>
      <c r="Q728" s="222" t="s">
        <v>688</v>
      </c>
    </row>
    <row r="729" spans="1:18" hidden="1" outlineLevel="2">
      <c r="A729" s="7" t="s">
        <v>41</v>
      </c>
      <c r="B729" s="7" t="s">
        <v>41</v>
      </c>
      <c r="D729" s="96" t="s">
        <v>3594</v>
      </c>
      <c r="E729" s="58" t="s">
        <v>8432</v>
      </c>
      <c r="F729" s="17"/>
      <c r="G729" s="18"/>
      <c r="H729" s="19"/>
      <c r="I729" s="20" t="s">
        <v>190</v>
      </c>
      <c r="J729" s="20" t="s">
        <v>3369</v>
      </c>
      <c r="K729" s="20"/>
      <c r="L729" s="21" t="s">
        <v>84</v>
      </c>
      <c r="M729" s="66"/>
      <c r="N729" s="23"/>
      <c r="O729" s="20"/>
      <c r="P729" s="20"/>
      <c r="Q729" s="213" t="s">
        <v>688</v>
      </c>
    </row>
    <row r="730" spans="1:18" hidden="1" outlineLevel="2">
      <c r="A730" s="7" t="s">
        <v>41</v>
      </c>
      <c r="B730" s="7" t="s">
        <v>41</v>
      </c>
      <c r="D730" s="96" t="s">
        <v>3594</v>
      </c>
      <c r="E730" s="58" t="s">
        <v>8432</v>
      </c>
      <c r="F730" s="17"/>
      <c r="G730" s="18"/>
      <c r="H730" s="19"/>
      <c r="I730" s="26" t="s">
        <v>191</v>
      </c>
      <c r="J730" s="26" t="s">
        <v>3370</v>
      </c>
      <c r="K730" s="26" t="s">
        <v>105</v>
      </c>
      <c r="L730" s="27" t="s">
        <v>688</v>
      </c>
      <c r="M730" s="97" t="s">
        <v>46</v>
      </c>
      <c r="N730" s="98" t="s">
        <v>418</v>
      </c>
      <c r="O730" s="26" t="s">
        <v>3570</v>
      </c>
      <c r="P730" s="26" t="s">
        <v>106</v>
      </c>
      <c r="Q730" s="214" t="s">
        <v>688</v>
      </c>
    </row>
    <row r="731" spans="1:18" ht="84" hidden="1" outlineLevel="2">
      <c r="A731" s="7" t="s">
        <v>41</v>
      </c>
      <c r="B731" s="7" t="s">
        <v>41</v>
      </c>
      <c r="D731" s="96" t="s">
        <v>3594</v>
      </c>
      <c r="E731" s="58" t="s">
        <v>8432</v>
      </c>
      <c r="F731" s="17"/>
      <c r="G731" s="18"/>
      <c r="H731" s="19"/>
      <c r="I731" s="26" t="s">
        <v>193</v>
      </c>
      <c r="J731" s="26" t="s">
        <v>3341</v>
      </c>
      <c r="K731" s="26" t="s">
        <v>132</v>
      </c>
      <c r="L731" s="27" t="s">
        <v>84</v>
      </c>
      <c r="M731" s="97" t="s">
        <v>46</v>
      </c>
      <c r="N731" s="98" t="s">
        <v>419</v>
      </c>
      <c r="O731" s="53" t="s">
        <v>3766</v>
      </c>
      <c r="P731" s="26" t="s">
        <v>132</v>
      </c>
      <c r="Q731" s="214" t="s">
        <v>688</v>
      </c>
    </row>
    <row r="732" spans="1:18" hidden="1" outlineLevel="2">
      <c r="A732" s="7" t="s">
        <v>41</v>
      </c>
      <c r="B732" s="7" t="s">
        <v>41</v>
      </c>
      <c r="D732" s="96" t="s">
        <v>3594</v>
      </c>
      <c r="E732" s="58" t="s">
        <v>8432</v>
      </c>
      <c r="F732" s="17"/>
      <c r="G732" s="18"/>
      <c r="H732" s="19"/>
      <c r="I732" s="26" t="s">
        <v>194</v>
      </c>
      <c r="J732" s="26" t="s">
        <v>3342</v>
      </c>
      <c r="K732" s="26" t="s">
        <v>132</v>
      </c>
      <c r="L732" s="27" t="s">
        <v>84</v>
      </c>
      <c r="M732" s="123"/>
      <c r="N732" s="124"/>
      <c r="O732" s="127"/>
      <c r="P732" s="127"/>
      <c r="Q732" s="218"/>
    </row>
    <row r="733" spans="1:18" hidden="1" outlineLevel="2">
      <c r="A733" s="7" t="s">
        <v>41</v>
      </c>
      <c r="B733" s="7" t="s">
        <v>41</v>
      </c>
      <c r="D733" s="96" t="s">
        <v>3594</v>
      </c>
      <c r="E733" s="58" t="s">
        <v>8432</v>
      </c>
      <c r="F733" s="17"/>
      <c r="G733" s="18"/>
      <c r="H733" s="19"/>
      <c r="I733" s="20" t="s">
        <v>195</v>
      </c>
      <c r="J733" s="20" t="s">
        <v>3371</v>
      </c>
      <c r="K733" s="20"/>
      <c r="L733" s="21" t="s">
        <v>84</v>
      </c>
      <c r="M733" s="128"/>
      <c r="N733" s="129"/>
      <c r="O733" s="138"/>
      <c r="P733" s="138"/>
      <c r="Q733" s="219"/>
    </row>
    <row r="734" spans="1:18" hidden="1" outlineLevel="2">
      <c r="A734" s="7" t="s">
        <v>41</v>
      </c>
      <c r="B734" s="7" t="s">
        <v>41</v>
      </c>
      <c r="D734" s="96" t="s">
        <v>3594</v>
      </c>
      <c r="E734" s="58" t="s">
        <v>8432</v>
      </c>
      <c r="F734" s="17"/>
      <c r="G734" s="18"/>
      <c r="H734" s="19"/>
      <c r="I734" s="26" t="s">
        <v>196</v>
      </c>
      <c r="J734" s="26" t="s">
        <v>3372</v>
      </c>
      <c r="K734" s="26" t="s">
        <v>105</v>
      </c>
      <c r="L734" s="27" t="s">
        <v>688</v>
      </c>
      <c r="M734" s="123"/>
      <c r="N734" s="124"/>
      <c r="O734" s="126"/>
      <c r="P734" s="126"/>
      <c r="Q734" s="218"/>
    </row>
    <row r="735" spans="1:18" hidden="1" outlineLevel="2">
      <c r="A735" s="7" t="s">
        <v>41</v>
      </c>
      <c r="B735" s="7" t="s">
        <v>41</v>
      </c>
      <c r="D735" s="96" t="s">
        <v>3594</v>
      </c>
      <c r="E735" s="58" t="s">
        <v>8432</v>
      </c>
      <c r="F735" s="17"/>
      <c r="G735" s="18"/>
      <c r="H735" s="19"/>
      <c r="I735" s="26" t="s">
        <v>196</v>
      </c>
      <c r="J735" s="26" t="s">
        <v>3372</v>
      </c>
      <c r="K735" s="26" t="s">
        <v>105</v>
      </c>
      <c r="L735" s="27" t="s">
        <v>84</v>
      </c>
      <c r="M735" s="123"/>
      <c r="N735" s="124"/>
      <c r="O735" s="126"/>
      <c r="P735" s="126"/>
      <c r="Q735" s="218"/>
    </row>
    <row r="736" spans="1:18" hidden="1" outlineLevel="2">
      <c r="A736" s="7" t="s">
        <v>41</v>
      </c>
      <c r="B736" s="7" t="s">
        <v>41</v>
      </c>
      <c r="D736" s="96" t="s">
        <v>3594</v>
      </c>
      <c r="E736" s="58" t="s">
        <v>8432</v>
      </c>
      <c r="F736" s="17"/>
      <c r="G736" s="18"/>
      <c r="H736" s="19"/>
      <c r="I736" s="26" t="s">
        <v>196</v>
      </c>
      <c r="J736" s="26" t="s">
        <v>3372</v>
      </c>
      <c r="K736" s="26" t="s">
        <v>105</v>
      </c>
      <c r="L736" s="27" t="s">
        <v>84</v>
      </c>
      <c r="M736" s="123"/>
      <c r="N736" s="124"/>
      <c r="O736" s="126"/>
      <c r="P736" s="126"/>
      <c r="Q736" s="218"/>
    </row>
    <row r="737" spans="1:17" hidden="1" outlineLevel="2">
      <c r="A737" s="7" t="s">
        <v>41</v>
      </c>
      <c r="B737" s="7" t="s">
        <v>41</v>
      </c>
      <c r="D737" s="96" t="s">
        <v>3594</v>
      </c>
      <c r="E737" s="58" t="s">
        <v>8432</v>
      </c>
      <c r="F737" s="17"/>
      <c r="G737" s="18"/>
      <c r="H737" s="19"/>
      <c r="I737" s="26" t="s">
        <v>196</v>
      </c>
      <c r="J737" s="26" t="s">
        <v>3372</v>
      </c>
      <c r="K737" s="26" t="s">
        <v>105</v>
      </c>
      <c r="L737" s="27" t="s">
        <v>84</v>
      </c>
      <c r="M737" s="123"/>
      <c r="N737" s="124"/>
      <c r="O737" s="126"/>
      <c r="P737" s="126"/>
      <c r="Q737" s="218"/>
    </row>
    <row r="738" spans="1:17" hidden="1" outlineLevel="2">
      <c r="A738" s="7" t="s">
        <v>41</v>
      </c>
      <c r="B738" s="7" t="s">
        <v>41</v>
      </c>
      <c r="D738" s="96" t="s">
        <v>3594</v>
      </c>
      <c r="E738" s="58" t="s">
        <v>8432</v>
      </c>
      <c r="F738" s="17"/>
      <c r="G738" s="18"/>
      <c r="H738" s="19"/>
      <c r="I738" s="26" t="s">
        <v>196</v>
      </c>
      <c r="J738" s="26" t="s">
        <v>3372</v>
      </c>
      <c r="K738" s="26" t="s">
        <v>105</v>
      </c>
      <c r="L738" s="27" t="s">
        <v>84</v>
      </c>
      <c r="M738" s="123"/>
      <c r="N738" s="124"/>
      <c r="O738" s="126"/>
      <c r="P738" s="126"/>
      <c r="Q738" s="218"/>
    </row>
    <row r="739" spans="1:17" hidden="1" outlineLevel="2">
      <c r="A739" s="7" t="s">
        <v>41</v>
      </c>
      <c r="B739" s="7" t="s">
        <v>41</v>
      </c>
      <c r="D739" s="96" t="s">
        <v>3594</v>
      </c>
      <c r="E739" s="58" t="s">
        <v>8432</v>
      </c>
      <c r="F739" s="17"/>
      <c r="G739" s="18"/>
      <c r="H739" s="19"/>
      <c r="I739" s="20" t="s">
        <v>197</v>
      </c>
      <c r="J739" s="20" t="s">
        <v>3373</v>
      </c>
      <c r="K739" s="20"/>
      <c r="L739" s="21" t="s">
        <v>84</v>
      </c>
      <c r="M739" s="66"/>
      <c r="N739" s="23"/>
      <c r="O739" s="20"/>
      <c r="P739" s="20"/>
      <c r="Q739" s="213" t="s">
        <v>688</v>
      </c>
    </row>
    <row r="740" spans="1:17" hidden="1" outlineLevel="2">
      <c r="A740" s="7" t="s">
        <v>41</v>
      </c>
      <c r="B740" s="7" t="s">
        <v>41</v>
      </c>
      <c r="D740" s="96" t="s">
        <v>3594</v>
      </c>
      <c r="E740" s="58" t="s">
        <v>8432</v>
      </c>
      <c r="F740" s="17"/>
      <c r="G740" s="18"/>
      <c r="H740" s="19"/>
      <c r="I740" s="26" t="s">
        <v>198</v>
      </c>
      <c r="J740" s="26" t="s">
        <v>3374</v>
      </c>
      <c r="K740" s="26" t="s">
        <v>105</v>
      </c>
      <c r="L740" s="27" t="s">
        <v>688</v>
      </c>
      <c r="M740" s="97" t="s">
        <v>46</v>
      </c>
      <c r="N740" s="98" t="s">
        <v>420</v>
      </c>
      <c r="O740" s="26" t="s">
        <v>3723</v>
      </c>
      <c r="P740" s="26" t="s">
        <v>105</v>
      </c>
      <c r="Q740" s="214" t="s">
        <v>688</v>
      </c>
    </row>
    <row r="741" spans="1:17" hidden="1" outlineLevel="2">
      <c r="A741" s="7" t="s">
        <v>41</v>
      </c>
      <c r="B741" s="7" t="s">
        <v>41</v>
      </c>
      <c r="D741" s="96" t="s">
        <v>3594</v>
      </c>
      <c r="E741" s="58" t="s">
        <v>8432</v>
      </c>
      <c r="F741" s="17"/>
      <c r="G741" s="18"/>
      <c r="H741" s="19"/>
      <c r="I741" s="26" t="s">
        <v>198</v>
      </c>
      <c r="J741" s="26" t="s">
        <v>3374</v>
      </c>
      <c r="K741" s="26" t="s">
        <v>105</v>
      </c>
      <c r="L741" s="27" t="s">
        <v>84</v>
      </c>
      <c r="M741" s="123"/>
      <c r="N741" s="124"/>
      <c r="O741" s="127"/>
      <c r="P741" s="127"/>
      <c r="Q741" s="218"/>
    </row>
    <row r="742" spans="1:17" hidden="1" outlineLevel="2">
      <c r="A742" s="7" t="s">
        <v>41</v>
      </c>
      <c r="B742" s="7" t="s">
        <v>41</v>
      </c>
      <c r="D742" s="96" t="s">
        <v>3594</v>
      </c>
      <c r="E742" s="58" t="s">
        <v>8432</v>
      </c>
      <c r="F742" s="17"/>
      <c r="G742" s="18"/>
      <c r="H742" s="19"/>
      <c r="I742" s="26" t="s">
        <v>198</v>
      </c>
      <c r="J742" s="26" t="s">
        <v>3374</v>
      </c>
      <c r="K742" s="26" t="s">
        <v>105</v>
      </c>
      <c r="L742" s="27" t="s">
        <v>84</v>
      </c>
      <c r="M742" s="123"/>
      <c r="N742" s="124"/>
      <c r="O742" s="127"/>
      <c r="P742" s="127"/>
      <c r="Q742" s="218"/>
    </row>
    <row r="743" spans="1:17" hidden="1" outlineLevel="2">
      <c r="A743" s="7" t="s">
        <v>41</v>
      </c>
      <c r="B743" s="7" t="s">
        <v>41</v>
      </c>
      <c r="D743" s="96" t="s">
        <v>3594</v>
      </c>
      <c r="E743" s="58" t="s">
        <v>8432</v>
      </c>
      <c r="F743" s="17"/>
      <c r="G743" s="18"/>
      <c r="H743" s="19"/>
      <c r="I743" s="26" t="s">
        <v>198</v>
      </c>
      <c r="J743" s="26" t="s">
        <v>3374</v>
      </c>
      <c r="K743" s="26" t="s">
        <v>105</v>
      </c>
      <c r="L743" s="27" t="s">
        <v>84</v>
      </c>
      <c r="M743" s="123"/>
      <c r="N743" s="124"/>
      <c r="O743" s="127"/>
      <c r="P743" s="127"/>
      <c r="Q743" s="218"/>
    </row>
    <row r="744" spans="1:17" hidden="1" outlineLevel="2">
      <c r="A744" s="7" t="s">
        <v>41</v>
      </c>
      <c r="B744" s="7" t="s">
        <v>41</v>
      </c>
      <c r="D744" s="96" t="s">
        <v>3594</v>
      </c>
      <c r="E744" s="58" t="s">
        <v>8432</v>
      </c>
      <c r="F744" s="17"/>
      <c r="G744" s="18"/>
      <c r="H744" s="19"/>
      <c r="I744" s="26" t="s">
        <v>198</v>
      </c>
      <c r="J744" s="26" t="s">
        <v>3374</v>
      </c>
      <c r="K744" s="26" t="s">
        <v>105</v>
      </c>
      <c r="L744" s="27" t="s">
        <v>84</v>
      </c>
      <c r="M744" s="123"/>
      <c r="N744" s="124"/>
      <c r="O744" s="127"/>
      <c r="P744" s="127"/>
      <c r="Q744" s="218"/>
    </row>
    <row r="745" spans="1:17" hidden="1" outlineLevel="2">
      <c r="A745" s="7" t="s">
        <v>41</v>
      </c>
      <c r="B745" s="7" t="s">
        <v>41</v>
      </c>
      <c r="D745" s="96" t="s">
        <v>3594</v>
      </c>
      <c r="E745" s="58" t="s">
        <v>8432</v>
      </c>
      <c r="F745" s="17"/>
      <c r="G745" s="18"/>
      <c r="H745" s="19"/>
      <c r="I745" s="26" t="s">
        <v>199</v>
      </c>
      <c r="J745" s="26" t="s">
        <v>3375</v>
      </c>
      <c r="K745" s="26" t="s">
        <v>132</v>
      </c>
      <c r="L745" s="27" t="s">
        <v>84</v>
      </c>
      <c r="M745" s="123"/>
      <c r="N745" s="124"/>
      <c r="O745" s="127"/>
      <c r="P745" s="127"/>
      <c r="Q745" s="218"/>
    </row>
    <row r="746" spans="1:17" hidden="1" outlineLevel="2">
      <c r="A746" s="7" t="s">
        <v>41</v>
      </c>
      <c r="B746" s="7" t="s">
        <v>41</v>
      </c>
      <c r="D746" s="96" t="s">
        <v>3594</v>
      </c>
      <c r="E746" s="58" t="s">
        <v>8432</v>
      </c>
      <c r="F746" s="17"/>
      <c r="G746" s="18"/>
      <c r="H746" s="19"/>
      <c r="I746" s="20" t="s">
        <v>200</v>
      </c>
      <c r="J746" s="20" t="s">
        <v>3376</v>
      </c>
      <c r="K746" s="20"/>
      <c r="L746" s="21" t="s">
        <v>84</v>
      </c>
      <c r="M746" s="66"/>
      <c r="N746" s="23"/>
      <c r="O746" s="20"/>
      <c r="P746" s="20"/>
      <c r="Q746" s="213" t="s">
        <v>688</v>
      </c>
    </row>
    <row r="747" spans="1:17" hidden="1" outlineLevel="2">
      <c r="A747" s="7" t="s">
        <v>41</v>
      </c>
      <c r="B747" s="7" t="s">
        <v>41</v>
      </c>
      <c r="D747" s="96" t="s">
        <v>3594</v>
      </c>
      <c r="E747" s="58" t="s">
        <v>8432</v>
      </c>
      <c r="F747" s="17"/>
      <c r="G747" s="18"/>
      <c r="H747" s="19"/>
      <c r="I747" s="26" t="s">
        <v>201</v>
      </c>
      <c r="J747" s="26" t="s">
        <v>3377</v>
      </c>
      <c r="K747" s="26" t="s">
        <v>105</v>
      </c>
      <c r="L747" s="27" t="s">
        <v>688</v>
      </c>
      <c r="M747" s="97" t="s">
        <v>46</v>
      </c>
      <c r="N747" s="98" t="s">
        <v>421</v>
      </c>
      <c r="O747" s="26" t="s">
        <v>3724</v>
      </c>
      <c r="P747" s="26" t="s">
        <v>105</v>
      </c>
      <c r="Q747" s="214" t="s">
        <v>688</v>
      </c>
    </row>
    <row r="748" spans="1:17" hidden="1" outlineLevel="2">
      <c r="A748" s="7" t="s">
        <v>41</v>
      </c>
      <c r="B748" s="7" t="s">
        <v>41</v>
      </c>
      <c r="D748" s="96" t="s">
        <v>3594</v>
      </c>
      <c r="E748" s="58" t="s">
        <v>8432</v>
      </c>
      <c r="F748" s="17"/>
      <c r="G748" s="18"/>
      <c r="H748" s="19"/>
      <c r="I748" s="26" t="s">
        <v>201</v>
      </c>
      <c r="J748" s="26" t="s">
        <v>3377</v>
      </c>
      <c r="K748" s="26" t="s">
        <v>105</v>
      </c>
      <c r="L748" s="27" t="s">
        <v>84</v>
      </c>
      <c r="M748" s="97" t="s">
        <v>46</v>
      </c>
      <c r="N748" s="10" t="s">
        <v>422</v>
      </c>
      <c r="O748" s="26" t="s">
        <v>3725</v>
      </c>
      <c r="P748" s="26" t="s">
        <v>105</v>
      </c>
      <c r="Q748" s="216" t="s">
        <v>84</v>
      </c>
    </row>
    <row r="749" spans="1:17" hidden="1" outlineLevel="2">
      <c r="A749" s="7" t="s">
        <v>41</v>
      </c>
      <c r="B749" s="7" t="s">
        <v>41</v>
      </c>
      <c r="D749" s="96" t="s">
        <v>3594</v>
      </c>
      <c r="E749" s="58" t="s">
        <v>8432</v>
      </c>
      <c r="F749" s="17"/>
      <c r="G749" s="18"/>
      <c r="H749" s="19"/>
      <c r="I749" s="26" t="s">
        <v>201</v>
      </c>
      <c r="J749" s="26" t="s">
        <v>3377</v>
      </c>
      <c r="K749" s="26" t="s">
        <v>105</v>
      </c>
      <c r="L749" s="27" t="s">
        <v>84</v>
      </c>
      <c r="M749" s="97" t="s">
        <v>46</v>
      </c>
      <c r="N749" s="10" t="s">
        <v>423</v>
      </c>
      <c r="O749" s="26" t="s">
        <v>3726</v>
      </c>
      <c r="P749" s="26" t="s">
        <v>105</v>
      </c>
      <c r="Q749" s="216" t="s">
        <v>84</v>
      </c>
    </row>
    <row r="750" spans="1:17" hidden="1" outlineLevel="2">
      <c r="A750" s="7" t="s">
        <v>41</v>
      </c>
      <c r="B750" s="7" t="s">
        <v>41</v>
      </c>
      <c r="D750" s="96" t="s">
        <v>3594</v>
      </c>
      <c r="E750" s="58" t="s">
        <v>8432</v>
      </c>
      <c r="F750" s="17"/>
      <c r="G750" s="18"/>
      <c r="H750" s="19"/>
      <c r="I750" s="26" t="s">
        <v>201</v>
      </c>
      <c r="J750" s="26" t="s">
        <v>3377</v>
      </c>
      <c r="K750" s="26" t="s">
        <v>105</v>
      </c>
      <c r="L750" s="27" t="s">
        <v>84</v>
      </c>
      <c r="M750" s="123"/>
      <c r="N750" s="124"/>
      <c r="O750" s="127"/>
      <c r="P750" s="127"/>
      <c r="Q750" s="218"/>
    </row>
    <row r="751" spans="1:17" hidden="1" outlineLevel="2">
      <c r="A751" s="7" t="s">
        <v>41</v>
      </c>
      <c r="B751" s="7" t="s">
        <v>41</v>
      </c>
      <c r="D751" s="96" t="s">
        <v>3594</v>
      </c>
      <c r="E751" s="58" t="s">
        <v>8432</v>
      </c>
      <c r="F751" s="17"/>
      <c r="G751" s="18"/>
      <c r="H751" s="19"/>
      <c r="I751" s="20" t="str">
        <f>"3164"</f>
        <v>3164</v>
      </c>
      <c r="J751" s="20" t="s">
        <v>3378</v>
      </c>
      <c r="K751" s="20" t="s">
        <v>105</v>
      </c>
      <c r="L751" s="21" t="s">
        <v>84</v>
      </c>
      <c r="M751" s="103" t="s">
        <v>46</v>
      </c>
      <c r="N751" s="102" t="s">
        <v>424</v>
      </c>
      <c r="O751" s="20" t="s">
        <v>3727</v>
      </c>
      <c r="P751" s="20" t="s">
        <v>105</v>
      </c>
      <c r="Q751" s="213" t="s">
        <v>688</v>
      </c>
    </row>
    <row r="752" spans="1:17" hidden="1" outlineLevel="2">
      <c r="A752" s="7" t="s">
        <v>41</v>
      </c>
      <c r="B752" s="7" t="s">
        <v>41</v>
      </c>
      <c r="D752" s="96" t="s">
        <v>3594</v>
      </c>
      <c r="E752" s="58" t="s">
        <v>8432</v>
      </c>
      <c r="F752" s="17"/>
      <c r="G752" s="18"/>
      <c r="H752" s="19"/>
      <c r="I752" s="20" t="str">
        <f>"3229"</f>
        <v>3229</v>
      </c>
      <c r="J752" s="20" t="s">
        <v>3379</v>
      </c>
      <c r="K752" s="20" t="s">
        <v>157</v>
      </c>
      <c r="L752" s="21" t="s">
        <v>84</v>
      </c>
      <c r="M752" s="128"/>
      <c r="N752" s="129"/>
      <c r="O752" s="131"/>
      <c r="P752" s="131"/>
      <c r="Q752" s="219"/>
    </row>
    <row r="753" spans="1:18" hidden="1" outlineLevel="2">
      <c r="A753" s="7" t="s">
        <v>41</v>
      </c>
      <c r="B753" s="7" t="s">
        <v>41</v>
      </c>
      <c r="D753" s="96" t="s">
        <v>3594</v>
      </c>
      <c r="E753" s="58" t="s">
        <v>8432</v>
      </c>
      <c r="F753" s="17"/>
      <c r="G753" s="18"/>
      <c r="H753" s="19"/>
      <c r="I753" s="20" t="str">
        <f>"3251"</f>
        <v>3251</v>
      </c>
      <c r="J753" s="20" t="s">
        <v>3380</v>
      </c>
      <c r="K753" s="20" t="s">
        <v>157</v>
      </c>
      <c r="L753" s="21" t="s">
        <v>84</v>
      </c>
      <c r="M753" s="103" t="s">
        <v>46</v>
      </c>
      <c r="N753" s="102" t="s">
        <v>425</v>
      </c>
      <c r="O753" s="20" t="s">
        <v>3728</v>
      </c>
      <c r="P753" s="20" t="s">
        <v>157</v>
      </c>
      <c r="Q753" s="213" t="s">
        <v>688</v>
      </c>
    </row>
    <row r="754" spans="1:18" ht="13.5" hidden="1" outlineLevel="2" thickBot="1">
      <c r="A754" s="7" t="s">
        <v>41</v>
      </c>
      <c r="B754" s="7" t="s">
        <v>41</v>
      </c>
      <c r="D754" s="96" t="s">
        <v>3594</v>
      </c>
      <c r="E754" s="58" t="s">
        <v>8432</v>
      </c>
      <c r="F754" s="38"/>
      <c r="G754" s="39"/>
      <c r="H754" s="40"/>
      <c r="I754" s="41" t="str">
        <f>"3207"</f>
        <v>3207</v>
      </c>
      <c r="J754" s="41" t="s">
        <v>3381</v>
      </c>
      <c r="K754" s="41" t="s">
        <v>132</v>
      </c>
      <c r="L754" s="42" t="s">
        <v>84</v>
      </c>
      <c r="M754" s="104" t="s">
        <v>46</v>
      </c>
      <c r="N754" s="69" t="s">
        <v>426</v>
      </c>
      <c r="O754" s="41" t="s">
        <v>3763</v>
      </c>
      <c r="P754" s="41" t="s">
        <v>124</v>
      </c>
      <c r="Q754" s="225" t="s">
        <v>84</v>
      </c>
    </row>
    <row r="755" spans="1:18" ht="13.5" hidden="1" outlineLevel="2" thickBot="1">
      <c r="A755" s="7" t="s">
        <v>41</v>
      </c>
      <c r="B755" s="7" t="s">
        <v>41</v>
      </c>
      <c r="D755" s="96" t="s">
        <v>3594</v>
      </c>
      <c r="E755" s="58" t="s">
        <v>8432</v>
      </c>
      <c r="F755" s="198"/>
      <c r="G755" s="198"/>
      <c r="H755" s="198"/>
      <c r="I755" s="198"/>
      <c r="J755" s="198"/>
      <c r="K755" s="198"/>
      <c r="L755" s="198"/>
      <c r="M755" s="9"/>
      <c r="N755" s="9"/>
      <c r="O755" s="9"/>
      <c r="P755" s="9"/>
      <c r="Q755" s="7"/>
    </row>
    <row r="756" spans="1:18" ht="13.5" outlineLevel="1" collapsed="1" thickBot="1">
      <c r="C756" s="7" t="s">
        <v>41</v>
      </c>
      <c r="D756" s="96" t="s">
        <v>3594</v>
      </c>
      <c r="E756" s="3" t="s">
        <v>8432</v>
      </c>
      <c r="F756" s="13" t="s">
        <v>417</v>
      </c>
      <c r="G756" s="14">
        <v>10</v>
      </c>
      <c r="H756" s="14">
        <v>2</v>
      </c>
      <c r="I756" s="1198" t="s">
        <v>3730</v>
      </c>
      <c r="J756" s="1199"/>
      <c r="K756" s="1199"/>
      <c r="L756" s="1200"/>
      <c r="M756" s="120" t="s">
        <v>46</v>
      </c>
      <c r="N756" s="15"/>
      <c r="O756" s="1190" t="s">
        <v>3543</v>
      </c>
      <c r="P756" s="1191"/>
      <c r="Q756" s="226" t="s">
        <v>688</v>
      </c>
    </row>
    <row r="757" spans="1:18" hidden="1" outlineLevel="2">
      <c r="C757" s="7" t="s">
        <v>41</v>
      </c>
      <c r="D757" s="96" t="s">
        <v>3594</v>
      </c>
      <c r="E757" s="58" t="s">
        <v>8432</v>
      </c>
      <c r="F757" s="17"/>
      <c r="G757" s="18"/>
      <c r="H757" s="19"/>
      <c r="I757" s="26" t="str">
        <f>"3035"</f>
        <v>3035</v>
      </c>
      <c r="J757" s="26" t="s">
        <v>3368</v>
      </c>
      <c r="K757" s="26" t="s">
        <v>132</v>
      </c>
      <c r="L757" s="27" t="s">
        <v>688</v>
      </c>
      <c r="M757" s="59"/>
      <c r="N757" s="10"/>
      <c r="O757" s="47" t="s">
        <v>727</v>
      </c>
      <c r="P757" s="26" t="s">
        <v>132</v>
      </c>
      <c r="Q757" s="222" t="s">
        <v>688</v>
      </c>
      <c r="R757" s="1192" t="s">
        <v>7992</v>
      </c>
    </row>
    <row r="758" spans="1:18" hidden="1" outlineLevel="2">
      <c r="C758" s="7" t="s">
        <v>41</v>
      </c>
      <c r="D758" s="96" t="s">
        <v>3594</v>
      </c>
      <c r="E758" s="58" t="s">
        <v>8432</v>
      </c>
      <c r="F758" s="17"/>
      <c r="G758" s="18"/>
      <c r="H758" s="19"/>
      <c r="I758" s="20" t="s">
        <v>190</v>
      </c>
      <c r="J758" s="20" t="s">
        <v>3369</v>
      </c>
      <c r="K758" s="20"/>
      <c r="L758" s="21" t="s">
        <v>84</v>
      </c>
      <c r="M758" s="66"/>
      <c r="N758" s="23"/>
      <c r="O758" s="20"/>
      <c r="P758" s="20"/>
      <c r="Q758" s="213" t="s">
        <v>688</v>
      </c>
      <c r="R758" s="1202"/>
    </row>
    <row r="759" spans="1:18" hidden="1" outlineLevel="2">
      <c r="C759" s="7" t="s">
        <v>41</v>
      </c>
      <c r="D759" s="96" t="s">
        <v>3594</v>
      </c>
      <c r="E759" s="58" t="s">
        <v>8432</v>
      </c>
      <c r="F759" s="17"/>
      <c r="G759" s="18"/>
      <c r="H759" s="19"/>
      <c r="I759" s="26" t="s">
        <v>191</v>
      </c>
      <c r="J759" s="26" t="s">
        <v>3370</v>
      </c>
      <c r="K759" s="26" t="s">
        <v>105</v>
      </c>
      <c r="L759" s="27" t="s">
        <v>688</v>
      </c>
      <c r="M759" s="97" t="s">
        <v>46</v>
      </c>
      <c r="N759" s="98" t="s">
        <v>418</v>
      </c>
      <c r="O759" s="26" t="s">
        <v>3570</v>
      </c>
      <c r="P759" s="26" t="s">
        <v>105</v>
      </c>
      <c r="Q759" s="214" t="s">
        <v>688</v>
      </c>
      <c r="R759" s="1202"/>
    </row>
    <row r="760" spans="1:18" ht="36" hidden="1" outlineLevel="2">
      <c r="C760" s="7" t="s">
        <v>41</v>
      </c>
      <c r="D760" s="96" t="s">
        <v>3594</v>
      </c>
      <c r="E760" s="58" t="s">
        <v>8432</v>
      </c>
      <c r="F760" s="17"/>
      <c r="G760" s="18"/>
      <c r="H760" s="19"/>
      <c r="I760" s="26" t="s">
        <v>193</v>
      </c>
      <c r="J760" s="26" t="s">
        <v>3341</v>
      </c>
      <c r="K760" s="26" t="s">
        <v>132</v>
      </c>
      <c r="L760" s="27" t="s">
        <v>84</v>
      </c>
      <c r="M760" s="97" t="s">
        <v>46</v>
      </c>
      <c r="N760" s="98" t="s">
        <v>419</v>
      </c>
      <c r="O760" s="53" t="s">
        <v>3729</v>
      </c>
      <c r="P760" s="26" t="s">
        <v>132</v>
      </c>
      <c r="Q760" s="214" t="s">
        <v>688</v>
      </c>
      <c r="R760" s="1202"/>
    </row>
    <row r="761" spans="1:18" hidden="1" outlineLevel="2">
      <c r="C761" s="7" t="s">
        <v>41</v>
      </c>
      <c r="D761" s="96" t="s">
        <v>3594</v>
      </c>
      <c r="E761" s="58" t="s">
        <v>8432</v>
      </c>
      <c r="F761" s="17"/>
      <c r="G761" s="18"/>
      <c r="H761" s="19"/>
      <c r="I761" s="26" t="s">
        <v>194</v>
      </c>
      <c r="J761" s="26" t="s">
        <v>3342</v>
      </c>
      <c r="K761" s="26" t="s">
        <v>132</v>
      </c>
      <c r="L761" s="27" t="s">
        <v>84</v>
      </c>
      <c r="M761" s="123"/>
      <c r="N761" s="124"/>
      <c r="O761" s="127"/>
      <c r="P761" s="127"/>
      <c r="Q761" s="218"/>
      <c r="R761" s="1202"/>
    </row>
    <row r="762" spans="1:18" hidden="1" outlineLevel="2">
      <c r="C762" s="7" t="s">
        <v>41</v>
      </c>
      <c r="D762" s="96" t="s">
        <v>3594</v>
      </c>
      <c r="E762" s="58" t="s">
        <v>8432</v>
      </c>
      <c r="F762" s="17"/>
      <c r="G762" s="18"/>
      <c r="H762" s="19"/>
      <c r="I762" s="20" t="s">
        <v>195</v>
      </c>
      <c r="J762" s="20" t="s">
        <v>3371</v>
      </c>
      <c r="K762" s="20"/>
      <c r="L762" s="21" t="s">
        <v>84</v>
      </c>
      <c r="M762" s="128"/>
      <c r="N762" s="129"/>
      <c r="O762" s="138"/>
      <c r="P762" s="138"/>
      <c r="Q762" s="219"/>
      <c r="R762" s="1202"/>
    </row>
    <row r="763" spans="1:18" hidden="1" outlineLevel="2">
      <c r="C763" s="7" t="s">
        <v>41</v>
      </c>
      <c r="D763" s="96" t="s">
        <v>3594</v>
      </c>
      <c r="E763" s="58" t="s">
        <v>8432</v>
      </c>
      <c r="F763" s="17"/>
      <c r="G763" s="18"/>
      <c r="H763" s="19"/>
      <c r="I763" s="26" t="s">
        <v>196</v>
      </c>
      <c r="J763" s="26" t="s">
        <v>3372</v>
      </c>
      <c r="K763" s="26" t="s">
        <v>105</v>
      </c>
      <c r="L763" s="27" t="s">
        <v>688</v>
      </c>
      <c r="M763" s="123"/>
      <c r="N763" s="124"/>
      <c r="O763" s="126"/>
      <c r="P763" s="126"/>
      <c r="Q763" s="218"/>
      <c r="R763" s="1202"/>
    </row>
    <row r="764" spans="1:18" hidden="1" outlineLevel="2">
      <c r="C764" s="7" t="s">
        <v>41</v>
      </c>
      <c r="D764" s="96" t="s">
        <v>3594</v>
      </c>
      <c r="E764" s="58" t="s">
        <v>8432</v>
      </c>
      <c r="F764" s="17"/>
      <c r="G764" s="18"/>
      <c r="H764" s="19"/>
      <c r="I764" s="26" t="s">
        <v>196</v>
      </c>
      <c r="J764" s="26" t="s">
        <v>3372</v>
      </c>
      <c r="K764" s="26" t="s">
        <v>105</v>
      </c>
      <c r="L764" s="27" t="s">
        <v>84</v>
      </c>
      <c r="M764" s="123"/>
      <c r="N764" s="124"/>
      <c r="O764" s="126"/>
      <c r="P764" s="126"/>
      <c r="Q764" s="218"/>
      <c r="R764" s="1202"/>
    </row>
    <row r="765" spans="1:18" hidden="1" outlineLevel="2">
      <c r="C765" s="7" t="s">
        <v>41</v>
      </c>
      <c r="D765" s="96" t="s">
        <v>3594</v>
      </c>
      <c r="E765" s="58" t="s">
        <v>8432</v>
      </c>
      <c r="F765" s="17"/>
      <c r="G765" s="18"/>
      <c r="H765" s="19"/>
      <c r="I765" s="26" t="s">
        <v>196</v>
      </c>
      <c r="J765" s="26" t="s">
        <v>3372</v>
      </c>
      <c r="K765" s="26" t="s">
        <v>105</v>
      </c>
      <c r="L765" s="27" t="s">
        <v>84</v>
      </c>
      <c r="M765" s="123"/>
      <c r="N765" s="124"/>
      <c r="O765" s="126"/>
      <c r="P765" s="126"/>
      <c r="Q765" s="218"/>
      <c r="R765" s="1202"/>
    </row>
    <row r="766" spans="1:18" hidden="1" outlineLevel="2">
      <c r="C766" s="7" t="s">
        <v>41</v>
      </c>
      <c r="D766" s="96" t="s">
        <v>3594</v>
      </c>
      <c r="E766" s="58" t="s">
        <v>8432</v>
      </c>
      <c r="F766" s="17"/>
      <c r="G766" s="18"/>
      <c r="H766" s="19"/>
      <c r="I766" s="26" t="s">
        <v>196</v>
      </c>
      <c r="J766" s="26" t="s">
        <v>3372</v>
      </c>
      <c r="K766" s="26" t="s">
        <v>105</v>
      </c>
      <c r="L766" s="27" t="s">
        <v>84</v>
      </c>
      <c r="M766" s="123"/>
      <c r="N766" s="124"/>
      <c r="O766" s="126"/>
      <c r="P766" s="126"/>
      <c r="Q766" s="218"/>
      <c r="R766" s="1202"/>
    </row>
    <row r="767" spans="1:18" hidden="1" outlineLevel="2">
      <c r="C767" s="7" t="s">
        <v>41</v>
      </c>
      <c r="D767" s="96" t="s">
        <v>3594</v>
      </c>
      <c r="E767" s="58" t="s">
        <v>8432</v>
      </c>
      <c r="F767" s="17"/>
      <c r="G767" s="18"/>
      <c r="H767" s="19"/>
      <c r="I767" s="26" t="s">
        <v>196</v>
      </c>
      <c r="J767" s="26" t="s">
        <v>3372</v>
      </c>
      <c r="K767" s="26" t="s">
        <v>105</v>
      </c>
      <c r="L767" s="27" t="s">
        <v>84</v>
      </c>
      <c r="M767" s="123"/>
      <c r="N767" s="124"/>
      <c r="O767" s="126"/>
      <c r="P767" s="126"/>
      <c r="Q767" s="218"/>
      <c r="R767" s="1202"/>
    </row>
    <row r="768" spans="1:18" hidden="1" outlineLevel="2">
      <c r="C768" s="7" t="s">
        <v>41</v>
      </c>
      <c r="D768" s="96" t="s">
        <v>3594</v>
      </c>
      <c r="E768" s="58" t="s">
        <v>8432</v>
      </c>
      <c r="F768" s="17"/>
      <c r="G768" s="18"/>
      <c r="H768" s="19"/>
      <c r="I768" s="20" t="s">
        <v>197</v>
      </c>
      <c r="J768" s="20" t="s">
        <v>3373</v>
      </c>
      <c r="K768" s="20"/>
      <c r="L768" s="21" t="s">
        <v>84</v>
      </c>
      <c r="M768" s="66"/>
      <c r="N768" s="23"/>
      <c r="O768" s="20"/>
      <c r="P768" s="20"/>
      <c r="Q768" s="213" t="s">
        <v>688</v>
      </c>
      <c r="R768" s="1202"/>
    </row>
    <row r="769" spans="3:18" hidden="1" outlineLevel="2">
      <c r="C769" s="7" t="s">
        <v>41</v>
      </c>
      <c r="D769" s="96" t="s">
        <v>3594</v>
      </c>
      <c r="E769" s="58" t="s">
        <v>8432</v>
      </c>
      <c r="F769" s="17"/>
      <c r="G769" s="18"/>
      <c r="H769" s="19"/>
      <c r="I769" s="26" t="s">
        <v>198</v>
      </c>
      <c r="J769" s="26" t="s">
        <v>3374</v>
      </c>
      <c r="K769" s="26" t="s">
        <v>105</v>
      </c>
      <c r="L769" s="27" t="s">
        <v>688</v>
      </c>
      <c r="M769" s="97" t="s">
        <v>46</v>
      </c>
      <c r="N769" s="98" t="s">
        <v>420</v>
      </c>
      <c r="O769" s="26" t="s">
        <v>3723</v>
      </c>
      <c r="P769" s="26" t="s">
        <v>105</v>
      </c>
      <c r="Q769" s="214" t="s">
        <v>688</v>
      </c>
      <c r="R769" s="1202"/>
    </row>
    <row r="770" spans="3:18" hidden="1" outlineLevel="2">
      <c r="C770" s="7" t="s">
        <v>41</v>
      </c>
      <c r="D770" s="96" t="s">
        <v>3594</v>
      </c>
      <c r="E770" s="58" t="s">
        <v>8432</v>
      </c>
      <c r="F770" s="17"/>
      <c r="G770" s="18"/>
      <c r="H770" s="19"/>
      <c r="I770" s="26" t="s">
        <v>198</v>
      </c>
      <c r="J770" s="26" t="s">
        <v>3374</v>
      </c>
      <c r="K770" s="26" t="s">
        <v>105</v>
      </c>
      <c r="L770" s="27" t="s">
        <v>84</v>
      </c>
      <c r="M770" s="123"/>
      <c r="N770" s="124"/>
      <c r="O770" s="127"/>
      <c r="P770" s="127"/>
      <c r="Q770" s="218"/>
      <c r="R770" s="1202"/>
    </row>
    <row r="771" spans="3:18" hidden="1" outlineLevel="2">
      <c r="C771" s="7" t="s">
        <v>41</v>
      </c>
      <c r="D771" s="96" t="s">
        <v>3594</v>
      </c>
      <c r="E771" s="58" t="s">
        <v>8432</v>
      </c>
      <c r="F771" s="17"/>
      <c r="G771" s="18"/>
      <c r="H771" s="19"/>
      <c r="I771" s="26" t="s">
        <v>198</v>
      </c>
      <c r="J771" s="26" t="s">
        <v>3374</v>
      </c>
      <c r="K771" s="26" t="s">
        <v>105</v>
      </c>
      <c r="L771" s="27" t="s">
        <v>84</v>
      </c>
      <c r="M771" s="123"/>
      <c r="N771" s="124"/>
      <c r="O771" s="127"/>
      <c r="P771" s="127"/>
      <c r="Q771" s="218"/>
      <c r="R771" s="1202"/>
    </row>
    <row r="772" spans="3:18" hidden="1" outlineLevel="2">
      <c r="C772" s="7" t="s">
        <v>41</v>
      </c>
      <c r="D772" s="96" t="s">
        <v>3594</v>
      </c>
      <c r="E772" s="58" t="s">
        <v>8432</v>
      </c>
      <c r="F772" s="17"/>
      <c r="G772" s="18"/>
      <c r="H772" s="19"/>
      <c r="I772" s="26" t="s">
        <v>198</v>
      </c>
      <c r="J772" s="26" t="s">
        <v>3374</v>
      </c>
      <c r="K772" s="26" t="s">
        <v>105</v>
      </c>
      <c r="L772" s="27" t="s">
        <v>84</v>
      </c>
      <c r="M772" s="123"/>
      <c r="N772" s="124"/>
      <c r="O772" s="127"/>
      <c r="P772" s="127"/>
      <c r="Q772" s="218"/>
      <c r="R772" s="1202"/>
    </row>
    <row r="773" spans="3:18" hidden="1" outlineLevel="2">
      <c r="C773" s="7" t="s">
        <v>41</v>
      </c>
      <c r="D773" s="96" t="s">
        <v>3594</v>
      </c>
      <c r="E773" s="58" t="s">
        <v>8432</v>
      </c>
      <c r="F773" s="17"/>
      <c r="G773" s="18"/>
      <c r="H773" s="19"/>
      <c r="I773" s="26" t="s">
        <v>198</v>
      </c>
      <c r="J773" s="26" t="s">
        <v>3374</v>
      </c>
      <c r="K773" s="26" t="s">
        <v>105</v>
      </c>
      <c r="L773" s="27" t="s">
        <v>84</v>
      </c>
      <c r="M773" s="123"/>
      <c r="N773" s="124"/>
      <c r="O773" s="127"/>
      <c r="P773" s="127"/>
      <c r="Q773" s="218"/>
      <c r="R773" s="1202"/>
    </row>
    <row r="774" spans="3:18" hidden="1" outlineLevel="2">
      <c r="C774" s="7" t="s">
        <v>41</v>
      </c>
      <c r="D774" s="96" t="s">
        <v>3594</v>
      </c>
      <c r="E774" s="58" t="s">
        <v>8432</v>
      </c>
      <c r="F774" s="17"/>
      <c r="G774" s="18"/>
      <c r="H774" s="19"/>
      <c r="I774" s="26" t="s">
        <v>199</v>
      </c>
      <c r="J774" s="26" t="s">
        <v>3375</v>
      </c>
      <c r="K774" s="26" t="s">
        <v>132</v>
      </c>
      <c r="L774" s="27" t="s">
        <v>84</v>
      </c>
      <c r="M774" s="123"/>
      <c r="N774" s="124"/>
      <c r="O774" s="127"/>
      <c r="P774" s="127"/>
      <c r="Q774" s="218"/>
      <c r="R774" s="1202"/>
    </row>
    <row r="775" spans="3:18" hidden="1" outlineLevel="2">
      <c r="C775" s="7" t="s">
        <v>41</v>
      </c>
      <c r="D775" s="96" t="s">
        <v>3594</v>
      </c>
      <c r="E775" s="58" t="s">
        <v>8432</v>
      </c>
      <c r="F775" s="17"/>
      <c r="G775" s="18"/>
      <c r="H775" s="19"/>
      <c r="I775" s="20" t="s">
        <v>200</v>
      </c>
      <c r="J775" s="20" t="s">
        <v>3376</v>
      </c>
      <c r="K775" s="20"/>
      <c r="L775" s="21" t="s">
        <v>84</v>
      </c>
      <c r="M775" s="66"/>
      <c r="N775" s="23"/>
      <c r="O775" s="20"/>
      <c r="P775" s="20"/>
      <c r="Q775" s="213" t="s">
        <v>688</v>
      </c>
      <c r="R775" s="1202"/>
    </row>
    <row r="776" spans="3:18" hidden="1" outlineLevel="2">
      <c r="C776" s="7" t="s">
        <v>41</v>
      </c>
      <c r="D776" s="96" t="s">
        <v>3594</v>
      </c>
      <c r="E776" s="58" t="s">
        <v>8432</v>
      </c>
      <c r="F776" s="17"/>
      <c r="G776" s="18"/>
      <c r="H776" s="19"/>
      <c r="I776" s="26" t="s">
        <v>201</v>
      </c>
      <c r="J776" s="26" t="s">
        <v>3377</v>
      </c>
      <c r="K776" s="26" t="s">
        <v>105</v>
      </c>
      <c r="L776" s="27" t="s">
        <v>688</v>
      </c>
      <c r="M776" s="97" t="s">
        <v>46</v>
      </c>
      <c r="N776" s="98" t="s">
        <v>421</v>
      </c>
      <c r="O776" s="26" t="s">
        <v>3724</v>
      </c>
      <c r="P776" s="26" t="s">
        <v>105</v>
      </c>
      <c r="Q776" s="214" t="s">
        <v>688</v>
      </c>
      <c r="R776" s="1202"/>
    </row>
    <row r="777" spans="3:18" hidden="1" outlineLevel="2">
      <c r="C777" s="7" t="s">
        <v>41</v>
      </c>
      <c r="D777" s="96" t="s">
        <v>3594</v>
      </c>
      <c r="E777" s="58" t="s">
        <v>8432</v>
      </c>
      <c r="F777" s="17"/>
      <c r="G777" s="18"/>
      <c r="H777" s="19"/>
      <c r="I777" s="26" t="s">
        <v>201</v>
      </c>
      <c r="J777" s="26" t="s">
        <v>3377</v>
      </c>
      <c r="K777" s="26" t="s">
        <v>105</v>
      </c>
      <c r="L777" s="27" t="s">
        <v>84</v>
      </c>
      <c r="M777" s="97" t="s">
        <v>46</v>
      </c>
      <c r="N777" s="10" t="s">
        <v>422</v>
      </c>
      <c r="O777" s="26" t="s">
        <v>3725</v>
      </c>
      <c r="P777" s="26" t="s">
        <v>105</v>
      </c>
      <c r="Q777" s="216" t="s">
        <v>84</v>
      </c>
      <c r="R777" s="1202"/>
    </row>
    <row r="778" spans="3:18" hidden="1" outlineLevel="2">
      <c r="C778" s="7" t="s">
        <v>41</v>
      </c>
      <c r="D778" s="96" t="s">
        <v>3594</v>
      </c>
      <c r="E778" s="58" t="s">
        <v>8432</v>
      </c>
      <c r="F778" s="17"/>
      <c r="G778" s="18"/>
      <c r="H778" s="19"/>
      <c r="I778" s="26" t="s">
        <v>201</v>
      </c>
      <c r="J778" s="26" t="s">
        <v>3377</v>
      </c>
      <c r="K778" s="26" t="s">
        <v>105</v>
      </c>
      <c r="L778" s="27" t="s">
        <v>84</v>
      </c>
      <c r="M778" s="97" t="s">
        <v>46</v>
      </c>
      <c r="N778" s="10" t="s">
        <v>423</v>
      </c>
      <c r="O778" s="26" t="s">
        <v>3726</v>
      </c>
      <c r="P778" s="26" t="s">
        <v>105</v>
      </c>
      <c r="Q778" s="216" t="s">
        <v>84</v>
      </c>
      <c r="R778" s="1202"/>
    </row>
    <row r="779" spans="3:18" hidden="1" outlineLevel="2">
      <c r="C779" s="7" t="s">
        <v>41</v>
      </c>
      <c r="D779" s="96" t="s">
        <v>3594</v>
      </c>
      <c r="E779" s="58" t="s">
        <v>8432</v>
      </c>
      <c r="F779" s="17"/>
      <c r="G779" s="18"/>
      <c r="H779" s="19"/>
      <c r="I779" s="26" t="s">
        <v>201</v>
      </c>
      <c r="J779" s="26" t="s">
        <v>3377</v>
      </c>
      <c r="K779" s="26" t="s">
        <v>105</v>
      </c>
      <c r="L779" s="27" t="s">
        <v>84</v>
      </c>
      <c r="M779" s="123"/>
      <c r="N779" s="124"/>
      <c r="O779" s="127"/>
      <c r="P779" s="127"/>
      <c r="Q779" s="218"/>
      <c r="R779" s="1202"/>
    </row>
    <row r="780" spans="3:18" hidden="1" outlineLevel="2">
      <c r="C780" s="7" t="s">
        <v>41</v>
      </c>
      <c r="D780" s="96" t="s">
        <v>3594</v>
      </c>
      <c r="E780" s="58" t="s">
        <v>8432</v>
      </c>
      <c r="F780" s="17"/>
      <c r="G780" s="18"/>
      <c r="H780" s="19"/>
      <c r="I780" s="20" t="str">
        <f>"3164"</f>
        <v>3164</v>
      </c>
      <c r="J780" s="20" t="s">
        <v>3378</v>
      </c>
      <c r="K780" s="20" t="s">
        <v>105</v>
      </c>
      <c r="L780" s="21" t="s">
        <v>84</v>
      </c>
      <c r="M780" s="103" t="s">
        <v>46</v>
      </c>
      <c r="N780" s="102" t="s">
        <v>424</v>
      </c>
      <c r="O780" s="20" t="s">
        <v>3727</v>
      </c>
      <c r="P780" s="20" t="s">
        <v>105</v>
      </c>
      <c r="Q780" s="213" t="s">
        <v>688</v>
      </c>
      <c r="R780" s="1202"/>
    </row>
    <row r="781" spans="3:18" hidden="1" outlineLevel="2">
      <c r="C781" s="7" t="s">
        <v>41</v>
      </c>
      <c r="D781" s="96" t="s">
        <v>3594</v>
      </c>
      <c r="E781" s="58" t="s">
        <v>8432</v>
      </c>
      <c r="F781" s="17"/>
      <c r="G781" s="18"/>
      <c r="H781" s="19"/>
      <c r="I781" s="20" t="str">
        <f>"3229"</f>
        <v>3229</v>
      </c>
      <c r="J781" s="20" t="s">
        <v>3379</v>
      </c>
      <c r="K781" s="20" t="s">
        <v>157</v>
      </c>
      <c r="L781" s="21" t="s">
        <v>84</v>
      </c>
      <c r="M781" s="128"/>
      <c r="N781" s="129"/>
      <c r="O781" s="131"/>
      <c r="P781" s="131"/>
      <c r="Q781" s="219"/>
      <c r="R781" s="1202"/>
    </row>
    <row r="782" spans="3:18" hidden="1" outlineLevel="2">
      <c r="C782" s="7" t="s">
        <v>41</v>
      </c>
      <c r="D782" s="96" t="s">
        <v>3594</v>
      </c>
      <c r="E782" s="58" t="s">
        <v>8432</v>
      </c>
      <c r="F782" s="17"/>
      <c r="G782" s="18"/>
      <c r="H782" s="19"/>
      <c r="I782" s="20" t="str">
        <f>"3251"</f>
        <v>3251</v>
      </c>
      <c r="J782" s="20" t="s">
        <v>3380</v>
      </c>
      <c r="K782" s="20" t="s">
        <v>157</v>
      </c>
      <c r="L782" s="21" t="s">
        <v>84</v>
      </c>
      <c r="M782" s="103" t="s">
        <v>46</v>
      </c>
      <c r="N782" s="102" t="s">
        <v>425</v>
      </c>
      <c r="O782" s="20" t="s">
        <v>3728</v>
      </c>
      <c r="P782" s="20" t="s">
        <v>157</v>
      </c>
      <c r="Q782" s="213" t="s">
        <v>688</v>
      </c>
      <c r="R782" s="1202"/>
    </row>
    <row r="783" spans="3:18" ht="13.5" hidden="1" outlineLevel="2" thickBot="1">
      <c r="C783" s="7" t="s">
        <v>41</v>
      </c>
      <c r="D783" s="96" t="s">
        <v>3594</v>
      </c>
      <c r="E783" s="58" t="s">
        <v>8432</v>
      </c>
      <c r="F783" s="38"/>
      <c r="G783" s="39"/>
      <c r="H783" s="40"/>
      <c r="I783" s="41" t="str">
        <f>"3207"</f>
        <v>3207</v>
      </c>
      <c r="J783" s="41" t="s">
        <v>3381</v>
      </c>
      <c r="K783" s="41" t="s">
        <v>132</v>
      </c>
      <c r="L783" s="42" t="s">
        <v>84</v>
      </c>
      <c r="M783" s="104" t="s">
        <v>46</v>
      </c>
      <c r="N783" s="373" t="s">
        <v>426</v>
      </c>
      <c r="O783" s="41" t="s">
        <v>3763</v>
      </c>
      <c r="P783" s="41" t="s">
        <v>124</v>
      </c>
      <c r="Q783" s="230" t="s">
        <v>688</v>
      </c>
      <c r="R783" s="1203"/>
    </row>
    <row r="784" spans="3:18" ht="13.5" hidden="1" outlineLevel="2" thickBot="1">
      <c r="C784" s="7" t="s">
        <v>41</v>
      </c>
      <c r="D784" s="96" t="s">
        <v>3594</v>
      </c>
      <c r="E784" s="58" t="s">
        <v>8432</v>
      </c>
      <c r="F784" s="198"/>
      <c r="G784" s="198"/>
      <c r="H784" s="198"/>
      <c r="I784" s="198"/>
      <c r="J784" s="198"/>
      <c r="K784" s="198"/>
      <c r="L784" s="198"/>
      <c r="M784" s="9"/>
      <c r="N784" s="9"/>
      <c r="O784" s="9"/>
      <c r="P784" s="9"/>
      <c r="Q784" s="7"/>
    </row>
    <row r="785" spans="3:18" ht="13.5" outlineLevel="1" collapsed="1" thickBot="1">
      <c r="C785" s="7" t="s">
        <v>41</v>
      </c>
      <c r="D785" s="96" t="s">
        <v>3594</v>
      </c>
      <c r="E785" s="3" t="s">
        <v>8433</v>
      </c>
      <c r="F785" s="13" t="s">
        <v>1143</v>
      </c>
      <c r="G785" s="14">
        <v>13</v>
      </c>
      <c r="H785" s="14">
        <v>3</v>
      </c>
      <c r="I785" s="1198" t="s">
        <v>3731</v>
      </c>
      <c r="J785" s="1199"/>
      <c r="K785" s="1199"/>
      <c r="L785" s="1200"/>
      <c r="M785" s="120" t="s">
        <v>46</v>
      </c>
      <c r="N785" s="15"/>
      <c r="O785" s="1196" t="s">
        <v>3784</v>
      </c>
      <c r="P785" s="1197"/>
      <c r="Q785" s="212" t="s">
        <v>109</v>
      </c>
    </row>
    <row r="786" spans="3:18" hidden="1" outlineLevel="2">
      <c r="C786" s="7" t="s">
        <v>41</v>
      </c>
      <c r="D786" s="96" t="s">
        <v>3594</v>
      </c>
      <c r="E786" s="58" t="s">
        <v>8433</v>
      </c>
      <c r="F786" s="17"/>
      <c r="G786" s="18"/>
      <c r="H786" s="19"/>
      <c r="I786" s="26" t="s">
        <v>181</v>
      </c>
      <c r="J786" s="26" t="s">
        <v>182</v>
      </c>
      <c r="K786" s="26"/>
      <c r="L786" s="31" t="s">
        <v>688</v>
      </c>
      <c r="M786" s="59"/>
      <c r="N786" s="10"/>
      <c r="O786" s="26"/>
      <c r="P786" s="26"/>
      <c r="Q786" s="222" t="s">
        <v>688</v>
      </c>
      <c r="R786" s="1192" t="s">
        <v>5404</v>
      </c>
    </row>
    <row r="787" spans="3:18" hidden="1" outlineLevel="2">
      <c r="C787" s="7" t="s">
        <v>41</v>
      </c>
      <c r="D787" s="96" t="s">
        <v>3594</v>
      </c>
      <c r="E787" s="58" t="s">
        <v>8433</v>
      </c>
      <c r="F787" s="17"/>
      <c r="G787" s="18"/>
      <c r="H787" s="19"/>
      <c r="I787" s="26" t="s">
        <v>183</v>
      </c>
      <c r="J787" s="26" t="s">
        <v>3364</v>
      </c>
      <c r="K787" s="26" t="s">
        <v>132</v>
      </c>
      <c r="L787" s="31" t="s">
        <v>688</v>
      </c>
      <c r="M787" s="59"/>
      <c r="N787" s="10"/>
      <c r="O787" s="47" t="s">
        <v>1142</v>
      </c>
      <c r="P787" s="26" t="s">
        <v>132</v>
      </c>
      <c r="Q787" s="214" t="s">
        <v>688</v>
      </c>
      <c r="R787" s="1202"/>
    </row>
    <row r="788" spans="3:18" hidden="1" outlineLevel="2">
      <c r="C788" s="7" t="s">
        <v>41</v>
      </c>
      <c r="D788" s="96" t="s">
        <v>3594</v>
      </c>
      <c r="E788" s="58" t="s">
        <v>8433</v>
      </c>
      <c r="F788" s="17"/>
      <c r="G788" s="18"/>
      <c r="H788" s="19"/>
      <c r="I788" s="26" t="s">
        <v>184</v>
      </c>
      <c r="J788" s="26" t="s">
        <v>3365</v>
      </c>
      <c r="K788" s="26" t="s">
        <v>105</v>
      </c>
      <c r="L788" s="31" t="s">
        <v>84</v>
      </c>
      <c r="M788" s="97" t="s">
        <v>46</v>
      </c>
      <c r="N788" s="385" t="s">
        <v>1097</v>
      </c>
      <c r="O788" s="26" t="s">
        <v>3731</v>
      </c>
      <c r="P788" s="26" t="s">
        <v>1134</v>
      </c>
      <c r="Q788" s="214" t="s">
        <v>688</v>
      </c>
      <c r="R788" s="1202"/>
    </row>
    <row r="789" spans="3:18" hidden="1" outlineLevel="2">
      <c r="C789" s="7" t="s">
        <v>41</v>
      </c>
      <c r="D789" s="96" t="s">
        <v>3594</v>
      </c>
      <c r="E789" s="58" t="s">
        <v>8433</v>
      </c>
      <c r="F789" s="17"/>
      <c r="G789" s="18"/>
      <c r="H789" s="19"/>
      <c r="I789" s="26" t="s">
        <v>185</v>
      </c>
      <c r="J789" s="26" t="s">
        <v>3366</v>
      </c>
      <c r="K789" s="26" t="s">
        <v>130</v>
      </c>
      <c r="L789" s="31" t="s">
        <v>84</v>
      </c>
      <c r="M789" s="123"/>
      <c r="N789" s="124"/>
      <c r="O789" s="127"/>
      <c r="P789" s="127"/>
      <c r="Q789" s="218"/>
      <c r="R789" s="1202"/>
    </row>
    <row r="790" spans="3:18" ht="13.5" hidden="1" outlineLevel="2" thickBot="1">
      <c r="C790" s="7" t="s">
        <v>41</v>
      </c>
      <c r="D790" s="96" t="s">
        <v>3594</v>
      </c>
      <c r="E790" s="58" t="s">
        <v>8433</v>
      </c>
      <c r="F790" s="38"/>
      <c r="G790" s="39"/>
      <c r="H790" s="40"/>
      <c r="I790" s="48" t="s">
        <v>187</v>
      </c>
      <c r="J790" s="48" t="s">
        <v>3367</v>
      </c>
      <c r="K790" s="48" t="s">
        <v>105</v>
      </c>
      <c r="L790" s="60" t="s">
        <v>84</v>
      </c>
      <c r="M790" s="139"/>
      <c r="N790" s="140"/>
      <c r="O790" s="151"/>
      <c r="P790" s="151"/>
      <c r="Q790" s="221"/>
      <c r="R790" s="1203"/>
    </row>
    <row r="791" spans="3:18" ht="13.5" hidden="1" outlineLevel="2" thickBot="1">
      <c r="C791" s="7" t="s">
        <v>41</v>
      </c>
      <c r="D791" s="96" t="s">
        <v>3594</v>
      </c>
      <c r="E791" s="58" t="s">
        <v>8433</v>
      </c>
      <c r="F791" s="198"/>
      <c r="G791" s="198"/>
      <c r="H791" s="198"/>
      <c r="I791" s="198"/>
      <c r="J791" s="198"/>
      <c r="K791" s="198"/>
      <c r="L791" s="198"/>
      <c r="M791" s="9"/>
      <c r="N791" s="9"/>
      <c r="O791" s="9"/>
      <c r="P791" s="9"/>
      <c r="Q791" s="7"/>
    </row>
    <row r="792" spans="3:18" ht="13.5" outlineLevel="1" collapsed="1" thickBot="1">
      <c r="C792" s="7" t="s">
        <v>41</v>
      </c>
      <c r="D792" s="96" t="s">
        <v>3594</v>
      </c>
      <c r="E792" s="3" t="s">
        <v>8434</v>
      </c>
      <c r="F792" s="13" t="s">
        <v>1144</v>
      </c>
      <c r="G792" s="14">
        <v>17</v>
      </c>
      <c r="H792" s="14">
        <v>5</v>
      </c>
      <c r="I792" s="1198" t="s">
        <v>3732</v>
      </c>
      <c r="J792" s="1199"/>
      <c r="K792" s="1199"/>
      <c r="L792" s="1200"/>
      <c r="M792" s="120" t="s">
        <v>46</v>
      </c>
      <c r="N792" s="15"/>
      <c r="O792" s="1196" t="s">
        <v>3785</v>
      </c>
      <c r="P792" s="1197"/>
      <c r="Q792" s="212" t="s">
        <v>109</v>
      </c>
    </row>
    <row r="793" spans="3:18" hidden="1" outlineLevel="2">
      <c r="C793" s="7" t="s">
        <v>41</v>
      </c>
      <c r="D793" s="96" t="s">
        <v>3594</v>
      </c>
      <c r="E793" s="58" t="s">
        <v>8434</v>
      </c>
      <c r="F793" s="17"/>
      <c r="G793" s="18"/>
      <c r="H793" s="19"/>
      <c r="I793" s="425" t="s">
        <v>1153</v>
      </c>
      <c r="J793" s="26" t="s">
        <v>3401</v>
      </c>
      <c r="K793" s="26" t="s">
        <v>132</v>
      </c>
      <c r="L793" s="27" t="s">
        <v>84</v>
      </c>
      <c r="M793" s="523"/>
      <c r="N793" s="8"/>
      <c r="O793" s="47" t="s">
        <v>1147</v>
      </c>
      <c r="P793" s="26" t="s">
        <v>132</v>
      </c>
      <c r="Q793" s="222" t="s">
        <v>688</v>
      </c>
      <c r="R793" s="1201" t="s">
        <v>5405</v>
      </c>
    </row>
    <row r="794" spans="3:18" hidden="1" outlineLevel="2">
      <c r="C794" s="7" t="s">
        <v>41</v>
      </c>
      <c r="D794" s="96" t="s">
        <v>3594</v>
      </c>
      <c r="E794" s="58" t="s">
        <v>8434</v>
      </c>
      <c r="F794" s="17"/>
      <c r="G794" s="18"/>
      <c r="H794" s="19"/>
      <c r="I794" s="20" t="s">
        <v>1145</v>
      </c>
      <c r="J794" s="20" t="s">
        <v>3402</v>
      </c>
      <c r="K794" s="20"/>
      <c r="L794" s="21" t="s">
        <v>84</v>
      </c>
      <c r="M794" s="526"/>
      <c r="N794" s="527"/>
      <c r="O794" s="195"/>
      <c r="P794" s="195"/>
      <c r="Q794" s="528"/>
      <c r="R794" s="1193"/>
    </row>
    <row r="795" spans="3:18" hidden="1" outlineLevel="2">
      <c r="C795" s="7" t="s">
        <v>41</v>
      </c>
      <c r="D795" s="96" t="s">
        <v>3594</v>
      </c>
      <c r="E795" s="58" t="s">
        <v>8434</v>
      </c>
      <c r="F795" s="17"/>
      <c r="G795" s="18"/>
      <c r="H795" s="19"/>
      <c r="I795" s="26" t="s">
        <v>1146</v>
      </c>
      <c r="J795" s="26" t="s">
        <v>3403</v>
      </c>
      <c r="K795" s="26" t="s">
        <v>174</v>
      </c>
      <c r="L795" s="27" t="s">
        <v>84</v>
      </c>
      <c r="M795" s="529"/>
      <c r="N795" s="530"/>
      <c r="O795" s="172"/>
      <c r="P795" s="172"/>
      <c r="Q795" s="531"/>
      <c r="R795" s="1193"/>
    </row>
    <row r="796" spans="3:18" ht="13.5" hidden="1" outlineLevel="2" thickBot="1">
      <c r="C796" s="7" t="s">
        <v>41</v>
      </c>
      <c r="D796" s="96" t="s">
        <v>3594</v>
      </c>
      <c r="E796" s="58" t="s">
        <v>8434</v>
      </c>
      <c r="F796" s="519"/>
      <c r="G796" s="240"/>
      <c r="H796" s="520"/>
      <c r="I796" s="423" t="s">
        <v>1152</v>
      </c>
      <c r="J796" s="423" t="s">
        <v>3404</v>
      </c>
      <c r="K796" s="423" t="s">
        <v>105</v>
      </c>
      <c r="L796" s="424" t="s">
        <v>84</v>
      </c>
      <c r="M796" s="532"/>
      <c r="N796" s="533"/>
      <c r="O796" s="534"/>
      <c r="P796" s="535"/>
      <c r="Q796" s="536"/>
      <c r="R796" s="1194"/>
    </row>
    <row r="797" spans="3:18" ht="13.5" hidden="1" outlineLevel="2" thickBot="1">
      <c r="C797" s="7" t="s">
        <v>41</v>
      </c>
      <c r="D797" s="96" t="s">
        <v>3594</v>
      </c>
      <c r="E797" s="58" t="s">
        <v>8434</v>
      </c>
      <c r="F797" s="198"/>
      <c r="G797" s="198"/>
      <c r="H797" s="198"/>
      <c r="I797" s="198"/>
      <c r="J797" s="198"/>
      <c r="K797" s="198"/>
      <c r="L797" s="198"/>
      <c r="M797" s="9"/>
      <c r="N797" s="9"/>
      <c r="O797" s="9"/>
      <c r="P797" s="9"/>
      <c r="Q797" s="7"/>
    </row>
    <row r="798" spans="3:18" ht="13.5" outlineLevel="1" collapsed="1" thickBot="1">
      <c r="C798" s="7" t="s">
        <v>41</v>
      </c>
      <c r="D798" s="96" t="s">
        <v>3594</v>
      </c>
      <c r="E798" s="3" t="s">
        <v>8434</v>
      </c>
      <c r="F798" s="13" t="s">
        <v>1158</v>
      </c>
      <c r="G798" s="14">
        <v>18</v>
      </c>
      <c r="H798" s="14">
        <v>5</v>
      </c>
      <c r="I798" s="1198" t="s">
        <v>3732</v>
      </c>
      <c r="J798" s="1199"/>
      <c r="K798" s="1199"/>
      <c r="L798" s="1200"/>
      <c r="M798" s="120" t="s">
        <v>46</v>
      </c>
      <c r="N798" s="15"/>
      <c r="O798" s="1196" t="s">
        <v>3785</v>
      </c>
      <c r="P798" s="1197"/>
      <c r="Q798" s="212" t="s">
        <v>109</v>
      </c>
    </row>
    <row r="799" spans="3:18" hidden="1" outlineLevel="2">
      <c r="C799" s="7" t="s">
        <v>41</v>
      </c>
      <c r="D799" s="96" t="s">
        <v>3594</v>
      </c>
      <c r="E799" s="58" t="s">
        <v>8434</v>
      </c>
      <c r="F799" s="17"/>
      <c r="G799" s="18"/>
      <c r="H799" s="19"/>
      <c r="I799" s="26" t="s">
        <v>1148</v>
      </c>
      <c r="J799" s="26" t="s">
        <v>3405</v>
      </c>
      <c r="K799" s="26"/>
      <c r="L799" s="31" t="s">
        <v>688</v>
      </c>
      <c r="M799" s="523"/>
      <c r="N799" s="8"/>
      <c r="O799" s="26"/>
      <c r="P799" s="26"/>
      <c r="Q799" s="222" t="s">
        <v>688</v>
      </c>
      <c r="R799" s="1201" t="s">
        <v>5492</v>
      </c>
    </row>
    <row r="800" spans="3:18" hidden="1" outlineLevel="2">
      <c r="C800" s="7" t="s">
        <v>41</v>
      </c>
      <c r="D800" s="96" t="s">
        <v>3594</v>
      </c>
      <c r="E800" s="58" t="s">
        <v>8434</v>
      </c>
      <c r="F800" s="17"/>
      <c r="G800" s="18"/>
      <c r="H800" s="19"/>
      <c r="I800" s="26" t="s">
        <v>1149</v>
      </c>
      <c r="J800" s="26" t="s">
        <v>3406</v>
      </c>
      <c r="K800" s="26" t="s">
        <v>1151</v>
      </c>
      <c r="L800" s="31" t="s">
        <v>688</v>
      </c>
      <c r="M800" s="97" t="s">
        <v>46</v>
      </c>
      <c r="N800" s="385" t="s">
        <v>1157</v>
      </c>
      <c r="O800" s="26" t="s">
        <v>5403</v>
      </c>
      <c r="P800" s="26" t="s">
        <v>1156</v>
      </c>
      <c r="Q800" s="214" t="s">
        <v>688</v>
      </c>
      <c r="R800" s="1202"/>
    </row>
    <row r="801" spans="1:18" ht="13.5" hidden="1" outlineLevel="2" thickBot="1">
      <c r="C801" s="7" t="s">
        <v>41</v>
      </c>
      <c r="D801" s="96" t="s">
        <v>3594</v>
      </c>
      <c r="E801" s="58" t="s">
        <v>8434</v>
      </c>
      <c r="F801" s="519"/>
      <c r="G801" s="240"/>
      <c r="H801" s="520"/>
      <c r="I801" s="423" t="s">
        <v>1150</v>
      </c>
      <c r="J801" s="423" t="s">
        <v>3407</v>
      </c>
      <c r="K801" s="423" t="s">
        <v>132</v>
      </c>
      <c r="L801" s="525" t="s">
        <v>84</v>
      </c>
      <c r="M801" s="521" t="s">
        <v>46</v>
      </c>
      <c r="N801" s="524"/>
      <c r="O801" s="423" t="s">
        <v>1155</v>
      </c>
      <c r="P801" s="423" t="s">
        <v>132</v>
      </c>
      <c r="Q801" s="522" t="s">
        <v>688</v>
      </c>
      <c r="R801" s="1203"/>
    </row>
    <row r="802" spans="1:18" ht="13.5" hidden="1" outlineLevel="2" thickBot="1">
      <c r="C802" s="7" t="s">
        <v>41</v>
      </c>
      <c r="D802" s="96" t="s">
        <v>3594</v>
      </c>
      <c r="E802" s="58" t="s">
        <v>8434</v>
      </c>
      <c r="F802" s="198"/>
      <c r="G802" s="198"/>
      <c r="H802" s="198"/>
      <c r="I802" s="198"/>
      <c r="J802" s="198"/>
      <c r="K802" s="198"/>
      <c r="L802" s="198"/>
      <c r="M802" s="9"/>
      <c r="N802" s="9"/>
      <c r="O802" s="9"/>
      <c r="P802" s="9"/>
      <c r="Q802" s="7"/>
    </row>
    <row r="803" spans="1:18" ht="13.5" outlineLevel="1" collapsed="1" thickBot="1">
      <c r="A803" s="7" t="s">
        <v>41</v>
      </c>
      <c r="B803" s="7" t="s">
        <v>41</v>
      </c>
      <c r="D803" s="96" t="s">
        <v>3594</v>
      </c>
      <c r="E803" s="3" t="s">
        <v>8435</v>
      </c>
      <c r="F803" s="13" t="s">
        <v>427</v>
      </c>
      <c r="G803" s="14">
        <v>10</v>
      </c>
      <c r="H803" s="14">
        <v>2</v>
      </c>
      <c r="I803" s="1198" t="s">
        <v>3571</v>
      </c>
      <c r="J803" s="1199"/>
      <c r="K803" s="1199"/>
      <c r="L803" s="1200"/>
      <c r="M803" s="120" t="s">
        <v>46</v>
      </c>
      <c r="N803" s="15"/>
      <c r="O803" s="1196" t="s">
        <v>3786</v>
      </c>
      <c r="P803" s="1197"/>
      <c r="Q803" s="212" t="s">
        <v>109</v>
      </c>
    </row>
    <row r="804" spans="1:18" hidden="1" outlineLevel="2">
      <c r="A804" s="7" t="s">
        <v>41</v>
      </c>
      <c r="B804" s="7" t="s">
        <v>41</v>
      </c>
      <c r="D804" s="96" t="s">
        <v>3594</v>
      </c>
      <c r="E804" s="58" t="s">
        <v>8435</v>
      </c>
      <c r="F804" s="17"/>
      <c r="G804" s="18"/>
      <c r="H804" s="19"/>
      <c r="I804" s="425" t="s">
        <v>1154</v>
      </c>
      <c r="J804" s="26" t="s">
        <v>3368</v>
      </c>
      <c r="K804" s="26" t="s">
        <v>132</v>
      </c>
      <c r="L804" s="27" t="s">
        <v>688</v>
      </c>
      <c r="M804" s="59"/>
      <c r="N804" s="10"/>
      <c r="O804" s="47" t="s">
        <v>3733</v>
      </c>
      <c r="P804" s="26" t="s">
        <v>132</v>
      </c>
      <c r="Q804" s="222" t="s">
        <v>688</v>
      </c>
    </row>
    <row r="805" spans="1:18" hidden="1" outlineLevel="2">
      <c r="A805" s="7" t="s">
        <v>41</v>
      </c>
      <c r="B805" s="7" t="s">
        <v>41</v>
      </c>
      <c r="D805" s="96" t="s">
        <v>3594</v>
      </c>
      <c r="E805" s="58" t="s">
        <v>8435</v>
      </c>
      <c r="F805" s="17"/>
      <c r="G805" s="18"/>
      <c r="H805" s="19"/>
      <c r="I805" s="20" t="s">
        <v>190</v>
      </c>
      <c r="J805" s="20" t="s">
        <v>3369</v>
      </c>
      <c r="K805" s="20"/>
      <c r="L805" s="21" t="s">
        <v>84</v>
      </c>
      <c r="M805" s="66"/>
      <c r="N805" s="23"/>
      <c r="O805" s="20"/>
      <c r="P805" s="20"/>
      <c r="Q805" s="213" t="s">
        <v>688</v>
      </c>
    </row>
    <row r="806" spans="1:18" hidden="1" outlineLevel="2">
      <c r="A806" s="7" t="s">
        <v>41</v>
      </c>
      <c r="B806" s="7" t="s">
        <v>41</v>
      </c>
      <c r="D806" s="96" t="s">
        <v>3594</v>
      </c>
      <c r="E806" s="58" t="s">
        <v>8435</v>
      </c>
      <c r="F806" s="17"/>
      <c r="G806" s="18"/>
      <c r="H806" s="19"/>
      <c r="I806" s="26" t="s">
        <v>191</v>
      </c>
      <c r="J806" s="26" t="s">
        <v>3370</v>
      </c>
      <c r="K806" s="26" t="s">
        <v>105</v>
      </c>
      <c r="L806" s="27" t="s">
        <v>688</v>
      </c>
      <c r="M806" s="97" t="s">
        <v>46</v>
      </c>
      <c r="N806" s="385" t="s">
        <v>428</v>
      </c>
      <c r="O806" s="26" t="s">
        <v>3571</v>
      </c>
      <c r="P806" s="26" t="s">
        <v>106</v>
      </c>
      <c r="Q806" s="214" t="s">
        <v>688</v>
      </c>
    </row>
    <row r="807" spans="1:18" ht="84" hidden="1" outlineLevel="2">
      <c r="A807" s="7" t="s">
        <v>41</v>
      </c>
      <c r="B807" s="7" t="s">
        <v>41</v>
      </c>
      <c r="D807" s="96" t="s">
        <v>3594</v>
      </c>
      <c r="E807" s="58" t="s">
        <v>8435</v>
      </c>
      <c r="F807" s="17"/>
      <c r="G807" s="18"/>
      <c r="H807" s="19"/>
      <c r="I807" s="26" t="s">
        <v>193</v>
      </c>
      <c r="J807" s="26" t="s">
        <v>3341</v>
      </c>
      <c r="K807" s="26" t="s">
        <v>132</v>
      </c>
      <c r="L807" s="27" t="s">
        <v>84</v>
      </c>
      <c r="M807" s="97" t="s">
        <v>46</v>
      </c>
      <c r="N807" s="385" t="s">
        <v>429</v>
      </c>
      <c r="O807" s="53" t="s">
        <v>3767</v>
      </c>
      <c r="P807" s="26" t="s">
        <v>132</v>
      </c>
      <c r="Q807" s="214" t="s">
        <v>688</v>
      </c>
    </row>
    <row r="808" spans="1:18" hidden="1" outlineLevel="2">
      <c r="A808" s="7" t="s">
        <v>41</v>
      </c>
      <c r="B808" s="7" t="s">
        <v>41</v>
      </c>
      <c r="D808" s="96" t="s">
        <v>3594</v>
      </c>
      <c r="E808" s="58" t="s">
        <v>8435</v>
      </c>
      <c r="F808" s="17"/>
      <c r="G808" s="18"/>
      <c r="H808" s="19"/>
      <c r="I808" s="26" t="s">
        <v>194</v>
      </c>
      <c r="J808" s="26" t="s">
        <v>3342</v>
      </c>
      <c r="K808" s="26" t="s">
        <v>132</v>
      </c>
      <c r="L808" s="27" t="s">
        <v>84</v>
      </c>
      <c r="M808" s="123"/>
      <c r="N808" s="124"/>
      <c r="O808" s="127"/>
      <c r="P808" s="127"/>
      <c r="Q808" s="218"/>
    </row>
    <row r="809" spans="1:18" hidden="1" outlineLevel="2">
      <c r="A809" s="7" t="s">
        <v>41</v>
      </c>
      <c r="B809" s="7" t="s">
        <v>41</v>
      </c>
      <c r="D809" s="96" t="s">
        <v>3594</v>
      </c>
      <c r="E809" s="58" t="s">
        <v>8435</v>
      </c>
      <c r="F809" s="17"/>
      <c r="G809" s="18"/>
      <c r="H809" s="19"/>
      <c r="I809" s="20" t="s">
        <v>195</v>
      </c>
      <c r="J809" s="20" t="s">
        <v>3371</v>
      </c>
      <c r="K809" s="20"/>
      <c r="L809" s="21" t="s">
        <v>84</v>
      </c>
      <c r="M809" s="128"/>
      <c r="N809" s="129"/>
      <c r="O809" s="138"/>
      <c r="P809" s="138"/>
      <c r="Q809" s="219"/>
    </row>
    <row r="810" spans="1:18" hidden="1" outlineLevel="2">
      <c r="A810" s="7" t="s">
        <v>41</v>
      </c>
      <c r="B810" s="7" t="s">
        <v>41</v>
      </c>
      <c r="D810" s="96" t="s">
        <v>3594</v>
      </c>
      <c r="E810" s="58" t="s">
        <v>8435</v>
      </c>
      <c r="F810" s="17"/>
      <c r="G810" s="18"/>
      <c r="H810" s="19"/>
      <c r="I810" s="26" t="s">
        <v>196</v>
      </c>
      <c r="J810" s="26" t="s">
        <v>3372</v>
      </c>
      <c r="K810" s="26" t="s">
        <v>105</v>
      </c>
      <c r="L810" s="27" t="s">
        <v>688</v>
      </c>
      <c r="M810" s="123"/>
      <c r="N810" s="124"/>
      <c r="O810" s="126"/>
      <c r="P810" s="126"/>
      <c r="Q810" s="218"/>
    </row>
    <row r="811" spans="1:18" hidden="1" outlineLevel="2">
      <c r="A811" s="7" t="s">
        <v>41</v>
      </c>
      <c r="B811" s="7" t="s">
        <v>41</v>
      </c>
      <c r="D811" s="96" t="s">
        <v>3594</v>
      </c>
      <c r="E811" s="58" t="s">
        <v>8435</v>
      </c>
      <c r="F811" s="17"/>
      <c r="G811" s="18"/>
      <c r="H811" s="19"/>
      <c r="I811" s="26" t="s">
        <v>196</v>
      </c>
      <c r="J811" s="26" t="s">
        <v>3372</v>
      </c>
      <c r="K811" s="26" t="s">
        <v>105</v>
      </c>
      <c r="L811" s="27" t="s">
        <v>84</v>
      </c>
      <c r="M811" s="123"/>
      <c r="N811" s="124"/>
      <c r="O811" s="126"/>
      <c r="P811" s="126"/>
      <c r="Q811" s="218"/>
    </row>
    <row r="812" spans="1:18" hidden="1" outlineLevel="2">
      <c r="A812" s="7" t="s">
        <v>41</v>
      </c>
      <c r="B812" s="7" t="s">
        <v>41</v>
      </c>
      <c r="D812" s="96" t="s">
        <v>3594</v>
      </c>
      <c r="E812" s="58" t="s">
        <v>8435</v>
      </c>
      <c r="F812" s="17"/>
      <c r="G812" s="18"/>
      <c r="H812" s="19"/>
      <c r="I812" s="26" t="s">
        <v>196</v>
      </c>
      <c r="J812" s="26" t="s">
        <v>3372</v>
      </c>
      <c r="K812" s="26" t="s">
        <v>105</v>
      </c>
      <c r="L812" s="27" t="s">
        <v>84</v>
      </c>
      <c r="M812" s="123"/>
      <c r="N812" s="124"/>
      <c r="O812" s="126"/>
      <c r="P812" s="126"/>
      <c r="Q812" s="218"/>
    </row>
    <row r="813" spans="1:18" hidden="1" outlineLevel="2">
      <c r="A813" s="7" t="s">
        <v>41</v>
      </c>
      <c r="B813" s="7" t="s">
        <v>41</v>
      </c>
      <c r="D813" s="96" t="s">
        <v>3594</v>
      </c>
      <c r="E813" s="58" t="s">
        <v>8435</v>
      </c>
      <c r="F813" s="17"/>
      <c r="G813" s="18"/>
      <c r="H813" s="19"/>
      <c r="I813" s="26" t="s">
        <v>196</v>
      </c>
      <c r="J813" s="26" t="s">
        <v>3372</v>
      </c>
      <c r="K813" s="26" t="s">
        <v>105</v>
      </c>
      <c r="L813" s="27" t="s">
        <v>84</v>
      </c>
      <c r="M813" s="123"/>
      <c r="N813" s="124"/>
      <c r="O813" s="126"/>
      <c r="P813" s="126"/>
      <c r="Q813" s="218"/>
    </row>
    <row r="814" spans="1:18" hidden="1" outlineLevel="2">
      <c r="A814" s="7" t="s">
        <v>41</v>
      </c>
      <c r="B814" s="7" t="s">
        <v>41</v>
      </c>
      <c r="D814" s="96" t="s">
        <v>3594</v>
      </c>
      <c r="E814" s="58" t="s">
        <v>8435</v>
      </c>
      <c r="F814" s="17"/>
      <c r="G814" s="18"/>
      <c r="H814" s="19"/>
      <c r="I814" s="26" t="s">
        <v>196</v>
      </c>
      <c r="J814" s="26" t="s">
        <v>3372</v>
      </c>
      <c r="K814" s="26" t="s">
        <v>105</v>
      </c>
      <c r="L814" s="27" t="s">
        <v>84</v>
      </c>
      <c r="M814" s="123"/>
      <c r="N814" s="124"/>
      <c r="O814" s="126"/>
      <c r="P814" s="126"/>
      <c r="Q814" s="218"/>
    </row>
    <row r="815" spans="1:18" hidden="1" outlineLevel="2">
      <c r="A815" s="7" t="s">
        <v>41</v>
      </c>
      <c r="B815" s="7" t="s">
        <v>41</v>
      </c>
      <c r="D815" s="96" t="s">
        <v>3594</v>
      </c>
      <c r="E815" s="58" t="s">
        <v>8435</v>
      </c>
      <c r="F815" s="17"/>
      <c r="G815" s="18"/>
      <c r="H815" s="19"/>
      <c r="I815" s="20" t="s">
        <v>197</v>
      </c>
      <c r="J815" s="20" t="s">
        <v>3373</v>
      </c>
      <c r="K815" s="20"/>
      <c r="L815" s="21" t="s">
        <v>84</v>
      </c>
      <c r="M815" s="66"/>
      <c r="N815" s="23"/>
      <c r="O815" s="20"/>
      <c r="P815" s="20"/>
      <c r="Q815" s="213" t="s">
        <v>688</v>
      </c>
    </row>
    <row r="816" spans="1:18" hidden="1" outlineLevel="2">
      <c r="A816" s="7" t="s">
        <v>41</v>
      </c>
      <c r="B816" s="7" t="s">
        <v>41</v>
      </c>
      <c r="D816" s="96" t="s">
        <v>3594</v>
      </c>
      <c r="E816" s="58" t="s">
        <v>8435</v>
      </c>
      <c r="F816" s="17"/>
      <c r="G816" s="18"/>
      <c r="H816" s="19"/>
      <c r="I816" s="26" t="s">
        <v>198</v>
      </c>
      <c r="J816" s="26" t="s">
        <v>3374</v>
      </c>
      <c r="K816" s="26" t="s">
        <v>105</v>
      </c>
      <c r="L816" s="27" t="s">
        <v>688</v>
      </c>
      <c r="M816" s="97" t="s">
        <v>46</v>
      </c>
      <c r="N816" s="385" t="s">
        <v>53</v>
      </c>
      <c r="O816" s="26" t="s">
        <v>3734</v>
      </c>
      <c r="P816" s="26" t="s">
        <v>105</v>
      </c>
      <c r="Q816" s="214" t="s">
        <v>688</v>
      </c>
    </row>
    <row r="817" spans="1:17" hidden="1" outlineLevel="2">
      <c r="A817" s="7" t="s">
        <v>41</v>
      </c>
      <c r="B817" s="7" t="s">
        <v>41</v>
      </c>
      <c r="D817" s="96" t="s">
        <v>3594</v>
      </c>
      <c r="E817" s="58" t="s">
        <v>8435</v>
      </c>
      <c r="F817" s="17"/>
      <c r="G817" s="18"/>
      <c r="H817" s="19"/>
      <c r="I817" s="26" t="s">
        <v>198</v>
      </c>
      <c r="J817" s="26" t="s">
        <v>3374</v>
      </c>
      <c r="K817" s="26" t="s">
        <v>105</v>
      </c>
      <c r="L817" s="27" t="s">
        <v>84</v>
      </c>
      <c r="M817" s="123"/>
      <c r="N817" s="124"/>
      <c r="O817" s="127"/>
      <c r="P817" s="127"/>
      <c r="Q817" s="218"/>
    </row>
    <row r="818" spans="1:17" hidden="1" outlineLevel="2">
      <c r="A818" s="7" t="s">
        <v>41</v>
      </c>
      <c r="B818" s="7" t="s">
        <v>41</v>
      </c>
      <c r="D818" s="96" t="s">
        <v>3594</v>
      </c>
      <c r="E818" s="58" t="s">
        <v>8435</v>
      </c>
      <c r="F818" s="17"/>
      <c r="G818" s="18"/>
      <c r="H818" s="19"/>
      <c r="I818" s="26" t="s">
        <v>198</v>
      </c>
      <c r="J818" s="26" t="s">
        <v>3374</v>
      </c>
      <c r="K818" s="26" t="s">
        <v>105</v>
      </c>
      <c r="L818" s="27" t="s">
        <v>84</v>
      </c>
      <c r="M818" s="123"/>
      <c r="N818" s="124"/>
      <c r="O818" s="127"/>
      <c r="P818" s="127"/>
      <c r="Q818" s="218"/>
    </row>
    <row r="819" spans="1:17" hidden="1" outlineLevel="2">
      <c r="A819" s="7" t="s">
        <v>41</v>
      </c>
      <c r="B819" s="7" t="s">
        <v>41</v>
      </c>
      <c r="D819" s="96" t="s">
        <v>3594</v>
      </c>
      <c r="E819" s="58" t="s">
        <v>8435</v>
      </c>
      <c r="F819" s="17"/>
      <c r="G819" s="18"/>
      <c r="H819" s="19"/>
      <c r="I819" s="26" t="s">
        <v>198</v>
      </c>
      <c r="J819" s="26" t="s">
        <v>3374</v>
      </c>
      <c r="K819" s="26" t="s">
        <v>105</v>
      </c>
      <c r="L819" s="27" t="s">
        <v>84</v>
      </c>
      <c r="M819" s="123"/>
      <c r="N819" s="124"/>
      <c r="O819" s="127"/>
      <c r="P819" s="127"/>
      <c r="Q819" s="218"/>
    </row>
    <row r="820" spans="1:17" hidden="1" outlineLevel="2">
      <c r="A820" s="7" t="s">
        <v>41</v>
      </c>
      <c r="B820" s="7" t="s">
        <v>41</v>
      </c>
      <c r="D820" s="96" t="s">
        <v>3594</v>
      </c>
      <c r="E820" s="58" t="s">
        <v>8435</v>
      </c>
      <c r="F820" s="17"/>
      <c r="G820" s="18"/>
      <c r="H820" s="19"/>
      <c r="I820" s="26" t="s">
        <v>198</v>
      </c>
      <c r="J820" s="26" t="s">
        <v>3374</v>
      </c>
      <c r="K820" s="26" t="s">
        <v>105</v>
      </c>
      <c r="L820" s="27" t="s">
        <v>84</v>
      </c>
      <c r="M820" s="123"/>
      <c r="N820" s="124"/>
      <c r="O820" s="127"/>
      <c r="P820" s="127"/>
      <c r="Q820" s="218"/>
    </row>
    <row r="821" spans="1:17" hidden="1" outlineLevel="2">
      <c r="A821" s="7" t="s">
        <v>41</v>
      </c>
      <c r="B821" s="7" t="s">
        <v>41</v>
      </c>
      <c r="D821" s="96" t="s">
        <v>3594</v>
      </c>
      <c r="E821" s="58" t="s">
        <v>8435</v>
      </c>
      <c r="F821" s="17"/>
      <c r="G821" s="18"/>
      <c r="H821" s="19"/>
      <c r="I821" s="26" t="s">
        <v>199</v>
      </c>
      <c r="J821" s="26" t="s">
        <v>3375</v>
      </c>
      <c r="K821" s="26" t="s">
        <v>132</v>
      </c>
      <c r="L821" s="27" t="s">
        <v>84</v>
      </c>
      <c r="M821" s="123"/>
      <c r="N821" s="124"/>
      <c r="O821" s="127"/>
      <c r="P821" s="127"/>
      <c r="Q821" s="218"/>
    </row>
    <row r="822" spans="1:17" hidden="1" outlineLevel="2">
      <c r="A822" s="7" t="s">
        <v>41</v>
      </c>
      <c r="B822" s="7" t="s">
        <v>41</v>
      </c>
      <c r="D822" s="96" t="s">
        <v>3594</v>
      </c>
      <c r="E822" s="58" t="s">
        <v>8435</v>
      </c>
      <c r="F822" s="17"/>
      <c r="G822" s="18"/>
      <c r="H822" s="19"/>
      <c r="I822" s="20" t="s">
        <v>200</v>
      </c>
      <c r="J822" s="20" t="s">
        <v>3376</v>
      </c>
      <c r="K822" s="20"/>
      <c r="L822" s="21" t="s">
        <v>84</v>
      </c>
      <c r="M822" s="66"/>
      <c r="N822" s="23"/>
      <c r="O822" s="20"/>
      <c r="P822" s="20"/>
      <c r="Q822" s="213" t="s">
        <v>688</v>
      </c>
    </row>
    <row r="823" spans="1:17" hidden="1" outlineLevel="2">
      <c r="A823" s="7" t="s">
        <v>41</v>
      </c>
      <c r="B823" s="7" t="s">
        <v>41</v>
      </c>
      <c r="D823" s="96" t="s">
        <v>3594</v>
      </c>
      <c r="E823" s="58" t="s">
        <v>8435</v>
      </c>
      <c r="F823" s="17"/>
      <c r="G823" s="18"/>
      <c r="H823" s="19"/>
      <c r="I823" s="26" t="s">
        <v>201</v>
      </c>
      <c r="J823" s="26" t="s">
        <v>3377</v>
      </c>
      <c r="K823" s="26" t="s">
        <v>105</v>
      </c>
      <c r="L823" s="27" t="s">
        <v>688</v>
      </c>
      <c r="M823" s="97" t="s">
        <v>46</v>
      </c>
      <c r="N823" s="385" t="s">
        <v>54</v>
      </c>
      <c r="O823" s="26" t="s">
        <v>3735</v>
      </c>
      <c r="P823" s="26" t="s">
        <v>105</v>
      </c>
      <c r="Q823" s="214" t="s">
        <v>688</v>
      </c>
    </row>
    <row r="824" spans="1:17" hidden="1" outlineLevel="2">
      <c r="A824" s="7" t="s">
        <v>41</v>
      </c>
      <c r="B824" s="7" t="s">
        <v>41</v>
      </c>
      <c r="D824" s="96" t="s">
        <v>3594</v>
      </c>
      <c r="E824" s="58" t="s">
        <v>8435</v>
      </c>
      <c r="F824" s="17"/>
      <c r="G824" s="18"/>
      <c r="H824" s="19"/>
      <c r="I824" s="26" t="s">
        <v>201</v>
      </c>
      <c r="J824" s="26" t="s">
        <v>3377</v>
      </c>
      <c r="K824" s="26" t="s">
        <v>105</v>
      </c>
      <c r="L824" s="27" t="s">
        <v>84</v>
      </c>
      <c r="M824" s="97" t="s">
        <v>46</v>
      </c>
      <c r="N824" s="10" t="s">
        <v>55</v>
      </c>
      <c r="O824" s="26" t="s">
        <v>3736</v>
      </c>
      <c r="P824" s="26" t="s">
        <v>105</v>
      </c>
      <c r="Q824" s="216" t="s">
        <v>84</v>
      </c>
    </row>
    <row r="825" spans="1:17" hidden="1" outlineLevel="2">
      <c r="A825" s="7" t="s">
        <v>41</v>
      </c>
      <c r="B825" s="7" t="s">
        <v>41</v>
      </c>
      <c r="D825" s="96" t="s">
        <v>3594</v>
      </c>
      <c r="E825" s="58" t="s">
        <v>8435</v>
      </c>
      <c r="F825" s="17"/>
      <c r="G825" s="18"/>
      <c r="H825" s="19"/>
      <c r="I825" s="26" t="s">
        <v>201</v>
      </c>
      <c r="J825" s="26" t="s">
        <v>3377</v>
      </c>
      <c r="K825" s="26" t="s">
        <v>105</v>
      </c>
      <c r="L825" s="27" t="s">
        <v>84</v>
      </c>
      <c r="M825" s="97" t="s">
        <v>46</v>
      </c>
      <c r="N825" s="10" t="s">
        <v>57</v>
      </c>
      <c r="O825" s="26" t="s">
        <v>3737</v>
      </c>
      <c r="P825" s="26" t="s">
        <v>105</v>
      </c>
      <c r="Q825" s="216" t="s">
        <v>84</v>
      </c>
    </row>
    <row r="826" spans="1:17" hidden="1" outlineLevel="2">
      <c r="A826" s="7" t="s">
        <v>41</v>
      </c>
      <c r="B826" s="7" t="s">
        <v>41</v>
      </c>
      <c r="D826" s="96" t="s">
        <v>3594</v>
      </c>
      <c r="E826" s="58" t="s">
        <v>8435</v>
      </c>
      <c r="F826" s="17"/>
      <c r="G826" s="18"/>
      <c r="H826" s="19"/>
      <c r="I826" s="26" t="s">
        <v>201</v>
      </c>
      <c r="J826" s="26" t="s">
        <v>3377</v>
      </c>
      <c r="K826" s="26" t="s">
        <v>105</v>
      </c>
      <c r="L826" s="27" t="s">
        <v>84</v>
      </c>
      <c r="M826" s="123"/>
      <c r="N826" s="124"/>
      <c r="O826" s="127"/>
      <c r="P826" s="127"/>
      <c r="Q826" s="218"/>
    </row>
    <row r="827" spans="1:17" hidden="1" outlineLevel="2">
      <c r="A827" s="7" t="s">
        <v>41</v>
      </c>
      <c r="B827" s="7" t="s">
        <v>41</v>
      </c>
      <c r="D827" s="96" t="s">
        <v>3594</v>
      </c>
      <c r="E827" s="58" t="s">
        <v>8435</v>
      </c>
      <c r="F827" s="17"/>
      <c r="G827" s="18"/>
      <c r="H827" s="19"/>
      <c r="I827" s="20" t="str">
        <f>"3164"</f>
        <v>3164</v>
      </c>
      <c r="J827" s="20" t="s">
        <v>3378</v>
      </c>
      <c r="K827" s="20" t="s">
        <v>105</v>
      </c>
      <c r="L827" s="21" t="s">
        <v>84</v>
      </c>
      <c r="M827" s="103" t="s">
        <v>46</v>
      </c>
      <c r="N827" s="386" t="s">
        <v>58</v>
      </c>
      <c r="O827" s="20" t="s">
        <v>3738</v>
      </c>
      <c r="P827" s="20" t="s">
        <v>105</v>
      </c>
      <c r="Q827" s="213" t="s">
        <v>688</v>
      </c>
    </row>
    <row r="828" spans="1:17" hidden="1" outlineLevel="2">
      <c r="A828" s="7" t="s">
        <v>41</v>
      </c>
      <c r="B828" s="7" t="s">
        <v>41</v>
      </c>
      <c r="D828" s="96" t="s">
        <v>3594</v>
      </c>
      <c r="E828" s="58" t="s">
        <v>8435</v>
      </c>
      <c r="F828" s="17"/>
      <c r="G828" s="18"/>
      <c r="H828" s="19"/>
      <c r="I828" s="20" t="str">
        <f>"3229"</f>
        <v>3229</v>
      </c>
      <c r="J828" s="20" t="s">
        <v>3379</v>
      </c>
      <c r="K828" s="20" t="s">
        <v>157</v>
      </c>
      <c r="L828" s="21" t="s">
        <v>84</v>
      </c>
      <c r="M828" s="128"/>
      <c r="N828" s="129"/>
      <c r="O828" s="131"/>
      <c r="P828" s="131"/>
      <c r="Q828" s="219"/>
    </row>
    <row r="829" spans="1:17" hidden="1" outlineLevel="2">
      <c r="A829" s="7" t="s">
        <v>41</v>
      </c>
      <c r="B829" s="7" t="s">
        <v>41</v>
      </c>
      <c r="D829" s="96" t="s">
        <v>3594</v>
      </c>
      <c r="E829" s="58" t="s">
        <v>8435</v>
      </c>
      <c r="F829" s="17"/>
      <c r="G829" s="18"/>
      <c r="H829" s="19"/>
      <c r="I829" s="20" t="str">
        <f>"3251"</f>
        <v>3251</v>
      </c>
      <c r="J829" s="20" t="s">
        <v>3380</v>
      </c>
      <c r="K829" s="20" t="s">
        <v>157</v>
      </c>
      <c r="L829" s="21" t="s">
        <v>84</v>
      </c>
      <c r="M829" s="103" t="s">
        <v>46</v>
      </c>
      <c r="N829" s="386" t="s">
        <v>59</v>
      </c>
      <c r="O829" s="20" t="s">
        <v>3739</v>
      </c>
      <c r="P829" s="20" t="s">
        <v>157</v>
      </c>
      <c r="Q829" s="213" t="s">
        <v>688</v>
      </c>
    </row>
    <row r="830" spans="1:17" ht="13.5" hidden="1" outlineLevel="2" thickBot="1">
      <c r="A830" s="7" t="s">
        <v>41</v>
      </c>
      <c r="B830" s="7" t="s">
        <v>41</v>
      </c>
      <c r="D830" s="96" t="s">
        <v>3594</v>
      </c>
      <c r="E830" s="58" t="s">
        <v>8435</v>
      </c>
      <c r="F830" s="38"/>
      <c r="G830" s="39"/>
      <c r="H830" s="40"/>
      <c r="I830" s="41" t="str">
        <f>"3207"</f>
        <v>3207</v>
      </c>
      <c r="J830" s="41" t="s">
        <v>3381</v>
      </c>
      <c r="K830" s="41" t="s">
        <v>132</v>
      </c>
      <c r="L830" s="42" t="s">
        <v>84</v>
      </c>
      <c r="M830" s="104" t="s">
        <v>46</v>
      </c>
      <c r="N830" s="69" t="s">
        <v>56</v>
      </c>
      <c r="O830" s="41" t="s">
        <v>3740</v>
      </c>
      <c r="P830" s="41" t="s">
        <v>124</v>
      </c>
      <c r="Q830" s="225" t="s">
        <v>84</v>
      </c>
    </row>
    <row r="831" spans="1:17" ht="13.5" hidden="1" outlineLevel="2" thickBot="1">
      <c r="A831" s="7" t="s">
        <v>41</v>
      </c>
      <c r="B831" s="7" t="s">
        <v>41</v>
      </c>
      <c r="D831" s="96" t="s">
        <v>3594</v>
      </c>
      <c r="E831" s="58" t="s">
        <v>8435</v>
      </c>
      <c r="F831" s="198"/>
      <c r="G831" s="198"/>
      <c r="H831" s="198"/>
      <c r="I831" s="198"/>
      <c r="J831" s="198"/>
      <c r="K831" s="198"/>
      <c r="L831" s="198"/>
      <c r="M831" s="9"/>
      <c r="N831" s="9"/>
      <c r="O831" s="9"/>
      <c r="P831" s="9"/>
      <c r="Q831" s="7"/>
    </row>
    <row r="832" spans="1:17" ht="13.5" outlineLevel="1" collapsed="1" thickBot="1">
      <c r="C832" s="7" t="s">
        <v>41</v>
      </c>
      <c r="D832" s="96" t="s">
        <v>3594</v>
      </c>
      <c r="E832" s="3" t="s">
        <v>8435</v>
      </c>
      <c r="F832" s="13" t="s">
        <v>427</v>
      </c>
      <c r="G832" s="14">
        <v>10</v>
      </c>
      <c r="H832" s="14">
        <v>2</v>
      </c>
      <c r="I832" s="1198" t="s">
        <v>3571</v>
      </c>
      <c r="J832" s="1199"/>
      <c r="K832" s="1199"/>
      <c r="L832" s="1200"/>
      <c r="M832" s="120" t="s">
        <v>46</v>
      </c>
      <c r="N832" s="15"/>
      <c r="O832" s="1196" t="s">
        <v>3786</v>
      </c>
      <c r="P832" s="1197"/>
      <c r="Q832" s="212" t="s">
        <v>109</v>
      </c>
    </row>
    <row r="833" spans="3:18" hidden="1" outlineLevel="2">
      <c r="C833" s="7" t="s">
        <v>41</v>
      </c>
      <c r="D833" s="96" t="s">
        <v>3594</v>
      </c>
      <c r="E833" s="58" t="s">
        <v>8435</v>
      </c>
      <c r="F833" s="17"/>
      <c r="G833" s="18"/>
      <c r="H833" s="19"/>
      <c r="I833" s="26" t="str">
        <f>"3035"</f>
        <v>3035</v>
      </c>
      <c r="J833" s="26" t="s">
        <v>3368</v>
      </c>
      <c r="K833" s="26" t="s">
        <v>132</v>
      </c>
      <c r="L833" s="27" t="s">
        <v>688</v>
      </c>
      <c r="M833" s="59"/>
      <c r="N833" s="10"/>
      <c r="O833" s="47" t="s">
        <v>3733</v>
      </c>
      <c r="P833" s="26" t="s">
        <v>132</v>
      </c>
      <c r="Q833" s="364" t="s">
        <v>688</v>
      </c>
      <c r="R833" s="1192" t="s">
        <v>7993</v>
      </c>
    </row>
    <row r="834" spans="3:18" hidden="1" outlineLevel="2">
      <c r="C834" s="7" t="s">
        <v>41</v>
      </c>
      <c r="D834" s="96" t="s">
        <v>3594</v>
      </c>
      <c r="E834" s="58" t="s">
        <v>8435</v>
      </c>
      <c r="F834" s="17"/>
      <c r="G834" s="18"/>
      <c r="H834" s="19"/>
      <c r="I834" s="20" t="s">
        <v>190</v>
      </c>
      <c r="J834" s="20" t="s">
        <v>3369</v>
      </c>
      <c r="K834" s="20"/>
      <c r="L834" s="21" t="s">
        <v>84</v>
      </c>
      <c r="M834" s="66"/>
      <c r="N834" s="23"/>
      <c r="O834" s="20"/>
      <c r="P834" s="20"/>
      <c r="Q834" s="365" t="s">
        <v>688</v>
      </c>
      <c r="R834" s="1193"/>
    </row>
    <row r="835" spans="3:18" hidden="1" outlineLevel="2">
      <c r="C835" s="7" t="s">
        <v>41</v>
      </c>
      <c r="D835" s="96" t="s">
        <v>3594</v>
      </c>
      <c r="E835" s="58" t="s">
        <v>8435</v>
      </c>
      <c r="F835" s="17"/>
      <c r="G835" s="18"/>
      <c r="H835" s="19"/>
      <c r="I835" s="26" t="s">
        <v>191</v>
      </c>
      <c r="J835" s="26" t="s">
        <v>3370</v>
      </c>
      <c r="K835" s="26" t="s">
        <v>105</v>
      </c>
      <c r="L835" s="27" t="s">
        <v>688</v>
      </c>
      <c r="M835" s="97" t="s">
        <v>46</v>
      </c>
      <c r="N835" s="385" t="s">
        <v>428</v>
      </c>
      <c r="O835" s="26" t="s">
        <v>3571</v>
      </c>
      <c r="P835" s="26" t="s">
        <v>105</v>
      </c>
      <c r="Q835" s="366" t="s">
        <v>688</v>
      </c>
      <c r="R835" s="1193"/>
    </row>
    <row r="836" spans="3:18" ht="36" hidden="1" outlineLevel="2">
      <c r="C836" s="7" t="s">
        <v>41</v>
      </c>
      <c r="D836" s="96" t="s">
        <v>3594</v>
      </c>
      <c r="E836" s="58" t="s">
        <v>8435</v>
      </c>
      <c r="F836" s="17"/>
      <c r="G836" s="18"/>
      <c r="H836" s="19"/>
      <c r="I836" s="26" t="s">
        <v>193</v>
      </c>
      <c r="J836" s="26" t="s">
        <v>3341</v>
      </c>
      <c r="K836" s="26" t="s">
        <v>132</v>
      </c>
      <c r="L836" s="27" t="s">
        <v>84</v>
      </c>
      <c r="M836" s="97" t="s">
        <v>46</v>
      </c>
      <c r="N836" s="385" t="s">
        <v>429</v>
      </c>
      <c r="O836" s="53" t="s">
        <v>3741</v>
      </c>
      <c r="P836" s="26" t="s">
        <v>132</v>
      </c>
      <c r="Q836" s="366" t="s">
        <v>688</v>
      </c>
      <c r="R836" s="1193"/>
    </row>
    <row r="837" spans="3:18" hidden="1" outlineLevel="2">
      <c r="C837" s="7" t="s">
        <v>41</v>
      </c>
      <c r="D837" s="96" t="s">
        <v>3594</v>
      </c>
      <c r="E837" s="58" t="s">
        <v>8435</v>
      </c>
      <c r="F837" s="17"/>
      <c r="G837" s="18"/>
      <c r="H837" s="19"/>
      <c r="I837" s="26" t="s">
        <v>194</v>
      </c>
      <c r="J837" s="26" t="s">
        <v>3342</v>
      </c>
      <c r="K837" s="26" t="s">
        <v>132</v>
      </c>
      <c r="L837" s="27" t="s">
        <v>84</v>
      </c>
      <c r="M837" s="123"/>
      <c r="N837" s="124"/>
      <c r="O837" s="127"/>
      <c r="P837" s="127"/>
      <c r="Q837" s="367"/>
      <c r="R837" s="1193"/>
    </row>
    <row r="838" spans="3:18" hidden="1" outlineLevel="2">
      <c r="C838" s="7" t="s">
        <v>41</v>
      </c>
      <c r="D838" s="96" t="s">
        <v>3594</v>
      </c>
      <c r="E838" s="58" t="s">
        <v>8435</v>
      </c>
      <c r="F838" s="17"/>
      <c r="G838" s="18"/>
      <c r="H838" s="19"/>
      <c r="I838" s="20" t="s">
        <v>195</v>
      </c>
      <c r="J838" s="20" t="s">
        <v>3371</v>
      </c>
      <c r="K838" s="20"/>
      <c r="L838" s="21" t="s">
        <v>84</v>
      </c>
      <c r="M838" s="128"/>
      <c r="N838" s="129"/>
      <c r="O838" s="138"/>
      <c r="P838" s="138"/>
      <c r="Q838" s="368"/>
      <c r="R838" s="1193"/>
    </row>
    <row r="839" spans="3:18" hidden="1" outlineLevel="2">
      <c r="C839" s="7" t="s">
        <v>41</v>
      </c>
      <c r="D839" s="96" t="s">
        <v>3594</v>
      </c>
      <c r="E839" s="58" t="s">
        <v>8435</v>
      </c>
      <c r="F839" s="17"/>
      <c r="G839" s="18"/>
      <c r="H839" s="19"/>
      <c r="I839" s="26" t="s">
        <v>196</v>
      </c>
      <c r="J839" s="26" t="s">
        <v>3372</v>
      </c>
      <c r="K839" s="26" t="s">
        <v>105</v>
      </c>
      <c r="L839" s="27" t="s">
        <v>688</v>
      </c>
      <c r="M839" s="123"/>
      <c r="N839" s="124"/>
      <c r="O839" s="126"/>
      <c r="P839" s="126"/>
      <c r="Q839" s="367"/>
      <c r="R839" s="1193"/>
    </row>
    <row r="840" spans="3:18" hidden="1" outlineLevel="2">
      <c r="C840" s="7" t="s">
        <v>41</v>
      </c>
      <c r="D840" s="96" t="s">
        <v>3594</v>
      </c>
      <c r="E840" s="58" t="s">
        <v>8435</v>
      </c>
      <c r="F840" s="17"/>
      <c r="G840" s="18"/>
      <c r="H840" s="19"/>
      <c r="I840" s="26" t="s">
        <v>196</v>
      </c>
      <c r="J840" s="26" t="s">
        <v>3372</v>
      </c>
      <c r="K840" s="26" t="s">
        <v>105</v>
      </c>
      <c r="L840" s="27" t="s">
        <v>84</v>
      </c>
      <c r="M840" s="123"/>
      <c r="N840" s="124"/>
      <c r="O840" s="126"/>
      <c r="P840" s="126"/>
      <c r="Q840" s="367"/>
      <c r="R840" s="1193"/>
    </row>
    <row r="841" spans="3:18" hidden="1" outlineLevel="2">
      <c r="C841" s="7" t="s">
        <v>41</v>
      </c>
      <c r="D841" s="96" t="s">
        <v>3594</v>
      </c>
      <c r="E841" s="58" t="s">
        <v>8435</v>
      </c>
      <c r="F841" s="17"/>
      <c r="G841" s="18"/>
      <c r="H841" s="19"/>
      <c r="I841" s="26" t="s">
        <v>196</v>
      </c>
      <c r="J841" s="26" t="s">
        <v>3372</v>
      </c>
      <c r="K841" s="26" t="s">
        <v>105</v>
      </c>
      <c r="L841" s="27" t="s">
        <v>84</v>
      </c>
      <c r="M841" s="123"/>
      <c r="N841" s="124"/>
      <c r="O841" s="126"/>
      <c r="P841" s="126"/>
      <c r="Q841" s="367"/>
      <c r="R841" s="1193"/>
    </row>
    <row r="842" spans="3:18" hidden="1" outlineLevel="2">
      <c r="C842" s="7" t="s">
        <v>41</v>
      </c>
      <c r="D842" s="96" t="s">
        <v>3594</v>
      </c>
      <c r="E842" s="58" t="s">
        <v>8435</v>
      </c>
      <c r="F842" s="17"/>
      <c r="G842" s="18"/>
      <c r="H842" s="19"/>
      <c r="I842" s="26" t="s">
        <v>196</v>
      </c>
      <c r="J842" s="26" t="s">
        <v>3372</v>
      </c>
      <c r="K842" s="26" t="s">
        <v>105</v>
      </c>
      <c r="L842" s="27" t="s">
        <v>84</v>
      </c>
      <c r="M842" s="123"/>
      <c r="N842" s="124"/>
      <c r="O842" s="126"/>
      <c r="P842" s="126"/>
      <c r="Q842" s="367"/>
      <c r="R842" s="1193"/>
    </row>
    <row r="843" spans="3:18" hidden="1" outlineLevel="2">
      <c r="C843" s="7" t="s">
        <v>41</v>
      </c>
      <c r="D843" s="96" t="s">
        <v>3594</v>
      </c>
      <c r="E843" s="58" t="s">
        <v>8435</v>
      </c>
      <c r="F843" s="17"/>
      <c r="G843" s="18"/>
      <c r="H843" s="19"/>
      <c r="I843" s="26" t="s">
        <v>196</v>
      </c>
      <c r="J843" s="26" t="s">
        <v>3372</v>
      </c>
      <c r="K843" s="26" t="s">
        <v>105</v>
      </c>
      <c r="L843" s="27" t="s">
        <v>84</v>
      </c>
      <c r="M843" s="123"/>
      <c r="N843" s="124"/>
      <c r="O843" s="126"/>
      <c r="P843" s="126"/>
      <c r="Q843" s="367"/>
      <c r="R843" s="1193"/>
    </row>
    <row r="844" spans="3:18" hidden="1" outlineLevel="2">
      <c r="C844" s="7" t="s">
        <v>41</v>
      </c>
      <c r="D844" s="96" t="s">
        <v>3594</v>
      </c>
      <c r="E844" s="58" t="s">
        <v>8435</v>
      </c>
      <c r="F844" s="17"/>
      <c r="G844" s="18"/>
      <c r="H844" s="19"/>
      <c r="I844" s="20" t="s">
        <v>197</v>
      </c>
      <c r="J844" s="20" t="s">
        <v>3373</v>
      </c>
      <c r="K844" s="20"/>
      <c r="L844" s="21" t="s">
        <v>84</v>
      </c>
      <c r="M844" s="66"/>
      <c r="N844" s="23"/>
      <c r="O844" s="20"/>
      <c r="P844" s="20"/>
      <c r="Q844" s="365" t="s">
        <v>688</v>
      </c>
      <c r="R844" s="1193"/>
    </row>
    <row r="845" spans="3:18" hidden="1" outlineLevel="2">
      <c r="C845" s="7" t="s">
        <v>41</v>
      </c>
      <c r="D845" s="96" t="s">
        <v>3594</v>
      </c>
      <c r="E845" s="58" t="s">
        <v>8435</v>
      </c>
      <c r="F845" s="17"/>
      <c r="G845" s="18"/>
      <c r="H845" s="19"/>
      <c r="I845" s="26" t="s">
        <v>198</v>
      </c>
      <c r="J845" s="26" t="s">
        <v>3374</v>
      </c>
      <c r="K845" s="26" t="s">
        <v>105</v>
      </c>
      <c r="L845" s="27" t="s">
        <v>688</v>
      </c>
      <c r="M845" s="97" t="s">
        <v>46</v>
      </c>
      <c r="N845" s="385" t="s">
        <v>53</v>
      </c>
      <c r="O845" s="26" t="s">
        <v>3734</v>
      </c>
      <c r="P845" s="26" t="s">
        <v>105</v>
      </c>
      <c r="Q845" s="366" t="s">
        <v>688</v>
      </c>
      <c r="R845" s="1193"/>
    </row>
    <row r="846" spans="3:18" hidden="1" outlineLevel="2">
      <c r="C846" s="7" t="s">
        <v>41</v>
      </c>
      <c r="D846" s="96" t="s">
        <v>3594</v>
      </c>
      <c r="E846" s="58" t="s">
        <v>8435</v>
      </c>
      <c r="F846" s="17"/>
      <c r="G846" s="18"/>
      <c r="H846" s="19"/>
      <c r="I846" s="26" t="s">
        <v>198</v>
      </c>
      <c r="J846" s="26" t="s">
        <v>3374</v>
      </c>
      <c r="K846" s="26" t="s">
        <v>105</v>
      </c>
      <c r="L846" s="27" t="s">
        <v>84</v>
      </c>
      <c r="M846" s="123"/>
      <c r="N846" s="124"/>
      <c r="O846" s="127"/>
      <c r="P846" s="127"/>
      <c r="Q846" s="367"/>
      <c r="R846" s="1193"/>
    </row>
    <row r="847" spans="3:18" hidden="1" outlineLevel="2">
      <c r="C847" s="7" t="s">
        <v>41</v>
      </c>
      <c r="D847" s="96" t="s">
        <v>3594</v>
      </c>
      <c r="E847" s="58" t="s">
        <v>8435</v>
      </c>
      <c r="F847" s="17"/>
      <c r="G847" s="18"/>
      <c r="H847" s="19"/>
      <c r="I847" s="26" t="s">
        <v>198</v>
      </c>
      <c r="J847" s="26" t="s">
        <v>3374</v>
      </c>
      <c r="K847" s="26" t="s">
        <v>105</v>
      </c>
      <c r="L847" s="27" t="s">
        <v>84</v>
      </c>
      <c r="M847" s="123"/>
      <c r="N847" s="124"/>
      <c r="O847" s="127"/>
      <c r="P847" s="127"/>
      <c r="Q847" s="367"/>
      <c r="R847" s="1193"/>
    </row>
    <row r="848" spans="3:18" hidden="1" outlineLevel="2">
      <c r="C848" s="7" t="s">
        <v>41</v>
      </c>
      <c r="D848" s="96" t="s">
        <v>3594</v>
      </c>
      <c r="E848" s="58" t="s">
        <v>8435</v>
      </c>
      <c r="F848" s="17"/>
      <c r="G848" s="18"/>
      <c r="H848" s="19"/>
      <c r="I848" s="26" t="s">
        <v>198</v>
      </c>
      <c r="J848" s="26" t="s">
        <v>3374</v>
      </c>
      <c r="K848" s="26" t="s">
        <v>105</v>
      </c>
      <c r="L848" s="27" t="s">
        <v>84</v>
      </c>
      <c r="M848" s="123"/>
      <c r="N848" s="124"/>
      <c r="O848" s="127"/>
      <c r="P848" s="127"/>
      <c r="Q848" s="367"/>
      <c r="R848" s="1193"/>
    </row>
    <row r="849" spans="3:18" hidden="1" outlineLevel="2">
      <c r="C849" s="7" t="s">
        <v>41</v>
      </c>
      <c r="D849" s="96" t="s">
        <v>3594</v>
      </c>
      <c r="E849" s="58" t="s">
        <v>8435</v>
      </c>
      <c r="F849" s="17"/>
      <c r="G849" s="18"/>
      <c r="H849" s="19"/>
      <c r="I849" s="26" t="s">
        <v>198</v>
      </c>
      <c r="J849" s="26" t="s">
        <v>3374</v>
      </c>
      <c r="K849" s="26" t="s">
        <v>105</v>
      </c>
      <c r="L849" s="27" t="s">
        <v>84</v>
      </c>
      <c r="M849" s="123"/>
      <c r="N849" s="124"/>
      <c r="O849" s="127"/>
      <c r="P849" s="127"/>
      <c r="Q849" s="367"/>
      <c r="R849" s="1193"/>
    </row>
    <row r="850" spans="3:18" hidden="1" outlineLevel="2">
      <c r="C850" s="7" t="s">
        <v>41</v>
      </c>
      <c r="D850" s="96" t="s">
        <v>3594</v>
      </c>
      <c r="E850" s="58" t="s">
        <v>8435</v>
      </c>
      <c r="F850" s="17"/>
      <c r="G850" s="18"/>
      <c r="H850" s="19"/>
      <c r="I850" s="26" t="s">
        <v>199</v>
      </c>
      <c r="J850" s="26" t="s">
        <v>3375</v>
      </c>
      <c r="K850" s="26" t="s">
        <v>132</v>
      </c>
      <c r="L850" s="27" t="s">
        <v>84</v>
      </c>
      <c r="M850" s="123"/>
      <c r="N850" s="124"/>
      <c r="O850" s="127"/>
      <c r="P850" s="127"/>
      <c r="Q850" s="367"/>
      <c r="R850" s="1193"/>
    </row>
    <row r="851" spans="3:18" hidden="1" outlineLevel="2">
      <c r="C851" s="7" t="s">
        <v>41</v>
      </c>
      <c r="D851" s="96" t="s">
        <v>3594</v>
      </c>
      <c r="E851" s="58" t="s">
        <v>8435</v>
      </c>
      <c r="F851" s="17"/>
      <c r="G851" s="18"/>
      <c r="H851" s="19"/>
      <c r="I851" s="20" t="s">
        <v>200</v>
      </c>
      <c r="J851" s="20" t="s">
        <v>3376</v>
      </c>
      <c r="K851" s="20"/>
      <c r="L851" s="21" t="s">
        <v>84</v>
      </c>
      <c r="M851" s="66"/>
      <c r="N851" s="23"/>
      <c r="O851" s="20"/>
      <c r="P851" s="20"/>
      <c r="Q851" s="365" t="s">
        <v>688</v>
      </c>
      <c r="R851" s="1193"/>
    </row>
    <row r="852" spans="3:18" hidden="1" outlineLevel="2">
      <c r="C852" s="7" t="s">
        <v>41</v>
      </c>
      <c r="D852" s="96" t="s">
        <v>3594</v>
      </c>
      <c r="E852" s="58" t="s">
        <v>8435</v>
      </c>
      <c r="F852" s="17"/>
      <c r="G852" s="18"/>
      <c r="H852" s="19"/>
      <c r="I852" s="26" t="s">
        <v>201</v>
      </c>
      <c r="J852" s="26" t="s">
        <v>3377</v>
      </c>
      <c r="K852" s="26" t="s">
        <v>105</v>
      </c>
      <c r="L852" s="27" t="s">
        <v>688</v>
      </c>
      <c r="M852" s="97" t="s">
        <v>46</v>
      </c>
      <c r="N852" s="385" t="s">
        <v>54</v>
      </c>
      <c r="O852" s="26" t="s">
        <v>3735</v>
      </c>
      <c r="P852" s="26" t="s">
        <v>105</v>
      </c>
      <c r="Q852" s="366" t="s">
        <v>688</v>
      </c>
      <c r="R852" s="1193"/>
    </row>
    <row r="853" spans="3:18" hidden="1" outlineLevel="2">
      <c r="C853" s="7" t="s">
        <v>41</v>
      </c>
      <c r="D853" s="96" t="s">
        <v>3594</v>
      </c>
      <c r="E853" s="58" t="s">
        <v>8435</v>
      </c>
      <c r="F853" s="17"/>
      <c r="G853" s="18"/>
      <c r="H853" s="19"/>
      <c r="I853" s="26" t="s">
        <v>201</v>
      </c>
      <c r="J853" s="26" t="s">
        <v>3377</v>
      </c>
      <c r="K853" s="26" t="s">
        <v>105</v>
      </c>
      <c r="L853" s="27" t="s">
        <v>84</v>
      </c>
      <c r="M853" s="97" t="s">
        <v>46</v>
      </c>
      <c r="N853" s="10" t="s">
        <v>55</v>
      </c>
      <c r="O853" s="26" t="s">
        <v>3736</v>
      </c>
      <c r="P853" s="26" t="s">
        <v>105</v>
      </c>
      <c r="Q853" s="369" t="s">
        <v>84</v>
      </c>
      <c r="R853" s="1193"/>
    </row>
    <row r="854" spans="3:18" hidden="1" outlineLevel="2">
      <c r="C854" s="7" t="s">
        <v>41</v>
      </c>
      <c r="D854" s="96" t="s">
        <v>3594</v>
      </c>
      <c r="E854" s="58" t="s">
        <v>8435</v>
      </c>
      <c r="F854" s="17"/>
      <c r="G854" s="18"/>
      <c r="H854" s="19"/>
      <c r="I854" s="26" t="s">
        <v>201</v>
      </c>
      <c r="J854" s="26" t="s">
        <v>3377</v>
      </c>
      <c r="K854" s="26" t="s">
        <v>105</v>
      </c>
      <c r="L854" s="27" t="s">
        <v>84</v>
      </c>
      <c r="M854" s="97" t="s">
        <v>46</v>
      </c>
      <c r="N854" s="10" t="s">
        <v>57</v>
      </c>
      <c r="O854" s="26" t="s">
        <v>3737</v>
      </c>
      <c r="P854" s="26" t="s">
        <v>105</v>
      </c>
      <c r="Q854" s="369" t="s">
        <v>84</v>
      </c>
      <c r="R854" s="1193"/>
    </row>
    <row r="855" spans="3:18" hidden="1" outlineLevel="2">
      <c r="C855" s="7" t="s">
        <v>41</v>
      </c>
      <c r="D855" s="96" t="s">
        <v>3594</v>
      </c>
      <c r="E855" s="58" t="s">
        <v>8435</v>
      </c>
      <c r="F855" s="17"/>
      <c r="G855" s="18"/>
      <c r="H855" s="19"/>
      <c r="I855" s="26" t="s">
        <v>201</v>
      </c>
      <c r="J855" s="26" t="s">
        <v>3377</v>
      </c>
      <c r="K855" s="26" t="s">
        <v>105</v>
      </c>
      <c r="L855" s="27" t="s">
        <v>84</v>
      </c>
      <c r="M855" s="123"/>
      <c r="N855" s="124"/>
      <c r="O855" s="127"/>
      <c r="P855" s="127"/>
      <c r="Q855" s="367"/>
      <c r="R855" s="1193"/>
    </row>
    <row r="856" spans="3:18" hidden="1" outlineLevel="2">
      <c r="C856" s="7" t="s">
        <v>41</v>
      </c>
      <c r="D856" s="96" t="s">
        <v>3594</v>
      </c>
      <c r="E856" s="58" t="s">
        <v>8435</v>
      </c>
      <c r="F856" s="17"/>
      <c r="G856" s="18"/>
      <c r="H856" s="19"/>
      <c r="I856" s="20" t="str">
        <f>"3164"</f>
        <v>3164</v>
      </c>
      <c r="J856" s="20" t="s">
        <v>3378</v>
      </c>
      <c r="K856" s="20" t="s">
        <v>105</v>
      </c>
      <c r="L856" s="21" t="s">
        <v>84</v>
      </c>
      <c r="M856" s="103" t="s">
        <v>46</v>
      </c>
      <c r="N856" s="386" t="s">
        <v>58</v>
      </c>
      <c r="O856" s="20" t="s">
        <v>3738</v>
      </c>
      <c r="P856" s="20" t="s">
        <v>105</v>
      </c>
      <c r="Q856" s="365" t="s">
        <v>688</v>
      </c>
      <c r="R856" s="1193"/>
    </row>
    <row r="857" spans="3:18" hidden="1" outlineLevel="2">
      <c r="C857" s="7" t="s">
        <v>41</v>
      </c>
      <c r="D857" s="96" t="s">
        <v>3594</v>
      </c>
      <c r="E857" s="58" t="s">
        <v>8435</v>
      </c>
      <c r="F857" s="17"/>
      <c r="G857" s="18"/>
      <c r="H857" s="19"/>
      <c r="I857" s="20" t="str">
        <f>"3229"</f>
        <v>3229</v>
      </c>
      <c r="J857" s="20" t="s">
        <v>3379</v>
      </c>
      <c r="K857" s="20" t="s">
        <v>157</v>
      </c>
      <c r="L857" s="21" t="s">
        <v>84</v>
      </c>
      <c r="M857" s="128"/>
      <c r="N857" s="129"/>
      <c r="O857" s="131"/>
      <c r="P857" s="131"/>
      <c r="Q857" s="368"/>
      <c r="R857" s="1193"/>
    </row>
    <row r="858" spans="3:18" hidden="1" outlineLevel="2">
      <c r="C858" s="7" t="s">
        <v>41</v>
      </c>
      <c r="D858" s="96" t="s">
        <v>3594</v>
      </c>
      <c r="E858" s="58" t="s">
        <v>8435</v>
      </c>
      <c r="F858" s="17"/>
      <c r="G858" s="18"/>
      <c r="H858" s="19"/>
      <c r="I858" s="20" t="str">
        <f>"3251"</f>
        <v>3251</v>
      </c>
      <c r="J858" s="20" t="s">
        <v>3380</v>
      </c>
      <c r="K858" s="20" t="s">
        <v>157</v>
      </c>
      <c r="L858" s="21" t="s">
        <v>84</v>
      </c>
      <c r="M858" s="103" t="s">
        <v>46</v>
      </c>
      <c r="N858" s="386" t="s">
        <v>59</v>
      </c>
      <c r="O858" s="20" t="s">
        <v>3739</v>
      </c>
      <c r="P858" s="20" t="s">
        <v>157</v>
      </c>
      <c r="Q858" s="365" t="s">
        <v>688</v>
      </c>
      <c r="R858" s="1193"/>
    </row>
    <row r="859" spans="3:18" ht="13.5" hidden="1" outlineLevel="2" thickBot="1">
      <c r="C859" s="7" t="s">
        <v>41</v>
      </c>
      <c r="D859" s="96" t="s">
        <v>3594</v>
      </c>
      <c r="E859" s="58" t="s">
        <v>8435</v>
      </c>
      <c r="F859" s="38"/>
      <c r="G859" s="39"/>
      <c r="H859" s="40"/>
      <c r="I859" s="41" t="str">
        <f>"3207"</f>
        <v>3207</v>
      </c>
      <c r="J859" s="41" t="s">
        <v>3381</v>
      </c>
      <c r="K859" s="41" t="s">
        <v>132</v>
      </c>
      <c r="L859" s="42" t="s">
        <v>84</v>
      </c>
      <c r="M859" s="104" t="s">
        <v>46</v>
      </c>
      <c r="N859" s="387" t="s">
        <v>56</v>
      </c>
      <c r="O859" s="41" t="s">
        <v>3740</v>
      </c>
      <c r="P859" s="41" t="s">
        <v>124</v>
      </c>
      <c r="Q859" s="370" t="s">
        <v>688</v>
      </c>
      <c r="R859" s="1194"/>
    </row>
    <row r="860" spans="3:18" ht="13.5" hidden="1" outlineLevel="2" thickBot="1">
      <c r="C860" s="7" t="s">
        <v>41</v>
      </c>
      <c r="D860" s="96" t="s">
        <v>3594</v>
      </c>
      <c r="E860" s="58" t="s">
        <v>8435</v>
      </c>
      <c r="F860" s="198"/>
      <c r="G860" s="198"/>
      <c r="H860" s="198"/>
      <c r="I860" s="198"/>
      <c r="J860" s="198"/>
      <c r="K860" s="198"/>
      <c r="L860" s="198"/>
      <c r="M860" s="9"/>
      <c r="N860" s="9"/>
      <c r="O860" s="9"/>
      <c r="P860" s="9"/>
      <c r="Q860" s="7"/>
    </row>
    <row r="861" spans="3:18" ht="13.5" outlineLevel="1" collapsed="1" thickBot="1">
      <c r="C861" s="7" t="s">
        <v>41</v>
      </c>
      <c r="D861" s="96" t="s">
        <v>3594</v>
      </c>
      <c r="E861" s="3" t="s">
        <v>8436</v>
      </c>
      <c r="F861" s="13" t="s">
        <v>1143</v>
      </c>
      <c r="G861" s="14">
        <v>13</v>
      </c>
      <c r="H861" s="14">
        <v>3</v>
      </c>
      <c r="I861" s="1198" t="s">
        <v>3742</v>
      </c>
      <c r="J861" s="1199"/>
      <c r="K861" s="1199"/>
      <c r="L861" s="1200"/>
      <c r="M861" s="120" t="s">
        <v>46</v>
      </c>
      <c r="N861" s="15"/>
      <c r="O861" s="1196" t="s">
        <v>3787</v>
      </c>
      <c r="P861" s="1197"/>
      <c r="Q861" s="212" t="s">
        <v>109</v>
      </c>
    </row>
    <row r="862" spans="3:18" hidden="1" outlineLevel="2">
      <c r="C862" s="7" t="s">
        <v>41</v>
      </c>
      <c r="D862" s="96" t="s">
        <v>3594</v>
      </c>
      <c r="E862" s="58" t="s">
        <v>8436</v>
      </c>
      <c r="F862" s="17"/>
      <c r="G862" s="18"/>
      <c r="H862" s="19"/>
      <c r="I862" s="26" t="s">
        <v>181</v>
      </c>
      <c r="J862" s="26" t="s">
        <v>182</v>
      </c>
      <c r="K862" s="26"/>
      <c r="L862" s="31" t="s">
        <v>688</v>
      </c>
      <c r="M862" s="59"/>
      <c r="N862" s="10"/>
      <c r="O862" s="26"/>
      <c r="P862" s="26"/>
      <c r="Q862" s="222" t="s">
        <v>688</v>
      </c>
      <c r="R862" s="1192" t="s">
        <v>5407</v>
      </c>
    </row>
    <row r="863" spans="3:18" hidden="1" outlineLevel="2">
      <c r="C863" s="7" t="s">
        <v>41</v>
      </c>
      <c r="D863" s="96" t="s">
        <v>3594</v>
      </c>
      <c r="E863" s="58" t="s">
        <v>8436</v>
      </c>
      <c r="F863" s="17"/>
      <c r="G863" s="18"/>
      <c r="H863" s="19"/>
      <c r="I863" s="26" t="s">
        <v>183</v>
      </c>
      <c r="J863" s="26" t="s">
        <v>3364</v>
      </c>
      <c r="K863" s="26" t="s">
        <v>132</v>
      </c>
      <c r="L863" s="31" t="s">
        <v>688</v>
      </c>
      <c r="M863" s="59"/>
      <c r="N863" s="10"/>
      <c r="O863" s="47" t="s">
        <v>1141</v>
      </c>
      <c r="P863" s="26" t="s">
        <v>132</v>
      </c>
      <c r="Q863" s="214" t="s">
        <v>688</v>
      </c>
      <c r="R863" s="1202"/>
    </row>
    <row r="864" spans="3:18" hidden="1" outlineLevel="2">
      <c r="C864" s="7" t="s">
        <v>41</v>
      </c>
      <c r="D864" s="96" t="s">
        <v>3594</v>
      </c>
      <c r="E864" s="58" t="s">
        <v>8436</v>
      </c>
      <c r="F864" s="17"/>
      <c r="G864" s="18"/>
      <c r="H864" s="19"/>
      <c r="I864" s="26" t="s">
        <v>184</v>
      </c>
      <c r="J864" s="26" t="s">
        <v>3365</v>
      </c>
      <c r="K864" s="26" t="s">
        <v>105</v>
      </c>
      <c r="L864" s="31" t="s">
        <v>84</v>
      </c>
      <c r="M864" s="97" t="s">
        <v>46</v>
      </c>
      <c r="N864" s="385" t="s">
        <v>1098</v>
      </c>
      <c r="O864" s="26" t="s">
        <v>3742</v>
      </c>
      <c r="P864" s="26" t="s">
        <v>804</v>
      </c>
      <c r="Q864" s="214" t="s">
        <v>688</v>
      </c>
      <c r="R864" s="1202"/>
    </row>
    <row r="865" spans="1:18" hidden="1" outlineLevel="2">
      <c r="C865" s="7" t="s">
        <v>41</v>
      </c>
      <c r="D865" s="96" t="s">
        <v>3594</v>
      </c>
      <c r="E865" s="58" t="s">
        <v>8436</v>
      </c>
      <c r="F865" s="17"/>
      <c r="G865" s="18"/>
      <c r="H865" s="19"/>
      <c r="I865" s="26" t="s">
        <v>185</v>
      </c>
      <c r="J865" s="26" t="s">
        <v>3366</v>
      </c>
      <c r="K865" s="26" t="s">
        <v>130</v>
      </c>
      <c r="L865" s="31" t="s">
        <v>84</v>
      </c>
      <c r="M865" s="123"/>
      <c r="N865" s="124"/>
      <c r="O865" s="127"/>
      <c r="P865" s="127"/>
      <c r="Q865" s="218"/>
      <c r="R865" s="1202"/>
    </row>
    <row r="866" spans="1:18" ht="13.5" hidden="1" outlineLevel="2" thickBot="1">
      <c r="C866" s="7" t="s">
        <v>41</v>
      </c>
      <c r="D866" s="96" t="s">
        <v>3594</v>
      </c>
      <c r="E866" s="58" t="s">
        <v>8436</v>
      </c>
      <c r="F866" s="38"/>
      <c r="G866" s="39"/>
      <c r="H866" s="40"/>
      <c r="I866" s="48" t="s">
        <v>187</v>
      </c>
      <c r="J866" s="48" t="s">
        <v>3367</v>
      </c>
      <c r="K866" s="48" t="s">
        <v>105</v>
      </c>
      <c r="L866" s="60" t="s">
        <v>84</v>
      </c>
      <c r="M866" s="139"/>
      <c r="N866" s="140"/>
      <c r="O866" s="151"/>
      <c r="P866" s="151"/>
      <c r="Q866" s="221"/>
      <c r="R866" s="1203"/>
    </row>
    <row r="867" spans="1:18" ht="13.5" hidden="1" outlineLevel="2" thickBot="1">
      <c r="C867" s="7" t="s">
        <v>41</v>
      </c>
      <c r="D867" s="96" t="s">
        <v>3594</v>
      </c>
      <c r="E867" s="58" t="s">
        <v>8436</v>
      </c>
      <c r="F867" s="198"/>
      <c r="G867" s="198"/>
      <c r="H867" s="198"/>
      <c r="I867" s="198"/>
      <c r="J867" s="198"/>
      <c r="K867" s="198"/>
      <c r="L867" s="198"/>
      <c r="M867" s="9"/>
      <c r="N867" s="9"/>
      <c r="O867" s="9"/>
      <c r="P867" s="9"/>
      <c r="Q867" s="7"/>
    </row>
    <row r="868" spans="1:18" ht="13.5" outlineLevel="1" collapsed="1" thickBot="1">
      <c r="A868" s="7" t="s">
        <v>41</v>
      </c>
      <c r="B868" s="7" t="s">
        <v>41</v>
      </c>
      <c r="D868" s="96" t="s">
        <v>3594</v>
      </c>
      <c r="E868" s="3" t="s">
        <v>8437</v>
      </c>
      <c r="F868" s="13" t="s">
        <v>430</v>
      </c>
      <c r="G868" s="14">
        <v>10</v>
      </c>
      <c r="H868" s="14">
        <v>2</v>
      </c>
      <c r="I868" s="1198" t="s">
        <v>3572</v>
      </c>
      <c r="J868" s="1199"/>
      <c r="K868" s="1199"/>
      <c r="L868" s="1200"/>
      <c r="M868" s="120" t="s">
        <v>46</v>
      </c>
      <c r="N868" s="15"/>
      <c r="O868" s="1190" t="s">
        <v>3543</v>
      </c>
      <c r="P868" s="1191"/>
      <c r="Q868" s="226" t="s">
        <v>688</v>
      </c>
    </row>
    <row r="869" spans="1:18" hidden="1" outlineLevel="2">
      <c r="A869" s="7" t="s">
        <v>41</v>
      </c>
      <c r="B869" s="7" t="s">
        <v>41</v>
      </c>
      <c r="D869" s="96" t="s">
        <v>3594</v>
      </c>
      <c r="E869" s="58" t="s">
        <v>8437</v>
      </c>
      <c r="F869" s="17"/>
      <c r="G869" s="18"/>
      <c r="H869" s="19"/>
      <c r="I869" s="26" t="str">
        <f>"3035"</f>
        <v>3035</v>
      </c>
      <c r="J869" s="26" t="s">
        <v>3368</v>
      </c>
      <c r="K869" s="26" t="s">
        <v>132</v>
      </c>
      <c r="L869" s="27" t="s">
        <v>688</v>
      </c>
      <c r="M869" s="59"/>
      <c r="N869" s="10"/>
      <c r="O869" s="47" t="s">
        <v>728</v>
      </c>
      <c r="P869" s="26" t="s">
        <v>132</v>
      </c>
      <c r="Q869" s="222" t="s">
        <v>688</v>
      </c>
    </row>
    <row r="870" spans="1:18" hidden="1" outlineLevel="2">
      <c r="A870" s="7" t="s">
        <v>41</v>
      </c>
      <c r="B870" s="7" t="s">
        <v>41</v>
      </c>
      <c r="D870" s="96" t="s">
        <v>3594</v>
      </c>
      <c r="E870" s="58" t="s">
        <v>8437</v>
      </c>
      <c r="F870" s="17"/>
      <c r="G870" s="18"/>
      <c r="H870" s="19"/>
      <c r="I870" s="20" t="s">
        <v>190</v>
      </c>
      <c r="J870" s="20" t="s">
        <v>3369</v>
      </c>
      <c r="K870" s="20"/>
      <c r="L870" s="21" t="s">
        <v>84</v>
      </c>
      <c r="M870" s="66"/>
      <c r="N870" s="23"/>
      <c r="O870" s="20"/>
      <c r="P870" s="20"/>
      <c r="Q870" s="213" t="s">
        <v>688</v>
      </c>
    </row>
    <row r="871" spans="1:18" hidden="1" outlineLevel="2">
      <c r="A871" s="7" t="s">
        <v>41</v>
      </c>
      <c r="B871" s="7" t="s">
        <v>41</v>
      </c>
      <c r="D871" s="96" t="s">
        <v>3594</v>
      </c>
      <c r="E871" s="58" t="s">
        <v>8437</v>
      </c>
      <c r="F871" s="17"/>
      <c r="G871" s="18"/>
      <c r="H871" s="19"/>
      <c r="I871" s="26" t="s">
        <v>191</v>
      </c>
      <c r="J871" s="26" t="s">
        <v>3370</v>
      </c>
      <c r="K871" s="26" t="s">
        <v>105</v>
      </c>
      <c r="L871" s="27" t="s">
        <v>688</v>
      </c>
      <c r="M871" s="97" t="s">
        <v>46</v>
      </c>
      <c r="N871" s="98" t="s">
        <v>431</v>
      </c>
      <c r="O871" s="26" t="s">
        <v>3743</v>
      </c>
      <c r="P871" s="26" t="s">
        <v>106</v>
      </c>
      <c r="Q871" s="214" t="s">
        <v>688</v>
      </c>
    </row>
    <row r="872" spans="1:18" ht="84" hidden="1" outlineLevel="2">
      <c r="A872" s="7" t="s">
        <v>41</v>
      </c>
      <c r="B872" s="7" t="s">
        <v>41</v>
      </c>
      <c r="D872" s="96" t="s">
        <v>3594</v>
      </c>
      <c r="E872" s="58" t="s">
        <v>8437</v>
      </c>
      <c r="F872" s="17"/>
      <c r="G872" s="18"/>
      <c r="H872" s="19"/>
      <c r="I872" s="26" t="s">
        <v>193</v>
      </c>
      <c r="J872" s="26" t="s">
        <v>3341</v>
      </c>
      <c r="K872" s="26" t="s">
        <v>132</v>
      </c>
      <c r="L872" s="27" t="s">
        <v>84</v>
      </c>
      <c r="M872" s="97" t="s">
        <v>46</v>
      </c>
      <c r="N872" s="98" t="s">
        <v>432</v>
      </c>
      <c r="O872" s="53" t="s">
        <v>3768</v>
      </c>
      <c r="P872" s="26" t="s">
        <v>132</v>
      </c>
      <c r="Q872" s="214" t="s">
        <v>688</v>
      </c>
    </row>
    <row r="873" spans="1:18" hidden="1" outlineLevel="2">
      <c r="A873" s="7" t="s">
        <v>41</v>
      </c>
      <c r="B873" s="7" t="s">
        <v>41</v>
      </c>
      <c r="D873" s="96" t="s">
        <v>3594</v>
      </c>
      <c r="E873" s="58" t="s">
        <v>8437</v>
      </c>
      <c r="F873" s="17"/>
      <c r="G873" s="18"/>
      <c r="H873" s="19"/>
      <c r="I873" s="26" t="s">
        <v>194</v>
      </c>
      <c r="J873" s="26" t="s">
        <v>3342</v>
      </c>
      <c r="K873" s="26" t="s">
        <v>132</v>
      </c>
      <c r="L873" s="27" t="s">
        <v>84</v>
      </c>
      <c r="M873" s="123"/>
      <c r="N873" s="124"/>
      <c r="O873" s="127"/>
      <c r="P873" s="127"/>
      <c r="Q873" s="218"/>
    </row>
    <row r="874" spans="1:18" hidden="1" outlineLevel="2">
      <c r="A874" s="7" t="s">
        <v>41</v>
      </c>
      <c r="B874" s="7" t="s">
        <v>41</v>
      </c>
      <c r="D874" s="96" t="s">
        <v>3594</v>
      </c>
      <c r="E874" s="58" t="s">
        <v>8437</v>
      </c>
      <c r="F874" s="17"/>
      <c r="G874" s="18"/>
      <c r="H874" s="19"/>
      <c r="I874" s="20" t="s">
        <v>195</v>
      </c>
      <c r="J874" s="20" t="s">
        <v>3371</v>
      </c>
      <c r="K874" s="20"/>
      <c r="L874" s="21" t="s">
        <v>84</v>
      </c>
      <c r="M874" s="128"/>
      <c r="N874" s="129"/>
      <c r="O874" s="138"/>
      <c r="P874" s="138"/>
      <c r="Q874" s="219"/>
    </row>
    <row r="875" spans="1:18" hidden="1" outlineLevel="2">
      <c r="A875" s="7" t="s">
        <v>41</v>
      </c>
      <c r="B875" s="7" t="s">
        <v>41</v>
      </c>
      <c r="D875" s="96" t="s">
        <v>3594</v>
      </c>
      <c r="E875" s="58" t="s">
        <v>8437</v>
      </c>
      <c r="F875" s="17"/>
      <c r="G875" s="18"/>
      <c r="H875" s="19"/>
      <c r="I875" s="26" t="s">
        <v>196</v>
      </c>
      <c r="J875" s="26" t="s">
        <v>3372</v>
      </c>
      <c r="K875" s="26" t="s">
        <v>105</v>
      </c>
      <c r="L875" s="27" t="s">
        <v>688</v>
      </c>
      <c r="M875" s="123"/>
      <c r="N875" s="124"/>
      <c r="O875" s="126"/>
      <c r="P875" s="126"/>
      <c r="Q875" s="218"/>
    </row>
    <row r="876" spans="1:18" hidden="1" outlineLevel="2">
      <c r="A876" s="7" t="s">
        <v>41</v>
      </c>
      <c r="B876" s="7" t="s">
        <v>41</v>
      </c>
      <c r="D876" s="96" t="s">
        <v>3594</v>
      </c>
      <c r="E876" s="58" t="s">
        <v>8437</v>
      </c>
      <c r="F876" s="17"/>
      <c r="G876" s="18"/>
      <c r="H876" s="19"/>
      <c r="I876" s="26" t="s">
        <v>196</v>
      </c>
      <c r="J876" s="26" t="s">
        <v>3372</v>
      </c>
      <c r="K876" s="26" t="s">
        <v>105</v>
      </c>
      <c r="L876" s="27" t="s">
        <v>84</v>
      </c>
      <c r="M876" s="123"/>
      <c r="N876" s="124"/>
      <c r="O876" s="126"/>
      <c r="P876" s="126"/>
      <c r="Q876" s="218"/>
    </row>
    <row r="877" spans="1:18" hidden="1" outlineLevel="2">
      <c r="A877" s="7" t="s">
        <v>41</v>
      </c>
      <c r="B877" s="7" t="s">
        <v>41</v>
      </c>
      <c r="D877" s="96" t="s">
        <v>3594</v>
      </c>
      <c r="E877" s="58" t="s">
        <v>8437</v>
      </c>
      <c r="F877" s="17"/>
      <c r="G877" s="18"/>
      <c r="H877" s="19"/>
      <c r="I877" s="26" t="s">
        <v>196</v>
      </c>
      <c r="J877" s="26" t="s">
        <v>3372</v>
      </c>
      <c r="K877" s="26" t="s">
        <v>105</v>
      </c>
      <c r="L877" s="27" t="s">
        <v>84</v>
      </c>
      <c r="M877" s="123"/>
      <c r="N877" s="124"/>
      <c r="O877" s="126"/>
      <c r="P877" s="126"/>
      <c r="Q877" s="218"/>
    </row>
    <row r="878" spans="1:18" hidden="1" outlineLevel="2">
      <c r="A878" s="7" t="s">
        <v>41</v>
      </c>
      <c r="B878" s="7" t="s">
        <v>41</v>
      </c>
      <c r="D878" s="96" t="s">
        <v>3594</v>
      </c>
      <c r="E878" s="58" t="s">
        <v>8437</v>
      </c>
      <c r="F878" s="17"/>
      <c r="G878" s="18"/>
      <c r="H878" s="19"/>
      <c r="I878" s="26" t="s">
        <v>196</v>
      </c>
      <c r="J878" s="26" t="s">
        <v>3372</v>
      </c>
      <c r="K878" s="26" t="s">
        <v>105</v>
      </c>
      <c r="L878" s="27" t="s">
        <v>84</v>
      </c>
      <c r="M878" s="123"/>
      <c r="N878" s="124"/>
      <c r="O878" s="126"/>
      <c r="P878" s="126"/>
      <c r="Q878" s="218"/>
    </row>
    <row r="879" spans="1:18" hidden="1" outlineLevel="2">
      <c r="A879" s="7" t="s">
        <v>41</v>
      </c>
      <c r="B879" s="7" t="s">
        <v>41</v>
      </c>
      <c r="D879" s="96" t="s">
        <v>3594</v>
      </c>
      <c r="E879" s="58" t="s">
        <v>8437</v>
      </c>
      <c r="F879" s="17"/>
      <c r="G879" s="18"/>
      <c r="H879" s="19"/>
      <c r="I879" s="26" t="s">
        <v>196</v>
      </c>
      <c r="J879" s="26" t="s">
        <v>3372</v>
      </c>
      <c r="K879" s="26" t="s">
        <v>105</v>
      </c>
      <c r="L879" s="27" t="s">
        <v>84</v>
      </c>
      <c r="M879" s="123"/>
      <c r="N879" s="124"/>
      <c r="O879" s="126"/>
      <c r="P879" s="126"/>
      <c r="Q879" s="218"/>
    </row>
    <row r="880" spans="1:18" hidden="1" outlineLevel="2">
      <c r="A880" s="7" t="s">
        <v>41</v>
      </c>
      <c r="B880" s="7" t="s">
        <v>41</v>
      </c>
      <c r="D880" s="96" t="s">
        <v>3594</v>
      </c>
      <c r="E880" s="58" t="s">
        <v>8437</v>
      </c>
      <c r="F880" s="17"/>
      <c r="G880" s="18"/>
      <c r="H880" s="19"/>
      <c r="I880" s="20" t="s">
        <v>197</v>
      </c>
      <c r="J880" s="20" t="s">
        <v>3373</v>
      </c>
      <c r="K880" s="20"/>
      <c r="L880" s="21" t="s">
        <v>84</v>
      </c>
      <c r="M880" s="128"/>
      <c r="N880" s="129"/>
      <c r="O880" s="131"/>
      <c r="P880" s="131"/>
      <c r="Q880" s="219"/>
    </row>
    <row r="881" spans="1:17" hidden="1" outlineLevel="2">
      <c r="A881" s="7" t="s">
        <v>41</v>
      </c>
      <c r="B881" s="7" t="s">
        <v>41</v>
      </c>
      <c r="D881" s="96" t="s">
        <v>3594</v>
      </c>
      <c r="E881" s="58" t="s">
        <v>8437</v>
      </c>
      <c r="F881" s="17"/>
      <c r="G881" s="18"/>
      <c r="H881" s="19"/>
      <c r="I881" s="26" t="s">
        <v>198</v>
      </c>
      <c r="J881" s="26" t="s">
        <v>3374</v>
      </c>
      <c r="K881" s="26" t="s">
        <v>105</v>
      </c>
      <c r="L881" s="27" t="s">
        <v>688</v>
      </c>
      <c r="M881" s="148"/>
      <c r="N881" s="149"/>
      <c r="O881" s="127"/>
      <c r="P881" s="127"/>
      <c r="Q881" s="218"/>
    </row>
    <row r="882" spans="1:17" hidden="1" outlineLevel="2">
      <c r="A882" s="7" t="s">
        <v>41</v>
      </c>
      <c r="B882" s="7" t="s">
        <v>41</v>
      </c>
      <c r="D882" s="96" t="s">
        <v>3594</v>
      </c>
      <c r="E882" s="58" t="s">
        <v>8437</v>
      </c>
      <c r="F882" s="17"/>
      <c r="G882" s="18"/>
      <c r="H882" s="19"/>
      <c r="I882" s="26" t="s">
        <v>198</v>
      </c>
      <c r="J882" s="26" t="s">
        <v>3374</v>
      </c>
      <c r="K882" s="26" t="s">
        <v>105</v>
      </c>
      <c r="L882" s="27" t="s">
        <v>84</v>
      </c>
      <c r="M882" s="123"/>
      <c r="N882" s="124"/>
      <c r="O882" s="127"/>
      <c r="P882" s="127"/>
      <c r="Q882" s="218"/>
    </row>
    <row r="883" spans="1:17" hidden="1" outlineLevel="2">
      <c r="A883" s="7" t="s">
        <v>41</v>
      </c>
      <c r="B883" s="7" t="s">
        <v>41</v>
      </c>
      <c r="D883" s="96" t="s">
        <v>3594</v>
      </c>
      <c r="E883" s="58" t="s">
        <v>8437</v>
      </c>
      <c r="F883" s="17"/>
      <c r="G883" s="18"/>
      <c r="H883" s="19"/>
      <c r="I883" s="26" t="s">
        <v>198</v>
      </c>
      <c r="J883" s="26" t="s">
        <v>3374</v>
      </c>
      <c r="K883" s="26" t="s">
        <v>105</v>
      </c>
      <c r="L883" s="27" t="s">
        <v>84</v>
      </c>
      <c r="M883" s="123"/>
      <c r="N883" s="124"/>
      <c r="O883" s="127"/>
      <c r="P883" s="127"/>
      <c r="Q883" s="218"/>
    </row>
    <row r="884" spans="1:17" hidden="1" outlineLevel="2">
      <c r="A884" s="7" t="s">
        <v>41</v>
      </c>
      <c r="B884" s="7" t="s">
        <v>41</v>
      </c>
      <c r="D884" s="96" t="s">
        <v>3594</v>
      </c>
      <c r="E884" s="58" t="s">
        <v>8437</v>
      </c>
      <c r="F884" s="17"/>
      <c r="G884" s="18"/>
      <c r="H884" s="19"/>
      <c r="I884" s="26" t="s">
        <v>198</v>
      </c>
      <c r="J884" s="26" t="s">
        <v>3374</v>
      </c>
      <c r="K884" s="26" t="s">
        <v>105</v>
      </c>
      <c r="L884" s="27" t="s">
        <v>84</v>
      </c>
      <c r="M884" s="123"/>
      <c r="N884" s="124"/>
      <c r="O884" s="127"/>
      <c r="P884" s="127"/>
      <c r="Q884" s="218"/>
    </row>
    <row r="885" spans="1:17" hidden="1" outlineLevel="2">
      <c r="A885" s="7" t="s">
        <v>41</v>
      </c>
      <c r="B885" s="7" t="s">
        <v>41</v>
      </c>
      <c r="D885" s="96" t="s">
        <v>3594</v>
      </c>
      <c r="E885" s="58" t="s">
        <v>8437</v>
      </c>
      <c r="F885" s="17"/>
      <c r="G885" s="18"/>
      <c r="H885" s="19"/>
      <c r="I885" s="26" t="s">
        <v>198</v>
      </c>
      <c r="J885" s="26" t="s">
        <v>3374</v>
      </c>
      <c r="K885" s="26" t="s">
        <v>105</v>
      </c>
      <c r="L885" s="27" t="s">
        <v>84</v>
      </c>
      <c r="M885" s="123"/>
      <c r="N885" s="124"/>
      <c r="O885" s="127"/>
      <c r="P885" s="127"/>
      <c r="Q885" s="218"/>
    </row>
    <row r="886" spans="1:17" hidden="1" outlineLevel="2">
      <c r="A886" s="7" t="s">
        <v>41</v>
      </c>
      <c r="B886" s="7" t="s">
        <v>41</v>
      </c>
      <c r="D886" s="96" t="s">
        <v>3594</v>
      </c>
      <c r="E886" s="58" t="s">
        <v>8437</v>
      </c>
      <c r="F886" s="17"/>
      <c r="G886" s="18"/>
      <c r="H886" s="19"/>
      <c r="I886" s="26" t="s">
        <v>199</v>
      </c>
      <c r="J886" s="26" t="s">
        <v>3375</v>
      </c>
      <c r="K886" s="26" t="s">
        <v>132</v>
      </c>
      <c r="L886" s="27" t="s">
        <v>84</v>
      </c>
      <c r="M886" s="123"/>
      <c r="N886" s="124"/>
      <c r="O886" s="127"/>
      <c r="P886" s="127"/>
      <c r="Q886" s="218"/>
    </row>
    <row r="887" spans="1:17" hidden="1" outlineLevel="2">
      <c r="A887" s="7" t="s">
        <v>41</v>
      </c>
      <c r="B887" s="7" t="s">
        <v>41</v>
      </c>
      <c r="D887" s="96" t="s">
        <v>3594</v>
      </c>
      <c r="E887" s="58" t="s">
        <v>8437</v>
      </c>
      <c r="F887" s="17"/>
      <c r="G887" s="18"/>
      <c r="H887" s="19"/>
      <c r="I887" s="20" t="s">
        <v>200</v>
      </c>
      <c r="J887" s="20" t="s">
        <v>3376</v>
      </c>
      <c r="K887" s="20"/>
      <c r="L887" s="21" t="s">
        <v>84</v>
      </c>
      <c r="M887" s="66"/>
      <c r="N887" s="23"/>
      <c r="O887" s="20"/>
      <c r="P887" s="20"/>
      <c r="Q887" s="213" t="s">
        <v>688</v>
      </c>
    </row>
    <row r="888" spans="1:17" hidden="1" outlineLevel="2">
      <c r="A888" s="7" t="s">
        <v>41</v>
      </c>
      <c r="B888" s="7" t="s">
        <v>41</v>
      </c>
      <c r="D888" s="96" t="s">
        <v>3594</v>
      </c>
      <c r="E888" s="58" t="s">
        <v>8437</v>
      </c>
      <c r="F888" s="17"/>
      <c r="G888" s="18"/>
      <c r="H888" s="19"/>
      <c r="I888" s="26" t="s">
        <v>201</v>
      </c>
      <c r="J888" s="26" t="s">
        <v>3377</v>
      </c>
      <c r="K888" s="26" t="s">
        <v>105</v>
      </c>
      <c r="L888" s="27" t="s">
        <v>688</v>
      </c>
      <c r="M888" s="97" t="s">
        <v>46</v>
      </c>
      <c r="N888" s="98" t="s">
        <v>433</v>
      </c>
      <c r="O888" s="26" t="s">
        <v>3744</v>
      </c>
      <c r="P888" s="26" t="s">
        <v>105</v>
      </c>
      <c r="Q888" s="214" t="s">
        <v>688</v>
      </c>
    </row>
    <row r="889" spans="1:17" hidden="1" outlineLevel="2">
      <c r="A889" s="7" t="s">
        <v>41</v>
      </c>
      <c r="B889" s="7" t="s">
        <v>41</v>
      </c>
      <c r="D889" s="96" t="s">
        <v>3594</v>
      </c>
      <c r="E889" s="58" t="s">
        <v>8437</v>
      </c>
      <c r="F889" s="17"/>
      <c r="G889" s="18"/>
      <c r="H889" s="19"/>
      <c r="I889" s="26" t="s">
        <v>201</v>
      </c>
      <c r="J889" s="26" t="s">
        <v>3377</v>
      </c>
      <c r="K889" s="26" t="s">
        <v>105</v>
      </c>
      <c r="L889" s="27" t="s">
        <v>84</v>
      </c>
      <c r="M889" s="97" t="s">
        <v>46</v>
      </c>
      <c r="N889" s="10" t="s">
        <v>434</v>
      </c>
      <c r="O889" s="26" t="s">
        <v>3745</v>
      </c>
      <c r="P889" s="26" t="s">
        <v>105</v>
      </c>
      <c r="Q889" s="216" t="s">
        <v>84</v>
      </c>
    </row>
    <row r="890" spans="1:17" hidden="1" outlineLevel="2">
      <c r="A890" s="7" t="s">
        <v>41</v>
      </c>
      <c r="B890" s="7" t="s">
        <v>41</v>
      </c>
      <c r="D890" s="96" t="s">
        <v>3594</v>
      </c>
      <c r="E890" s="58" t="s">
        <v>8437</v>
      </c>
      <c r="F890" s="17"/>
      <c r="G890" s="18"/>
      <c r="H890" s="19"/>
      <c r="I890" s="26" t="s">
        <v>201</v>
      </c>
      <c r="J890" s="26" t="s">
        <v>3377</v>
      </c>
      <c r="K890" s="26" t="s">
        <v>105</v>
      </c>
      <c r="L890" s="27" t="s">
        <v>84</v>
      </c>
      <c r="M890" s="97" t="s">
        <v>46</v>
      </c>
      <c r="N890" s="10" t="s">
        <v>435</v>
      </c>
      <c r="O890" s="26" t="s">
        <v>3746</v>
      </c>
      <c r="P890" s="26" t="s">
        <v>105</v>
      </c>
      <c r="Q890" s="216" t="s">
        <v>84</v>
      </c>
    </row>
    <row r="891" spans="1:17" hidden="1" outlineLevel="2">
      <c r="A891" s="7" t="s">
        <v>41</v>
      </c>
      <c r="B891" s="7" t="s">
        <v>41</v>
      </c>
      <c r="D891" s="96" t="s">
        <v>3594</v>
      </c>
      <c r="E891" s="58" t="s">
        <v>8437</v>
      </c>
      <c r="F891" s="17"/>
      <c r="G891" s="18"/>
      <c r="H891" s="19"/>
      <c r="I891" s="26" t="s">
        <v>201</v>
      </c>
      <c r="J891" s="26" t="s">
        <v>3377</v>
      </c>
      <c r="K891" s="26" t="s">
        <v>105</v>
      </c>
      <c r="L891" s="27" t="s">
        <v>84</v>
      </c>
      <c r="M891" s="123"/>
      <c r="N891" s="124"/>
      <c r="O891" s="127"/>
      <c r="P891" s="127"/>
      <c r="Q891" s="218"/>
    </row>
    <row r="892" spans="1:17" hidden="1" outlineLevel="2">
      <c r="A892" s="7" t="s">
        <v>41</v>
      </c>
      <c r="B892" s="7" t="s">
        <v>41</v>
      </c>
      <c r="D892" s="96" t="s">
        <v>3594</v>
      </c>
      <c r="E892" s="58" t="s">
        <v>8437</v>
      </c>
      <c r="F892" s="17"/>
      <c r="G892" s="18"/>
      <c r="H892" s="19"/>
      <c r="I892" s="20" t="str">
        <f>"3164"</f>
        <v>3164</v>
      </c>
      <c r="J892" s="20" t="s">
        <v>3378</v>
      </c>
      <c r="K892" s="20" t="s">
        <v>105</v>
      </c>
      <c r="L892" s="21" t="s">
        <v>84</v>
      </c>
      <c r="M892" s="103" t="s">
        <v>46</v>
      </c>
      <c r="N892" s="102" t="s">
        <v>436</v>
      </c>
      <c r="O892" s="20" t="s">
        <v>3747</v>
      </c>
      <c r="P892" s="20" t="s">
        <v>105</v>
      </c>
      <c r="Q892" s="213" t="s">
        <v>688</v>
      </c>
    </row>
    <row r="893" spans="1:17" hidden="1" outlineLevel="2">
      <c r="A893" s="7" t="s">
        <v>41</v>
      </c>
      <c r="B893" s="7" t="s">
        <v>41</v>
      </c>
      <c r="D893" s="96" t="s">
        <v>3594</v>
      </c>
      <c r="E893" s="58" t="s">
        <v>8437</v>
      </c>
      <c r="F893" s="17"/>
      <c r="G893" s="18"/>
      <c r="H893" s="19"/>
      <c r="I893" s="20" t="str">
        <f>"3229"</f>
        <v>3229</v>
      </c>
      <c r="J893" s="20" t="s">
        <v>3379</v>
      </c>
      <c r="K893" s="20" t="s">
        <v>157</v>
      </c>
      <c r="L893" s="21" t="s">
        <v>84</v>
      </c>
      <c r="M893" s="128"/>
      <c r="N893" s="129"/>
      <c r="O893" s="131"/>
      <c r="P893" s="131"/>
      <c r="Q893" s="219"/>
    </row>
    <row r="894" spans="1:17" hidden="1" outlineLevel="2">
      <c r="A894" s="7" t="s">
        <v>41</v>
      </c>
      <c r="B894" s="7" t="s">
        <v>41</v>
      </c>
      <c r="D894" s="96" t="s">
        <v>3594</v>
      </c>
      <c r="E894" s="58" t="s">
        <v>8437</v>
      </c>
      <c r="F894" s="17"/>
      <c r="G894" s="18"/>
      <c r="H894" s="19"/>
      <c r="I894" s="20" t="str">
        <f>"3251"</f>
        <v>3251</v>
      </c>
      <c r="J894" s="20" t="s">
        <v>3380</v>
      </c>
      <c r="K894" s="20" t="s">
        <v>157</v>
      </c>
      <c r="L894" s="21" t="s">
        <v>84</v>
      </c>
      <c r="M894" s="103" t="s">
        <v>46</v>
      </c>
      <c r="N894" s="102" t="s">
        <v>437</v>
      </c>
      <c r="O894" s="20" t="s">
        <v>3748</v>
      </c>
      <c r="P894" s="20" t="s">
        <v>157</v>
      </c>
      <c r="Q894" s="213" t="s">
        <v>688</v>
      </c>
    </row>
    <row r="895" spans="1:17" ht="13.5" hidden="1" outlineLevel="2" thickBot="1">
      <c r="A895" s="7" t="s">
        <v>41</v>
      </c>
      <c r="B895" s="7" t="s">
        <v>41</v>
      </c>
      <c r="D895" s="96" t="s">
        <v>3594</v>
      </c>
      <c r="E895" s="58" t="s">
        <v>8437</v>
      </c>
      <c r="F895" s="38"/>
      <c r="G895" s="39"/>
      <c r="H895" s="40"/>
      <c r="I895" s="41" t="str">
        <f>"3207"</f>
        <v>3207</v>
      </c>
      <c r="J895" s="41" t="s">
        <v>3381</v>
      </c>
      <c r="K895" s="41" t="s">
        <v>132</v>
      </c>
      <c r="L895" s="42" t="s">
        <v>84</v>
      </c>
      <c r="M895" s="104" t="s">
        <v>46</v>
      </c>
      <c r="N895" s="69" t="s">
        <v>438</v>
      </c>
      <c r="O895" s="41" t="s">
        <v>3749</v>
      </c>
      <c r="P895" s="41" t="s">
        <v>124</v>
      </c>
      <c r="Q895" s="225" t="s">
        <v>84</v>
      </c>
    </row>
    <row r="896" spans="1:17" ht="13.5" hidden="1" outlineLevel="2" thickBot="1">
      <c r="A896" s="7" t="s">
        <v>41</v>
      </c>
      <c r="B896" s="7" t="s">
        <v>41</v>
      </c>
      <c r="D896" s="96" t="s">
        <v>3594</v>
      </c>
      <c r="E896" s="58" t="s">
        <v>8437</v>
      </c>
      <c r="F896" s="198"/>
      <c r="G896" s="198"/>
      <c r="H896" s="198"/>
      <c r="I896" s="198"/>
      <c r="J896" s="198"/>
      <c r="K896" s="198"/>
      <c r="L896" s="198"/>
      <c r="M896" s="9"/>
      <c r="N896" s="9"/>
      <c r="O896" s="9"/>
      <c r="P896" s="9"/>
      <c r="Q896" s="7"/>
    </row>
    <row r="897" spans="3:18" ht="13.5" outlineLevel="1" collapsed="1" thickBot="1">
      <c r="C897" s="7" t="s">
        <v>41</v>
      </c>
      <c r="D897" s="96" t="s">
        <v>3594</v>
      </c>
      <c r="E897" s="3" t="s">
        <v>8437</v>
      </c>
      <c r="F897" s="13" t="s">
        <v>430</v>
      </c>
      <c r="G897" s="14">
        <v>10</v>
      </c>
      <c r="H897" s="14">
        <v>2</v>
      </c>
      <c r="I897" s="1198" t="s">
        <v>3572</v>
      </c>
      <c r="J897" s="1199"/>
      <c r="K897" s="1199"/>
      <c r="L897" s="1200"/>
      <c r="M897" s="120" t="s">
        <v>46</v>
      </c>
      <c r="N897" s="15"/>
      <c r="O897" s="1196" t="s">
        <v>3788</v>
      </c>
      <c r="P897" s="1197"/>
      <c r="Q897" s="212" t="s">
        <v>109</v>
      </c>
    </row>
    <row r="898" spans="3:18" hidden="1" outlineLevel="2">
      <c r="C898" s="7" t="s">
        <v>41</v>
      </c>
      <c r="D898" s="96" t="s">
        <v>3594</v>
      </c>
      <c r="E898" s="58" t="s">
        <v>8437</v>
      </c>
      <c r="F898" s="17"/>
      <c r="G898" s="18"/>
      <c r="H898" s="19"/>
      <c r="I898" s="26" t="str">
        <f>"3035"</f>
        <v>3035</v>
      </c>
      <c r="J898" s="26" t="s">
        <v>3368</v>
      </c>
      <c r="K898" s="26" t="s">
        <v>132</v>
      </c>
      <c r="L898" s="27" t="s">
        <v>688</v>
      </c>
      <c r="M898" s="59"/>
      <c r="N898" s="10"/>
      <c r="O898" s="47" t="s">
        <v>728</v>
      </c>
      <c r="P898" s="26" t="s">
        <v>132</v>
      </c>
      <c r="Q898" s="222" t="s">
        <v>688</v>
      </c>
      <c r="R898" s="1192" t="s">
        <v>5408</v>
      </c>
    </row>
    <row r="899" spans="3:18" hidden="1" outlineLevel="2">
      <c r="C899" s="7" t="s">
        <v>41</v>
      </c>
      <c r="D899" s="96" t="s">
        <v>3594</v>
      </c>
      <c r="E899" s="58" t="s">
        <v>8437</v>
      </c>
      <c r="F899" s="17"/>
      <c r="G899" s="18"/>
      <c r="H899" s="19"/>
      <c r="I899" s="20" t="s">
        <v>190</v>
      </c>
      <c r="J899" s="20" t="s">
        <v>3369</v>
      </c>
      <c r="K899" s="20"/>
      <c r="L899" s="21" t="s">
        <v>84</v>
      </c>
      <c r="M899" s="66"/>
      <c r="N899" s="23"/>
      <c r="O899" s="20"/>
      <c r="P899" s="20"/>
      <c r="Q899" s="213" t="s">
        <v>688</v>
      </c>
      <c r="R899" s="1202"/>
    </row>
    <row r="900" spans="3:18" hidden="1" outlineLevel="2">
      <c r="C900" s="7" t="s">
        <v>41</v>
      </c>
      <c r="D900" s="96" t="s">
        <v>3594</v>
      </c>
      <c r="E900" s="58" t="s">
        <v>8437</v>
      </c>
      <c r="F900" s="17"/>
      <c r="G900" s="18"/>
      <c r="H900" s="19"/>
      <c r="I900" s="26" t="s">
        <v>191</v>
      </c>
      <c r="J900" s="26" t="s">
        <v>3370</v>
      </c>
      <c r="K900" s="26" t="s">
        <v>105</v>
      </c>
      <c r="L900" s="27" t="s">
        <v>688</v>
      </c>
      <c r="M900" s="97" t="s">
        <v>46</v>
      </c>
      <c r="N900" s="385" t="s">
        <v>431</v>
      </c>
      <c r="O900" s="26" t="s">
        <v>3743</v>
      </c>
      <c r="P900" s="26" t="s">
        <v>105</v>
      </c>
      <c r="Q900" s="214" t="s">
        <v>688</v>
      </c>
      <c r="R900" s="1202"/>
    </row>
    <row r="901" spans="3:18" ht="24" hidden="1" outlineLevel="2">
      <c r="C901" s="7" t="s">
        <v>41</v>
      </c>
      <c r="D901" s="96" t="s">
        <v>3594</v>
      </c>
      <c r="E901" s="58" t="s">
        <v>8437</v>
      </c>
      <c r="F901" s="17"/>
      <c r="G901" s="18"/>
      <c r="H901" s="19"/>
      <c r="I901" s="26" t="s">
        <v>193</v>
      </c>
      <c r="J901" s="26" t="s">
        <v>3341</v>
      </c>
      <c r="K901" s="26" t="s">
        <v>132</v>
      </c>
      <c r="L901" s="27" t="s">
        <v>84</v>
      </c>
      <c r="M901" s="97" t="s">
        <v>46</v>
      </c>
      <c r="N901" s="385" t="s">
        <v>432</v>
      </c>
      <c r="O901" s="53" t="s">
        <v>3750</v>
      </c>
      <c r="P901" s="26" t="s">
        <v>132</v>
      </c>
      <c r="Q901" s="214" t="s">
        <v>688</v>
      </c>
      <c r="R901" s="1202"/>
    </row>
    <row r="902" spans="3:18" hidden="1" outlineLevel="2">
      <c r="C902" s="7" t="s">
        <v>41</v>
      </c>
      <c r="D902" s="96" t="s">
        <v>3594</v>
      </c>
      <c r="E902" s="58" t="s">
        <v>8437</v>
      </c>
      <c r="F902" s="17"/>
      <c r="G902" s="18"/>
      <c r="H902" s="19"/>
      <c r="I902" s="26" t="s">
        <v>194</v>
      </c>
      <c r="J902" s="26" t="s">
        <v>3342</v>
      </c>
      <c r="K902" s="26" t="s">
        <v>132</v>
      </c>
      <c r="L902" s="27" t="s">
        <v>84</v>
      </c>
      <c r="M902" s="123"/>
      <c r="N902" s="124"/>
      <c r="O902" s="127"/>
      <c r="P902" s="127"/>
      <c r="Q902" s="218"/>
      <c r="R902" s="1202"/>
    </row>
    <row r="903" spans="3:18" hidden="1" outlineLevel="2">
      <c r="C903" s="7" t="s">
        <v>41</v>
      </c>
      <c r="D903" s="96" t="s">
        <v>3594</v>
      </c>
      <c r="E903" s="58" t="s">
        <v>8437</v>
      </c>
      <c r="F903" s="17"/>
      <c r="G903" s="18"/>
      <c r="H903" s="19"/>
      <c r="I903" s="20" t="s">
        <v>195</v>
      </c>
      <c r="J903" s="20" t="s">
        <v>3371</v>
      </c>
      <c r="K903" s="20"/>
      <c r="L903" s="21" t="s">
        <v>84</v>
      </c>
      <c r="M903" s="128"/>
      <c r="N903" s="129"/>
      <c r="O903" s="138"/>
      <c r="P903" s="138"/>
      <c r="Q903" s="219"/>
      <c r="R903" s="1202"/>
    </row>
    <row r="904" spans="3:18" hidden="1" outlineLevel="2">
      <c r="C904" s="7" t="s">
        <v>41</v>
      </c>
      <c r="D904" s="96" t="s">
        <v>3594</v>
      </c>
      <c r="E904" s="58" t="s">
        <v>8437</v>
      </c>
      <c r="F904" s="17"/>
      <c r="G904" s="18"/>
      <c r="H904" s="19"/>
      <c r="I904" s="26" t="s">
        <v>196</v>
      </c>
      <c r="J904" s="26" t="s">
        <v>3372</v>
      </c>
      <c r="K904" s="26" t="s">
        <v>105</v>
      </c>
      <c r="L904" s="27" t="s">
        <v>688</v>
      </c>
      <c r="M904" s="123"/>
      <c r="N904" s="124"/>
      <c r="O904" s="126"/>
      <c r="P904" s="126"/>
      <c r="Q904" s="218"/>
      <c r="R904" s="1202"/>
    </row>
    <row r="905" spans="3:18" hidden="1" outlineLevel="2">
      <c r="C905" s="7" t="s">
        <v>41</v>
      </c>
      <c r="D905" s="96" t="s">
        <v>3594</v>
      </c>
      <c r="E905" s="58" t="s">
        <v>8437</v>
      </c>
      <c r="F905" s="17"/>
      <c r="G905" s="18"/>
      <c r="H905" s="19"/>
      <c r="I905" s="26" t="s">
        <v>196</v>
      </c>
      <c r="J905" s="26" t="s">
        <v>3372</v>
      </c>
      <c r="K905" s="26" t="s">
        <v>105</v>
      </c>
      <c r="L905" s="27" t="s">
        <v>84</v>
      </c>
      <c r="M905" s="123"/>
      <c r="N905" s="124"/>
      <c r="O905" s="126"/>
      <c r="P905" s="126"/>
      <c r="Q905" s="218"/>
      <c r="R905" s="1202"/>
    </row>
    <row r="906" spans="3:18" hidden="1" outlineLevel="2">
      <c r="C906" s="7" t="s">
        <v>41</v>
      </c>
      <c r="D906" s="96" t="s">
        <v>3594</v>
      </c>
      <c r="E906" s="58" t="s">
        <v>8437</v>
      </c>
      <c r="F906" s="17"/>
      <c r="G906" s="18"/>
      <c r="H906" s="19"/>
      <c r="I906" s="26" t="s">
        <v>196</v>
      </c>
      <c r="J906" s="26" t="s">
        <v>3372</v>
      </c>
      <c r="K906" s="26" t="s">
        <v>105</v>
      </c>
      <c r="L906" s="27" t="s">
        <v>84</v>
      </c>
      <c r="M906" s="123"/>
      <c r="N906" s="124"/>
      <c r="O906" s="126"/>
      <c r="P906" s="126"/>
      <c r="Q906" s="218"/>
      <c r="R906" s="1202"/>
    </row>
    <row r="907" spans="3:18" hidden="1" outlineLevel="2">
      <c r="C907" s="7" t="s">
        <v>41</v>
      </c>
      <c r="D907" s="96" t="s">
        <v>3594</v>
      </c>
      <c r="E907" s="58" t="s">
        <v>8437</v>
      </c>
      <c r="F907" s="17"/>
      <c r="G907" s="18"/>
      <c r="H907" s="19"/>
      <c r="I907" s="26" t="s">
        <v>196</v>
      </c>
      <c r="J907" s="26" t="s">
        <v>3372</v>
      </c>
      <c r="K907" s="26" t="s">
        <v>105</v>
      </c>
      <c r="L907" s="27" t="s">
        <v>84</v>
      </c>
      <c r="M907" s="123"/>
      <c r="N907" s="124"/>
      <c r="O907" s="126"/>
      <c r="P907" s="126"/>
      <c r="Q907" s="218"/>
      <c r="R907" s="1202"/>
    </row>
    <row r="908" spans="3:18" hidden="1" outlineLevel="2">
      <c r="C908" s="7" t="s">
        <v>41</v>
      </c>
      <c r="D908" s="96" t="s">
        <v>3594</v>
      </c>
      <c r="E908" s="58" t="s">
        <v>8437</v>
      </c>
      <c r="F908" s="17"/>
      <c r="G908" s="18"/>
      <c r="H908" s="19"/>
      <c r="I908" s="26" t="s">
        <v>196</v>
      </c>
      <c r="J908" s="26" t="s">
        <v>3372</v>
      </c>
      <c r="K908" s="26" t="s">
        <v>105</v>
      </c>
      <c r="L908" s="27" t="s">
        <v>84</v>
      </c>
      <c r="M908" s="123"/>
      <c r="N908" s="124"/>
      <c r="O908" s="126"/>
      <c r="P908" s="126"/>
      <c r="Q908" s="218"/>
      <c r="R908" s="1202"/>
    </row>
    <row r="909" spans="3:18" hidden="1" outlineLevel="2">
      <c r="C909" s="7" t="s">
        <v>41</v>
      </c>
      <c r="D909" s="96" t="s">
        <v>3594</v>
      </c>
      <c r="E909" s="58" t="s">
        <v>8437</v>
      </c>
      <c r="F909" s="17"/>
      <c r="G909" s="18"/>
      <c r="H909" s="19"/>
      <c r="I909" s="20" t="s">
        <v>197</v>
      </c>
      <c r="J909" s="20" t="s">
        <v>3373</v>
      </c>
      <c r="K909" s="20"/>
      <c r="L909" s="21" t="s">
        <v>84</v>
      </c>
      <c r="M909" s="66"/>
      <c r="N909" s="23"/>
      <c r="O909" s="20"/>
      <c r="P909" s="20"/>
      <c r="Q909" s="365" t="s">
        <v>688</v>
      </c>
      <c r="R909" s="1202"/>
    </row>
    <row r="910" spans="3:18" hidden="1" outlineLevel="2">
      <c r="C910" s="7" t="s">
        <v>41</v>
      </c>
      <c r="D910" s="96" t="s">
        <v>3594</v>
      </c>
      <c r="E910" s="58" t="s">
        <v>8437</v>
      </c>
      <c r="F910" s="17"/>
      <c r="G910" s="18"/>
      <c r="H910" s="19"/>
      <c r="I910" s="26" t="s">
        <v>198</v>
      </c>
      <c r="J910" s="26" t="s">
        <v>3374</v>
      </c>
      <c r="K910" s="26" t="s">
        <v>105</v>
      </c>
      <c r="L910" s="27" t="s">
        <v>688</v>
      </c>
      <c r="M910" s="97" t="s">
        <v>46</v>
      </c>
      <c r="N910" s="385" t="s">
        <v>821</v>
      </c>
      <c r="O910" s="26" t="s">
        <v>3751</v>
      </c>
      <c r="P910" s="26" t="s">
        <v>105</v>
      </c>
      <c r="Q910" s="366" t="s">
        <v>688</v>
      </c>
      <c r="R910" s="1202"/>
    </row>
    <row r="911" spans="3:18" hidden="1" outlineLevel="2">
      <c r="C911" s="7" t="s">
        <v>41</v>
      </c>
      <c r="D911" s="96" t="s">
        <v>3594</v>
      </c>
      <c r="E911" s="58" t="s">
        <v>8437</v>
      </c>
      <c r="F911" s="17"/>
      <c r="G911" s="18"/>
      <c r="H911" s="19"/>
      <c r="I911" s="26" t="s">
        <v>198</v>
      </c>
      <c r="J911" s="26" t="s">
        <v>3374</v>
      </c>
      <c r="K911" s="26" t="s">
        <v>105</v>
      </c>
      <c r="L911" s="27" t="s">
        <v>84</v>
      </c>
      <c r="M911" s="123"/>
      <c r="N911" s="124"/>
      <c r="O911" s="127"/>
      <c r="P911" s="127"/>
      <c r="Q911" s="218"/>
      <c r="R911" s="1202"/>
    </row>
    <row r="912" spans="3:18" hidden="1" outlineLevel="2">
      <c r="C912" s="7" t="s">
        <v>41</v>
      </c>
      <c r="D912" s="96" t="s">
        <v>3594</v>
      </c>
      <c r="E912" s="58" t="s">
        <v>8437</v>
      </c>
      <c r="F912" s="17"/>
      <c r="G912" s="18"/>
      <c r="H912" s="19"/>
      <c r="I912" s="26" t="s">
        <v>198</v>
      </c>
      <c r="J912" s="26" t="s">
        <v>3374</v>
      </c>
      <c r="K912" s="26" t="s">
        <v>105</v>
      </c>
      <c r="L912" s="27" t="s">
        <v>84</v>
      </c>
      <c r="M912" s="123"/>
      <c r="N912" s="124"/>
      <c r="O912" s="127"/>
      <c r="P912" s="127"/>
      <c r="Q912" s="218"/>
      <c r="R912" s="1202"/>
    </row>
    <row r="913" spans="3:18" hidden="1" outlineLevel="2">
      <c r="C913" s="7" t="s">
        <v>41</v>
      </c>
      <c r="D913" s="96" t="s">
        <v>3594</v>
      </c>
      <c r="E913" s="58" t="s">
        <v>8437</v>
      </c>
      <c r="F913" s="17"/>
      <c r="G913" s="18"/>
      <c r="H913" s="19"/>
      <c r="I913" s="26" t="s">
        <v>198</v>
      </c>
      <c r="J913" s="26" t="s">
        <v>3374</v>
      </c>
      <c r="K913" s="26" t="s">
        <v>105</v>
      </c>
      <c r="L913" s="27" t="s">
        <v>84</v>
      </c>
      <c r="M913" s="123"/>
      <c r="N913" s="124"/>
      <c r="O913" s="127"/>
      <c r="P913" s="127"/>
      <c r="Q913" s="218"/>
      <c r="R913" s="1202"/>
    </row>
    <row r="914" spans="3:18" hidden="1" outlineLevel="2">
      <c r="C914" s="7" t="s">
        <v>41</v>
      </c>
      <c r="D914" s="96" t="s">
        <v>3594</v>
      </c>
      <c r="E914" s="58" t="s">
        <v>8437</v>
      </c>
      <c r="F914" s="17"/>
      <c r="G914" s="18"/>
      <c r="H914" s="19"/>
      <c r="I914" s="26" t="s">
        <v>198</v>
      </c>
      <c r="J914" s="26" t="s">
        <v>3374</v>
      </c>
      <c r="K914" s="26" t="s">
        <v>105</v>
      </c>
      <c r="L914" s="27" t="s">
        <v>84</v>
      </c>
      <c r="M914" s="123"/>
      <c r="N914" s="124"/>
      <c r="O914" s="127"/>
      <c r="P914" s="127"/>
      <c r="Q914" s="218"/>
      <c r="R914" s="1202"/>
    </row>
    <row r="915" spans="3:18" hidden="1" outlineLevel="2">
      <c r="C915" s="7" t="s">
        <v>41</v>
      </c>
      <c r="D915" s="96" t="s">
        <v>3594</v>
      </c>
      <c r="E915" s="58" t="s">
        <v>8437</v>
      </c>
      <c r="F915" s="17"/>
      <c r="G915" s="18"/>
      <c r="H915" s="19"/>
      <c r="I915" s="26" t="s">
        <v>199</v>
      </c>
      <c r="J915" s="26" t="s">
        <v>3375</v>
      </c>
      <c r="K915" s="26" t="s">
        <v>132</v>
      </c>
      <c r="L915" s="27" t="s">
        <v>84</v>
      </c>
      <c r="M915" s="123"/>
      <c r="N915" s="124"/>
      <c r="O915" s="127"/>
      <c r="P915" s="127"/>
      <c r="Q915" s="218"/>
      <c r="R915" s="1202"/>
    </row>
    <row r="916" spans="3:18" hidden="1" outlineLevel="2">
      <c r="C916" s="7" t="s">
        <v>41</v>
      </c>
      <c r="D916" s="96" t="s">
        <v>3594</v>
      </c>
      <c r="E916" s="58" t="s">
        <v>8437</v>
      </c>
      <c r="F916" s="17"/>
      <c r="G916" s="18"/>
      <c r="H916" s="19"/>
      <c r="I916" s="20" t="s">
        <v>200</v>
      </c>
      <c r="J916" s="20" t="s">
        <v>3376</v>
      </c>
      <c r="K916" s="20"/>
      <c r="L916" s="21" t="s">
        <v>84</v>
      </c>
      <c r="M916" s="66"/>
      <c r="N916" s="23"/>
      <c r="O916" s="20"/>
      <c r="P916" s="20"/>
      <c r="Q916" s="213" t="s">
        <v>688</v>
      </c>
      <c r="R916" s="1202"/>
    </row>
    <row r="917" spans="3:18" hidden="1" outlineLevel="2">
      <c r="C917" s="7" t="s">
        <v>41</v>
      </c>
      <c r="D917" s="96" t="s">
        <v>3594</v>
      </c>
      <c r="E917" s="58" t="s">
        <v>8437</v>
      </c>
      <c r="F917" s="17"/>
      <c r="G917" s="18"/>
      <c r="H917" s="19"/>
      <c r="I917" s="26" t="s">
        <v>201</v>
      </c>
      <c r="J917" s="26" t="s">
        <v>3377</v>
      </c>
      <c r="K917" s="26" t="s">
        <v>105</v>
      </c>
      <c r="L917" s="27" t="s">
        <v>688</v>
      </c>
      <c r="M917" s="97" t="s">
        <v>46</v>
      </c>
      <c r="N917" s="385" t="s">
        <v>433</v>
      </c>
      <c r="O917" s="26" t="s">
        <v>3744</v>
      </c>
      <c r="P917" s="26" t="s">
        <v>105</v>
      </c>
      <c r="Q917" s="214" t="s">
        <v>688</v>
      </c>
      <c r="R917" s="1202"/>
    </row>
    <row r="918" spans="3:18" hidden="1" outlineLevel="2">
      <c r="C918" s="7" t="s">
        <v>41</v>
      </c>
      <c r="D918" s="96" t="s">
        <v>3594</v>
      </c>
      <c r="E918" s="58" t="s">
        <v>8437</v>
      </c>
      <c r="F918" s="17"/>
      <c r="G918" s="18"/>
      <c r="H918" s="19"/>
      <c r="I918" s="26" t="s">
        <v>201</v>
      </c>
      <c r="J918" s="26" t="s">
        <v>3377</v>
      </c>
      <c r="K918" s="26" t="s">
        <v>105</v>
      </c>
      <c r="L918" s="27" t="s">
        <v>84</v>
      </c>
      <c r="M918" s="97" t="s">
        <v>46</v>
      </c>
      <c r="N918" s="10" t="s">
        <v>434</v>
      </c>
      <c r="O918" s="26" t="s">
        <v>3745</v>
      </c>
      <c r="P918" s="26" t="s">
        <v>105</v>
      </c>
      <c r="Q918" s="216" t="s">
        <v>84</v>
      </c>
      <c r="R918" s="1202"/>
    </row>
    <row r="919" spans="3:18" hidden="1" outlineLevel="2">
      <c r="C919" s="7" t="s">
        <v>41</v>
      </c>
      <c r="D919" s="96" t="s">
        <v>3594</v>
      </c>
      <c r="E919" s="58" t="s">
        <v>8437</v>
      </c>
      <c r="F919" s="17"/>
      <c r="G919" s="18"/>
      <c r="H919" s="19"/>
      <c r="I919" s="26" t="s">
        <v>201</v>
      </c>
      <c r="J919" s="26" t="s">
        <v>3377</v>
      </c>
      <c r="K919" s="26" t="s">
        <v>105</v>
      </c>
      <c r="L919" s="27" t="s">
        <v>84</v>
      </c>
      <c r="M919" s="97" t="s">
        <v>46</v>
      </c>
      <c r="N919" s="10" t="s">
        <v>435</v>
      </c>
      <c r="O919" s="26" t="s">
        <v>3746</v>
      </c>
      <c r="P919" s="26" t="s">
        <v>105</v>
      </c>
      <c r="Q919" s="216" t="s">
        <v>84</v>
      </c>
      <c r="R919" s="1202"/>
    </row>
    <row r="920" spans="3:18" hidden="1" outlineLevel="2">
      <c r="C920" s="7" t="s">
        <v>41</v>
      </c>
      <c r="D920" s="96" t="s">
        <v>3594</v>
      </c>
      <c r="E920" s="58" t="s">
        <v>8437</v>
      </c>
      <c r="F920" s="17"/>
      <c r="G920" s="18"/>
      <c r="H920" s="19"/>
      <c r="I920" s="26" t="s">
        <v>201</v>
      </c>
      <c r="J920" s="26" t="s">
        <v>3377</v>
      </c>
      <c r="K920" s="26" t="s">
        <v>105</v>
      </c>
      <c r="L920" s="27" t="s">
        <v>84</v>
      </c>
      <c r="M920" s="123"/>
      <c r="N920" s="124"/>
      <c r="O920" s="127"/>
      <c r="P920" s="127"/>
      <c r="Q920" s="218"/>
      <c r="R920" s="1202"/>
    </row>
    <row r="921" spans="3:18" hidden="1" outlineLevel="2">
      <c r="C921" s="7" t="s">
        <v>41</v>
      </c>
      <c r="D921" s="96" t="s">
        <v>3594</v>
      </c>
      <c r="E921" s="58" t="s">
        <v>8437</v>
      </c>
      <c r="F921" s="17"/>
      <c r="G921" s="18"/>
      <c r="H921" s="19"/>
      <c r="I921" s="20" t="str">
        <f>"3164"</f>
        <v>3164</v>
      </c>
      <c r="J921" s="20" t="s">
        <v>3378</v>
      </c>
      <c r="K921" s="20" t="s">
        <v>105</v>
      </c>
      <c r="L921" s="21" t="s">
        <v>84</v>
      </c>
      <c r="M921" s="103" t="s">
        <v>46</v>
      </c>
      <c r="N921" s="386" t="s">
        <v>436</v>
      </c>
      <c r="O921" s="20" t="s">
        <v>3747</v>
      </c>
      <c r="P921" s="20" t="s">
        <v>105</v>
      </c>
      <c r="Q921" s="213" t="s">
        <v>688</v>
      </c>
      <c r="R921" s="1202"/>
    </row>
    <row r="922" spans="3:18" hidden="1" outlineLevel="2">
      <c r="C922" s="7" t="s">
        <v>41</v>
      </c>
      <c r="D922" s="96" t="s">
        <v>3594</v>
      </c>
      <c r="E922" s="58" t="s">
        <v>8437</v>
      </c>
      <c r="F922" s="17"/>
      <c r="G922" s="18"/>
      <c r="H922" s="19"/>
      <c r="I922" s="20" t="str">
        <f>"3229"</f>
        <v>3229</v>
      </c>
      <c r="J922" s="20" t="s">
        <v>3379</v>
      </c>
      <c r="K922" s="20" t="s">
        <v>157</v>
      </c>
      <c r="L922" s="21" t="s">
        <v>84</v>
      </c>
      <c r="M922" s="128"/>
      <c r="N922" s="129"/>
      <c r="O922" s="131"/>
      <c r="P922" s="131"/>
      <c r="Q922" s="219"/>
      <c r="R922" s="1202"/>
    </row>
    <row r="923" spans="3:18" hidden="1" outlineLevel="2">
      <c r="C923" s="7" t="s">
        <v>41</v>
      </c>
      <c r="D923" s="96" t="s">
        <v>3594</v>
      </c>
      <c r="E923" s="58" t="s">
        <v>8437</v>
      </c>
      <c r="F923" s="17"/>
      <c r="G923" s="18"/>
      <c r="H923" s="19"/>
      <c r="I923" s="20" t="str">
        <f>"3251"</f>
        <v>3251</v>
      </c>
      <c r="J923" s="20" t="s">
        <v>3380</v>
      </c>
      <c r="K923" s="20" t="s">
        <v>157</v>
      </c>
      <c r="L923" s="21" t="s">
        <v>84</v>
      </c>
      <c r="M923" s="103" t="s">
        <v>46</v>
      </c>
      <c r="N923" s="386" t="s">
        <v>437</v>
      </c>
      <c r="O923" s="20" t="s">
        <v>3748</v>
      </c>
      <c r="P923" s="20" t="s">
        <v>157</v>
      </c>
      <c r="Q923" s="213" t="s">
        <v>688</v>
      </c>
      <c r="R923" s="1202"/>
    </row>
    <row r="924" spans="3:18" ht="13.5" hidden="1" outlineLevel="2" thickBot="1">
      <c r="C924" s="7" t="s">
        <v>41</v>
      </c>
      <c r="D924" s="96" t="s">
        <v>3594</v>
      </c>
      <c r="E924" s="58" t="s">
        <v>8437</v>
      </c>
      <c r="F924" s="38"/>
      <c r="G924" s="39"/>
      <c r="H924" s="40"/>
      <c r="I924" s="41" t="str">
        <f>"3207"</f>
        <v>3207</v>
      </c>
      <c r="J924" s="41" t="s">
        <v>3381</v>
      </c>
      <c r="K924" s="41" t="s">
        <v>132</v>
      </c>
      <c r="L924" s="42" t="s">
        <v>84</v>
      </c>
      <c r="M924" s="104" t="s">
        <v>46</v>
      </c>
      <c r="N924" s="387" t="s">
        <v>438</v>
      </c>
      <c r="O924" s="41" t="s">
        <v>3749</v>
      </c>
      <c r="P924" s="41" t="s">
        <v>124</v>
      </c>
      <c r="Q924" s="230" t="s">
        <v>688</v>
      </c>
      <c r="R924" s="1203"/>
    </row>
    <row r="925" spans="3:18" ht="13.5" hidden="1" outlineLevel="2" thickBot="1">
      <c r="C925" s="7" t="s">
        <v>41</v>
      </c>
      <c r="D925" s="96" t="s">
        <v>3594</v>
      </c>
      <c r="E925" s="58" t="s">
        <v>8437</v>
      </c>
      <c r="F925" s="198"/>
      <c r="G925" s="198"/>
      <c r="H925" s="198"/>
      <c r="I925" s="198"/>
      <c r="J925" s="198"/>
      <c r="K925" s="198"/>
      <c r="L925" s="198"/>
      <c r="M925" s="9"/>
      <c r="N925" s="9"/>
      <c r="O925" s="9"/>
      <c r="P925" s="9"/>
      <c r="Q925" s="7"/>
    </row>
    <row r="926" spans="3:18" ht="13.5" outlineLevel="1" collapsed="1" thickBot="1">
      <c r="C926" s="7" t="s">
        <v>41</v>
      </c>
      <c r="D926" s="96" t="s">
        <v>3594</v>
      </c>
      <c r="E926" s="3" t="s">
        <v>8438</v>
      </c>
      <c r="F926" s="13" t="s">
        <v>1143</v>
      </c>
      <c r="G926" s="14">
        <v>13</v>
      </c>
      <c r="H926" s="14">
        <v>3</v>
      </c>
      <c r="I926" s="1198" t="s">
        <v>3752</v>
      </c>
      <c r="J926" s="1199"/>
      <c r="K926" s="1199"/>
      <c r="L926" s="1200"/>
      <c r="M926" s="120" t="s">
        <v>46</v>
      </c>
      <c r="N926" s="15"/>
      <c r="O926" s="1196" t="s">
        <v>3789</v>
      </c>
      <c r="P926" s="1197"/>
      <c r="Q926" s="212" t="s">
        <v>109</v>
      </c>
    </row>
    <row r="927" spans="3:18" ht="13" hidden="1" customHeight="1" outlineLevel="2">
      <c r="C927" s="7" t="s">
        <v>41</v>
      </c>
      <c r="D927" s="96" t="s">
        <v>3594</v>
      </c>
      <c r="E927" s="58" t="s">
        <v>8438</v>
      </c>
      <c r="F927" s="17"/>
      <c r="G927" s="18"/>
      <c r="H927" s="19"/>
      <c r="I927" s="26" t="s">
        <v>181</v>
      </c>
      <c r="J927" s="26" t="s">
        <v>182</v>
      </c>
      <c r="K927" s="26"/>
      <c r="L927" s="31" t="s">
        <v>688</v>
      </c>
      <c r="M927" s="59"/>
      <c r="N927" s="10"/>
      <c r="O927" s="26"/>
      <c r="P927" s="26"/>
      <c r="Q927" s="222" t="s">
        <v>688</v>
      </c>
      <c r="R927" s="1192" t="s">
        <v>5955</v>
      </c>
    </row>
    <row r="928" spans="3:18" hidden="1" outlineLevel="2">
      <c r="C928" s="7" t="s">
        <v>41</v>
      </c>
      <c r="D928" s="96" t="s">
        <v>3594</v>
      </c>
      <c r="E928" s="58" t="s">
        <v>8438</v>
      </c>
      <c r="F928" s="17"/>
      <c r="G928" s="18"/>
      <c r="H928" s="19"/>
      <c r="I928" s="26" t="s">
        <v>183</v>
      </c>
      <c r="J928" s="26" t="s">
        <v>3364</v>
      </c>
      <c r="K928" s="26" t="s">
        <v>132</v>
      </c>
      <c r="L928" s="31" t="s">
        <v>688</v>
      </c>
      <c r="M928" s="59"/>
      <c r="N928" s="10"/>
      <c r="O928" s="47" t="s">
        <v>1142</v>
      </c>
      <c r="P928" s="26" t="s">
        <v>132</v>
      </c>
      <c r="Q928" s="214" t="s">
        <v>688</v>
      </c>
      <c r="R928" s="1202"/>
    </row>
    <row r="929" spans="1:18" hidden="1" outlineLevel="2">
      <c r="C929" s="7" t="s">
        <v>41</v>
      </c>
      <c r="D929" s="96" t="s">
        <v>3594</v>
      </c>
      <c r="E929" s="58" t="s">
        <v>8438</v>
      </c>
      <c r="F929" s="17"/>
      <c r="G929" s="18"/>
      <c r="H929" s="19"/>
      <c r="I929" s="26" t="s">
        <v>184</v>
      </c>
      <c r="J929" s="26" t="s">
        <v>3365</v>
      </c>
      <c r="K929" s="26" t="s">
        <v>105</v>
      </c>
      <c r="L929" s="31" t="s">
        <v>84</v>
      </c>
      <c r="M929" s="97" t="s">
        <v>46</v>
      </c>
      <c r="N929" s="385" t="s">
        <v>1099</v>
      </c>
      <c r="O929" s="26" t="s">
        <v>3752</v>
      </c>
      <c r="P929" s="26" t="s">
        <v>1134</v>
      </c>
      <c r="Q929" s="214" t="s">
        <v>688</v>
      </c>
      <c r="R929" s="1202"/>
    </row>
    <row r="930" spans="1:18" hidden="1" outlineLevel="2">
      <c r="C930" s="7" t="s">
        <v>41</v>
      </c>
      <c r="D930" s="96" t="s">
        <v>3594</v>
      </c>
      <c r="E930" s="58" t="s">
        <v>8438</v>
      </c>
      <c r="F930" s="17"/>
      <c r="G930" s="18"/>
      <c r="H930" s="19"/>
      <c r="I930" s="26" t="s">
        <v>185</v>
      </c>
      <c r="J930" s="26" t="s">
        <v>3366</v>
      </c>
      <c r="K930" s="26" t="s">
        <v>130</v>
      </c>
      <c r="L930" s="31" t="s">
        <v>84</v>
      </c>
      <c r="M930" s="123"/>
      <c r="N930" s="124"/>
      <c r="O930" s="127"/>
      <c r="P930" s="127"/>
      <c r="Q930" s="218"/>
      <c r="R930" s="1202"/>
    </row>
    <row r="931" spans="1:18" ht="13.5" hidden="1" outlineLevel="2" thickBot="1">
      <c r="C931" s="7" t="s">
        <v>41</v>
      </c>
      <c r="D931" s="96" t="s">
        <v>3594</v>
      </c>
      <c r="E931" s="58" t="s">
        <v>8438</v>
      </c>
      <c r="F931" s="38"/>
      <c r="G931" s="39"/>
      <c r="H931" s="40"/>
      <c r="I931" s="48" t="s">
        <v>187</v>
      </c>
      <c r="J931" s="48" t="s">
        <v>3367</v>
      </c>
      <c r="K931" s="48" t="s">
        <v>105</v>
      </c>
      <c r="L931" s="60" t="s">
        <v>84</v>
      </c>
      <c r="M931" s="139"/>
      <c r="N931" s="140"/>
      <c r="O931" s="151"/>
      <c r="P931" s="151"/>
      <c r="Q931" s="221"/>
      <c r="R931" s="1203"/>
    </row>
    <row r="932" spans="1:18" ht="13.5" hidden="1" outlineLevel="2" thickBot="1">
      <c r="C932" s="7" t="s">
        <v>41</v>
      </c>
      <c r="D932" s="96" t="s">
        <v>3594</v>
      </c>
      <c r="E932" s="58" t="s">
        <v>8438</v>
      </c>
      <c r="F932" s="198"/>
      <c r="G932" s="198"/>
      <c r="H932" s="198"/>
      <c r="I932" s="198"/>
      <c r="J932" s="198"/>
      <c r="K932" s="198"/>
      <c r="L932" s="198"/>
      <c r="M932" s="9"/>
      <c r="N932" s="9"/>
      <c r="O932" s="9"/>
      <c r="P932" s="9"/>
      <c r="Q932" s="7"/>
    </row>
    <row r="933" spans="1:18" ht="13.5" outlineLevel="1" collapsed="1" thickBot="1">
      <c r="A933" s="7" t="s">
        <v>41</v>
      </c>
      <c r="B933" s="7" t="s">
        <v>41</v>
      </c>
      <c r="D933" s="96" t="s">
        <v>3594</v>
      </c>
      <c r="E933" s="3" t="s">
        <v>8439</v>
      </c>
      <c r="F933" s="13" t="s">
        <v>439</v>
      </c>
      <c r="G933" s="14">
        <v>10</v>
      </c>
      <c r="H933" s="14">
        <v>2</v>
      </c>
      <c r="I933" s="1198" t="s">
        <v>3573</v>
      </c>
      <c r="J933" s="1199"/>
      <c r="K933" s="1199"/>
      <c r="L933" s="1200"/>
      <c r="M933" s="120" t="s">
        <v>46</v>
      </c>
      <c r="N933" s="15"/>
      <c r="O933" s="1199"/>
      <c r="P933" s="1205"/>
      <c r="Q933" s="64" t="s">
        <v>84</v>
      </c>
    </row>
    <row r="934" spans="1:18" hidden="1" outlineLevel="2">
      <c r="A934" s="7" t="s">
        <v>41</v>
      </c>
      <c r="B934" s="7" t="s">
        <v>41</v>
      </c>
      <c r="D934" s="96" t="s">
        <v>3594</v>
      </c>
      <c r="E934" s="58" t="s">
        <v>8439</v>
      </c>
      <c r="F934" s="17"/>
      <c r="G934" s="18"/>
      <c r="H934" s="19"/>
      <c r="I934" s="26" t="str">
        <f>"3035"</f>
        <v>3035</v>
      </c>
      <c r="J934" s="26" t="s">
        <v>3368</v>
      </c>
      <c r="K934" s="26" t="s">
        <v>132</v>
      </c>
      <c r="L934" s="27" t="s">
        <v>688</v>
      </c>
      <c r="M934" s="59"/>
      <c r="N934" s="10"/>
      <c r="O934" s="47" t="s">
        <v>729</v>
      </c>
      <c r="P934" s="26" t="s">
        <v>132</v>
      </c>
      <c r="Q934" s="222" t="s">
        <v>688</v>
      </c>
    </row>
    <row r="935" spans="1:18" hidden="1" outlineLevel="2">
      <c r="A935" s="7" t="s">
        <v>41</v>
      </c>
      <c r="B935" s="7" t="s">
        <v>41</v>
      </c>
      <c r="D935" s="96" t="s">
        <v>3594</v>
      </c>
      <c r="E935" s="58" t="s">
        <v>8439</v>
      </c>
      <c r="F935" s="17"/>
      <c r="G935" s="18"/>
      <c r="H935" s="19"/>
      <c r="I935" s="20" t="s">
        <v>190</v>
      </c>
      <c r="J935" s="20" t="s">
        <v>3369</v>
      </c>
      <c r="K935" s="20"/>
      <c r="L935" s="21" t="s">
        <v>84</v>
      </c>
      <c r="M935" s="66"/>
      <c r="N935" s="23"/>
      <c r="O935" s="20"/>
      <c r="P935" s="20"/>
      <c r="Q935" s="213" t="s">
        <v>688</v>
      </c>
    </row>
    <row r="936" spans="1:18" hidden="1" outlineLevel="2">
      <c r="A936" s="7" t="s">
        <v>41</v>
      </c>
      <c r="B936" s="7" t="s">
        <v>41</v>
      </c>
      <c r="D936" s="96" t="s">
        <v>3594</v>
      </c>
      <c r="E936" s="58" t="s">
        <v>8439</v>
      </c>
      <c r="F936" s="17"/>
      <c r="G936" s="18"/>
      <c r="H936" s="19"/>
      <c r="I936" s="26" t="s">
        <v>191</v>
      </c>
      <c r="J936" s="26" t="s">
        <v>3370</v>
      </c>
      <c r="K936" s="26" t="s">
        <v>105</v>
      </c>
      <c r="L936" s="27" t="s">
        <v>688</v>
      </c>
      <c r="M936" s="97" t="s">
        <v>46</v>
      </c>
      <c r="N936" s="385" t="s">
        <v>440</v>
      </c>
      <c r="O936" s="26" t="s">
        <v>3573</v>
      </c>
      <c r="P936" s="26" t="s">
        <v>106</v>
      </c>
      <c r="Q936" s="214" t="s">
        <v>688</v>
      </c>
    </row>
    <row r="937" spans="1:18" ht="48" hidden="1" outlineLevel="2">
      <c r="A937" s="7" t="s">
        <v>41</v>
      </c>
      <c r="B937" s="7" t="s">
        <v>41</v>
      </c>
      <c r="D937" s="96" t="s">
        <v>3594</v>
      </c>
      <c r="E937" s="58" t="s">
        <v>8439</v>
      </c>
      <c r="F937" s="17"/>
      <c r="G937" s="18"/>
      <c r="H937" s="19"/>
      <c r="I937" s="26" t="s">
        <v>193</v>
      </c>
      <c r="J937" s="26" t="s">
        <v>3341</v>
      </c>
      <c r="K937" s="26" t="s">
        <v>132</v>
      </c>
      <c r="L937" s="27" t="s">
        <v>84</v>
      </c>
      <c r="M937" s="97" t="s">
        <v>46</v>
      </c>
      <c r="N937" s="385" t="s">
        <v>441</v>
      </c>
      <c r="O937" s="53" t="s">
        <v>3753</v>
      </c>
      <c r="P937" s="26" t="s">
        <v>132</v>
      </c>
      <c r="Q937" s="214" t="s">
        <v>688</v>
      </c>
    </row>
    <row r="938" spans="1:18" hidden="1" outlineLevel="2">
      <c r="A938" s="7" t="s">
        <v>41</v>
      </c>
      <c r="B938" s="7" t="s">
        <v>41</v>
      </c>
      <c r="D938" s="96" t="s">
        <v>3594</v>
      </c>
      <c r="E938" s="58" t="s">
        <v>8439</v>
      </c>
      <c r="F938" s="17"/>
      <c r="G938" s="18"/>
      <c r="H938" s="19"/>
      <c r="I938" s="26" t="s">
        <v>194</v>
      </c>
      <c r="J938" s="26" t="s">
        <v>3342</v>
      </c>
      <c r="K938" s="26" t="s">
        <v>132</v>
      </c>
      <c r="L938" s="27" t="s">
        <v>84</v>
      </c>
      <c r="M938" s="123"/>
      <c r="N938" s="124"/>
      <c r="O938" s="127"/>
      <c r="P938" s="127"/>
      <c r="Q938" s="218"/>
    </row>
    <row r="939" spans="1:18" hidden="1" outlineLevel="2">
      <c r="A939" s="7" t="s">
        <v>41</v>
      </c>
      <c r="B939" s="7" t="s">
        <v>41</v>
      </c>
      <c r="D939" s="96" t="s">
        <v>3594</v>
      </c>
      <c r="E939" s="58" t="s">
        <v>8439</v>
      </c>
      <c r="F939" s="17"/>
      <c r="G939" s="18"/>
      <c r="H939" s="19"/>
      <c r="I939" s="20" t="s">
        <v>195</v>
      </c>
      <c r="J939" s="20" t="s">
        <v>3371</v>
      </c>
      <c r="K939" s="20"/>
      <c r="L939" s="21" t="s">
        <v>84</v>
      </c>
      <c r="M939" s="128"/>
      <c r="N939" s="129"/>
      <c r="O939" s="138"/>
      <c r="P939" s="138"/>
      <c r="Q939" s="219"/>
    </row>
    <row r="940" spans="1:18" hidden="1" outlineLevel="2">
      <c r="A940" s="7" t="s">
        <v>41</v>
      </c>
      <c r="B940" s="7" t="s">
        <v>41</v>
      </c>
      <c r="D940" s="96" t="s">
        <v>3594</v>
      </c>
      <c r="E940" s="58" t="s">
        <v>8439</v>
      </c>
      <c r="F940" s="17"/>
      <c r="G940" s="18"/>
      <c r="H940" s="19"/>
      <c r="I940" s="26" t="s">
        <v>196</v>
      </c>
      <c r="J940" s="26" t="s">
        <v>3372</v>
      </c>
      <c r="K940" s="26" t="s">
        <v>105</v>
      </c>
      <c r="L940" s="27" t="s">
        <v>688</v>
      </c>
      <c r="M940" s="123"/>
      <c r="N940" s="124"/>
      <c r="O940" s="126"/>
      <c r="P940" s="126"/>
      <c r="Q940" s="218"/>
    </row>
    <row r="941" spans="1:18" hidden="1" outlineLevel="2">
      <c r="A941" s="7" t="s">
        <v>41</v>
      </c>
      <c r="B941" s="7" t="s">
        <v>41</v>
      </c>
      <c r="D941" s="96" t="s">
        <v>3594</v>
      </c>
      <c r="E941" s="58" t="s">
        <v>8439</v>
      </c>
      <c r="F941" s="17"/>
      <c r="G941" s="18"/>
      <c r="H941" s="19"/>
      <c r="I941" s="26" t="s">
        <v>196</v>
      </c>
      <c r="J941" s="26" t="s">
        <v>3372</v>
      </c>
      <c r="K941" s="26" t="s">
        <v>105</v>
      </c>
      <c r="L941" s="27" t="s">
        <v>84</v>
      </c>
      <c r="M941" s="123"/>
      <c r="N941" s="124"/>
      <c r="O941" s="126"/>
      <c r="P941" s="126"/>
      <c r="Q941" s="218"/>
    </row>
    <row r="942" spans="1:18" hidden="1" outlineLevel="2">
      <c r="A942" s="7" t="s">
        <v>41</v>
      </c>
      <c r="B942" s="7" t="s">
        <v>41</v>
      </c>
      <c r="D942" s="96" t="s">
        <v>3594</v>
      </c>
      <c r="E942" s="58" t="s">
        <v>8439</v>
      </c>
      <c r="F942" s="17"/>
      <c r="G942" s="18"/>
      <c r="H942" s="19"/>
      <c r="I942" s="26" t="s">
        <v>196</v>
      </c>
      <c r="J942" s="26" t="s">
        <v>3372</v>
      </c>
      <c r="K942" s="26" t="s">
        <v>105</v>
      </c>
      <c r="L942" s="27" t="s">
        <v>84</v>
      </c>
      <c r="M942" s="123"/>
      <c r="N942" s="124"/>
      <c r="O942" s="126"/>
      <c r="P942" s="126"/>
      <c r="Q942" s="218"/>
    </row>
    <row r="943" spans="1:18" hidden="1" outlineLevel="2">
      <c r="A943" s="7" t="s">
        <v>41</v>
      </c>
      <c r="B943" s="7" t="s">
        <v>41</v>
      </c>
      <c r="D943" s="96" t="s">
        <v>3594</v>
      </c>
      <c r="E943" s="58" t="s">
        <v>8439</v>
      </c>
      <c r="F943" s="17"/>
      <c r="G943" s="18"/>
      <c r="H943" s="19"/>
      <c r="I943" s="26" t="s">
        <v>196</v>
      </c>
      <c r="J943" s="26" t="s">
        <v>3372</v>
      </c>
      <c r="K943" s="26" t="s">
        <v>105</v>
      </c>
      <c r="L943" s="27" t="s">
        <v>84</v>
      </c>
      <c r="M943" s="123"/>
      <c r="N943" s="124"/>
      <c r="O943" s="126"/>
      <c r="P943" s="126"/>
      <c r="Q943" s="218"/>
    </row>
    <row r="944" spans="1:18" hidden="1" outlineLevel="2">
      <c r="A944" s="7" t="s">
        <v>41</v>
      </c>
      <c r="B944" s="7" t="s">
        <v>41</v>
      </c>
      <c r="D944" s="96" t="s">
        <v>3594</v>
      </c>
      <c r="E944" s="58" t="s">
        <v>8439</v>
      </c>
      <c r="F944" s="17"/>
      <c r="G944" s="18"/>
      <c r="H944" s="19"/>
      <c r="I944" s="26" t="s">
        <v>196</v>
      </c>
      <c r="J944" s="26" t="s">
        <v>3372</v>
      </c>
      <c r="K944" s="26" t="s">
        <v>105</v>
      </c>
      <c r="L944" s="27" t="s">
        <v>84</v>
      </c>
      <c r="M944" s="123"/>
      <c r="N944" s="124"/>
      <c r="O944" s="126"/>
      <c r="P944" s="126"/>
      <c r="Q944" s="218"/>
    </row>
    <row r="945" spans="1:17" hidden="1" outlineLevel="2">
      <c r="A945" s="7" t="s">
        <v>41</v>
      </c>
      <c r="B945" s="7" t="s">
        <v>41</v>
      </c>
      <c r="D945" s="96" t="s">
        <v>3594</v>
      </c>
      <c r="E945" s="58" t="s">
        <v>8439</v>
      </c>
      <c r="F945" s="17"/>
      <c r="G945" s="18"/>
      <c r="H945" s="19"/>
      <c r="I945" s="20" t="s">
        <v>197</v>
      </c>
      <c r="J945" s="20" t="s">
        <v>3373</v>
      </c>
      <c r="K945" s="20"/>
      <c r="L945" s="21" t="s">
        <v>84</v>
      </c>
      <c r="M945" s="128"/>
      <c r="N945" s="129"/>
      <c r="O945" s="131"/>
      <c r="P945" s="131"/>
      <c r="Q945" s="219"/>
    </row>
    <row r="946" spans="1:17" hidden="1" outlineLevel="2">
      <c r="A946" s="7" t="s">
        <v>41</v>
      </c>
      <c r="B946" s="7" t="s">
        <v>41</v>
      </c>
      <c r="D946" s="96" t="s">
        <v>3594</v>
      </c>
      <c r="E946" s="58" t="s">
        <v>8439</v>
      </c>
      <c r="F946" s="17"/>
      <c r="G946" s="18"/>
      <c r="H946" s="19"/>
      <c r="I946" s="26" t="s">
        <v>198</v>
      </c>
      <c r="J946" s="26" t="s">
        <v>3374</v>
      </c>
      <c r="K946" s="26" t="s">
        <v>105</v>
      </c>
      <c r="L946" s="27" t="s">
        <v>688</v>
      </c>
      <c r="M946" s="148"/>
      <c r="N946" s="149"/>
      <c r="O946" s="127"/>
      <c r="P946" s="127"/>
      <c r="Q946" s="218"/>
    </row>
    <row r="947" spans="1:17" hidden="1" outlineLevel="2">
      <c r="A947" s="7" t="s">
        <v>41</v>
      </c>
      <c r="B947" s="7" t="s">
        <v>41</v>
      </c>
      <c r="D947" s="96" t="s">
        <v>3594</v>
      </c>
      <c r="E947" s="58" t="s">
        <v>8439</v>
      </c>
      <c r="F947" s="17"/>
      <c r="G947" s="18"/>
      <c r="H947" s="19"/>
      <c r="I947" s="26" t="s">
        <v>198</v>
      </c>
      <c r="J947" s="26" t="s">
        <v>3374</v>
      </c>
      <c r="K947" s="26" t="s">
        <v>105</v>
      </c>
      <c r="L947" s="27" t="s">
        <v>84</v>
      </c>
      <c r="M947" s="123"/>
      <c r="N947" s="124"/>
      <c r="O947" s="127"/>
      <c r="P947" s="127"/>
      <c r="Q947" s="218"/>
    </row>
    <row r="948" spans="1:17" hidden="1" outlineLevel="2">
      <c r="A948" s="7" t="s">
        <v>41</v>
      </c>
      <c r="B948" s="7" t="s">
        <v>41</v>
      </c>
      <c r="D948" s="96" t="s">
        <v>3594</v>
      </c>
      <c r="E948" s="58" t="s">
        <v>8439</v>
      </c>
      <c r="F948" s="17"/>
      <c r="G948" s="18"/>
      <c r="H948" s="19"/>
      <c r="I948" s="26" t="s">
        <v>198</v>
      </c>
      <c r="J948" s="26" t="s">
        <v>3374</v>
      </c>
      <c r="K948" s="26" t="s">
        <v>105</v>
      </c>
      <c r="L948" s="27" t="s">
        <v>84</v>
      </c>
      <c r="M948" s="123"/>
      <c r="N948" s="124"/>
      <c r="O948" s="127"/>
      <c r="P948" s="127"/>
      <c r="Q948" s="218"/>
    </row>
    <row r="949" spans="1:17" hidden="1" outlineLevel="2">
      <c r="A949" s="7" t="s">
        <v>41</v>
      </c>
      <c r="B949" s="7" t="s">
        <v>41</v>
      </c>
      <c r="D949" s="96" t="s">
        <v>3594</v>
      </c>
      <c r="E949" s="58" t="s">
        <v>8439</v>
      </c>
      <c r="F949" s="17"/>
      <c r="G949" s="18"/>
      <c r="H949" s="19"/>
      <c r="I949" s="26" t="s">
        <v>198</v>
      </c>
      <c r="J949" s="26" t="s">
        <v>3374</v>
      </c>
      <c r="K949" s="26" t="s">
        <v>105</v>
      </c>
      <c r="L949" s="27" t="s">
        <v>84</v>
      </c>
      <c r="M949" s="123"/>
      <c r="N949" s="124"/>
      <c r="O949" s="127"/>
      <c r="P949" s="127"/>
      <c r="Q949" s="218"/>
    </row>
    <row r="950" spans="1:17" hidden="1" outlineLevel="2">
      <c r="A950" s="7" t="s">
        <v>41</v>
      </c>
      <c r="B950" s="7" t="s">
        <v>41</v>
      </c>
      <c r="D950" s="96" t="s">
        <v>3594</v>
      </c>
      <c r="E950" s="58" t="s">
        <v>8439</v>
      </c>
      <c r="F950" s="17"/>
      <c r="G950" s="18"/>
      <c r="H950" s="19"/>
      <c r="I950" s="26" t="s">
        <v>198</v>
      </c>
      <c r="J950" s="26" t="s">
        <v>3374</v>
      </c>
      <c r="K950" s="26" t="s">
        <v>105</v>
      </c>
      <c r="L950" s="27" t="s">
        <v>84</v>
      </c>
      <c r="M950" s="123"/>
      <c r="N950" s="124"/>
      <c r="O950" s="127"/>
      <c r="P950" s="127"/>
      <c r="Q950" s="218"/>
    </row>
    <row r="951" spans="1:17" hidden="1" outlineLevel="2">
      <c r="A951" s="7" t="s">
        <v>41</v>
      </c>
      <c r="B951" s="7" t="s">
        <v>41</v>
      </c>
      <c r="D951" s="96" t="s">
        <v>3594</v>
      </c>
      <c r="E951" s="58" t="s">
        <v>8439</v>
      </c>
      <c r="F951" s="17"/>
      <c r="G951" s="18"/>
      <c r="H951" s="19"/>
      <c r="I951" s="26" t="s">
        <v>199</v>
      </c>
      <c r="J951" s="26" t="s">
        <v>3375</v>
      </c>
      <c r="K951" s="26" t="s">
        <v>132</v>
      </c>
      <c r="L951" s="27" t="s">
        <v>84</v>
      </c>
      <c r="M951" s="123"/>
      <c r="N951" s="124"/>
      <c r="O951" s="127"/>
      <c r="P951" s="127"/>
      <c r="Q951" s="218"/>
    </row>
    <row r="952" spans="1:17" hidden="1" outlineLevel="2">
      <c r="A952" s="7" t="s">
        <v>41</v>
      </c>
      <c r="B952" s="7" t="s">
        <v>41</v>
      </c>
      <c r="D952" s="96" t="s">
        <v>3594</v>
      </c>
      <c r="E952" s="58" t="s">
        <v>8439</v>
      </c>
      <c r="F952" s="17"/>
      <c r="G952" s="18"/>
      <c r="H952" s="19"/>
      <c r="I952" s="20" t="s">
        <v>200</v>
      </c>
      <c r="J952" s="20" t="s">
        <v>3376</v>
      </c>
      <c r="K952" s="20"/>
      <c r="L952" s="21" t="s">
        <v>84</v>
      </c>
      <c r="M952" s="128"/>
      <c r="N952" s="129"/>
      <c r="O952" s="131"/>
      <c r="P952" s="131"/>
      <c r="Q952" s="219"/>
    </row>
    <row r="953" spans="1:17" hidden="1" outlineLevel="2">
      <c r="A953" s="7" t="s">
        <v>41</v>
      </c>
      <c r="B953" s="7" t="s">
        <v>41</v>
      </c>
      <c r="D953" s="96" t="s">
        <v>3594</v>
      </c>
      <c r="E953" s="58" t="s">
        <v>8439</v>
      </c>
      <c r="F953" s="17"/>
      <c r="G953" s="18"/>
      <c r="H953" s="19"/>
      <c r="I953" s="26" t="s">
        <v>201</v>
      </c>
      <c r="J953" s="26" t="s">
        <v>3377</v>
      </c>
      <c r="K953" s="26" t="s">
        <v>105</v>
      </c>
      <c r="L953" s="27" t="s">
        <v>688</v>
      </c>
      <c r="M953" s="148"/>
      <c r="N953" s="149"/>
      <c r="O953" s="127"/>
      <c r="P953" s="127"/>
      <c r="Q953" s="218"/>
    </row>
    <row r="954" spans="1:17" hidden="1" outlineLevel="2">
      <c r="A954" s="7" t="s">
        <v>41</v>
      </c>
      <c r="B954" s="7" t="s">
        <v>41</v>
      </c>
      <c r="D954" s="96" t="s">
        <v>3594</v>
      </c>
      <c r="E954" s="58" t="s">
        <v>8439</v>
      </c>
      <c r="F954" s="17"/>
      <c r="G954" s="18"/>
      <c r="H954" s="19"/>
      <c r="I954" s="26" t="s">
        <v>201</v>
      </c>
      <c r="J954" s="26" t="s">
        <v>3377</v>
      </c>
      <c r="K954" s="26" t="s">
        <v>105</v>
      </c>
      <c r="L954" s="27" t="s">
        <v>84</v>
      </c>
      <c r="M954" s="123"/>
      <c r="N954" s="124"/>
      <c r="O954" s="127"/>
      <c r="P954" s="127"/>
      <c r="Q954" s="218"/>
    </row>
    <row r="955" spans="1:17" hidden="1" outlineLevel="2">
      <c r="A955" s="7" t="s">
        <v>41</v>
      </c>
      <c r="B955" s="7" t="s">
        <v>41</v>
      </c>
      <c r="D955" s="96" t="s">
        <v>3594</v>
      </c>
      <c r="E955" s="58" t="s">
        <v>8439</v>
      </c>
      <c r="F955" s="17"/>
      <c r="G955" s="18"/>
      <c r="H955" s="19"/>
      <c r="I955" s="26" t="s">
        <v>201</v>
      </c>
      <c r="J955" s="26" t="s">
        <v>3377</v>
      </c>
      <c r="K955" s="26" t="s">
        <v>105</v>
      </c>
      <c r="L955" s="27" t="s">
        <v>84</v>
      </c>
      <c r="M955" s="123"/>
      <c r="N955" s="124"/>
      <c r="O955" s="127"/>
      <c r="P955" s="127"/>
      <c r="Q955" s="218"/>
    </row>
    <row r="956" spans="1:17" hidden="1" outlineLevel="2">
      <c r="A956" s="7" t="s">
        <v>41</v>
      </c>
      <c r="B956" s="7" t="s">
        <v>41</v>
      </c>
      <c r="D956" s="96" t="s">
        <v>3594</v>
      </c>
      <c r="E956" s="58" t="s">
        <v>8439</v>
      </c>
      <c r="F956" s="17"/>
      <c r="G956" s="18"/>
      <c r="H956" s="19"/>
      <c r="I956" s="26" t="s">
        <v>201</v>
      </c>
      <c r="J956" s="26" t="s">
        <v>3377</v>
      </c>
      <c r="K956" s="26" t="s">
        <v>105</v>
      </c>
      <c r="L956" s="27" t="s">
        <v>84</v>
      </c>
      <c r="M956" s="123"/>
      <c r="N956" s="124"/>
      <c r="O956" s="127"/>
      <c r="P956" s="127"/>
      <c r="Q956" s="218"/>
    </row>
    <row r="957" spans="1:17" hidden="1" outlineLevel="2">
      <c r="A957" s="7" t="s">
        <v>41</v>
      </c>
      <c r="B957" s="7" t="s">
        <v>41</v>
      </c>
      <c r="D957" s="96" t="s">
        <v>3594</v>
      </c>
      <c r="E957" s="58" t="s">
        <v>8439</v>
      </c>
      <c r="F957" s="17"/>
      <c r="G957" s="18"/>
      <c r="H957" s="19"/>
      <c r="I957" s="20" t="str">
        <f>"3164"</f>
        <v>3164</v>
      </c>
      <c r="J957" s="20" t="s">
        <v>3378</v>
      </c>
      <c r="K957" s="20" t="s">
        <v>105</v>
      </c>
      <c r="L957" s="21" t="s">
        <v>84</v>
      </c>
      <c r="M957" s="132"/>
      <c r="N957" s="133"/>
      <c r="O957" s="131"/>
      <c r="P957" s="131"/>
      <c r="Q957" s="219"/>
    </row>
    <row r="958" spans="1:17" hidden="1" outlineLevel="2">
      <c r="A958" s="7" t="s">
        <v>41</v>
      </c>
      <c r="B958" s="7" t="s">
        <v>41</v>
      </c>
      <c r="D958" s="96" t="s">
        <v>3594</v>
      </c>
      <c r="E958" s="58" t="s">
        <v>8439</v>
      </c>
      <c r="F958" s="17"/>
      <c r="G958" s="18"/>
      <c r="H958" s="19"/>
      <c r="I958" s="20" t="str">
        <f>"3229"</f>
        <v>3229</v>
      </c>
      <c r="J958" s="20" t="s">
        <v>3379</v>
      </c>
      <c r="K958" s="20" t="s">
        <v>157</v>
      </c>
      <c r="L958" s="21" t="s">
        <v>84</v>
      </c>
      <c r="M958" s="128"/>
      <c r="N958" s="129"/>
      <c r="O958" s="131"/>
      <c r="P958" s="131"/>
      <c r="Q958" s="219"/>
    </row>
    <row r="959" spans="1:17" hidden="1" outlineLevel="2">
      <c r="A959" s="7" t="s">
        <v>41</v>
      </c>
      <c r="B959" s="7" t="s">
        <v>41</v>
      </c>
      <c r="D959" s="96" t="s">
        <v>3594</v>
      </c>
      <c r="E959" s="58" t="s">
        <v>8439</v>
      </c>
      <c r="F959" s="17"/>
      <c r="G959" s="18"/>
      <c r="H959" s="19"/>
      <c r="I959" s="20" t="str">
        <f>"3251"</f>
        <v>3251</v>
      </c>
      <c r="J959" s="20" t="s">
        <v>3380</v>
      </c>
      <c r="K959" s="20" t="s">
        <v>157</v>
      </c>
      <c r="L959" s="21" t="s">
        <v>84</v>
      </c>
      <c r="M959" s="132"/>
      <c r="N959" s="133"/>
      <c r="O959" s="131"/>
      <c r="P959" s="131"/>
      <c r="Q959" s="219"/>
    </row>
    <row r="960" spans="1:17" ht="13.5" hidden="1" outlineLevel="2" thickBot="1">
      <c r="A960" s="7" t="s">
        <v>41</v>
      </c>
      <c r="B960" s="7" t="s">
        <v>41</v>
      </c>
      <c r="D960" s="96" t="s">
        <v>3594</v>
      </c>
      <c r="E960" s="58" t="s">
        <v>8439</v>
      </c>
      <c r="F960" s="38"/>
      <c r="G960" s="39"/>
      <c r="H960" s="40"/>
      <c r="I960" s="41" t="str">
        <f>"3207"</f>
        <v>3207</v>
      </c>
      <c r="J960" s="41" t="s">
        <v>3381</v>
      </c>
      <c r="K960" s="41" t="s">
        <v>132</v>
      </c>
      <c r="L960" s="42" t="s">
        <v>84</v>
      </c>
      <c r="M960" s="135"/>
      <c r="N960" s="136"/>
      <c r="O960" s="137"/>
      <c r="P960" s="137"/>
      <c r="Q960" s="220"/>
    </row>
    <row r="961" spans="1:17" ht="13.5" hidden="1" outlineLevel="2" thickBot="1">
      <c r="A961" s="7" t="s">
        <v>41</v>
      </c>
      <c r="B961" s="7" t="s">
        <v>41</v>
      </c>
      <c r="D961" s="96" t="s">
        <v>3594</v>
      </c>
      <c r="E961" s="58" t="s">
        <v>8439</v>
      </c>
      <c r="F961" s="198"/>
      <c r="G961" s="198"/>
      <c r="H961" s="198"/>
      <c r="I961" s="198"/>
      <c r="J961" s="198"/>
      <c r="K961" s="198"/>
      <c r="L961" s="198"/>
      <c r="M961" s="9"/>
      <c r="N961" s="9"/>
      <c r="O961" s="9"/>
      <c r="P961" s="9"/>
      <c r="Q961" s="7"/>
    </row>
    <row r="962" spans="1:17" ht="13.5" outlineLevel="1" collapsed="1" thickBot="1">
      <c r="A962" s="7" t="s">
        <v>41</v>
      </c>
      <c r="B962" s="7" t="s">
        <v>41</v>
      </c>
      <c r="D962" s="96" t="s">
        <v>3594</v>
      </c>
      <c r="E962" s="3" t="s">
        <v>8440</v>
      </c>
      <c r="F962" s="13" t="s">
        <v>232</v>
      </c>
      <c r="G962" s="14">
        <v>22</v>
      </c>
      <c r="H962" s="14">
        <v>7</v>
      </c>
      <c r="I962" s="1198" t="s">
        <v>3574</v>
      </c>
      <c r="J962" s="1199"/>
      <c r="K962" s="1199"/>
      <c r="L962" s="1200"/>
      <c r="M962" s="120" t="s">
        <v>46</v>
      </c>
      <c r="N962" s="15"/>
      <c r="O962" s="1199"/>
      <c r="P962" s="1205"/>
      <c r="Q962" s="64" t="s">
        <v>84</v>
      </c>
    </row>
    <row r="963" spans="1:17" hidden="1" outlineLevel="2">
      <c r="A963" s="7" t="s">
        <v>41</v>
      </c>
      <c r="B963" s="7" t="s">
        <v>41</v>
      </c>
      <c r="D963" s="96" t="s">
        <v>3594</v>
      </c>
      <c r="E963" s="58" t="s">
        <v>8440</v>
      </c>
      <c r="F963" s="17"/>
      <c r="G963" s="18"/>
      <c r="H963" s="19"/>
      <c r="I963" s="26" t="s">
        <v>233</v>
      </c>
      <c r="J963" s="26" t="s">
        <v>234</v>
      </c>
      <c r="K963" s="33"/>
      <c r="L963" s="46" t="s">
        <v>84</v>
      </c>
      <c r="M963" s="70"/>
      <c r="N963" s="10"/>
      <c r="O963" s="33"/>
      <c r="P963" s="33"/>
      <c r="Q963" s="222" t="s">
        <v>688</v>
      </c>
    </row>
    <row r="964" spans="1:17" hidden="1" outlineLevel="2">
      <c r="A964" s="7" t="s">
        <v>41</v>
      </c>
      <c r="B964" s="7" t="s">
        <v>41</v>
      </c>
      <c r="D964" s="96" t="s">
        <v>3594</v>
      </c>
      <c r="E964" s="58" t="s">
        <v>8440</v>
      </c>
      <c r="F964" s="17"/>
      <c r="G964" s="18"/>
      <c r="H964" s="19"/>
      <c r="I964" s="26" t="s">
        <v>235</v>
      </c>
      <c r="J964" s="26" t="s">
        <v>236</v>
      </c>
      <c r="K964" s="33" t="s">
        <v>132</v>
      </c>
      <c r="L964" s="31" t="s">
        <v>688</v>
      </c>
      <c r="M964" s="71"/>
      <c r="N964" s="72"/>
      <c r="O964" s="30" t="s">
        <v>730</v>
      </c>
      <c r="P964" s="33" t="s">
        <v>132</v>
      </c>
      <c r="Q964" s="214" t="s">
        <v>688</v>
      </c>
    </row>
    <row r="965" spans="1:17" hidden="1" outlineLevel="2">
      <c r="A965" s="7" t="s">
        <v>41</v>
      </c>
      <c r="B965" s="7" t="s">
        <v>41</v>
      </c>
      <c r="D965" s="96" t="s">
        <v>3594</v>
      </c>
      <c r="E965" s="58" t="s">
        <v>8440</v>
      </c>
      <c r="F965" s="17"/>
      <c r="G965" s="18"/>
      <c r="H965" s="19"/>
      <c r="I965" s="26" t="s">
        <v>237</v>
      </c>
      <c r="J965" s="26" t="s">
        <v>223</v>
      </c>
      <c r="K965" s="33" t="s">
        <v>132</v>
      </c>
      <c r="L965" s="31" t="s">
        <v>84</v>
      </c>
      <c r="M965" s="97" t="s">
        <v>46</v>
      </c>
      <c r="N965" s="385" t="s">
        <v>442</v>
      </c>
      <c r="O965" s="33" t="s">
        <v>3754</v>
      </c>
      <c r="P965" s="33" t="s">
        <v>132</v>
      </c>
      <c r="Q965" s="214" t="s">
        <v>688</v>
      </c>
    </row>
    <row r="966" spans="1:17" hidden="1" outlineLevel="2">
      <c r="A966" s="7" t="s">
        <v>41</v>
      </c>
      <c r="B966" s="7" t="s">
        <v>41</v>
      </c>
      <c r="D966" s="96" t="s">
        <v>3594</v>
      </c>
      <c r="E966" s="58" t="s">
        <v>8440</v>
      </c>
      <c r="F966" s="17"/>
      <c r="G966" s="18"/>
      <c r="H966" s="19"/>
      <c r="I966" s="26" t="s">
        <v>238</v>
      </c>
      <c r="J966" s="26" t="s">
        <v>239</v>
      </c>
      <c r="K966" s="33" t="s">
        <v>132</v>
      </c>
      <c r="L966" s="31" t="s">
        <v>84</v>
      </c>
      <c r="M966" s="123"/>
      <c r="N966" s="124"/>
      <c r="O966" s="125"/>
      <c r="P966" s="125"/>
      <c r="Q966" s="218"/>
    </row>
    <row r="967" spans="1:17" hidden="1" outlineLevel="2">
      <c r="A967" s="7" t="s">
        <v>41</v>
      </c>
      <c r="B967" s="7" t="s">
        <v>41</v>
      </c>
      <c r="D967" s="96" t="s">
        <v>3594</v>
      </c>
      <c r="E967" s="58" t="s">
        <v>8440</v>
      </c>
      <c r="F967" s="17"/>
      <c r="G967" s="18"/>
      <c r="H967" s="19"/>
      <c r="I967" s="54" t="s">
        <v>240</v>
      </c>
      <c r="J967" s="54" t="s">
        <v>241</v>
      </c>
      <c r="K967" s="73" t="s">
        <v>242</v>
      </c>
      <c r="L967" s="55" t="s">
        <v>84</v>
      </c>
      <c r="M967" s="142"/>
      <c r="N967" s="143"/>
      <c r="O967" s="157"/>
      <c r="P967" s="157"/>
      <c r="Q967" s="223"/>
    </row>
    <row r="968" spans="1:17" hidden="1" outlineLevel="2">
      <c r="A968" s="7" t="s">
        <v>41</v>
      </c>
      <c r="B968" s="7" t="s">
        <v>41</v>
      </c>
      <c r="D968" s="96" t="s">
        <v>3594</v>
      </c>
      <c r="E968" s="58" t="s">
        <v>8440</v>
      </c>
      <c r="F968" s="17"/>
      <c r="G968" s="18"/>
      <c r="H968" s="19"/>
      <c r="I968" s="26" t="s">
        <v>233</v>
      </c>
      <c r="J968" s="26" t="s">
        <v>234</v>
      </c>
      <c r="K968" s="33"/>
      <c r="L968" s="31" t="s">
        <v>84</v>
      </c>
      <c r="M968" s="123"/>
      <c r="N968" s="124"/>
      <c r="O968" s="125"/>
      <c r="P968" s="125"/>
      <c r="Q968" s="218"/>
    </row>
    <row r="969" spans="1:17" hidden="1" outlineLevel="2">
      <c r="A969" s="7" t="s">
        <v>41</v>
      </c>
      <c r="B969" s="7" t="s">
        <v>41</v>
      </c>
      <c r="D969" s="96" t="s">
        <v>3594</v>
      </c>
      <c r="E969" s="58" t="s">
        <v>8440</v>
      </c>
      <c r="F969" s="17"/>
      <c r="G969" s="18"/>
      <c r="H969" s="19"/>
      <c r="I969" s="26" t="s">
        <v>235</v>
      </c>
      <c r="J969" s="26" t="s">
        <v>236</v>
      </c>
      <c r="K969" s="33" t="s">
        <v>132</v>
      </c>
      <c r="L969" s="31" t="s">
        <v>688</v>
      </c>
      <c r="M969" s="123"/>
      <c r="N969" s="124"/>
      <c r="O969" s="125"/>
      <c r="P969" s="125"/>
      <c r="Q969" s="218"/>
    </row>
    <row r="970" spans="1:17" hidden="1" outlineLevel="2">
      <c r="A970" s="7" t="s">
        <v>41</v>
      </c>
      <c r="B970" s="7" t="s">
        <v>41</v>
      </c>
      <c r="D970" s="96" t="s">
        <v>3594</v>
      </c>
      <c r="E970" s="58" t="s">
        <v>8440</v>
      </c>
      <c r="F970" s="17"/>
      <c r="G970" s="18"/>
      <c r="H970" s="19"/>
      <c r="I970" s="26" t="s">
        <v>237</v>
      </c>
      <c r="J970" s="26" t="s">
        <v>223</v>
      </c>
      <c r="K970" s="33" t="s">
        <v>132</v>
      </c>
      <c r="L970" s="31" t="s">
        <v>84</v>
      </c>
      <c r="M970" s="123"/>
      <c r="N970" s="124"/>
      <c r="O970" s="125"/>
      <c r="P970" s="125"/>
      <c r="Q970" s="218"/>
    </row>
    <row r="971" spans="1:17" hidden="1" outlineLevel="2">
      <c r="A971" s="7" t="s">
        <v>41</v>
      </c>
      <c r="B971" s="7" t="s">
        <v>41</v>
      </c>
      <c r="D971" s="96" t="s">
        <v>3594</v>
      </c>
      <c r="E971" s="58" t="s">
        <v>8440</v>
      </c>
      <c r="F971" s="17"/>
      <c r="G971" s="18"/>
      <c r="H971" s="19"/>
      <c r="I971" s="26" t="s">
        <v>238</v>
      </c>
      <c r="J971" s="26" t="s">
        <v>239</v>
      </c>
      <c r="K971" s="33" t="s">
        <v>132</v>
      </c>
      <c r="L971" s="31" t="s">
        <v>84</v>
      </c>
      <c r="M971" s="123"/>
      <c r="N971" s="124"/>
      <c r="O971" s="125"/>
      <c r="P971" s="125"/>
      <c r="Q971" s="218"/>
    </row>
    <row r="972" spans="1:17" hidden="1" outlineLevel="2">
      <c r="A972" s="7" t="s">
        <v>41</v>
      </c>
      <c r="B972" s="7" t="s">
        <v>41</v>
      </c>
      <c r="D972" s="96" t="s">
        <v>3594</v>
      </c>
      <c r="E972" s="58" t="s">
        <v>8440</v>
      </c>
      <c r="F972" s="17"/>
      <c r="G972" s="18"/>
      <c r="H972" s="19"/>
      <c r="I972" s="54" t="s">
        <v>240</v>
      </c>
      <c r="J972" s="54" t="s">
        <v>241</v>
      </c>
      <c r="K972" s="73" t="s">
        <v>242</v>
      </c>
      <c r="L972" s="55" t="s">
        <v>84</v>
      </c>
      <c r="M972" s="142"/>
      <c r="N972" s="143"/>
      <c r="O972" s="157"/>
      <c r="P972" s="157"/>
      <c r="Q972" s="223"/>
    </row>
    <row r="973" spans="1:17" hidden="1" outlineLevel="2">
      <c r="A973" s="7" t="s">
        <v>41</v>
      </c>
      <c r="B973" s="7" t="s">
        <v>41</v>
      </c>
      <c r="D973" s="96" t="s">
        <v>3594</v>
      </c>
      <c r="E973" s="58" t="s">
        <v>8440</v>
      </c>
      <c r="F973" s="17"/>
      <c r="G973" s="18"/>
      <c r="H973" s="19"/>
      <c r="I973" s="34" t="str">
        <f>"5402"</f>
        <v>5402</v>
      </c>
      <c r="J973" s="34" t="s">
        <v>243</v>
      </c>
      <c r="K973" s="36" t="s">
        <v>244</v>
      </c>
      <c r="L973" s="74" t="s">
        <v>84</v>
      </c>
      <c r="M973" s="158"/>
      <c r="N973" s="159"/>
      <c r="O973" s="160"/>
      <c r="P973" s="160"/>
      <c r="Q973" s="227"/>
    </row>
    <row r="974" spans="1:17" ht="13.5" hidden="1" outlineLevel="2" thickBot="1">
      <c r="A974" s="7" t="s">
        <v>41</v>
      </c>
      <c r="B974" s="7" t="s">
        <v>41</v>
      </c>
      <c r="D974" s="96" t="s">
        <v>3594</v>
      </c>
      <c r="E974" s="58" t="s">
        <v>8440</v>
      </c>
      <c r="F974" s="38"/>
      <c r="G974" s="39"/>
      <c r="H974" s="40"/>
      <c r="I974" s="48" t="str">
        <f>"6341"</f>
        <v>6341</v>
      </c>
      <c r="J974" s="48" t="s">
        <v>245</v>
      </c>
      <c r="K974" s="75" t="s">
        <v>132</v>
      </c>
      <c r="L974" s="60" t="s">
        <v>84</v>
      </c>
      <c r="M974" s="139"/>
      <c r="N974" s="140"/>
      <c r="O974" s="161"/>
      <c r="P974" s="161"/>
      <c r="Q974" s="221"/>
    </row>
    <row r="975" spans="1:17" ht="13.5" hidden="1" outlineLevel="2" thickBot="1">
      <c r="A975" s="7" t="s">
        <v>41</v>
      </c>
      <c r="B975" s="7" t="s">
        <v>41</v>
      </c>
      <c r="D975" s="96" t="s">
        <v>3594</v>
      </c>
      <c r="E975" s="58" t="s">
        <v>8440</v>
      </c>
      <c r="F975" s="198"/>
      <c r="G975" s="198"/>
      <c r="H975" s="198"/>
      <c r="I975" s="198"/>
      <c r="J975" s="198"/>
      <c r="K975" s="198"/>
      <c r="L975" s="198"/>
      <c r="M975" s="9"/>
      <c r="N975" s="9"/>
      <c r="O975" s="9"/>
      <c r="P975" s="9"/>
      <c r="Q975" s="7"/>
    </row>
    <row r="976" spans="1:17" ht="13.5" outlineLevel="1" collapsed="1" thickBot="1">
      <c r="C976" s="7" t="s">
        <v>41</v>
      </c>
      <c r="D976" s="96" t="s">
        <v>3594</v>
      </c>
      <c r="E976" s="3" t="s">
        <v>8440</v>
      </c>
      <c r="F976" s="13" t="s">
        <v>232</v>
      </c>
      <c r="G976" s="14">
        <v>22</v>
      </c>
      <c r="H976" s="14">
        <v>7</v>
      </c>
      <c r="I976" s="1198" t="s">
        <v>3574</v>
      </c>
      <c r="J976" s="1199"/>
      <c r="K976" s="1199"/>
      <c r="L976" s="1200"/>
      <c r="M976" s="120" t="s">
        <v>46</v>
      </c>
      <c r="N976" s="15"/>
      <c r="O976" s="1190" t="s">
        <v>3543</v>
      </c>
      <c r="P976" s="1191"/>
      <c r="Q976" s="226" t="s">
        <v>688</v>
      </c>
    </row>
    <row r="977" spans="1:18" hidden="1" outlineLevel="2">
      <c r="C977" s="7" t="s">
        <v>41</v>
      </c>
      <c r="D977" s="96" t="s">
        <v>3594</v>
      </c>
      <c r="E977" s="58" t="s">
        <v>8440</v>
      </c>
      <c r="F977" s="17"/>
      <c r="G977" s="18"/>
      <c r="H977" s="19"/>
      <c r="I977" s="26" t="s">
        <v>233</v>
      </c>
      <c r="J977" s="26" t="s">
        <v>3408</v>
      </c>
      <c r="K977" s="33"/>
      <c r="L977" s="46" t="s">
        <v>84</v>
      </c>
      <c r="M977" s="70"/>
      <c r="N977" s="10"/>
      <c r="O977" s="33"/>
      <c r="P977" s="33"/>
      <c r="Q977" s="222" t="s">
        <v>688</v>
      </c>
      <c r="R977" s="1192" t="s">
        <v>5409</v>
      </c>
    </row>
    <row r="978" spans="1:18" hidden="1" outlineLevel="2">
      <c r="C978" s="7" t="s">
        <v>41</v>
      </c>
      <c r="D978" s="96" t="s">
        <v>3594</v>
      </c>
      <c r="E978" s="58" t="s">
        <v>8440</v>
      </c>
      <c r="F978" s="17"/>
      <c r="G978" s="18"/>
      <c r="H978" s="19"/>
      <c r="I978" s="26" t="s">
        <v>235</v>
      </c>
      <c r="J978" s="26" t="s">
        <v>3409</v>
      </c>
      <c r="K978" s="33" t="s">
        <v>132</v>
      </c>
      <c r="L978" s="31" t="s">
        <v>688</v>
      </c>
      <c r="M978" s="71"/>
      <c r="N978" s="72"/>
      <c r="O978" s="30" t="s">
        <v>730</v>
      </c>
      <c r="P978" s="33" t="s">
        <v>132</v>
      </c>
      <c r="Q978" s="214" t="s">
        <v>688</v>
      </c>
      <c r="R978" s="1193"/>
    </row>
    <row r="979" spans="1:18" hidden="1" outlineLevel="2">
      <c r="C979" s="7" t="s">
        <v>41</v>
      </c>
      <c r="D979" s="96" t="s">
        <v>3594</v>
      </c>
      <c r="E979" s="58" t="s">
        <v>8440</v>
      </c>
      <c r="F979" s="17"/>
      <c r="G979" s="18"/>
      <c r="H979" s="19"/>
      <c r="I979" s="26" t="s">
        <v>237</v>
      </c>
      <c r="J979" s="26" t="s">
        <v>3410</v>
      </c>
      <c r="K979" s="33" t="s">
        <v>132</v>
      </c>
      <c r="L979" s="31" t="s">
        <v>84</v>
      </c>
      <c r="M979" s="97" t="s">
        <v>46</v>
      </c>
      <c r="N979" s="98" t="s">
        <v>442</v>
      </c>
      <c r="O979" s="33" t="s">
        <v>3754</v>
      </c>
      <c r="P979" s="33" t="s">
        <v>132</v>
      </c>
      <c r="Q979" s="214" t="s">
        <v>688</v>
      </c>
      <c r="R979" s="1193"/>
    </row>
    <row r="980" spans="1:18" hidden="1" outlineLevel="2">
      <c r="C980" s="7" t="s">
        <v>41</v>
      </c>
      <c r="D980" s="96" t="s">
        <v>3594</v>
      </c>
      <c r="E980" s="58" t="s">
        <v>8440</v>
      </c>
      <c r="F980" s="17"/>
      <c r="G980" s="18"/>
      <c r="H980" s="19"/>
      <c r="I980" s="26" t="s">
        <v>238</v>
      </c>
      <c r="J980" s="26" t="s">
        <v>3411</v>
      </c>
      <c r="K980" s="33" t="s">
        <v>132</v>
      </c>
      <c r="L980" s="31" t="s">
        <v>84</v>
      </c>
      <c r="M980" s="123"/>
      <c r="N980" s="124"/>
      <c r="O980" s="125"/>
      <c r="P980" s="125"/>
      <c r="Q980" s="218"/>
      <c r="R980" s="1193"/>
    </row>
    <row r="981" spans="1:18" hidden="1" outlineLevel="2">
      <c r="C981" s="7" t="s">
        <v>41</v>
      </c>
      <c r="D981" s="96" t="s">
        <v>3594</v>
      </c>
      <c r="E981" s="58" t="s">
        <v>8440</v>
      </c>
      <c r="F981" s="17"/>
      <c r="G981" s="18"/>
      <c r="H981" s="19"/>
      <c r="I981" s="54" t="s">
        <v>240</v>
      </c>
      <c r="J981" s="54" t="s">
        <v>3412</v>
      </c>
      <c r="K981" s="73" t="s">
        <v>242</v>
      </c>
      <c r="L981" s="55" t="s">
        <v>84</v>
      </c>
      <c r="M981" s="142"/>
      <c r="N981" s="143"/>
      <c r="O981" s="157"/>
      <c r="P981" s="157"/>
      <c r="Q981" s="223"/>
      <c r="R981" s="1193"/>
    </row>
    <row r="982" spans="1:18" hidden="1" outlineLevel="2">
      <c r="C982" s="7" t="s">
        <v>41</v>
      </c>
      <c r="D982" s="96" t="s">
        <v>3594</v>
      </c>
      <c r="E982" s="58" t="s">
        <v>8440</v>
      </c>
      <c r="F982" s="17"/>
      <c r="G982" s="18"/>
      <c r="H982" s="19"/>
      <c r="I982" s="26" t="s">
        <v>233</v>
      </c>
      <c r="J982" s="26" t="s">
        <v>3408</v>
      </c>
      <c r="K982" s="33"/>
      <c r="L982" s="31" t="s">
        <v>84</v>
      </c>
      <c r="M982" s="123"/>
      <c r="N982" s="124"/>
      <c r="O982" s="125"/>
      <c r="P982" s="125"/>
      <c r="Q982" s="218"/>
      <c r="R982" s="1193"/>
    </row>
    <row r="983" spans="1:18" hidden="1" outlineLevel="2">
      <c r="C983" s="7" t="s">
        <v>41</v>
      </c>
      <c r="D983" s="96" t="s">
        <v>3594</v>
      </c>
      <c r="E983" s="58" t="s">
        <v>8440</v>
      </c>
      <c r="F983" s="17"/>
      <c r="G983" s="18"/>
      <c r="H983" s="19"/>
      <c r="I983" s="26" t="s">
        <v>235</v>
      </c>
      <c r="J983" s="26" t="s">
        <v>3409</v>
      </c>
      <c r="K983" s="33" t="s">
        <v>132</v>
      </c>
      <c r="L983" s="31" t="s">
        <v>688</v>
      </c>
      <c r="M983" s="123"/>
      <c r="N983" s="124"/>
      <c r="O983" s="125"/>
      <c r="P983" s="125"/>
      <c r="Q983" s="218"/>
      <c r="R983" s="1193"/>
    </row>
    <row r="984" spans="1:18" hidden="1" outlineLevel="2">
      <c r="C984" s="7" t="s">
        <v>41</v>
      </c>
      <c r="D984" s="96" t="s">
        <v>3594</v>
      </c>
      <c r="E984" s="58" t="s">
        <v>8440</v>
      </c>
      <c r="F984" s="17"/>
      <c r="G984" s="18"/>
      <c r="H984" s="19"/>
      <c r="I984" s="26" t="s">
        <v>237</v>
      </c>
      <c r="J984" s="26" t="s">
        <v>3410</v>
      </c>
      <c r="K984" s="33" t="s">
        <v>132</v>
      </c>
      <c r="L984" s="31" t="s">
        <v>84</v>
      </c>
      <c r="M984" s="123"/>
      <c r="N984" s="124"/>
      <c r="O984" s="125"/>
      <c r="P984" s="125"/>
      <c r="Q984" s="218"/>
      <c r="R984" s="1193"/>
    </row>
    <row r="985" spans="1:18" hidden="1" outlineLevel="2">
      <c r="C985" s="7" t="s">
        <v>41</v>
      </c>
      <c r="D985" s="96" t="s">
        <v>3594</v>
      </c>
      <c r="E985" s="58" t="s">
        <v>8440</v>
      </c>
      <c r="F985" s="17"/>
      <c r="G985" s="18"/>
      <c r="H985" s="19"/>
      <c r="I985" s="26" t="s">
        <v>238</v>
      </c>
      <c r="J985" s="26" t="s">
        <v>3411</v>
      </c>
      <c r="K985" s="33" t="s">
        <v>132</v>
      </c>
      <c r="L985" s="31" t="s">
        <v>84</v>
      </c>
      <c r="M985" s="123"/>
      <c r="N985" s="124"/>
      <c r="O985" s="125"/>
      <c r="P985" s="125"/>
      <c r="Q985" s="218"/>
      <c r="R985" s="1193"/>
    </row>
    <row r="986" spans="1:18" hidden="1" outlineLevel="2">
      <c r="C986" s="7" t="s">
        <v>41</v>
      </c>
      <c r="D986" s="96" t="s">
        <v>3594</v>
      </c>
      <c r="E986" s="58" t="s">
        <v>8440</v>
      </c>
      <c r="F986" s="17"/>
      <c r="G986" s="18"/>
      <c r="H986" s="19"/>
      <c r="I986" s="54" t="s">
        <v>240</v>
      </c>
      <c r="J986" s="54" t="s">
        <v>3412</v>
      </c>
      <c r="K986" s="73" t="s">
        <v>242</v>
      </c>
      <c r="L986" s="55" t="s">
        <v>84</v>
      </c>
      <c r="M986" s="142"/>
      <c r="N986" s="143"/>
      <c r="O986" s="157"/>
      <c r="P986" s="157"/>
      <c r="Q986" s="223"/>
      <c r="R986" s="1193"/>
    </row>
    <row r="987" spans="1:18" hidden="1" outlineLevel="2">
      <c r="C987" s="7" t="s">
        <v>41</v>
      </c>
      <c r="D987" s="96" t="s">
        <v>3594</v>
      </c>
      <c r="E987" s="58" t="s">
        <v>8440</v>
      </c>
      <c r="F987" s="17"/>
      <c r="G987" s="18"/>
      <c r="H987" s="19"/>
      <c r="I987" s="34" t="str">
        <f>"5402"</f>
        <v>5402</v>
      </c>
      <c r="J987" s="34" t="s">
        <v>3413</v>
      </c>
      <c r="K987" s="36" t="s">
        <v>244</v>
      </c>
      <c r="L987" s="74" t="s">
        <v>84</v>
      </c>
      <c r="M987" s="158"/>
      <c r="N987" s="159"/>
      <c r="O987" s="160"/>
      <c r="P987" s="160"/>
      <c r="Q987" s="227"/>
      <c r="R987" s="1193"/>
    </row>
    <row r="988" spans="1:18" ht="13.5" hidden="1" outlineLevel="2" thickBot="1">
      <c r="C988" s="7" t="s">
        <v>41</v>
      </c>
      <c r="D988" s="96" t="s">
        <v>3594</v>
      </c>
      <c r="E988" s="58" t="s">
        <v>8440</v>
      </c>
      <c r="F988" s="38"/>
      <c r="G988" s="39"/>
      <c r="H988" s="40"/>
      <c r="I988" s="48" t="str">
        <f>"6341"</f>
        <v>6341</v>
      </c>
      <c r="J988" s="48" t="s">
        <v>3414</v>
      </c>
      <c r="K988" s="75" t="s">
        <v>132</v>
      </c>
      <c r="L988" s="60" t="s">
        <v>84</v>
      </c>
      <c r="M988" s="139"/>
      <c r="N988" s="140"/>
      <c r="O988" s="161"/>
      <c r="P988" s="161"/>
      <c r="Q988" s="221"/>
      <c r="R988" s="1194"/>
    </row>
    <row r="989" spans="1:18" ht="13.5" hidden="1" outlineLevel="2" thickBot="1">
      <c r="C989" s="7" t="s">
        <v>41</v>
      </c>
      <c r="D989" s="96" t="s">
        <v>3594</v>
      </c>
      <c r="E989" s="58" t="s">
        <v>8440</v>
      </c>
      <c r="F989" s="198"/>
      <c r="G989" s="198"/>
      <c r="H989" s="198"/>
      <c r="I989" s="198"/>
      <c r="J989" s="198"/>
      <c r="K989" s="198"/>
      <c r="L989" s="198"/>
      <c r="M989" s="9"/>
      <c r="N989" s="9"/>
      <c r="O989" s="9"/>
      <c r="P989" s="9"/>
      <c r="Q989" s="7"/>
    </row>
    <row r="990" spans="1:18" ht="13.5" outlineLevel="1" collapsed="1" thickBot="1">
      <c r="A990" s="7" t="s">
        <v>41</v>
      </c>
      <c r="B990" s="7" t="s">
        <v>41</v>
      </c>
      <c r="C990" s="7" t="s">
        <v>41</v>
      </c>
      <c r="D990" s="96" t="s">
        <v>3594</v>
      </c>
      <c r="E990" s="3" t="s">
        <v>8441</v>
      </c>
      <c r="F990" s="13" t="s">
        <v>444</v>
      </c>
      <c r="G990" s="14">
        <v>24</v>
      </c>
      <c r="H990" s="14">
        <v>8</v>
      </c>
      <c r="I990" s="1198" t="s">
        <v>3575</v>
      </c>
      <c r="J990" s="1199"/>
      <c r="K990" s="1199"/>
      <c r="L990" s="1200"/>
      <c r="M990" s="120" t="s">
        <v>46</v>
      </c>
      <c r="N990" s="15"/>
      <c r="O990" s="1190" t="s">
        <v>3543</v>
      </c>
      <c r="P990" s="1191"/>
      <c r="Q990" s="226" t="s">
        <v>688</v>
      </c>
    </row>
    <row r="991" spans="1:18" hidden="1" outlineLevel="2">
      <c r="A991" s="7" t="s">
        <v>41</v>
      </c>
      <c r="B991" s="7" t="s">
        <v>41</v>
      </c>
      <c r="C991" s="7" t="s">
        <v>41</v>
      </c>
      <c r="D991" s="96" t="s">
        <v>3594</v>
      </c>
      <c r="E991" s="58" t="s">
        <v>8441</v>
      </c>
      <c r="F991" s="17"/>
      <c r="G991" s="18"/>
      <c r="H991" s="19"/>
      <c r="I991" s="26" t="str">
        <f>"4279"</f>
        <v>4279</v>
      </c>
      <c r="J991" s="26" t="s">
        <v>3415</v>
      </c>
      <c r="K991" s="33" t="s">
        <v>132</v>
      </c>
      <c r="L991" s="31" t="s">
        <v>688</v>
      </c>
      <c r="M991" s="59"/>
      <c r="N991" s="10"/>
      <c r="O991" s="47" t="s">
        <v>731</v>
      </c>
      <c r="P991" s="33" t="s">
        <v>132</v>
      </c>
      <c r="Q991" s="214" t="s">
        <v>688</v>
      </c>
      <c r="R991" s="1192" t="s">
        <v>5956</v>
      </c>
    </row>
    <row r="992" spans="1:18" hidden="1" outlineLevel="2">
      <c r="A992" s="7" t="s">
        <v>41</v>
      </c>
      <c r="B992" s="7" t="s">
        <v>41</v>
      </c>
      <c r="C992" s="7" t="s">
        <v>41</v>
      </c>
      <c r="D992" s="96" t="s">
        <v>3594</v>
      </c>
      <c r="E992" s="58" t="s">
        <v>8441</v>
      </c>
      <c r="F992" s="17"/>
      <c r="G992" s="18"/>
      <c r="H992" s="19"/>
      <c r="I992" s="20" t="s">
        <v>246</v>
      </c>
      <c r="J992" s="20" t="s">
        <v>3416</v>
      </c>
      <c r="K992" s="24"/>
      <c r="L992" s="25" t="s">
        <v>84</v>
      </c>
      <c r="M992" s="128"/>
      <c r="N992" s="129"/>
      <c r="O992" s="131"/>
      <c r="P992" s="131"/>
      <c r="Q992" s="219"/>
      <c r="R992" s="1193"/>
    </row>
    <row r="993" spans="1:18" hidden="1" outlineLevel="2">
      <c r="A993" s="7" t="s">
        <v>41</v>
      </c>
      <c r="B993" s="7" t="s">
        <v>41</v>
      </c>
      <c r="C993" s="7" t="s">
        <v>41</v>
      </c>
      <c r="D993" s="96" t="s">
        <v>3594</v>
      </c>
      <c r="E993" s="58" t="s">
        <v>8441</v>
      </c>
      <c r="F993" s="17"/>
      <c r="G993" s="18"/>
      <c r="H993" s="19"/>
      <c r="I993" s="26" t="s">
        <v>250</v>
      </c>
      <c r="J993" s="26" t="s">
        <v>3417</v>
      </c>
      <c r="K993" s="33" t="s">
        <v>174</v>
      </c>
      <c r="L993" s="31" t="s">
        <v>688</v>
      </c>
      <c r="M993" s="148"/>
      <c r="N993" s="149"/>
      <c r="O993" s="127"/>
      <c r="P993" s="127"/>
      <c r="Q993" s="218"/>
      <c r="R993" s="1193"/>
    </row>
    <row r="994" spans="1:18" hidden="1" outlineLevel="2">
      <c r="A994" s="7" t="s">
        <v>41</v>
      </c>
      <c r="B994" s="7" t="s">
        <v>41</v>
      </c>
      <c r="C994" s="7" t="s">
        <v>41</v>
      </c>
      <c r="D994" s="96" t="s">
        <v>3594</v>
      </c>
      <c r="E994" s="58" t="s">
        <v>8441</v>
      </c>
      <c r="F994" s="17"/>
      <c r="G994" s="18"/>
      <c r="H994" s="19"/>
      <c r="I994" s="26" t="s">
        <v>251</v>
      </c>
      <c r="J994" s="26" t="s">
        <v>3341</v>
      </c>
      <c r="K994" s="33" t="s">
        <v>132</v>
      </c>
      <c r="L994" s="31" t="s">
        <v>84</v>
      </c>
      <c r="M994" s="123"/>
      <c r="N994" s="124"/>
      <c r="O994" s="153"/>
      <c r="P994" s="127"/>
      <c r="Q994" s="218"/>
      <c r="R994" s="1193"/>
    </row>
    <row r="995" spans="1:18" hidden="1" outlineLevel="2">
      <c r="A995" s="7" t="s">
        <v>41</v>
      </c>
      <c r="B995" s="7" t="s">
        <v>41</v>
      </c>
      <c r="C995" s="7" t="s">
        <v>41</v>
      </c>
      <c r="D995" s="96" t="s">
        <v>3594</v>
      </c>
      <c r="E995" s="58" t="s">
        <v>8441</v>
      </c>
      <c r="F995" s="17"/>
      <c r="G995" s="18"/>
      <c r="H995" s="19"/>
      <c r="I995" s="26" t="s">
        <v>252</v>
      </c>
      <c r="J995" s="26" t="s">
        <v>3342</v>
      </c>
      <c r="K995" s="33" t="s">
        <v>132</v>
      </c>
      <c r="L995" s="31" t="s">
        <v>84</v>
      </c>
      <c r="M995" s="123"/>
      <c r="N995" s="124"/>
      <c r="O995" s="127"/>
      <c r="P995" s="127"/>
      <c r="Q995" s="218"/>
      <c r="R995" s="1193"/>
    </row>
    <row r="996" spans="1:18" hidden="1" outlineLevel="2">
      <c r="A996" s="7" t="s">
        <v>41</v>
      </c>
      <c r="B996" s="7" t="s">
        <v>41</v>
      </c>
      <c r="C996" s="7" t="s">
        <v>41</v>
      </c>
      <c r="D996" s="96" t="s">
        <v>3594</v>
      </c>
      <c r="E996" s="58" t="s">
        <v>8441</v>
      </c>
      <c r="F996" s="17"/>
      <c r="G996" s="18"/>
      <c r="H996" s="19"/>
      <c r="I996" s="26" t="s">
        <v>253</v>
      </c>
      <c r="J996" s="26" t="s">
        <v>3418</v>
      </c>
      <c r="K996" s="33" t="s">
        <v>105</v>
      </c>
      <c r="L996" s="31" t="s">
        <v>84</v>
      </c>
      <c r="M996" s="123"/>
      <c r="N996" s="124"/>
      <c r="O996" s="127"/>
      <c r="P996" s="127"/>
      <c r="Q996" s="218"/>
      <c r="R996" s="1193"/>
    </row>
    <row r="997" spans="1:18" hidden="1" outlineLevel="2">
      <c r="A997" s="7" t="s">
        <v>41</v>
      </c>
      <c r="B997" s="7" t="s">
        <v>41</v>
      </c>
      <c r="C997" s="7" t="s">
        <v>41</v>
      </c>
      <c r="D997" s="96" t="s">
        <v>3594</v>
      </c>
      <c r="E997" s="58" t="s">
        <v>8441</v>
      </c>
      <c r="F997" s="17"/>
      <c r="G997" s="18"/>
      <c r="H997" s="19"/>
      <c r="I997" s="54" t="s">
        <v>253</v>
      </c>
      <c r="J997" s="54" t="s">
        <v>3418</v>
      </c>
      <c r="K997" s="73" t="s">
        <v>105</v>
      </c>
      <c r="L997" s="55" t="s">
        <v>84</v>
      </c>
      <c r="M997" s="154"/>
      <c r="N997" s="155"/>
      <c r="O997" s="156"/>
      <c r="P997" s="156"/>
      <c r="Q997" s="223"/>
      <c r="R997" s="1193"/>
    </row>
    <row r="998" spans="1:18" hidden="1" outlineLevel="2">
      <c r="A998" s="7" t="s">
        <v>41</v>
      </c>
      <c r="B998" s="7" t="s">
        <v>41</v>
      </c>
      <c r="C998" s="7" t="s">
        <v>41</v>
      </c>
      <c r="D998" s="96" t="s">
        <v>3594</v>
      </c>
      <c r="E998" s="58" t="s">
        <v>8441</v>
      </c>
      <c r="F998" s="17"/>
      <c r="G998" s="18"/>
      <c r="H998" s="19"/>
      <c r="I998" s="26" t="s">
        <v>247</v>
      </c>
      <c r="J998" s="26" t="s">
        <v>3419</v>
      </c>
      <c r="K998" s="33"/>
      <c r="L998" s="31" t="s">
        <v>84</v>
      </c>
      <c r="M998" s="205"/>
      <c r="N998" s="256"/>
      <c r="O998" s="171"/>
      <c r="P998" s="171"/>
      <c r="Q998" s="218"/>
      <c r="R998" s="1193"/>
    </row>
    <row r="999" spans="1:18" hidden="1" outlineLevel="2">
      <c r="A999" s="7" t="s">
        <v>41</v>
      </c>
      <c r="B999" s="7" t="s">
        <v>41</v>
      </c>
      <c r="C999" s="7" t="s">
        <v>41</v>
      </c>
      <c r="D999" s="96" t="s">
        <v>3594</v>
      </c>
      <c r="E999" s="58" t="s">
        <v>8441</v>
      </c>
      <c r="F999" s="17"/>
      <c r="G999" s="18"/>
      <c r="H999" s="19"/>
      <c r="I999" s="26" t="s">
        <v>254</v>
      </c>
      <c r="J999" s="26" t="s">
        <v>3420</v>
      </c>
      <c r="K999" s="33" t="s">
        <v>132</v>
      </c>
      <c r="L999" s="31" t="s">
        <v>688</v>
      </c>
      <c r="M999" s="203"/>
      <c r="N999" s="256"/>
      <c r="O999" s="171"/>
      <c r="P999" s="171"/>
      <c r="Q999" s="218"/>
      <c r="R999" s="1193"/>
    </row>
    <row r="1000" spans="1:18" hidden="1" outlineLevel="2">
      <c r="A1000" s="7" t="s">
        <v>41</v>
      </c>
      <c r="B1000" s="7" t="s">
        <v>41</v>
      </c>
      <c r="C1000" s="7" t="s">
        <v>41</v>
      </c>
      <c r="D1000" s="96" t="s">
        <v>3594</v>
      </c>
      <c r="E1000" s="58" t="s">
        <v>8441</v>
      </c>
      <c r="F1000" s="17"/>
      <c r="G1000" s="18"/>
      <c r="H1000" s="19"/>
      <c r="I1000" s="26" t="s">
        <v>255</v>
      </c>
      <c r="J1000" s="26" t="s">
        <v>3421</v>
      </c>
      <c r="K1000" s="33" t="s">
        <v>132</v>
      </c>
      <c r="L1000" s="31" t="s">
        <v>84</v>
      </c>
      <c r="M1000" s="203"/>
      <c r="N1000" s="256"/>
      <c r="O1000" s="171"/>
      <c r="P1000" s="171"/>
      <c r="Q1000" s="218"/>
      <c r="R1000" s="1193"/>
    </row>
    <row r="1001" spans="1:18" hidden="1" outlineLevel="2">
      <c r="A1001" s="7" t="s">
        <v>41</v>
      </c>
      <c r="B1001" s="7" t="s">
        <v>41</v>
      </c>
      <c r="C1001" s="7" t="s">
        <v>41</v>
      </c>
      <c r="D1001" s="96" t="s">
        <v>3594</v>
      </c>
      <c r="E1001" s="58" t="s">
        <v>8441</v>
      </c>
      <c r="F1001" s="17"/>
      <c r="G1001" s="18"/>
      <c r="H1001" s="19"/>
      <c r="I1001" s="26" t="s">
        <v>256</v>
      </c>
      <c r="J1001" s="26" t="s">
        <v>3422</v>
      </c>
      <c r="K1001" s="33" t="s">
        <v>132</v>
      </c>
      <c r="L1001" s="31" t="s">
        <v>84</v>
      </c>
      <c r="M1001" s="203"/>
      <c r="N1001" s="256"/>
      <c r="O1001" s="171"/>
      <c r="P1001" s="171"/>
      <c r="Q1001" s="218"/>
      <c r="R1001" s="1193"/>
    </row>
    <row r="1002" spans="1:18" ht="13.5" hidden="1" outlineLevel="2" thickBot="1">
      <c r="A1002" s="7" t="s">
        <v>41</v>
      </c>
      <c r="B1002" s="7" t="s">
        <v>41</v>
      </c>
      <c r="C1002" s="7" t="s">
        <v>41</v>
      </c>
      <c r="D1002" s="96" t="s">
        <v>3594</v>
      </c>
      <c r="E1002" s="58" t="s">
        <v>8441</v>
      </c>
      <c r="F1002" s="38"/>
      <c r="G1002" s="39"/>
      <c r="H1002" s="40"/>
      <c r="I1002" s="48" t="s">
        <v>257</v>
      </c>
      <c r="J1002" s="48" t="s">
        <v>3423</v>
      </c>
      <c r="K1002" s="75" t="s">
        <v>248</v>
      </c>
      <c r="L1002" s="60" t="s">
        <v>84</v>
      </c>
      <c r="M1002" s="261"/>
      <c r="N1002" s="262"/>
      <c r="O1002" s="266"/>
      <c r="P1002" s="266"/>
      <c r="Q1002" s="221"/>
      <c r="R1002" s="1195"/>
    </row>
    <row r="1003" spans="1:18" ht="13.5" hidden="1" outlineLevel="2" thickBot="1">
      <c r="A1003" s="7" t="s">
        <v>41</v>
      </c>
      <c r="B1003" s="7" t="s">
        <v>41</v>
      </c>
      <c r="C1003" s="7" t="s">
        <v>41</v>
      </c>
      <c r="D1003" s="96" t="s">
        <v>3594</v>
      </c>
      <c r="E1003" s="58" t="s">
        <v>8441</v>
      </c>
      <c r="F1003" s="8"/>
      <c r="G1003" s="7"/>
      <c r="H1003" s="7"/>
      <c r="I1003" s="9"/>
      <c r="J1003" s="9"/>
      <c r="K1003" s="9"/>
      <c r="L1003" s="7"/>
      <c r="M1003" s="10"/>
      <c r="N1003" s="10"/>
      <c r="O1003" s="9"/>
      <c r="P1003" s="9"/>
      <c r="Q1003" s="7"/>
    </row>
    <row r="1004" spans="1:18" ht="13.5" outlineLevel="1" collapsed="1" thickBot="1">
      <c r="A1004" s="7" t="s">
        <v>41</v>
      </c>
      <c r="B1004" s="7" t="s">
        <v>41</v>
      </c>
      <c r="C1004" s="7" t="s">
        <v>41</v>
      </c>
      <c r="D1004" s="96" t="s">
        <v>3594</v>
      </c>
      <c r="E1004" s="3" t="s">
        <v>8442</v>
      </c>
      <c r="F1004" s="13" t="s">
        <v>443</v>
      </c>
      <c r="G1004" s="14">
        <v>25</v>
      </c>
      <c r="H1004" s="14">
        <v>8</v>
      </c>
      <c r="I1004" s="1253" t="s">
        <v>3576</v>
      </c>
      <c r="J1004" s="1254"/>
      <c r="K1004" s="1254"/>
      <c r="L1004" s="1255"/>
      <c r="M1004" s="120" t="s">
        <v>46</v>
      </c>
      <c r="N1004" s="15"/>
      <c r="O1004" s="1190" t="s">
        <v>3543</v>
      </c>
      <c r="P1004" s="1191"/>
      <c r="Q1004" s="226" t="s">
        <v>688</v>
      </c>
    </row>
    <row r="1005" spans="1:18" hidden="1" outlineLevel="2">
      <c r="A1005" s="7" t="s">
        <v>41</v>
      </c>
      <c r="B1005" s="7" t="s">
        <v>41</v>
      </c>
      <c r="C1005" s="7" t="s">
        <v>41</v>
      </c>
      <c r="D1005" s="96" t="s">
        <v>3594</v>
      </c>
      <c r="E1005" s="58" t="s">
        <v>8442</v>
      </c>
      <c r="F1005" s="17"/>
      <c r="G1005" s="18"/>
      <c r="H1005" s="19"/>
      <c r="I1005" s="26" t="s">
        <v>159</v>
      </c>
      <c r="J1005" s="26" t="s">
        <v>3348</v>
      </c>
      <c r="K1005" s="26"/>
      <c r="L1005" s="31" t="s">
        <v>688</v>
      </c>
      <c r="M1005" s="59"/>
      <c r="N1005" s="10"/>
      <c r="O1005" s="26"/>
      <c r="P1005" s="26"/>
      <c r="Q1005" s="222" t="s">
        <v>688</v>
      </c>
      <c r="R1005" s="1192" t="s">
        <v>5957</v>
      </c>
    </row>
    <row r="1006" spans="1:18" hidden="1" outlineLevel="2">
      <c r="A1006" s="7" t="s">
        <v>41</v>
      </c>
      <c r="B1006" s="7" t="s">
        <v>41</v>
      </c>
      <c r="C1006" s="7" t="s">
        <v>41</v>
      </c>
      <c r="D1006" s="96" t="s">
        <v>3594</v>
      </c>
      <c r="E1006" s="58" t="s">
        <v>8442</v>
      </c>
      <c r="F1006" s="17"/>
      <c r="G1006" s="18"/>
      <c r="H1006" s="19"/>
      <c r="I1006" s="26" t="s">
        <v>160</v>
      </c>
      <c r="J1006" s="26" t="s">
        <v>3349</v>
      </c>
      <c r="K1006" s="26" t="s">
        <v>132</v>
      </c>
      <c r="L1006" s="31" t="s">
        <v>688</v>
      </c>
      <c r="M1006" s="59"/>
      <c r="N1006" s="10"/>
      <c r="O1006" s="47" t="s">
        <v>732</v>
      </c>
      <c r="P1006" s="26" t="s">
        <v>132</v>
      </c>
      <c r="Q1006" s="214" t="s">
        <v>688</v>
      </c>
      <c r="R1006" s="1193"/>
    </row>
    <row r="1007" spans="1:18" hidden="1" outlineLevel="2">
      <c r="A1007" s="7" t="s">
        <v>41</v>
      </c>
      <c r="B1007" s="7" t="s">
        <v>41</v>
      </c>
      <c r="C1007" s="7" t="s">
        <v>41</v>
      </c>
      <c r="D1007" s="96" t="s">
        <v>3594</v>
      </c>
      <c r="E1007" s="58" t="s">
        <v>8442</v>
      </c>
      <c r="F1007" s="17"/>
      <c r="G1007" s="18"/>
      <c r="H1007" s="19"/>
      <c r="I1007" s="26" t="s">
        <v>161</v>
      </c>
      <c r="J1007" s="26" t="s">
        <v>3350</v>
      </c>
      <c r="K1007" s="26" t="s">
        <v>105</v>
      </c>
      <c r="L1007" s="31" t="s">
        <v>84</v>
      </c>
      <c r="M1007" s="97" t="s">
        <v>46</v>
      </c>
      <c r="N1007" s="98" t="s">
        <v>445</v>
      </c>
      <c r="O1007" s="26" t="s">
        <v>3576</v>
      </c>
      <c r="P1007" s="26" t="s">
        <v>117</v>
      </c>
      <c r="Q1007" s="214" t="s">
        <v>688</v>
      </c>
      <c r="R1007" s="1193"/>
    </row>
    <row r="1008" spans="1:18" ht="13.5" hidden="1" outlineLevel="2" thickBot="1">
      <c r="A1008" s="7" t="s">
        <v>41</v>
      </c>
      <c r="B1008" s="7" t="s">
        <v>41</v>
      </c>
      <c r="C1008" s="7" t="s">
        <v>41</v>
      </c>
      <c r="D1008" s="96" t="s">
        <v>3594</v>
      </c>
      <c r="E1008" s="58" t="s">
        <v>8442</v>
      </c>
      <c r="F1008" s="38"/>
      <c r="G1008" s="39"/>
      <c r="H1008" s="40"/>
      <c r="I1008" s="48" t="s">
        <v>163</v>
      </c>
      <c r="J1008" s="48" t="s">
        <v>3351</v>
      </c>
      <c r="K1008" s="48" t="s">
        <v>132</v>
      </c>
      <c r="L1008" s="60" t="s">
        <v>84</v>
      </c>
      <c r="M1008" s="61"/>
      <c r="N1008" s="62"/>
      <c r="O1008" s="63" t="s">
        <v>710</v>
      </c>
      <c r="P1008" s="48" t="s">
        <v>132</v>
      </c>
      <c r="Q1008" s="224" t="s">
        <v>84</v>
      </c>
      <c r="R1008" s="1195"/>
    </row>
    <row r="1009" spans="1:18" ht="13.5" hidden="1" outlineLevel="2" thickBot="1">
      <c r="A1009" s="7" t="s">
        <v>41</v>
      </c>
      <c r="B1009" s="7" t="s">
        <v>41</v>
      </c>
      <c r="C1009" s="7" t="s">
        <v>41</v>
      </c>
      <c r="D1009" s="96" t="s">
        <v>3594</v>
      </c>
      <c r="E1009" s="58" t="s">
        <v>8442</v>
      </c>
      <c r="F1009" s="198"/>
      <c r="G1009" s="198"/>
      <c r="H1009" s="198"/>
      <c r="I1009" s="198"/>
      <c r="J1009" s="198"/>
      <c r="K1009" s="198"/>
      <c r="L1009" s="198"/>
      <c r="M1009" s="9"/>
      <c r="N1009" s="9"/>
      <c r="O1009" s="9"/>
      <c r="P1009" s="9"/>
      <c r="Q1009" s="7"/>
    </row>
    <row r="1010" spans="1:18" ht="13.5" outlineLevel="1" collapsed="1" thickBot="1">
      <c r="C1010" s="7" t="s">
        <v>41</v>
      </c>
      <c r="D1010" s="96" t="s">
        <v>3594</v>
      </c>
      <c r="E1010" s="3" t="s">
        <v>8443</v>
      </c>
      <c r="F1010" s="13" t="s">
        <v>798</v>
      </c>
      <c r="G1010" s="14">
        <v>29</v>
      </c>
      <c r="H1010" s="14">
        <v>8</v>
      </c>
      <c r="I1010" s="1198" t="s">
        <v>3577</v>
      </c>
      <c r="J1010" s="1199"/>
      <c r="K1010" s="1199"/>
      <c r="L1010" s="1200"/>
      <c r="M1010" s="120" t="s">
        <v>46</v>
      </c>
      <c r="N1010" s="15"/>
      <c r="O1010" s="1196" t="s">
        <v>3790</v>
      </c>
      <c r="P1010" s="1197"/>
      <c r="Q1010" s="212" t="s">
        <v>109</v>
      </c>
    </row>
    <row r="1011" spans="1:18" hidden="1" outlineLevel="2">
      <c r="C1011" s="7" t="s">
        <v>41</v>
      </c>
      <c r="D1011" s="96" t="s">
        <v>3594</v>
      </c>
      <c r="E1011" s="58" t="s">
        <v>8443</v>
      </c>
      <c r="F1011" s="17"/>
      <c r="G1011" s="18"/>
      <c r="H1011" s="19"/>
      <c r="I1011" s="26" t="str">
        <f>"3035"</f>
        <v>3035</v>
      </c>
      <c r="J1011" s="26" t="s">
        <v>3368</v>
      </c>
      <c r="K1011" s="33" t="s">
        <v>132</v>
      </c>
      <c r="L1011" s="31" t="s">
        <v>688</v>
      </c>
      <c r="M1011" s="59"/>
      <c r="N1011" s="10"/>
      <c r="O1011" s="47" t="s">
        <v>799</v>
      </c>
      <c r="P1011" s="33" t="s">
        <v>132</v>
      </c>
      <c r="Q1011" s="366" t="s">
        <v>688</v>
      </c>
      <c r="R1011" s="1192" t="s">
        <v>5958</v>
      </c>
    </row>
    <row r="1012" spans="1:18" hidden="1" outlineLevel="2">
      <c r="C1012" s="7" t="s">
        <v>41</v>
      </c>
      <c r="D1012" s="96" t="s">
        <v>3594</v>
      </c>
      <c r="E1012" s="58" t="s">
        <v>8443</v>
      </c>
      <c r="F1012" s="17"/>
      <c r="G1012" s="18"/>
      <c r="H1012" s="19"/>
      <c r="I1012" s="20" t="s">
        <v>219</v>
      </c>
      <c r="J1012" s="20" t="s">
        <v>3393</v>
      </c>
      <c r="K1012" s="24"/>
      <c r="L1012" s="25" t="s">
        <v>84</v>
      </c>
      <c r="M1012" s="66"/>
      <c r="N1012" s="23"/>
      <c r="O1012" s="20"/>
      <c r="P1012" s="24"/>
      <c r="Q1012" s="365" t="s">
        <v>688</v>
      </c>
      <c r="R1012" s="1193"/>
    </row>
    <row r="1013" spans="1:18" hidden="1" outlineLevel="2">
      <c r="C1013" s="7" t="s">
        <v>41</v>
      </c>
      <c r="D1013" s="96" t="s">
        <v>3594</v>
      </c>
      <c r="E1013" s="58" t="s">
        <v>8443</v>
      </c>
      <c r="F1013" s="17"/>
      <c r="G1013" s="18"/>
      <c r="H1013" s="19"/>
      <c r="I1013" s="26" t="s">
        <v>220</v>
      </c>
      <c r="J1013" s="26" t="s">
        <v>3394</v>
      </c>
      <c r="K1013" s="33" t="s">
        <v>105</v>
      </c>
      <c r="L1013" s="31" t="s">
        <v>84</v>
      </c>
      <c r="M1013" s="97" t="s">
        <v>46</v>
      </c>
      <c r="N1013" s="385" t="s">
        <v>822</v>
      </c>
      <c r="O1013" s="26" t="s">
        <v>3755</v>
      </c>
      <c r="P1013" s="33" t="s">
        <v>105</v>
      </c>
      <c r="Q1013" s="366" t="s">
        <v>688</v>
      </c>
      <c r="R1013" s="1193"/>
    </row>
    <row r="1014" spans="1:18" hidden="1" outlineLevel="2">
      <c r="C1014" s="7" t="s">
        <v>41</v>
      </c>
      <c r="D1014" s="96" t="s">
        <v>3594</v>
      </c>
      <c r="E1014" s="58" t="s">
        <v>8443</v>
      </c>
      <c r="F1014" s="17"/>
      <c r="G1014" s="18"/>
      <c r="H1014" s="19"/>
      <c r="I1014" s="26" t="s">
        <v>221</v>
      </c>
      <c r="J1014" s="26" t="s">
        <v>3395</v>
      </c>
      <c r="K1014" s="33" t="s">
        <v>105</v>
      </c>
      <c r="L1014" s="31" t="s">
        <v>84</v>
      </c>
      <c r="M1014" s="97" t="s">
        <v>46</v>
      </c>
      <c r="N1014" s="385" t="s">
        <v>823</v>
      </c>
      <c r="O1014" s="65" t="s">
        <v>3756</v>
      </c>
      <c r="P1014" s="33" t="s">
        <v>105</v>
      </c>
      <c r="Q1014" s="366" t="s">
        <v>688</v>
      </c>
      <c r="R1014" s="1193"/>
    </row>
    <row r="1015" spans="1:18" hidden="1" outlineLevel="2">
      <c r="C1015" s="7" t="s">
        <v>41</v>
      </c>
      <c r="D1015" s="96" t="s">
        <v>3594</v>
      </c>
      <c r="E1015" s="58" t="s">
        <v>8443</v>
      </c>
      <c r="F1015" s="17"/>
      <c r="G1015" s="18"/>
      <c r="H1015" s="19"/>
      <c r="I1015" s="26" t="s">
        <v>221</v>
      </c>
      <c r="J1015" s="26" t="s">
        <v>3395</v>
      </c>
      <c r="K1015" s="33" t="s">
        <v>105</v>
      </c>
      <c r="L1015" s="31" t="s">
        <v>84</v>
      </c>
      <c r="M1015" s="123"/>
      <c r="N1015" s="124"/>
      <c r="O1015" s="127"/>
      <c r="P1015" s="125"/>
      <c r="Q1015" s="367"/>
      <c r="R1015" s="1193"/>
    </row>
    <row r="1016" spans="1:18" hidden="1" outlineLevel="2">
      <c r="C1016" s="7" t="s">
        <v>41</v>
      </c>
      <c r="D1016" s="96" t="s">
        <v>3594</v>
      </c>
      <c r="E1016" s="58" t="s">
        <v>8443</v>
      </c>
      <c r="F1016" s="17"/>
      <c r="G1016" s="18"/>
      <c r="H1016" s="19"/>
      <c r="I1016" s="54" t="s">
        <v>222</v>
      </c>
      <c r="J1016" s="54" t="s">
        <v>3396</v>
      </c>
      <c r="K1016" s="73" t="s">
        <v>132</v>
      </c>
      <c r="L1016" s="55" t="s">
        <v>84</v>
      </c>
      <c r="M1016" s="154"/>
      <c r="N1016" s="155"/>
      <c r="O1016" s="156"/>
      <c r="P1016" s="157"/>
      <c r="Q1016" s="371"/>
      <c r="R1016" s="1193"/>
    </row>
    <row r="1017" spans="1:18" hidden="1" outlineLevel="2">
      <c r="C1017" s="7" t="s">
        <v>41</v>
      </c>
      <c r="D1017" s="96" t="s">
        <v>3594</v>
      </c>
      <c r="E1017" s="58" t="s">
        <v>8443</v>
      </c>
      <c r="F1017" s="17"/>
      <c r="G1017" s="18"/>
      <c r="H1017" s="19"/>
      <c r="I1017" s="26" t="s">
        <v>224</v>
      </c>
      <c r="J1017" s="26" t="s">
        <v>3397</v>
      </c>
      <c r="K1017" s="33"/>
      <c r="L1017" s="31" t="s">
        <v>84</v>
      </c>
      <c r="M1017" s="259"/>
      <c r="N1017" s="279"/>
      <c r="O1017" s="88"/>
      <c r="P1017" s="33"/>
      <c r="Q1017" s="369"/>
      <c r="R1017" s="1193"/>
    </row>
    <row r="1018" spans="1:18" hidden="1" outlineLevel="2">
      <c r="C1018" s="7" t="s">
        <v>41</v>
      </c>
      <c r="D1018" s="96" t="s">
        <v>3594</v>
      </c>
      <c r="E1018" s="58" t="s">
        <v>8443</v>
      </c>
      <c r="F1018" s="17"/>
      <c r="G1018" s="18"/>
      <c r="H1018" s="19"/>
      <c r="I1018" s="26" t="s">
        <v>225</v>
      </c>
      <c r="J1018" s="26" t="s">
        <v>3398</v>
      </c>
      <c r="K1018" s="33" t="s">
        <v>226</v>
      </c>
      <c r="L1018" s="31" t="s">
        <v>84</v>
      </c>
      <c r="M1018" s="97" t="s">
        <v>46</v>
      </c>
      <c r="N1018" s="385" t="s">
        <v>824</v>
      </c>
      <c r="O1018" s="88" t="s">
        <v>3757</v>
      </c>
      <c r="P1018" s="33" t="s">
        <v>226</v>
      </c>
      <c r="Q1018" s="366" t="s">
        <v>688</v>
      </c>
      <c r="R1018" s="1193"/>
    </row>
    <row r="1019" spans="1:18" hidden="1" outlineLevel="2">
      <c r="C1019" s="7" t="s">
        <v>41</v>
      </c>
      <c r="D1019" s="96" t="s">
        <v>3594</v>
      </c>
      <c r="E1019" s="58" t="s">
        <v>8443</v>
      </c>
      <c r="F1019" s="17"/>
      <c r="G1019" s="18"/>
      <c r="H1019" s="19"/>
      <c r="I1019" s="26" t="s">
        <v>227</v>
      </c>
      <c r="J1019" s="26" t="s">
        <v>3341</v>
      </c>
      <c r="K1019" s="33" t="s">
        <v>174</v>
      </c>
      <c r="L1019" s="31" t="s">
        <v>84</v>
      </c>
      <c r="M1019" s="97"/>
      <c r="N1019" s="10"/>
      <c r="O1019" s="88" t="s">
        <v>800</v>
      </c>
      <c r="P1019" s="33"/>
      <c r="Q1019" s="366" t="s">
        <v>688</v>
      </c>
      <c r="R1019" s="1193"/>
    </row>
    <row r="1020" spans="1:18" hidden="1" outlineLevel="2">
      <c r="C1020" s="7" t="s">
        <v>41</v>
      </c>
      <c r="D1020" s="96" t="s">
        <v>3594</v>
      </c>
      <c r="E1020" s="58" t="s">
        <v>8443</v>
      </c>
      <c r="F1020" s="17"/>
      <c r="G1020" s="18"/>
      <c r="H1020" s="19"/>
      <c r="I1020" s="26" t="s">
        <v>228</v>
      </c>
      <c r="J1020" s="26" t="s">
        <v>3342</v>
      </c>
      <c r="K1020" s="33" t="s">
        <v>132</v>
      </c>
      <c r="L1020" s="31" t="s">
        <v>84</v>
      </c>
      <c r="M1020" s="97"/>
      <c r="N1020" s="10"/>
      <c r="O1020" s="88" t="s">
        <v>801</v>
      </c>
      <c r="P1020" s="33"/>
      <c r="Q1020" s="366" t="s">
        <v>688</v>
      </c>
      <c r="R1020" s="1193"/>
    </row>
    <row r="1021" spans="1:18" hidden="1" outlineLevel="2">
      <c r="C1021" s="7" t="s">
        <v>41</v>
      </c>
      <c r="D1021" s="96" t="s">
        <v>3594</v>
      </c>
      <c r="E1021" s="58" t="s">
        <v>8443</v>
      </c>
      <c r="F1021" s="17"/>
      <c r="G1021" s="18"/>
      <c r="H1021" s="19"/>
      <c r="I1021" s="26" t="s">
        <v>229</v>
      </c>
      <c r="J1021" s="26" t="s">
        <v>3399</v>
      </c>
      <c r="K1021" s="33" t="s">
        <v>174</v>
      </c>
      <c r="L1021" s="31" t="s">
        <v>84</v>
      </c>
      <c r="M1021" s="203"/>
      <c r="N1021" s="256"/>
      <c r="O1021" s="171"/>
      <c r="P1021" s="125"/>
      <c r="Q1021" s="367"/>
      <c r="R1021" s="1193"/>
    </row>
    <row r="1022" spans="1:18" hidden="1" outlineLevel="2">
      <c r="C1022" s="7" t="s">
        <v>41</v>
      </c>
      <c r="D1022" s="96" t="s">
        <v>3594</v>
      </c>
      <c r="E1022" s="58" t="s">
        <v>8443</v>
      </c>
      <c r="F1022" s="17"/>
      <c r="G1022" s="18"/>
      <c r="H1022" s="19"/>
      <c r="I1022" s="26" t="s">
        <v>227</v>
      </c>
      <c r="J1022" s="26" t="s">
        <v>3341</v>
      </c>
      <c r="K1022" s="33" t="s">
        <v>174</v>
      </c>
      <c r="L1022" s="31" t="s">
        <v>84</v>
      </c>
      <c r="M1022" s="203"/>
      <c r="N1022" s="256"/>
      <c r="O1022" s="171"/>
      <c r="P1022" s="125"/>
      <c r="Q1022" s="367"/>
      <c r="R1022" s="1193"/>
    </row>
    <row r="1023" spans="1:18" hidden="1" outlineLevel="2">
      <c r="C1023" s="7" t="s">
        <v>41</v>
      </c>
      <c r="D1023" s="96" t="s">
        <v>3594</v>
      </c>
      <c r="E1023" s="58" t="s">
        <v>8443</v>
      </c>
      <c r="F1023" s="17"/>
      <c r="G1023" s="18"/>
      <c r="H1023" s="19"/>
      <c r="I1023" s="26" t="s">
        <v>228</v>
      </c>
      <c r="J1023" s="26" t="s">
        <v>3342</v>
      </c>
      <c r="K1023" s="33" t="s">
        <v>132</v>
      </c>
      <c r="L1023" s="31" t="s">
        <v>84</v>
      </c>
      <c r="M1023" s="203"/>
      <c r="N1023" s="256"/>
      <c r="O1023" s="171"/>
      <c r="P1023" s="125"/>
      <c r="Q1023" s="367"/>
      <c r="R1023" s="1193"/>
    </row>
    <row r="1024" spans="1:18" hidden="1" outlineLevel="2">
      <c r="C1024" s="7" t="s">
        <v>41</v>
      </c>
      <c r="D1024" s="96" t="s">
        <v>3594</v>
      </c>
      <c r="E1024" s="58" t="s">
        <v>8443</v>
      </c>
      <c r="F1024" s="17"/>
      <c r="G1024" s="18"/>
      <c r="H1024" s="19"/>
      <c r="I1024" s="26" t="s">
        <v>230</v>
      </c>
      <c r="J1024" s="26" t="s">
        <v>3398</v>
      </c>
      <c r="K1024" s="33" t="s">
        <v>179</v>
      </c>
      <c r="L1024" s="31" t="s">
        <v>84</v>
      </c>
      <c r="M1024" s="203"/>
      <c r="N1024" s="256"/>
      <c r="O1024" s="171"/>
      <c r="P1024" s="125"/>
      <c r="Q1024" s="367"/>
      <c r="R1024" s="1193"/>
    </row>
    <row r="1025" spans="1:18" hidden="1" outlineLevel="2">
      <c r="C1025" s="7" t="s">
        <v>41</v>
      </c>
      <c r="D1025" s="96" t="s">
        <v>3594</v>
      </c>
      <c r="E1025" s="58" t="s">
        <v>8443</v>
      </c>
      <c r="F1025" s="17"/>
      <c r="G1025" s="18"/>
      <c r="H1025" s="19"/>
      <c r="I1025" s="26" t="s">
        <v>231</v>
      </c>
      <c r="J1025" s="26" t="s">
        <v>3400</v>
      </c>
      <c r="K1025" s="33" t="s">
        <v>179</v>
      </c>
      <c r="L1025" s="31" t="s">
        <v>84</v>
      </c>
      <c r="M1025" s="263"/>
      <c r="N1025" s="264"/>
      <c r="O1025" s="265"/>
      <c r="P1025" s="125"/>
      <c r="Q1025" s="367"/>
      <c r="R1025" s="1193"/>
    </row>
    <row r="1026" spans="1:18" ht="13.5" hidden="1" outlineLevel="2" thickBot="1">
      <c r="C1026" s="7" t="s">
        <v>41</v>
      </c>
      <c r="D1026" s="96" t="s">
        <v>3594</v>
      </c>
      <c r="E1026" s="58" t="s">
        <v>8443</v>
      </c>
      <c r="F1026" s="38"/>
      <c r="G1026" s="39"/>
      <c r="H1026" s="40"/>
      <c r="I1026" s="41" t="str">
        <f>"3207"</f>
        <v>3207</v>
      </c>
      <c r="J1026" s="41" t="s">
        <v>3381</v>
      </c>
      <c r="K1026" s="67" t="s">
        <v>132</v>
      </c>
      <c r="L1026" s="57" t="s">
        <v>84</v>
      </c>
      <c r="M1026" s="261"/>
      <c r="N1026" s="262"/>
      <c r="O1026" s="266"/>
      <c r="P1026" s="152"/>
      <c r="Q1026" s="372"/>
      <c r="R1026" s="1194"/>
    </row>
    <row r="1027" spans="1:18" ht="13.5" hidden="1" outlineLevel="2" thickBot="1">
      <c r="C1027" s="7" t="s">
        <v>41</v>
      </c>
      <c r="D1027" s="96" t="s">
        <v>3594</v>
      </c>
      <c r="E1027" s="58" t="s">
        <v>8443</v>
      </c>
      <c r="F1027" s="198"/>
      <c r="G1027" s="198"/>
      <c r="H1027" s="198"/>
      <c r="I1027" s="198"/>
      <c r="J1027" s="198"/>
      <c r="K1027" s="198"/>
      <c r="L1027" s="198"/>
      <c r="M1027" s="9"/>
      <c r="N1027" s="9"/>
      <c r="O1027" s="9"/>
      <c r="P1027" s="9"/>
      <c r="Q1027" s="7"/>
    </row>
    <row r="1028" spans="1:18" ht="13.5" outlineLevel="1" collapsed="1" thickBot="1">
      <c r="A1028" s="7" t="s">
        <v>41</v>
      </c>
      <c r="B1028" s="7" t="s">
        <v>41</v>
      </c>
      <c r="D1028" s="96" t="s">
        <v>3594</v>
      </c>
      <c r="E1028" s="3" t="s">
        <v>8444</v>
      </c>
      <c r="F1028" s="13" t="s">
        <v>446</v>
      </c>
      <c r="G1028" s="14">
        <v>24</v>
      </c>
      <c r="H1028" s="14">
        <v>8</v>
      </c>
      <c r="I1028" s="1198" t="s">
        <v>3578</v>
      </c>
      <c r="J1028" s="1199"/>
      <c r="K1028" s="1199"/>
      <c r="L1028" s="1200"/>
      <c r="M1028" s="120" t="s">
        <v>46</v>
      </c>
      <c r="N1028" s="15"/>
      <c r="O1028" s="1199"/>
      <c r="P1028" s="1205"/>
      <c r="Q1028" s="64" t="s">
        <v>84</v>
      </c>
    </row>
    <row r="1029" spans="1:18" hidden="1" outlineLevel="2">
      <c r="A1029" s="7" t="s">
        <v>41</v>
      </c>
      <c r="B1029" s="7" t="s">
        <v>41</v>
      </c>
      <c r="D1029" s="96" t="s">
        <v>3594</v>
      </c>
      <c r="E1029" s="58" t="s">
        <v>8444</v>
      </c>
      <c r="F1029" s="17"/>
      <c r="G1029" s="18"/>
      <c r="H1029" s="19"/>
      <c r="I1029" s="26" t="str">
        <f>"4279"</f>
        <v>4279</v>
      </c>
      <c r="J1029" s="26" t="s">
        <v>3415</v>
      </c>
      <c r="K1029" s="33" t="s">
        <v>132</v>
      </c>
      <c r="L1029" s="31" t="s">
        <v>688</v>
      </c>
      <c r="M1029" s="59"/>
      <c r="N1029" s="10"/>
      <c r="O1029" s="47" t="s">
        <v>3758</v>
      </c>
      <c r="P1029" s="33" t="s">
        <v>132</v>
      </c>
      <c r="Q1029" s="214" t="s">
        <v>688</v>
      </c>
      <c r="R1029" s="498"/>
    </row>
    <row r="1030" spans="1:18" hidden="1" outlineLevel="2">
      <c r="A1030" s="7" t="s">
        <v>41</v>
      </c>
      <c r="B1030" s="7" t="s">
        <v>41</v>
      </c>
      <c r="D1030" s="96" t="s">
        <v>3594</v>
      </c>
      <c r="E1030" s="58" t="s">
        <v>8444</v>
      </c>
      <c r="F1030" s="17"/>
      <c r="G1030" s="18"/>
      <c r="H1030" s="19"/>
      <c r="I1030" s="20" t="s">
        <v>246</v>
      </c>
      <c r="J1030" s="20" t="s">
        <v>3416</v>
      </c>
      <c r="K1030" s="24"/>
      <c r="L1030" s="25" t="s">
        <v>84</v>
      </c>
      <c r="M1030" s="128"/>
      <c r="N1030" s="129"/>
      <c r="O1030" s="131"/>
      <c r="P1030" s="131"/>
      <c r="Q1030" s="219"/>
      <c r="R1030" s="498"/>
    </row>
    <row r="1031" spans="1:18" hidden="1" outlineLevel="2">
      <c r="A1031" s="7" t="s">
        <v>41</v>
      </c>
      <c r="B1031" s="7" t="s">
        <v>41</v>
      </c>
      <c r="D1031" s="96" t="s">
        <v>3594</v>
      </c>
      <c r="E1031" s="58" t="s">
        <v>8444</v>
      </c>
      <c r="F1031" s="17"/>
      <c r="G1031" s="18"/>
      <c r="H1031" s="19"/>
      <c r="I1031" s="26" t="s">
        <v>250</v>
      </c>
      <c r="J1031" s="26" t="s">
        <v>3417</v>
      </c>
      <c r="K1031" s="33" t="s">
        <v>174</v>
      </c>
      <c r="L1031" s="31" t="s">
        <v>688</v>
      </c>
      <c r="M1031" s="148"/>
      <c r="N1031" s="149"/>
      <c r="O1031" s="127"/>
      <c r="P1031" s="127"/>
      <c r="Q1031" s="218"/>
      <c r="R1031" s="498"/>
    </row>
    <row r="1032" spans="1:18" hidden="1" outlineLevel="2">
      <c r="A1032" s="7" t="s">
        <v>41</v>
      </c>
      <c r="B1032" s="7" t="s">
        <v>41</v>
      </c>
      <c r="D1032" s="96" t="s">
        <v>3594</v>
      </c>
      <c r="E1032" s="58" t="s">
        <v>8444</v>
      </c>
      <c r="F1032" s="17"/>
      <c r="G1032" s="18"/>
      <c r="H1032" s="19"/>
      <c r="I1032" s="26" t="s">
        <v>251</v>
      </c>
      <c r="J1032" s="26" t="s">
        <v>3341</v>
      </c>
      <c r="K1032" s="33" t="s">
        <v>132</v>
      </c>
      <c r="L1032" s="31" t="s">
        <v>84</v>
      </c>
      <c r="M1032" s="123"/>
      <c r="N1032" s="124"/>
      <c r="O1032" s="153"/>
      <c r="P1032" s="127"/>
      <c r="Q1032" s="218"/>
      <c r="R1032" s="498"/>
    </row>
    <row r="1033" spans="1:18" hidden="1" outlineLevel="2">
      <c r="A1033" s="7" t="s">
        <v>41</v>
      </c>
      <c r="B1033" s="7" t="s">
        <v>41</v>
      </c>
      <c r="D1033" s="96" t="s">
        <v>3594</v>
      </c>
      <c r="E1033" s="58" t="s">
        <v>8444</v>
      </c>
      <c r="F1033" s="17"/>
      <c r="G1033" s="18"/>
      <c r="H1033" s="19"/>
      <c r="I1033" s="26" t="s">
        <v>252</v>
      </c>
      <c r="J1033" s="26" t="s">
        <v>3342</v>
      </c>
      <c r="K1033" s="33" t="s">
        <v>132</v>
      </c>
      <c r="L1033" s="31" t="s">
        <v>84</v>
      </c>
      <c r="M1033" s="123"/>
      <c r="N1033" s="124"/>
      <c r="O1033" s="127"/>
      <c r="P1033" s="127"/>
      <c r="Q1033" s="218"/>
      <c r="R1033" s="498"/>
    </row>
    <row r="1034" spans="1:18" hidden="1" outlineLevel="2">
      <c r="A1034" s="7" t="s">
        <v>41</v>
      </c>
      <c r="B1034" s="7" t="s">
        <v>41</v>
      </c>
      <c r="D1034" s="96" t="s">
        <v>3594</v>
      </c>
      <c r="E1034" s="58" t="s">
        <v>8444</v>
      </c>
      <c r="F1034" s="17"/>
      <c r="G1034" s="18"/>
      <c r="H1034" s="19"/>
      <c r="I1034" s="26" t="s">
        <v>253</v>
      </c>
      <c r="J1034" s="26" t="s">
        <v>3418</v>
      </c>
      <c r="K1034" s="33" t="s">
        <v>105</v>
      </c>
      <c r="L1034" s="31" t="s">
        <v>84</v>
      </c>
      <c r="M1034" s="123"/>
      <c r="N1034" s="124"/>
      <c r="O1034" s="127"/>
      <c r="P1034" s="127"/>
      <c r="Q1034" s="218"/>
      <c r="R1034" s="498"/>
    </row>
    <row r="1035" spans="1:18" hidden="1" outlineLevel="2">
      <c r="A1035" s="7" t="s">
        <v>41</v>
      </c>
      <c r="B1035" s="7" t="s">
        <v>41</v>
      </c>
      <c r="D1035" s="96" t="s">
        <v>3594</v>
      </c>
      <c r="E1035" s="58" t="s">
        <v>8444</v>
      </c>
      <c r="F1035" s="17"/>
      <c r="G1035" s="18"/>
      <c r="H1035" s="19"/>
      <c r="I1035" s="54" t="s">
        <v>253</v>
      </c>
      <c r="J1035" s="54" t="s">
        <v>3418</v>
      </c>
      <c r="K1035" s="73" t="s">
        <v>105</v>
      </c>
      <c r="L1035" s="55" t="s">
        <v>84</v>
      </c>
      <c r="M1035" s="154"/>
      <c r="N1035" s="155"/>
      <c r="O1035" s="156"/>
      <c r="P1035" s="156"/>
      <c r="Q1035" s="223"/>
      <c r="R1035" s="498"/>
    </row>
    <row r="1036" spans="1:18" hidden="1" outlineLevel="2">
      <c r="A1036" s="7" t="s">
        <v>41</v>
      </c>
      <c r="B1036" s="7" t="s">
        <v>41</v>
      </c>
      <c r="D1036" s="96" t="s">
        <v>3594</v>
      </c>
      <c r="E1036" s="58" t="s">
        <v>8444</v>
      </c>
      <c r="F1036" s="17"/>
      <c r="G1036" s="18"/>
      <c r="H1036" s="19"/>
      <c r="I1036" s="26" t="s">
        <v>247</v>
      </c>
      <c r="J1036" s="26" t="s">
        <v>3419</v>
      </c>
      <c r="K1036" s="33"/>
      <c r="L1036" s="31" t="s">
        <v>84</v>
      </c>
      <c r="M1036" s="205"/>
      <c r="N1036" s="256"/>
      <c r="O1036" s="171"/>
      <c r="P1036" s="171"/>
      <c r="Q1036" s="218"/>
      <c r="R1036" s="498"/>
    </row>
    <row r="1037" spans="1:18" hidden="1" outlineLevel="2">
      <c r="A1037" s="7" t="s">
        <v>41</v>
      </c>
      <c r="B1037" s="7" t="s">
        <v>41</v>
      </c>
      <c r="D1037" s="96" t="s">
        <v>3594</v>
      </c>
      <c r="E1037" s="58" t="s">
        <v>8444</v>
      </c>
      <c r="F1037" s="17"/>
      <c r="G1037" s="18"/>
      <c r="H1037" s="19"/>
      <c r="I1037" s="26" t="s">
        <v>254</v>
      </c>
      <c r="J1037" s="26" t="s">
        <v>3420</v>
      </c>
      <c r="K1037" s="33" t="s">
        <v>132</v>
      </c>
      <c r="L1037" s="31" t="s">
        <v>688</v>
      </c>
      <c r="M1037" s="203"/>
      <c r="N1037" s="256"/>
      <c r="O1037" s="171"/>
      <c r="P1037" s="171"/>
      <c r="Q1037" s="218"/>
      <c r="R1037" s="498"/>
    </row>
    <row r="1038" spans="1:18" hidden="1" outlineLevel="2">
      <c r="A1038" s="7" t="s">
        <v>41</v>
      </c>
      <c r="B1038" s="7" t="s">
        <v>41</v>
      </c>
      <c r="D1038" s="96" t="s">
        <v>3594</v>
      </c>
      <c r="E1038" s="58" t="s">
        <v>8444</v>
      </c>
      <c r="F1038" s="17"/>
      <c r="G1038" s="18"/>
      <c r="H1038" s="19"/>
      <c r="I1038" s="26" t="s">
        <v>255</v>
      </c>
      <c r="J1038" s="26" t="s">
        <v>3421</v>
      </c>
      <c r="K1038" s="33" t="s">
        <v>132</v>
      </c>
      <c r="L1038" s="31" t="s">
        <v>84</v>
      </c>
      <c r="M1038" s="203"/>
      <c r="N1038" s="256"/>
      <c r="O1038" s="171"/>
      <c r="P1038" s="171"/>
      <c r="Q1038" s="218"/>
      <c r="R1038" s="498"/>
    </row>
    <row r="1039" spans="1:18" hidden="1" outlineLevel="2">
      <c r="A1039" s="7" t="s">
        <v>41</v>
      </c>
      <c r="B1039" s="7" t="s">
        <v>41</v>
      </c>
      <c r="D1039" s="96" t="s">
        <v>3594</v>
      </c>
      <c r="E1039" s="58" t="s">
        <v>8444</v>
      </c>
      <c r="F1039" s="17"/>
      <c r="G1039" s="18"/>
      <c r="H1039" s="19"/>
      <c r="I1039" s="26" t="s">
        <v>256</v>
      </c>
      <c r="J1039" s="26" t="s">
        <v>3422</v>
      </c>
      <c r="K1039" s="33" t="s">
        <v>132</v>
      </c>
      <c r="L1039" s="31" t="s">
        <v>84</v>
      </c>
      <c r="M1039" s="203"/>
      <c r="N1039" s="256"/>
      <c r="O1039" s="171"/>
      <c r="P1039" s="171"/>
      <c r="Q1039" s="218"/>
      <c r="R1039" s="498"/>
    </row>
    <row r="1040" spans="1:18" ht="13.5" hidden="1" outlineLevel="2" thickBot="1">
      <c r="A1040" s="7" t="s">
        <v>41</v>
      </c>
      <c r="B1040" s="7" t="s">
        <v>41</v>
      </c>
      <c r="D1040" s="96" t="s">
        <v>3594</v>
      </c>
      <c r="E1040" s="58" t="s">
        <v>8444</v>
      </c>
      <c r="F1040" s="38"/>
      <c r="G1040" s="39"/>
      <c r="H1040" s="40"/>
      <c r="I1040" s="48" t="s">
        <v>257</v>
      </c>
      <c r="J1040" s="48" t="s">
        <v>3423</v>
      </c>
      <c r="K1040" s="75" t="s">
        <v>248</v>
      </c>
      <c r="L1040" s="60" t="s">
        <v>84</v>
      </c>
      <c r="M1040" s="261"/>
      <c r="N1040" s="262"/>
      <c r="O1040" s="266"/>
      <c r="P1040" s="266"/>
      <c r="Q1040" s="221"/>
      <c r="R1040" s="498"/>
    </row>
    <row r="1041" spans="1:18" ht="13.5" hidden="1" outlineLevel="2" thickBot="1">
      <c r="A1041" s="7" t="s">
        <v>41</v>
      </c>
      <c r="B1041" s="7" t="s">
        <v>41</v>
      </c>
      <c r="D1041" s="96" t="s">
        <v>3594</v>
      </c>
      <c r="E1041" s="58" t="s">
        <v>8444</v>
      </c>
      <c r="F1041" s="8"/>
      <c r="G1041" s="7"/>
      <c r="H1041" s="7"/>
      <c r="I1041" s="9"/>
      <c r="J1041" s="9"/>
      <c r="K1041" s="9"/>
      <c r="L1041" s="7"/>
      <c r="M1041" s="10"/>
      <c r="N1041" s="10"/>
      <c r="O1041" s="9"/>
      <c r="P1041" s="9"/>
      <c r="Q1041" s="7"/>
    </row>
    <row r="1042" spans="1:18" ht="13.5" outlineLevel="1" collapsed="1" thickBot="1">
      <c r="A1042" s="7" t="s">
        <v>41</v>
      </c>
      <c r="B1042" s="7" t="s">
        <v>41</v>
      </c>
      <c r="D1042" s="96" t="s">
        <v>3594</v>
      </c>
      <c r="E1042" s="3" t="s">
        <v>8445</v>
      </c>
      <c r="F1042" s="13" t="s">
        <v>447</v>
      </c>
      <c r="G1042" s="14">
        <v>25</v>
      </c>
      <c r="H1042" s="14">
        <v>8</v>
      </c>
      <c r="I1042" s="1253" t="s">
        <v>3579</v>
      </c>
      <c r="J1042" s="1254"/>
      <c r="K1042" s="1254"/>
      <c r="L1042" s="1255"/>
      <c r="M1042" s="120" t="s">
        <v>46</v>
      </c>
      <c r="N1042" s="15"/>
      <c r="O1042" s="1196" t="s">
        <v>3791</v>
      </c>
      <c r="P1042" s="1197"/>
      <c r="Q1042" s="212" t="s">
        <v>109</v>
      </c>
    </row>
    <row r="1043" spans="1:18" hidden="1" outlineLevel="2">
      <c r="A1043" s="7" t="s">
        <v>41</v>
      </c>
      <c r="B1043" s="7" t="s">
        <v>41</v>
      </c>
      <c r="D1043" s="96" t="s">
        <v>3594</v>
      </c>
      <c r="E1043" s="58" t="s">
        <v>8445</v>
      </c>
      <c r="F1043" s="17"/>
      <c r="G1043" s="18"/>
      <c r="H1043" s="19"/>
      <c r="I1043" s="26" t="s">
        <v>159</v>
      </c>
      <c r="J1043" s="26" t="s">
        <v>3348</v>
      </c>
      <c r="K1043" s="26"/>
      <c r="L1043" s="31" t="s">
        <v>688</v>
      </c>
      <c r="M1043" s="59"/>
      <c r="N1043" s="10"/>
      <c r="O1043" s="26"/>
      <c r="P1043" s="26"/>
      <c r="Q1043" s="222" t="s">
        <v>688</v>
      </c>
      <c r="R1043" s="498"/>
    </row>
    <row r="1044" spans="1:18" hidden="1" outlineLevel="2">
      <c r="A1044" s="7" t="s">
        <v>41</v>
      </c>
      <c r="B1044" s="7" t="s">
        <v>41</v>
      </c>
      <c r="D1044" s="96" t="s">
        <v>3594</v>
      </c>
      <c r="E1044" s="58" t="s">
        <v>8445</v>
      </c>
      <c r="F1044" s="17"/>
      <c r="G1044" s="18"/>
      <c r="H1044" s="19"/>
      <c r="I1044" s="26" t="s">
        <v>160</v>
      </c>
      <c r="J1044" s="26" t="s">
        <v>3349</v>
      </c>
      <c r="K1044" s="26" t="s">
        <v>132</v>
      </c>
      <c r="L1044" s="31" t="s">
        <v>688</v>
      </c>
      <c r="M1044" s="59"/>
      <c r="N1044" s="10"/>
      <c r="O1044" s="47" t="s">
        <v>733</v>
      </c>
      <c r="P1044" s="26" t="s">
        <v>132</v>
      </c>
      <c r="Q1044" s="214" t="s">
        <v>688</v>
      </c>
      <c r="R1044" s="498"/>
    </row>
    <row r="1045" spans="1:18" hidden="1" outlineLevel="2">
      <c r="A1045" s="7" t="s">
        <v>41</v>
      </c>
      <c r="B1045" s="7" t="s">
        <v>41</v>
      </c>
      <c r="D1045" s="96" t="s">
        <v>3594</v>
      </c>
      <c r="E1045" s="58" t="s">
        <v>8445</v>
      </c>
      <c r="F1045" s="17"/>
      <c r="G1045" s="18"/>
      <c r="H1045" s="19"/>
      <c r="I1045" s="26" t="s">
        <v>161</v>
      </c>
      <c r="J1045" s="26" t="s">
        <v>3350</v>
      </c>
      <c r="K1045" s="26" t="s">
        <v>105</v>
      </c>
      <c r="L1045" s="31" t="s">
        <v>84</v>
      </c>
      <c r="M1045" s="97" t="s">
        <v>46</v>
      </c>
      <c r="N1045" s="385" t="s">
        <v>448</v>
      </c>
      <c r="O1045" s="26" t="s">
        <v>3579</v>
      </c>
      <c r="P1045" s="26" t="s">
        <v>117</v>
      </c>
      <c r="Q1045" s="214" t="s">
        <v>688</v>
      </c>
      <c r="R1045" s="498"/>
    </row>
    <row r="1046" spans="1:18" ht="13.5" hidden="1" outlineLevel="2" thickBot="1">
      <c r="A1046" s="7" t="s">
        <v>41</v>
      </c>
      <c r="B1046" s="7" t="s">
        <v>41</v>
      </c>
      <c r="D1046" s="96" t="s">
        <v>3594</v>
      </c>
      <c r="E1046" s="58" t="s">
        <v>8445</v>
      </c>
      <c r="F1046" s="38"/>
      <c r="G1046" s="39"/>
      <c r="H1046" s="40"/>
      <c r="I1046" s="48" t="s">
        <v>163</v>
      </c>
      <c r="J1046" s="48" t="s">
        <v>3351</v>
      </c>
      <c r="K1046" s="48" t="s">
        <v>132</v>
      </c>
      <c r="L1046" s="60" t="s">
        <v>84</v>
      </c>
      <c r="M1046" s="61"/>
      <c r="N1046" s="62"/>
      <c r="O1046" s="63" t="s">
        <v>710</v>
      </c>
      <c r="P1046" s="48" t="s">
        <v>132</v>
      </c>
      <c r="Q1046" s="224" t="s">
        <v>84</v>
      </c>
      <c r="R1046" s="498"/>
    </row>
    <row r="1047" spans="1:18" ht="13.5" hidden="1" outlineLevel="2" thickBot="1">
      <c r="A1047" s="7" t="s">
        <v>41</v>
      </c>
      <c r="B1047" s="7" t="s">
        <v>41</v>
      </c>
      <c r="D1047" s="96" t="s">
        <v>3594</v>
      </c>
      <c r="E1047" s="58" t="s">
        <v>8445</v>
      </c>
      <c r="F1047" s="198"/>
      <c r="G1047" s="198"/>
      <c r="H1047" s="198"/>
      <c r="I1047" s="198"/>
      <c r="J1047" s="198"/>
      <c r="K1047" s="198"/>
      <c r="L1047" s="198"/>
      <c r="M1047" s="9"/>
      <c r="N1047" s="9"/>
      <c r="O1047" s="9"/>
      <c r="P1047" s="9"/>
      <c r="Q1047" s="7"/>
    </row>
    <row r="1048" spans="1:18" ht="13.5" outlineLevel="1" collapsed="1" thickBot="1">
      <c r="A1048" s="7" t="s">
        <v>41</v>
      </c>
      <c r="B1048" s="7" t="s">
        <v>41</v>
      </c>
      <c r="D1048" s="96" t="s">
        <v>3594</v>
      </c>
      <c r="E1048" s="3" t="s">
        <v>8446</v>
      </c>
      <c r="F1048" s="13" t="s">
        <v>449</v>
      </c>
      <c r="G1048" s="14">
        <v>26</v>
      </c>
      <c r="H1048" s="14">
        <v>8</v>
      </c>
      <c r="I1048" s="1198" t="s">
        <v>3580</v>
      </c>
      <c r="J1048" s="1199"/>
      <c r="K1048" s="1199"/>
      <c r="L1048" s="1200"/>
      <c r="M1048" s="120" t="s">
        <v>46</v>
      </c>
      <c r="N1048" s="15"/>
      <c r="O1048" s="1199"/>
      <c r="P1048" s="1205"/>
      <c r="Q1048" s="64" t="s">
        <v>84</v>
      </c>
    </row>
    <row r="1049" spans="1:18" hidden="1" outlineLevel="2">
      <c r="A1049" s="7" t="s">
        <v>41</v>
      </c>
      <c r="B1049" s="7" t="s">
        <v>41</v>
      </c>
      <c r="D1049" s="96" t="s">
        <v>3594</v>
      </c>
      <c r="E1049" s="58" t="s">
        <v>8446</v>
      </c>
      <c r="F1049" s="17"/>
      <c r="G1049" s="18"/>
      <c r="H1049" s="19"/>
      <c r="I1049" s="26" t="s">
        <v>259</v>
      </c>
      <c r="J1049" s="26" t="s">
        <v>3424</v>
      </c>
      <c r="K1049" s="26"/>
      <c r="L1049" s="31" t="s">
        <v>688</v>
      </c>
      <c r="M1049" s="59"/>
      <c r="N1049" s="10"/>
      <c r="O1049" s="26"/>
      <c r="P1049" s="26"/>
      <c r="Q1049" s="214" t="s">
        <v>688</v>
      </c>
      <c r="R1049" s="498"/>
    </row>
    <row r="1050" spans="1:18" hidden="1" outlineLevel="2">
      <c r="A1050" s="7" t="s">
        <v>41</v>
      </c>
      <c r="B1050" s="7" t="s">
        <v>41</v>
      </c>
      <c r="D1050" s="96" t="s">
        <v>3594</v>
      </c>
      <c r="E1050" s="58" t="s">
        <v>8446</v>
      </c>
      <c r="F1050" s="17"/>
      <c r="G1050" s="18"/>
      <c r="H1050" s="19"/>
      <c r="I1050" s="26" t="s">
        <v>260</v>
      </c>
      <c r="J1050" s="26" t="s">
        <v>3425</v>
      </c>
      <c r="K1050" s="26" t="s">
        <v>132</v>
      </c>
      <c r="L1050" s="31" t="s">
        <v>688</v>
      </c>
      <c r="M1050" s="59"/>
      <c r="N1050" s="10"/>
      <c r="O1050" s="47" t="s">
        <v>734</v>
      </c>
      <c r="P1050" s="26" t="s">
        <v>132</v>
      </c>
      <c r="Q1050" s="214" t="s">
        <v>688</v>
      </c>
      <c r="R1050" s="498"/>
    </row>
    <row r="1051" spans="1:18" hidden="1" outlineLevel="2">
      <c r="A1051" s="7" t="s">
        <v>41</v>
      </c>
      <c r="B1051" s="7" t="s">
        <v>41</v>
      </c>
      <c r="D1051" s="96" t="s">
        <v>3594</v>
      </c>
      <c r="E1051" s="58" t="s">
        <v>8446</v>
      </c>
      <c r="F1051" s="17"/>
      <c r="G1051" s="18"/>
      <c r="H1051" s="19"/>
      <c r="I1051" s="26" t="s">
        <v>261</v>
      </c>
      <c r="J1051" s="26" t="s">
        <v>3426</v>
      </c>
      <c r="K1051" s="26" t="s">
        <v>265</v>
      </c>
      <c r="L1051" s="31" t="s">
        <v>84</v>
      </c>
      <c r="M1051" s="97" t="s">
        <v>46</v>
      </c>
      <c r="N1051" s="385" t="s">
        <v>450</v>
      </c>
      <c r="O1051" s="26" t="s">
        <v>3580</v>
      </c>
      <c r="P1051" s="26" t="s">
        <v>789</v>
      </c>
      <c r="Q1051" s="214" t="s">
        <v>688</v>
      </c>
      <c r="R1051" s="498"/>
    </row>
    <row r="1052" spans="1:18" hidden="1" outlineLevel="2">
      <c r="A1052" s="7" t="s">
        <v>41</v>
      </c>
      <c r="B1052" s="7" t="s">
        <v>41</v>
      </c>
      <c r="D1052" s="96" t="s">
        <v>3594</v>
      </c>
      <c r="E1052" s="58" t="s">
        <v>8446</v>
      </c>
      <c r="F1052" s="17"/>
      <c r="G1052" s="18"/>
      <c r="H1052" s="19"/>
      <c r="I1052" s="26" t="s">
        <v>262</v>
      </c>
      <c r="J1052" s="26" t="s">
        <v>3427</v>
      </c>
      <c r="K1052" s="26" t="s">
        <v>132</v>
      </c>
      <c r="L1052" s="31" t="s">
        <v>84</v>
      </c>
      <c r="M1052" s="123"/>
      <c r="N1052" s="124"/>
      <c r="O1052" s="127"/>
      <c r="P1052" s="127"/>
      <c r="Q1052" s="218"/>
      <c r="R1052" s="498"/>
    </row>
    <row r="1053" spans="1:18" hidden="1" outlineLevel="2">
      <c r="A1053" s="7" t="s">
        <v>41</v>
      </c>
      <c r="B1053" s="7" t="s">
        <v>41</v>
      </c>
      <c r="D1053" s="96" t="s">
        <v>3594</v>
      </c>
      <c r="E1053" s="58" t="s">
        <v>8446</v>
      </c>
      <c r="F1053" s="17"/>
      <c r="G1053" s="18"/>
      <c r="H1053" s="19"/>
      <c r="I1053" s="26" t="s">
        <v>263</v>
      </c>
      <c r="J1053" s="26" t="s">
        <v>3341</v>
      </c>
      <c r="K1053" s="26" t="s">
        <v>132</v>
      </c>
      <c r="L1053" s="31" t="s">
        <v>84</v>
      </c>
      <c r="M1053" s="123"/>
      <c r="N1053" s="124"/>
      <c r="O1053" s="127"/>
      <c r="P1053" s="127"/>
      <c r="Q1053" s="218"/>
      <c r="R1053" s="498"/>
    </row>
    <row r="1054" spans="1:18" ht="13.5" hidden="1" outlineLevel="2" thickBot="1">
      <c r="A1054" s="7" t="s">
        <v>41</v>
      </c>
      <c r="B1054" s="7" t="s">
        <v>41</v>
      </c>
      <c r="D1054" s="96" t="s">
        <v>3594</v>
      </c>
      <c r="E1054" s="58" t="s">
        <v>8446</v>
      </c>
      <c r="F1054" s="38"/>
      <c r="G1054" s="39"/>
      <c r="H1054" s="40"/>
      <c r="I1054" s="48" t="s">
        <v>264</v>
      </c>
      <c r="J1054" s="48" t="s">
        <v>3342</v>
      </c>
      <c r="K1054" s="48" t="s">
        <v>132</v>
      </c>
      <c r="L1054" s="60" t="s">
        <v>84</v>
      </c>
      <c r="M1054" s="162"/>
      <c r="N1054" s="163"/>
      <c r="O1054" s="151"/>
      <c r="P1054" s="151"/>
      <c r="Q1054" s="221"/>
      <c r="R1054" s="498"/>
    </row>
    <row r="1055" spans="1:18" ht="13.5" hidden="1" outlineLevel="2" thickBot="1">
      <c r="A1055" s="7" t="s">
        <v>41</v>
      </c>
      <c r="B1055" s="7" t="s">
        <v>41</v>
      </c>
      <c r="D1055" s="96" t="s">
        <v>3594</v>
      </c>
      <c r="E1055" s="58" t="s">
        <v>8446</v>
      </c>
      <c r="F1055" s="198"/>
      <c r="G1055" s="198"/>
      <c r="H1055" s="198"/>
      <c r="I1055" s="198"/>
      <c r="J1055" s="198"/>
      <c r="K1055" s="198"/>
      <c r="L1055" s="198"/>
      <c r="M1055" s="9"/>
      <c r="N1055" s="9"/>
      <c r="O1055" s="9"/>
      <c r="P1055" s="9"/>
      <c r="Q1055" s="7"/>
    </row>
    <row r="1056" spans="1:18" ht="13.5" outlineLevel="1" collapsed="1" thickBot="1">
      <c r="A1056" s="7" t="s">
        <v>41</v>
      </c>
      <c r="B1056" s="7" t="s">
        <v>41</v>
      </c>
      <c r="D1056" s="96" t="s">
        <v>3594</v>
      </c>
      <c r="E1056" s="3" t="s">
        <v>8447</v>
      </c>
      <c r="F1056" s="13" t="s">
        <v>452</v>
      </c>
      <c r="G1056" s="14">
        <v>27</v>
      </c>
      <c r="H1056" s="14">
        <v>8</v>
      </c>
      <c r="I1056" s="1198" t="s">
        <v>3581</v>
      </c>
      <c r="J1056" s="1199"/>
      <c r="K1056" s="1199"/>
      <c r="L1056" s="1200"/>
      <c r="M1056" s="120" t="s">
        <v>46</v>
      </c>
      <c r="N1056" s="15"/>
      <c r="O1056" s="1199"/>
      <c r="P1056" s="1205"/>
      <c r="Q1056" s="64" t="s">
        <v>84</v>
      </c>
    </row>
    <row r="1057" spans="1:18" hidden="1" outlineLevel="2">
      <c r="A1057" s="7" t="s">
        <v>41</v>
      </c>
      <c r="B1057" s="7" t="s">
        <v>41</v>
      </c>
      <c r="D1057" s="96" t="s">
        <v>3594</v>
      </c>
      <c r="E1057" s="58" t="s">
        <v>8447</v>
      </c>
      <c r="F1057" s="17"/>
      <c r="G1057" s="18"/>
      <c r="H1057" s="19"/>
      <c r="I1057" s="26" t="s">
        <v>266</v>
      </c>
      <c r="J1057" s="26" t="s">
        <v>3428</v>
      </c>
      <c r="K1057" s="26"/>
      <c r="L1057" s="27" t="s">
        <v>688</v>
      </c>
      <c r="M1057" s="59"/>
      <c r="N1057" s="10"/>
      <c r="O1057" s="26"/>
      <c r="P1057" s="26"/>
      <c r="Q1057" s="222" t="s">
        <v>688</v>
      </c>
      <c r="R1057" s="498"/>
    </row>
    <row r="1058" spans="1:18" hidden="1" outlineLevel="2">
      <c r="A1058" s="7" t="s">
        <v>41</v>
      </c>
      <c r="B1058" s="7" t="s">
        <v>41</v>
      </c>
      <c r="D1058" s="96" t="s">
        <v>3594</v>
      </c>
      <c r="E1058" s="58" t="s">
        <v>8447</v>
      </c>
      <c r="F1058" s="17"/>
      <c r="G1058" s="18"/>
      <c r="H1058" s="19"/>
      <c r="I1058" s="26" t="s">
        <v>267</v>
      </c>
      <c r="J1058" s="26" t="s">
        <v>3429</v>
      </c>
      <c r="K1058" s="26" t="s">
        <v>132</v>
      </c>
      <c r="L1058" s="27" t="s">
        <v>688</v>
      </c>
      <c r="M1058" s="71"/>
      <c r="N1058" s="72"/>
      <c r="O1058" s="47" t="s">
        <v>735</v>
      </c>
      <c r="P1058" s="26" t="s">
        <v>132</v>
      </c>
      <c r="Q1058" s="214" t="s">
        <v>688</v>
      </c>
      <c r="R1058" s="498"/>
    </row>
    <row r="1059" spans="1:18" hidden="1" outlineLevel="2">
      <c r="A1059" s="7" t="s">
        <v>41</v>
      </c>
      <c r="B1059" s="7" t="s">
        <v>41</v>
      </c>
      <c r="D1059" s="96" t="s">
        <v>3594</v>
      </c>
      <c r="E1059" s="58" t="s">
        <v>8447</v>
      </c>
      <c r="F1059" s="17"/>
      <c r="G1059" s="18"/>
      <c r="H1059" s="19"/>
      <c r="I1059" s="26" t="s">
        <v>268</v>
      </c>
      <c r="J1059" s="26" t="s">
        <v>3430</v>
      </c>
      <c r="K1059" s="26" t="s">
        <v>269</v>
      </c>
      <c r="L1059" s="27" t="s">
        <v>84</v>
      </c>
      <c r="M1059" s="97" t="s">
        <v>46</v>
      </c>
      <c r="N1059" s="385" t="s">
        <v>453</v>
      </c>
      <c r="O1059" s="26" t="s">
        <v>3581</v>
      </c>
      <c r="P1059" s="26" t="s">
        <v>790</v>
      </c>
      <c r="Q1059" s="214" t="s">
        <v>688</v>
      </c>
      <c r="R1059" s="498"/>
    </row>
    <row r="1060" spans="1:18" hidden="1" outlineLevel="2">
      <c r="A1060" s="7" t="s">
        <v>41</v>
      </c>
      <c r="B1060" s="7" t="s">
        <v>41</v>
      </c>
      <c r="D1060" s="96" t="s">
        <v>3594</v>
      </c>
      <c r="E1060" s="58" t="s">
        <v>8447</v>
      </c>
      <c r="F1060" s="17"/>
      <c r="G1060" s="18"/>
      <c r="H1060" s="19"/>
      <c r="I1060" s="26" t="s">
        <v>270</v>
      </c>
      <c r="J1060" s="26" t="s">
        <v>3396</v>
      </c>
      <c r="K1060" s="26" t="s">
        <v>132</v>
      </c>
      <c r="L1060" s="27" t="s">
        <v>84</v>
      </c>
      <c r="M1060" s="123"/>
      <c r="N1060" s="124"/>
      <c r="O1060" s="127"/>
      <c r="P1060" s="127"/>
      <c r="Q1060" s="218"/>
      <c r="R1060" s="498"/>
    </row>
    <row r="1061" spans="1:18" hidden="1" outlineLevel="2">
      <c r="A1061" s="7" t="s">
        <v>41</v>
      </c>
      <c r="B1061" s="7" t="s">
        <v>41</v>
      </c>
      <c r="D1061" s="96" t="s">
        <v>3594</v>
      </c>
      <c r="E1061" s="58" t="s">
        <v>8447</v>
      </c>
      <c r="F1061" s="17"/>
      <c r="G1061" s="18"/>
      <c r="H1061" s="19"/>
      <c r="I1061" s="26" t="s">
        <v>271</v>
      </c>
      <c r="J1061" s="26" t="s">
        <v>3411</v>
      </c>
      <c r="K1061" s="26" t="s">
        <v>132</v>
      </c>
      <c r="L1061" s="27" t="s">
        <v>84</v>
      </c>
      <c r="M1061" s="123"/>
      <c r="N1061" s="124"/>
      <c r="O1061" s="127"/>
      <c r="P1061" s="127"/>
      <c r="Q1061" s="218"/>
      <c r="R1061" s="498"/>
    </row>
    <row r="1062" spans="1:18" ht="13.5" hidden="1" outlineLevel="2" thickBot="1">
      <c r="A1062" s="7" t="s">
        <v>41</v>
      </c>
      <c r="B1062" s="7" t="s">
        <v>41</v>
      </c>
      <c r="D1062" s="96" t="s">
        <v>3594</v>
      </c>
      <c r="E1062" s="58" t="s">
        <v>8447</v>
      </c>
      <c r="F1062" s="38"/>
      <c r="G1062" s="39"/>
      <c r="H1062" s="40"/>
      <c r="I1062" s="48" t="s">
        <v>272</v>
      </c>
      <c r="J1062" s="48" t="s">
        <v>3431</v>
      </c>
      <c r="K1062" s="48" t="s">
        <v>132</v>
      </c>
      <c r="L1062" s="49" t="s">
        <v>84</v>
      </c>
      <c r="M1062" s="139"/>
      <c r="N1062" s="140"/>
      <c r="O1062" s="151"/>
      <c r="P1062" s="151"/>
      <c r="Q1062" s="221"/>
      <c r="R1062" s="498"/>
    </row>
    <row r="1063" spans="1:18" ht="13.5" hidden="1" outlineLevel="2" thickBot="1">
      <c r="A1063" s="7" t="s">
        <v>41</v>
      </c>
      <c r="B1063" s="7" t="s">
        <v>41</v>
      </c>
      <c r="D1063" s="96" t="s">
        <v>3594</v>
      </c>
      <c r="E1063" s="58" t="s">
        <v>8447</v>
      </c>
      <c r="F1063" s="198"/>
      <c r="G1063" s="198"/>
      <c r="H1063" s="198"/>
      <c r="I1063" s="198"/>
      <c r="J1063" s="198"/>
      <c r="K1063" s="198"/>
      <c r="L1063" s="198"/>
      <c r="M1063" s="9"/>
      <c r="N1063" s="9"/>
      <c r="O1063" s="9"/>
      <c r="P1063" s="9"/>
      <c r="Q1063" s="7"/>
    </row>
    <row r="1064" spans="1:18" ht="13.5" outlineLevel="1" collapsed="1" thickBot="1">
      <c r="A1064" s="7" t="s">
        <v>41</v>
      </c>
      <c r="B1064" s="7" t="s">
        <v>41</v>
      </c>
      <c r="D1064" s="96" t="s">
        <v>3594</v>
      </c>
      <c r="E1064" s="3" t="s">
        <v>8448</v>
      </c>
      <c r="F1064" s="13" t="s">
        <v>454</v>
      </c>
      <c r="G1064" s="14">
        <v>24</v>
      </c>
      <c r="H1064" s="14">
        <v>8</v>
      </c>
      <c r="I1064" s="1198" t="s">
        <v>3582</v>
      </c>
      <c r="J1064" s="1199"/>
      <c r="K1064" s="1199"/>
      <c r="L1064" s="1200"/>
      <c r="M1064" s="120" t="s">
        <v>46</v>
      </c>
      <c r="N1064" s="15"/>
      <c r="O1064" s="1199"/>
      <c r="P1064" s="1205"/>
      <c r="Q1064" s="64" t="s">
        <v>84</v>
      </c>
    </row>
    <row r="1065" spans="1:18" hidden="1" outlineLevel="2">
      <c r="A1065" s="7" t="s">
        <v>41</v>
      </c>
      <c r="B1065" s="7" t="s">
        <v>41</v>
      </c>
      <c r="D1065" s="96" t="s">
        <v>3594</v>
      </c>
      <c r="E1065" s="58" t="s">
        <v>8448</v>
      </c>
      <c r="F1065" s="17"/>
      <c r="G1065" s="18"/>
      <c r="H1065" s="19"/>
      <c r="I1065" s="26" t="str">
        <f>"4279"</f>
        <v>4279</v>
      </c>
      <c r="J1065" s="26" t="s">
        <v>3415</v>
      </c>
      <c r="K1065" s="33" t="s">
        <v>132</v>
      </c>
      <c r="L1065" s="31" t="s">
        <v>688</v>
      </c>
      <c r="M1065" s="59"/>
      <c r="N1065" s="10"/>
      <c r="O1065" s="47" t="s">
        <v>736</v>
      </c>
      <c r="P1065" s="33" t="s">
        <v>132</v>
      </c>
      <c r="Q1065" s="214" t="s">
        <v>688</v>
      </c>
      <c r="R1065" s="1204"/>
    </row>
    <row r="1066" spans="1:18" hidden="1" outlineLevel="2">
      <c r="A1066" s="7" t="s">
        <v>41</v>
      </c>
      <c r="B1066" s="7" t="s">
        <v>41</v>
      </c>
      <c r="D1066" s="96" t="s">
        <v>3594</v>
      </c>
      <c r="E1066" s="58" t="s">
        <v>8448</v>
      </c>
      <c r="F1066" s="17"/>
      <c r="G1066" s="18"/>
      <c r="H1066" s="19"/>
      <c r="I1066" s="20" t="s">
        <v>246</v>
      </c>
      <c r="J1066" s="20" t="s">
        <v>3416</v>
      </c>
      <c r="K1066" s="24"/>
      <c r="L1066" s="25" t="s">
        <v>84</v>
      </c>
      <c r="M1066" s="128"/>
      <c r="N1066" s="129"/>
      <c r="O1066" s="131"/>
      <c r="P1066" s="131"/>
      <c r="Q1066" s="219"/>
      <c r="R1066" s="1204"/>
    </row>
    <row r="1067" spans="1:18" hidden="1" outlineLevel="2">
      <c r="A1067" s="7" t="s">
        <v>41</v>
      </c>
      <c r="B1067" s="7" t="s">
        <v>41</v>
      </c>
      <c r="D1067" s="96" t="s">
        <v>3594</v>
      </c>
      <c r="E1067" s="58" t="s">
        <v>8448</v>
      </c>
      <c r="F1067" s="17"/>
      <c r="G1067" s="18"/>
      <c r="H1067" s="19"/>
      <c r="I1067" s="26" t="s">
        <v>250</v>
      </c>
      <c r="J1067" s="26" t="s">
        <v>3417</v>
      </c>
      <c r="K1067" s="33" t="s">
        <v>174</v>
      </c>
      <c r="L1067" s="31" t="s">
        <v>688</v>
      </c>
      <c r="M1067" s="148"/>
      <c r="N1067" s="149"/>
      <c r="O1067" s="127"/>
      <c r="P1067" s="127"/>
      <c r="Q1067" s="218"/>
      <c r="R1067" s="1204"/>
    </row>
    <row r="1068" spans="1:18" hidden="1" outlineLevel="2">
      <c r="A1068" s="7" t="s">
        <v>41</v>
      </c>
      <c r="B1068" s="7" t="s">
        <v>41</v>
      </c>
      <c r="D1068" s="96" t="s">
        <v>3594</v>
      </c>
      <c r="E1068" s="58" t="s">
        <v>8448</v>
      </c>
      <c r="F1068" s="17"/>
      <c r="G1068" s="18"/>
      <c r="H1068" s="19"/>
      <c r="I1068" s="26" t="s">
        <v>251</v>
      </c>
      <c r="J1068" s="26" t="s">
        <v>3341</v>
      </c>
      <c r="K1068" s="33" t="s">
        <v>132</v>
      </c>
      <c r="L1068" s="31" t="s">
        <v>84</v>
      </c>
      <c r="M1068" s="123"/>
      <c r="N1068" s="124"/>
      <c r="O1068" s="153"/>
      <c r="P1068" s="127"/>
      <c r="Q1068" s="218"/>
      <c r="R1068" s="1204"/>
    </row>
    <row r="1069" spans="1:18" hidden="1" outlineLevel="2">
      <c r="A1069" s="7" t="s">
        <v>41</v>
      </c>
      <c r="B1069" s="7" t="s">
        <v>41</v>
      </c>
      <c r="D1069" s="96" t="s">
        <v>3594</v>
      </c>
      <c r="E1069" s="58" t="s">
        <v>8448</v>
      </c>
      <c r="F1069" s="17"/>
      <c r="G1069" s="18"/>
      <c r="H1069" s="19"/>
      <c r="I1069" s="26" t="s">
        <v>252</v>
      </c>
      <c r="J1069" s="26" t="s">
        <v>3342</v>
      </c>
      <c r="K1069" s="33" t="s">
        <v>132</v>
      </c>
      <c r="L1069" s="31" t="s">
        <v>84</v>
      </c>
      <c r="M1069" s="123"/>
      <c r="N1069" s="124"/>
      <c r="O1069" s="127"/>
      <c r="P1069" s="127"/>
      <c r="Q1069" s="218"/>
      <c r="R1069" s="1204"/>
    </row>
    <row r="1070" spans="1:18" hidden="1" outlineLevel="2">
      <c r="A1070" s="7" t="s">
        <v>41</v>
      </c>
      <c r="B1070" s="7" t="s">
        <v>41</v>
      </c>
      <c r="D1070" s="96" t="s">
        <v>3594</v>
      </c>
      <c r="E1070" s="58" t="s">
        <v>8448</v>
      </c>
      <c r="F1070" s="17"/>
      <c r="G1070" s="18"/>
      <c r="H1070" s="19"/>
      <c r="I1070" s="26" t="s">
        <v>253</v>
      </c>
      <c r="J1070" s="26" t="s">
        <v>3418</v>
      </c>
      <c r="K1070" s="33" t="s">
        <v>105</v>
      </c>
      <c r="L1070" s="31" t="s">
        <v>84</v>
      </c>
      <c r="M1070" s="123"/>
      <c r="N1070" s="124"/>
      <c r="O1070" s="127"/>
      <c r="P1070" s="127"/>
      <c r="Q1070" s="218"/>
      <c r="R1070" s="1204"/>
    </row>
    <row r="1071" spans="1:18" hidden="1" outlineLevel="2">
      <c r="A1071" s="7" t="s">
        <v>41</v>
      </c>
      <c r="B1071" s="7" t="s">
        <v>41</v>
      </c>
      <c r="D1071" s="96" t="s">
        <v>3594</v>
      </c>
      <c r="E1071" s="58" t="s">
        <v>8448</v>
      </c>
      <c r="F1071" s="17"/>
      <c r="G1071" s="18"/>
      <c r="H1071" s="19"/>
      <c r="I1071" s="54" t="s">
        <v>253</v>
      </c>
      <c r="J1071" s="54" t="s">
        <v>3418</v>
      </c>
      <c r="K1071" s="73" t="s">
        <v>105</v>
      </c>
      <c r="L1071" s="55" t="s">
        <v>84</v>
      </c>
      <c r="M1071" s="154"/>
      <c r="N1071" s="155"/>
      <c r="O1071" s="156"/>
      <c r="P1071" s="156"/>
      <c r="Q1071" s="223"/>
      <c r="R1071" s="1204"/>
    </row>
    <row r="1072" spans="1:18" hidden="1" outlineLevel="2">
      <c r="A1072" s="7" t="s">
        <v>41</v>
      </c>
      <c r="B1072" s="7" t="s">
        <v>41</v>
      </c>
      <c r="D1072" s="96" t="s">
        <v>3594</v>
      </c>
      <c r="E1072" s="58" t="s">
        <v>8448</v>
      </c>
      <c r="F1072" s="17"/>
      <c r="G1072" s="18"/>
      <c r="H1072" s="19"/>
      <c r="I1072" s="26" t="s">
        <v>247</v>
      </c>
      <c r="J1072" s="26" t="s">
        <v>3419</v>
      </c>
      <c r="K1072" s="33"/>
      <c r="L1072" s="31" t="s">
        <v>84</v>
      </c>
      <c r="M1072" s="205"/>
      <c r="N1072" s="256"/>
      <c r="O1072" s="171"/>
      <c r="P1072" s="171"/>
      <c r="Q1072" s="218"/>
      <c r="R1072" s="1204"/>
    </row>
    <row r="1073" spans="1:18" hidden="1" outlineLevel="2">
      <c r="A1073" s="7" t="s">
        <v>41</v>
      </c>
      <c r="B1073" s="7" t="s">
        <v>41</v>
      </c>
      <c r="D1073" s="96" t="s">
        <v>3594</v>
      </c>
      <c r="E1073" s="58" t="s">
        <v>8448</v>
      </c>
      <c r="F1073" s="17"/>
      <c r="G1073" s="18"/>
      <c r="H1073" s="19"/>
      <c r="I1073" s="26" t="s">
        <v>254</v>
      </c>
      <c r="J1073" s="26" t="s">
        <v>3420</v>
      </c>
      <c r="K1073" s="33" t="s">
        <v>132</v>
      </c>
      <c r="L1073" s="31" t="s">
        <v>688</v>
      </c>
      <c r="M1073" s="203"/>
      <c r="N1073" s="256"/>
      <c r="O1073" s="171"/>
      <c r="P1073" s="171"/>
      <c r="Q1073" s="218"/>
      <c r="R1073" s="1204"/>
    </row>
    <row r="1074" spans="1:18" hidden="1" outlineLevel="2">
      <c r="A1074" s="7" t="s">
        <v>41</v>
      </c>
      <c r="B1074" s="7" t="s">
        <v>41</v>
      </c>
      <c r="D1074" s="96" t="s">
        <v>3594</v>
      </c>
      <c r="E1074" s="58" t="s">
        <v>8448</v>
      </c>
      <c r="F1074" s="17"/>
      <c r="G1074" s="18"/>
      <c r="H1074" s="19"/>
      <c r="I1074" s="26" t="s">
        <v>255</v>
      </c>
      <c r="J1074" s="26" t="s">
        <v>3421</v>
      </c>
      <c r="K1074" s="33" t="s">
        <v>132</v>
      </c>
      <c r="L1074" s="31" t="s">
        <v>84</v>
      </c>
      <c r="M1074" s="203"/>
      <c r="N1074" s="256"/>
      <c r="O1074" s="171"/>
      <c r="P1074" s="171"/>
      <c r="Q1074" s="218"/>
      <c r="R1074" s="1204"/>
    </row>
    <row r="1075" spans="1:18" ht="60" hidden="1" outlineLevel="2">
      <c r="A1075" s="7" t="s">
        <v>41</v>
      </c>
      <c r="B1075" s="7" t="s">
        <v>41</v>
      </c>
      <c r="D1075" s="96" t="s">
        <v>3594</v>
      </c>
      <c r="E1075" s="58" t="s">
        <v>8448</v>
      </c>
      <c r="F1075" s="17"/>
      <c r="G1075" s="18"/>
      <c r="H1075" s="19"/>
      <c r="I1075" s="26" t="s">
        <v>256</v>
      </c>
      <c r="J1075" s="26" t="s">
        <v>3422</v>
      </c>
      <c r="K1075" s="33" t="s">
        <v>132</v>
      </c>
      <c r="L1075" s="31" t="s">
        <v>84</v>
      </c>
      <c r="M1075" s="207" t="s">
        <v>46</v>
      </c>
      <c r="N1075" s="412" t="s">
        <v>457</v>
      </c>
      <c r="O1075" s="90" t="s">
        <v>3759</v>
      </c>
      <c r="P1075" s="88" t="s">
        <v>459</v>
      </c>
      <c r="Q1075" s="214" t="s">
        <v>688</v>
      </c>
      <c r="R1075" s="1204"/>
    </row>
    <row r="1076" spans="1:18" ht="13.5" hidden="1" outlineLevel="2" thickBot="1">
      <c r="A1076" s="7" t="s">
        <v>41</v>
      </c>
      <c r="B1076" s="7" t="s">
        <v>41</v>
      </c>
      <c r="D1076" s="96" t="s">
        <v>3594</v>
      </c>
      <c r="E1076" s="58" t="s">
        <v>8448</v>
      </c>
      <c r="F1076" s="38"/>
      <c r="G1076" s="39"/>
      <c r="H1076" s="40"/>
      <c r="I1076" s="48" t="s">
        <v>257</v>
      </c>
      <c r="J1076" s="48" t="s">
        <v>3423</v>
      </c>
      <c r="K1076" s="75" t="s">
        <v>248</v>
      </c>
      <c r="L1076" s="60" t="s">
        <v>84</v>
      </c>
      <c r="M1076" s="267" t="s">
        <v>46</v>
      </c>
      <c r="N1076" s="413" t="s">
        <v>458</v>
      </c>
      <c r="O1076" s="268" t="s">
        <v>3760</v>
      </c>
      <c r="P1076" s="268" t="s">
        <v>248</v>
      </c>
      <c r="Q1076" s="269" t="s">
        <v>688</v>
      </c>
      <c r="R1076" s="1204"/>
    </row>
    <row r="1077" spans="1:18" ht="13.5" hidden="1" outlineLevel="2" thickBot="1">
      <c r="A1077" s="7" t="s">
        <v>41</v>
      </c>
      <c r="B1077" s="7" t="s">
        <v>41</v>
      </c>
      <c r="D1077" s="96" t="s">
        <v>3594</v>
      </c>
      <c r="E1077" s="58" t="s">
        <v>8448</v>
      </c>
      <c r="F1077" s="8"/>
      <c r="G1077" s="7"/>
      <c r="H1077" s="7"/>
      <c r="I1077" s="9"/>
      <c r="J1077" s="9"/>
      <c r="K1077" s="9"/>
      <c r="L1077" s="7"/>
      <c r="M1077" s="10"/>
      <c r="N1077" s="10"/>
      <c r="O1077" s="9"/>
      <c r="P1077" s="9"/>
      <c r="Q1077" s="7"/>
    </row>
    <row r="1078" spans="1:18" ht="13.5" outlineLevel="1" collapsed="1" thickBot="1">
      <c r="C1078" s="7" t="s">
        <v>41</v>
      </c>
      <c r="D1078" s="96" t="s">
        <v>3594</v>
      </c>
      <c r="E1078" s="3" t="s">
        <v>8448</v>
      </c>
      <c r="F1078" s="13" t="s">
        <v>454</v>
      </c>
      <c r="G1078" s="14">
        <v>24</v>
      </c>
      <c r="H1078" s="14">
        <v>8</v>
      </c>
      <c r="I1078" s="1198" t="s">
        <v>3582</v>
      </c>
      <c r="J1078" s="1199"/>
      <c r="K1078" s="1199"/>
      <c r="L1078" s="1200"/>
      <c r="M1078" s="120" t="s">
        <v>46</v>
      </c>
      <c r="N1078" s="15"/>
      <c r="O1078" s="1199"/>
      <c r="P1078" s="1205"/>
      <c r="Q1078" s="64" t="s">
        <v>84</v>
      </c>
    </row>
    <row r="1079" spans="1:18" hidden="1" outlineLevel="2">
      <c r="C1079" s="7" t="s">
        <v>41</v>
      </c>
      <c r="D1079" s="96" t="s">
        <v>3594</v>
      </c>
      <c r="E1079" s="58" t="s">
        <v>8448</v>
      </c>
      <c r="F1079" s="17"/>
      <c r="G1079" s="18"/>
      <c r="H1079" s="19"/>
      <c r="I1079" s="26" t="str">
        <f>"4279"</f>
        <v>4279</v>
      </c>
      <c r="J1079" s="26" t="s">
        <v>3415</v>
      </c>
      <c r="K1079" s="33" t="s">
        <v>132</v>
      </c>
      <c r="L1079" s="31" t="s">
        <v>688</v>
      </c>
      <c r="M1079" s="59"/>
      <c r="N1079" s="10"/>
      <c r="O1079" s="47" t="s">
        <v>736</v>
      </c>
      <c r="P1079" s="33" t="s">
        <v>132</v>
      </c>
      <c r="Q1079" s="214" t="s">
        <v>688</v>
      </c>
      <c r="R1079" s="1192" t="s">
        <v>5410</v>
      </c>
    </row>
    <row r="1080" spans="1:18" hidden="1" outlineLevel="2">
      <c r="C1080" s="7" t="s">
        <v>41</v>
      </c>
      <c r="D1080" s="96" t="s">
        <v>3594</v>
      </c>
      <c r="E1080" s="58" t="s">
        <v>8448</v>
      </c>
      <c r="F1080" s="17"/>
      <c r="G1080" s="18"/>
      <c r="H1080" s="19"/>
      <c r="I1080" s="20" t="s">
        <v>246</v>
      </c>
      <c r="J1080" s="20" t="s">
        <v>3416</v>
      </c>
      <c r="K1080" s="24"/>
      <c r="L1080" s="25" t="s">
        <v>84</v>
      </c>
      <c r="M1080" s="128"/>
      <c r="N1080" s="129"/>
      <c r="O1080" s="131"/>
      <c r="P1080" s="131"/>
      <c r="Q1080" s="219"/>
      <c r="R1080" s="1193"/>
    </row>
    <row r="1081" spans="1:18" hidden="1" outlineLevel="2">
      <c r="C1081" s="7" t="s">
        <v>41</v>
      </c>
      <c r="D1081" s="96" t="s">
        <v>3594</v>
      </c>
      <c r="E1081" s="58" t="s">
        <v>8448</v>
      </c>
      <c r="F1081" s="17"/>
      <c r="G1081" s="18"/>
      <c r="H1081" s="19"/>
      <c r="I1081" s="26" t="s">
        <v>250</v>
      </c>
      <c r="J1081" s="26" t="s">
        <v>3417</v>
      </c>
      <c r="K1081" s="33" t="s">
        <v>174</v>
      </c>
      <c r="L1081" s="31" t="s">
        <v>688</v>
      </c>
      <c r="M1081" s="148"/>
      <c r="N1081" s="149"/>
      <c r="O1081" s="127"/>
      <c r="P1081" s="127"/>
      <c r="Q1081" s="218"/>
      <c r="R1081" s="1193"/>
    </row>
    <row r="1082" spans="1:18" hidden="1" outlineLevel="2">
      <c r="C1082" s="7" t="s">
        <v>41</v>
      </c>
      <c r="D1082" s="96" t="s">
        <v>3594</v>
      </c>
      <c r="E1082" s="58" t="s">
        <v>8448</v>
      </c>
      <c r="F1082" s="17"/>
      <c r="G1082" s="18"/>
      <c r="H1082" s="19"/>
      <c r="I1082" s="26" t="s">
        <v>251</v>
      </c>
      <c r="J1082" s="26" t="s">
        <v>3341</v>
      </c>
      <c r="K1082" s="33" t="s">
        <v>132</v>
      </c>
      <c r="L1082" s="31" t="s">
        <v>84</v>
      </c>
      <c r="M1082" s="123"/>
      <c r="N1082" s="124"/>
      <c r="O1082" s="153"/>
      <c r="P1082" s="127"/>
      <c r="Q1082" s="218"/>
      <c r="R1082" s="1193"/>
    </row>
    <row r="1083" spans="1:18" hidden="1" outlineLevel="2">
      <c r="C1083" s="7" t="s">
        <v>41</v>
      </c>
      <c r="D1083" s="96" t="s">
        <v>3594</v>
      </c>
      <c r="E1083" s="58" t="s">
        <v>8448</v>
      </c>
      <c r="F1083" s="17"/>
      <c r="G1083" s="18"/>
      <c r="H1083" s="19"/>
      <c r="I1083" s="26" t="s">
        <v>252</v>
      </c>
      <c r="J1083" s="26" t="s">
        <v>3342</v>
      </c>
      <c r="K1083" s="33" t="s">
        <v>132</v>
      </c>
      <c r="L1083" s="31" t="s">
        <v>84</v>
      </c>
      <c r="M1083" s="123"/>
      <c r="N1083" s="124"/>
      <c r="O1083" s="127"/>
      <c r="P1083" s="127"/>
      <c r="Q1083" s="218"/>
      <c r="R1083" s="1193"/>
    </row>
    <row r="1084" spans="1:18" hidden="1" outlineLevel="2">
      <c r="C1084" s="7" t="s">
        <v>41</v>
      </c>
      <c r="D1084" s="96" t="s">
        <v>3594</v>
      </c>
      <c r="E1084" s="58" t="s">
        <v>8448</v>
      </c>
      <c r="F1084" s="17"/>
      <c r="G1084" s="18"/>
      <c r="H1084" s="19"/>
      <c r="I1084" s="26" t="s">
        <v>253</v>
      </c>
      <c r="J1084" s="26" t="s">
        <v>3418</v>
      </c>
      <c r="K1084" s="33" t="s">
        <v>105</v>
      </c>
      <c r="L1084" s="31" t="s">
        <v>84</v>
      </c>
      <c r="M1084" s="123"/>
      <c r="N1084" s="124"/>
      <c r="O1084" s="127"/>
      <c r="P1084" s="127"/>
      <c r="Q1084" s="218"/>
      <c r="R1084" s="1193"/>
    </row>
    <row r="1085" spans="1:18" hidden="1" outlineLevel="2">
      <c r="C1085" s="7" t="s">
        <v>41</v>
      </c>
      <c r="D1085" s="96" t="s">
        <v>3594</v>
      </c>
      <c r="E1085" s="58" t="s">
        <v>8448</v>
      </c>
      <c r="F1085" s="17"/>
      <c r="G1085" s="18"/>
      <c r="H1085" s="19"/>
      <c r="I1085" s="54" t="s">
        <v>253</v>
      </c>
      <c r="J1085" s="54" t="s">
        <v>3418</v>
      </c>
      <c r="K1085" s="73" t="s">
        <v>105</v>
      </c>
      <c r="L1085" s="55" t="s">
        <v>84</v>
      </c>
      <c r="M1085" s="154"/>
      <c r="N1085" s="155"/>
      <c r="O1085" s="156"/>
      <c r="P1085" s="156"/>
      <c r="Q1085" s="223"/>
      <c r="R1085" s="1193"/>
    </row>
    <row r="1086" spans="1:18" hidden="1" outlineLevel="2">
      <c r="C1086" s="7" t="s">
        <v>41</v>
      </c>
      <c r="D1086" s="96" t="s">
        <v>3594</v>
      </c>
      <c r="E1086" s="58" t="s">
        <v>8448</v>
      </c>
      <c r="F1086" s="17"/>
      <c r="G1086" s="18"/>
      <c r="H1086" s="19"/>
      <c r="I1086" s="26" t="s">
        <v>247</v>
      </c>
      <c r="J1086" s="26" t="s">
        <v>3419</v>
      </c>
      <c r="K1086" s="33"/>
      <c r="L1086" s="31" t="s">
        <v>84</v>
      </c>
      <c r="M1086" s="205"/>
      <c r="N1086" s="256"/>
      <c r="O1086" s="171"/>
      <c r="P1086" s="171"/>
      <c r="Q1086" s="218"/>
      <c r="R1086" s="1193"/>
    </row>
    <row r="1087" spans="1:18" hidden="1" outlineLevel="2">
      <c r="C1087" s="7" t="s">
        <v>41</v>
      </c>
      <c r="D1087" s="96" t="s">
        <v>3594</v>
      </c>
      <c r="E1087" s="58" t="s">
        <v>8448</v>
      </c>
      <c r="F1087" s="17"/>
      <c r="G1087" s="18"/>
      <c r="H1087" s="19"/>
      <c r="I1087" s="26" t="s">
        <v>254</v>
      </c>
      <c r="J1087" s="26" t="s">
        <v>3420</v>
      </c>
      <c r="K1087" s="33" t="s">
        <v>132</v>
      </c>
      <c r="L1087" s="31" t="s">
        <v>688</v>
      </c>
      <c r="M1087" s="203"/>
      <c r="N1087" s="256"/>
      <c r="O1087" s="171"/>
      <c r="P1087" s="171"/>
      <c r="Q1087" s="218"/>
      <c r="R1087" s="1193"/>
    </row>
    <row r="1088" spans="1:18" hidden="1" outlineLevel="2">
      <c r="C1088" s="7" t="s">
        <v>41</v>
      </c>
      <c r="D1088" s="96" t="s">
        <v>3594</v>
      </c>
      <c r="E1088" s="58" t="s">
        <v>8448</v>
      </c>
      <c r="F1088" s="17"/>
      <c r="G1088" s="18"/>
      <c r="H1088" s="19"/>
      <c r="I1088" s="26" t="s">
        <v>255</v>
      </c>
      <c r="J1088" s="26" t="s">
        <v>3421</v>
      </c>
      <c r="K1088" s="33" t="s">
        <v>132</v>
      </c>
      <c r="L1088" s="31" t="s">
        <v>84</v>
      </c>
      <c r="M1088" s="203"/>
      <c r="N1088" s="256"/>
      <c r="O1088" s="171"/>
      <c r="P1088" s="171"/>
      <c r="Q1088" s="218"/>
      <c r="R1088" s="1193"/>
    </row>
    <row r="1089" spans="1:18" ht="60" hidden="1" outlineLevel="2">
      <c r="C1089" s="7" t="s">
        <v>41</v>
      </c>
      <c r="D1089" s="96" t="s">
        <v>3594</v>
      </c>
      <c r="E1089" s="58" t="s">
        <v>8448</v>
      </c>
      <c r="F1089" s="17"/>
      <c r="G1089" s="18"/>
      <c r="H1089" s="19"/>
      <c r="I1089" s="26" t="s">
        <v>256</v>
      </c>
      <c r="J1089" s="26" t="s">
        <v>3422</v>
      </c>
      <c r="K1089" s="33" t="s">
        <v>132</v>
      </c>
      <c r="L1089" s="31" t="s">
        <v>84</v>
      </c>
      <c r="M1089" s="207" t="s">
        <v>46</v>
      </c>
      <c r="N1089" s="412" t="s">
        <v>457</v>
      </c>
      <c r="O1089" s="90" t="s">
        <v>3761</v>
      </c>
      <c r="P1089" s="88" t="s">
        <v>459</v>
      </c>
      <c r="Q1089" s="214" t="s">
        <v>688</v>
      </c>
      <c r="R1089" s="1193"/>
    </row>
    <row r="1090" spans="1:18" ht="13.5" hidden="1" outlineLevel="2" thickBot="1">
      <c r="C1090" s="7" t="s">
        <v>41</v>
      </c>
      <c r="D1090" s="96" t="s">
        <v>3594</v>
      </c>
      <c r="E1090" s="58" t="s">
        <v>8448</v>
      </c>
      <c r="F1090" s="38"/>
      <c r="G1090" s="39"/>
      <c r="H1090" s="40"/>
      <c r="I1090" s="48" t="s">
        <v>257</v>
      </c>
      <c r="J1090" s="48" t="s">
        <v>3423</v>
      </c>
      <c r="K1090" s="75" t="s">
        <v>248</v>
      </c>
      <c r="L1090" s="60" t="s">
        <v>84</v>
      </c>
      <c r="M1090" s="267" t="s">
        <v>46</v>
      </c>
      <c r="N1090" s="413" t="s">
        <v>458</v>
      </c>
      <c r="O1090" s="268" t="s">
        <v>3760</v>
      </c>
      <c r="P1090" s="268" t="s">
        <v>248</v>
      </c>
      <c r="Q1090" s="269" t="s">
        <v>688</v>
      </c>
      <c r="R1090" s="1195"/>
    </row>
    <row r="1091" spans="1:18" ht="13.5" hidden="1" outlineLevel="2" thickBot="1">
      <c r="C1091" s="7" t="s">
        <v>41</v>
      </c>
      <c r="D1091" s="96" t="s">
        <v>3594</v>
      </c>
      <c r="E1091" s="58" t="s">
        <v>8448</v>
      </c>
      <c r="F1091" s="8"/>
      <c r="G1091" s="7"/>
      <c r="H1091" s="7"/>
      <c r="I1091" s="9"/>
      <c r="J1091" s="9"/>
      <c r="K1091" s="9"/>
      <c r="L1091" s="7"/>
      <c r="M1091" s="10"/>
      <c r="N1091" s="10"/>
      <c r="O1091" s="9"/>
      <c r="P1091" s="9"/>
      <c r="Q1091" s="7"/>
    </row>
    <row r="1092" spans="1:18" ht="13.5" outlineLevel="1" collapsed="1" thickBot="1">
      <c r="A1092" s="7" t="s">
        <v>41</v>
      </c>
      <c r="B1092" s="7" t="s">
        <v>41</v>
      </c>
      <c r="C1092" s="7" t="s">
        <v>41</v>
      </c>
      <c r="D1092" s="96" t="s">
        <v>3594</v>
      </c>
      <c r="E1092" s="3" t="s">
        <v>8449</v>
      </c>
      <c r="F1092" s="13" t="s">
        <v>455</v>
      </c>
      <c r="G1092" s="14">
        <v>25</v>
      </c>
      <c r="H1092" s="14">
        <v>8</v>
      </c>
      <c r="I1092" s="1198" t="s">
        <v>3583</v>
      </c>
      <c r="J1092" s="1199"/>
      <c r="K1092" s="1199"/>
      <c r="L1092" s="1200"/>
      <c r="M1092" s="120" t="s">
        <v>46</v>
      </c>
      <c r="N1092" s="15"/>
      <c r="O1092" s="1199"/>
      <c r="P1092" s="1205"/>
      <c r="Q1092" s="212" t="s">
        <v>109</v>
      </c>
    </row>
    <row r="1093" spans="1:18" hidden="1" outlineLevel="2">
      <c r="A1093" s="7" t="s">
        <v>41</v>
      </c>
      <c r="B1093" s="7" t="s">
        <v>41</v>
      </c>
      <c r="C1093" s="7" t="s">
        <v>41</v>
      </c>
      <c r="D1093" s="96" t="s">
        <v>3594</v>
      </c>
      <c r="E1093" s="58" t="s">
        <v>8449</v>
      </c>
      <c r="F1093" s="17"/>
      <c r="G1093" s="18"/>
      <c r="H1093" s="19"/>
      <c r="I1093" s="26" t="s">
        <v>159</v>
      </c>
      <c r="J1093" s="26" t="s">
        <v>3348</v>
      </c>
      <c r="K1093" s="26"/>
      <c r="L1093" s="31" t="s">
        <v>688</v>
      </c>
      <c r="M1093" s="59"/>
      <c r="N1093" s="10"/>
      <c r="O1093" s="26"/>
      <c r="P1093" s="26"/>
      <c r="Q1093" s="222" t="s">
        <v>688</v>
      </c>
      <c r="R1093" s="1192" t="s">
        <v>5411</v>
      </c>
    </row>
    <row r="1094" spans="1:18" hidden="1" outlineLevel="2">
      <c r="A1094" s="7" t="s">
        <v>41</v>
      </c>
      <c r="B1094" s="7" t="s">
        <v>41</v>
      </c>
      <c r="C1094" s="7" t="s">
        <v>41</v>
      </c>
      <c r="D1094" s="96" t="s">
        <v>3594</v>
      </c>
      <c r="E1094" s="58" t="s">
        <v>8449</v>
      </c>
      <c r="F1094" s="17"/>
      <c r="G1094" s="18"/>
      <c r="H1094" s="19"/>
      <c r="I1094" s="26" t="s">
        <v>160</v>
      </c>
      <c r="J1094" s="26" t="s">
        <v>3349</v>
      </c>
      <c r="K1094" s="26" t="s">
        <v>132</v>
      </c>
      <c r="L1094" s="31" t="s">
        <v>688</v>
      </c>
      <c r="M1094" s="59"/>
      <c r="N1094" s="10"/>
      <c r="O1094" s="47" t="s">
        <v>737</v>
      </c>
      <c r="P1094" s="26" t="s">
        <v>132</v>
      </c>
      <c r="Q1094" s="214" t="s">
        <v>688</v>
      </c>
      <c r="R1094" s="1193"/>
    </row>
    <row r="1095" spans="1:18" hidden="1" outlineLevel="2">
      <c r="A1095" s="7" t="s">
        <v>41</v>
      </c>
      <c r="B1095" s="7" t="s">
        <v>41</v>
      </c>
      <c r="C1095" s="7" t="s">
        <v>41</v>
      </c>
      <c r="D1095" s="96" t="s">
        <v>3594</v>
      </c>
      <c r="E1095" s="58" t="s">
        <v>8449</v>
      </c>
      <c r="F1095" s="17"/>
      <c r="G1095" s="18"/>
      <c r="H1095" s="19"/>
      <c r="I1095" s="26" t="s">
        <v>161</v>
      </c>
      <c r="J1095" s="26" t="s">
        <v>3350</v>
      </c>
      <c r="K1095" s="26" t="s">
        <v>105</v>
      </c>
      <c r="L1095" s="31" t="s">
        <v>84</v>
      </c>
      <c r="M1095" s="97" t="s">
        <v>46</v>
      </c>
      <c r="N1095" s="385" t="s">
        <v>456</v>
      </c>
      <c r="O1095" s="26" t="s">
        <v>3583</v>
      </c>
      <c r="P1095" s="26" t="s">
        <v>117</v>
      </c>
      <c r="Q1095" s="214" t="s">
        <v>688</v>
      </c>
      <c r="R1095" s="1193"/>
    </row>
    <row r="1096" spans="1:18" ht="13.5" hidden="1" outlineLevel="2" thickBot="1">
      <c r="A1096" s="7" t="s">
        <v>41</v>
      </c>
      <c r="B1096" s="7" t="s">
        <v>41</v>
      </c>
      <c r="C1096" s="7" t="s">
        <v>41</v>
      </c>
      <c r="D1096" s="96" t="s">
        <v>3594</v>
      </c>
      <c r="E1096" s="58" t="s">
        <v>8449</v>
      </c>
      <c r="F1096" s="38"/>
      <c r="G1096" s="39"/>
      <c r="H1096" s="40"/>
      <c r="I1096" s="48" t="s">
        <v>163</v>
      </c>
      <c r="J1096" s="48" t="s">
        <v>3351</v>
      </c>
      <c r="K1096" s="48" t="s">
        <v>132</v>
      </c>
      <c r="L1096" s="60" t="s">
        <v>84</v>
      </c>
      <c r="M1096" s="61"/>
      <c r="N1096" s="62"/>
      <c r="O1096" s="63" t="s">
        <v>710</v>
      </c>
      <c r="P1096" s="48" t="s">
        <v>132</v>
      </c>
      <c r="Q1096" s="224" t="s">
        <v>84</v>
      </c>
      <c r="R1096" s="1195"/>
    </row>
    <row r="1097" spans="1:18" ht="13.5" hidden="1" outlineLevel="2" thickBot="1">
      <c r="A1097" s="7" t="s">
        <v>41</v>
      </c>
      <c r="B1097" s="7" t="s">
        <v>41</v>
      </c>
      <c r="C1097" s="7" t="s">
        <v>41</v>
      </c>
      <c r="D1097" s="96" t="s">
        <v>3594</v>
      </c>
      <c r="E1097" s="58" t="s">
        <v>8449</v>
      </c>
      <c r="F1097" s="50"/>
      <c r="G1097" s="50"/>
      <c r="H1097" s="50"/>
      <c r="I1097" s="50"/>
      <c r="J1097" s="50"/>
      <c r="K1097" s="50"/>
      <c r="L1097" s="50"/>
      <c r="M1097" s="51"/>
      <c r="N1097" s="51"/>
      <c r="O1097" s="51"/>
      <c r="P1097" s="51"/>
      <c r="Q1097" s="52"/>
    </row>
    <row r="1098" spans="1:18" ht="13.5" outlineLevel="1" collapsed="1" thickBot="1">
      <c r="C1098" s="7" t="s">
        <v>41</v>
      </c>
      <c r="D1098" s="96" t="s">
        <v>3594</v>
      </c>
      <c r="E1098" s="3" t="s">
        <v>8450</v>
      </c>
      <c r="F1098" s="13" t="s">
        <v>501</v>
      </c>
      <c r="G1098" s="14">
        <v>35</v>
      </c>
      <c r="H1098" s="14">
        <v>12</v>
      </c>
      <c r="I1098" s="1198" t="s">
        <v>76</v>
      </c>
      <c r="J1098" s="1199"/>
      <c r="K1098" s="1199"/>
      <c r="L1098" s="1200"/>
      <c r="M1098" s="121" t="s">
        <v>46</v>
      </c>
      <c r="N1098" s="15"/>
      <c r="O1098" s="1199"/>
      <c r="P1098" s="1205"/>
      <c r="Q1098" s="64" t="s">
        <v>84</v>
      </c>
    </row>
    <row r="1099" spans="1:18" hidden="1" outlineLevel="2">
      <c r="C1099" s="7" t="s">
        <v>41</v>
      </c>
      <c r="D1099" s="96" t="s">
        <v>3594</v>
      </c>
      <c r="E1099" s="119" t="s">
        <v>8450</v>
      </c>
      <c r="F1099" s="17"/>
      <c r="G1099" s="18"/>
      <c r="H1099" s="19"/>
      <c r="I1099" s="26" t="str">
        <f>"4055"</f>
        <v>4055</v>
      </c>
      <c r="J1099" s="26" t="s">
        <v>3432</v>
      </c>
      <c r="K1099" s="33" t="s">
        <v>132</v>
      </c>
      <c r="L1099" s="31" t="s">
        <v>84</v>
      </c>
      <c r="M1099" s="59"/>
      <c r="N1099" s="10"/>
      <c r="O1099" s="30" t="s">
        <v>775</v>
      </c>
      <c r="P1099" s="33" t="s">
        <v>132</v>
      </c>
      <c r="Q1099" s="222" t="s">
        <v>688</v>
      </c>
      <c r="R1099" s="1228" t="s">
        <v>8133</v>
      </c>
    </row>
    <row r="1100" spans="1:18" hidden="1" outlineLevel="2">
      <c r="C1100" s="7" t="s">
        <v>41</v>
      </c>
      <c r="D1100" s="96" t="s">
        <v>3594</v>
      </c>
      <c r="E1100" s="119" t="s">
        <v>8450</v>
      </c>
      <c r="F1100" s="17"/>
      <c r="G1100" s="18"/>
      <c r="H1100" s="19"/>
      <c r="I1100" s="20" t="str">
        <f>"4215"</f>
        <v>4215</v>
      </c>
      <c r="J1100" s="20" t="s">
        <v>3433</v>
      </c>
      <c r="K1100" s="24" t="s">
        <v>132</v>
      </c>
      <c r="L1100" s="25" t="s">
        <v>84</v>
      </c>
      <c r="M1100" s="128"/>
      <c r="N1100" s="129"/>
      <c r="O1100" s="130"/>
      <c r="P1100" s="130"/>
      <c r="Q1100" s="219"/>
      <c r="R1100" s="1193"/>
    </row>
    <row r="1101" spans="1:18" hidden="1" outlineLevel="2">
      <c r="C1101" s="7" t="s">
        <v>41</v>
      </c>
      <c r="D1101" s="96" t="s">
        <v>3594</v>
      </c>
      <c r="E1101" s="119" t="s">
        <v>8450</v>
      </c>
      <c r="F1101" s="17"/>
      <c r="G1101" s="18"/>
      <c r="H1101" s="19"/>
      <c r="I1101" s="20" t="s">
        <v>77</v>
      </c>
      <c r="J1101" s="20" t="s">
        <v>3432</v>
      </c>
      <c r="K1101" s="24"/>
      <c r="L1101" s="25" t="s">
        <v>84</v>
      </c>
      <c r="M1101" s="66"/>
      <c r="N1101" s="23"/>
      <c r="O1101" s="24"/>
      <c r="P1101" s="24"/>
      <c r="Q1101" s="213" t="s">
        <v>688</v>
      </c>
      <c r="R1101" s="1193"/>
    </row>
    <row r="1102" spans="1:18" ht="156" hidden="1" outlineLevel="2">
      <c r="C1102" s="7" t="s">
        <v>41</v>
      </c>
      <c r="D1102" s="96" t="s">
        <v>3594</v>
      </c>
      <c r="E1102" s="119" t="s">
        <v>8450</v>
      </c>
      <c r="F1102" s="17"/>
      <c r="G1102" s="18"/>
      <c r="H1102" s="19"/>
      <c r="I1102" s="26" t="s">
        <v>78</v>
      </c>
      <c r="J1102" s="26" t="s">
        <v>3434</v>
      </c>
      <c r="K1102" s="33" t="s">
        <v>132</v>
      </c>
      <c r="L1102" s="31" t="s">
        <v>84</v>
      </c>
      <c r="M1102" s="97" t="s">
        <v>46</v>
      </c>
      <c r="N1102" s="10" t="s">
        <v>1164</v>
      </c>
      <c r="O1102" s="68" t="s">
        <v>3932</v>
      </c>
      <c r="P1102" s="33" t="s">
        <v>132</v>
      </c>
      <c r="Q1102" s="214" t="s">
        <v>688</v>
      </c>
      <c r="R1102" s="1193"/>
    </row>
    <row r="1103" spans="1:18" hidden="1" outlineLevel="2">
      <c r="C1103" s="7" t="s">
        <v>41</v>
      </c>
      <c r="D1103" s="96" t="s">
        <v>3594</v>
      </c>
      <c r="E1103" s="119" t="s">
        <v>8450</v>
      </c>
      <c r="F1103" s="17"/>
      <c r="G1103" s="18"/>
      <c r="H1103" s="19"/>
      <c r="I1103" s="26" t="s">
        <v>79</v>
      </c>
      <c r="J1103" s="26" t="s">
        <v>3341</v>
      </c>
      <c r="K1103" s="33" t="s">
        <v>132</v>
      </c>
      <c r="L1103" s="31" t="s">
        <v>84</v>
      </c>
      <c r="M1103" s="123"/>
      <c r="N1103" s="124"/>
      <c r="O1103" s="125"/>
      <c r="P1103" s="125"/>
      <c r="Q1103" s="218"/>
      <c r="R1103" s="1193"/>
    </row>
    <row r="1104" spans="1:18" hidden="1" outlineLevel="2">
      <c r="C1104" s="7" t="s">
        <v>41</v>
      </c>
      <c r="D1104" s="96" t="s">
        <v>3594</v>
      </c>
      <c r="E1104" s="119" t="s">
        <v>8450</v>
      </c>
      <c r="F1104" s="17"/>
      <c r="G1104" s="18"/>
      <c r="H1104" s="19"/>
      <c r="I1104" s="26" t="s">
        <v>80</v>
      </c>
      <c r="J1104" s="26" t="s">
        <v>3342</v>
      </c>
      <c r="K1104" s="33" t="s">
        <v>132</v>
      </c>
      <c r="L1104" s="31" t="s">
        <v>84</v>
      </c>
      <c r="M1104" s="123"/>
      <c r="N1104" s="124"/>
      <c r="O1104" s="125"/>
      <c r="P1104" s="125"/>
      <c r="Q1104" s="218"/>
      <c r="R1104" s="1193"/>
    </row>
    <row r="1105" spans="1:18" hidden="1" outlineLevel="2">
      <c r="C1105" s="7" t="s">
        <v>41</v>
      </c>
      <c r="D1105" s="96" t="s">
        <v>3594</v>
      </c>
      <c r="E1105" s="119" t="s">
        <v>8450</v>
      </c>
      <c r="F1105" s="17"/>
      <c r="G1105" s="18"/>
      <c r="H1105" s="19"/>
      <c r="I1105" s="26" t="s">
        <v>81</v>
      </c>
      <c r="J1105" s="26" t="s">
        <v>3435</v>
      </c>
      <c r="K1105" s="33" t="s">
        <v>179</v>
      </c>
      <c r="L1105" s="31" t="s">
        <v>84</v>
      </c>
      <c r="M1105" s="824" t="s">
        <v>46</v>
      </c>
      <c r="N1105" s="10" t="s">
        <v>6399</v>
      </c>
      <c r="O1105" s="838" t="s">
        <v>6403</v>
      </c>
      <c r="P1105" s="838" t="s">
        <v>179</v>
      </c>
      <c r="Q1105" s="216" t="s">
        <v>84</v>
      </c>
      <c r="R1105" s="1193"/>
    </row>
    <row r="1106" spans="1:18" ht="13.5" hidden="1" outlineLevel="2" thickBot="1">
      <c r="C1106" s="7" t="s">
        <v>41</v>
      </c>
      <c r="D1106" s="96" t="s">
        <v>3594</v>
      </c>
      <c r="E1106" s="119" t="s">
        <v>8450</v>
      </c>
      <c r="F1106" s="38"/>
      <c r="G1106" s="39"/>
      <c r="H1106" s="40"/>
      <c r="I1106" s="48" t="s">
        <v>81</v>
      </c>
      <c r="J1106" s="48" t="s">
        <v>3435</v>
      </c>
      <c r="K1106" s="75" t="s">
        <v>179</v>
      </c>
      <c r="L1106" s="60" t="s">
        <v>84</v>
      </c>
      <c r="M1106" s="1078"/>
      <c r="N1106" s="1079"/>
      <c r="O1106" s="1080"/>
      <c r="P1106" s="1080"/>
      <c r="Q1106" s="1081"/>
      <c r="R1106" s="1194"/>
    </row>
    <row r="1107" spans="1:18" ht="13.5" outlineLevel="1" thickBot="1">
      <c r="C1107" s="7" t="s">
        <v>41</v>
      </c>
      <c r="D1107" s="96" t="s">
        <v>3594</v>
      </c>
      <c r="E1107" s="119" t="s">
        <v>8450</v>
      </c>
      <c r="F1107" s="50"/>
      <c r="G1107" s="50"/>
      <c r="H1107" s="50"/>
      <c r="I1107" s="50"/>
      <c r="J1107" s="50"/>
      <c r="K1107" s="50"/>
      <c r="L1107" s="50"/>
      <c r="M1107" s="51"/>
      <c r="N1107" s="51"/>
      <c r="O1107" s="51"/>
      <c r="P1107" s="51"/>
      <c r="Q1107" s="52"/>
    </row>
    <row r="1108" spans="1:18" s="9" customFormat="1" ht="12.75" customHeight="1" thickBot="1">
      <c r="A1108" s="7" t="s">
        <v>41</v>
      </c>
      <c r="B1108" s="7" t="s">
        <v>41</v>
      </c>
      <c r="C1108" s="7"/>
      <c r="D1108" s="118" t="s">
        <v>3619</v>
      </c>
      <c r="F1108" s="1221" t="s">
        <v>3534</v>
      </c>
      <c r="G1108" s="1221"/>
      <c r="H1108" s="1221"/>
      <c r="I1108" s="1221"/>
      <c r="J1108" s="1221"/>
      <c r="K1108" s="1221"/>
      <c r="L1108" s="1221"/>
      <c r="M1108" s="385"/>
      <c r="N1108" s="1189" t="s">
        <v>4056</v>
      </c>
      <c r="O1108" s="1189"/>
      <c r="P1108" s="1209"/>
      <c r="Q1108" s="432" t="s">
        <v>109</v>
      </c>
    </row>
    <row r="1109" spans="1:18" s="9" customFormat="1" ht="12.75" customHeight="1" outlineLevel="1" thickBot="1">
      <c r="A1109" s="7" t="s">
        <v>41</v>
      </c>
      <c r="B1109" s="7" t="s">
        <v>41</v>
      </c>
      <c r="C1109" s="7"/>
      <c r="D1109" s="96" t="s">
        <v>3619</v>
      </c>
      <c r="F1109" s="8"/>
      <c r="G1109" s="7"/>
      <c r="H1109" s="7"/>
      <c r="L1109" s="7"/>
      <c r="M1109" s="10"/>
      <c r="P1109" s="7"/>
    </row>
    <row r="1110" spans="1:18" ht="13.5" outlineLevel="1" collapsed="1" thickBot="1">
      <c r="A1110" s="7" t="s">
        <v>41</v>
      </c>
      <c r="B1110" s="7" t="s">
        <v>41</v>
      </c>
      <c r="D1110" s="96" t="s">
        <v>3619</v>
      </c>
      <c r="E1110" s="3" t="s">
        <v>3620</v>
      </c>
      <c r="F1110" s="13" t="s">
        <v>460</v>
      </c>
      <c r="G1110" s="14">
        <v>67</v>
      </c>
      <c r="H1110" s="14">
        <v>25</v>
      </c>
      <c r="I1110" s="1198" t="s">
        <v>3584</v>
      </c>
      <c r="J1110" s="1199"/>
      <c r="K1110" s="1199"/>
      <c r="L1110" s="1200"/>
      <c r="M1110" s="391" t="s">
        <v>60</v>
      </c>
      <c r="N1110" s="15"/>
      <c r="O1110" s="1199"/>
      <c r="P1110" s="1205"/>
      <c r="Q1110" s="226" t="s">
        <v>688</v>
      </c>
    </row>
    <row r="1111" spans="1:18" hidden="1" outlineLevel="2">
      <c r="A1111" s="7" t="s">
        <v>41</v>
      </c>
      <c r="B1111" s="7" t="s">
        <v>41</v>
      </c>
      <c r="D1111" s="96" t="s">
        <v>3619</v>
      </c>
      <c r="E1111" s="58" t="s">
        <v>3620</v>
      </c>
      <c r="F1111" s="17"/>
      <c r="G1111" s="18"/>
      <c r="H1111" s="19"/>
      <c r="I1111" s="26" t="str">
        <f>"1082"</f>
        <v>1082</v>
      </c>
      <c r="J1111" s="26" t="s">
        <v>3436</v>
      </c>
      <c r="K1111" s="26" t="s">
        <v>186</v>
      </c>
      <c r="L1111" s="27" t="s">
        <v>84</v>
      </c>
      <c r="M1111" s="392" t="s">
        <v>60</v>
      </c>
      <c r="N1111" s="98" t="s">
        <v>461</v>
      </c>
      <c r="O1111" s="26" t="s">
        <v>3366</v>
      </c>
      <c r="P1111" s="26" t="s">
        <v>186</v>
      </c>
      <c r="Q1111" s="222" t="s">
        <v>688</v>
      </c>
      <c r="R1111" s="498"/>
    </row>
    <row r="1112" spans="1:18" hidden="1" outlineLevel="2">
      <c r="A1112" s="7" t="s">
        <v>41</v>
      </c>
      <c r="B1112" s="7" t="s">
        <v>41</v>
      </c>
      <c r="D1112" s="96" t="s">
        <v>3619</v>
      </c>
      <c r="E1112" s="58" t="s">
        <v>3620</v>
      </c>
      <c r="F1112" s="17"/>
      <c r="G1112" s="18"/>
      <c r="H1112" s="19"/>
      <c r="I1112" s="20" t="str">
        <f>"1229"</f>
        <v>1229</v>
      </c>
      <c r="J1112" s="20" t="s">
        <v>3437</v>
      </c>
      <c r="K1112" s="20" t="s">
        <v>132</v>
      </c>
      <c r="L1112" s="21" t="s">
        <v>84</v>
      </c>
      <c r="M1112" s="193"/>
      <c r="N1112" s="194"/>
      <c r="O1112" s="195"/>
      <c r="P1112" s="195"/>
      <c r="Q1112" s="228"/>
      <c r="R1112" s="498"/>
    </row>
    <row r="1113" spans="1:18" hidden="1" outlineLevel="2">
      <c r="A1113" s="7" t="s">
        <v>41</v>
      </c>
      <c r="B1113" s="7" t="s">
        <v>41</v>
      </c>
      <c r="D1113" s="96" t="s">
        <v>3619</v>
      </c>
      <c r="E1113" s="58" t="s">
        <v>3620</v>
      </c>
      <c r="F1113" s="17"/>
      <c r="G1113" s="18"/>
      <c r="H1113" s="19"/>
      <c r="I1113" s="20" t="s">
        <v>274</v>
      </c>
      <c r="J1113" s="20" t="s">
        <v>3438</v>
      </c>
      <c r="K1113" s="20"/>
      <c r="L1113" s="21" t="s">
        <v>84</v>
      </c>
      <c r="M1113" s="128"/>
      <c r="N1113" s="129"/>
      <c r="O1113" s="131"/>
      <c r="P1113" s="131"/>
      <c r="Q1113" s="219"/>
      <c r="R1113" s="498"/>
    </row>
    <row r="1114" spans="1:18" hidden="1" outlineLevel="2">
      <c r="A1114" s="7" t="s">
        <v>41</v>
      </c>
      <c r="B1114" s="7" t="s">
        <v>41</v>
      </c>
      <c r="D1114" s="96" t="s">
        <v>3619</v>
      </c>
      <c r="E1114" s="58" t="s">
        <v>3620</v>
      </c>
      <c r="F1114" s="17"/>
      <c r="G1114" s="18"/>
      <c r="H1114" s="19"/>
      <c r="I1114" s="26" t="s">
        <v>275</v>
      </c>
      <c r="J1114" s="26" t="s">
        <v>3439</v>
      </c>
      <c r="K1114" s="26" t="s">
        <v>105</v>
      </c>
      <c r="L1114" s="27" t="s">
        <v>84</v>
      </c>
      <c r="M1114" s="123"/>
      <c r="N1114" s="124"/>
      <c r="O1114" s="127"/>
      <c r="P1114" s="127"/>
      <c r="Q1114" s="218"/>
      <c r="R1114" s="498"/>
    </row>
    <row r="1115" spans="1:18" hidden="1" outlineLevel="2">
      <c r="A1115" s="7" t="s">
        <v>41</v>
      </c>
      <c r="B1115" s="7" t="s">
        <v>41</v>
      </c>
      <c r="D1115" s="96" t="s">
        <v>3619</v>
      </c>
      <c r="E1115" s="58" t="s">
        <v>3620</v>
      </c>
      <c r="F1115" s="17"/>
      <c r="G1115" s="18"/>
      <c r="H1115" s="19"/>
      <c r="I1115" s="26" t="s">
        <v>276</v>
      </c>
      <c r="J1115" s="26" t="s">
        <v>3440</v>
      </c>
      <c r="K1115" s="26" t="s">
        <v>132</v>
      </c>
      <c r="L1115" s="27" t="s">
        <v>84</v>
      </c>
      <c r="M1115" s="123"/>
      <c r="N1115" s="124"/>
      <c r="O1115" s="127"/>
      <c r="P1115" s="127"/>
      <c r="Q1115" s="218"/>
      <c r="R1115" s="498"/>
    </row>
    <row r="1116" spans="1:18" hidden="1" outlineLevel="2">
      <c r="A1116" s="7" t="s">
        <v>41</v>
      </c>
      <c r="B1116" s="7" t="s">
        <v>41</v>
      </c>
      <c r="D1116" s="96" t="s">
        <v>3619</v>
      </c>
      <c r="E1116" s="58" t="s">
        <v>3620</v>
      </c>
      <c r="F1116" s="17"/>
      <c r="G1116" s="18"/>
      <c r="H1116" s="19"/>
      <c r="I1116" s="26" t="s">
        <v>277</v>
      </c>
      <c r="J1116" s="26" t="s">
        <v>3341</v>
      </c>
      <c r="K1116" s="26" t="s">
        <v>132</v>
      </c>
      <c r="L1116" s="27" t="s">
        <v>84</v>
      </c>
      <c r="M1116" s="123"/>
      <c r="N1116" s="124"/>
      <c r="O1116" s="127"/>
      <c r="P1116" s="127"/>
      <c r="Q1116" s="218"/>
      <c r="R1116" s="498"/>
    </row>
    <row r="1117" spans="1:18" hidden="1" outlineLevel="2">
      <c r="A1117" s="7" t="s">
        <v>41</v>
      </c>
      <c r="B1117" s="7" t="s">
        <v>41</v>
      </c>
      <c r="D1117" s="96" t="s">
        <v>3619</v>
      </c>
      <c r="E1117" s="58" t="s">
        <v>3620</v>
      </c>
      <c r="F1117" s="17"/>
      <c r="G1117" s="18"/>
      <c r="H1117" s="19"/>
      <c r="I1117" s="26" t="s">
        <v>278</v>
      </c>
      <c r="J1117" s="26" t="s">
        <v>3342</v>
      </c>
      <c r="K1117" s="26" t="s">
        <v>132</v>
      </c>
      <c r="L1117" s="27" t="s">
        <v>84</v>
      </c>
      <c r="M1117" s="123"/>
      <c r="N1117" s="124"/>
      <c r="O1117" s="127"/>
      <c r="P1117" s="127"/>
      <c r="Q1117" s="218"/>
      <c r="R1117" s="498"/>
    </row>
    <row r="1118" spans="1:18" hidden="1" outlineLevel="2">
      <c r="A1118" s="7" t="s">
        <v>41</v>
      </c>
      <c r="B1118" s="7" t="s">
        <v>41</v>
      </c>
      <c r="D1118" s="96" t="s">
        <v>3619</v>
      </c>
      <c r="E1118" s="58" t="s">
        <v>3620</v>
      </c>
      <c r="F1118" s="17"/>
      <c r="G1118" s="18"/>
      <c r="H1118" s="19"/>
      <c r="I1118" s="20" t="s">
        <v>279</v>
      </c>
      <c r="J1118" s="20" t="s">
        <v>3441</v>
      </c>
      <c r="K1118" s="20"/>
      <c r="L1118" s="21" t="s">
        <v>84</v>
      </c>
      <c r="M1118" s="128"/>
      <c r="N1118" s="129"/>
      <c r="O1118" s="131"/>
      <c r="P1118" s="131"/>
      <c r="Q1118" s="219"/>
      <c r="R1118" s="498"/>
    </row>
    <row r="1119" spans="1:18" hidden="1" outlineLevel="2">
      <c r="A1119" s="7" t="s">
        <v>41</v>
      </c>
      <c r="B1119" s="7" t="s">
        <v>41</v>
      </c>
      <c r="D1119" s="96" t="s">
        <v>3619</v>
      </c>
      <c r="E1119" s="58" t="s">
        <v>3620</v>
      </c>
      <c r="F1119" s="17"/>
      <c r="G1119" s="18"/>
      <c r="H1119" s="19"/>
      <c r="I1119" s="26" t="s">
        <v>280</v>
      </c>
      <c r="J1119" s="26" t="s">
        <v>3442</v>
      </c>
      <c r="K1119" s="26" t="s">
        <v>132</v>
      </c>
      <c r="L1119" s="27" t="s">
        <v>84</v>
      </c>
      <c r="M1119" s="123"/>
      <c r="N1119" s="124"/>
      <c r="O1119" s="147"/>
      <c r="P1119" s="127"/>
      <c r="Q1119" s="218"/>
      <c r="R1119" s="498"/>
    </row>
    <row r="1120" spans="1:18" hidden="1" outlineLevel="2">
      <c r="A1120" s="7" t="s">
        <v>41</v>
      </c>
      <c r="B1120" s="7" t="s">
        <v>41</v>
      </c>
      <c r="D1120" s="96" t="s">
        <v>3619</v>
      </c>
      <c r="E1120" s="58" t="s">
        <v>3620</v>
      </c>
      <c r="F1120" s="17"/>
      <c r="G1120" s="18"/>
      <c r="H1120" s="19"/>
      <c r="I1120" s="26" t="s">
        <v>281</v>
      </c>
      <c r="J1120" s="26" t="s">
        <v>3443</v>
      </c>
      <c r="K1120" s="26" t="s">
        <v>186</v>
      </c>
      <c r="L1120" s="27" t="s">
        <v>84</v>
      </c>
      <c r="M1120" s="123"/>
      <c r="N1120" s="124"/>
      <c r="O1120" s="127"/>
      <c r="P1120" s="127"/>
      <c r="Q1120" s="218"/>
      <c r="R1120" s="498"/>
    </row>
    <row r="1121" spans="1:18" hidden="1" outlineLevel="2">
      <c r="A1121" s="7" t="s">
        <v>41</v>
      </c>
      <c r="B1121" s="7" t="s">
        <v>41</v>
      </c>
      <c r="D1121" s="96" t="s">
        <v>3619</v>
      </c>
      <c r="E1121" s="58" t="s">
        <v>3620</v>
      </c>
      <c r="F1121" s="17"/>
      <c r="G1121" s="18"/>
      <c r="H1121" s="19"/>
      <c r="I1121" s="20" t="str">
        <f>"1222"</f>
        <v>1222</v>
      </c>
      <c r="J1121" s="20" t="s">
        <v>3444</v>
      </c>
      <c r="K1121" s="20" t="s">
        <v>142</v>
      </c>
      <c r="L1121" s="21" t="s">
        <v>84</v>
      </c>
      <c r="M1121" s="394" t="s">
        <v>60</v>
      </c>
      <c r="N1121" s="102" t="s">
        <v>791</v>
      </c>
      <c r="O1121" s="76" t="s">
        <v>3764</v>
      </c>
      <c r="P1121" s="20" t="s">
        <v>462</v>
      </c>
      <c r="Q1121" s="213" t="s">
        <v>688</v>
      </c>
      <c r="R1121" s="498"/>
    </row>
    <row r="1122" spans="1:18" ht="13.5" hidden="1" outlineLevel="2" thickBot="1">
      <c r="A1122" s="7" t="s">
        <v>41</v>
      </c>
      <c r="B1122" s="7" t="s">
        <v>41</v>
      </c>
      <c r="D1122" s="96" t="s">
        <v>3619</v>
      </c>
      <c r="E1122" s="58" t="s">
        <v>3620</v>
      </c>
      <c r="F1122" s="38"/>
      <c r="G1122" s="39"/>
      <c r="H1122" s="40"/>
      <c r="I1122" s="41" t="str">
        <f>"7083"</f>
        <v>7083</v>
      </c>
      <c r="J1122" s="41" t="s">
        <v>3445</v>
      </c>
      <c r="K1122" s="41" t="s">
        <v>132</v>
      </c>
      <c r="L1122" s="42" t="s">
        <v>84</v>
      </c>
      <c r="M1122" s="135"/>
      <c r="N1122" s="136"/>
      <c r="O1122" s="137"/>
      <c r="P1122" s="137"/>
      <c r="Q1122" s="220"/>
      <c r="R1122" s="498"/>
    </row>
    <row r="1123" spans="1:18" ht="13.5" hidden="1" outlineLevel="2" thickBot="1">
      <c r="A1123" s="7" t="s">
        <v>41</v>
      </c>
      <c r="B1123" s="7" t="s">
        <v>41</v>
      </c>
      <c r="D1123" s="96" t="s">
        <v>3619</v>
      </c>
      <c r="E1123" s="58" t="s">
        <v>3620</v>
      </c>
      <c r="F1123" s="198"/>
      <c r="G1123" s="198"/>
      <c r="H1123" s="198"/>
      <c r="I1123" s="198"/>
      <c r="J1123" s="198"/>
      <c r="K1123" s="198"/>
      <c r="L1123" s="198"/>
      <c r="M1123" s="9"/>
      <c r="N1123" s="9"/>
      <c r="O1123" s="9"/>
      <c r="P1123" s="9"/>
      <c r="Q1123" s="7"/>
    </row>
    <row r="1124" spans="1:18" ht="13.5" outlineLevel="1" collapsed="1" thickBot="1">
      <c r="A1124" s="7" t="s">
        <v>41</v>
      </c>
      <c r="B1124" s="7" t="s">
        <v>41</v>
      </c>
      <c r="D1124" s="96" t="s">
        <v>3619</v>
      </c>
      <c r="E1124" s="3" t="s">
        <v>3621</v>
      </c>
      <c r="F1124" s="13" t="s">
        <v>463</v>
      </c>
      <c r="G1124" s="14">
        <v>71</v>
      </c>
      <c r="H1124" s="14">
        <v>25</v>
      </c>
      <c r="I1124" s="1198" t="s">
        <v>3585</v>
      </c>
      <c r="J1124" s="1199"/>
      <c r="K1124" s="1199"/>
      <c r="L1124" s="1200"/>
      <c r="M1124" s="391" t="s">
        <v>60</v>
      </c>
      <c r="N1124" s="15"/>
      <c r="O1124" s="1199"/>
      <c r="P1124" s="1205"/>
      <c r="Q1124" s="64" t="s">
        <v>84</v>
      </c>
    </row>
    <row r="1125" spans="1:18" hidden="1" outlineLevel="2">
      <c r="A1125" s="7" t="s">
        <v>41</v>
      </c>
      <c r="B1125" s="7" t="s">
        <v>41</v>
      </c>
      <c r="D1125" s="96" t="s">
        <v>3619</v>
      </c>
      <c r="E1125" s="58" t="s">
        <v>3621</v>
      </c>
      <c r="F1125" s="17"/>
      <c r="G1125" s="18"/>
      <c r="H1125" s="19"/>
      <c r="I1125" s="26" t="s">
        <v>299</v>
      </c>
      <c r="J1125" s="26" t="s">
        <v>3446</v>
      </c>
      <c r="K1125" s="26"/>
      <c r="L1125" s="27" t="s">
        <v>688</v>
      </c>
      <c r="M1125" s="59"/>
      <c r="N1125" s="10"/>
      <c r="O1125" s="26"/>
      <c r="P1125" s="26"/>
      <c r="Q1125" s="222" t="s">
        <v>688</v>
      </c>
      <c r="R1125" s="498"/>
    </row>
    <row r="1126" spans="1:18" hidden="1" outlineLevel="2">
      <c r="A1126" s="7" t="s">
        <v>41</v>
      </c>
      <c r="B1126" s="7" t="s">
        <v>41</v>
      </c>
      <c r="D1126" s="96" t="s">
        <v>3619</v>
      </c>
      <c r="E1126" s="58" t="s">
        <v>3621</v>
      </c>
      <c r="F1126" s="17"/>
      <c r="G1126" s="18"/>
      <c r="H1126" s="19"/>
      <c r="I1126" s="26" t="s">
        <v>300</v>
      </c>
      <c r="J1126" s="26" t="s">
        <v>3447</v>
      </c>
      <c r="K1126" s="26" t="s">
        <v>132</v>
      </c>
      <c r="L1126" s="27" t="s">
        <v>688</v>
      </c>
      <c r="M1126" s="59"/>
      <c r="N1126" s="10"/>
      <c r="O1126" s="47" t="s">
        <v>738</v>
      </c>
      <c r="P1126" s="26" t="s">
        <v>132</v>
      </c>
      <c r="Q1126" s="214" t="s">
        <v>688</v>
      </c>
      <c r="R1126" s="498"/>
    </row>
    <row r="1127" spans="1:18" hidden="1" outlineLevel="2">
      <c r="A1127" s="7" t="s">
        <v>41</v>
      </c>
      <c r="B1127" s="7" t="s">
        <v>41</v>
      </c>
      <c r="D1127" s="96" t="s">
        <v>3619</v>
      </c>
      <c r="E1127" s="58" t="s">
        <v>3621</v>
      </c>
      <c r="F1127" s="17"/>
      <c r="G1127" s="18"/>
      <c r="H1127" s="19"/>
      <c r="I1127" s="26" t="s">
        <v>301</v>
      </c>
      <c r="J1127" s="26" t="s">
        <v>3448</v>
      </c>
      <c r="K1127" s="26" t="s">
        <v>302</v>
      </c>
      <c r="L1127" s="27" t="s">
        <v>688</v>
      </c>
      <c r="M1127" s="392" t="s">
        <v>60</v>
      </c>
      <c r="N1127" s="385" t="s">
        <v>464</v>
      </c>
      <c r="O1127" s="26" t="s">
        <v>3765</v>
      </c>
      <c r="P1127" s="26" t="s">
        <v>451</v>
      </c>
      <c r="Q1127" s="214" t="s">
        <v>688</v>
      </c>
      <c r="R1127" s="498"/>
    </row>
    <row r="1128" spans="1:18" ht="13.5" hidden="1" outlineLevel="2" thickBot="1">
      <c r="A1128" s="7" t="s">
        <v>41</v>
      </c>
      <c r="B1128" s="7" t="s">
        <v>41</v>
      </c>
      <c r="D1128" s="96" t="s">
        <v>3619</v>
      </c>
      <c r="E1128" s="58" t="s">
        <v>3621</v>
      </c>
      <c r="F1128" s="38"/>
      <c r="G1128" s="39"/>
      <c r="H1128" s="40"/>
      <c r="I1128" s="48" t="s">
        <v>303</v>
      </c>
      <c r="J1128" s="48" t="s">
        <v>3449</v>
      </c>
      <c r="K1128" s="48" t="s">
        <v>132</v>
      </c>
      <c r="L1128" s="49" t="s">
        <v>84</v>
      </c>
      <c r="M1128" s="139"/>
      <c r="N1128" s="140"/>
      <c r="O1128" s="150"/>
      <c r="P1128" s="151"/>
      <c r="Q1128" s="221"/>
      <c r="R1128" s="498"/>
    </row>
    <row r="1129" spans="1:18" ht="13.5" hidden="1" outlineLevel="2" thickBot="1">
      <c r="A1129" s="7" t="s">
        <v>41</v>
      </c>
      <c r="B1129" s="7" t="s">
        <v>41</v>
      </c>
      <c r="D1129" s="96" t="s">
        <v>3619</v>
      </c>
      <c r="E1129" s="58" t="s">
        <v>3621</v>
      </c>
      <c r="F1129" s="198"/>
      <c r="G1129" s="198"/>
      <c r="H1129" s="198"/>
      <c r="I1129" s="198"/>
      <c r="J1129" s="198"/>
      <c r="K1129" s="198"/>
      <c r="L1129" s="198"/>
      <c r="M1129" s="9"/>
      <c r="N1129" s="9"/>
      <c r="O1129" s="9"/>
      <c r="P1129" s="9"/>
      <c r="Q1129" s="7"/>
    </row>
    <row r="1130" spans="1:18" ht="13.5" outlineLevel="1" collapsed="1" thickBot="1">
      <c r="A1130" s="7" t="s">
        <v>41</v>
      </c>
      <c r="B1130" s="7" t="s">
        <v>41</v>
      </c>
      <c r="D1130" s="96" t="s">
        <v>3619</v>
      </c>
      <c r="E1130" s="3" t="s">
        <v>3622</v>
      </c>
      <c r="F1130" s="13" t="s">
        <v>465</v>
      </c>
      <c r="G1130" s="14">
        <v>91</v>
      </c>
      <c r="H1130" s="14">
        <v>29</v>
      </c>
      <c r="I1130" s="1198" t="s">
        <v>3586</v>
      </c>
      <c r="J1130" s="1199"/>
      <c r="K1130" s="1199"/>
      <c r="L1130" s="1200"/>
      <c r="M1130" s="391" t="s">
        <v>60</v>
      </c>
      <c r="N1130" s="15"/>
      <c r="O1130" s="1196" t="s">
        <v>3792</v>
      </c>
      <c r="P1130" s="1197"/>
      <c r="Q1130" s="212" t="s">
        <v>109</v>
      </c>
    </row>
    <row r="1131" spans="1:18" hidden="1" outlineLevel="2">
      <c r="A1131" s="7" t="s">
        <v>41</v>
      </c>
      <c r="B1131" s="7" t="s">
        <v>41</v>
      </c>
      <c r="D1131" s="96" t="s">
        <v>3619</v>
      </c>
      <c r="E1131" s="58" t="s">
        <v>3622</v>
      </c>
      <c r="F1131" s="17"/>
      <c r="G1131" s="18"/>
      <c r="H1131" s="19"/>
      <c r="I1131" s="26" t="s">
        <v>181</v>
      </c>
      <c r="J1131" s="26" t="s">
        <v>182</v>
      </c>
      <c r="K1131" s="26"/>
      <c r="L1131" s="31" t="s">
        <v>688</v>
      </c>
      <c r="M1131" s="59"/>
      <c r="N1131" s="10"/>
      <c r="O1131" s="26"/>
      <c r="P1131" s="26"/>
      <c r="Q1131" s="222" t="s">
        <v>688</v>
      </c>
      <c r="R1131" s="498"/>
    </row>
    <row r="1132" spans="1:18" hidden="1" outlineLevel="2">
      <c r="A1132" s="7" t="s">
        <v>41</v>
      </c>
      <c r="B1132" s="7" t="s">
        <v>41</v>
      </c>
      <c r="D1132" s="96" t="s">
        <v>3619</v>
      </c>
      <c r="E1132" s="58" t="s">
        <v>3622</v>
      </c>
      <c r="F1132" s="17"/>
      <c r="G1132" s="18"/>
      <c r="H1132" s="19"/>
      <c r="I1132" s="26" t="s">
        <v>183</v>
      </c>
      <c r="J1132" s="26" t="s">
        <v>3364</v>
      </c>
      <c r="K1132" s="26" t="s">
        <v>132</v>
      </c>
      <c r="L1132" s="31" t="s">
        <v>688</v>
      </c>
      <c r="M1132" s="59"/>
      <c r="N1132" s="10"/>
      <c r="O1132" s="47" t="s">
        <v>739</v>
      </c>
      <c r="P1132" s="26" t="s">
        <v>132</v>
      </c>
      <c r="Q1132" s="214" t="s">
        <v>688</v>
      </c>
      <c r="R1132" s="498"/>
    </row>
    <row r="1133" spans="1:18" hidden="1" outlineLevel="2">
      <c r="A1133" s="7" t="s">
        <v>41</v>
      </c>
      <c r="B1133" s="7" t="s">
        <v>41</v>
      </c>
      <c r="D1133" s="96" t="s">
        <v>3619</v>
      </c>
      <c r="E1133" s="58" t="s">
        <v>3622</v>
      </c>
      <c r="F1133" s="17"/>
      <c r="G1133" s="18"/>
      <c r="H1133" s="19"/>
      <c r="I1133" s="26" t="s">
        <v>184</v>
      </c>
      <c r="J1133" s="26" t="s">
        <v>3365</v>
      </c>
      <c r="K1133" s="26" t="s">
        <v>105</v>
      </c>
      <c r="L1133" s="31" t="s">
        <v>84</v>
      </c>
      <c r="M1133" s="392" t="s">
        <v>60</v>
      </c>
      <c r="N1133" s="385" t="s">
        <v>466</v>
      </c>
      <c r="O1133" s="26" t="s">
        <v>3586</v>
      </c>
      <c r="P1133" s="26" t="s">
        <v>105</v>
      </c>
      <c r="Q1133" s="214" t="s">
        <v>688</v>
      </c>
      <c r="R1133" s="498"/>
    </row>
    <row r="1134" spans="1:18" hidden="1" outlineLevel="2">
      <c r="A1134" s="7" t="s">
        <v>41</v>
      </c>
      <c r="B1134" s="7" t="s">
        <v>41</v>
      </c>
      <c r="D1134" s="96" t="s">
        <v>3619</v>
      </c>
      <c r="E1134" s="58" t="s">
        <v>3622</v>
      </c>
      <c r="F1134" s="17"/>
      <c r="G1134" s="18"/>
      <c r="H1134" s="19"/>
      <c r="I1134" s="26" t="s">
        <v>185</v>
      </c>
      <c r="J1134" s="26" t="s">
        <v>3366</v>
      </c>
      <c r="K1134" s="26" t="s">
        <v>130</v>
      </c>
      <c r="L1134" s="31" t="s">
        <v>84</v>
      </c>
      <c r="M1134" s="123"/>
      <c r="N1134" s="124"/>
      <c r="O1134" s="127"/>
      <c r="P1134" s="127"/>
      <c r="Q1134" s="218"/>
      <c r="R1134" s="498"/>
    </row>
    <row r="1135" spans="1:18" ht="13.5" hidden="1" outlineLevel="2" thickBot="1">
      <c r="A1135" s="7" t="s">
        <v>41</v>
      </c>
      <c r="B1135" s="7" t="s">
        <v>41</v>
      </c>
      <c r="D1135" s="96" t="s">
        <v>3619</v>
      </c>
      <c r="E1135" s="58" t="s">
        <v>3622</v>
      </c>
      <c r="F1135" s="38"/>
      <c r="G1135" s="39"/>
      <c r="H1135" s="40"/>
      <c r="I1135" s="48" t="s">
        <v>187</v>
      </c>
      <c r="J1135" s="48" t="s">
        <v>3367</v>
      </c>
      <c r="K1135" s="48" t="s">
        <v>105</v>
      </c>
      <c r="L1135" s="60" t="s">
        <v>84</v>
      </c>
      <c r="M1135" s="139"/>
      <c r="N1135" s="140"/>
      <c r="O1135" s="151"/>
      <c r="P1135" s="151"/>
      <c r="Q1135" s="221"/>
      <c r="R1135" s="498"/>
    </row>
    <row r="1136" spans="1:18" ht="13.5" hidden="1" outlineLevel="2" thickBot="1">
      <c r="A1136" s="7" t="s">
        <v>41</v>
      </c>
      <c r="B1136" s="7" t="s">
        <v>41</v>
      </c>
      <c r="D1136" s="96" t="s">
        <v>3619</v>
      </c>
      <c r="E1136" s="58" t="s">
        <v>3622</v>
      </c>
      <c r="F1136" s="8"/>
      <c r="G1136" s="7"/>
      <c r="H1136" s="7"/>
      <c r="I1136" s="9"/>
      <c r="J1136" s="9"/>
      <c r="K1136" s="9"/>
      <c r="L1136" s="7"/>
      <c r="M1136" s="10"/>
      <c r="N1136" s="10"/>
      <c r="O1136" s="9"/>
      <c r="P1136" s="9"/>
      <c r="Q1136" s="7"/>
    </row>
    <row r="1137" spans="1:18" ht="13.5" outlineLevel="1" collapsed="1" thickBot="1">
      <c r="A1137" s="7" t="s">
        <v>41</v>
      </c>
      <c r="B1137" s="7" t="s">
        <v>41</v>
      </c>
      <c r="D1137" s="96" t="s">
        <v>3619</v>
      </c>
      <c r="E1137" s="3" t="s">
        <v>3623</v>
      </c>
      <c r="F1137" s="13" t="s">
        <v>467</v>
      </c>
      <c r="G1137" s="14">
        <v>92</v>
      </c>
      <c r="H1137" s="14">
        <v>29</v>
      </c>
      <c r="I1137" s="1198" t="s">
        <v>3587</v>
      </c>
      <c r="J1137" s="1199"/>
      <c r="K1137" s="1199"/>
      <c r="L1137" s="1200"/>
      <c r="M1137" s="393" t="s">
        <v>60</v>
      </c>
      <c r="N1137" s="15"/>
      <c r="O1137" s="1196" t="s">
        <v>3792</v>
      </c>
      <c r="P1137" s="1197"/>
      <c r="Q1137" s="212" t="s">
        <v>109</v>
      </c>
    </row>
    <row r="1138" spans="1:18" hidden="1" outlineLevel="2">
      <c r="A1138" s="7" t="s">
        <v>41</v>
      </c>
      <c r="B1138" s="7" t="s">
        <v>41</v>
      </c>
      <c r="D1138" s="96" t="s">
        <v>3619</v>
      </c>
      <c r="E1138" s="58" t="s">
        <v>3623</v>
      </c>
      <c r="F1138" s="17"/>
      <c r="G1138" s="18"/>
      <c r="H1138" s="19"/>
      <c r="I1138" s="26" t="s">
        <v>159</v>
      </c>
      <c r="J1138" s="26" t="s">
        <v>3348</v>
      </c>
      <c r="K1138" s="26"/>
      <c r="L1138" s="31" t="s">
        <v>688</v>
      </c>
      <c r="M1138" s="59"/>
      <c r="N1138" s="10"/>
      <c r="O1138" s="26"/>
      <c r="P1138" s="26"/>
      <c r="Q1138" s="222" t="s">
        <v>688</v>
      </c>
      <c r="R1138" s="498"/>
    </row>
    <row r="1139" spans="1:18" hidden="1" outlineLevel="2">
      <c r="A1139" s="7" t="s">
        <v>41</v>
      </c>
      <c r="B1139" s="7" t="s">
        <v>41</v>
      </c>
      <c r="D1139" s="96" t="s">
        <v>3619</v>
      </c>
      <c r="E1139" s="58" t="s">
        <v>3623</v>
      </c>
      <c r="F1139" s="17"/>
      <c r="G1139" s="18"/>
      <c r="H1139" s="19"/>
      <c r="I1139" s="26" t="s">
        <v>160</v>
      </c>
      <c r="J1139" s="26" t="s">
        <v>3349</v>
      </c>
      <c r="K1139" s="26" t="s">
        <v>132</v>
      </c>
      <c r="L1139" s="31" t="s">
        <v>688</v>
      </c>
      <c r="M1139" s="59"/>
      <c r="N1139" s="10"/>
      <c r="O1139" s="47" t="s">
        <v>740</v>
      </c>
      <c r="P1139" s="26" t="s">
        <v>132</v>
      </c>
      <c r="Q1139" s="214" t="s">
        <v>688</v>
      </c>
      <c r="R1139" s="498"/>
    </row>
    <row r="1140" spans="1:18" hidden="1" outlineLevel="2">
      <c r="A1140" s="7" t="s">
        <v>41</v>
      </c>
      <c r="B1140" s="7" t="s">
        <v>41</v>
      </c>
      <c r="D1140" s="96" t="s">
        <v>3619</v>
      </c>
      <c r="E1140" s="58" t="s">
        <v>3623</v>
      </c>
      <c r="F1140" s="17"/>
      <c r="G1140" s="18"/>
      <c r="H1140" s="19"/>
      <c r="I1140" s="26" t="s">
        <v>161</v>
      </c>
      <c r="J1140" s="26" t="s">
        <v>3350</v>
      </c>
      <c r="K1140" s="26" t="s">
        <v>105</v>
      </c>
      <c r="L1140" s="31" t="s">
        <v>84</v>
      </c>
      <c r="M1140" s="392" t="s">
        <v>60</v>
      </c>
      <c r="N1140" s="385" t="s">
        <v>468</v>
      </c>
      <c r="O1140" s="26" t="s">
        <v>3587</v>
      </c>
      <c r="P1140" s="26" t="s">
        <v>117</v>
      </c>
      <c r="Q1140" s="214" t="s">
        <v>688</v>
      </c>
      <c r="R1140" s="498"/>
    </row>
    <row r="1141" spans="1:18" ht="13.5" hidden="1" outlineLevel="2" thickBot="1">
      <c r="A1141" s="7" t="s">
        <v>41</v>
      </c>
      <c r="B1141" s="7" t="s">
        <v>41</v>
      </c>
      <c r="D1141" s="96" t="s">
        <v>3619</v>
      </c>
      <c r="E1141" s="58" t="s">
        <v>3623</v>
      </c>
      <c r="F1141" s="38"/>
      <c r="G1141" s="39"/>
      <c r="H1141" s="40"/>
      <c r="I1141" s="48" t="s">
        <v>163</v>
      </c>
      <c r="J1141" s="48" t="s">
        <v>3351</v>
      </c>
      <c r="K1141" s="48" t="s">
        <v>132</v>
      </c>
      <c r="L1141" s="60" t="s">
        <v>84</v>
      </c>
      <c r="M1141" s="61"/>
      <c r="N1141" s="62"/>
      <c r="O1141" s="63" t="s">
        <v>710</v>
      </c>
      <c r="P1141" s="48" t="s">
        <v>132</v>
      </c>
      <c r="Q1141" s="224" t="s">
        <v>84</v>
      </c>
      <c r="R1141" s="498"/>
    </row>
    <row r="1142" spans="1:18" ht="13.5" hidden="1" outlineLevel="2" thickBot="1">
      <c r="A1142" s="7" t="s">
        <v>41</v>
      </c>
      <c r="B1142" s="7" t="s">
        <v>41</v>
      </c>
      <c r="D1142" s="96" t="s">
        <v>3619</v>
      </c>
      <c r="E1142" s="58" t="s">
        <v>3623</v>
      </c>
      <c r="F1142" s="198"/>
      <c r="G1142" s="198"/>
      <c r="H1142" s="198"/>
      <c r="I1142" s="198"/>
      <c r="J1142" s="198"/>
      <c r="K1142" s="198"/>
      <c r="L1142" s="198"/>
      <c r="M1142" s="9"/>
      <c r="N1142" s="9"/>
      <c r="O1142" s="9"/>
      <c r="P1142" s="9"/>
      <c r="Q1142" s="7"/>
    </row>
    <row r="1143" spans="1:18" ht="13.5" outlineLevel="1" collapsed="1" thickBot="1">
      <c r="B1143" s="7" t="s">
        <v>41</v>
      </c>
      <c r="D1143" s="96" t="s">
        <v>3619</v>
      </c>
      <c r="E1143" s="3" t="s">
        <v>3624</v>
      </c>
      <c r="F1143" s="13" t="s">
        <v>189</v>
      </c>
      <c r="G1143" s="14">
        <v>105</v>
      </c>
      <c r="H1143" s="14">
        <v>34</v>
      </c>
      <c r="I1143" s="1198" t="s">
        <v>3565</v>
      </c>
      <c r="J1143" s="1199"/>
      <c r="K1143" s="1199"/>
      <c r="L1143" s="1200"/>
      <c r="M1143" s="393" t="s">
        <v>60</v>
      </c>
      <c r="N1143" s="15"/>
      <c r="O1143" s="1196" t="s">
        <v>3793</v>
      </c>
      <c r="P1143" s="1197"/>
      <c r="Q1143" s="212" t="s">
        <v>109</v>
      </c>
    </row>
    <row r="1144" spans="1:18" hidden="1" outlineLevel="2">
      <c r="B1144" s="7" t="s">
        <v>41</v>
      </c>
      <c r="D1144" s="96" t="s">
        <v>3619</v>
      </c>
      <c r="E1144" s="58" t="s">
        <v>3624</v>
      </c>
      <c r="F1144" s="17"/>
      <c r="G1144" s="18"/>
      <c r="H1144" s="19"/>
      <c r="I1144" s="26" t="str">
        <f>"3035"</f>
        <v>3035</v>
      </c>
      <c r="J1144" s="26" t="s">
        <v>3368</v>
      </c>
      <c r="K1144" s="26" t="s">
        <v>132</v>
      </c>
      <c r="L1144" s="27" t="s">
        <v>688</v>
      </c>
      <c r="M1144" s="59"/>
      <c r="N1144" s="10"/>
      <c r="O1144" s="47" t="s">
        <v>718</v>
      </c>
      <c r="P1144" s="26" t="s">
        <v>132</v>
      </c>
      <c r="Q1144" s="222" t="s">
        <v>688</v>
      </c>
    </row>
    <row r="1145" spans="1:18" hidden="1" outlineLevel="2">
      <c r="B1145" s="7" t="s">
        <v>41</v>
      </c>
      <c r="D1145" s="96" t="s">
        <v>3619</v>
      </c>
      <c r="E1145" s="58" t="s">
        <v>3624</v>
      </c>
      <c r="F1145" s="17"/>
      <c r="G1145" s="18"/>
      <c r="H1145" s="19"/>
      <c r="I1145" s="20" t="s">
        <v>190</v>
      </c>
      <c r="J1145" s="20" t="s">
        <v>3369</v>
      </c>
      <c r="K1145" s="20"/>
      <c r="L1145" s="21" t="s">
        <v>84</v>
      </c>
      <c r="M1145" s="66"/>
      <c r="N1145" s="23"/>
      <c r="O1145" s="20"/>
      <c r="P1145" s="20"/>
      <c r="Q1145" s="213" t="s">
        <v>688</v>
      </c>
    </row>
    <row r="1146" spans="1:18" hidden="1" outlineLevel="2">
      <c r="B1146" s="7" t="s">
        <v>41</v>
      </c>
      <c r="D1146" s="96" t="s">
        <v>3619</v>
      </c>
      <c r="E1146" s="58" t="s">
        <v>3624</v>
      </c>
      <c r="F1146" s="17"/>
      <c r="G1146" s="18"/>
      <c r="H1146" s="19"/>
      <c r="I1146" s="26" t="s">
        <v>191</v>
      </c>
      <c r="J1146" s="26" t="s">
        <v>3370</v>
      </c>
      <c r="K1146" s="26" t="s">
        <v>105</v>
      </c>
      <c r="L1146" s="27" t="s">
        <v>688</v>
      </c>
      <c r="M1146" s="392" t="s">
        <v>60</v>
      </c>
      <c r="N1146" s="385" t="s">
        <v>469</v>
      </c>
      <c r="O1146" s="26" t="s">
        <v>3565</v>
      </c>
      <c r="P1146" s="26" t="s">
        <v>106</v>
      </c>
      <c r="Q1146" s="214" t="s">
        <v>688</v>
      </c>
    </row>
    <row r="1147" spans="1:18" ht="60" hidden="1" outlineLevel="2">
      <c r="B1147" s="7" t="s">
        <v>41</v>
      </c>
      <c r="D1147" s="96" t="s">
        <v>3619</v>
      </c>
      <c r="E1147" s="58" t="s">
        <v>3624</v>
      </c>
      <c r="F1147" s="17"/>
      <c r="G1147" s="18"/>
      <c r="H1147" s="19"/>
      <c r="I1147" s="26" t="s">
        <v>193</v>
      </c>
      <c r="J1147" s="26" t="s">
        <v>3341</v>
      </c>
      <c r="K1147" s="26" t="s">
        <v>132</v>
      </c>
      <c r="L1147" s="27" t="s">
        <v>84</v>
      </c>
      <c r="M1147" s="392" t="s">
        <v>60</v>
      </c>
      <c r="N1147" s="385" t="s">
        <v>470</v>
      </c>
      <c r="O1147" s="53" t="s">
        <v>3681</v>
      </c>
      <c r="P1147" s="26" t="s">
        <v>132</v>
      </c>
      <c r="Q1147" s="214" t="s">
        <v>688</v>
      </c>
    </row>
    <row r="1148" spans="1:18" hidden="1" outlineLevel="2">
      <c r="B1148" s="7" t="s">
        <v>41</v>
      </c>
      <c r="D1148" s="96" t="s">
        <v>3619</v>
      </c>
      <c r="E1148" s="58" t="s">
        <v>3624</v>
      </c>
      <c r="F1148" s="17"/>
      <c r="G1148" s="18"/>
      <c r="H1148" s="19"/>
      <c r="I1148" s="26" t="s">
        <v>194</v>
      </c>
      <c r="J1148" s="26" t="s">
        <v>3342</v>
      </c>
      <c r="K1148" s="26" t="s">
        <v>132</v>
      </c>
      <c r="L1148" s="27" t="s">
        <v>84</v>
      </c>
      <c r="M1148" s="123"/>
      <c r="N1148" s="124"/>
      <c r="O1148" s="127"/>
      <c r="P1148" s="127"/>
      <c r="Q1148" s="218"/>
    </row>
    <row r="1149" spans="1:18" hidden="1" outlineLevel="2">
      <c r="B1149" s="7" t="s">
        <v>41</v>
      </c>
      <c r="D1149" s="96" t="s">
        <v>3619</v>
      </c>
      <c r="E1149" s="58" t="s">
        <v>3624</v>
      </c>
      <c r="F1149" s="17"/>
      <c r="G1149" s="18"/>
      <c r="H1149" s="19"/>
      <c r="I1149" s="20" t="s">
        <v>195</v>
      </c>
      <c r="J1149" s="20" t="s">
        <v>3371</v>
      </c>
      <c r="K1149" s="20"/>
      <c r="L1149" s="21" t="s">
        <v>84</v>
      </c>
      <c r="M1149" s="128"/>
      <c r="N1149" s="129"/>
      <c r="O1149" s="138"/>
      <c r="P1149" s="138"/>
      <c r="Q1149" s="219"/>
    </row>
    <row r="1150" spans="1:18" hidden="1" outlineLevel="2">
      <c r="B1150" s="7" t="s">
        <v>41</v>
      </c>
      <c r="D1150" s="96" t="s">
        <v>3619</v>
      </c>
      <c r="E1150" s="58" t="s">
        <v>3624</v>
      </c>
      <c r="F1150" s="17"/>
      <c r="G1150" s="18"/>
      <c r="H1150" s="19"/>
      <c r="I1150" s="26" t="s">
        <v>196</v>
      </c>
      <c r="J1150" s="26" t="s">
        <v>3372</v>
      </c>
      <c r="K1150" s="26" t="s">
        <v>105</v>
      </c>
      <c r="L1150" s="27" t="s">
        <v>688</v>
      </c>
      <c r="M1150" s="123"/>
      <c r="N1150" s="124"/>
      <c r="O1150" s="126"/>
      <c r="P1150" s="126"/>
      <c r="Q1150" s="218"/>
    </row>
    <row r="1151" spans="1:18" hidden="1" outlineLevel="2">
      <c r="B1151" s="7" t="s">
        <v>41</v>
      </c>
      <c r="D1151" s="96" t="s">
        <v>3619</v>
      </c>
      <c r="E1151" s="58" t="s">
        <v>3624</v>
      </c>
      <c r="F1151" s="17"/>
      <c r="G1151" s="18"/>
      <c r="H1151" s="19"/>
      <c r="I1151" s="26" t="s">
        <v>196</v>
      </c>
      <c r="J1151" s="26" t="s">
        <v>3372</v>
      </c>
      <c r="K1151" s="26" t="s">
        <v>105</v>
      </c>
      <c r="L1151" s="27" t="s">
        <v>84</v>
      </c>
      <c r="M1151" s="123"/>
      <c r="N1151" s="124"/>
      <c r="O1151" s="126"/>
      <c r="P1151" s="126"/>
      <c r="Q1151" s="218"/>
    </row>
    <row r="1152" spans="1:18" hidden="1" outlineLevel="2">
      <c r="B1152" s="7" t="s">
        <v>41</v>
      </c>
      <c r="D1152" s="96" t="s">
        <v>3619</v>
      </c>
      <c r="E1152" s="58" t="s">
        <v>3624</v>
      </c>
      <c r="F1152" s="17"/>
      <c r="G1152" s="18"/>
      <c r="H1152" s="19"/>
      <c r="I1152" s="26" t="s">
        <v>196</v>
      </c>
      <c r="J1152" s="26" t="s">
        <v>3372</v>
      </c>
      <c r="K1152" s="26" t="s">
        <v>105</v>
      </c>
      <c r="L1152" s="27" t="s">
        <v>84</v>
      </c>
      <c r="M1152" s="123"/>
      <c r="N1152" s="124"/>
      <c r="O1152" s="126"/>
      <c r="P1152" s="126"/>
      <c r="Q1152" s="218"/>
    </row>
    <row r="1153" spans="2:17" hidden="1" outlineLevel="2">
      <c r="B1153" s="7" t="s">
        <v>41</v>
      </c>
      <c r="D1153" s="96" t="s">
        <v>3619</v>
      </c>
      <c r="E1153" s="58" t="s">
        <v>3624</v>
      </c>
      <c r="F1153" s="17"/>
      <c r="G1153" s="18"/>
      <c r="H1153" s="19"/>
      <c r="I1153" s="26" t="s">
        <v>196</v>
      </c>
      <c r="J1153" s="26" t="s">
        <v>3372</v>
      </c>
      <c r="K1153" s="26" t="s">
        <v>105</v>
      </c>
      <c r="L1153" s="27" t="s">
        <v>84</v>
      </c>
      <c r="M1153" s="123"/>
      <c r="N1153" s="124"/>
      <c r="O1153" s="126"/>
      <c r="P1153" s="126"/>
      <c r="Q1153" s="218"/>
    </row>
    <row r="1154" spans="2:17" hidden="1" outlineLevel="2">
      <c r="B1154" s="7" t="s">
        <v>41</v>
      </c>
      <c r="D1154" s="96" t="s">
        <v>3619</v>
      </c>
      <c r="E1154" s="58" t="s">
        <v>3624</v>
      </c>
      <c r="F1154" s="17"/>
      <c r="G1154" s="18"/>
      <c r="H1154" s="19"/>
      <c r="I1154" s="26" t="s">
        <v>196</v>
      </c>
      <c r="J1154" s="26" t="s">
        <v>3372</v>
      </c>
      <c r="K1154" s="26" t="s">
        <v>105</v>
      </c>
      <c r="L1154" s="27" t="s">
        <v>84</v>
      </c>
      <c r="M1154" s="123"/>
      <c r="N1154" s="124"/>
      <c r="O1154" s="126"/>
      <c r="P1154" s="126"/>
      <c r="Q1154" s="218"/>
    </row>
    <row r="1155" spans="2:17" hidden="1" outlineLevel="2">
      <c r="B1155" s="7" t="s">
        <v>41</v>
      </c>
      <c r="D1155" s="96" t="s">
        <v>3619</v>
      </c>
      <c r="E1155" s="58" t="s">
        <v>3624</v>
      </c>
      <c r="F1155" s="17"/>
      <c r="G1155" s="18"/>
      <c r="H1155" s="19"/>
      <c r="I1155" s="20" t="s">
        <v>197</v>
      </c>
      <c r="J1155" s="20" t="s">
        <v>3373</v>
      </c>
      <c r="K1155" s="20"/>
      <c r="L1155" s="21" t="s">
        <v>84</v>
      </c>
      <c r="M1155" s="128"/>
      <c r="N1155" s="129"/>
      <c r="O1155" s="131"/>
      <c r="P1155" s="131"/>
      <c r="Q1155" s="219"/>
    </row>
    <row r="1156" spans="2:17" hidden="1" outlineLevel="2">
      <c r="B1156" s="7" t="s">
        <v>41</v>
      </c>
      <c r="D1156" s="96" t="s">
        <v>3619</v>
      </c>
      <c r="E1156" s="58" t="s">
        <v>3624</v>
      </c>
      <c r="F1156" s="17"/>
      <c r="G1156" s="18"/>
      <c r="H1156" s="19"/>
      <c r="I1156" s="26" t="s">
        <v>198</v>
      </c>
      <c r="J1156" s="26" t="s">
        <v>3374</v>
      </c>
      <c r="K1156" s="26" t="s">
        <v>105</v>
      </c>
      <c r="L1156" s="27" t="s">
        <v>688</v>
      </c>
      <c r="M1156" s="123"/>
      <c r="N1156" s="124"/>
      <c r="O1156" s="127"/>
      <c r="P1156" s="127"/>
      <c r="Q1156" s="218"/>
    </row>
    <row r="1157" spans="2:17" hidden="1" outlineLevel="2">
      <c r="B1157" s="7" t="s">
        <v>41</v>
      </c>
      <c r="D1157" s="96" t="s">
        <v>3619</v>
      </c>
      <c r="E1157" s="58" t="s">
        <v>3624</v>
      </c>
      <c r="F1157" s="17"/>
      <c r="G1157" s="18"/>
      <c r="H1157" s="19"/>
      <c r="I1157" s="26" t="s">
        <v>198</v>
      </c>
      <c r="J1157" s="26" t="s">
        <v>3374</v>
      </c>
      <c r="K1157" s="26" t="s">
        <v>105</v>
      </c>
      <c r="L1157" s="27" t="s">
        <v>84</v>
      </c>
      <c r="M1157" s="123"/>
      <c r="N1157" s="124"/>
      <c r="O1157" s="127"/>
      <c r="P1157" s="127"/>
      <c r="Q1157" s="218"/>
    </row>
    <row r="1158" spans="2:17" hidden="1" outlineLevel="2">
      <c r="B1158" s="7" t="s">
        <v>41</v>
      </c>
      <c r="D1158" s="96" t="s">
        <v>3619</v>
      </c>
      <c r="E1158" s="58" t="s">
        <v>3624</v>
      </c>
      <c r="F1158" s="17"/>
      <c r="G1158" s="18"/>
      <c r="H1158" s="19"/>
      <c r="I1158" s="26" t="s">
        <v>198</v>
      </c>
      <c r="J1158" s="26" t="s">
        <v>3374</v>
      </c>
      <c r="K1158" s="26" t="s">
        <v>105</v>
      </c>
      <c r="L1158" s="27" t="s">
        <v>84</v>
      </c>
      <c r="M1158" s="123"/>
      <c r="N1158" s="124"/>
      <c r="O1158" s="127"/>
      <c r="P1158" s="127"/>
      <c r="Q1158" s="218"/>
    </row>
    <row r="1159" spans="2:17" hidden="1" outlineLevel="2">
      <c r="B1159" s="7" t="s">
        <v>41</v>
      </c>
      <c r="D1159" s="96" t="s">
        <v>3619</v>
      </c>
      <c r="E1159" s="58" t="s">
        <v>3624</v>
      </c>
      <c r="F1159" s="17"/>
      <c r="G1159" s="18"/>
      <c r="H1159" s="19"/>
      <c r="I1159" s="26" t="s">
        <v>198</v>
      </c>
      <c r="J1159" s="26" t="s">
        <v>3374</v>
      </c>
      <c r="K1159" s="26" t="s">
        <v>105</v>
      </c>
      <c r="L1159" s="27" t="s">
        <v>84</v>
      </c>
      <c r="M1159" s="123"/>
      <c r="N1159" s="124"/>
      <c r="O1159" s="127"/>
      <c r="P1159" s="127"/>
      <c r="Q1159" s="218"/>
    </row>
    <row r="1160" spans="2:17" hidden="1" outlineLevel="2">
      <c r="B1160" s="7" t="s">
        <v>41</v>
      </c>
      <c r="D1160" s="96" t="s">
        <v>3619</v>
      </c>
      <c r="E1160" s="58" t="s">
        <v>3624</v>
      </c>
      <c r="F1160" s="17"/>
      <c r="G1160" s="18"/>
      <c r="H1160" s="19"/>
      <c r="I1160" s="26" t="s">
        <v>198</v>
      </c>
      <c r="J1160" s="26" t="s">
        <v>3374</v>
      </c>
      <c r="K1160" s="26" t="s">
        <v>105</v>
      </c>
      <c r="L1160" s="27" t="s">
        <v>84</v>
      </c>
      <c r="M1160" s="123"/>
      <c r="N1160" s="124"/>
      <c r="O1160" s="127"/>
      <c r="P1160" s="127"/>
      <c r="Q1160" s="218"/>
    </row>
    <row r="1161" spans="2:17" hidden="1" outlineLevel="2">
      <c r="B1161" s="7" t="s">
        <v>41</v>
      </c>
      <c r="D1161" s="96" t="s">
        <v>3619</v>
      </c>
      <c r="E1161" s="58" t="s">
        <v>3624</v>
      </c>
      <c r="F1161" s="17"/>
      <c r="G1161" s="18"/>
      <c r="H1161" s="19"/>
      <c r="I1161" s="26" t="s">
        <v>199</v>
      </c>
      <c r="J1161" s="26" t="s">
        <v>3375</v>
      </c>
      <c r="K1161" s="26" t="s">
        <v>132</v>
      </c>
      <c r="L1161" s="27" t="s">
        <v>84</v>
      </c>
      <c r="M1161" s="123"/>
      <c r="N1161" s="124"/>
      <c r="O1161" s="127"/>
      <c r="P1161" s="127"/>
      <c r="Q1161" s="218"/>
    </row>
    <row r="1162" spans="2:17" hidden="1" outlineLevel="2">
      <c r="B1162" s="7" t="s">
        <v>41</v>
      </c>
      <c r="D1162" s="96" t="s">
        <v>3619</v>
      </c>
      <c r="E1162" s="58" t="s">
        <v>3624</v>
      </c>
      <c r="F1162" s="17"/>
      <c r="G1162" s="18"/>
      <c r="H1162" s="19"/>
      <c r="I1162" s="20" t="s">
        <v>200</v>
      </c>
      <c r="J1162" s="20" t="s">
        <v>3376</v>
      </c>
      <c r="K1162" s="20"/>
      <c r="L1162" s="21" t="s">
        <v>84</v>
      </c>
      <c r="M1162" s="128"/>
      <c r="N1162" s="129"/>
      <c r="O1162" s="131"/>
      <c r="P1162" s="131"/>
      <c r="Q1162" s="219"/>
    </row>
    <row r="1163" spans="2:17" hidden="1" outlineLevel="2">
      <c r="B1163" s="7" t="s">
        <v>41</v>
      </c>
      <c r="D1163" s="96" t="s">
        <v>3619</v>
      </c>
      <c r="E1163" s="58" t="s">
        <v>3624</v>
      </c>
      <c r="F1163" s="17"/>
      <c r="G1163" s="18"/>
      <c r="H1163" s="19"/>
      <c r="I1163" s="26" t="s">
        <v>201</v>
      </c>
      <c r="J1163" s="26" t="s">
        <v>3377</v>
      </c>
      <c r="K1163" s="26" t="s">
        <v>105</v>
      </c>
      <c r="L1163" s="27" t="s">
        <v>688</v>
      </c>
      <c r="M1163" s="123"/>
      <c r="N1163" s="124"/>
      <c r="O1163" s="127"/>
      <c r="P1163" s="127"/>
      <c r="Q1163" s="218"/>
    </row>
    <row r="1164" spans="2:17" hidden="1" outlineLevel="2">
      <c r="B1164" s="7" t="s">
        <v>41</v>
      </c>
      <c r="D1164" s="96" t="s">
        <v>3619</v>
      </c>
      <c r="E1164" s="58" t="s">
        <v>3624</v>
      </c>
      <c r="F1164" s="17"/>
      <c r="G1164" s="18"/>
      <c r="H1164" s="19"/>
      <c r="I1164" s="26" t="s">
        <v>201</v>
      </c>
      <c r="J1164" s="26" t="s">
        <v>3377</v>
      </c>
      <c r="K1164" s="26" t="s">
        <v>105</v>
      </c>
      <c r="L1164" s="27" t="s">
        <v>84</v>
      </c>
      <c r="M1164" s="123"/>
      <c r="N1164" s="124"/>
      <c r="O1164" s="127"/>
      <c r="P1164" s="127"/>
      <c r="Q1164" s="218"/>
    </row>
    <row r="1165" spans="2:17" hidden="1" outlineLevel="2">
      <c r="B1165" s="7" t="s">
        <v>41</v>
      </c>
      <c r="D1165" s="96" t="s">
        <v>3619</v>
      </c>
      <c r="E1165" s="58" t="s">
        <v>3624</v>
      </c>
      <c r="F1165" s="17"/>
      <c r="G1165" s="18"/>
      <c r="H1165" s="19"/>
      <c r="I1165" s="26" t="s">
        <v>201</v>
      </c>
      <c r="J1165" s="26" t="s">
        <v>3377</v>
      </c>
      <c r="K1165" s="26" t="s">
        <v>105</v>
      </c>
      <c r="L1165" s="27" t="s">
        <v>84</v>
      </c>
      <c r="M1165" s="123"/>
      <c r="N1165" s="124"/>
      <c r="O1165" s="127"/>
      <c r="P1165" s="127"/>
      <c r="Q1165" s="218"/>
    </row>
    <row r="1166" spans="2:17" hidden="1" outlineLevel="2">
      <c r="B1166" s="7" t="s">
        <v>41</v>
      </c>
      <c r="D1166" s="96" t="s">
        <v>3619</v>
      </c>
      <c r="E1166" s="58" t="s">
        <v>3624</v>
      </c>
      <c r="F1166" s="17"/>
      <c r="G1166" s="18"/>
      <c r="H1166" s="19"/>
      <c r="I1166" s="26" t="s">
        <v>201</v>
      </c>
      <c r="J1166" s="26" t="s">
        <v>3377</v>
      </c>
      <c r="K1166" s="26" t="s">
        <v>105</v>
      </c>
      <c r="L1166" s="27" t="s">
        <v>84</v>
      </c>
      <c r="M1166" s="123"/>
      <c r="N1166" s="124"/>
      <c r="O1166" s="127"/>
      <c r="P1166" s="127"/>
      <c r="Q1166" s="218"/>
    </row>
    <row r="1167" spans="2:17" hidden="1" outlineLevel="2">
      <c r="B1167" s="7" t="s">
        <v>41</v>
      </c>
      <c r="D1167" s="96" t="s">
        <v>3619</v>
      </c>
      <c r="E1167" s="58" t="s">
        <v>3624</v>
      </c>
      <c r="F1167" s="17"/>
      <c r="G1167" s="18"/>
      <c r="H1167" s="19"/>
      <c r="I1167" s="20" t="str">
        <f>"3164"</f>
        <v>3164</v>
      </c>
      <c r="J1167" s="20" t="s">
        <v>3378</v>
      </c>
      <c r="K1167" s="20" t="s">
        <v>105</v>
      </c>
      <c r="L1167" s="21" t="s">
        <v>84</v>
      </c>
      <c r="M1167" s="128"/>
      <c r="N1167" s="129"/>
      <c r="O1167" s="131"/>
      <c r="P1167" s="131"/>
      <c r="Q1167" s="219"/>
    </row>
    <row r="1168" spans="2:17" hidden="1" outlineLevel="2">
      <c r="B1168" s="7" t="s">
        <v>41</v>
      </c>
      <c r="D1168" s="96" t="s">
        <v>3619</v>
      </c>
      <c r="E1168" s="58" t="s">
        <v>3624</v>
      </c>
      <c r="F1168" s="17"/>
      <c r="G1168" s="18"/>
      <c r="H1168" s="19"/>
      <c r="I1168" s="20" t="str">
        <f>"3229"</f>
        <v>3229</v>
      </c>
      <c r="J1168" s="20" t="s">
        <v>3379</v>
      </c>
      <c r="K1168" s="20" t="s">
        <v>157</v>
      </c>
      <c r="L1168" s="21" t="s">
        <v>84</v>
      </c>
      <c r="M1168" s="128"/>
      <c r="N1168" s="129"/>
      <c r="O1168" s="131"/>
      <c r="P1168" s="131"/>
      <c r="Q1168" s="219"/>
    </row>
    <row r="1169" spans="2:17" hidden="1" outlineLevel="2">
      <c r="B1169" s="7" t="s">
        <v>41</v>
      </c>
      <c r="D1169" s="96" t="s">
        <v>3619</v>
      </c>
      <c r="E1169" s="58" t="s">
        <v>3624</v>
      </c>
      <c r="F1169" s="17"/>
      <c r="G1169" s="18"/>
      <c r="H1169" s="19"/>
      <c r="I1169" s="20" t="str">
        <f>"3251"</f>
        <v>3251</v>
      </c>
      <c r="J1169" s="20" t="s">
        <v>3380</v>
      </c>
      <c r="K1169" s="20" t="s">
        <v>157</v>
      </c>
      <c r="L1169" s="21" t="s">
        <v>84</v>
      </c>
      <c r="M1169" s="128"/>
      <c r="N1169" s="129"/>
      <c r="O1169" s="131"/>
      <c r="P1169" s="131"/>
      <c r="Q1169" s="219"/>
    </row>
    <row r="1170" spans="2:17" ht="13.5" hidden="1" outlineLevel="2" thickBot="1">
      <c r="B1170" s="7" t="s">
        <v>41</v>
      </c>
      <c r="D1170" s="96" t="s">
        <v>3619</v>
      </c>
      <c r="E1170" s="58" t="s">
        <v>3624</v>
      </c>
      <c r="F1170" s="38"/>
      <c r="G1170" s="39"/>
      <c r="H1170" s="40"/>
      <c r="I1170" s="41" t="str">
        <f>"3207"</f>
        <v>3207</v>
      </c>
      <c r="J1170" s="41" t="s">
        <v>3381</v>
      </c>
      <c r="K1170" s="41" t="s">
        <v>132</v>
      </c>
      <c r="L1170" s="42" t="s">
        <v>84</v>
      </c>
      <c r="M1170" s="135"/>
      <c r="N1170" s="136"/>
      <c r="O1170" s="137"/>
      <c r="P1170" s="137"/>
      <c r="Q1170" s="220"/>
    </row>
    <row r="1171" spans="2:17" ht="13.5" hidden="1" outlineLevel="2" thickBot="1">
      <c r="B1171" s="7" t="s">
        <v>41</v>
      </c>
      <c r="D1171" s="96" t="s">
        <v>3619</v>
      </c>
      <c r="E1171" s="58" t="s">
        <v>3624</v>
      </c>
      <c r="F1171" s="198"/>
      <c r="G1171" s="198"/>
      <c r="H1171" s="198"/>
      <c r="I1171" s="198"/>
      <c r="J1171" s="198"/>
      <c r="K1171" s="198"/>
      <c r="L1171" s="198"/>
      <c r="M1171" s="9"/>
      <c r="N1171" s="9"/>
      <c r="O1171" s="9"/>
      <c r="P1171" s="9"/>
      <c r="Q1171" s="7"/>
    </row>
    <row r="1172" spans="2:17" ht="13.5" outlineLevel="1" collapsed="1" thickBot="1">
      <c r="B1172" s="7" t="s">
        <v>41</v>
      </c>
      <c r="D1172" s="96" t="s">
        <v>3619</v>
      </c>
      <c r="E1172" s="3" t="s">
        <v>3625</v>
      </c>
      <c r="F1172" s="13" t="s">
        <v>398</v>
      </c>
      <c r="G1172" s="14">
        <v>106</v>
      </c>
      <c r="H1172" s="14">
        <v>34</v>
      </c>
      <c r="I1172" s="1198" t="s">
        <v>3566</v>
      </c>
      <c r="J1172" s="1199"/>
      <c r="K1172" s="1199"/>
      <c r="L1172" s="1200"/>
      <c r="M1172" s="393" t="s">
        <v>60</v>
      </c>
      <c r="N1172" s="15"/>
      <c r="O1172" s="1199" t="s">
        <v>3773</v>
      </c>
      <c r="P1172" s="1197"/>
      <c r="Q1172" s="212" t="s">
        <v>109</v>
      </c>
    </row>
    <row r="1173" spans="2:17" hidden="1" outlineLevel="2">
      <c r="B1173" s="7" t="s">
        <v>41</v>
      </c>
      <c r="D1173" s="96" t="s">
        <v>3619</v>
      </c>
      <c r="E1173" s="58" t="s">
        <v>3625</v>
      </c>
      <c r="F1173" s="17"/>
      <c r="G1173" s="18"/>
      <c r="H1173" s="19"/>
      <c r="I1173" s="26" t="str">
        <f>"3227"</f>
        <v>3227</v>
      </c>
      <c r="J1173" s="26" t="s">
        <v>3382</v>
      </c>
      <c r="K1173" s="26" t="s">
        <v>132</v>
      </c>
      <c r="L1173" s="27" t="s">
        <v>688</v>
      </c>
      <c r="M1173" s="59"/>
      <c r="N1173" s="10"/>
      <c r="O1173" s="47" t="s">
        <v>719</v>
      </c>
      <c r="P1173" s="26" t="s">
        <v>132</v>
      </c>
      <c r="Q1173" s="222" t="s">
        <v>688</v>
      </c>
    </row>
    <row r="1174" spans="2:17" hidden="1" outlineLevel="2">
      <c r="B1174" s="7" t="s">
        <v>41</v>
      </c>
      <c r="D1174" s="96" t="s">
        <v>3619</v>
      </c>
      <c r="E1174" s="58" t="s">
        <v>3625</v>
      </c>
      <c r="F1174" s="17"/>
      <c r="G1174" s="18"/>
      <c r="H1174" s="19"/>
      <c r="I1174" s="20" t="s">
        <v>202</v>
      </c>
      <c r="J1174" s="20" t="s">
        <v>3383</v>
      </c>
      <c r="K1174" s="20"/>
      <c r="L1174" s="21" t="s">
        <v>84</v>
      </c>
      <c r="M1174" s="66"/>
      <c r="N1174" s="23"/>
      <c r="O1174" s="20"/>
      <c r="P1174" s="20"/>
      <c r="Q1174" s="213" t="s">
        <v>688</v>
      </c>
    </row>
    <row r="1175" spans="2:17" hidden="1" outlineLevel="2">
      <c r="B1175" s="7" t="s">
        <v>41</v>
      </c>
      <c r="D1175" s="96" t="s">
        <v>3619</v>
      </c>
      <c r="E1175" s="58" t="s">
        <v>3625</v>
      </c>
      <c r="F1175" s="17"/>
      <c r="G1175" s="18"/>
      <c r="H1175" s="19"/>
      <c r="I1175" s="26" t="s">
        <v>207</v>
      </c>
      <c r="J1175" s="26" t="s">
        <v>3384</v>
      </c>
      <c r="K1175" s="26" t="s">
        <v>203</v>
      </c>
      <c r="L1175" s="27" t="s">
        <v>84</v>
      </c>
      <c r="M1175" s="392" t="s">
        <v>60</v>
      </c>
      <c r="N1175" s="385" t="s">
        <v>471</v>
      </c>
      <c r="O1175" s="26" t="s">
        <v>3566</v>
      </c>
      <c r="P1175" s="26" t="s">
        <v>106</v>
      </c>
      <c r="Q1175" s="214" t="s">
        <v>688</v>
      </c>
    </row>
    <row r="1176" spans="2:17" ht="72" hidden="1" outlineLevel="2">
      <c r="B1176" s="7" t="s">
        <v>41</v>
      </c>
      <c r="D1176" s="96" t="s">
        <v>3619</v>
      </c>
      <c r="E1176" s="58" t="s">
        <v>3625</v>
      </c>
      <c r="F1176" s="17"/>
      <c r="G1176" s="18"/>
      <c r="H1176" s="19"/>
      <c r="I1176" s="26" t="s">
        <v>208</v>
      </c>
      <c r="J1176" s="26" t="s">
        <v>3341</v>
      </c>
      <c r="K1176" s="26" t="s">
        <v>132</v>
      </c>
      <c r="L1176" s="27" t="s">
        <v>84</v>
      </c>
      <c r="M1176" s="392" t="s">
        <v>60</v>
      </c>
      <c r="N1176" s="385" t="s">
        <v>472</v>
      </c>
      <c r="O1176" s="53" t="s">
        <v>3683</v>
      </c>
      <c r="P1176" s="26" t="s">
        <v>132</v>
      </c>
      <c r="Q1176" s="214" t="s">
        <v>688</v>
      </c>
    </row>
    <row r="1177" spans="2:17" hidden="1" outlineLevel="2">
      <c r="B1177" s="7" t="s">
        <v>41</v>
      </c>
      <c r="D1177" s="96" t="s">
        <v>3619</v>
      </c>
      <c r="E1177" s="58" t="s">
        <v>3625</v>
      </c>
      <c r="F1177" s="17"/>
      <c r="G1177" s="18"/>
      <c r="H1177" s="19"/>
      <c r="I1177" s="26" t="s">
        <v>209</v>
      </c>
      <c r="J1177" s="26" t="s">
        <v>3342</v>
      </c>
      <c r="K1177" s="26" t="s">
        <v>132</v>
      </c>
      <c r="L1177" s="27" t="s">
        <v>84</v>
      </c>
      <c r="M1177" s="123"/>
      <c r="N1177" s="124"/>
      <c r="O1177" s="127"/>
      <c r="P1177" s="127"/>
      <c r="Q1177" s="218"/>
    </row>
    <row r="1178" spans="2:17" hidden="1" outlineLevel="2">
      <c r="B1178" s="7" t="s">
        <v>41</v>
      </c>
      <c r="D1178" s="96" t="s">
        <v>3619</v>
      </c>
      <c r="E1178" s="58" t="s">
        <v>3625</v>
      </c>
      <c r="F1178" s="17"/>
      <c r="G1178" s="18"/>
      <c r="H1178" s="19"/>
      <c r="I1178" s="26" t="s">
        <v>210</v>
      </c>
      <c r="J1178" s="26" t="s">
        <v>3385</v>
      </c>
      <c r="K1178" s="26" t="s">
        <v>179</v>
      </c>
      <c r="L1178" s="27" t="s">
        <v>84</v>
      </c>
      <c r="M1178" s="148"/>
      <c r="N1178" s="149"/>
      <c r="O1178" s="127"/>
      <c r="P1178" s="127"/>
      <c r="Q1178" s="218"/>
    </row>
    <row r="1179" spans="2:17" hidden="1" outlineLevel="2">
      <c r="B1179" s="7" t="s">
        <v>41</v>
      </c>
      <c r="D1179" s="96" t="s">
        <v>3619</v>
      </c>
      <c r="E1179" s="58" t="s">
        <v>3625</v>
      </c>
      <c r="F1179" s="17"/>
      <c r="G1179" s="18"/>
      <c r="H1179" s="19"/>
      <c r="I1179" s="20" t="s">
        <v>204</v>
      </c>
      <c r="J1179" s="20" t="s">
        <v>3386</v>
      </c>
      <c r="K1179" s="20"/>
      <c r="L1179" s="21" t="s">
        <v>84</v>
      </c>
      <c r="M1179" s="128"/>
      <c r="N1179" s="129"/>
      <c r="O1179" s="131"/>
      <c r="P1179" s="131"/>
      <c r="Q1179" s="219"/>
    </row>
    <row r="1180" spans="2:17" hidden="1" outlineLevel="2">
      <c r="B1180" s="7" t="s">
        <v>41</v>
      </c>
      <c r="D1180" s="96" t="s">
        <v>3619</v>
      </c>
      <c r="E1180" s="58" t="s">
        <v>3625</v>
      </c>
      <c r="F1180" s="17"/>
      <c r="G1180" s="18"/>
      <c r="H1180" s="19"/>
      <c r="I1180" s="26" t="s">
        <v>211</v>
      </c>
      <c r="J1180" s="26" t="s">
        <v>3387</v>
      </c>
      <c r="K1180" s="26" t="s">
        <v>203</v>
      </c>
      <c r="L1180" s="27" t="s">
        <v>84</v>
      </c>
      <c r="M1180" s="148"/>
      <c r="N1180" s="149"/>
      <c r="O1180" s="127"/>
      <c r="P1180" s="127"/>
      <c r="Q1180" s="218"/>
    </row>
    <row r="1181" spans="2:17" hidden="1" outlineLevel="2">
      <c r="B1181" s="7" t="s">
        <v>41</v>
      </c>
      <c r="D1181" s="96" t="s">
        <v>3619</v>
      </c>
      <c r="E1181" s="58" t="s">
        <v>3625</v>
      </c>
      <c r="F1181" s="17"/>
      <c r="G1181" s="18"/>
      <c r="H1181" s="19"/>
      <c r="I1181" s="26" t="s">
        <v>212</v>
      </c>
      <c r="J1181" s="26" t="s">
        <v>3341</v>
      </c>
      <c r="K1181" s="26" t="s">
        <v>132</v>
      </c>
      <c r="L1181" s="27" t="s">
        <v>84</v>
      </c>
      <c r="M1181" s="123"/>
      <c r="N1181" s="124"/>
      <c r="O1181" s="153"/>
      <c r="P1181" s="127"/>
      <c r="Q1181" s="218"/>
    </row>
    <row r="1182" spans="2:17" hidden="1" outlineLevel="2">
      <c r="B1182" s="7" t="s">
        <v>41</v>
      </c>
      <c r="D1182" s="96" t="s">
        <v>3619</v>
      </c>
      <c r="E1182" s="58" t="s">
        <v>3625</v>
      </c>
      <c r="F1182" s="17"/>
      <c r="G1182" s="18"/>
      <c r="H1182" s="19"/>
      <c r="I1182" s="26" t="s">
        <v>213</v>
      </c>
      <c r="J1182" s="26" t="s">
        <v>3342</v>
      </c>
      <c r="K1182" s="26" t="s">
        <v>132</v>
      </c>
      <c r="L1182" s="27" t="s">
        <v>84</v>
      </c>
      <c r="M1182" s="123"/>
      <c r="N1182" s="124"/>
      <c r="O1182" s="127"/>
      <c r="P1182" s="127"/>
      <c r="Q1182" s="218"/>
    </row>
    <row r="1183" spans="2:17" hidden="1" outlineLevel="2">
      <c r="B1183" s="7" t="s">
        <v>41</v>
      </c>
      <c r="D1183" s="96" t="s">
        <v>3619</v>
      </c>
      <c r="E1183" s="58" t="s">
        <v>3625</v>
      </c>
      <c r="F1183" s="17"/>
      <c r="G1183" s="18"/>
      <c r="H1183" s="19"/>
      <c r="I1183" s="26" t="s">
        <v>214</v>
      </c>
      <c r="J1183" s="26" t="s">
        <v>3388</v>
      </c>
      <c r="K1183" s="26" t="s">
        <v>179</v>
      </c>
      <c r="L1183" s="27" t="s">
        <v>84</v>
      </c>
      <c r="M1183" s="148"/>
      <c r="N1183" s="149"/>
      <c r="O1183" s="127"/>
      <c r="P1183" s="127"/>
      <c r="Q1183" s="218"/>
    </row>
    <row r="1184" spans="2:17" hidden="1" outlineLevel="2">
      <c r="B1184" s="7" t="s">
        <v>41</v>
      </c>
      <c r="D1184" s="96" t="s">
        <v>3619</v>
      </c>
      <c r="E1184" s="58" t="s">
        <v>3625</v>
      </c>
      <c r="F1184" s="17"/>
      <c r="G1184" s="18"/>
      <c r="H1184" s="19"/>
      <c r="I1184" s="20" t="s">
        <v>205</v>
      </c>
      <c r="J1184" s="20" t="s">
        <v>3389</v>
      </c>
      <c r="K1184" s="20"/>
      <c r="L1184" s="21" t="s">
        <v>84</v>
      </c>
      <c r="M1184" s="128"/>
      <c r="N1184" s="129"/>
      <c r="O1184" s="131"/>
      <c r="P1184" s="131"/>
      <c r="Q1184" s="219"/>
    </row>
    <row r="1185" spans="2:17" hidden="1" outlineLevel="2">
      <c r="B1185" s="7" t="s">
        <v>41</v>
      </c>
      <c r="D1185" s="96" t="s">
        <v>3619</v>
      </c>
      <c r="E1185" s="58" t="s">
        <v>3625</v>
      </c>
      <c r="F1185" s="17"/>
      <c r="G1185" s="18"/>
      <c r="H1185" s="19"/>
      <c r="I1185" s="26" t="s">
        <v>215</v>
      </c>
      <c r="J1185" s="26" t="s">
        <v>3390</v>
      </c>
      <c r="K1185" s="26" t="s">
        <v>203</v>
      </c>
      <c r="L1185" s="27" t="s">
        <v>84</v>
      </c>
      <c r="M1185" s="148"/>
      <c r="N1185" s="149"/>
      <c r="O1185" s="127"/>
      <c r="P1185" s="127"/>
      <c r="Q1185" s="218"/>
    </row>
    <row r="1186" spans="2:17" hidden="1" outlineLevel="2">
      <c r="B1186" s="7" t="s">
        <v>41</v>
      </c>
      <c r="D1186" s="96" t="s">
        <v>3619</v>
      </c>
      <c r="E1186" s="58" t="s">
        <v>3625</v>
      </c>
      <c r="F1186" s="17"/>
      <c r="G1186" s="18"/>
      <c r="H1186" s="19"/>
      <c r="I1186" s="26" t="s">
        <v>216</v>
      </c>
      <c r="J1186" s="26" t="s">
        <v>3341</v>
      </c>
      <c r="K1186" s="26" t="s">
        <v>132</v>
      </c>
      <c r="L1186" s="27" t="s">
        <v>84</v>
      </c>
      <c r="M1186" s="123"/>
      <c r="N1186" s="124"/>
      <c r="O1186" s="153"/>
      <c r="P1186" s="127"/>
      <c r="Q1186" s="218"/>
    </row>
    <row r="1187" spans="2:17" hidden="1" outlineLevel="2">
      <c r="B1187" s="7" t="s">
        <v>41</v>
      </c>
      <c r="D1187" s="96" t="s">
        <v>3619</v>
      </c>
      <c r="E1187" s="58" t="s">
        <v>3625</v>
      </c>
      <c r="F1187" s="17"/>
      <c r="G1187" s="18"/>
      <c r="H1187" s="19"/>
      <c r="I1187" s="26" t="s">
        <v>217</v>
      </c>
      <c r="J1187" s="26" t="s">
        <v>3342</v>
      </c>
      <c r="K1187" s="26" t="s">
        <v>132</v>
      </c>
      <c r="L1187" s="27" t="s">
        <v>84</v>
      </c>
      <c r="M1187" s="123"/>
      <c r="N1187" s="124"/>
      <c r="O1187" s="127"/>
      <c r="P1187" s="127"/>
      <c r="Q1187" s="218"/>
    </row>
    <row r="1188" spans="2:17" hidden="1" outlineLevel="2">
      <c r="B1188" s="7" t="s">
        <v>41</v>
      </c>
      <c r="D1188" s="96" t="s">
        <v>3619</v>
      </c>
      <c r="E1188" s="58" t="s">
        <v>3625</v>
      </c>
      <c r="F1188" s="17"/>
      <c r="G1188" s="18"/>
      <c r="H1188" s="19"/>
      <c r="I1188" s="26" t="s">
        <v>218</v>
      </c>
      <c r="J1188" s="26" t="s">
        <v>3391</v>
      </c>
      <c r="K1188" s="26" t="s">
        <v>179</v>
      </c>
      <c r="L1188" s="27" t="s">
        <v>84</v>
      </c>
      <c r="M1188" s="148"/>
      <c r="N1188" s="149"/>
      <c r="O1188" s="127"/>
      <c r="P1188" s="127"/>
      <c r="Q1188" s="218"/>
    </row>
    <row r="1189" spans="2:17" ht="13.5" hidden="1" outlineLevel="2" thickBot="1">
      <c r="B1189" s="7" t="s">
        <v>41</v>
      </c>
      <c r="D1189" s="96" t="s">
        <v>3619</v>
      </c>
      <c r="E1189" s="58" t="s">
        <v>3625</v>
      </c>
      <c r="F1189" s="38"/>
      <c r="G1189" s="39"/>
      <c r="H1189" s="40"/>
      <c r="I1189" s="41" t="str">
        <f>"5479"</f>
        <v>5479</v>
      </c>
      <c r="J1189" s="41" t="s">
        <v>3392</v>
      </c>
      <c r="K1189" s="41" t="s">
        <v>132</v>
      </c>
      <c r="L1189" s="42" t="s">
        <v>84</v>
      </c>
      <c r="M1189" s="135"/>
      <c r="N1189" s="136"/>
      <c r="O1189" s="137"/>
      <c r="P1189" s="137"/>
      <c r="Q1189" s="220"/>
    </row>
    <row r="1190" spans="2:17" ht="13.5" hidden="1" outlineLevel="2" thickBot="1">
      <c r="B1190" s="7" t="s">
        <v>41</v>
      </c>
      <c r="D1190" s="96" t="s">
        <v>3619</v>
      </c>
      <c r="E1190" s="58" t="s">
        <v>3625</v>
      </c>
      <c r="F1190" s="198"/>
      <c r="G1190" s="198"/>
      <c r="H1190" s="198"/>
      <c r="I1190" s="198"/>
      <c r="J1190" s="198"/>
      <c r="K1190" s="198"/>
      <c r="L1190" s="198"/>
      <c r="M1190" s="9"/>
      <c r="N1190" s="9"/>
      <c r="O1190" s="9"/>
      <c r="P1190" s="9"/>
      <c r="Q1190" s="7"/>
    </row>
    <row r="1191" spans="2:17" ht="13.5" outlineLevel="1" collapsed="1" thickBot="1">
      <c r="B1191" s="7" t="s">
        <v>41</v>
      </c>
      <c r="D1191" s="96" t="s">
        <v>3619</v>
      </c>
      <c r="E1191" s="3" t="s">
        <v>3626</v>
      </c>
      <c r="F1191" s="13" t="s">
        <v>44</v>
      </c>
      <c r="G1191" s="14">
        <v>105</v>
      </c>
      <c r="H1191" s="14">
        <v>34</v>
      </c>
      <c r="I1191" s="1198" t="s">
        <v>3567</v>
      </c>
      <c r="J1191" s="1199"/>
      <c r="K1191" s="1199"/>
      <c r="L1191" s="1200"/>
      <c r="M1191" s="393" t="s">
        <v>60</v>
      </c>
      <c r="N1191" s="15"/>
      <c r="O1191" s="1199" t="s">
        <v>3773</v>
      </c>
      <c r="P1191" s="1197"/>
      <c r="Q1191" s="64" t="s">
        <v>84</v>
      </c>
    </row>
    <row r="1192" spans="2:17" hidden="1" outlineLevel="2">
      <c r="B1192" s="7" t="s">
        <v>41</v>
      </c>
      <c r="D1192" s="96" t="s">
        <v>3619</v>
      </c>
      <c r="E1192" s="58" t="s">
        <v>3626</v>
      </c>
      <c r="F1192" s="17"/>
      <c r="G1192" s="18"/>
      <c r="H1192" s="19"/>
      <c r="I1192" s="26" t="str">
        <f>"3035"</f>
        <v>3035</v>
      </c>
      <c r="J1192" s="26" t="s">
        <v>3368</v>
      </c>
      <c r="K1192" s="26" t="s">
        <v>132</v>
      </c>
      <c r="L1192" s="27" t="s">
        <v>688</v>
      </c>
      <c r="M1192" s="59"/>
      <c r="N1192" s="10"/>
      <c r="O1192" s="47" t="s">
        <v>720</v>
      </c>
      <c r="P1192" s="26" t="s">
        <v>132</v>
      </c>
      <c r="Q1192" s="222" t="s">
        <v>688</v>
      </c>
    </row>
    <row r="1193" spans="2:17" hidden="1" outlineLevel="2">
      <c r="B1193" s="7" t="s">
        <v>41</v>
      </c>
      <c r="D1193" s="96" t="s">
        <v>3619</v>
      </c>
      <c r="E1193" s="58" t="s">
        <v>3626</v>
      </c>
      <c r="F1193" s="17"/>
      <c r="G1193" s="18"/>
      <c r="H1193" s="19"/>
      <c r="I1193" s="20" t="s">
        <v>190</v>
      </c>
      <c r="J1193" s="20" t="s">
        <v>3369</v>
      </c>
      <c r="K1193" s="20"/>
      <c r="L1193" s="21" t="s">
        <v>84</v>
      </c>
      <c r="M1193" s="66"/>
      <c r="N1193" s="23"/>
      <c r="O1193" s="20"/>
      <c r="P1193" s="20"/>
      <c r="Q1193" s="213" t="s">
        <v>688</v>
      </c>
    </row>
    <row r="1194" spans="2:17" hidden="1" outlineLevel="2">
      <c r="B1194" s="7" t="s">
        <v>41</v>
      </c>
      <c r="D1194" s="96" t="s">
        <v>3619</v>
      </c>
      <c r="E1194" s="58" t="s">
        <v>3626</v>
      </c>
      <c r="F1194" s="17"/>
      <c r="G1194" s="18"/>
      <c r="H1194" s="19"/>
      <c r="I1194" s="26" t="s">
        <v>191</v>
      </c>
      <c r="J1194" s="26" t="s">
        <v>3370</v>
      </c>
      <c r="K1194" s="26" t="s">
        <v>105</v>
      </c>
      <c r="L1194" s="27" t="s">
        <v>688</v>
      </c>
      <c r="M1194" s="392" t="s">
        <v>60</v>
      </c>
      <c r="N1194" s="385" t="s">
        <v>61</v>
      </c>
      <c r="O1194" s="26" t="s">
        <v>3698</v>
      </c>
      <c r="P1194" s="26" t="s">
        <v>106</v>
      </c>
      <c r="Q1194" s="214" t="s">
        <v>688</v>
      </c>
    </row>
    <row r="1195" spans="2:17" ht="24" hidden="1" outlineLevel="2">
      <c r="B1195" s="7" t="s">
        <v>41</v>
      </c>
      <c r="D1195" s="96" t="s">
        <v>3619</v>
      </c>
      <c r="E1195" s="58" t="s">
        <v>3626</v>
      </c>
      <c r="F1195" s="17"/>
      <c r="G1195" s="18"/>
      <c r="H1195" s="19"/>
      <c r="I1195" s="26" t="s">
        <v>193</v>
      </c>
      <c r="J1195" s="26" t="s">
        <v>3341</v>
      </c>
      <c r="K1195" s="26" t="s">
        <v>132</v>
      </c>
      <c r="L1195" s="27" t="s">
        <v>84</v>
      </c>
      <c r="M1195" s="392" t="s">
        <v>60</v>
      </c>
      <c r="N1195" s="385" t="s">
        <v>62</v>
      </c>
      <c r="O1195" s="53" t="s">
        <v>3699</v>
      </c>
      <c r="P1195" s="26" t="s">
        <v>132</v>
      </c>
      <c r="Q1195" s="214" t="s">
        <v>688</v>
      </c>
    </row>
    <row r="1196" spans="2:17" hidden="1" outlineLevel="2">
      <c r="B1196" s="7" t="s">
        <v>41</v>
      </c>
      <c r="D1196" s="96" t="s">
        <v>3619</v>
      </c>
      <c r="E1196" s="58" t="s">
        <v>3626</v>
      </c>
      <c r="F1196" s="17"/>
      <c r="G1196" s="18"/>
      <c r="H1196" s="19"/>
      <c r="I1196" s="26" t="s">
        <v>194</v>
      </c>
      <c r="J1196" s="26" t="s">
        <v>3342</v>
      </c>
      <c r="K1196" s="26" t="s">
        <v>132</v>
      </c>
      <c r="L1196" s="27" t="s">
        <v>84</v>
      </c>
      <c r="M1196" s="123"/>
      <c r="N1196" s="124"/>
      <c r="O1196" s="127"/>
      <c r="P1196" s="127"/>
      <c r="Q1196" s="218"/>
    </row>
    <row r="1197" spans="2:17" hidden="1" outlineLevel="2">
      <c r="B1197" s="7" t="s">
        <v>41</v>
      </c>
      <c r="D1197" s="96" t="s">
        <v>3619</v>
      </c>
      <c r="E1197" s="58" t="s">
        <v>3626</v>
      </c>
      <c r="F1197" s="17"/>
      <c r="G1197" s="18"/>
      <c r="H1197" s="19"/>
      <c r="I1197" s="20" t="s">
        <v>195</v>
      </c>
      <c r="J1197" s="20" t="s">
        <v>3371</v>
      </c>
      <c r="K1197" s="20"/>
      <c r="L1197" s="21" t="s">
        <v>84</v>
      </c>
      <c r="M1197" s="128"/>
      <c r="N1197" s="129"/>
      <c r="O1197" s="138"/>
      <c r="P1197" s="138"/>
      <c r="Q1197" s="219"/>
    </row>
    <row r="1198" spans="2:17" hidden="1" outlineLevel="2">
      <c r="B1198" s="7" t="s">
        <v>41</v>
      </c>
      <c r="D1198" s="96" t="s">
        <v>3619</v>
      </c>
      <c r="E1198" s="58" t="s">
        <v>3626</v>
      </c>
      <c r="F1198" s="17"/>
      <c r="G1198" s="18"/>
      <c r="H1198" s="19"/>
      <c r="I1198" s="26" t="s">
        <v>196</v>
      </c>
      <c r="J1198" s="26" t="s">
        <v>3372</v>
      </c>
      <c r="K1198" s="26" t="s">
        <v>105</v>
      </c>
      <c r="L1198" s="27" t="s">
        <v>688</v>
      </c>
      <c r="M1198" s="123"/>
      <c r="N1198" s="124"/>
      <c r="O1198" s="126"/>
      <c r="P1198" s="126"/>
      <c r="Q1198" s="218"/>
    </row>
    <row r="1199" spans="2:17" hidden="1" outlineLevel="2">
      <c r="B1199" s="7" t="s">
        <v>41</v>
      </c>
      <c r="D1199" s="96" t="s">
        <v>3619</v>
      </c>
      <c r="E1199" s="58" t="s">
        <v>3626</v>
      </c>
      <c r="F1199" s="17"/>
      <c r="G1199" s="18"/>
      <c r="H1199" s="19"/>
      <c r="I1199" s="26" t="s">
        <v>196</v>
      </c>
      <c r="J1199" s="26" t="s">
        <v>3372</v>
      </c>
      <c r="K1199" s="26" t="s">
        <v>105</v>
      </c>
      <c r="L1199" s="27" t="s">
        <v>84</v>
      </c>
      <c r="M1199" s="123"/>
      <c r="N1199" s="124"/>
      <c r="O1199" s="126"/>
      <c r="P1199" s="126"/>
      <c r="Q1199" s="218"/>
    </row>
    <row r="1200" spans="2:17" hidden="1" outlineLevel="2">
      <c r="B1200" s="7" t="s">
        <v>41</v>
      </c>
      <c r="D1200" s="96" t="s">
        <v>3619</v>
      </c>
      <c r="E1200" s="58" t="s">
        <v>3626</v>
      </c>
      <c r="F1200" s="17"/>
      <c r="G1200" s="18"/>
      <c r="H1200" s="19"/>
      <c r="I1200" s="26" t="s">
        <v>196</v>
      </c>
      <c r="J1200" s="26" t="s">
        <v>3372</v>
      </c>
      <c r="K1200" s="26" t="s">
        <v>105</v>
      </c>
      <c r="L1200" s="27" t="s">
        <v>84</v>
      </c>
      <c r="M1200" s="123"/>
      <c r="N1200" s="124"/>
      <c r="O1200" s="126"/>
      <c r="P1200" s="126"/>
      <c r="Q1200" s="218"/>
    </row>
    <row r="1201" spans="2:17" hidden="1" outlineLevel="2">
      <c r="B1201" s="7" t="s">
        <v>41</v>
      </c>
      <c r="D1201" s="96" t="s">
        <v>3619</v>
      </c>
      <c r="E1201" s="58" t="s">
        <v>3626</v>
      </c>
      <c r="F1201" s="17"/>
      <c r="G1201" s="18"/>
      <c r="H1201" s="19"/>
      <c r="I1201" s="26" t="s">
        <v>196</v>
      </c>
      <c r="J1201" s="26" t="s">
        <v>3372</v>
      </c>
      <c r="K1201" s="26" t="s">
        <v>105</v>
      </c>
      <c r="L1201" s="27" t="s">
        <v>84</v>
      </c>
      <c r="M1201" s="123"/>
      <c r="N1201" s="124"/>
      <c r="O1201" s="126"/>
      <c r="P1201" s="126"/>
      <c r="Q1201" s="218"/>
    </row>
    <row r="1202" spans="2:17" hidden="1" outlineLevel="2">
      <c r="B1202" s="7" t="s">
        <v>41</v>
      </c>
      <c r="D1202" s="96" t="s">
        <v>3619</v>
      </c>
      <c r="E1202" s="58" t="s">
        <v>3626</v>
      </c>
      <c r="F1202" s="17"/>
      <c r="G1202" s="18"/>
      <c r="H1202" s="19"/>
      <c r="I1202" s="26" t="s">
        <v>196</v>
      </c>
      <c r="J1202" s="26" t="s">
        <v>3372</v>
      </c>
      <c r="K1202" s="26" t="s">
        <v>105</v>
      </c>
      <c r="L1202" s="27" t="s">
        <v>84</v>
      </c>
      <c r="M1202" s="123"/>
      <c r="N1202" s="124"/>
      <c r="O1202" s="126"/>
      <c r="P1202" s="126"/>
      <c r="Q1202" s="218"/>
    </row>
    <row r="1203" spans="2:17" hidden="1" outlineLevel="2">
      <c r="B1203" s="7" t="s">
        <v>41</v>
      </c>
      <c r="D1203" s="96" t="s">
        <v>3619</v>
      </c>
      <c r="E1203" s="58" t="s">
        <v>3626</v>
      </c>
      <c r="F1203" s="17"/>
      <c r="G1203" s="18"/>
      <c r="H1203" s="19"/>
      <c r="I1203" s="20" t="s">
        <v>197</v>
      </c>
      <c r="J1203" s="20" t="s">
        <v>3373</v>
      </c>
      <c r="K1203" s="20"/>
      <c r="L1203" s="21" t="s">
        <v>84</v>
      </c>
      <c r="M1203" s="128"/>
      <c r="N1203" s="129"/>
      <c r="O1203" s="131"/>
      <c r="P1203" s="131"/>
      <c r="Q1203" s="219"/>
    </row>
    <row r="1204" spans="2:17" hidden="1" outlineLevel="2">
      <c r="B1204" s="7" t="s">
        <v>41</v>
      </c>
      <c r="D1204" s="96" t="s">
        <v>3619</v>
      </c>
      <c r="E1204" s="58" t="s">
        <v>3626</v>
      </c>
      <c r="F1204" s="17"/>
      <c r="G1204" s="18"/>
      <c r="H1204" s="19"/>
      <c r="I1204" s="26" t="s">
        <v>198</v>
      </c>
      <c r="J1204" s="26" t="s">
        <v>3374</v>
      </c>
      <c r="K1204" s="26" t="s">
        <v>105</v>
      </c>
      <c r="L1204" s="27" t="s">
        <v>688</v>
      </c>
      <c r="M1204" s="123"/>
      <c r="N1204" s="124"/>
      <c r="O1204" s="127"/>
      <c r="P1204" s="127"/>
      <c r="Q1204" s="218"/>
    </row>
    <row r="1205" spans="2:17" hidden="1" outlineLevel="2">
      <c r="B1205" s="7" t="s">
        <v>41</v>
      </c>
      <c r="D1205" s="96" t="s">
        <v>3619</v>
      </c>
      <c r="E1205" s="58" t="s">
        <v>3626</v>
      </c>
      <c r="F1205" s="17"/>
      <c r="G1205" s="18"/>
      <c r="H1205" s="19"/>
      <c r="I1205" s="26" t="s">
        <v>198</v>
      </c>
      <c r="J1205" s="26" t="s">
        <v>3374</v>
      </c>
      <c r="K1205" s="26" t="s">
        <v>105</v>
      </c>
      <c r="L1205" s="27" t="s">
        <v>84</v>
      </c>
      <c r="M1205" s="123"/>
      <c r="N1205" s="124"/>
      <c r="O1205" s="127"/>
      <c r="P1205" s="127"/>
      <c r="Q1205" s="218"/>
    </row>
    <row r="1206" spans="2:17" hidden="1" outlineLevel="2">
      <c r="B1206" s="7" t="s">
        <v>41</v>
      </c>
      <c r="D1206" s="96" t="s">
        <v>3619</v>
      </c>
      <c r="E1206" s="58" t="s">
        <v>3626</v>
      </c>
      <c r="F1206" s="17"/>
      <c r="G1206" s="18"/>
      <c r="H1206" s="19"/>
      <c r="I1206" s="26" t="s">
        <v>198</v>
      </c>
      <c r="J1206" s="26" t="s">
        <v>3374</v>
      </c>
      <c r="K1206" s="26" t="s">
        <v>105</v>
      </c>
      <c r="L1206" s="27" t="s">
        <v>84</v>
      </c>
      <c r="M1206" s="123"/>
      <c r="N1206" s="124"/>
      <c r="O1206" s="127"/>
      <c r="P1206" s="127"/>
      <c r="Q1206" s="218"/>
    </row>
    <row r="1207" spans="2:17" hidden="1" outlineLevel="2">
      <c r="B1207" s="7" t="s">
        <v>41</v>
      </c>
      <c r="D1207" s="96" t="s">
        <v>3619</v>
      </c>
      <c r="E1207" s="58" t="s">
        <v>3626</v>
      </c>
      <c r="F1207" s="17"/>
      <c r="G1207" s="18"/>
      <c r="H1207" s="19"/>
      <c r="I1207" s="26" t="s">
        <v>198</v>
      </c>
      <c r="J1207" s="26" t="s">
        <v>3374</v>
      </c>
      <c r="K1207" s="26" t="s">
        <v>105</v>
      </c>
      <c r="L1207" s="27" t="s">
        <v>84</v>
      </c>
      <c r="M1207" s="123"/>
      <c r="N1207" s="124"/>
      <c r="O1207" s="127"/>
      <c r="P1207" s="127"/>
      <c r="Q1207" s="218"/>
    </row>
    <row r="1208" spans="2:17" hidden="1" outlineLevel="2">
      <c r="B1208" s="7" t="s">
        <v>41</v>
      </c>
      <c r="D1208" s="96" t="s">
        <v>3619</v>
      </c>
      <c r="E1208" s="58" t="s">
        <v>3626</v>
      </c>
      <c r="F1208" s="17"/>
      <c r="G1208" s="18"/>
      <c r="H1208" s="19"/>
      <c r="I1208" s="26" t="s">
        <v>198</v>
      </c>
      <c r="J1208" s="26" t="s">
        <v>3374</v>
      </c>
      <c r="K1208" s="26" t="s">
        <v>105</v>
      </c>
      <c r="L1208" s="27" t="s">
        <v>84</v>
      </c>
      <c r="M1208" s="123"/>
      <c r="N1208" s="124"/>
      <c r="O1208" s="127"/>
      <c r="P1208" s="127"/>
      <c r="Q1208" s="218"/>
    </row>
    <row r="1209" spans="2:17" hidden="1" outlineLevel="2">
      <c r="B1209" s="7" t="s">
        <v>41</v>
      </c>
      <c r="D1209" s="96" t="s">
        <v>3619</v>
      </c>
      <c r="E1209" s="58" t="s">
        <v>3626</v>
      </c>
      <c r="F1209" s="17"/>
      <c r="G1209" s="18"/>
      <c r="H1209" s="19"/>
      <c r="I1209" s="26" t="s">
        <v>199</v>
      </c>
      <c r="J1209" s="26" t="s">
        <v>3375</v>
      </c>
      <c r="K1209" s="26" t="s">
        <v>132</v>
      </c>
      <c r="L1209" s="27" t="s">
        <v>84</v>
      </c>
      <c r="M1209" s="123"/>
      <c r="N1209" s="124"/>
      <c r="O1209" s="127"/>
      <c r="P1209" s="127"/>
      <c r="Q1209" s="218"/>
    </row>
    <row r="1210" spans="2:17" hidden="1" outlineLevel="2">
      <c r="B1210" s="7" t="s">
        <v>41</v>
      </c>
      <c r="D1210" s="96" t="s">
        <v>3619</v>
      </c>
      <c r="E1210" s="58" t="s">
        <v>3626</v>
      </c>
      <c r="F1210" s="17"/>
      <c r="G1210" s="18"/>
      <c r="H1210" s="19"/>
      <c r="I1210" s="20" t="s">
        <v>200</v>
      </c>
      <c r="J1210" s="20" t="s">
        <v>3376</v>
      </c>
      <c r="K1210" s="20"/>
      <c r="L1210" s="21" t="s">
        <v>84</v>
      </c>
      <c r="M1210" s="128"/>
      <c r="N1210" s="129"/>
      <c r="O1210" s="131"/>
      <c r="P1210" s="131"/>
      <c r="Q1210" s="219"/>
    </row>
    <row r="1211" spans="2:17" hidden="1" outlineLevel="2">
      <c r="B1211" s="7" t="s">
        <v>41</v>
      </c>
      <c r="D1211" s="96" t="s">
        <v>3619</v>
      </c>
      <c r="E1211" s="58" t="s">
        <v>3626</v>
      </c>
      <c r="F1211" s="17"/>
      <c r="G1211" s="18"/>
      <c r="H1211" s="19"/>
      <c r="I1211" s="26" t="s">
        <v>201</v>
      </c>
      <c r="J1211" s="26" t="s">
        <v>3377</v>
      </c>
      <c r="K1211" s="26" t="s">
        <v>105</v>
      </c>
      <c r="L1211" s="27" t="s">
        <v>688</v>
      </c>
      <c r="M1211" s="123"/>
      <c r="N1211" s="124"/>
      <c r="O1211" s="127"/>
      <c r="P1211" s="127"/>
      <c r="Q1211" s="218"/>
    </row>
    <row r="1212" spans="2:17" hidden="1" outlineLevel="2">
      <c r="B1212" s="7" t="s">
        <v>41</v>
      </c>
      <c r="D1212" s="96" t="s">
        <v>3619</v>
      </c>
      <c r="E1212" s="58" t="s">
        <v>3626</v>
      </c>
      <c r="F1212" s="17"/>
      <c r="G1212" s="18"/>
      <c r="H1212" s="19"/>
      <c r="I1212" s="26" t="s">
        <v>201</v>
      </c>
      <c r="J1212" s="26" t="s">
        <v>3377</v>
      </c>
      <c r="K1212" s="26" t="s">
        <v>105</v>
      </c>
      <c r="L1212" s="27" t="s">
        <v>84</v>
      </c>
      <c r="M1212" s="123"/>
      <c r="N1212" s="124"/>
      <c r="O1212" s="127"/>
      <c r="P1212" s="127"/>
      <c r="Q1212" s="218"/>
    </row>
    <row r="1213" spans="2:17" hidden="1" outlineLevel="2">
      <c r="B1213" s="7" t="s">
        <v>41</v>
      </c>
      <c r="D1213" s="96" t="s">
        <v>3619</v>
      </c>
      <c r="E1213" s="58" t="s">
        <v>3626</v>
      </c>
      <c r="F1213" s="17"/>
      <c r="G1213" s="18"/>
      <c r="H1213" s="19"/>
      <c r="I1213" s="26" t="s">
        <v>201</v>
      </c>
      <c r="J1213" s="26" t="s">
        <v>3377</v>
      </c>
      <c r="K1213" s="26" t="s">
        <v>105</v>
      </c>
      <c r="L1213" s="27" t="s">
        <v>84</v>
      </c>
      <c r="M1213" s="123"/>
      <c r="N1213" s="124"/>
      <c r="O1213" s="127"/>
      <c r="P1213" s="127"/>
      <c r="Q1213" s="218"/>
    </row>
    <row r="1214" spans="2:17" hidden="1" outlineLevel="2">
      <c r="B1214" s="7" t="s">
        <v>41</v>
      </c>
      <c r="D1214" s="96" t="s">
        <v>3619</v>
      </c>
      <c r="E1214" s="58" t="s">
        <v>3626</v>
      </c>
      <c r="F1214" s="17"/>
      <c r="G1214" s="18"/>
      <c r="H1214" s="19"/>
      <c r="I1214" s="26" t="s">
        <v>201</v>
      </c>
      <c r="J1214" s="26" t="s">
        <v>3377</v>
      </c>
      <c r="K1214" s="26" t="s">
        <v>105</v>
      </c>
      <c r="L1214" s="27" t="s">
        <v>84</v>
      </c>
      <c r="M1214" s="123"/>
      <c r="N1214" s="124"/>
      <c r="O1214" s="127"/>
      <c r="P1214" s="127"/>
      <c r="Q1214" s="218"/>
    </row>
    <row r="1215" spans="2:17" hidden="1" outlineLevel="2">
      <c r="B1215" s="7" t="s">
        <v>41</v>
      </c>
      <c r="D1215" s="96" t="s">
        <v>3619</v>
      </c>
      <c r="E1215" s="58" t="s">
        <v>3626</v>
      </c>
      <c r="F1215" s="17"/>
      <c r="G1215" s="18"/>
      <c r="H1215" s="19"/>
      <c r="I1215" s="20" t="str">
        <f>"3164"</f>
        <v>3164</v>
      </c>
      <c r="J1215" s="20" t="s">
        <v>3378</v>
      </c>
      <c r="K1215" s="20" t="s">
        <v>105</v>
      </c>
      <c r="L1215" s="21" t="s">
        <v>84</v>
      </c>
      <c r="M1215" s="128"/>
      <c r="N1215" s="129"/>
      <c r="O1215" s="131"/>
      <c r="P1215" s="131"/>
      <c r="Q1215" s="219"/>
    </row>
    <row r="1216" spans="2:17" hidden="1" outlineLevel="2">
      <c r="B1216" s="7" t="s">
        <v>41</v>
      </c>
      <c r="D1216" s="96" t="s">
        <v>3619</v>
      </c>
      <c r="E1216" s="58" t="s">
        <v>3626</v>
      </c>
      <c r="F1216" s="17"/>
      <c r="G1216" s="18"/>
      <c r="H1216" s="19"/>
      <c r="I1216" s="20" t="str">
        <f>"3229"</f>
        <v>3229</v>
      </c>
      <c r="J1216" s="20" t="s">
        <v>3379</v>
      </c>
      <c r="K1216" s="20" t="s">
        <v>157</v>
      </c>
      <c r="L1216" s="21" t="s">
        <v>84</v>
      </c>
      <c r="M1216" s="128"/>
      <c r="N1216" s="129"/>
      <c r="O1216" s="131"/>
      <c r="P1216" s="131"/>
      <c r="Q1216" s="219"/>
    </row>
    <row r="1217" spans="2:18" hidden="1" outlineLevel="2">
      <c r="B1217" s="7" t="s">
        <v>41</v>
      </c>
      <c r="D1217" s="96" t="s">
        <v>3619</v>
      </c>
      <c r="E1217" s="58" t="s">
        <v>3626</v>
      </c>
      <c r="F1217" s="17"/>
      <c r="G1217" s="18"/>
      <c r="H1217" s="19"/>
      <c r="I1217" s="20" t="str">
        <f>"3251"</f>
        <v>3251</v>
      </c>
      <c r="J1217" s="20" t="s">
        <v>3380</v>
      </c>
      <c r="K1217" s="20" t="s">
        <v>157</v>
      </c>
      <c r="L1217" s="21" t="s">
        <v>84</v>
      </c>
      <c r="M1217" s="128"/>
      <c r="N1217" s="129"/>
      <c r="O1217" s="131"/>
      <c r="P1217" s="131"/>
      <c r="Q1217" s="219"/>
    </row>
    <row r="1218" spans="2:18" ht="13.5" hidden="1" outlineLevel="2" thickBot="1">
      <c r="B1218" s="7" t="s">
        <v>41</v>
      </c>
      <c r="D1218" s="96" t="s">
        <v>3619</v>
      </c>
      <c r="E1218" s="58" t="s">
        <v>3626</v>
      </c>
      <c r="F1218" s="38"/>
      <c r="G1218" s="39"/>
      <c r="H1218" s="40"/>
      <c r="I1218" s="41" t="str">
        <f>"3207"</f>
        <v>3207</v>
      </c>
      <c r="J1218" s="41" t="s">
        <v>3381</v>
      </c>
      <c r="K1218" s="41" t="s">
        <v>132</v>
      </c>
      <c r="L1218" s="42" t="s">
        <v>84</v>
      </c>
      <c r="M1218" s="135"/>
      <c r="N1218" s="136"/>
      <c r="O1218" s="137"/>
      <c r="P1218" s="137"/>
      <c r="Q1218" s="220"/>
    </row>
    <row r="1219" spans="2:18" ht="13.5" hidden="1" outlineLevel="2" thickBot="1">
      <c r="B1219" s="7" t="s">
        <v>41</v>
      </c>
      <c r="D1219" s="96" t="s">
        <v>3619</v>
      </c>
      <c r="E1219" s="58" t="s">
        <v>3626</v>
      </c>
      <c r="F1219" s="198"/>
      <c r="G1219" s="198"/>
      <c r="H1219" s="198"/>
      <c r="I1219" s="198"/>
      <c r="J1219" s="198"/>
      <c r="K1219" s="198"/>
      <c r="L1219" s="198"/>
      <c r="M1219" s="9"/>
      <c r="N1219" s="9"/>
      <c r="O1219" s="9"/>
      <c r="P1219" s="9"/>
      <c r="Q1219" s="7"/>
    </row>
    <row r="1220" spans="2:18" ht="13.5" outlineLevel="1" collapsed="1" thickBot="1">
      <c r="B1220" s="7" t="s">
        <v>41</v>
      </c>
      <c r="D1220" s="96" t="s">
        <v>3619</v>
      </c>
      <c r="E1220" s="3" t="s">
        <v>3825</v>
      </c>
      <c r="F1220" s="13" t="s">
        <v>45</v>
      </c>
      <c r="G1220" s="14">
        <v>105</v>
      </c>
      <c r="H1220" s="14">
        <v>34</v>
      </c>
      <c r="I1220" s="1198" t="s">
        <v>3824</v>
      </c>
      <c r="J1220" s="1199"/>
      <c r="K1220" s="1199"/>
      <c r="L1220" s="1200"/>
      <c r="M1220" s="393" t="s">
        <v>60</v>
      </c>
      <c r="N1220" s="15"/>
      <c r="O1220" s="1199"/>
      <c r="P1220" s="1205"/>
      <c r="Q1220" s="64" t="s">
        <v>84</v>
      </c>
    </row>
    <row r="1221" spans="2:18" hidden="1" outlineLevel="2">
      <c r="B1221" s="7" t="s">
        <v>41</v>
      </c>
      <c r="D1221" s="96" t="s">
        <v>3619</v>
      </c>
      <c r="E1221" s="58" t="s">
        <v>3825</v>
      </c>
      <c r="F1221" s="17"/>
      <c r="G1221" s="18"/>
      <c r="H1221" s="19"/>
      <c r="I1221" s="26" t="str">
        <f>"3035"</f>
        <v>3035</v>
      </c>
      <c r="J1221" s="26" t="s">
        <v>3368</v>
      </c>
      <c r="K1221" s="26" t="s">
        <v>132</v>
      </c>
      <c r="L1221" s="27" t="s">
        <v>688</v>
      </c>
      <c r="M1221" s="59"/>
      <c r="N1221" s="10"/>
      <c r="O1221" s="47" t="s">
        <v>721</v>
      </c>
      <c r="P1221" s="26" t="s">
        <v>132</v>
      </c>
      <c r="Q1221" s="222" t="s">
        <v>688</v>
      </c>
      <c r="R1221" s="498"/>
    </row>
    <row r="1222" spans="2:18" hidden="1" outlineLevel="2">
      <c r="B1222" s="7" t="s">
        <v>41</v>
      </c>
      <c r="D1222" s="96" t="s">
        <v>3619</v>
      </c>
      <c r="E1222" s="58" t="s">
        <v>3825</v>
      </c>
      <c r="F1222" s="17"/>
      <c r="G1222" s="18"/>
      <c r="H1222" s="19"/>
      <c r="I1222" s="20" t="s">
        <v>190</v>
      </c>
      <c r="J1222" s="20" t="s">
        <v>3369</v>
      </c>
      <c r="K1222" s="20"/>
      <c r="L1222" s="21" t="s">
        <v>84</v>
      </c>
      <c r="M1222" s="66"/>
      <c r="N1222" s="23"/>
      <c r="O1222" s="20"/>
      <c r="P1222" s="20"/>
      <c r="Q1222" s="213" t="s">
        <v>688</v>
      </c>
      <c r="R1222" s="498"/>
    </row>
    <row r="1223" spans="2:18" hidden="1" outlineLevel="2">
      <c r="B1223" s="7" t="s">
        <v>41</v>
      </c>
      <c r="D1223" s="96" t="s">
        <v>3619</v>
      </c>
      <c r="E1223" s="58" t="s">
        <v>3825</v>
      </c>
      <c r="F1223" s="17"/>
      <c r="G1223" s="18"/>
      <c r="H1223" s="19"/>
      <c r="I1223" s="26" t="s">
        <v>191</v>
      </c>
      <c r="J1223" s="26" t="s">
        <v>3370</v>
      </c>
      <c r="K1223" s="26" t="s">
        <v>105</v>
      </c>
      <c r="L1223" s="27" t="s">
        <v>688</v>
      </c>
      <c r="M1223" s="392" t="s">
        <v>60</v>
      </c>
      <c r="N1223" s="385" t="s">
        <v>63</v>
      </c>
      <c r="O1223" s="26" t="s">
        <v>3824</v>
      </c>
      <c r="P1223" s="26" t="s">
        <v>106</v>
      </c>
      <c r="Q1223" s="214" t="s">
        <v>688</v>
      </c>
      <c r="R1223" s="498"/>
    </row>
    <row r="1224" spans="2:18" ht="72" hidden="1" outlineLevel="2">
      <c r="B1224" s="7" t="s">
        <v>41</v>
      </c>
      <c r="D1224" s="96" t="s">
        <v>3619</v>
      </c>
      <c r="E1224" s="58" t="s">
        <v>3825</v>
      </c>
      <c r="F1224" s="17"/>
      <c r="G1224" s="18"/>
      <c r="H1224" s="19"/>
      <c r="I1224" s="26" t="s">
        <v>193</v>
      </c>
      <c r="J1224" s="26" t="s">
        <v>3341</v>
      </c>
      <c r="K1224" s="26" t="s">
        <v>132</v>
      </c>
      <c r="L1224" s="27" t="s">
        <v>84</v>
      </c>
      <c r="M1224" s="392" t="s">
        <v>60</v>
      </c>
      <c r="N1224" s="385" t="s">
        <v>64</v>
      </c>
      <c r="O1224" s="53" t="s">
        <v>3826</v>
      </c>
      <c r="P1224" s="26" t="s">
        <v>132</v>
      </c>
      <c r="Q1224" s="214" t="s">
        <v>688</v>
      </c>
      <c r="R1224" s="498"/>
    </row>
    <row r="1225" spans="2:18" hidden="1" outlineLevel="2">
      <c r="B1225" s="7" t="s">
        <v>41</v>
      </c>
      <c r="D1225" s="96" t="s">
        <v>3619</v>
      </c>
      <c r="E1225" s="58" t="s">
        <v>3825</v>
      </c>
      <c r="F1225" s="17"/>
      <c r="G1225" s="18"/>
      <c r="H1225" s="19"/>
      <c r="I1225" s="26" t="s">
        <v>194</v>
      </c>
      <c r="J1225" s="26" t="s">
        <v>3342</v>
      </c>
      <c r="K1225" s="26" t="s">
        <v>132</v>
      </c>
      <c r="L1225" s="27" t="s">
        <v>84</v>
      </c>
      <c r="M1225" s="123"/>
      <c r="N1225" s="124"/>
      <c r="O1225" s="127"/>
      <c r="P1225" s="127"/>
      <c r="Q1225" s="218"/>
      <c r="R1225" s="498"/>
    </row>
    <row r="1226" spans="2:18" hidden="1" outlineLevel="2">
      <c r="B1226" s="7" t="s">
        <v>41</v>
      </c>
      <c r="D1226" s="96" t="s">
        <v>3619</v>
      </c>
      <c r="E1226" s="58" t="s">
        <v>3825</v>
      </c>
      <c r="F1226" s="17"/>
      <c r="G1226" s="18"/>
      <c r="H1226" s="19"/>
      <c r="I1226" s="20" t="s">
        <v>195</v>
      </c>
      <c r="J1226" s="20" t="s">
        <v>3371</v>
      </c>
      <c r="K1226" s="20"/>
      <c r="L1226" s="21" t="s">
        <v>84</v>
      </c>
      <c r="M1226" s="128"/>
      <c r="N1226" s="129"/>
      <c r="O1226" s="138"/>
      <c r="P1226" s="138"/>
      <c r="Q1226" s="219"/>
      <c r="R1226" s="498"/>
    </row>
    <row r="1227" spans="2:18" hidden="1" outlineLevel="2">
      <c r="B1227" s="7" t="s">
        <v>41</v>
      </c>
      <c r="D1227" s="96" t="s">
        <v>3619</v>
      </c>
      <c r="E1227" s="58" t="s">
        <v>3825</v>
      </c>
      <c r="F1227" s="17"/>
      <c r="G1227" s="18"/>
      <c r="H1227" s="19"/>
      <c r="I1227" s="26" t="s">
        <v>196</v>
      </c>
      <c r="J1227" s="26" t="s">
        <v>3372</v>
      </c>
      <c r="K1227" s="26" t="s">
        <v>105</v>
      </c>
      <c r="L1227" s="27" t="s">
        <v>688</v>
      </c>
      <c r="M1227" s="123"/>
      <c r="N1227" s="124"/>
      <c r="O1227" s="126"/>
      <c r="P1227" s="126"/>
      <c r="Q1227" s="218"/>
      <c r="R1227" s="498"/>
    </row>
    <row r="1228" spans="2:18" hidden="1" outlineLevel="2">
      <c r="B1228" s="7" t="s">
        <v>41</v>
      </c>
      <c r="D1228" s="96" t="s">
        <v>3619</v>
      </c>
      <c r="E1228" s="58" t="s">
        <v>3825</v>
      </c>
      <c r="F1228" s="17"/>
      <c r="G1228" s="18"/>
      <c r="H1228" s="19"/>
      <c r="I1228" s="26" t="s">
        <v>196</v>
      </c>
      <c r="J1228" s="26" t="s">
        <v>3372</v>
      </c>
      <c r="K1228" s="26" t="s">
        <v>105</v>
      </c>
      <c r="L1228" s="27" t="s">
        <v>84</v>
      </c>
      <c r="M1228" s="123"/>
      <c r="N1228" s="124"/>
      <c r="O1228" s="126"/>
      <c r="P1228" s="126"/>
      <c r="Q1228" s="218"/>
      <c r="R1228" s="498"/>
    </row>
    <row r="1229" spans="2:18" hidden="1" outlineLevel="2">
      <c r="B1229" s="7" t="s">
        <v>41</v>
      </c>
      <c r="D1229" s="96" t="s">
        <v>3619</v>
      </c>
      <c r="E1229" s="58" t="s">
        <v>3825</v>
      </c>
      <c r="F1229" s="17"/>
      <c r="G1229" s="18"/>
      <c r="H1229" s="19"/>
      <c r="I1229" s="26" t="s">
        <v>196</v>
      </c>
      <c r="J1229" s="26" t="s">
        <v>3372</v>
      </c>
      <c r="K1229" s="26" t="s">
        <v>105</v>
      </c>
      <c r="L1229" s="27" t="s">
        <v>84</v>
      </c>
      <c r="M1229" s="123"/>
      <c r="N1229" s="124"/>
      <c r="O1229" s="126"/>
      <c r="P1229" s="126"/>
      <c r="Q1229" s="218"/>
      <c r="R1229" s="498"/>
    </row>
    <row r="1230" spans="2:18" hidden="1" outlineLevel="2">
      <c r="B1230" s="7" t="s">
        <v>41</v>
      </c>
      <c r="D1230" s="96" t="s">
        <v>3619</v>
      </c>
      <c r="E1230" s="58" t="s">
        <v>3825</v>
      </c>
      <c r="F1230" s="17"/>
      <c r="G1230" s="18"/>
      <c r="H1230" s="19"/>
      <c r="I1230" s="26" t="s">
        <v>196</v>
      </c>
      <c r="J1230" s="26" t="s">
        <v>3372</v>
      </c>
      <c r="K1230" s="26" t="s">
        <v>105</v>
      </c>
      <c r="L1230" s="27" t="s">
        <v>84</v>
      </c>
      <c r="M1230" s="123"/>
      <c r="N1230" s="124"/>
      <c r="O1230" s="126"/>
      <c r="P1230" s="126"/>
      <c r="Q1230" s="218"/>
      <c r="R1230" s="498"/>
    </row>
    <row r="1231" spans="2:18" hidden="1" outlineLevel="2">
      <c r="B1231" s="7" t="s">
        <v>41</v>
      </c>
      <c r="D1231" s="96" t="s">
        <v>3619</v>
      </c>
      <c r="E1231" s="58" t="s">
        <v>3825</v>
      </c>
      <c r="F1231" s="17"/>
      <c r="G1231" s="18"/>
      <c r="H1231" s="19"/>
      <c r="I1231" s="26" t="s">
        <v>196</v>
      </c>
      <c r="J1231" s="26" t="s">
        <v>3372</v>
      </c>
      <c r="K1231" s="26" t="s">
        <v>105</v>
      </c>
      <c r="L1231" s="27" t="s">
        <v>84</v>
      </c>
      <c r="M1231" s="123"/>
      <c r="N1231" s="124"/>
      <c r="O1231" s="126"/>
      <c r="P1231" s="126"/>
      <c r="Q1231" s="218"/>
      <c r="R1231" s="498"/>
    </row>
    <row r="1232" spans="2:18" hidden="1" outlineLevel="2">
      <c r="B1232" s="7" t="s">
        <v>41</v>
      </c>
      <c r="D1232" s="96" t="s">
        <v>3619</v>
      </c>
      <c r="E1232" s="58" t="s">
        <v>3825</v>
      </c>
      <c r="F1232" s="17"/>
      <c r="G1232" s="18"/>
      <c r="H1232" s="19"/>
      <c r="I1232" s="20" t="s">
        <v>197</v>
      </c>
      <c r="J1232" s="20" t="s">
        <v>3373</v>
      </c>
      <c r="K1232" s="20"/>
      <c r="L1232" s="21" t="s">
        <v>84</v>
      </c>
      <c r="M1232" s="128"/>
      <c r="N1232" s="129"/>
      <c r="O1232" s="131"/>
      <c r="P1232" s="131"/>
      <c r="Q1232" s="219"/>
      <c r="R1232" s="498"/>
    </row>
    <row r="1233" spans="2:18" hidden="1" outlineLevel="2">
      <c r="B1233" s="7" t="s">
        <v>41</v>
      </c>
      <c r="D1233" s="96" t="s">
        <v>3619</v>
      </c>
      <c r="E1233" s="58" t="s">
        <v>3825</v>
      </c>
      <c r="F1233" s="17"/>
      <c r="G1233" s="18"/>
      <c r="H1233" s="19"/>
      <c r="I1233" s="26" t="s">
        <v>198</v>
      </c>
      <c r="J1233" s="26" t="s">
        <v>3374</v>
      </c>
      <c r="K1233" s="26" t="s">
        <v>105</v>
      </c>
      <c r="L1233" s="27" t="s">
        <v>688</v>
      </c>
      <c r="M1233" s="123"/>
      <c r="N1233" s="124"/>
      <c r="O1233" s="127"/>
      <c r="P1233" s="127"/>
      <c r="Q1233" s="218"/>
      <c r="R1233" s="498"/>
    </row>
    <row r="1234" spans="2:18" hidden="1" outlineLevel="2">
      <c r="B1234" s="7" t="s">
        <v>41</v>
      </c>
      <c r="D1234" s="96" t="s">
        <v>3619</v>
      </c>
      <c r="E1234" s="58" t="s">
        <v>3825</v>
      </c>
      <c r="F1234" s="17"/>
      <c r="G1234" s="18"/>
      <c r="H1234" s="19"/>
      <c r="I1234" s="26" t="s">
        <v>198</v>
      </c>
      <c r="J1234" s="26" t="s">
        <v>3374</v>
      </c>
      <c r="K1234" s="26" t="s">
        <v>105</v>
      </c>
      <c r="L1234" s="27" t="s">
        <v>84</v>
      </c>
      <c r="M1234" s="123"/>
      <c r="N1234" s="124"/>
      <c r="O1234" s="127"/>
      <c r="P1234" s="127"/>
      <c r="Q1234" s="218"/>
      <c r="R1234" s="498"/>
    </row>
    <row r="1235" spans="2:18" hidden="1" outlineLevel="2">
      <c r="B1235" s="7" t="s">
        <v>41</v>
      </c>
      <c r="D1235" s="96" t="s">
        <v>3619</v>
      </c>
      <c r="E1235" s="58" t="s">
        <v>3825</v>
      </c>
      <c r="F1235" s="17"/>
      <c r="G1235" s="18"/>
      <c r="H1235" s="19"/>
      <c r="I1235" s="26" t="s">
        <v>198</v>
      </c>
      <c r="J1235" s="26" t="s">
        <v>3374</v>
      </c>
      <c r="K1235" s="26" t="s">
        <v>105</v>
      </c>
      <c r="L1235" s="27" t="s">
        <v>84</v>
      </c>
      <c r="M1235" s="123"/>
      <c r="N1235" s="124"/>
      <c r="O1235" s="127"/>
      <c r="P1235" s="127"/>
      <c r="Q1235" s="218"/>
      <c r="R1235" s="498"/>
    </row>
    <row r="1236" spans="2:18" hidden="1" outlineLevel="2">
      <c r="B1236" s="7" t="s">
        <v>41</v>
      </c>
      <c r="D1236" s="96" t="s">
        <v>3619</v>
      </c>
      <c r="E1236" s="58" t="s">
        <v>3825</v>
      </c>
      <c r="F1236" s="17"/>
      <c r="G1236" s="18"/>
      <c r="H1236" s="19"/>
      <c r="I1236" s="26" t="s">
        <v>198</v>
      </c>
      <c r="J1236" s="26" t="s">
        <v>3374</v>
      </c>
      <c r="K1236" s="26" t="s">
        <v>105</v>
      </c>
      <c r="L1236" s="27" t="s">
        <v>84</v>
      </c>
      <c r="M1236" s="123"/>
      <c r="N1236" s="124"/>
      <c r="O1236" s="127"/>
      <c r="P1236" s="127"/>
      <c r="Q1236" s="218"/>
      <c r="R1236" s="498"/>
    </row>
    <row r="1237" spans="2:18" hidden="1" outlineLevel="2">
      <c r="B1237" s="7" t="s">
        <v>41</v>
      </c>
      <c r="D1237" s="96" t="s">
        <v>3619</v>
      </c>
      <c r="E1237" s="58" t="s">
        <v>3825</v>
      </c>
      <c r="F1237" s="17"/>
      <c r="G1237" s="18"/>
      <c r="H1237" s="19"/>
      <c r="I1237" s="26" t="s">
        <v>198</v>
      </c>
      <c r="J1237" s="26" t="s">
        <v>3374</v>
      </c>
      <c r="K1237" s="26" t="s">
        <v>105</v>
      </c>
      <c r="L1237" s="27" t="s">
        <v>84</v>
      </c>
      <c r="M1237" s="123"/>
      <c r="N1237" s="124"/>
      <c r="O1237" s="127"/>
      <c r="P1237" s="127"/>
      <c r="Q1237" s="218"/>
      <c r="R1237" s="498"/>
    </row>
    <row r="1238" spans="2:18" hidden="1" outlineLevel="2">
      <c r="B1238" s="7" t="s">
        <v>41</v>
      </c>
      <c r="D1238" s="96" t="s">
        <v>3619</v>
      </c>
      <c r="E1238" s="58" t="s">
        <v>3825</v>
      </c>
      <c r="F1238" s="17"/>
      <c r="G1238" s="18"/>
      <c r="H1238" s="19"/>
      <c r="I1238" s="26" t="s">
        <v>199</v>
      </c>
      <c r="J1238" s="26" t="s">
        <v>3375</v>
      </c>
      <c r="K1238" s="26" t="s">
        <v>132</v>
      </c>
      <c r="L1238" s="27" t="s">
        <v>84</v>
      </c>
      <c r="M1238" s="123"/>
      <c r="N1238" s="124"/>
      <c r="O1238" s="127"/>
      <c r="P1238" s="127"/>
      <c r="Q1238" s="218"/>
      <c r="R1238" s="498"/>
    </row>
    <row r="1239" spans="2:18" hidden="1" outlineLevel="2">
      <c r="B1239" s="7" t="s">
        <v>41</v>
      </c>
      <c r="D1239" s="96" t="s">
        <v>3619</v>
      </c>
      <c r="E1239" s="58" t="s">
        <v>3825</v>
      </c>
      <c r="F1239" s="17"/>
      <c r="G1239" s="18"/>
      <c r="H1239" s="19"/>
      <c r="I1239" s="20" t="s">
        <v>200</v>
      </c>
      <c r="J1239" s="20" t="s">
        <v>3376</v>
      </c>
      <c r="K1239" s="20"/>
      <c r="L1239" s="21" t="s">
        <v>84</v>
      </c>
      <c r="M1239" s="128"/>
      <c r="N1239" s="129"/>
      <c r="O1239" s="131"/>
      <c r="P1239" s="131"/>
      <c r="Q1239" s="219"/>
      <c r="R1239" s="498"/>
    </row>
    <row r="1240" spans="2:18" hidden="1" outlineLevel="2">
      <c r="B1240" s="7" t="s">
        <v>41</v>
      </c>
      <c r="D1240" s="96" t="s">
        <v>3619</v>
      </c>
      <c r="E1240" s="58" t="s">
        <v>3825</v>
      </c>
      <c r="F1240" s="17"/>
      <c r="G1240" s="18"/>
      <c r="H1240" s="19"/>
      <c r="I1240" s="26" t="s">
        <v>201</v>
      </c>
      <c r="J1240" s="26" t="s">
        <v>3377</v>
      </c>
      <c r="K1240" s="26" t="s">
        <v>105</v>
      </c>
      <c r="L1240" s="27" t="s">
        <v>688</v>
      </c>
      <c r="M1240" s="148"/>
      <c r="N1240" s="149"/>
      <c r="O1240" s="127"/>
      <c r="P1240" s="127"/>
      <c r="Q1240" s="218"/>
      <c r="R1240" s="498"/>
    </row>
    <row r="1241" spans="2:18" hidden="1" outlineLevel="2">
      <c r="B1241" s="7" t="s">
        <v>41</v>
      </c>
      <c r="D1241" s="96" t="s">
        <v>3619</v>
      </c>
      <c r="E1241" s="58" t="s">
        <v>3825</v>
      </c>
      <c r="F1241" s="17"/>
      <c r="G1241" s="18"/>
      <c r="H1241" s="19"/>
      <c r="I1241" s="26" t="s">
        <v>201</v>
      </c>
      <c r="J1241" s="26" t="s">
        <v>3377</v>
      </c>
      <c r="K1241" s="26" t="s">
        <v>105</v>
      </c>
      <c r="L1241" s="27" t="s">
        <v>84</v>
      </c>
      <c r="M1241" s="123"/>
      <c r="N1241" s="124"/>
      <c r="O1241" s="127"/>
      <c r="P1241" s="127"/>
      <c r="Q1241" s="218"/>
      <c r="R1241" s="498"/>
    </row>
    <row r="1242" spans="2:18" hidden="1" outlineLevel="2">
      <c r="B1242" s="7" t="s">
        <v>41</v>
      </c>
      <c r="D1242" s="96" t="s">
        <v>3619</v>
      </c>
      <c r="E1242" s="58" t="s">
        <v>3825</v>
      </c>
      <c r="F1242" s="17"/>
      <c r="G1242" s="18"/>
      <c r="H1242" s="19"/>
      <c r="I1242" s="26" t="s">
        <v>201</v>
      </c>
      <c r="J1242" s="26" t="s">
        <v>3377</v>
      </c>
      <c r="K1242" s="26" t="s">
        <v>105</v>
      </c>
      <c r="L1242" s="27" t="s">
        <v>84</v>
      </c>
      <c r="M1242" s="123"/>
      <c r="N1242" s="124"/>
      <c r="O1242" s="127"/>
      <c r="P1242" s="127"/>
      <c r="Q1242" s="218"/>
      <c r="R1242" s="498"/>
    </row>
    <row r="1243" spans="2:18" hidden="1" outlineLevel="2">
      <c r="B1243" s="7" t="s">
        <v>41</v>
      </c>
      <c r="D1243" s="96" t="s">
        <v>3619</v>
      </c>
      <c r="E1243" s="58" t="s">
        <v>3825</v>
      </c>
      <c r="F1243" s="17"/>
      <c r="G1243" s="18"/>
      <c r="H1243" s="19"/>
      <c r="I1243" s="26" t="s">
        <v>201</v>
      </c>
      <c r="J1243" s="26" t="s">
        <v>3377</v>
      </c>
      <c r="K1243" s="26" t="s">
        <v>105</v>
      </c>
      <c r="L1243" s="27" t="s">
        <v>84</v>
      </c>
      <c r="M1243" s="123"/>
      <c r="N1243" s="124"/>
      <c r="O1243" s="127"/>
      <c r="P1243" s="127"/>
      <c r="Q1243" s="218"/>
      <c r="R1243" s="498"/>
    </row>
    <row r="1244" spans="2:18" hidden="1" outlineLevel="2">
      <c r="B1244" s="7" t="s">
        <v>41</v>
      </c>
      <c r="D1244" s="96" t="s">
        <v>3619</v>
      </c>
      <c r="E1244" s="58" t="s">
        <v>3825</v>
      </c>
      <c r="F1244" s="17"/>
      <c r="G1244" s="18"/>
      <c r="H1244" s="19"/>
      <c r="I1244" s="20" t="str">
        <f>"3164"</f>
        <v>3164</v>
      </c>
      <c r="J1244" s="20" t="s">
        <v>3378</v>
      </c>
      <c r="K1244" s="20" t="s">
        <v>105</v>
      </c>
      <c r="L1244" s="21" t="s">
        <v>84</v>
      </c>
      <c r="M1244" s="132"/>
      <c r="N1244" s="133"/>
      <c r="O1244" s="131"/>
      <c r="P1244" s="131"/>
      <c r="Q1244" s="219"/>
      <c r="R1244" s="498"/>
    </row>
    <row r="1245" spans="2:18" hidden="1" outlineLevel="2">
      <c r="B1245" s="7" t="s">
        <v>41</v>
      </c>
      <c r="D1245" s="96" t="s">
        <v>3619</v>
      </c>
      <c r="E1245" s="58" t="s">
        <v>3825</v>
      </c>
      <c r="F1245" s="17"/>
      <c r="G1245" s="18"/>
      <c r="H1245" s="19"/>
      <c r="I1245" s="20" t="str">
        <f>"3229"</f>
        <v>3229</v>
      </c>
      <c r="J1245" s="20" t="s">
        <v>3379</v>
      </c>
      <c r="K1245" s="20" t="s">
        <v>157</v>
      </c>
      <c r="L1245" s="21" t="s">
        <v>84</v>
      </c>
      <c r="M1245" s="128"/>
      <c r="N1245" s="129"/>
      <c r="O1245" s="131"/>
      <c r="P1245" s="131"/>
      <c r="Q1245" s="219"/>
      <c r="R1245" s="498"/>
    </row>
    <row r="1246" spans="2:18" hidden="1" outlineLevel="2">
      <c r="B1246" s="7" t="s">
        <v>41</v>
      </c>
      <c r="D1246" s="96" t="s">
        <v>3619</v>
      </c>
      <c r="E1246" s="58" t="s">
        <v>3825</v>
      </c>
      <c r="F1246" s="17"/>
      <c r="G1246" s="18"/>
      <c r="H1246" s="19"/>
      <c r="I1246" s="20" t="str">
        <f>"3251"</f>
        <v>3251</v>
      </c>
      <c r="J1246" s="20" t="s">
        <v>3380</v>
      </c>
      <c r="K1246" s="20" t="s">
        <v>157</v>
      </c>
      <c r="L1246" s="21" t="s">
        <v>84</v>
      </c>
      <c r="M1246" s="132"/>
      <c r="N1246" s="133"/>
      <c r="O1246" s="131"/>
      <c r="P1246" s="131"/>
      <c r="Q1246" s="219"/>
      <c r="R1246" s="498"/>
    </row>
    <row r="1247" spans="2:18" ht="13.5" hidden="1" outlineLevel="2" thickBot="1">
      <c r="B1247" s="7" t="s">
        <v>41</v>
      </c>
      <c r="D1247" s="96" t="s">
        <v>3619</v>
      </c>
      <c r="E1247" s="58" t="s">
        <v>3825</v>
      </c>
      <c r="F1247" s="38"/>
      <c r="G1247" s="39"/>
      <c r="H1247" s="40"/>
      <c r="I1247" s="41" t="str">
        <f>"3207"</f>
        <v>3207</v>
      </c>
      <c r="J1247" s="41" t="s">
        <v>3381</v>
      </c>
      <c r="K1247" s="41" t="s">
        <v>132</v>
      </c>
      <c r="L1247" s="42" t="s">
        <v>84</v>
      </c>
      <c r="M1247" s="135"/>
      <c r="N1247" s="136"/>
      <c r="O1247" s="137"/>
      <c r="P1247" s="137"/>
      <c r="Q1247" s="220"/>
      <c r="R1247" s="498"/>
    </row>
    <row r="1248" spans="2:18" ht="13.5" hidden="1" outlineLevel="2" thickBot="1">
      <c r="B1248" s="7" t="s">
        <v>41</v>
      </c>
      <c r="D1248" s="96" t="s">
        <v>3619</v>
      </c>
      <c r="E1248" s="58" t="s">
        <v>3825</v>
      </c>
      <c r="F1248" s="198"/>
      <c r="G1248" s="198"/>
      <c r="H1248" s="198"/>
      <c r="I1248" s="198"/>
      <c r="J1248" s="198"/>
      <c r="K1248" s="198"/>
      <c r="L1248" s="198"/>
      <c r="M1248" s="9"/>
      <c r="N1248" s="9"/>
      <c r="O1248" s="9"/>
      <c r="P1248" s="9"/>
      <c r="Q1248" s="7"/>
    </row>
    <row r="1249" spans="1:18" ht="13.5" outlineLevel="1" collapsed="1" thickBot="1">
      <c r="A1249" s="7" t="s">
        <v>41</v>
      </c>
      <c r="B1249" s="7" t="s">
        <v>41</v>
      </c>
      <c r="D1249" s="96" t="s">
        <v>3619</v>
      </c>
      <c r="E1249" s="3" t="s">
        <v>3627</v>
      </c>
      <c r="F1249" s="13" t="s">
        <v>623</v>
      </c>
      <c r="G1249" s="14">
        <v>113</v>
      </c>
      <c r="H1249" s="14">
        <v>38</v>
      </c>
      <c r="I1249" s="1198" t="s">
        <v>3589</v>
      </c>
      <c r="J1249" s="1199"/>
      <c r="K1249" s="1199"/>
      <c r="L1249" s="1200"/>
      <c r="M1249" s="393" t="s">
        <v>60</v>
      </c>
      <c r="N1249" s="15"/>
      <c r="O1249" s="1199"/>
      <c r="P1249" s="1205"/>
      <c r="Q1249" s="64" t="s">
        <v>84</v>
      </c>
    </row>
    <row r="1250" spans="1:18" hidden="1" outlineLevel="2">
      <c r="A1250" s="7" t="s">
        <v>41</v>
      </c>
      <c r="B1250" s="7" t="s">
        <v>41</v>
      </c>
      <c r="D1250" s="96" t="s">
        <v>3619</v>
      </c>
      <c r="E1250" s="58" t="s">
        <v>3627</v>
      </c>
      <c r="F1250" s="17"/>
      <c r="G1250" s="18"/>
      <c r="H1250" s="19"/>
      <c r="I1250" s="26" t="str">
        <f>"5463"</f>
        <v>5463</v>
      </c>
      <c r="J1250" s="26" t="s">
        <v>3450</v>
      </c>
      <c r="K1250" s="33" t="s">
        <v>132</v>
      </c>
      <c r="L1250" s="31" t="s">
        <v>688</v>
      </c>
      <c r="M1250" s="200"/>
      <c r="N1250" s="260"/>
      <c r="O1250" s="89" t="s">
        <v>741</v>
      </c>
      <c r="P1250" s="88" t="s">
        <v>132</v>
      </c>
      <c r="Q1250" s="214" t="s">
        <v>688</v>
      </c>
      <c r="R1250" s="498"/>
    </row>
    <row r="1251" spans="1:18" hidden="1" outlineLevel="2">
      <c r="A1251" s="7" t="s">
        <v>41</v>
      </c>
      <c r="B1251" s="7" t="s">
        <v>41</v>
      </c>
      <c r="D1251" s="96" t="s">
        <v>3619</v>
      </c>
      <c r="E1251" s="58" t="s">
        <v>3627</v>
      </c>
      <c r="F1251" s="17"/>
      <c r="G1251" s="18"/>
      <c r="H1251" s="19"/>
      <c r="I1251" s="20" t="s">
        <v>345</v>
      </c>
      <c r="J1251" s="20" t="s">
        <v>3451</v>
      </c>
      <c r="K1251" s="24"/>
      <c r="L1251" s="25" t="s">
        <v>84</v>
      </c>
      <c r="M1251" s="205"/>
      <c r="N1251" s="255"/>
      <c r="O1251" s="270"/>
      <c r="P1251" s="270"/>
      <c r="Q1251" s="219"/>
      <c r="R1251" s="498"/>
    </row>
    <row r="1252" spans="1:18" hidden="1" outlineLevel="2">
      <c r="A1252" s="7" t="s">
        <v>41</v>
      </c>
      <c r="B1252" s="7" t="s">
        <v>41</v>
      </c>
      <c r="D1252" s="96" t="s">
        <v>3619</v>
      </c>
      <c r="E1252" s="58" t="s">
        <v>3627</v>
      </c>
      <c r="F1252" s="17"/>
      <c r="G1252" s="18"/>
      <c r="H1252" s="19"/>
      <c r="I1252" s="26" t="s">
        <v>346</v>
      </c>
      <c r="J1252" s="26" t="s">
        <v>3452</v>
      </c>
      <c r="K1252" s="33" t="s">
        <v>105</v>
      </c>
      <c r="L1252" s="31" t="s">
        <v>84</v>
      </c>
      <c r="M1252" s="203"/>
      <c r="N1252" s="256"/>
      <c r="O1252" s="171"/>
      <c r="P1252" s="171"/>
      <c r="Q1252" s="218"/>
      <c r="R1252" s="498"/>
    </row>
    <row r="1253" spans="1:18" hidden="1" outlineLevel="2">
      <c r="A1253" s="7" t="s">
        <v>41</v>
      </c>
      <c r="B1253" s="7" t="s">
        <v>41</v>
      </c>
      <c r="D1253" s="96" t="s">
        <v>3619</v>
      </c>
      <c r="E1253" s="58" t="s">
        <v>3627</v>
      </c>
      <c r="F1253" s="17"/>
      <c r="G1253" s="18"/>
      <c r="H1253" s="19"/>
      <c r="I1253" s="54" t="s">
        <v>347</v>
      </c>
      <c r="J1253" s="54" t="s">
        <v>3453</v>
      </c>
      <c r="K1253" s="73" t="s">
        <v>132</v>
      </c>
      <c r="L1253" s="55" t="s">
        <v>84</v>
      </c>
      <c r="M1253" s="203"/>
      <c r="N1253" s="256"/>
      <c r="O1253" s="171"/>
      <c r="P1253" s="171"/>
      <c r="Q1253" s="218"/>
      <c r="R1253" s="498"/>
    </row>
    <row r="1254" spans="1:18" hidden="1" outlineLevel="2">
      <c r="A1254" s="7" t="s">
        <v>41</v>
      </c>
      <c r="B1254" s="7" t="s">
        <v>41</v>
      </c>
      <c r="D1254" s="96" t="s">
        <v>3619</v>
      </c>
      <c r="E1254" s="58" t="s">
        <v>3627</v>
      </c>
      <c r="F1254" s="17"/>
      <c r="G1254" s="18"/>
      <c r="H1254" s="19"/>
      <c r="I1254" s="34" t="str">
        <f>"4471"</f>
        <v>4471</v>
      </c>
      <c r="J1254" s="34" t="s">
        <v>3454</v>
      </c>
      <c r="K1254" s="36" t="s">
        <v>132</v>
      </c>
      <c r="L1254" s="74" t="s">
        <v>84</v>
      </c>
      <c r="M1254" s="166"/>
      <c r="N1254" s="271"/>
      <c r="O1254" s="272"/>
      <c r="P1254" s="272"/>
      <c r="Q1254" s="227"/>
      <c r="R1254" s="498"/>
    </row>
    <row r="1255" spans="1:18" hidden="1" outlineLevel="2">
      <c r="A1255" s="7" t="s">
        <v>41</v>
      </c>
      <c r="B1255" s="7" t="s">
        <v>41</v>
      </c>
      <c r="D1255" s="96" t="s">
        <v>3619</v>
      </c>
      <c r="E1255" s="58" t="s">
        <v>3627</v>
      </c>
      <c r="F1255" s="17"/>
      <c r="G1255" s="18"/>
      <c r="H1255" s="19"/>
      <c r="I1255" s="26" t="str">
        <f>"1227"</f>
        <v>1227</v>
      </c>
      <c r="J1255" s="26" t="s">
        <v>3455</v>
      </c>
      <c r="K1255" s="33" t="s">
        <v>132</v>
      </c>
      <c r="L1255" s="31" t="s">
        <v>84</v>
      </c>
      <c r="M1255" s="166"/>
      <c r="N1255" s="271"/>
      <c r="O1255" s="272"/>
      <c r="P1255" s="272"/>
      <c r="Q1255" s="227"/>
      <c r="R1255" s="498"/>
    </row>
    <row r="1256" spans="1:18" hidden="1" outlineLevel="2">
      <c r="A1256" s="7" t="s">
        <v>41</v>
      </c>
      <c r="B1256" s="7" t="s">
        <v>41</v>
      </c>
      <c r="D1256" s="96" t="s">
        <v>3619</v>
      </c>
      <c r="E1256" s="58" t="s">
        <v>3627</v>
      </c>
      <c r="F1256" s="17"/>
      <c r="G1256" s="18"/>
      <c r="H1256" s="19"/>
      <c r="I1256" s="20" t="s">
        <v>348</v>
      </c>
      <c r="J1256" s="20" t="s">
        <v>3456</v>
      </c>
      <c r="K1256" s="24"/>
      <c r="L1256" s="25" t="s">
        <v>84</v>
      </c>
      <c r="M1256" s="259"/>
      <c r="N1256" s="260"/>
      <c r="O1256" s="88"/>
      <c r="P1256" s="88"/>
      <c r="Q1256" s="214" t="s">
        <v>688</v>
      </c>
      <c r="R1256" s="498"/>
    </row>
    <row r="1257" spans="1:18" hidden="1" outlineLevel="2">
      <c r="A1257" s="7" t="s">
        <v>41</v>
      </c>
      <c r="B1257" s="7" t="s">
        <v>41</v>
      </c>
      <c r="D1257" s="96" t="s">
        <v>3619</v>
      </c>
      <c r="E1257" s="58" t="s">
        <v>3627</v>
      </c>
      <c r="F1257" s="17"/>
      <c r="G1257" s="18"/>
      <c r="H1257" s="19"/>
      <c r="I1257" s="26" t="s">
        <v>349</v>
      </c>
      <c r="J1257" s="26" t="s">
        <v>3457</v>
      </c>
      <c r="K1257" s="33" t="s">
        <v>132</v>
      </c>
      <c r="L1257" s="31" t="s">
        <v>84</v>
      </c>
      <c r="M1257" s="259"/>
      <c r="N1257" s="260"/>
      <c r="O1257" s="89" t="s">
        <v>742</v>
      </c>
      <c r="P1257" s="88" t="s">
        <v>132</v>
      </c>
      <c r="Q1257" s="214" t="s">
        <v>688</v>
      </c>
      <c r="R1257" s="498"/>
    </row>
    <row r="1258" spans="1:18" hidden="1" outlineLevel="2">
      <c r="A1258" s="7" t="s">
        <v>41</v>
      </c>
      <c r="B1258" s="7" t="s">
        <v>41</v>
      </c>
      <c r="D1258" s="96" t="s">
        <v>3619</v>
      </c>
      <c r="E1258" s="58" t="s">
        <v>3627</v>
      </c>
      <c r="F1258" s="17"/>
      <c r="G1258" s="18"/>
      <c r="H1258" s="19"/>
      <c r="I1258" s="26" t="s">
        <v>350</v>
      </c>
      <c r="J1258" s="26" t="s">
        <v>3341</v>
      </c>
      <c r="K1258" s="33" t="s">
        <v>132</v>
      </c>
      <c r="L1258" s="31" t="s">
        <v>84</v>
      </c>
      <c r="M1258" s="203"/>
      <c r="N1258" s="256"/>
      <c r="O1258" s="171"/>
      <c r="P1258" s="171"/>
      <c r="Q1258" s="218"/>
      <c r="R1258" s="498"/>
    </row>
    <row r="1259" spans="1:18" hidden="1" outlineLevel="2">
      <c r="A1259" s="7" t="s">
        <v>41</v>
      </c>
      <c r="B1259" s="7" t="s">
        <v>41</v>
      </c>
      <c r="D1259" s="96" t="s">
        <v>3619</v>
      </c>
      <c r="E1259" s="58" t="s">
        <v>3627</v>
      </c>
      <c r="F1259" s="17"/>
      <c r="G1259" s="18"/>
      <c r="H1259" s="19"/>
      <c r="I1259" s="26" t="s">
        <v>351</v>
      </c>
      <c r="J1259" s="26" t="s">
        <v>3342</v>
      </c>
      <c r="K1259" s="33" t="s">
        <v>132</v>
      </c>
      <c r="L1259" s="31" t="s">
        <v>84</v>
      </c>
      <c r="M1259" s="203"/>
      <c r="N1259" s="256"/>
      <c r="O1259" s="171"/>
      <c r="P1259" s="171"/>
      <c r="Q1259" s="218"/>
      <c r="R1259" s="498"/>
    </row>
    <row r="1260" spans="1:18" hidden="1" outlineLevel="2">
      <c r="A1260" s="7" t="s">
        <v>41</v>
      </c>
      <c r="B1260" s="7" t="s">
        <v>41</v>
      </c>
      <c r="D1260" s="96" t="s">
        <v>3619</v>
      </c>
      <c r="E1260" s="58" t="s">
        <v>3627</v>
      </c>
      <c r="F1260" s="17"/>
      <c r="G1260" s="18"/>
      <c r="H1260" s="19"/>
      <c r="I1260" s="26" t="s">
        <v>352</v>
      </c>
      <c r="J1260" s="26" t="s">
        <v>353</v>
      </c>
      <c r="K1260" s="33" t="s">
        <v>105</v>
      </c>
      <c r="L1260" s="31" t="s">
        <v>84</v>
      </c>
      <c r="M1260" s="203"/>
      <c r="N1260" s="256"/>
      <c r="O1260" s="171"/>
      <c r="P1260" s="171"/>
      <c r="Q1260" s="218"/>
      <c r="R1260" s="498"/>
    </row>
    <row r="1261" spans="1:18" ht="13.5" hidden="1" outlineLevel="2" thickBot="1">
      <c r="A1261" s="7" t="s">
        <v>41</v>
      </c>
      <c r="B1261" s="7" t="s">
        <v>41</v>
      </c>
      <c r="D1261" s="96" t="s">
        <v>3619</v>
      </c>
      <c r="E1261" s="58" t="s">
        <v>3627</v>
      </c>
      <c r="F1261" s="38"/>
      <c r="G1261" s="39"/>
      <c r="H1261" s="40"/>
      <c r="I1261" s="48" t="s">
        <v>352</v>
      </c>
      <c r="J1261" s="48" t="s">
        <v>353</v>
      </c>
      <c r="K1261" s="273" t="s">
        <v>105</v>
      </c>
      <c r="L1261" s="60" t="s">
        <v>84</v>
      </c>
      <c r="M1261" s="261"/>
      <c r="N1261" s="262"/>
      <c r="O1261" s="266"/>
      <c r="P1261" s="266"/>
      <c r="Q1261" s="221"/>
      <c r="R1261" s="498"/>
    </row>
    <row r="1262" spans="1:18" ht="13.5" hidden="1" outlineLevel="2" thickBot="1">
      <c r="A1262" s="7" t="s">
        <v>41</v>
      </c>
      <c r="B1262" s="7" t="s">
        <v>41</v>
      </c>
      <c r="D1262" s="96" t="s">
        <v>3619</v>
      </c>
      <c r="E1262" s="58" t="s">
        <v>3627</v>
      </c>
      <c r="F1262" s="198"/>
      <c r="G1262" s="198"/>
      <c r="H1262" s="198"/>
      <c r="I1262" s="198"/>
      <c r="J1262" s="198"/>
      <c r="K1262" s="198"/>
      <c r="L1262" s="198"/>
      <c r="M1262" s="9"/>
      <c r="N1262" s="9"/>
      <c r="O1262" s="9"/>
      <c r="P1262" s="9"/>
      <c r="Q1262" s="7"/>
    </row>
    <row r="1263" spans="1:18" ht="13.5" outlineLevel="1" collapsed="1" thickBot="1">
      <c r="A1263" s="7" t="s">
        <v>41</v>
      </c>
      <c r="B1263" s="7" t="s">
        <v>41</v>
      </c>
      <c r="D1263" s="96" t="s">
        <v>3619</v>
      </c>
      <c r="E1263" s="3" t="s">
        <v>3628</v>
      </c>
      <c r="F1263" s="13" t="s">
        <v>473</v>
      </c>
      <c r="G1263" s="14">
        <v>120</v>
      </c>
      <c r="H1263" s="14">
        <v>41</v>
      </c>
      <c r="I1263" s="1198" t="s">
        <v>3868</v>
      </c>
      <c r="J1263" s="1199"/>
      <c r="K1263" s="1199"/>
      <c r="L1263" s="1200"/>
      <c r="M1263" s="391" t="s">
        <v>60</v>
      </c>
      <c r="N1263" s="15"/>
      <c r="O1263" s="1196" t="s">
        <v>3794</v>
      </c>
      <c r="P1263" s="1197"/>
      <c r="Q1263" s="212" t="s">
        <v>109</v>
      </c>
    </row>
    <row r="1264" spans="1:18" hidden="1" outlineLevel="2">
      <c r="A1264" s="7" t="s">
        <v>41</v>
      </c>
      <c r="B1264" s="7" t="s">
        <v>41</v>
      </c>
      <c r="D1264" s="96" t="s">
        <v>3619</v>
      </c>
      <c r="E1264" s="58" t="s">
        <v>3628</v>
      </c>
      <c r="F1264" s="17"/>
      <c r="G1264" s="18"/>
      <c r="H1264" s="19"/>
      <c r="I1264" s="26" t="s">
        <v>266</v>
      </c>
      <c r="J1264" s="26" t="s">
        <v>3428</v>
      </c>
      <c r="K1264" s="26"/>
      <c r="L1264" s="27" t="s">
        <v>688</v>
      </c>
      <c r="M1264" s="59"/>
      <c r="N1264" s="10"/>
      <c r="O1264" s="26"/>
      <c r="P1264" s="26"/>
      <c r="Q1264" s="222" t="s">
        <v>688</v>
      </c>
      <c r="R1264" s="498"/>
    </row>
    <row r="1265" spans="1:18" hidden="1" outlineLevel="2">
      <c r="A1265" s="7" t="s">
        <v>41</v>
      </c>
      <c r="B1265" s="7" t="s">
        <v>41</v>
      </c>
      <c r="D1265" s="96" t="s">
        <v>3619</v>
      </c>
      <c r="E1265" s="58" t="s">
        <v>3628</v>
      </c>
      <c r="F1265" s="17"/>
      <c r="G1265" s="18"/>
      <c r="H1265" s="19"/>
      <c r="I1265" s="26" t="s">
        <v>267</v>
      </c>
      <c r="J1265" s="26" t="s">
        <v>3429</v>
      </c>
      <c r="K1265" s="26" t="s">
        <v>132</v>
      </c>
      <c r="L1265" s="27" t="s">
        <v>688</v>
      </c>
      <c r="M1265" s="71"/>
      <c r="N1265" s="72"/>
      <c r="O1265" s="47" t="s">
        <v>743</v>
      </c>
      <c r="P1265" s="26" t="s">
        <v>132</v>
      </c>
      <c r="Q1265" s="214" t="s">
        <v>688</v>
      </c>
      <c r="R1265" s="498"/>
    </row>
    <row r="1266" spans="1:18" hidden="1" outlineLevel="2">
      <c r="A1266" s="7" t="s">
        <v>41</v>
      </c>
      <c r="B1266" s="7" t="s">
        <v>41</v>
      </c>
      <c r="D1266" s="96" t="s">
        <v>3619</v>
      </c>
      <c r="E1266" s="58" t="s">
        <v>3628</v>
      </c>
      <c r="F1266" s="17"/>
      <c r="G1266" s="18"/>
      <c r="H1266" s="19"/>
      <c r="I1266" s="26" t="s">
        <v>268</v>
      </c>
      <c r="J1266" s="26" t="s">
        <v>3430</v>
      </c>
      <c r="K1266" s="26" t="s">
        <v>269</v>
      </c>
      <c r="L1266" s="27" t="s">
        <v>84</v>
      </c>
      <c r="M1266" s="392" t="s">
        <v>60</v>
      </c>
      <c r="N1266" s="385" t="s">
        <v>474</v>
      </c>
      <c r="O1266" s="26" t="s">
        <v>3769</v>
      </c>
      <c r="P1266" s="26" t="s">
        <v>790</v>
      </c>
      <c r="Q1266" s="214" t="s">
        <v>688</v>
      </c>
      <c r="R1266" s="498"/>
    </row>
    <row r="1267" spans="1:18" hidden="1" outlineLevel="2">
      <c r="A1267" s="7" t="s">
        <v>41</v>
      </c>
      <c r="B1267" s="7" t="s">
        <v>41</v>
      </c>
      <c r="D1267" s="96" t="s">
        <v>3619</v>
      </c>
      <c r="E1267" s="58" t="s">
        <v>3628</v>
      </c>
      <c r="F1267" s="17"/>
      <c r="G1267" s="18"/>
      <c r="H1267" s="19"/>
      <c r="I1267" s="26" t="s">
        <v>270</v>
      </c>
      <c r="J1267" s="26" t="s">
        <v>3396</v>
      </c>
      <c r="K1267" s="26" t="s">
        <v>132</v>
      </c>
      <c r="L1267" s="27" t="s">
        <v>84</v>
      </c>
      <c r="M1267" s="123"/>
      <c r="N1267" s="124"/>
      <c r="O1267" s="127"/>
      <c r="P1267" s="127"/>
      <c r="Q1267" s="218"/>
      <c r="R1267" s="498"/>
    </row>
    <row r="1268" spans="1:18" hidden="1" outlineLevel="2">
      <c r="A1268" s="7" t="s">
        <v>41</v>
      </c>
      <c r="B1268" s="7" t="s">
        <v>41</v>
      </c>
      <c r="D1268" s="96" t="s">
        <v>3619</v>
      </c>
      <c r="E1268" s="58" t="s">
        <v>3628</v>
      </c>
      <c r="F1268" s="17"/>
      <c r="G1268" s="18"/>
      <c r="H1268" s="19"/>
      <c r="I1268" s="26" t="s">
        <v>271</v>
      </c>
      <c r="J1268" s="26" t="s">
        <v>3411</v>
      </c>
      <c r="K1268" s="26" t="s">
        <v>132</v>
      </c>
      <c r="L1268" s="27" t="s">
        <v>84</v>
      </c>
      <c r="M1268" s="123"/>
      <c r="N1268" s="124"/>
      <c r="O1268" s="127"/>
      <c r="P1268" s="127"/>
      <c r="Q1268" s="218"/>
      <c r="R1268" s="498"/>
    </row>
    <row r="1269" spans="1:18" ht="13.5" hidden="1" outlineLevel="2" thickBot="1">
      <c r="A1269" s="7" t="s">
        <v>41</v>
      </c>
      <c r="B1269" s="7" t="s">
        <v>41</v>
      </c>
      <c r="D1269" s="96" t="s">
        <v>3619</v>
      </c>
      <c r="E1269" s="58" t="s">
        <v>3628</v>
      </c>
      <c r="F1269" s="38"/>
      <c r="G1269" s="39"/>
      <c r="H1269" s="40"/>
      <c r="I1269" s="48" t="s">
        <v>272</v>
      </c>
      <c r="J1269" s="48" t="s">
        <v>3431</v>
      </c>
      <c r="K1269" s="48" t="s">
        <v>132</v>
      </c>
      <c r="L1269" s="49" t="s">
        <v>84</v>
      </c>
      <c r="M1269" s="139"/>
      <c r="N1269" s="140"/>
      <c r="O1269" s="151"/>
      <c r="P1269" s="151"/>
      <c r="Q1269" s="221"/>
      <c r="R1269" s="498"/>
    </row>
    <row r="1270" spans="1:18" ht="13.5" hidden="1" outlineLevel="2" thickBot="1">
      <c r="A1270" s="7" t="s">
        <v>41</v>
      </c>
      <c r="B1270" s="7" t="s">
        <v>41</v>
      </c>
      <c r="D1270" s="96" t="s">
        <v>3619</v>
      </c>
      <c r="E1270" s="58" t="s">
        <v>3628</v>
      </c>
      <c r="F1270" s="198"/>
      <c r="G1270" s="198"/>
      <c r="H1270" s="198"/>
      <c r="I1270" s="198"/>
      <c r="J1270" s="198"/>
      <c r="K1270" s="198"/>
      <c r="L1270" s="198"/>
      <c r="M1270" s="9"/>
      <c r="N1270" s="9"/>
      <c r="O1270" s="9"/>
      <c r="P1270" s="9"/>
      <c r="Q1270" s="7"/>
    </row>
    <row r="1271" spans="1:18" ht="13.5" outlineLevel="1" collapsed="1" thickBot="1">
      <c r="A1271" s="7" t="s">
        <v>41</v>
      </c>
      <c r="B1271" s="7" t="s">
        <v>41</v>
      </c>
      <c r="D1271" s="96" t="s">
        <v>3619</v>
      </c>
      <c r="E1271" s="3" t="s">
        <v>3629</v>
      </c>
      <c r="F1271" s="13" t="s">
        <v>556</v>
      </c>
      <c r="G1271" s="14">
        <v>126</v>
      </c>
      <c r="H1271" s="14">
        <v>43</v>
      </c>
      <c r="I1271" s="1198" t="s">
        <v>3588</v>
      </c>
      <c r="J1271" s="1199"/>
      <c r="K1271" s="1199"/>
      <c r="L1271" s="1200"/>
      <c r="M1271" s="393" t="s">
        <v>60</v>
      </c>
      <c r="N1271" s="15"/>
      <c r="O1271" s="1196" t="s">
        <v>3794</v>
      </c>
      <c r="P1271" s="1197"/>
      <c r="Q1271" s="212" t="s">
        <v>109</v>
      </c>
    </row>
    <row r="1272" spans="1:18" hidden="1" outlineLevel="2">
      <c r="A1272" s="7" t="s">
        <v>41</v>
      </c>
      <c r="B1272" s="7" t="s">
        <v>41</v>
      </c>
      <c r="D1272" s="96" t="s">
        <v>3619</v>
      </c>
      <c r="E1272" s="58" t="s">
        <v>3629</v>
      </c>
      <c r="F1272" s="17"/>
      <c r="G1272" s="18"/>
      <c r="H1272" s="19"/>
      <c r="I1272" s="26" t="s">
        <v>314</v>
      </c>
      <c r="J1272" s="26" t="s">
        <v>3458</v>
      </c>
      <c r="K1272" s="33" t="s">
        <v>132</v>
      </c>
      <c r="L1272" s="31" t="s">
        <v>688</v>
      </c>
      <c r="M1272" s="200"/>
      <c r="N1272" s="9"/>
      <c r="O1272" s="47" t="s">
        <v>744</v>
      </c>
      <c r="P1272" s="33" t="s">
        <v>132</v>
      </c>
      <c r="Q1272" s="214" t="s">
        <v>688</v>
      </c>
    </row>
    <row r="1273" spans="1:18" hidden="1" outlineLevel="2">
      <c r="A1273" s="7" t="s">
        <v>41</v>
      </c>
      <c r="B1273" s="7" t="s">
        <v>41</v>
      </c>
      <c r="D1273" s="96" t="s">
        <v>3619</v>
      </c>
      <c r="E1273" s="58" t="s">
        <v>3629</v>
      </c>
      <c r="F1273" s="17"/>
      <c r="G1273" s="18"/>
      <c r="H1273" s="19"/>
      <c r="I1273" s="20" t="s">
        <v>315</v>
      </c>
      <c r="J1273" s="20" t="s">
        <v>3459</v>
      </c>
      <c r="K1273" s="24"/>
      <c r="L1273" s="25" t="s">
        <v>84</v>
      </c>
      <c r="M1273" s="201"/>
      <c r="N1273" s="202"/>
      <c r="O1273" s="20"/>
      <c r="P1273" s="24"/>
      <c r="Q1273" s="213" t="s">
        <v>688</v>
      </c>
    </row>
    <row r="1274" spans="1:18" hidden="1" outlineLevel="2">
      <c r="A1274" s="7" t="s">
        <v>41</v>
      </c>
      <c r="B1274" s="7" t="s">
        <v>41</v>
      </c>
      <c r="D1274" s="96" t="s">
        <v>3619</v>
      </c>
      <c r="E1274" s="58" t="s">
        <v>3629</v>
      </c>
      <c r="F1274" s="17"/>
      <c r="G1274" s="18"/>
      <c r="H1274" s="19"/>
      <c r="I1274" s="26" t="s">
        <v>316</v>
      </c>
      <c r="J1274" s="26" t="s">
        <v>3460</v>
      </c>
      <c r="K1274" s="33" t="s">
        <v>132</v>
      </c>
      <c r="L1274" s="31" t="s">
        <v>84</v>
      </c>
      <c r="M1274" s="259"/>
      <c r="N1274" s="9"/>
      <c r="O1274" s="47" t="s">
        <v>745</v>
      </c>
      <c r="P1274" s="33" t="s">
        <v>132</v>
      </c>
      <c r="Q1274" s="214" t="s">
        <v>688</v>
      </c>
    </row>
    <row r="1275" spans="1:18" hidden="1" outlineLevel="2">
      <c r="A1275" s="7" t="s">
        <v>41</v>
      </c>
      <c r="B1275" s="7" t="s">
        <v>41</v>
      </c>
      <c r="D1275" s="96" t="s">
        <v>3619</v>
      </c>
      <c r="E1275" s="58" t="s">
        <v>3629</v>
      </c>
      <c r="F1275" s="17"/>
      <c r="G1275" s="18"/>
      <c r="H1275" s="19"/>
      <c r="I1275" s="26" t="s">
        <v>317</v>
      </c>
      <c r="J1275" s="26" t="s">
        <v>3341</v>
      </c>
      <c r="K1275" s="33" t="s">
        <v>174</v>
      </c>
      <c r="L1275" s="31" t="s">
        <v>84</v>
      </c>
      <c r="M1275" s="203"/>
      <c r="N1275" s="204"/>
      <c r="O1275" s="127"/>
      <c r="P1275" s="125"/>
      <c r="Q1275" s="218"/>
    </row>
    <row r="1276" spans="1:18" hidden="1" outlineLevel="2">
      <c r="A1276" s="7" t="s">
        <v>41</v>
      </c>
      <c r="B1276" s="7" t="s">
        <v>41</v>
      </c>
      <c r="D1276" s="96" t="s">
        <v>3619</v>
      </c>
      <c r="E1276" s="58" t="s">
        <v>3629</v>
      </c>
      <c r="F1276" s="17"/>
      <c r="G1276" s="18"/>
      <c r="H1276" s="19"/>
      <c r="I1276" s="26" t="s">
        <v>318</v>
      </c>
      <c r="J1276" s="26" t="s">
        <v>3342</v>
      </c>
      <c r="K1276" s="33" t="s">
        <v>132</v>
      </c>
      <c r="L1276" s="31" t="s">
        <v>84</v>
      </c>
      <c r="M1276" s="203"/>
      <c r="N1276" s="204"/>
      <c r="O1276" s="127"/>
      <c r="P1276" s="125"/>
      <c r="Q1276" s="218"/>
    </row>
    <row r="1277" spans="1:18" hidden="1" outlineLevel="2">
      <c r="A1277" s="7" t="s">
        <v>41</v>
      </c>
      <c r="B1277" s="7" t="s">
        <v>41</v>
      </c>
      <c r="D1277" s="96" t="s">
        <v>3619</v>
      </c>
      <c r="E1277" s="58" t="s">
        <v>3629</v>
      </c>
      <c r="F1277" s="17"/>
      <c r="G1277" s="18"/>
      <c r="H1277" s="19"/>
      <c r="I1277" s="26" t="s">
        <v>319</v>
      </c>
      <c r="J1277" s="26" t="s">
        <v>3461</v>
      </c>
      <c r="K1277" s="33" t="s">
        <v>105</v>
      </c>
      <c r="L1277" s="31" t="s">
        <v>84</v>
      </c>
      <c r="M1277" s="203"/>
      <c r="N1277" s="204"/>
      <c r="O1277" s="127"/>
      <c r="P1277" s="125"/>
      <c r="Q1277" s="218"/>
    </row>
    <row r="1278" spans="1:18" hidden="1" outlineLevel="2">
      <c r="A1278" s="7" t="s">
        <v>41</v>
      </c>
      <c r="B1278" s="7" t="s">
        <v>41</v>
      </c>
      <c r="D1278" s="96" t="s">
        <v>3619</v>
      </c>
      <c r="E1278" s="58" t="s">
        <v>3629</v>
      </c>
      <c r="F1278" s="17"/>
      <c r="G1278" s="18"/>
      <c r="H1278" s="19"/>
      <c r="I1278" s="20" t="s">
        <v>320</v>
      </c>
      <c r="J1278" s="20" t="s">
        <v>3462</v>
      </c>
      <c r="K1278" s="24"/>
      <c r="L1278" s="25" t="s">
        <v>84</v>
      </c>
      <c r="M1278" s="205"/>
      <c r="N1278" s="206"/>
      <c r="O1278" s="131"/>
      <c r="P1278" s="130"/>
      <c r="Q1278" s="219"/>
    </row>
    <row r="1279" spans="1:18" hidden="1" outlineLevel="2">
      <c r="A1279" s="7" t="s">
        <v>41</v>
      </c>
      <c r="B1279" s="7" t="s">
        <v>41</v>
      </c>
      <c r="D1279" s="96" t="s">
        <v>3619</v>
      </c>
      <c r="E1279" s="58" t="s">
        <v>3629</v>
      </c>
      <c r="F1279" s="17"/>
      <c r="G1279" s="18"/>
      <c r="H1279" s="19"/>
      <c r="I1279" s="26" t="s">
        <v>321</v>
      </c>
      <c r="J1279" s="26" t="s">
        <v>3463</v>
      </c>
      <c r="K1279" s="33" t="s">
        <v>130</v>
      </c>
      <c r="L1279" s="31" t="s">
        <v>688</v>
      </c>
      <c r="M1279" s="203"/>
      <c r="N1279" s="204"/>
      <c r="O1279" s="127"/>
      <c r="P1279" s="125"/>
      <c r="Q1279" s="218"/>
    </row>
    <row r="1280" spans="1:18" hidden="1" outlineLevel="2">
      <c r="A1280" s="7" t="s">
        <v>41</v>
      </c>
      <c r="B1280" s="7" t="s">
        <v>41</v>
      </c>
      <c r="D1280" s="96" t="s">
        <v>3619</v>
      </c>
      <c r="E1280" s="58" t="s">
        <v>3629</v>
      </c>
      <c r="F1280" s="17"/>
      <c r="G1280" s="18"/>
      <c r="H1280" s="19"/>
      <c r="I1280" s="26" t="s">
        <v>322</v>
      </c>
      <c r="J1280" s="26" t="s">
        <v>3341</v>
      </c>
      <c r="K1280" s="33" t="s">
        <v>174</v>
      </c>
      <c r="L1280" s="31" t="s">
        <v>84</v>
      </c>
      <c r="M1280" s="203"/>
      <c r="N1280" s="204"/>
      <c r="O1280" s="127"/>
      <c r="P1280" s="125"/>
      <c r="Q1280" s="218"/>
    </row>
    <row r="1281" spans="1:18" hidden="1" outlineLevel="2">
      <c r="A1281" s="7" t="s">
        <v>41</v>
      </c>
      <c r="B1281" s="7" t="s">
        <v>41</v>
      </c>
      <c r="D1281" s="96" t="s">
        <v>3619</v>
      </c>
      <c r="E1281" s="58" t="s">
        <v>3629</v>
      </c>
      <c r="F1281" s="17"/>
      <c r="G1281" s="18"/>
      <c r="H1281" s="19"/>
      <c r="I1281" s="26" t="s">
        <v>323</v>
      </c>
      <c r="J1281" s="26" t="s">
        <v>3342</v>
      </c>
      <c r="K1281" s="33" t="s">
        <v>132</v>
      </c>
      <c r="L1281" s="31" t="s">
        <v>84</v>
      </c>
      <c r="M1281" s="203"/>
      <c r="N1281" s="204"/>
      <c r="O1281" s="127"/>
      <c r="P1281" s="125"/>
      <c r="Q1281" s="218"/>
    </row>
    <row r="1282" spans="1:18" hidden="1" outlineLevel="2">
      <c r="A1282" s="7" t="s">
        <v>41</v>
      </c>
      <c r="B1282" s="7" t="s">
        <v>41</v>
      </c>
      <c r="D1282" s="96" t="s">
        <v>3619</v>
      </c>
      <c r="E1282" s="58" t="s">
        <v>3629</v>
      </c>
      <c r="F1282" s="17"/>
      <c r="G1282" s="18"/>
      <c r="H1282" s="19"/>
      <c r="I1282" s="34" t="s">
        <v>324</v>
      </c>
      <c r="J1282" s="34" t="s">
        <v>3464</v>
      </c>
      <c r="K1282" s="36" t="s">
        <v>154</v>
      </c>
      <c r="L1282" s="74" t="s">
        <v>84</v>
      </c>
      <c r="M1282" s="166"/>
      <c r="N1282" s="167"/>
      <c r="O1282" s="168"/>
      <c r="P1282" s="160"/>
      <c r="Q1282" s="227"/>
    </row>
    <row r="1283" spans="1:18" hidden="1" outlineLevel="2">
      <c r="A1283" s="7" t="s">
        <v>41</v>
      </c>
      <c r="B1283" s="7" t="s">
        <v>41</v>
      </c>
      <c r="D1283" s="96" t="s">
        <v>3619</v>
      </c>
      <c r="E1283" s="58" t="s">
        <v>3629</v>
      </c>
      <c r="F1283" s="17"/>
      <c r="G1283" s="18"/>
      <c r="H1283" s="19"/>
      <c r="I1283" s="20" t="s">
        <v>325</v>
      </c>
      <c r="J1283" s="20" t="s">
        <v>3465</v>
      </c>
      <c r="K1283" s="24"/>
      <c r="L1283" s="25" t="s">
        <v>84</v>
      </c>
      <c r="M1283" s="201"/>
      <c r="N1283" s="202"/>
      <c r="O1283" s="20"/>
      <c r="P1283" s="24"/>
      <c r="Q1283" s="213" t="s">
        <v>688</v>
      </c>
    </row>
    <row r="1284" spans="1:18" hidden="1" outlineLevel="2">
      <c r="A1284" s="7" t="s">
        <v>41</v>
      </c>
      <c r="B1284" s="7" t="s">
        <v>41</v>
      </c>
      <c r="D1284" s="96" t="s">
        <v>3619</v>
      </c>
      <c r="E1284" s="58" t="s">
        <v>3629</v>
      </c>
      <c r="F1284" s="17"/>
      <c r="G1284" s="18"/>
      <c r="H1284" s="19"/>
      <c r="I1284" s="26" t="s">
        <v>326</v>
      </c>
      <c r="J1284" s="26" t="s">
        <v>3466</v>
      </c>
      <c r="K1284" s="33" t="s">
        <v>327</v>
      </c>
      <c r="L1284" s="31" t="s">
        <v>84</v>
      </c>
      <c r="M1284" s="203"/>
      <c r="N1284" s="204"/>
      <c r="O1284" s="127"/>
      <c r="P1284" s="125"/>
      <c r="Q1284" s="218"/>
    </row>
    <row r="1285" spans="1:18" hidden="1" outlineLevel="2">
      <c r="A1285" s="7" t="s">
        <v>41</v>
      </c>
      <c r="B1285" s="7" t="s">
        <v>41</v>
      </c>
      <c r="D1285" s="96" t="s">
        <v>3619</v>
      </c>
      <c r="E1285" s="58" t="s">
        <v>3629</v>
      </c>
      <c r="F1285" s="17"/>
      <c r="G1285" s="18"/>
      <c r="H1285" s="19"/>
      <c r="I1285" s="26" t="s">
        <v>328</v>
      </c>
      <c r="J1285" s="26" t="s">
        <v>3341</v>
      </c>
      <c r="K1285" s="33" t="s">
        <v>174</v>
      </c>
      <c r="L1285" s="31" t="s">
        <v>84</v>
      </c>
      <c r="M1285" s="203"/>
      <c r="N1285" s="204"/>
      <c r="O1285" s="127"/>
      <c r="P1285" s="125"/>
      <c r="Q1285" s="218"/>
    </row>
    <row r="1286" spans="1:18" hidden="1" outlineLevel="2">
      <c r="A1286" s="7" t="s">
        <v>41</v>
      </c>
      <c r="B1286" s="7" t="s">
        <v>41</v>
      </c>
      <c r="D1286" s="96" t="s">
        <v>3619</v>
      </c>
      <c r="E1286" s="58" t="s">
        <v>3629</v>
      </c>
      <c r="F1286" s="17"/>
      <c r="G1286" s="18"/>
      <c r="H1286" s="19"/>
      <c r="I1286" s="26" t="s">
        <v>329</v>
      </c>
      <c r="J1286" s="26" t="s">
        <v>3342</v>
      </c>
      <c r="K1286" s="33" t="s">
        <v>132</v>
      </c>
      <c r="L1286" s="31" t="s">
        <v>84</v>
      </c>
      <c r="M1286" s="203"/>
      <c r="N1286" s="204"/>
      <c r="O1286" s="127"/>
      <c r="P1286" s="125"/>
      <c r="Q1286" s="218"/>
    </row>
    <row r="1287" spans="1:18" hidden="1" outlineLevel="2">
      <c r="A1287" s="7" t="s">
        <v>41</v>
      </c>
      <c r="B1287" s="7" t="s">
        <v>41</v>
      </c>
      <c r="D1287" s="96" t="s">
        <v>3619</v>
      </c>
      <c r="E1287" s="58" t="s">
        <v>3629</v>
      </c>
      <c r="F1287" s="17"/>
      <c r="G1287" s="18"/>
      <c r="H1287" s="19"/>
      <c r="I1287" s="26" t="s">
        <v>330</v>
      </c>
      <c r="J1287" s="26" t="s">
        <v>3466</v>
      </c>
      <c r="K1287" s="33" t="s">
        <v>174</v>
      </c>
      <c r="L1287" s="31" t="s">
        <v>84</v>
      </c>
      <c r="M1287" s="396" t="s">
        <v>60</v>
      </c>
      <c r="N1287" s="389" t="s">
        <v>475</v>
      </c>
      <c r="O1287" s="26" t="s">
        <v>3770</v>
      </c>
      <c r="P1287" s="33" t="s">
        <v>789</v>
      </c>
      <c r="Q1287" s="214" t="s">
        <v>688</v>
      </c>
    </row>
    <row r="1288" spans="1:18" hidden="1" outlineLevel="2">
      <c r="A1288" s="7" t="s">
        <v>41</v>
      </c>
      <c r="B1288" s="7" t="s">
        <v>41</v>
      </c>
      <c r="D1288" s="96" t="s">
        <v>3619</v>
      </c>
      <c r="E1288" s="58" t="s">
        <v>3629</v>
      </c>
      <c r="F1288" s="17"/>
      <c r="G1288" s="18"/>
      <c r="H1288" s="19"/>
      <c r="I1288" s="26" t="s">
        <v>331</v>
      </c>
      <c r="J1288" s="26" t="s">
        <v>3467</v>
      </c>
      <c r="K1288" s="33" t="s">
        <v>332</v>
      </c>
      <c r="L1288" s="31" t="s">
        <v>84</v>
      </c>
      <c r="M1288" s="203"/>
      <c r="N1288" s="204"/>
      <c r="O1288" s="127"/>
      <c r="P1288" s="125"/>
      <c r="Q1288" s="218"/>
    </row>
    <row r="1289" spans="1:18" hidden="1" outlineLevel="2">
      <c r="A1289" s="7" t="s">
        <v>41</v>
      </c>
      <c r="B1289" s="7" t="s">
        <v>41</v>
      </c>
      <c r="D1289" s="96" t="s">
        <v>3619</v>
      </c>
      <c r="E1289" s="58" t="s">
        <v>3629</v>
      </c>
      <c r="F1289" s="17"/>
      <c r="G1289" s="18"/>
      <c r="H1289" s="19"/>
      <c r="I1289" s="26" t="s">
        <v>328</v>
      </c>
      <c r="J1289" s="26" t="s">
        <v>3341</v>
      </c>
      <c r="K1289" s="33" t="s">
        <v>174</v>
      </c>
      <c r="L1289" s="31" t="s">
        <v>84</v>
      </c>
      <c r="M1289" s="203"/>
      <c r="N1289" s="204"/>
      <c r="O1289" s="127"/>
      <c r="P1289" s="125"/>
      <c r="Q1289" s="218"/>
    </row>
    <row r="1290" spans="1:18" hidden="1" outlineLevel="2">
      <c r="A1290" s="7" t="s">
        <v>41</v>
      </c>
      <c r="B1290" s="7" t="s">
        <v>41</v>
      </c>
      <c r="D1290" s="96" t="s">
        <v>3619</v>
      </c>
      <c r="E1290" s="58" t="s">
        <v>3629</v>
      </c>
      <c r="F1290" s="17"/>
      <c r="G1290" s="18"/>
      <c r="H1290" s="19"/>
      <c r="I1290" s="26" t="s">
        <v>329</v>
      </c>
      <c r="J1290" s="26" t="s">
        <v>3342</v>
      </c>
      <c r="K1290" s="33" t="s">
        <v>132</v>
      </c>
      <c r="L1290" s="31" t="s">
        <v>84</v>
      </c>
      <c r="M1290" s="203"/>
      <c r="N1290" s="204"/>
      <c r="O1290" s="127"/>
      <c r="P1290" s="125"/>
      <c r="Q1290" s="218"/>
    </row>
    <row r="1291" spans="1:18" hidden="1" outlineLevel="2">
      <c r="A1291" s="7" t="s">
        <v>41</v>
      </c>
      <c r="B1291" s="7" t="s">
        <v>41</v>
      </c>
      <c r="D1291" s="96" t="s">
        <v>3619</v>
      </c>
      <c r="E1291" s="58" t="s">
        <v>3629</v>
      </c>
      <c r="F1291" s="17"/>
      <c r="G1291" s="18"/>
      <c r="H1291" s="19"/>
      <c r="I1291" s="34" t="s">
        <v>333</v>
      </c>
      <c r="J1291" s="34" t="s">
        <v>3468</v>
      </c>
      <c r="K1291" s="36" t="s">
        <v>132</v>
      </c>
      <c r="L1291" s="74" t="s">
        <v>84</v>
      </c>
      <c r="M1291" s="166"/>
      <c r="N1291" s="167"/>
      <c r="O1291" s="168"/>
      <c r="P1291" s="160"/>
      <c r="Q1291" s="227"/>
    </row>
    <row r="1292" spans="1:18" ht="13.5" hidden="1" outlineLevel="2" thickBot="1">
      <c r="A1292" s="7" t="s">
        <v>41</v>
      </c>
      <c r="B1292" s="7" t="s">
        <v>41</v>
      </c>
      <c r="D1292" s="96" t="s">
        <v>3619</v>
      </c>
      <c r="E1292" s="58" t="s">
        <v>3629</v>
      </c>
      <c r="F1292" s="38"/>
      <c r="G1292" s="39"/>
      <c r="H1292" s="40"/>
      <c r="I1292" s="41" t="s">
        <v>334</v>
      </c>
      <c r="J1292" s="41" t="s">
        <v>3469</v>
      </c>
      <c r="K1292" s="67" t="s">
        <v>335</v>
      </c>
      <c r="L1292" s="57" t="s">
        <v>84</v>
      </c>
      <c r="M1292" s="209"/>
      <c r="N1292" s="210"/>
      <c r="O1292" s="137"/>
      <c r="P1292" s="152"/>
      <c r="Q1292" s="220"/>
    </row>
    <row r="1293" spans="1:18" ht="13.5" hidden="1" outlineLevel="2" thickBot="1">
      <c r="A1293" s="7" t="s">
        <v>41</v>
      </c>
      <c r="B1293" s="7" t="s">
        <v>41</v>
      </c>
      <c r="D1293" s="96" t="s">
        <v>3619</v>
      </c>
      <c r="E1293" s="58" t="s">
        <v>3629</v>
      </c>
      <c r="F1293" s="198"/>
      <c r="G1293" s="198"/>
      <c r="H1293" s="198"/>
      <c r="I1293" s="198"/>
      <c r="J1293" s="198"/>
      <c r="K1293" s="198"/>
      <c r="L1293" s="198"/>
      <c r="M1293" s="9"/>
      <c r="N1293" s="9"/>
      <c r="O1293" s="9"/>
      <c r="P1293" s="9"/>
      <c r="Q1293" s="7"/>
    </row>
    <row r="1294" spans="1:18" ht="13.5" outlineLevel="1" collapsed="1" thickBot="1">
      <c r="B1294" s="7" t="s">
        <v>41</v>
      </c>
      <c r="D1294" s="96" t="s">
        <v>3619</v>
      </c>
      <c r="E1294" s="3" t="s">
        <v>3630</v>
      </c>
      <c r="F1294" s="13" t="s">
        <v>621</v>
      </c>
      <c r="G1294" s="14">
        <v>113</v>
      </c>
      <c r="H1294" s="14">
        <v>38</v>
      </c>
      <c r="I1294" s="1198" t="s">
        <v>3590</v>
      </c>
      <c r="J1294" s="1199"/>
      <c r="K1294" s="1199"/>
      <c r="L1294" s="1200"/>
      <c r="M1294" s="393" t="s">
        <v>60</v>
      </c>
      <c r="N1294" s="15"/>
      <c r="O1294" s="1199"/>
      <c r="P1294" s="1205"/>
      <c r="Q1294" s="64" t="s">
        <v>84</v>
      </c>
    </row>
    <row r="1295" spans="1:18" hidden="1" outlineLevel="2">
      <c r="B1295" s="7" t="s">
        <v>41</v>
      </c>
      <c r="D1295" s="96" t="s">
        <v>3619</v>
      </c>
      <c r="E1295" s="58" t="s">
        <v>3630</v>
      </c>
      <c r="F1295" s="17"/>
      <c r="G1295" s="18"/>
      <c r="H1295" s="19"/>
      <c r="I1295" s="26" t="str">
        <f>"5463"</f>
        <v>5463</v>
      </c>
      <c r="J1295" s="26" t="s">
        <v>3450</v>
      </c>
      <c r="K1295" s="33" t="s">
        <v>132</v>
      </c>
      <c r="L1295" s="31" t="s">
        <v>688</v>
      </c>
      <c r="M1295" s="200"/>
      <c r="N1295" s="260"/>
      <c r="O1295" s="89" t="s">
        <v>741</v>
      </c>
      <c r="P1295" s="88" t="s">
        <v>132</v>
      </c>
      <c r="Q1295" s="214" t="s">
        <v>688</v>
      </c>
      <c r="R1295" s="498"/>
    </row>
    <row r="1296" spans="1:18" hidden="1" outlineLevel="2">
      <c r="B1296" s="7" t="s">
        <v>41</v>
      </c>
      <c r="D1296" s="96" t="s">
        <v>3619</v>
      </c>
      <c r="E1296" s="58" t="s">
        <v>3630</v>
      </c>
      <c r="F1296" s="17"/>
      <c r="G1296" s="18"/>
      <c r="H1296" s="19"/>
      <c r="I1296" s="20" t="s">
        <v>345</v>
      </c>
      <c r="J1296" s="20" t="s">
        <v>3451</v>
      </c>
      <c r="K1296" s="24"/>
      <c r="L1296" s="25" t="s">
        <v>84</v>
      </c>
      <c r="M1296" s="205"/>
      <c r="N1296" s="255"/>
      <c r="O1296" s="270"/>
      <c r="P1296" s="270"/>
      <c r="Q1296" s="219"/>
      <c r="R1296" s="498"/>
    </row>
    <row r="1297" spans="2:18" hidden="1" outlineLevel="2">
      <c r="B1297" s="7" t="s">
        <v>41</v>
      </c>
      <c r="D1297" s="96" t="s">
        <v>3619</v>
      </c>
      <c r="E1297" s="58" t="s">
        <v>3630</v>
      </c>
      <c r="F1297" s="17"/>
      <c r="G1297" s="18"/>
      <c r="H1297" s="19"/>
      <c r="I1297" s="26" t="s">
        <v>346</v>
      </c>
      <c r="J1297" s="26" t="s">
        <v>3452</v>
      </c>
      <c r="K1297" s="33" t="s">
        <v>105</v>
      </c>
      <c r="L1297" s="31" t="s">
        <v>84</v>
      </c>
      <c r="M1297" s="203"/>
      <c r="N1297" s="256"/>
      <c r="O1297" s="171"/>
      <c r="P1297" s="171"/>
      <c r="Q1297" s="218"/>
      <c r="R1297" s="498"/>
    </row>
    <row r="1298" spans="2:18" hidden="1" outlineLevel="2">
      <c r="B1298" s="7" t="s">
        <v>41</v>
      </c>
      <c r="D1298" s="96" t="s">
        <v>3619</v>
      </c>
      <c r="E1298" s="58" t="s">
        <v>3630</v>
      </c>
      <c r="F1298" s="17"/>
      <c r="G1298" s="18"/>
      <c r="H1298" s="19"/>
      <c r="I1298" s="54" t="s">
        <v>347</v>
      </c>
      <c r="J1298" s="54" t="s">
        <v>3453</v>
      </c>
      <c r="K1298" s="73" t="s">
        <v>132</v>
      </c>
      <c r="L1298" s="55" t="s">
        <v>84</v>
      </c>
      <c r="M1298" s="203"/>
      <c r="N1298" s="256"/>
      <c r="O1298" s="171"/>
      <c r="P1298" s="171"/>
      <c r="Q1298" s="218"/>
      <c r="R1298" s="498"/>
    </row>
    <row r="1299" spans="2:18" hidden="1" outlineLevel="2">
      <c r="B1299" s="7" t="s">
        <v>41</v>
      </c>
      <c r="D1299" s="96" t="s">
        <v>3619</v>
      </c>
      <c r="E1299" s="58" t="s">
        <v>3630</v>
      </c>
      <c r="F1299" s="17"/>
      <c r="G1299" s="18"/>
      <c r="H1299" s="19"/>
      <c r="I1299" s="34" t="str">
        <f>"4471"</f>
        <v>4471</v>
      </c>
      <c r="J1299" s="34" t="s">
        <v>3454</v>
      </c>
      <c r="K1299" s="36" t="s">
        <v>132</v>
      </c>
      <c r="L1299" s="74" t="s">
        <v>84</v>
      </c>
      <c r="M1299" s="166"/>
      <c r="N1299" s="271"/>
      <c r="O1299" s="272"/>
      <c r="P1299" s="272"/>
      <c r="Q1299" s="227"/>
      <c r="R1299" s="498"/>
    </row>
    <row r="1300" spans="2:18" hidden="1" outlineLevel="2">
      <c r="B1300" s="7" t="s">
        <v>41</v>
      </c>
      <c r="D1300" s="96" t="s">
        <v>3619</v>
      </c>
      <c r="E1300" s="58" t="s">
        <v>3630</v>
      </c>
      <c r="F1300" s="17"/>
      <c r="G1300" s="18"/>
      <c r="H1300" s="19"/>
      <c r="I1300" s="26" t="str">
        <f>"1227"</f>
        <v>1227</v>
      </c>
      <c r="J1300" s="26" t="s">
        <v>3455</v>
      </c>
      <c r="K1300" s="33" t="s">
        <v>132</v>
      </c>
      <c r="L1300" s="31" t="s">
        <v>84</v>
      </c>
      <c r="M1300" s="166"/>
      <c r="N1300" s="271"/>
      <c r="O1300" s="272"/>
      <c r="P1300" s="272"/>
      <c r="Q1300" s="227"/>
      <c r="R1300" s="498"/>
    </row>
    <row r="1301" spans="2:18" hidden="1" outlineLevel="2">
      <c r="B1301" s="7" t="s">
        <v>41</v>
      </c>
      <c r="D1301" s="96" t="s">
        <v>3619</v>
      </c>
      <c r="E1301" s="58" t="s">
        <v>3630</v>
      </c>
      <c r="F1301" s="17"/>
      <c r="G1301" s="18"/>
      <c r="H1301" s="19"/>
      <c r="I1301" s="20" t="s">
        <v>348</v>
      </c>
      <c r="J1301" s="20" t="s">
        <v>3456</v>
      </c>
      <c r="K1301" s="24"/>
      <c r="L1301" s="25" t="s">
        <v>84</v>
      </c>
      <c r="M1301" s="259"/>
      <c r="N1301" s="260"/>
      <c r="O1301" s="88"/>
      <c r="P1301" s="88"/>
      <c r="Q1301" s="214" t="s">
        <v>688</v>
      </c>
      <c r="R1301" s="498"/>
    </row>
    <row r="1302" spans="2:18" hidden="1" outlineLevel="2">
      <c r="B1302" s="7" t="s">
        <v>41</v>
      </c>
      <c r="D1302" s="96" t="s">
        <v>3619</v>
      </c>
      <c r="E1302" s="58" t="s">
        <v>3630</v>
      </c>
      <c r="F1302" s="17"/>
      <c r="G1302" s="18"/>
      <c r="H1302" s="19"/>
      <c r="I1302" s="26" t="s">
        <v>349</v>
      </c>
      <c r="J1302" s="26" t="s">
        <v>3457</v>
      </c>
      <c r="K1302" s="33" t="s">
        <v>132</v>
      </c>
      <c r="L1302" s="31" t="s">
        <v>84</v>
      </c>
      <c r="M1302" s="259"/>
      <c r="N1302" s="260"/>
      <c r="O1302" s="89" t="s">
        <v>746</v>
      </c>
      <c r="P1302" s="88" t="s">
        <v>132</v>
      </c>
      <c r="Q1302" s="214" t="s">
        <v>688</v>
      </c>
      <c r="R1302" s="498"/>
    </row>
    <row r="1303" spans="2:18" hidden="1" outlineLevel="2">
      <c r="B1303" s="7" t="s">
        <v>41</v>
      </c>
      <c r="D1303" s="96" t="s">
        <v>3619</v>
      </c>
      <c r="E1303" s="58" t="s">
        <v>3630</v>
      </c>
      <c r="F1303" s="17"/>
      <c r="G1303" s="18"/>
      <c r="H1303" s="19"/>
      <c r="I1303" s="26" t="s">
        <v>350</v>
      </c>
      <c r="J1303" s="26" t="s">
        <v>3341</v>
      </c>
      <c r="K1303" s="33" t="s">
        <v>132</v>
      </c>
      <c r="L1303" s="31" t="s">
        <v>84</v>
      </c>
      <c r="M1303" s="203"/>
      <c r="N1303" s="256"/>
      <c r="O1303" s="171"/>
      <c r="P1303" s="171"/>
      <c r="Q1303" s="218"/>
      <c r="R1303" s="498"/>
    </row>
    <row r="1304" spans="2:18" hidden="1" outlineLevel="2">
      <c r="B1304" s="7" t="s">
        <v>41</v>
      </c>
      <c r="D1304" s="96" t="s">
        <v>3619</v>
      </c>
      <c r="E1304" s="58" t="s">
        <v>3630</v>
      </c>
      <c r="F1304" s="17"/>
      <c r="G1304" s="18"/>
      <c r="H1304" s="19"/>
      <c r="I1304" s="26" t="s">
        <v>351</v>
      </c>
      <c r="J1304" s="26" t="s">
        <v>3342</v>
      </c>
      <c r="K1304" s="33" t="s">
        <v>132</v>
      </c>
      <c r="L1304" s="31" t="s">
        <v>84</v>
      </c>
      <c r="M1304" s="203"/>
      <c r="N1304" s="256"/>
      <c r="O1304" s="171"/>
      <c r="P1304" s="171"/>
      <c r="Q1304" s="218"/>
      <c r="R1304" s="498"/>
    </row>
    <row r="1305" spans="2:18" hidden="1" outlineLevel="2">
      <c r="B1305" s="7" t="s">
        <v>41</v>
      </c>
      <c r="D1305" s="96" t="s">
        <v>3619</v>
      </c>
      <c r="E1305" s="58" t="s">
        <v>3630</v>
      </c>
      <c r="F1305" s="17"/>
      <c r="G1305" s="18"/>
      <c r="H1305" s="19"/>
      <c r="I1305" s="26" t="s">
        <v>352</v>
      </c>
      <c r="J1305" s="26" t="s">
        <v>353</v>
      </c>
      <c r="K1305" s="33" t="s">
        <v>105</v>
      </c>
      <c r="L1305" s="31" t="s">
        <v>84</v>
      </c>
      <c r="M1305" s="203"/>
      <c r="N1305" s="256"/>
      <c r="O1305" s="171"/>
      <c r="P1305" s="171"/>
      <c r="Q1305" s="218"/>
      <c r="R1305" s="498"/>
    </row>
    <row r="1306" spans="2:18" ht="13.5" hidden="1" outlineLevel="2" thickBot="1">
      <c r="B1306" s="7" t="s">
        <v>41</v>
      </c>
      <c r="D1306" s="96" t="s">
        <v>3619</v>
      </c>
      <c r="E1306" s="58" t="s">
        <v>3630</v>
      </c>
      <c r="F1306" s="38"/>
      <c r="G1306" s="39"/>
      <c r="H1306" s="40"/>
      <c r="I1306" s="48" t="s">
        <v>352</v>
      </c>
      <c r="J1306" s="48" t="s">
        <v>353</v>
      </c>
      <c r="K1306" s="273" t="s">
        <v>105</v>
      </c>
      <c r="L1306" s="60" t="s">
        <v>84</v>
      </c>
      <c r="M1306" s="261"/>
      <c r="N1306" s="262"/>
      <c r="O1306" s="266"/>
      <c r="P1306" s="266"/>
      <c r="Q1306" s="221"/>
      <c r="R1306" s="498"/>
    </row>
    <row r="1307" spans="2:18" ht="13.5" hidden="1" outlineLevel="2" thickBot="1">
      <c r="B1307" s="7" t="s">
        <v>41</v>
      </c>
      <c r="D1307" s="96" t="s">
        <v>3619</v>
      </c>
      <c r="E1307" s="58" t="s">
        <v>3630</v>
      </c>
      <c r="F1307" s="198"/>
      <c r="G1307" s="198"/>
      <c r="H1307" s="198"/>
      <c r="I1307" s="198"/>
      <c r="J1307" s="198"/>
      <c r="K1307" s="198"/>
      <c r="L1307" s="198"/>
      <c r="M1307" s="9"/>
      <c r="N1307" s="9"/>
      <c r="O1307" s="9"/>
      <c r="P1307" s="9"/>
      <c r="Q1307" s="7"/>
    </row>
    <row r="1308" spans="2:18" ht="13.5" outlineLevel="1" collapsed="1" thickBot="1">
      <c r="B1308" s="7" t="s">
        <v>41</v>
      </c>
      <c r="D1308" s="96" t="s">
        <v>3619</v>
      </c>
      <c r="E1308" s="3" t="s">
        <v>3631</v>
      </c>
      <c r="F1308" s="13" t="s">
        <v>473</v>
      </c>
      <c r="G1308" s="14">
        <v>120</v>
      </c>
      <c r="H1308" s="14">
        <v>41</v>
      </c>
      <c r="I1308" s="1198" t="s">
        <v>3867</v>
      </c>
      <c r="J1308" s="1199"/>
      <c r="K1308" s="1199"/>
      <c r="L1308" s="1200"/>
      <c r="M1308" s="391" t="s">
        <v>60</v>
      </c>
      <c r="N1308" s="15"/>
      <c r="O1308" s="1196" t="s">
        <v>3795</v>
      </c>
      <c r="P1308" s="1197"/>
      <c r="Q1308" s="212" t="s">
        <v>109</v>
      </c>
    </row>
    <row r="1309" spans="2:18" ht="13" hidden="1" customHeight="1" outlineLevel="2">
      <c r="B1309" s="7" t="s">
        <v>41</v>
      </c>
      <c r="D1309" s="96" t="s">
        <v>3619</v>
      </c>
      <c r="E1309" s="58" t="s">
        <v>3631</v>
      </c>
      <c r="F1309" s="17"/>
      <c r="G1309" s="18"/>
      <c r="H1309" s="19"/>
      <c r="I1309" s="26" t="s">
        <v>266</v>
      </c>
      <c r="J1309" s="26" t="s">
        <v>3428</v>
      </c>
      <c r="K1309" s="26"/>
      <c r="L1309" s="27" t="s">
        <v>688</v>
      </c>
      <c r="M1309" s="59"/>
      <c r="N1309" s="10"/>
      <c r="O1309" s="26"/>
      <c r="P1309" s="26"/>
      <c r="Q1309" s="222" t="s">
        <v>688</v>
      </c>
      <c r="R1309" s="498"/>
    </row>
    <row r="1310" spans="2:18" hidden="1" outlineLevel="2">
      <c r="B1310" s="7" t="s">
        <v>41</v>
      </c>
      <c r="D1310" s="96" t="s">
        <v>3619</v>
      </c>
      <c r="E1310" s="58" t="s">
        <v>3631</v>
      </c>
      <c r="F1310" s="17"/>
      <c r="G1310" s="18"/>
      <c r="H1310" s="19"/>
      <c r="I1310" s="26" t="s">
        <v>267</v>
      </c>
      <c r="J1310" s="26" t="s">
        <v>3429</v>
      </c>
      <c r="K1310" s="26" t="s">
        <v>132</v>
      </c>
      <c r="L1310" s="27" t="s">
        <v>688</v>
      </c>
      <c r="M1310" s="71"/>
      <c r="N1310" s="72"/>
      <c r="O1310" s="47" t="s">
        <v>743</v>
      </c>
      <c r="P1310" s="26" t="s">
        <v>132</v>
      </c>
      <c r="Q1310" s="214" t="s">
        <v>688</v>
      </c>
      <c r="R1310" s="498"/>
    </row>
    <row r="1311" spans="2:18" hidden="1" outlineLevel="2">
      <c r="B1311" s="7" t="s">
        <v>41</v>
      </c>
      <c r="D1311" s="96" t="s">
        <v>3619</v>
      </c>
      <c r="E1311" s="58" t="s">
        <v>3631</v>
      </c>
      <c r="F1311" s="17"/>
      <c r="G1311" s="18"/>
      <c r="H1311" s="19"/>
      <c r="I1311" s="26" t="s">
        <v>268</v>
      </c>
      <c r="J1311" s="26" t="s">
        <v>3430</v>
      </c>
      <c r="K1311" s="26" t="s">
        <v>269</v>
      </c>
      <c r="L1311" s="27" t="s">
        <v>84</v>
      </c>
      <c r="M1311" s="392" t="s">
        <v>60</v>
      </c>
      <c r="N1311" s="385" t="s">
        <v>65</v>
      </c>
      <c r="O1311" s="26" t="s">
        <v>3771</v>
      </c>
      <c r="P1311" s="26" t="s">
        <v>790</v>
      </c>
      <c r="Q1311" s="214" t="s">
        <v>688</v>
      </c>
      <c r="R1311" s="498"/>
    </row>
    <row r="1312" spans="2:18" hidden="1" outlineLevel="2">
      <c r="B1312" s="7" t="s">
        <v>41</v>
      </c>
      <c r="D1312" s="96" t="s">
        <v>3619</v>
      </c>
      <c r="E1312" s="58" t="s">
        <v>3631</v>
      </c>
      <c r="F1312" s="17"/>
      <c r="G1312" s="18"/>
      <c r="H1312" s="19"/>
      <c r="I1312" s="26" t="s">
        <v>270</v>
      </c>
      <c r="J1312" s="26" t="s">
        <v>3396</v>
      </c>
      <c r="K1312" s="26" t="s">
        <v>132</v>
      </c>
      <c r="L1312" s="27" t="s">
        <v>84</v>
      </c>
      <c r="M1312" s="123"/>
      <c r="N1312" s="124"/>
      <c r="O1312" s="127"/>
      <c r="P1312" s="127"/>
      <c r="Q1312" s="218"/>
      <c r="R1312" s="498"/>
    </row>
    <row r="1313" spans="2:18" hidden="1" outlineLevel="2">
      <c r="B1313" s="7" t="s">
        <v>41</v>
      </c>
      <c r="D1313" s="96" t="s">
        <v>3619</v>
      </c>
      <c r="E1313" s="58" t="s">
        <v>3631</v>
      </c>
      <c r="F1313" s="17"/>
      <c r="G1313" s="18"/>
      <c r="H1313" s="19"/>
      <c r="I1313" s="26" t="s">
        <v>271</v>
      </c>
      <c r="J1313" s="26" t="s">
        <v>3411</v>
      </c>
      <c r="K1313" s="26" t="s">
        <v>132</v>
      </c>
      <c r="L1313" s="27" t="s">
        <v>84</v>
      </c>
      <c r="M1313" s="123"/>
      <c r="N1313" s="124"/>
      <c r="O1313" s="127"/>
      <c r="P1313" s="127"/>
      <c r="Q1313" s="218"/>
      <c r="R1313" s="498"/>
    </row>
    <row r="1314" spans="2:18" ht="13.5" hidden="1" outlineLevel="2" thickBot="1">
      <c r="B1314" s="7" t="s">
        <v>41</v>
      </c>
      <c r="D1314" s="96" t="s">
        <v>3619</v>
      </c>
      <c r="E1314" s="58" t="s">
        <v>3631</v>
      </c>
      <c r="F1314" s="38"/>
      <c r="G1314" s="39"/>
      <c r="H1314" s="40"/>
      <c r="I1314" s="48" t="s">
        <v>272</v>
      </c>
      <c r="J1314" s="48" t="s">
        <v>3431</v>
      </c>
      <c r="K1314" s="48" t="s">
        <v>132</v>
      </c>
      <c r="L1314" s="49" t="s">
        <v>84</v>
      </c>
      <c r="M1314" s="139"/>
      <c r="N1314" s="140"/>
      <c r="O1314" s="151"/>
      <c r="P1314" s="151"/>
      <c r="Q1314" s="221"/>
      <c r="R1314" s="498"/>
    </row>
    <row r="1315" spans="2:18" ht="13.5" hidden="1" outlineLevel="2" thickBot="1">
      <c r="B1315" s="7" t="s">
        <v>41</v>
      </c>
      <c r="D1315" s="96" t="s">
        <v>3619</v>
      </c>
      <c r="E1315" s="58" t="s">
        <v>3631</v>
      </c>
      <c r="F1315" s="198"/>
      <c r="G1315" s="198"/>
      <c r="H1315" s="198"/>
      <c r="I1315" s="198"/>
      <c r="J1315" s="198"/>
      <c r="K1315" s="198"/>
      <c r="L1315" s="198"/>
      <c r="M1315" s="9"/>
      <c r="N1315" s="9"/>
      <c r="O1315" s="9"/>
      <c r="P1315" s="9"/>
      <c r="Q1315" s="7"/>
    </row>
    <row r="1316" spans="2:18" ht="13.5" outlineLevel="1" collapsed="1" thickBot="1">
      <c r="B1316" s="7" t="s">
        <v>41</v>
      </c>
      <c r="D1316" s="96" t="s">
        <v>3619</v>
      </c>
      <c r="E1316" s="3" t="s">
        <v>3632</v>
      </c>
      <c r="F1316" s="13" t="s">
        <v>556</v>
      </c>
      <c r="G1316" s="14">
        <v>126</v>
      </c>
      <c r="H1316" s="14">
        <v>43</v>
      </c>
      <c r="I1316" s="1198" t="s">
        <v>3591</v>
      </c>
      <c r="J1316" s="1199"/>
      <c r="K1316" s="1199"/>
      <c r="L1316" s="1200"/>
      <c r="M1316" s="393" t="s">
        <v>60</v>
      </c>
      <c r="N1316" s="15"/>
      <c r="O1316" s="1196" t="s">
        <v>3795</v>
      </c>
      <c r="P1316" s="1197"/>
      <c r="Q1316" s="212" t="s">
        <v>109</v>
      </c>
    </row>
    <row r="1317" spans="2:18" hidden="1" outlineLevel="2">
      <c r="B1317" s="7" t="s">
        <v>41</v>
      </c>
      <c r="D1317" s="96" t="s">
        <v>3619</v>
      </c>
      <c r="E1317" s="58" t="s">
        <v>3632</v>
      </c>
      <c r="F1317" s="17"/>
      <c r="G1317" s="18"/>
      <c r="H1317" s="19"/>
      <c r="I1317" s="26" t="s">
        <v>314</v>
      </c>
      <c r="J1317" s="26" t="s">
        <v>3458</v>
      </c>
      <c r="K1317" s="33" t="s">
        <v>132</v>
      </c>
      <c r="L1317" s="31" t="s">
        <v>688</v>
      </c>
      <c r="M1317" s="200"/>
      <c r="N1317" s="9"/>
      <c r="O1317" s="47" t="s">
        <v>744</v>
      </c>
      <c r="P1317" s="33" t="s">
        <v>132</v>
      </c>
      <c r="Q1317" s="214" t="s">
        <v>688</v>
      </c>
      <c r="R1317" s="434"/>
    </row>
    <row r="1318" spans="2:18" hidden="1" outlineLevel="2">
      <c r="B1318" s="7" t="s">
        <v>41</v>
      </c>
      <c r="D1318" s="96" t="s">
        <v>3619</v>
      </c>
      <c r="E1318" s="58" t="s">
        <v>3632</v>
      </c>
      <c r="F1318" s="17"/>
      <c r="G1318" s="18"/>
      <c r="H1318" s="19"/>
      <c r="I1318" s="20" t="s">
        <v>315</v>
      </c>
      <c r="J1318" s="20" t="s">
        <v>3459</v>
      </c>
      <c r="K1318" s="24"/>
      <c r="L1318" s="25" t="s">
        <v>84</v>
      </c>
      <c r="M1318" s="201"/>
      <c r="N1318" s="202"/>
      <c r="O1318" s="20"/>
      <c r="P1318" s="24"/>
      <c r="Q1318" s="213" t="s">
        <v>688</v>
      </c>
      <c r="R1318" s="434"/>
    </row>
    <row r="1319" spans="2:18" hidden="1" outlineLevel="2">
      <c r="B1319" s="7" t="s">
        <v>41</v>
      </c>
      <c r="D1319" s="96" t="s">
        <v>3619</v>
      </c>
      <c r="E1319" s="58" t="s">
        <v>3632</v>
      </c>
      <c r="F1319" s="17"/>
      <c r="G1319" s="18"/>
      <c r="H1319" s="19"/>
      <c r="I1319" s="26" t="s">
        <v>316</v>
      </c>
      <c r="J1319" s="26" t="s">
        <v>3460</v>
      </c>
      <c r="K1319" s="33" t="s">
        <v>132</v>
      </c>
      <c r="L1319" s="31" t="s">
        <v>84</v>
      </c>
      <c r="M1319" s="259"/>
      <c r="N1319" s="9"/>
      <c r="O1319" s="47" t="s">
        <v>745</v>
      </c>
      <c r="P1319" s="33" t="s">
        <v>132</v>
      </c>
      <c r="Q1319" s="214" t="s">
        <v>688</v>
      </c>
      <c r="R1319" s="434"/>
    </row>
    <row r="1320" spans="2:18" hidden="1" outlineLevel="2">
      <c r="B1320" s="7" t="s">
        <v>41</v>
      </c>
      <c r="D1320" s="96" t="s">
        <v>3619</v>
      </c>
      <c r="E1320" s="58" t="s">
        <v>3632</v>
      </c>
      <c r="F1320" s="17"/>
      <c r="G1320" s="18"/>
      <c r="H1320" s="19"/>
      <c r="I1320" s="26" t="s">
        <v>317</v>
      </c>
      <c r="J1320" s="26" t="s">
        <v>3341</v>
      </c>
      <c r="K1320" s="33" t="s">
        <v>174</v>
      </c>
      <c r="L1320" s="31" t="s">
        <v>84</v>
      </c>
      <c r="M1320" s="203"/>
      <c r="N1320" s="204"/>
      <c r="O1320" s="127"/>
      <c r="P1320" s="125"/>
      <c r="Q1320" s="218"/>
      <c r="R1320" s="434"/>
    </row>
    <row r="1321" spans="2:18" hidden="1" outlineLevel="2">
      <c r="B1321" s="7" t="s">
        <v>41</v>
      </c>
      <c r="D1321" s="96" t="s">
        <v>3619</v>
      </c>
      <c r="E1321" s="58" t="s">
        <v>3632</v>
      </c>
      <c r="F1321" s="17"/>
      <c r="G1321" s="18"/>
      <c r="H1321" s="19"/>
      <c r="I1321" s="26" t="s">
        <v>318</v>
      </c>
      <c r="J1321" s="26" t="s">
        <v>3342</v>
      </c>
      <c r="K1321" s="33" t="s">
        <v>132</v>
      </c>
      <c r="L1321" s="31" t="s">
        <v>84</v>
      </c>
      <c r="M1321" s="203"/>
      <c r="N1321" s="204"/>
      <c r="O1321" s="127"/>
      <c r="P1321" s="125"/>
      <c r="Q1321" s="218"/>
      <c r="R1321" s="434"/>
    </row>
    <row r="1322" spans="2:18" hidden="1" outlineLevel="2">
      <c r="B1322" s="7" t="s">
        <v>41</v>
      </c>
      <c r="D1322" s="96" t="s">
        <v>3619</v>
      </c>
      <c r="E1322" s="58" t="s">
        <v>3632</v>
      </c>
      <c r="F1322" s="17"/>
      <c r="G1322" s="18"/>
      <c r="H1322" s="19"/>
      <c r="I1322" s="26" t="s">
        <v>319</v>
      </c>
      <c r="J1322" s="26" t="s">
        <v>3461</v>
      </c>
      <c r="K1322" s="33" t="s">
        <v>105</v>
      </c>
      <c r="L1322" s="31" t="s">
        <v>84</v>
      </c>
      <c r="M1322" s="203"/>
      <c r="N1322" s="204"/>
      <c r="O1322" s="127"/>
      <c r="P1322" s="125"/>
      <c r="Q1322" s="218"/>
      <c r="R1322" s="434"/>
    </row>
    <row r="1323" spans="2:18" hidden="1" outlineLevel="2">
      <c r="B1323" s="7" t="s">
        <v>41</v>
      </c>
      <c r="D1323" s="96" t="s">
        <v>3619</v>
      </c>
      <c r="E1323" s="58" t="s">
        <v>3632</v>
      </c>
      <c r="F1323" s="17"/>
      <c r="G1323" s="18"/>
      <c r="H1323" s="19"/>
      <c r="I1323" s="20" t="s">
        <v>320</v>
      </c>
      <c r="J1323" s="20" t="s">
        <v>3462</v>
      </c>
      <c r="K1323" s="24"/>
      <c r="L1323" s="25" t="s">
        <v>84</v>
      </c>
      <c r="M1323" s="205"/>
      <c r="N1323" s="206"/>
      <c r="O1323" s="131"/>
      <c r="P1323" s="130"/>
      <c r="Q1323" s="219"/>
      <c r="R1323" s="434"/>
    </row>
    <row r="1324" spans="2:18" hidden="1" outlineLevel="2">
      <c r="B1324" s="7" t="s">
        <v>41</v>
      </c>
      <c r="D1324" s="96" t="s">
        <v>3619</v>
      </c>
      <c r="E1324" s="58" t="s">
        <v>3632</v>
      </c>
      <c r="F1324" s="17"/>
      <c r="G1324" s="18"/>
      <c r="H1324" s="19"/>
      <c r="I1324" s="26" t="s">
        <v>321</v>
      </c>
      <c r="J1324" s="26" t="s">
        <v>3463</v>
      </c>
      <c r="K1324" s="33" t="s">
        <v>130</v>
      </c>
      <c r="L1324" s="31" t="s">
        <v>688</v>
      </c>
      <c r="M1324" s="203"/>
      <c r="N1324" s="204"/>
      <c r="O1324" s="127"/>
      <c r="P1324" s="125"/>
      <c r="Q1324" s="218"/>
      <c r="R1324" s="434"/>
    </row>
    <row r="1325" spans="2:18" hidden="1" outlineLevel="2">
      <c r="B1325" s="7" t="s">
        <v>41</v>
      </c>
      <c r="D1325" s="96" t="s">
        <v>3619</v>
      </c>
      <c r="E1325" s="58" t="s">
        <v>3632</v>
      </c>
      <c r="F1325" s="17"/>
      <c r="G1325" s="18"/>
      <c r="H1325" s="19"/>
      <c r="I1325" s="26" t="s">
        <v>322</v>
      </c>
      <c r="J1325" s="26" t="s">
        <v>3341</v>
      </c>
      <c r="K1325" s="33" t="s">
        <v>174</v>
      </c>
      <c r="L1325" s="31" t="s">
        <v>84</v>
      </c>
      <c r="M1325" s="203"/>
      <c r="N1325" s="204"/>
      <c r="O1325" s="127"/>
      <c r="P1325" s="125"/>
      <c r="Q1325" s="218"/>
      <c r="R1325" s="434"/>
    </row>
    <row r="1326" spans="2:18" hidden="1" outlineLevel="2">
      <c r="B1326" s="7" t="s">
        <v>41</v>
      </c>
      <c r="D1326" s="96" t="s">
        <v>3619</v>
      </c>
      <c r="E1326" s="58" t="s">
        <v>3632</v>
      </c>
      <c r="F1326" s="17"/>
      <c r="G1326" s="18"/>
      <c r="H1326" s="19"/>
      <c r="I1326" s="26" t="s">
        <v>323</v>
      </c>
      <c r="J1326" s="26" t="s">
        <v>3342</v>
      </c>
      <c r="K1326" s="33" t="s">
        <v>132</v>
      </c>
      <c r="L1326" s="31" t="s">
        <v>84</v>
      </c>
      <c r="M1326" s="203"/>
      <c r="N1326" s="204"/>
      <c r="O1326" s="127"/>
      <c r="P1326" s="125"/>
      <c r="Q1326" s="218"/>
      <c r="R1326" s="434"/>
    </row>
    <row r="1327" spans="2:18" hidden="1" outlineLevel="2">
      <c r="B1327" s="7" t="s">
        <v>41</v>
      </c>
      <c r="D1327" s="96" t="s">
        <v>3619</v>
      </c>
      <c r="E1327" s="58" t="s">
        <v>3632</v>
      </c>
      <c r="F1327" s="17"/>
      <c r="G1327" s="18"/>
      <c r="H1327" s="19"/>
      <c r="I1327" s="34" t="s">
        <v>324</v>
      </c>
      <c r="J1327" s="34" t="s">
        <v>3464</v>
      </c>
      <c r="K1327" s="36" t="s">
        <v>154</v>
      </c>
      <c r="L1327" s="74" t="s">
        <v>84</v>
      </c>
      <c r="M1327" s="166"/>
      <c r="N1327" s="167"/>
      <c r="O1327" s="168"/>
      <c r="P1327" s="160"/>
      <c r="Q1327" s="227"/>
      <c r="R1327" s="434"/>
    </row>
    <row r="1328" spans="2:18" hidden="1" outlineLevel="2">
      <c r="B1328" s="7" t="s">
        <v>41</v>
      </c>
      <c r="D1328" s="96" t="s">
        <v>3619</v>
      </c>
      <c r="E1328" s="58" t="s">
        <v>3632</v>
      </c>
      <c r="F1328" s="17"/>
      <c r="G1328" s="18"/>
      <c r="H1328" s="19"/>
      <c r="I1328" s="20" t="s">
        <v>325</v>
      </c>
      <c r="J1328" s="20" t="s">
        <v>3465</v>
      </c>
      <c r="K1328" s="24"/>
      <c r="L1328" s="25" t="s">
        <v>84</v>
      </c>
      <c r="M1328" s="201"/>
      <c r="N1328" s="202"/>
      <c r="O1328" s="20"/>
      <c r="P1328" s="24"/>
      <c r="Q1328" s="213" t="s">
        <v>688</v>
      </c>
      <c r="R1328" s="434"/>
    </row>
    <row r="1329" spans="1:18" hidden="1" outlineLevel="2">
      <c r="B1329" s="7" t="s">
        <v>41</v>
      </c>
      <c r="D1329" s="96" t="s">
        <v>3619</v>
      </c>
      <c r="E1329" s="58" t="s">
        <v>3632</v>
      </c>
      <c r="F1329" s="17"/>
      <c r="G1329" s="18"/>
      <c r="H1329" s="19"/>
      <c r="I1329" s="26" t="s">
        <v>326</v>
      </c>
      <c r="J1329" s="26" t="s">
        <v>3466</v>
      </c>
      <c r="K1329" s="33" t="s">
        <v>327</v>
      </c>
      <c r="L1329" s="31" t="s">
        <v>84</v>
      </c>
      <c r="M1329" s="203"/>
      <c r="N1329" s="204"/>
      <c r="O1329" s="127"/>
      <c r="P1329" s="125"/>
      <c r="Q1329" s="218"/>
      <c r="R1329" s="434"/>
    </row>
    <row r="1330" spans="1:18" hidden="1" outlineLevel="2">
      <c r="B1330" s="7" t="s">
        <v>41</v>
      </c>
      <c r="D1330" s="96" t="s">
        <v>3619</v>
      </c>
      <c r="E1330" s="58" t="s">
        <v>3632</v>
      </c>
      <c r="F1330" s="17"/>
      <c r="G1330" s="18"/>
      <c r="H1330" s="19"/>
      <c r="I1330" s="26" t="s">
        <v>328</v>
      </c>
      <c r="J1330" s="26" t="s">
        <v>3341</v>
      </c>
      <c r="K1330" s="33" t="s">
        <v>174</v>
      </c>
      <c r="L1330" s="31" t="s">
        <v>84</v>
      </c>
      <c r="M1330" s="203"/>
      <c r="N1330" s="204"/>
      <c r="O1330" s="127"/>
      <c r="P1330" s="125"/>
      <c r="Q1330" s="218"/>
      <c r="R1330" s="434"/>
    </row>
    <row r="1331" spans="1:18" hidden="1" outlineLevel="2">
      <c r="B1331" s="7" t="s">
        <v>41</v>
      </c>
      <c r="D1331" s="96" t="s">
        <v>3619</v>
      </c>
      <c r="E1331" s="58" t="s">
        <v>3632</v>
      </c>
      <c r="F1331" s="17"/>
      <c r="G1331" s="18"/>
      <c r="H1331" s="19"/>
      <c r="I1331" s="26" t="s">
        <v>329</v>
      </c>
      <c r="J1331" s="26" t="s">
        <v>3342</v>
      </c>
      <c r="K1331" s="33" t="s">
        <v>132</v>
      </c>
      <c r="L1331" s="31" t="s">
        <v>84</v>
      </c>
      <c r="M1331" s="203"/>
      <c r="N1331" s="204"/>
      <c r="O1331" s="127"/>
      <c r="P1331" s="125"/>
      <c r="Q1331" s="218"/>
      <c r="R1331" s="434"/>
    </row>
    <row r="1332" spans="1:18" hidden="1" outlineLevel="2">
      <c r="B1332" s="7" t="s">
        <v>41</v>
      </c>
      <c r="D1332" s="96" t="s">
        <v>3619</v>
      </c>
      <c r="E1332" s="58" t="s">
        <v>3632</v>
      </c>
      <c r="F1332" s="17"/>
      <c r="G1332" s="18"/>
      <c r="H1332" s="19"/>
      <c r="I1332" s="26" t="s">
        <v>330</v>
      </c>
      <c r="J1332" s="26" t="s">
        <v>3466</v>
      </c>
      <c r="K1332" s="33" t="s">
        <v>174</v>
      </c>
      <c r="L1332" s="31" t="s">
        <v>84</v>
      </c>
      <c r="M1332" s="396" t="s">
        <v>60</v>
      </c>
      <c r="N1332" s="389" t="s">
        <v>66</v>
      </c>
      <c r="O1332" s="26" t="s">
        <v>3772</v>
      </c>
      <c r="P1332" s="33" t="s">
        <v>789</v>
      </c>
      <c r="Q1332" s="214" t="s">
        <v>688</v>
      </c>
      <c r="R1332" s="434"/>
    </row>
    <row r="1333" spans="1:18" hidden="1" outlineLevel="2">
      <c r="B1333" s="7" t="s">
        <v>41</v>
      </c>
      <c r="D1333" s="96" t="s">
        <v>3619</v>
      </c>
      <c r="E1333" s="58" t="s">
        <v>3632</v>
      </c>
      <c r="F1333" s="17"/>
      <c r="G1333" s="18"/>
      <c r="H1333" s="19"/>
      <c r="I1333" s="26" t="s">
        <v>331</v>
      </c>
      <c r="J1333" s="26" t="s">
        <v>3467</v>
      </c>
      <c r="K1333" s="33" t="s">
        <v>332</v>
      </c>
      <c r="L1333" s="31" t="s">
        <v>84</v>
      </c>
      <c r="M1333" s="203"/>
      <c r="N1333" s="204"/>
      <c r="O1333" s="127"/>
      <c r="P1333" s="125"/>
      <c r="Q1333" s="218"/>
      <c r="R1333" s="434"/>
    </row>
    <row r="1334" spans="1:18" hidden="1" outlineLevel="2">
      <c r="B1334" s="7" t="s">
        <v>41</v>
      </c>
      <c r="D1334" s="96" t="s">
        <v>3619</v>
      </c>
      <c r="E1334" s="58" t="s">
        <v>3632</v>
      </c>
      <c r="F1334" s="17"/>
      <c r="G1334" s="18"/>
      <c r="H1334" s="19"/>
      <c r="I1334" s="26" t="s">
        <v>328</v>
      </c>
      <c r="J1334" s="26" t="s">
        <v>3341</v>
      </c>
      <c r="K1334" s="33" t="s">
        <v>174</v>
      </c>
      <c r="L1334" s="31" t="s">
        <v>84</v>
      </c>
      <c r="M1334" s="203"/>
      <c r="N1334" s="204"/>
      <c r="O1334" s="127"/>
      <c r="P1334" s="125"/>
      <c r="Q1334" s="218"/>
      <c r="R1334" s="434"/>
    </row>
    <row r="1335" spans="1:18" hidden="1" outlineLevel="2">
      <c r="B1335" s="7" t="s">
        <v>41</v>
      </c>
      <c r="D1335" s="96" t="s">
        <v>3619</v>
      </c>
      <c r="E1335" s="58" t="s">
        <v>3632</v>
      </c>
      <c r="F1335" s="17"/>
      <c r="G1335" s="18"/>
      <c r="H1335" s="19"/>
      <c r="I1335" s="26" t="s">
        <v>329</v>
      </c>
      <c r="J1335" s="26" t="s">
        <v>3342</v>
      </c>
      <c r="K1335" s="33" t="s">
        <v>132</v>
      </c>
      <c r="L1335" s="31" t="s">
        <v>84</v>
      </c>
      <c r="M1335" s="203"/>
      <c r="N1335" s="204"/>
      <c r="O1335" s="127"/>
      <c r="P1335" s="125"/>
      <c r="Q1335" s="218"/>
      <c r="R1335" s="434"/>
    </row>
    <row r="1336" spans="1:18" hidden="1" outlineLevel="2">
      <c r="B1336" s="7" t="s">
        <v>41</v>
      </c>
      <c r="D1336" s="96" t="s">
        <v>3619</v>
      </c>
      <c r="E1336" s="58" t="s">
        <v>3632</v>
      </c>
      <c r="F1336" s="17"/>
      <c r="G1336" s="18"/>
      <c r="H1336" s="19"/>
      <c r="I1336" s="34" t="s">
        <v>333</v>
      </c>
      <c r="J1336" s="34" t="s">
        <v>3468</v>
      </c>
      <c r="K1336" s="36" t="s">
        <v>132</v>
      </c>
      <c r="L1336" s="74" t="s">
        <v>84</v>
      </c>
      <c r="M1336" s="166"/>
      <c r="N1336" s="167"/>
      <c r="O1336" s="168"/>
      <c r="P1336" s="160"/>
      <c r="Q1336" s="227"/>
      <c r="R1336" s="434"/>
    </row>
    <row r="1337" spans="1:18" ht="13.5" hidden="1" outlineLevel="2" thickBot="1">
      <c r="B1337" s="7" t="s">
        <v>41</v>
      </c>
      <c r="D1337" s="96" t="s">
        <v>3619</v>
      </c>
      <c r="E1337" s="58" t="s">
        <v>3632</v>
      </c>
      <c r="F1337" s="38"/>
      <c r="G1337" s="39"/>
      <c r="H1337" s="40"/>
      <c r="I1337" s="41" t="s">
        <v>334</v>
      </c>
      <c r="J1337" s="41" t="s">
        <v>3469</v>
      </c>
      <c r="K1337" s="67" t="s">
        <v>335</v>
      </c>
      <c r="L1337" s="57" t="s">
        <v>84</v>
      </c>
      <c r="M1337" s="209"/>
      <c r="N1337" s="210"/>
      <c r="O1337" s="137"/>
      <c r="P1337" s="152"/>
      <c r="Q1337" s="220"/>
      <c r="R1337" s="434"/>
    </row>
    <row r="1338" spans="1:18" ht="13.5" outlineLevel="1" thickBot="1">
      <c r="B1338" s="7" t="s">
        <v>41</v>
      </c>
      <c r="D1338" s="96" t="s">
        <v>3619</v>
      </c>
      <c r="E1338" s="58" t="s">
        <v>3632</v>
      </c>
      <c r="F1338" s="50"/>
      <c r="G1338" s="50"/>
      <c r="H1338" s="50"/>
      <c r="I1338" s="50"/>
      <c r="J1338" s="50"/>
      <c r="K1338" s="50"/>
      <c r="L1338" s="50"/>
      <c r="M1338" s="51"/>
      <c r="N1338" s="51"/>
      <c r="O1338" s="51"/>
      <c r="P1338" s="51"/>
      <c r="Q1338" s="52"/>
    </row>
    <row r="1339" spans="1:18" s="9" customFormat="1" ht="13.5" thickBot="1">
      <c r="A1339" s="7" t="s">
        <v>41</v>
      </c>
      <c r="B1339" s="7" t="s">
        <v>41</v>
      </c>
      <c r="C1339" s="7" t="s">
        <v>41</v>
      </c>
      <c r="D1339" s="118" t="s">
        <v>3796</v>
      </c>
      <c r="F1339" s="1221" t="s">
        <v>3951</v>
      </c>
      <c r="G1339" s="1221"/>
      <c r="H1339" s="1221"/>
      <c r="I1339" s="1221"/>
      <c r="J1339" s="1221"/>
      <c r="K1339" s="1221"/>
      <c r="L1339" s="1221"/>
      <c r="M1339" s="98"/>
      <c r="N1339" s="1256" t="s">
        <v>3538</v>
      </c>
      <c r="O1339" s="1257"/>
      <c r="P1339" s="1258"/>
      <c r="Q1339" s="699" t="s">
        <v>109</v>
      </c>
    </row>
    <row r="1340" spans="1:18" s="9" customFormat="1">
      <c r="A1340" s="7" t="s">
        <v>41</v>
      </c>
      <c r="B1340" s="7" t="s">
        <v>41</v>
      </c>
      <c r="C1340" s="7" t="s">
        <v>41</v>
      </c>
      <c r="D1340" s="96" t="s">
        <v>3796</v>
      </c>
      <c r="F1340" s="698"/>
      <c r="G1340" s="698"/>
      <c r="H1340" s="698"/>
      <c r="I1340" s="698"/>
      <c r="J1340" s="698"/>
      <c r="K1340" s="698"/>
      <c r="L1340" s="698"/>
      <c r="M1340" s="98"/>
      <c r="N1340" s="1256" t="s">
        <v>5982</v>
      </c>
      <c r="O1340" s="1256"/>
      <c r="P1340" s="1256"/>
      <c r="Q1340" s="703"/>
    </row>
    <row r="1341" spans="1:18" s="9" customFormat="1">
      <c r="A1341" s="7" t="s">
        <v>41</v>
      </c>
      <c r="B1341" s="7" t="s">
        <v>41</v>
      </c>
      <c r="C1341" s="7" t="s">
        <v>41</v>
      </c>
      <c r="D1341" s="96" t="s">
        <v>3796</v>
      </c>
      <c r="F1341" s="698"/>
      <c r="G1341" s="698"/>
      <c r="H1341" s="698"/>
      <c r="I1341" s="698"/>
      <c r="J1341" s="698"/>
      <c r="K1341" s="698"/>
      <c r="L1341" s="698"/>
      <c r="M1341" s="98"/>
      <c r="N1341" s="1257" t="s">
        <v>5981</v>
      </c>
      <c r="O1341" s="1257"/>
      <c r="P1341" s="1257"/>
      <c r="Q1341" s="703"/>
    </row>
    <row r="1342" spans="1:18" s="9" customFormat="1" ht="12.75" customHeight="1" outlineLevel="1" thickBot="1">
      <c r="A1342" s="7" t="s">
        <v>41</v>
      </c>
      <c r="B1342" s="7" t="s">
        <v>41</v>
      </c>
      <c r="C1342" s="7" t="s">
        <v>41</v>
      </c>
      <c r="D1342" s="96" t="s">
        <v>3796</v>
      </c>
      <c r="F1342" s="8"/>
      <c r="G1342" s="7"/>
      <c r="H1342" s="7"/>
      <c r="L1342" s="7"/>
      <c r="M1342" s="10"/>
      <c r="P1342" s="7"/>
    </row>
    <row r="1343" spans="1:18" ht="13.5" outlineLevel="1" collapsed="1" thickBot="1">
      <c r="A1343" s="7" t="s">
        <v>41</v>
      </c>
      <c r="B1343" s="7" t="s">
        <v>41</v>
      </c>
      <c r="D1343" s="96" t="s">
        <v>3796</v>
      </c>
      <c r="E1343" s="3" t="s">
        <v>3797</v>
      </c>
      <c r="F1343" s="13" t="s">
        <v>476</v>
      </c>
      <c r="G1343" s="14">
        <v>67</v>
      </c>
      <c r="H1343" s="14">
        <v>25</v>
      </c>
      <c r="I1343" s="1198" t="s">
        <v>3798</v>
      </c>
      <c r="J1343" s="1199"/>
      <c r="K1343" s="1199"/>
      <c r="L1343" s="1200"/>
      <c r="M1343" s="121" t="s">
        <v>67</v>
      </c>
      <c r="N1343" s="15"/>
      <c r="O1343" s="1190" t="s">
        <v>3543</v>
      </c>
      <c r="P1343" s="1191"/>
      <c r="Q1343" s="226" t="s">
        <v>688</v>
      </c>
    </row>
    <row r="1344" spans="1:18" hidden="1" outlineLevel="2">
      <c r="A1344" s="7" t="s">
        <v>41</v>
      </c>
      <c r="B1344" s="7" t="s">
        <v>41</v>
      </c>
      <c r="D1344" s="96" t="s">
        <v>3796</v>
      </c>
      <c r="E1344" s="58" t="s">
        <v>3797</v>
      </c>
      <c r="F1344" s="17"/>
      <c r="G1344" s="18"/>
      <c r="H1344" s="19"/>
      <c r="I1344" s="26" t="str">
        <f>"1082"</f>
        <v>1082</v>
      </c>
      <c r="J1344" s="26" t="s">
        <v>3436</v>
      </c>
      <c r="K1344" s="26" t="s">
        <v>186</v>
      </c>
      <c r="L1344" s="27" t="s">
        <v>84</v>
      </c>
      <c r="M1344" s="97" t="s">
        <v>67</v>
      </c>
      <c r="N1344" s="98" t="s">
        <v>477</v>
      </c>
      <c r="O1344" s="26" t="s">
        <v>3366</v>
      </c>
      <c r="P1344" s="26" t="s">
        <v>186</v>
      </c>
      <c r="Q1344" s="222" t="s">
        <v>688</v>
      </c>
    </row>
    <row r="1345" spans="1:18" hidden="1" outlineLevel="2">
      <c r="A1345" s="7" t="s">
        <v>41</v>
      </c>
      <c r="B1345" s="7" t="s">
        <v>41</v>
      </c>
      <c r="D1345" s="96" t="s">
        <v>3796</v>
      </c>
      <c r="E1345" s="58" t="s">
        <v>3797</v>
      </c>
      <c r="F1345" s="17"/>
      <c r="G1345" s="18"/>
      <c r="H1345" s="19"/>
      <c r="I1345" s="20" t="str">
        <f>"1229"</f>
        <v>1229</v>
      </c>
      <c r="J1345" s="20" t="s">
        <v>3437</v>
      </c>
      <c r="K1345" s="20" t="s">
        <v>132</v>
      </c>
      <c r="L1345" s="21" t="s">
        <v>84</v>
      </c>
      <c r="M1345" s="164"/>
      <c r="N1345" s="165"/>
      <c r="O1345" s="131"/>
      <c r="P1345" s="131"/>
      <c r="Q1345" s="219"/>
    </row>
    <row r="1346" spans="1:18" hidden="1" outlineLevel="2">
      <c r="A1346" s="7" t="s">
        <v>41</v>
      </c>
      <c r="B1346" s="7" t="s">
        <v>41</v>
      </c>
      <c r="D1346" s="96" t="s">
        <v>3796</v>
      </c>
      <c r="E1346" s="58" t="s">
        <v>3797</v>
      </c>
      <c r="F1346" s="17"/>
      <c r="G1346" s="18"/>
      <c r="H1346" s="19"/>
      <c r="I1346" s="20" t="s">
        <v>274</v>
      </c>
      <c r="J1346" s="20" t="s">
        <v>3438</v>
      </c>
      <c r="K1346" s="20"/>
      <c r="L1346" s="21" t="s">
        <v>84</v>
      </c>
      <c r="M1346" s="66"/>
      <c r="N1346" s="23"/>
      <c r="O1346" s="20"/>
      <c r="P1346" s="20"/>
      <c r="Q1346" s="213" t="s">
        <v>688</v>
      </c>
    </row>
    <row r="1347" spans="1:18" hidden="1" outlineLevel="2">
      <c r="A1347" s="7" t="s">
        <v>41</v>
      </c>
      <c r="B1347" s="7" t="s">
        <v>41</v>
      </c>
      <c r="D1347" s="96" t="s">
        <v>3796</v>
      </c>
      <c r="E1347" s="58" t="s">
        <v>3797</v>
      </c>
      <c r="F1347" s="17"/>
      <c r="G1347" s="18"/>
      <c r="H1347" s="19"/>
      <c r="I1347" s="26" t="s">
        <v>275</v>
      </c>
      <c r="J1347" s="26" t="s">
        <v>3439</v>
      </c>
      <c r="K1347" s="26" t="s">
        <v>105</v>
      </c>
      <c r="L1347" s="27" t="s">
        <v>84</v>
      </c>
      <c r="M1347" s="97" t="s">
        <v>67</v>
      </c>
      <c r="N1347" s="98" t="s">
        <v>478</v>
      </c>
      <c r="O1347" s="26" t="s">
        <v>3869</v>
      </c>
      <c r="P1347" s="26" t="s">
        <v>105</v>
      </c>
      <c r="Q1347" s="214" t="s">
        <v>688</v>
      </c>
    </row>
    <row r="1348" spans="1:18" ht="72" hidden="1" outlineLevel="2">
      <c r="A1348" s="7" t="s">
        <v>41</v>
      </c>
      <c r="B1348" s="7" t="s">
        <v>41</v>
      </c>
      <c r="D1348" s="96" t="s">
        <v>3796</v>
      </c>
      <c r="E1348" s="58" t="s">
        <v>3797</v>
      </c>
      <c r="F1348" s="17"/>
      <c r="G1348" s="18"/>
      <c r="H1348" s="19"/>
      <c r="I1348" s="26" t="s">
        <v>276</v>
      </c>
      <c r="J1348" s="26" t="s">
        <v>3440</v>
      </c>
      <c r="K1348" s="26" t="s">
        <v>132</v>
      </c>
      <c r="L1348" s="27" t="s">
        <v>84</v>
      </c>
      <c r="M1348" s="97" t="s">
        <v>67</v>
      </c>
      <c r="N1348" s="98" t="s">
        <v>479</v>
      </c>
      <c r="O1348" s="53" t="s">
        <v>3874</v>
      </c>
      <c r="P1348" s="26" t="s">
        <v>132</v>
      </c>
      <c r="Q1348" s="214" t="s">
        <v>688</v>
      </c>
    </row>
    <row r="1349" spans="1:18" hidden="1" outlineLevel="2">
      <c r="A1349" s="7" t="s">
        <v>41</v>
      </c>
      <c r="B1349" s="7" t="s">
        <v>41</v>
      </c>
      <c r="D1349" s="96" t="s">
        <v>3796</v>
      </c>
      <c r="E1349" s="58" t="s">
        <v>3797</v>
      </c>
      <c r="F1349" s="17"/>
      <c r="G1349" s="18"/>
      <c r="H1349" s="19"/>
      <c r="I1349" s="26" t="s">
        <v>277</v>
      </c>
      <c r="J1349" s="26" t="s">
        <v>3341</v>
      </c>
      <c r="K1349" s="26" t="s">
        <v>132</v>
      </c>
      <c r="L1349" s="27" t="s">
        <v>84</v>
      </c>
      <c r="M1349" s="123"/>
      <c r="N1349" s="124"/>
      <c r="O1349" s="127"/>
      <c r="P1349" s="127"/>
      <c r="Q1349" s="218"/>
    </row>
    <row r="1350" spans="1:18" hidden="1" outlineLevel="2">
      <c r="A1350" s="7" t="s">
        <v>41</v>
      </c>
      <c r="B1350" s="7" t="s">
        <v>41</v>
      </c>
      <c r="D1350" s="96" t="s">
        <v>3796</v>
      </c>
      <c r="E1350" s="58" t="s">
        <v>3797</v>
      </c>
      <c r="F1350" s="17"/>
      <c r="G1350" s="18"/>
      <c r="H1350" s="19"/>
      <c r="I1350" s="26" t="s">
        <v>278</v>
      </c>
      <c r="J1350" s="26" t="s">
        <v>3342</v>
      </c>
      <c r="K1350" s="26" t="s">
        <v>132</v>
      </c>
      <c r="L1350" s="27" t="s">
        <v>84</v>
      </c>
      <c r="M1350" s="123"/>
      <c r="N1350" s="124"/>
      <c r="O1350" s="127"/>
      <c r="P1350" s="127"/>
      <c r="Q1350" s="218"/>
    </row>
    <row r="1351" spans="1:18" hidden="1" outlineLevel="2">
      <c r="A1351" s="7" t="s">
        <v>41</v>
      </c>
      <c r="B1351" s="7" t="s">
        <v>41</v>
      </c>
      <c r="D1351" s="96" t="s">
        <v>3796</v>
      </c>
      <c r="E1351" s="58" t="s">
        <v>3797</v>
      </c>
      <c r="F1351" s="17"/>
      <c r="G1351" s="18"/>
      <c r="H1351" s="19"/>
      <c r="I1351" s="20" t="s">
        <v>279</v>
      </c>
      <c r="J1351" s="20" t="s">
        <v>3441</v>
      </c>
      <c r="K1351" s="20"/>
      <c r="L1351" s="21" t="s">
        <v>84</v>
      </c>
      <c r="M1351" s="128"/>
      <c r="N1351" s="129"/>
      <c r="O1351" s="131"/>
      <c r="P1351" s="131"/>
      <c r="Q1351" s="219"/>
    </row>
    <row r="1352" spans="1:18" hidden="1" outlineLevel="2">
      <c r="A1352" s="7" t="s">
        <v>41</v>
      </c>
      <c r="B1352" s="7" t="s">
        <v>41</v>
      </c>
      <c r="D1352" s="96" t="s">
        <v>3796</v>
      </c>
      <c r="E1352" s="58" t="s">
        <v>3797</v>
      </c>
      <c r="F1352" s="17"/>
      <c r="G1352" s="18"/>
      <c r="H1352" s="19"/>
      <c r="I1352" s="26" t="s">
        <v>280</v>
      </c>
      <c r="J1352" s="26" t="s">
        <v>3442</v>
      </c>
      <c r="K1352" s="26" t="s">
        <v>132</v>
      </c>
      <c r="L1352" s="27" t="s">
        <v>84</v>
      </c>
      <c r="M1352" s="123"/>
      <c r="N1352" s="124"/>
      <c r="O1352" s="147"/>
      <c r="P1352" s="127"/>
      <c r="Q1352" s="218"/>
    </row>
    <row r="1353" spans="1:18" hidden="1" outlineLevel="2">
      <c r="A1353" s="7" t="s">
        <v>41</v>
      </c>
      <c r="B1353" s="7" t="s">
        <v>41</v>
      </c>
      <c r="D1353" s="96" t="s">
        <v>3796</v>
      </c>
      <c r="E1353" s="58" t="s">
        <v>3797</v>
      </c>
      <c r="F1353" s="17"/>
      <c r="G1353" s="18"/>
      <c r="H1353" s="19"/>
      <c r="I1353" s="26" t="s">
        <v>281</v>
      </c>
      <c r="J1353" s="26" t="s">
        <v>3443</v>
      </c>
      <c r="K1353" s="26" t="s">
        <v>186</v>
      </c>
      <c r="L1353" s="27" t="s">
        <v>84</v>
      </c>
      <c r="M1353" s="123"/>
      <c r="N1353" s="124"/>
      <c r="O1353" s="127"/>
      <c r="P1353" s="127"/>
      <c r="Q1353" s="218"/>
    </row>
    <row r="1354" spans="1:18" hidden="1" outlineLevel="2">
      <c r="A1354" s="7" t="s">
        <v>41</v>
      </c>
      <c r="B1354" s="7" t="s">
        <v>41</v>
      </c>
      <c r="D1354" s="96" t="s">
        <v>3796</v>
      </c>
      <c r="E1354" s="58" t="s">
        <v>3797</v>
      </c>
      <c r="F1354" s="17"/>
      <c r="G1354" s="18"/>
      <c r="H1354" s="19"/>
      <c r="I1354" s="20" t="str">
        <f>"1222"</f>
        <v>1222</v>
      </c>
      <c r="J1354" s="20" t="s">
        <v>3444</v>
      </c>
      <c r="K1354" s="20" t="s">
        <v>142</v>
      </c>
      <c r="L1354" s="21" t="s">
        <v>84</v>
      </c>
      <c r="M1354" s="103" t="s">
        <v>67</v>
      </c>
      <c r="N1354" s="102" t="s">
        <v>792</v>
      </c>
      <c r="O1354" s="76" t="s">
        <v>3870</v>
      </c>
      <c r="P1354" s="20" t="s">
        <v>462</v>
      </c>
      <c r="Q1354" s="213" t="s">
        <v>688</v>
      </c>
    </row>
    <row r="1355" spans="1:18" ht="13.5" hidden="1" outlineLevel="2" thickBot="1">
      <c r="A1355" s="7" t="s">
        <v>41</v>
      </c>
      <c r="B1355" s="7" t="s">
        <v>41</v>
      </c>
      <c r="D1355" s="96" t="s">
        <v>3796</v>
      </c>
      <c r="E1355" s="58" t="s">
        <v>3797</v>
      </c>
      <c r="F1355" s="38"/>
      <c r="G1355" s="39"/>
      <c r="H1355" s="40"/>
      <c r="I1355" s="41" t="str">
        <f>"7083"</f>
        <v>7083</v>
      </c>
      <c r="J1355" s="41" t="s">
        <v>3445</v>
      </c>
      <c r="K1355" s="41" t="s">
        <v>132</v>
      </c>
      <c r="L1355" s="42" t="s">
        <v>84</v>
      </c>
      <c r="M1355" s="135"/>
      <c r="N1355" s="136"/>
      <c r="O1355" s="137"/>
      <c r="P1355" s="137"/>
      <c r="Q1355" s="220"/>
    </row>
    <row r="1356" spans="1:18" ht="13.5" hidden="1" outlineLevel="2" thickBot="1">
      <c r="A1356" s="7" t="s">
        <v>41</v>
      </c>
      <c r="B1356" s="7" t="s">
        <v>41</v>
      </c>
      <c r="D1356" s="96" t="s">
        <v>3796</v>
      </c>
      <c r="E1356" s="58" t="s">
        <v>3797</v>
      </c>
      <c r="F1356" s="198"/>
      <c r="G1356" s="198"/>
      <c r="H1356" s="198"/>
      <c r="I1356" s="198"/>
      <c r="J1356" s="198"/>
      <c r="K1356" s="198"/>
      <c r="L1356" s="198"/>
      <c r="M1356" s="9"/>
      <c r="N1356" s="9"/>
      <c r="O1356" s="9"/>
      <c r="P1356" s="9"/>
      <c r="Q1356" s="7"/>
    </row>
    <row r="1357" spans="1:18" ht="13.5" outlineLevel="1" collapsed="1" thickBot="1">
      <c r="C1357" s="7" t="s">
        <v>41</v>
      </c>
      <c r="D1357" s="96" t="s">
        <v>3796</v>
      </c>
      <c r="E1357" s="3" t="s">
        <v>3797</v>
      </c>
      <c r="F1357" s="13" t="s">
        <v>476</v>
      </c>
      <c r="G1357" s="14">
        <v>67</v>
      </c>
      <c r="H1357" s="14">
        <v>25</v>
      </c>
      <c r="I1357" s="1198" t="s">
        <v>3798</v>
      </c>
      <c r="J1357" s="1199"/>
      <c r="K1357" s="1199"/>
      <c r="L1357" s="1200"/>
      <c r="M1357" s="121" t="s">
        <v>67</v>
      </c>
      <c r="N1357" s="15"/>
      <c r="O1357" s="1190" t="s">
        <v>3543</v>
      </c>
      <c r="P1357" s="1191"/>
      <c r="Q1357" s="226" t="s">
        <v>688</v>
      </c>
    </row>
    <row r="1358" spans="1:18" hidden="1" outlineLevel="2">
      <c r="C1358" s="7" t="s">
        <v>41</v>
      </c>
      <c r="D1358" s="96" t="s">
        <v>3796</v>
      </c>
      <c r="E1358" s="58" t="s">
        <v>3797</v>
      </c>
      <c r="F1358" s="17"/>
      <c r="G1358" s="18"/>
      <c r="H1358" s="19"/>
      <c r="I1358" s="26" t="str">
        <f>"1082"</f>
        <v>1082</v>
      </c>
      <c r="J1358" s="26" t="s">
        <v>3436</v>
      </c>
      <c r="K1358" s="26" t="s">
        <v>186</v>
      </c>
      <c r="L1358" s="27" t="s">
        <v>84</v>
      </c>
      <c r="M1358" s="97" t="s">
        <v>67</v>
      </c>
      <c r="N1358" s="98" t="s">
        <v>477</v>
      </c>
      <c r="O1358" s="26" t="s">
        <v>3366</v>
      </c>
      <c r="P1358" s="26" t="s">
        <v>186</v>
      </c>
      <c r="Q1358" s="222" t="s">
        <v>688</v>
      </c>
      <c r="R1358" s="1192" t="s">
        <v>5994</v>
      </c>
    </row>
    <row r="1359" spans="1:18" hidden="1" outlineLevel="2">
      <c r="C1359" s="7" t="s">
        <v>41</v>
      </c>
      <c r="D1359" s="96" t="s">
        <v>3796</v>
      </c>
      <c r="E1359" s="58" t="s">
        <v>3797</v>
      </c>
      <c r="F1359" s="17"/>
      <c r="G1359" s="18"/>
      <c r="H1359" s="19"/>
      <c r="I1359" s="20" t="str">
        <f>"1229"</f>
        <v>1229</v>
      </c>
      <c r="J1359" s="20" t="s">
        <v>3437</v>
      </c>
      <c r="K1359" s="20" t="s">
        <v>132</v>
      </c>
      <c r="L1359" s="21" t="s">
        <v>84</v>
      </c>
      <c r="M1359" s="164"/>
      <c r="N1359" s="165"/>
      <c r="O1359" s="131"/>
      <c r="P1359" s="131"/>
      <c r="Q1359" s="219"/>
      <c r="R1359" s="1193"/>
    </row>
    <row r="1360" spans="1:18" hidden="1" outlineLevel="2">
      <c r="C1360" s="7" t="s">
        <v>41</v>
      </c>
      <c r="D1360" s="96" t="s">
        <v>3796</v>
      </c>
      <c r="E1360" s="58" t="s">
        <v>3797</v>
      </c>
      <c r="F1360" s="17"/>
      <c r="G1360" s="18"/>
      <c r="H1360" s="19"/>
      <c r="I1360" s="20" t="s">
        <v>274</v>
      </c>
      <c r="J1360" s="20" t="s">
        <v>3438</v>
      </c>
      <c r="K1360" s="20"/>
      <c r="L1360" s="21" t="s">
        <v>84</v>
      </c>
      <c r="M1360" s="66"/>
      <c r="N1360" s="23"/>
      <c r="O1360" s="20"/>
      <c r="P1360" s="20"/>
      <c r="Q1360" s="213" t="s">
        <v>688</v>
      </c>
      <c r="R1360" s="1193"/>
    </row>
    <row r="1361" spans="3:18" hidden="1" outlineLevel="2">
      <c r="C1361" s="7" t="s">
        <v>41</v>
      </c>
      <c r="D1361" s="96" t="s">
        <v>3796</v>
      </c>
      <c r="E1361" s="58" t="s">
        <v>3797</v>
      </c>
      <c r="F1361" s="17"/>
      <c r="G1361" s="18"/>
      <c r="H1361" s="19"/>
      <c r="I1361" s="26" t="s">
        <v>275</v>
      </c>
      <c r="J1361" s="26" t="s">
        <v>3439</v>
      </c>
      <c r="K1361" s="26" t="s">
        <v>105</v>
      </c>
      <c r="L1361" s="27" t="s">
        <v>84</v>
      </c>
      <c r="M1361" s="97" t="s">
        <v>67</v>
      </c>
      <c r="N1361" s="98" t="s">
        <v>478</v>
      </c>
      <c r="O1361" s="26" t="s">
        <v>3873</v>
      </c>
      <c r="P1361" s="26" t="s">
        <v>105</v>
      </c>
      <c r="Q1361" s="214" t="s">
        <v>688</v>
      </c>
      <c r="R1361" s="1193"/>
    </row>
    <row r="1362" spans="3:18" ht="36" hidden="1" outlineLevel="2">
      <c r="C1362" s="7" t="s">
        <v>41</v>
      </c>
      <c r="D1362" s="96" t="s">
        <v>3796</v>
      </c>
      <c r="E1362" s="58" t="s">
        <v>3797</v>
      </c>
      <c r="F1362" s="17"/>
      <c r="G1362" s="18"/>
      <c r="H1362" s="19"/>
      <c r="I1362" s="26" t="s">
        <v>276</v>
      </c>
      <c r="J1362" s="26" t="s">
        <v>3440</v>
      </c>
      <c r="K1362" s="26" t="s">
        <v>132</v>
      </c>
      <c r="L1362" s="27" t="s">
        <v>84</v>
      </c>
      <c r="M1362" s="97" t="s">
        <v>67</v>
      </c>
      <c r="N1362" s="98" t="s">
        <v>479</v>
      </c>
      <c r="O1362" s="53" t="s">
        <v>3871</v>
      </c>
      <c r="P1362" s="26" t="s">
        <v>132</v>
      </c>
      <c r="Q1362" s="214" t="s">
        <v>688</v>
      </c>
      <c r="R1362" s="1193"/>
    </row>
    <row r="1363" spans="3:18" hidden="1" outlineLevel="2">
      <c r="C1363" s="7" t="s">
        <v>41</v>
      </c>
      <c r="D1363" s="96" t="s">
        <v>3796</v>
      </c>
      <c r="E1363" s="58" t="s">
        <v>3797</v>
      </c>
      <c r="F1363" s="17"/>
      <c r="G1363" s="18"/>
      <c r="H1363" s="19"/>
      <c r="I1363" s="26" t="s">
        <v>277</v>
      </c>
      <c r="J1363" s="26" t="s">
        <v>3341</v>
      </c>
      <c r="K1363" s="26" t="s">
        <v>132</v>
      </c>
      <c r="L1363" s="27" t="s">
        <v>84</v>
      </c>
      <c r="M1363" s="123"/>
      <c r="N1363" s="124"/>
      <c r="O1363" s="127"/>
      <c r="P1363" s="127"/>
      <c r="Q1363" s="218"/>
      <c r="R1363" s="1193"/>
    </row>
    <row r="1364" spans="3:18" hidden="1" outlineLevel="2">
      <c r="C1364" s="7" t="s">
        <v>41</v>
      </c>
      <c r="D1364" s="96" t="s">
        <v>3796</v>
      </c>
      <c r="E1364" s="58" t="s">
        <v>3797</v>
      </c>
      <c r="F1364" s="17"/>
      <c r="G1364" s="18"/>
      <c r="H1364" s="19"/>
      <c r="I1364" s="26" t="s">
        <v>278</v>
      </c>
      <c r="J1364" s="26" t="s">
        <v>3342</v>
      </c>
      <c r="K1364" s="26" t="s">
        <v>132</v>
      </c>
      <c r="L1364" s="27" t="s">
        <v>84</v>
      </c>
      <c r="M1364" s="123"/>
      <c r="N1364" s="124"/>
      <c r="O1364" s="127"/>
      <c r="P1364" s="127"/>
      <c r="Q1364" s="218"/>
      <c r="R1364" s="1193"/>
    </row>
    <row r="1365" spans="3:18" hidden="1" outlineLevel="2">
      <c r="C1365" s="7" t="s">
        <v>41</v>
      </c>
      <c r="D1365" s="96" t="s">
        <v>3796</v>
      </c>
      <c r="E1365" s="58" t="s">
        <v>3797</v>
      </c>
      <c r="F1365" s="17"/>
      <c r="G1365" s="18"/>
      <c r="H1365" s="19"/>
      <c r="I1365" s="20" t="s">
        <v>279</v>
      </c>
      <c r="J1365" s="20" t="s">
        <v>3441</v>
      </c>
      <c r="K1365" s="20"/>
      <c r="L1365" s="21" t="s">
        <v>84</v>
      </c>
      <c r="M1365" s="128"/>
      <c r="N1365" s="129"/>
      <c r="O1365" s="131"/>
      <c r="P1365" s="131"/>
      <c r="Q1365" s="219"/>
      <c r="R1365" s="1193"/>
    </row>
    <row r="1366" spans="3:18" hidden="1" outlineLevel="2">
      <c r="C1366" s="7" t="s">
        <v>41</v>
      </c>
      <c r="D1366" s="96" t="s">
        <v>3796</v>
      </c>
      <c r="E1366" s="58" t="s">
        <v>3797</v>
      </c>
      <c r="F1366" s="17"/>
      <c r="G1366" s="18"/>
      <c r="H1366" s="19"/>
      <c r="I1366" s="26" t="s">
        <v>280</v>
      </c>
      <c r="J1366" s="26" t="s">
        <v>3442</v>
      </c>
      <c r="K1366" s="26" t="s">
        <v>132</v>
      </c>
      <c r="L1366" s="27" t="s">
        <v>84</v>
      </c>
      <c r="M1366" s="123"/>
      <c r="N1366" s="124"/>
      <c r="O1366" s="147"/>
      <c r="P1366" s="127"/>
      <c r="Q1366" s="218"/>
      <c r="R1366" s="1193"/>
    </row>
    <row r="1367" spans="3:18" hidden="1" outlineLevel="2">
      <c r="C1367" s="7" t="s">
        <v>41</v>
      </c>
      <c r="D1367" s="96" t="s">
        <v>3796</v>
      </c>
      <c r="E1367" s="58" t="s">
        <v>3797</v>
      </c>
      <c r="F1367" s="17"/>
      <c r="G1367" s="18"/>
      <c r="H1367" s="19"/>
      <c r="I1367" s="26" t="s">
        <v>281</v>
      </c>
      <c r="J1367" s="26" t="s">
        <v>3443</v>
      </c>
      <c r="K1367" s="26" t="s">
        <v>186</v>
      </c>
      <c r="L1367" s="27" t="s">
        <v>84</v>
      </c>
      <c r="M1367" s="123"/>
      <c r="N1367" s="124"/>
      <c r="O1367" s="127"/>
      <c r="P1367" s="127"/>
      <c r="Q1367" s="218"/>
      <c r="R1367" s="1193"/>
    </row>
    <row r="1368" spans="3:18" hidden="1" outlineLevel="2">
      <c r="C1368" s="7" t="s">
        <v>41</v>
      </c>
      <c r="D1368" s="96" t="s">
        <v>3796</v>
      </c>
      <c r="E1368" s="58" t="s">
        <v>3797</v>
      </c>
      <c r="F1368" s="17"/>
      <c r="G1368" s="18"/>
      <c r="H1368" s="19"/>
      <c r="I1368" s="20" t="str">
        <f>"1222"</f>
        <v>1222</v>
      </c>
      <c r="J1368" s="20" t="s">
        <v>3444</v>
      </c>
      <c r="K1368" s="20" t="s">
        <v>142</v>
      </c>
      <c r="L1368" s="21" t="s">
        <v>84</v>
      </c>
      <c r="M1368" s="103" t="s">
        <v>67</v>
      </c>
      <c r="N1368" s="102" t="s">
        <v>792</v>
      </c>
      <c r="O1368" s="76" t="s">
        <v>5731</v>
      </c>
      <c r="P1368" s="20" t="s">
        <v>462</v>
      </c>
      <c r="Q1368" s="213" t="s">
        <v>688</v>
      </c>
      <c r="R1368" s="1193"/>
    </row>
    <row r="1369" spans="3:18" ht="13.5" hidden="1" outlineLevel="2" thickBot="1">
      <c r="C1369" s="7" t="s">
        <v>41</v>
      </c>
      <c r="D1369" s="96" t="s">
        <v>3796</v>
      </c>
      <c r="E1369" s="58" t="s">
        <v>3797</v>
      </c>
      <c r="F1369" s="38"/>
      <c r="G1369" s="39"/>
      <c r="H1369" s="40"/>
      <c r="I1369" s="41" t="str">
        <f>"7083"</f>
        <v>7083</v>
      </c>
      <c r="J1369" s="41" t="s">
        <v>3445</v>
      </c>
      <c r="K1369" s="41" t="s">
        <v>132</v>
      </c>
      <c r="L1369" s="42" t="s">
        <v>84</v>
      </c>
      <c r="M1369" s="135"/>
      <c r="N1369" s="136"/>
      <c r="O1369" s="137"/>
      <c r="P1369" s="137"/>
      <c r="Q1369" s="220"/>
      <c r="R1369" s="1194"/>
    </row>
    <row r="1370" spans="3:18" ht="13.5" hidden="1" outlineLevel="2" thickBot="1">
      <c r="C1370" s="7" t="s">
        <v>41</v>
      </c>
      <c r="D1370" s="96" t="s">
        <v>3796</v>
      </c>
      <c r="E1370" s="58" t="s">
        <v>3797</v>
      </c>
      <c r="F1370" s="198"/>
      <c r="G1370" s="198"/>
      <c r="H1370" s="198"/>
      <c r="I1370" s="198"/>
      <c r="J1370" s="198"/>
      <c r="K1370" s="198"/>
      <c r="L1370" s="198"/>
      <c r="M1370" s="9"/>
      <c r="N1370" s="9"/>
      <c r="O1370" s="9"/>
      <c r="P1370" s="9"/>
      <c r="Q1370" s="7"/>
    </row>
    <row r="1371" spans="3:18" ht="13.5" outlineLevel="1" collapsed="1" thickBot="1">
      <c r="C1371" s="7" t="s">
        <v>41</v>
      </c>
      <c r="D1371" s="96" t="s">
        <v>3796</v>
      </c>
      <c r="E1371" s="3" t="s">
        <v>8711</v>
      </c>
      <c r="F1371" s="13" t="s">
        <v>8712</v>
      </c>
      <c r="G1371" s="14">
        <v>68</v>
      </c>
      <c r="H1371" s="14">
        <v>25</v>
      </c>
      <c r="I1371" s="1198" t="s">
        <v>8704</v>
      </c>
      <c r="J1371" s="1199"/>
      <c r="K1371" s="1199"/>
      <c r="L1371" s="1200"/>
      <c r="M1371" s="121" t="s">
        <v>67</v>
      </c>
      <c r="N1371" s="15"/>
      <c r="O1371" s="1196" t="s">
        <v>8933</v>
      </c>
      <c r="P1371" s="1197"/>
      <c r="Q1371" s="64" t="s">
        <v>84</v>
      </c>
      <c r="R1371" s="434"/>
    </row>
    <row r="1372" spans="3:18" hidden="1" outlineLevel="2">
      <c r="C1372" s="7" t="s">
        <v>41</v>
      </c>
      <c r="D1372" s="96" t="s">
        <v>3796</v>
      </c>
      <c r="E1372" s="58" t="s">
        <v>8711</v>
      </c>
      <c r="F1372" s="17"/>
      <c r="G1372" s="18"/>
      <c r="H1372" s="19"/>
      <c r="I1372" s="26" t="str">
        <f>"4347"</f>
        <v>4347</v>
      </c>
      <c r="J1372" s="26" t="s">
        <v>8713</v>
      </c>
      <c r="K1372" s="26" t="s">
        <v>132</v>
      </c>
      <c r="L1372" s="27" t="s">
        <v>688</v>
      </c>
      <c r="M1372" s="523"/>
      <c r="N1372" s="8"/>
      <c r="O1372" s="26" t="s">
        <v>8714</v>
      </c>
      <c r="P1372" s="26" t="s">
        <v>132</v>
      </c>
      <c r="Q1372" s="222" t="s">
        <v>688</v>
      </c>
      <c r="R1372" s="1265" t="s">
        <v>8934</v>
      </c>
    </row>
    <row r="1373" spans="3:18" hidden="1" outlineLevel="2">
      <c r="C1373" s="7" t="s">
        <v>41</v>
      </c>
      <c r="D1373" s="96" t="s">
        <v>3796</v>
      </c>
      <c r="E1373" s="58" t="s">
        <v>8711</v>
      </c>
      <c r="F1373" s="17"/>
      <c r="G1373" s="18"/>
      <c r="H1373" s="19"/>
      <c r="I1373" s="20" t="s">
        <v>274</v>
      </c>
      <c r="J1373" s="20" t="s">
        <v>3438</v>
      </c>
      <c r="K1373" s="20"/>
      <c r="L1373" s="21" t="s">
        <v>688</v>
      </c>
      <c r="M1373" s="1107"/>
      <c r="N1373" s="1108"/>
      <c r="O1373" s="20"/>
      <c r="P1373" s="20"/>
      <c r="Q1373" s="213" t="s">
        <v>688</v>
      </c>
      <c r="R1373" s="1193"/>
    </row>
    <row r="1374" spans="3:18" hidden="1" outlineLevel="2">
      <c r="C1374" s="7" t="s">
        <v>41</v>
      </c>
      <c r="D1374" s="96" t="s">
        <v>3796</v>
      </c>
      <c r="E1374" s="58" t="s">
        <v>8711</v>
      </c>
      <c r="F1374" s="17"/>
      <c r="G1374" s="18"/>
      <c r="H1374" s="19"/>
      <c r="I1374" s="26" t="s">
        <v>275</v>
      </c>
      <c r="J1374" s="26" t="s">
        <v>3439</v>
      </c>
      <c r="K1374" s="26" t="s">
        <v>105</v>
      </c>
      <c r="L1374" s="27" t="s">
        <v>84</v>
      </c>
      <c r="M1374" s="97" t="s">
        <v>67</v>
      </c>
      <c r="N1374" s="10" t="s">
        <v>8703</v>
      </c>
      <c r="O1374" s="26" t="s">
        <v>8704</v>
      </c>
      <c r="P1374" s="26" t="s">
        <v>105</v>
      </c>
      <c r="Q1374" s="214" t="s">
        <v>688</v>
      </c>
      <c r="R1374" s="1193"/>
    </row>
    <row r="1375" spans="3:18" hidden="1" outlineLevel="2">
      <c r="C1375" s="7" t="s">
        <v>41</v>
      </c>
      <c r="D1375" s="96" t="s">
        <v>3796</v>
      </c>
      <c r="E1375" s="58" t="s">
        <v>8711</v>
      </c>
      <c r="F1375" s="17"/>
      <c r="G1375" s="18"/>
      <c r="H1375" s="19"/>
      <c r="I1375" s="26" t="s">
        <v>276</v>
      </c>
      <c r="J1375" s="26" t="s">
        <v>3440</v>
      </c>
      <c r="K1375" s="26" t="s">
        <v>132</v>
      </c>
      <c r="L1375" s="27" t="s">
        <v>84</v>
      </c>
      <c r="M1375" s="523"/>
      <c r="N1375" s="8"/>
      <c r="O1375" s="65" t="s">
        <v>8715</v>
      </c>
      <c r="P1375" s="26" t="s">
        <v>132</v>
      </c>
      <c r="Q1375" s="214" t="s">
        <v>688</v>
      </c>
      <c r="R1375" s="1193"/>
    </row>
    <row r="1376" spans="3:18" hidden="1" outlineLevel="2">
      <c r="C1376" s="7" t="s">
        <v>41</v>
      </c>
      <c r="D1376" s="96" t="s">
        <v>3796</v>
      </c>
      <c r="E1376" s="58" t="s">
        <v>8711</v>
      </c>
      <c r="F1376" s="17"/>
      <c r="G1376" s="18"/>
      <c r="H1376" s="19"/>
      <c r="I1376" s="26" t="s">
        <v>277</v>
      </c>
      <c r="J1376" s="26" t="s">
        <v>3341</v>
      </c>
      <c r="K1376" s="26" t="s">
        <v>132</v>
      </c>
      <c r="L1376" s="27" t="s">
        <v>84</v>
      </c>
      <c r="M1376" s="1109"/>
      <c r="N1376" s="1110"/>
      <c r="O1376" s="127"/>
      <c r="P1376" s="127"/>
      <c r="Q1376" s="1111"/>
      <c r="R1376" s="1193"/>
    </row>
    <row r="1377" spans="3:18" hidden="1" outlineLevel="2">
      <c r="C1377" s="7" t="s">
        <v>41</v>
      </c>
      <c r="D1377" s="96" t="s">
        <v>3796</v>
      </c>
      <c r="E1377" s="58" t="s">
        <v>8711</v>
      </c>
      <c r="F1377" s="17"/>
      <c r="G1377" s="18"/>
      <c r="H1377" s="19"/>
      <c r="I1377" s="26" t="s">
        <v>278</v>
      </c>
      <c r="J1377" s="26" t="s">
        <v>3342</v>
      </c>
      <c r="K1377" s="26" t="s">
        <v>132</v>
      </c>
      <c r="L1377" s="27" t="s">
        <v>84</v>
      </c>
      <c r="M1377" s="1109"/>
      <c r="N1377" s="1110"/>
      <c r="O1377" s="127"/>
      <c r="P1377" s="127"/>
      <c r="Q1377" s="1111"/>
      <c r="R1377" s="1193"/>
    </row>
    <row r="1378" spans="3:18" hidden="1" outlineLevel="2">
      <c r="C1378" s="7" t="s">
        <v>41</v>
      </c>
      <c r="D1378" s="96" t="s">
        <v>3796</v>
      </c>
      <c r="E1378" s="58" t="s">
        <v>8711</v>
      </c>
      <c r="F1378" s="17"/>
      <c r="G1378" s="18"/>
      <c r="H1378" s="19"/>
      <c r="I1378" s="20" t="s">
        <v>274</v>
      </c>
      <c r="J1378" s="20" t="s">
        <v>3438</v>
      </c>
      <c r="K1378" s="20"/>
      <c r="L1378" s="21" t="s">
        <v>84</v>
      </c>
      <c r="M1378" s="526"/>
      <c r="N1378" s="527"/>
      <c r="O1378" s="195"/>
      <c r="P1378" s="195"/>
      <c r="Q1378" s="528"/>
      <c r="R1378" s="1193"/>
    </row>
    <row r="1379" spans="3:18" hidden="1" outlineLevel="2">
      <c r="C1379" s="7" t="s">
        <v>41</v>
      </c>
      <c r="D1379" s="96" t="s">
        <v>3796</v>
      </c>
      <c r="E1379" s="58" t="s">
        <v>8711</v>
      </c>
      <c r="F1379" s="17"/>
      <c r="G1379" s="18"/>
      <c r="H1379" s="19"/>
      <c r="I1379" s="26" t="s">
        <v>275</v>
      </c>
      <c r="J1379" s="26" t="s">
        <v>3439</v>
      </c>
      <c r="K1379" s="26" t="s">
        <v>105</v>
      </c>
      <c r="L1379" s="27" t="s">
        <v>84</v>
      </c>
      <c r="M1379" s="529"/>
      <c r="N1379" s="530"/>
      <c r="O1379" s="172"/>
      <c r="P1379" s="172"/>
      <c r="Q1379" s="531"/>
      <c r="R1379" s="1193"/>
    </row>
    <row r="1380" spans="3:18" hidden="1" outlineLevel="2">
      <c r="C1380" s="7" t="s">
        <v>41</v>
      </c>
      <c r="D1380" s="96" t="s">
        <v>3796</v>
      </c>
      <c r="E1380" s="58" t="s">
        <v>8711</v>
      </c>
      <c r="F1380" s="17"/>
      <c r="G1380" s="18"/>
      <c r="H1380" s="19"/>
      <c r="I1380" s="26" t="s">
        <v>276</v>
      </c>
      <c r="J1380" s="26" t="s">
        <v>3440</v>
      </c>
      <c r="K1380" s="26" t="s">
        <v>132</v>
      </c>
      <c r="L1380" s="27" t="s">
        <v>84</v>
      </c>
      <c r="M1380" s="529"/>
      <c r="N1380" s="530"/>
      <c r="O1380" s="550"/>
      <c r="P1380" s="172"/>
      <c r="Q1380" s="531"/>
      <c r="R1380" s="1193"/>
    </row>
    <row r="1381" spans="3:18" hidden="1" outlineLevel="2">
      <c r="C1381" s="7" t="s">
        <v>41</v>
      </c>
      <c r="D1381" s="96" t="s">
        <v>3796</v>
      </c>
      <c r="E1381" s="58" t="s">
        <v>8711</v>
      </c>
      <c r="F1381" s="17"/>
      <c r="G1381" s="18"/>
      <c r="H1381" s="19"/>
      <c r="I1381" s="26" t="s">
        <v>277</v>
      </c>
      <c r="J1381" s="26" t="s">
        <v>3341</v>
      </c>
      <c r="K1381" s="26" t="s">
        <v>132</v>
      </c>
      <c r="L1381" s="27" t="s">
        <v>84</v>
      </c>
      <c r="M1381" s="529"/>
      <c r="N1381" s="530"/>
      <c r="O1381" s="172"/>
      <c r="P1381" s="172"/>
      <c r="Q1381" s="531"/>
      <c r="R1381" s="1193"/>
    </row>
    <row r="1382" spans="3:18" hidden="1" outlineLevel="2">
      <c r="C1382" s="7" t="s">
        <v>41</v>
      </c>
      <c r="D1382" s="96" t="s">
        <v>3796</v>
      </c>
      <c r="E1382" s="58" t="s">
        <v>8711</v>
      </c>
      <c r="F1382" s="17"/>
      <c r="G1382" s="18"/>
      <c r="H1382" s="19"/>
      <c r="I1382" s="26" t="s">
        <v>278</v>
      </c>
      <c r="J1382" s="26" t="s">
        <v>3342</v>
      </c>
      <c r="K1382" s="26" t="s">
        <v>132</v>
      </c>
      <c r="L1382" s="27" t="s">
        <v>84</v>
      </c>
      <c r="M1382" s="529"/>
      <c r="N1382" s="530"/>
      <c r="O1382" s="172"/>
      <c r="P1382" s="172"/>
      <c r="Q1382" s="531"/>
      <c r="R1382" s="1193"/>
    </row>
    <row r="1383" spans="3:18" hidden="1" outlineLevel="2">
      <c r="C1383" s="7" t="s">
        <v>41</v>
      </c>
      <c r="D1383" s="96" t="s">
        <v>3796</v>
      </c>
      <c r="E1383" s="58" t="s">
        <v>8711</v>
      </c>
      <c r="F1383" s="17"/>
      <c r="G1383" s="18"/>
      <c r="H1383" s="19"/>
      <c r="I1383" s="20" t="s">
        <v>274</v>
      </c>
      <c r="J1383" s="20" t="s">
        <v>3438</v>
      </c>
      <c r="K1383" s="20"/>
      <c r="L1383" s="21" t="s">
        <v>84</v>
      </c>
      <c r="M1383" s="526"/>
      <c r="N1383" s="527"/>
      <c r="O1383" s="195"/>
      <c r="P1383" s="195"/>
      <c r="Q1383" s="528"/>
      <c r="R1383" s="1193"/>
    </row>
    <row r="1384" spans="3:18" hidden="1" outlineLevel="2">
      <c r="C1384" s="7" t="s">
        <v>41</v>
      </c>
      <c r="D1384" s="96" t="s">
        <v>3796</v>
      </c>
      <c r="E1384" s="58" t="s">
        <v>8711</v>
      </c>
      <c r="F1384" s="17"/>
      <c r="G1384" s="18"/>
      <c r="H1384" s="19"/>
      <c r="I1384" s="26" t="s">
        <v>275</v>
      </c>
      <c r="J1384" s="26" t="s">
        <v>3439</v>
      </c>
      <c r="K1384" s="26" t="s">
        <v>105</v>
      </c>
      <c r="L1384" s="27" t="s">
        <v>84</v>
      </c>
      <c r="M1384" s="529"/>
      <c r="N1384" s="530"/>
      <c r="O1384" s="172"/>
      <c r="P1384" s="172"/>
      <c r="Q1384" s="531"/>
      <c r="R1384" s="1193"/>
    </row>
    <row r="1385" spans="3:18" hidden="1" outlineLevel="2">
      <c r="C1385" s="7" t="s">
        <v>41</v>
      </c>
      <c r="D1385" s="96" t="s">
        <v>3796</v>
      </c>
      <c r="E1385" s="58" t="s">
        <v>8711</v>
      </c>
      <c r="F1385" s="17"/>
      <c r="G1385" s="18"/>
      <c r="H1385" s="19"/>
      <c r="I1385" s="26" t="s">
        <v>276</v>
      </c>
      <c r="J1385" s="26" t="s">
        <v>3440</v>
      </c>
      <c r="K1385" s="26" t="s">
        <v>132</v>
      </c>
      <c r="L1385" s="27" t="s">
        <v>84</v>
      </c>
      <c r="M1385" s="529"/>
      <c r="N1385" s="530"/>
      <c r="O1385" s="550"/>
      <c r="P1385" s="172"/>
      <c r="Q1385" s="531"/>
      <c r="R1385" s="1193"/>
    </row>
    <row r="1386" spans="3:18" hidden="1" outlineLevel="2">
      <c r="C1386" s="7" t="s">
        <v>41</v>
      </c>
      <c r="D1386" s="96" t="s">
        <v>3796</v>
      </c>
      <c r="E1386" s="58" t="s">
        <v>8711</v>
      </c>
      <c r="F1386" s="17"/>
      <c r="G1386" s="18"/>
      <c r="H1386" s="19"/>
      <c r="I1386" s="26" t="s">
        <v>277</v>
      </c>
      <c r="J1386" s="26" t="s">
        <v>3341</v>
      </c>
      <c r="K1386" s="26" t="s">
        <v>132</v>
      </c>
      <c r="L1386" s="27" t="s">
        <v>84</v>
      </c>
      <c r="M1386" s="529"/>
      <c r="N1386" s="530"/>
      <c r="O1386" s="172"/>
      <c r="P1386" s="172"/>
      <c r="Q1386" s="531"/>
      <c r="R1386" s="1193"/>
    </row>
    <row r="1387" spans="3:18" hidden="1" outlineLevel="2">
      <c r="C1387" s="7" t="s">
        <v>41</v>
      </c>
      <c r="D1387" s="96" t="s">
        <v>3796</v>
      </c>
      <c r="E1387" s="58" t="s">
        <v>8711</v>
      </c>
      <c r="F1387" s="17"/>
      <c r="G1387" s="18"/>
      <c r="H1387" s="19"/>
      <c r="I1387" s="26" t="s">
        <v>278</v>
      </c>
      <c r="J1387" s="26" t="s">
        <v>3342</v>
      </c>
      <c r="K1387" s="26" t="s">
        <v>132</v>
      </c>
      <c r="L1387" s="27" t="s">
        <v>84</v>
      </c>
      <c r="M1387" s="529"/>
      <c r="N1387" s="530"/>
      <c r="O1387" s="172"/>
      <c r="P1387" s="172"/>
      <c r="Q1387" s="531"/>
      <c r="R1387" s="1193"/>
    </row>
    <row r="1388" spans="3:18" hidden="1" outlineLevel="2">
      <c r="C1388" s="7" t="s">
        <v>41</v>
      </c>
      <c r="D1388" s="96" t="s">
        <v>3796</v>
      </c>
      <c r="E1388" s="58" t="s">
        <v>8711</v>
      </c>
      <c r="F1388" s="17"/>
      <c r="G1388" s="18"/>
      <c r="H1388" s="19"/>
      <c r="I1388" s="20" t="s">
        <v>274</v>
      </c>
      <c r="J1388" s="20" t="s">
        <v>3438</v>
      </c>
      <c r="K1388" s="20"/>
      <c r="L1388" s="21" t="s">
        <v>84</v>
      </c>
      <c r="M1388" s="526"/>
      <c r="N1388" s="527"/>
      <c r="O1388" s="195"/>
      <c r="P1388" s="195"/>
      <c r="Q1388" s="528"/>
      <c r="R1388" s="1193"/>
    </row>
    <row r="1389" spans="3:18" hidden="1" outlineLevel="2">
      <c r="C1389" s="7" t="s">
        <v>41</v>
      </c>
      <c r="D1389" s="96" t="s">
        <v>3796</v>
      </c>
      <c r="E1389" s="58" t="s">
        <v>8711</v>
      </c>
      <c r="F1389" s="17"/>
      <c r="G1389" s="18"/>
      <c r="H1389" s="19"/>
      <c r="I1389" s="26" t="s">
        <v>275</v>
      </c>
      <c r="J1389" s="26" t="s">
        <v>3439</v>
      </c>
      <c r="K1389" s="26" t="s">
        <v>105</v>
      </c>
      <c r="L1389" s="27" t="s">
        <v>84</v>
      </c>
      <c r="M1389" s="529"/>
      <c r="N1389" s="530"/>
      <c r="O1389" s="172"/>
      <c r="P1389" s="172"/>
      <c r="Q1389" s="531"/>
      <c r="R1389" s="1193"/>
    </row>
    <row r="1390" spans="3:18" hidden="1" outlineLevel="2">
      <c r="C1390" s="7" t="s">
        <v>41</v>
      </c>
      <c r="D1390" s="96" t="s">
        <v>3796</v>
      </c>
      <c r="E1390" s="58" t="s">
        <v>8711</v>
      </c>
      <c r="F1390" s="17"/>
      <c r="G1390" s="18"/>
      <c r="H1390" s="19"/>
      <c r="I1390" s="26" t="s">
        <v>276</v>
      </c>
      <c r="J1390" s="26" t="s">
        <v>3440</v>
      </c>
      <c r="K1390" s="26" t="s">
        <v>132</v>
      </c>
      <c r="L1390" s="27" t="s">
        <v>84</v>
      </c>
      <c r="M1390" s="529"/>
      <c r="N1390" s="530"/>
      <c r="O1390" s="550"/>
      <c r="P1390" s="172"/>
      <c r="Q1390" s="531"/>
      <c r="R1390" s="1193"/>
    </row>
    <row r="1391" spans="3:18" hidden="1" outlineLevel="2">
      <c r="C1391" s="7" t="s">
        <v>41</v>
      </c>
      <c r="D1391" s="96" t="s">
        <v>3796</v>
      </c>
      <c r="E1391" s="58" t="s">
        <v>8711</v>
      </c>
      <c r="F1391" s="17"/>
      <c r="G1391" s="18"/>
      <c r="H1391" s="19"/>
      <c r="I1391" s="26" t="s">
        <v>277</v>
      </c>
      <c r="J1391" s="26" t="s">
        <v>3341</v>
      </c>
      <c r="K1391" s="26" t="s">
        <v>132</v>
      </c>
      <c r="L1391" s="27" t="s">
        <v>84</v>
      </c>
      <c r="M1391" s="529"/>
      <c r="N1391" s="530"/>
      <c r="O1391" s="172"/>
      <c r="P1391" s="172"/>
      <c r="Q1391" s="531"/>
      <c r="R1391" s="1193"/>
    </row>
    <row r="1392" spans="3:18" hidden="1" outlineLevel="2">
      <c r="C1392" s="7" t="s">
        <v>41</v>
      </c>
      <c r="D1392" s="96" t="s">
        <v>3796</v>
      </c>
      <c r="E1392" s="58" t="s">
        <v>8711</v>
      </c>
      <c r="F1392" s="17"/>
      <c r="G1392" s="18"/>
      <c r="H1392" s="19"/>
      <c r="I1392" s="26" t="s">
        <v>278</v>
      </c>
      <c r="J1392" s="26" t="s">
        <v>3342</v>
      </c>
      <c r="K1392" s="26" t="s">
        <v>132</v>
      </c>
      <c r="L1392" s="27" t="s">
        <v>84</v>
      </c>
      <c r="M1392" s="529"/>
      <c r="N1392" s="530"/>
      <c r="O1392" s="172"/>
      <c r="P1392" s="172"/>
      <c r="Q1392" s="531"/>
      <c r="R1392" s="1193"/>
    </row>
    <row r="1393" spans="1:18" hidden="1" outlineLevel="2">
      <c r="C1393" s="7" t="s">
        <v>41</v>
      </c>
      <c r="D1393" s="96" t="s">
        <v>3796</v>
      </c>
      <c r="E1393" s="58" t="s">
        <v>8711</v>
      </c>
      <c r="F1393" s="17"/>
      <c r="G1393" s="18"/>
      <c r="H1393" s="19"/>
      <c r="I1393" s="20" t="s">
        <v>274</v>
      </c>
      <c r="J1393" s="20" t="s">
        <v>3438</v>
      </c>
      <c r="K1393" s="20"/>
      <c r="L1393" s="21" t="s">
        <v>84</v>
      </c>
      <c r="M1393" s="526"/>
      <c r="N1393" s="527"/>
      <c r="O1393" s="195"/>
      <c r="P1393" s="195"/>
      <c r="Q1393" s="528"/>
      <c r="R1393" s="1193"/>
    </row>
    <row r="1394" spans="1:18" hidden="1" outlineLevel="2">
      <c r="C1394" s="7" t="s">
        <v>41</v>
      </c>
      <c r="D1394" s="96" t="s">
        <v>3796</v>
      </c>
      <c r="E1394" s="58" t="s">
        <v>8711</v>
      </c>
      <c r="F1394" s="17"/>
      <c r="G1394" s="18"/>
      <c r="H1394" s="19"/>
      <c r="I1394" s="26" t="s">
        <v>275</v>
      </c>
      <c r="J1394" s="26" t="s">
        <v>3439</v>
      </c>
      <c r="K1394" s="26" t="s">
        <v>105</v>
      </c>
      <c r="L1394" s="27" t="s">
        <v>84</v>
      </c>
      <c r="M1394" s="529"/>
      <c r="N1394" s="530"/>
      <c r="O1394" s="172"/>
      <c r="P1394" s="172"/>
      <c r="Q1394" s="531"/>
      <c r="R1394" s="1193"/>
    </row>
    <row r="1395" spans="1:18" hidden="1" outlineLevel="2">
      <c r="C1395" s="7" t="s">
        <v>41</v>
      </c>
      <c r="D1395" s="96" t="s">
        <v>3796</v>
      </c>
      <c r="E1395" s="58" t="s">
        <v>8711</v>
      </c>
      <c r="F1395" s="17"/>
      <c r="G1395" s="18"/>
      <c r="H1395" s="19"/>
      <c r="I1395" s="26" t="s">
        <v>276</v>
      </c>
      <c r="J1395" s="26" t="s">
        <v>3440</v>
      </c>
      <c r="K1395" s="26" t="s">
        <v>132</v>
      </c>
      <c r="L1395" s="27" t="s">
        <v>84</v>
      </c>
      <c r="M1395" s="529"/>
      <c r="N1395" s="530"/>
      <c r="O1395" s="550"/>
      <c r="P1395" s="172"/>
      <c r="Q1395" s="531"/>
      <c r="R1395" s="1193"/>
    </row>
    <row r="1396" spans="1:18" hidden="1" outlineLevel="2">
      <c r="C1396" s="7" t="s">
        <v>41</v>
      </c>
      <c r="D1396" s="96" t="s">
        <v>3796</v>
      </c>
      <c r="E1396" s="58" t="s">
        <v>8711</v>
      </c>
      <c r="F1396" s="17"/>
      <c r="G1396" s="18"/>
      <c r="H1396" s="19"/>
      <c r="I1396" s="26" t="s">
        <v>277</v>
      </c>
      <c r="J1396" s="26" t="s">
        <v>3341</v>
      </c>
      <c r="K1396" s="26" t="s">
        <v>132</v>
      </c>
      <c r="L1396" s="27" t="s">
        <v>84</v>
      </c>
      <c r="M1396" s="529"/>
      <c r="N1396" s="530"/>
      <c r="O1396" s="172"/>
      <c r="P1396" s="172"/>
      <c r="Q1396" s="531"/>
      <c r="R1396" s="1193"/>
    </row>
    <row r="1397" spans="1:18" ht="13.5" hidden="1" outlineLevel="2" thickBot="1">
      <c r="C1397" s="7" t="s">
        <v>41</v>
      </c>
      <c r="D1397" s="96" t="s">
        <v>3796</v>
      </c>
      <c r="E1397" s="58" t="s">
        <v>8711</v>
      </c>
      <c r="F1397" s="1101"/>
      <c r="G1397" s="828"/>
      <c r="H1397" s="520"/>
      <c r="I1397" s="1102" t="s">
        <v>278</v>
      </c>
      <c r="J1397" s="1102" t="s">
        <v>3342</v>
      </c>
      <c r="K1397" s="1102" t="s">
        <v>132</v>
      </c>
      <c r="L1397" s="1112" t="s">
        <v>84</v>
      </c>
      <c r="M1397" s="1113"/>
      <c r="N1397" s="1114"/>
      <c r="O1397" s="1115"/>
      <c r="P1397" s="1115"/>
      <c r="Q1397" s="536"/>
      <c r="R1397" s="1194"/>
    </row>
    <row r="1398" spans="1:18" ht="13.5" hidden="1" outlineLevel="2" thickBot="1">
      <c r="C1398" s="7" t="s">
        <v>41</v>
      </c>
      <c r="D1398" s="96" t="s">
        <v>3796</v>
      </c>
      <c r="E1398" s="58" t="s">
        <v>8711</v>
      </c>
      <c r="F1398" s="198"/>
      <c r="G1398" s="198"/>
      <c r="H1398" s="198"/>
      <c r="I1398" s="198"/>
      <c r="J1398" s="198"/>
      <c r="K1398" s="198"/>
      <c r="L1398" s="198"/>
      <c r="M1398" s="9"/>
      <c r="N1398" s="9"/>
      <c r="O1398" s="9"/>
      <c r="P1398" s="9"/>
      <c r="Q1398" s="7"/>
    </row>
    <row r="1399" spans="1:18" ht="13.5" outlineLevel="1" collapsed="1" thickBot="1">
      <c r="A1399" s="7" t="s">
        <v>41</v>
      </c>
      <c r="B1399" s="7" t="s">
        <v>41</v>
      </c>
      <c r="D1399" s="96" t="s">
        <v>3796</v>
      </c>
      <c r="E1399" s="3" t="s">
        <v>8846</v>
      </c>
      <c r="F1399" s="13" t="s">
        <v>1077</v>
      </c>
      <c r="G1399" s="14">
        <v>69</v>
      </c>
      <c r="H1399" s="14">
        <v>25</v>
      </c>
      <c r="I1399" s="1198" t="s">
        <v>3955</v>
      </c>
      <c r="J1399" s="1199"/>
      <c r="K1399" s="1199"/>
      <c r="L1399" s="1200"/>
      <c r="M1399" s="121" t="s">
        <v>67</v>
      </c>
      <c r="N1399" s="15"/>
      <c r="O1399" s="1190" t="s">
        <v>3543</v>
      </c>
      <c r="P1399" s="1191"/>
      <c r="Q1399" s="226" t="s">
        <v>688</v>
      </c>
    </row>
    <row r="1400" spans="1:18" hidden="1" outlineLevel="2">
      <c r="A1400" s="7" t="s">
        <v>41</v>
      </c>
      <c r="B1400" s="7" t="s">
        <v>41</v>
      </c>
      <c r="D1400" s="96" t="s">
        <v>3796</v>
      </c>
      <c r="E1400" s="58" t="s">
        <v>8846</v>
      </c>
      <c r="F1400" s="17"/>
      <c r="G1400" s="18"/>
      <c r="H1400" s="19"/>
      <c r="I1400" s="26" t="str">
        <f>"7077"</f>
        <v>7077</v>
      </c>
      <c r="J1400" s="26" t="s">
        <v>3470</v>
      </c>
      <c r="K1400" s="26" t="s">
        <v>132</v>
      </c>
      <c r="L1400" s="27" t="s">
        <v>84</v>
      </c>
      <c r="M1400" s="59"/>
      <c r="N1400" s="10"/>
      <c r="O1400" s="47" t="s">
        <v>747</v>
      </c>
      <c r="P1400" s="26" t="s">
        <v>132</v>
      </c>
      <c r="Q1400" s="222" t="s">
        <v>688</v>
      </c>
      <c r="R1400" s="498"/>
    </row>
    <row r="1401" spans="1:18" hidden="1" outlineLevel="2">
      <c r="A1401" s="7" t="s">
        <v>41</v>
      </c>
      <c r="B1401" s="7" t="s">
        <v>41</v>
      </c>
      <c r="D1401" s="96" t="s">
        <v>3796</v>
      </c>
      <c r="E1401" s="58" t="s">
        <v>8846</v>
      </c>
      <c r="F1401" s="17"/>
      <c r="G1401" s="18"/>
      <c r="H1401" s="19"/>
      <c r="I1401" s="20" t="str">
        <f>"7081"</f>
        <v>7081</v>
      </c>
      <c r="J1401" s="20" t="s">
        <v>3471</v>
      </c>
      <c r="K1401" s="20" t="s">
        <v>132</v>
      </c>
      <c r="L1401" s="21" t="s">
        <v>84</v>
      </c>
      <c r="M1401" s="66"/>
      <c r="N1401" s="23"/>
      <c r="O1401" s="191" t="s">
        <v>748</v>
      </c>
      <c r="P1401" s="192" t="s">
        <v>132</v>
      </c>
      <c r="Q1401" s="213" t="s">
        <v>688</v>
      </c>
      <c r="R1401" s="498"/>
    </row>
    <row r="1402" spans="1:18" hidden="1" outlineLevel="2">
      <c r="A1402" s="7" t="s">
        <v>41</v>
      </c>
      <c r="B1402" s="7" t="s">
        <v>41</v>
      </c>
      <c r="D1402" s="96" t="s">
        <v>3796</v>
      </c>
      <c r="E1402" s="58" t="s">
        <v>8846</v>
      </c>
      <c r="F1402" s="17"/>
      <c r="G1402" s="18"/>
      <c r="H1402" s="19"/>
      <c r="I1402" s="20" t="s">
        <v>282</v>
      </c>
      <c r="J1402" s="20" t="s">
        <v>3472</v>
      </c>
      <c r="K1402" s="20"/>
      <c r="L1402" s="21" t="s">
        <v>84</v>
      </c>
      <c r="M1402" s="66"/>
      <c r="N1402" s="23"/>
      <c r="O1402" s="20"/>
      <c r="P1402" s="20"/>
      <c r="Q1402" s="213" t="s">
        <v>688</v>
      </c>
      <c r="R1402" s="498"/>
    </row>
    <row r="1403" spans="1:18" hidden="1" outlineLevel="2">
      <c r="A1403" s="7" t="s">
        <v>41</v>
      </c>
      <c r="B1403" s="7" t="s">
        <v>41</v>
      </c>
      <c r="D1403" s="96" t="s">
        <v>3796</v>
      </c>
      <c r="E1403" s="58" t="s">
        <v>8846</v>
      </c>
      <c r="F1403" s="17"/>
      <c r="G1403" s="18"/>
      <c r="H1403" s="19"/>
      <c r="I1403" s="26" t="s">
        <v>283</v>
      </c>
      <c r="J1403" s="26" t="s">
        <v>3473</v>
      </c>
      <c r="K1403" s="26" t="s">
        <v>174</v>
      </c>
      <c r="L1403" s="27" t="s">
        <v>84</v>
      </c>
      <c r="M1403" s="97" t="s">
        <v>67</v>
      </c>
      <c r="N1403" s="98" t="s">
        <v>482</v>
      </c>
      <c r="O1403" s="26" t="s">
        <v>3872</v>
      </c>
      <c r="P1403" s="26" t="s">
        <v>174</v>
      </c>
      <c r="Q1403" s="214" t="s">
        <v>688</v>
      </c>
      <c r="R1403" s="498"/>
    </row>
    <row r="1404" spans="1:18" hidden="1" outlineLevel="2">
      <c r="A1404" s="7" t="s">
        <v>41</v>
      </c>
      <c r="B1404" s="7" t="s">
        <v>41</v>
      </c>
      <c r="D1404" s="96" t="s">
        <v>3796</v>
      </c>
      <c r="E1404" s="58" t="s">
        <v>8846</v>
      </c>
      <c r="F1404" s="17"/>
      <c r="G1404" s="18"/>
      <c r="H1404" s="19"/>
      <c r="I1404" s="26" t="s">
        <v>284</v>
      </c>
      <c r="J1404" s="26" t="s">
        <v>3341</v>
      </c>
      <c r="K1404" s="26" t="s">
        <v>132</v>
      </c>
      <c r="L1404" s="27" t="s">
        <v>84</v>
      </c>
      <c r="M1404" s="123"/>
      <c r="N1404" s="124"/>
      <c r="O1404" s="127"/>
      <c r="P1404" s="127"/>
      <c r="Q1404" s="218"/>
      <c r="R1404" s="498"/>
    </row>
    <row r="1405" spans="1:18" hidden="1" outlineLevel="2">
      <c r="A1405" s="7" t="s">
        <v>41</v>
      </c>
      <c r="B1405" s="7" t="s">
        <v>41</v>
      </c>
      <c r="D1405" s="96" t="s">
        <v>3796</v>
      </c>
      <c r="E1405" s="58" t="s">
        <v>8846</v>
      </c>
      <c r="F1405" s="17"/>
      <c r="G1405" s="18"/>
      <c r="H1405" s="19"/>
      <c r="I1405" s="26" t="s">
        <v>285</v>
      </c>
      <c r="J1405" s="26" t="s">
        <v>3342</v>
      </c>
      <c r="K1405" s="26" t="s">
        <v>132</v>
      </c>
      <c r="L1405" s="27" t="s">
        <v>84</v>
      </c>
      <c r="M1405" s="123"/>
      <c r="N1405" s="124"/>
      <c r="O1405" s="127"/>
      <c r="P1405" s="127"/>
      <c r="Q1405" s="218"/>
      <c r="R1405" s="498"/>
    </row>
    <row r="1406" spans="1:18" hidden="1" outlineLevel="2">
      <c r="A1406" s="7" t="s">
        <v>41</v>
      </c>
      <c r="B1406" s="7" t="s">
        <v>41</v>
      </c>
      <c r="D1406" s="96" t="s">
        <v>3796</v>
      </c>
      <c r="E1406" s="58" t="s">
        <v>8846</v>
      </c>
      <c r="F1406" s="17"/>
      <c r="G1406" s="18"/>
      <c r="H1406" s="19"/>
      <c r="I1406" s="26" t="s">
        <v>286</v>
      </c>
      <c r="J1406" s="26" t="s">
        <v>3474</v>
      </c>
      <c r="K1406" s="26" t="s">
        <v>105</v>
      </c>
      <c r="L1406" s="27" t="s">
        <v>84</v>
      </c>
      <c r="M1406" s="97" t="s">
        <v>67</v>
      </c>
      <c r="N1406" s="98" t="s">
        <v>480</v>
      </c>
      <c r="O1406" s="26" t="s">
        <v>3953</v>
      </c>
      <c r="P1406" s="26" t="s">
        <v>2744</v>
      </c>
      <c r="Q1406" s="214" t="s">
        <v>688</v>
      </c>
      <c r="R1406" s="498"/>
    </row>
    <row r="1407" spans="1:18" hidden="1" outlineLevel="2">
      <c r="A1407" s="7" t="s">
        <v>41</v>
      </c>
      <c r="B1407" s="7" t="s">
        <v>41</v>
      </c>
      <c r="D1407" s="96" t="s">
        <v>3796</v>
      </c>
      <c r="E1407" s="58" t="s">
        <v>8846</v>
      </c>
      <c r="F1407" s="17"/>
      <c r="G1407" s="18"/>
      <c r="H1407" s="19"/>
      <c r="I1407" s="26" t="s">
        <v>286</v>
      </c>
      <c r="J1407" s="26" t="s">
        <v>3474</v>
      </c>
      <c r="K1407" s="26" t="s">
        <v>105</v>
      </c>
      <c r="L1407" s="27" t="s">
        <v>84</v>
      </c>
      <c r="M1407" s="97" t="s">
        <v>67</v>
      </c>
      <c r="N1407" s="10" t="s">
        <v>481</v>
      </c>
      <c r="O1407" s="26" t="s">
        <v>3954</v>
      </c>
      <c r="P1407" s="26" t="s">
        <v>2744</v>
      </c>
      <c r="Q1407" s="216" t="s">
        <v>84</v>
      </c>
      <c r="R1407" s="498"/>
    </row>
    <row r="1408" spans="1:18" hidden="1" outlineLevel="2">
      <c r="A1408" s="7" t="s">
        <v>41</v>
      </c>
      <c r="B1408" s="7" t="s">
        <v>41</v>
      </c>
      <c r="D1408" s="96" t="s">
        <v>3796</v>
      </c>
      <c r="E1408" s="58" t="s">
        <v>8846</v>
      </c>
      <c r="F1408" s="17"/>
      <c r="G1408" s="18"/>
      <c r="H1408" s="19"/>
      <c r="I1408" s="26" t="s">
        <v>287</v>
      </c>
      <c r="J1408" s="26" t="s">
        <v>3475</v>
      </c>
      <c r="K1408" s="26" t="s">
        <v>132</v>
      </c>
      <c r="L1408" s="27" t="s">
        <v>84</v>
      </c>
      <c r="M1408" s="123"/>
      <c r="N1408" s="124"/>
      <c r="O1408" s="127"/>
      <c r="P1408" s="127"/>
      <c r="Q1408" s="218"/>
      <c r="R1408" s="498"/>
    </row>
    <row r="1409" spans="1:18" ht="13.5" hidden="1" outlineLevel="2" thickBot="1">
      <c r="A1409" s="7" t="s">
        <v>41</v>
      </c>
      <c r="B1409" s="7" t="s">
        <v>41</v>
      </c>
      <c r="D1409" s="96" t="s">
        <v>3796</v>
      </c>
      <c r="E1409" s="58" t="s">
        <v>8846</v>
      </c>
      <c r="F1409" s="38"/>
      <c r="G1409" s="39"/>
      <c r="H1409" s="40"/>
      <c r="I1409" s="41" t="str">
        <f>"7383"</f>
        <v>7383</v>
      </c>
      <c r="J1409" s="41" t="s">
        <v>3476</v>
      </c>
      <c r="K1409" s="41" t="s">
        <v>132</v>
      </c>
      <c r="L1409" s="42" t="s">
        <v>84</v>
      </c>
      <c r="M1409" s="135"/>
      <c r="N1409" s="136"/>
      <c r="O1409" s="137"/>
      <c r="P1409" s="137"/>
      <c r="Q1409" s="220"/>
      <c r="R1409" s="498"/>
    </row>
    <row r="1410" spans="1:18" ht="13.5" hidden="1" outlineLevel="2" thickBot="1">
      <c r="A1410" s="7" t="s">
        <v>41</v>
      </c>
      <c r="B1410" s="7" t="s">
        <v>41</v>
      </c>
      <c r="D1410" s="96" t="s">
        <v>3796</v>
      </c>
      <c r="E1410" s="58" t="s">
        <v>8846</v>
      </c>
      <c r="F1410" s="198"/>
      <c r="G1410" s="198"/>
      <c r="H1410" s="198"/>
      <c r="I1410" s="198"/>
      <c r="J1410" s="198"/>
      <c r="K1410" s="198"/>
      <c r="L1410" s="198"/>
      <c r="M1410" s="9"/>
      <c r="N1410" s="9"/>
      <c r="O1410" s="9"/>
      <c r="P1410" s="9"/>
      <c r="Q1410" s="7"/>
    </row>
    <row r="1411" spans="1:18" ht="13.5" outlineLevel="1" collapsed="1" thickBot="1">
      <c r="A1411" s="7" t="s">
        <v>41</v>
      </c>
      <c r="B1411" s="7" t="s">
        <v>41</v>
      </c>
      <c r="C1411" s="7" t="s">
        <v>41</v>
      </c>
      <c r="D1411" s="96" t="s">
        <v>3796</v>
      </c>
      <c r="E1411" s="3" t="s">
        <v>8846</v>
      </c>
      <c r="F1411" s="13" t="s">
        <v>1077</v>
      </c>
      <c r="G1411" s="14">
        <v>69</v>
      </c>
      <c r="H1411" s="14">
        <v>25</v>
      </c>
      <c r="I1411" s="1198" t="s">
        <v>3955</v>
      </c>
      <c r="J1411" s="1199"/>
      <c r="K1411" s="1199"/>
      <c r="L1411" s="1200"/>
      <c r="M1411" s="121" t="s">
        <v>67</v>
      </c>
      <c r="N1411" s="15"/>
      <c r="O1411" s="1190" t="s">
        <v>3543</v>
      </c>
      <c r="P1411" s="1191"/>
      <c r="Q1411" s="226" t="s">
        <v>688</v>
      </c>
    </row>
    <row r="1412" spans="1:18" hidden="1" outlineLevel="2">
      <c r="A1412" s="7" t="s">
        <v>41</v>
      </c>
      <c r="B1412" s="7" t="s">
        <v>41</v>
      </c>
      <c r="C1412" s="7" t="s">
        <v>41</v>
      </c>
      <c r="D1412" s="96" t="s">
        <v>3796</v>
      </c>
      <c r="E1412" s="58" t="s">
        <v>8846</v>
      </c>
      <c r="F1412" s="17"/>
      <c r="G1412" s="18"/>
      <c r="H1412" s="19"/>
      <c r="I1412" s="26" t="str">
        <f>"7077"</f>
        <v>7077</v>
      </c>
      <c r="J1412" s="26" t="s">
        <v>3470</v>
      </c>
      <c r="K1412" s="26" t="s">
        <v>132</v>
      </c>
      <c r="L1412" s="27" t="s">
        <v>84</v>
      </c>
      <c r="M1412" s="59"/>
      <c r="N1412" s="10"/>
      <c r="O1412" s="47" t="s">
        <v>747</v>
      </c>
      <c r="P1412" s="26" t="s">
        <v>132</v>
      </c>
      <c r="Q1412" s="222" t="s">
        <v>688</v>
      </c>
      <c r="R1412" s="1228" t="s">
        <v>5432</v>
      </c>
    </row>
    <row r="1413" spans="1:18" hidden="1" outlineLevel="2">
      <c r="A1413" s="7" t="s">
        <v>41</v>
      </c>
      <c r="B1413" s="7" t="s">
        <v>41</v>
      </c>
      <c r="C1413" s="7" t="s">
        <v>41</v>
      </c>
      <c r="D1413" s="96" t="s">
        <v>3796</v>
      </c>
      <c r="E1413" s="58" t="s">
        <v>8846</v>
      </c>
      <c r="F1413" s="17"/>
      <c r="G1413" s="18"/>
      <c r="H1413" s="19"/>
      <c r="I1413" s="20" t="str">
        <f>"7081"</f>
        <v>7081</v>
      </c>
      <c r="J1413" s="20" t="s">
        <v>3471</v>
      </c>
      <c r="K1413" s="20" t="s">
        <v>132</v>
      </c>
      <c r="L1413" s="21" t="s">
        <v>84</v>
      </c>
      <c r="M1413" s="66"/>
      <c r="N1413" s="23"/>
      <c r="O1413" s="191" t="s">
        <v>748</v>
      </c>
      <c r="P1413" s="192" t="s">
        <v>132</v>
      </c>
      <c r="Q1413" s="213" t="s">
        <v>688</v>
      </c>
      <c r="R1413" s="1193"/>
    </row>
    <row r="1414" spans="1:18" hidden="1" outlineLevel="2">
      <c r="A1414" s="7" t="s">
        <v>41</v>
      </c>
      <c r="B1414" s="7" t="s">
        <v>41</v>
      </c>
      <c r="C1414" s="7" t="s">
        <v>41</v>
      </c>
      <c r="D1414" s="96" t="s">
        <v>3796</v>
      </c>
      <c r="E1414" s="58" t="s">
        <v>8846</v>
      </c>
      <c r="F1414" s="17"/>
      <c r="G1414" s="18"/>
      <c r="H1414" s="19"/>
      <c r="I1414" s="20" t="s">
        <v>282</v>
      </c>
      <c r="J1414" s="20" t="s">
        <v>3472</v>
      </c>
      <c r="K1414" s="20"/>
      <c r="L1414" s="21" t="s">
        <v>84</v>
      </c>
      <c r="M1414" s="66"/>
      <c r="N1414" s="23"/>
      <c r="O1414" s="20"/>
      <c r="P1414" s="20"/>
      <c r="Q1414" s="213" t="s">
        <v>688</v>
      </c>
      <c r="R1414" s="1193"/>
    </row>
    <row r="1415" spans="1:18" hidden="1" outlineLevel="2">
      <c r="A1415" s="7" t="s">
        <v>41</v>
      </c>
      <c r="B1415" s="7" t="s">
        <v>41</v>
      </c>
      <c r="C1415" s="7" t="s">
        <v>41</v>
      </c>
      <c r="D1415" s="96" t="s">
        <v>3796</v>
      </c>
      <c r="E1415" s="58" t="s">
        <v>8846</v>
      </c>
      <c r="F1415" s="17"/>
      <c r="G1415" s="18"/>
      <c r="H1415" s="19"/>
      <c r="I1415" s="26" t="s">
        <v>283</v>
      </c>
      <c r="J1415" s="26" t="s">
        <v>3473</v>
      </c>
      <c r="K1415" s="26" t="s">
        <v>174</v>
      </c>
      <c r="L1415" s="27" t="s">
        <v>84</v>
      </c>
      <c r="M1415" s="97" t="s">
        <v>67</v>
      </c>
      <c r="N1415" s="98" t="s">
        <v>482</v>
      </c>
      <c r="O1415" s="26" t="s">
        <v>3872</v>
      </c>
      <c r="P1415" s="26" t="s">
        <v>174</v>
      </c>
      <c r="Q1415" s="214" t="s">
        <v>688</v>
      </c>
      <c r="R1415" s="1193"/>
    </row>
    <row r="1416" spans="1:18" hidden="1" outlineLevel="2">
      <c r="A1416" s="7" t="s">
        <v>41</v>
      </c>
      <c r="B1416" s="7" t="s">
        <v>41</v>
      </c>
      <c r="C1416" s="7" t="s">
        <v>41</v>
      </c>
      <c r="D1416" s="96" t="s">
        <v>3796</v>
      </c>
      <c r="E1416" s="58" t="s">
        <v>8846</v>
      </c>
      <c r="F1416" s="17"/>
      <c r="G1416" s="18"/>
      <c r="H1416" s="19"/>
      <c r="I1416" s="26" t="s">
        <v>284</v>
      </c>
      <c r="J1416" s="26" t="s">
        <v>3341</v>
      </c>
      <c r="K1416" s="26" t="s">
        <v>132</v>
      </c>
      <c r="L1416" s="27" t="s">
        <v>84</v>
      </c>
      <c r="M1416" s="123"/>
      <c r="N1416" s="124"/>
      <c r="O1416" s="127"/>
      <c r="P1416" s="127"/>
      <c r="Q1416" s="218"/>
      <c r="R1416" s="1193"/>
    </row>
    <row r="1417" spans="1:18" hidden="1" outlineLevel="2">
      <c r="A1417" s="7" t="s">
        <v>41</v>
      </c>
      <c r="B1417" s="7" t="s">
        <v>41</v>
      </c>
      <c r="C1417" s="7" t="s">
        <v>41</v>
      </c>
      <c r="D1417" s="96" t="s">
        <v>3796</v>
      </c>
      <c r="E1417" s="58" t="s">
        <v>8846</v>
      </c>
      <c r="F1417" s="17"/>
      <c r="G1417" s="18"/>
      <c r="H1417" s="19"/>
      <c r="I1417" s="26" t="s">
        <v>285</v>
      </c>
      <c r="J1417" s="26" t="s">
        <v>3342</v>
      </c>
      <c r="K1417" s="26" t="s">
        <v>132</v>
      </c>
      <c r="L1417" s="27" t="s">
        <v>84</v>
      </c>
      <c r="M1417" s="123"/>
      <c r="N1417" s="124"/>
      <c r="O1417" s="127"/>
      <c r="P1417" s="127"/>
      <c r="Q1417" s="218"/>
      <c r="R1417" s="1193"/>
    </row>
    <row r="1418" spans="1:18" hidden="1" outlineLevel="2">
      <c r="A1418" s="7" t="s">
        <v>41</v>
      </c>
      <c r="B1418" s="7" t="s">
        <v>41</v>
      </c>
      <c r="C1418" s="7" t="s">
        <v>41</v>
      </c>
      <c r="D1418" s="96" t="s">
        <v>3796</v>
      </c>
      <c r="E1418" s="58" t="s">
        <v>8846</v>
      </c>
      <c r="F1418" s="17"/>
      <c r="G1418" s="18"/>
      <c r="H1418" s="19"/>
      <c r="I1418" s="26" t="s">
        <v>286</v>
      </c>
      <c r="J1418" s="26" t="s">
        <v>3474</v>
      </c>
      <c r="K1418" s="26" t="s">
        <v>105</v>
      </c>
      <c r="L1418" s="27" t="s">
        <v>84</v>
      </c>
      <c r="M1418" s="97" t="s">
        <v>67</v>
      </c>
      <c r="N1418" s="98" t="s">
        <v>480</v>
      </c>
      <c r="O1418" s="26" t="s">
        <v>3953</v>
      </c>
      <c r="P1418" s="26" t="s">
        <v>105</v>
      </c>
      <c r="Q1418" s="214" t="s">
        <v>688</v>
      </c>
      <c r="R1418" s="1193"/>
    </row>
    <row r="1419" spans="1:18" hidden="1" outlineLevel="2">
      <c r="A1419" s="7" t="s">
        <v>41</v>
      </c>
      <c r="B1419" s="7" t="s">
        <v>41</v>
      </c>
      <c r="C1419" s="7" t="s">
        <v>41</v>
      </c>
      <c r="D1419" s="96" t="s">
        <v>3796</v>
      </c>
      <c r="E1419" s="58" t="s">
        <v>8846</v>
      </c>
      <c r="F1419" s="17"/>
      <c r="G1419" s="18"/>
      <c r="H1419" s="19"/>
      <c r="I1419" s="26" t="s">
        <v>286</v>
      </c>
      <c r="J1419" s="26" t="s">
        <v>3474</v>
      </c>
      <c r="K1419" s="26" t="s">
        <v>105</v>
      </c>
      <c r="L1419" s="27" t="s">
        <v>84</v>
      </c>
      <c r="M1419" s="97" t="s">
        <v>67</v>
      </c>
      <c r="N1419" s="10" t="s">
        <v>481</v>
      </c>
      <c r="O1419" s="26" t="s">
        <v>3954</v>
      </c>
      <c r="P1419" s="26" t="s">
        <v>105</v>
      </c>
      <c r="Q1419" s="216" t="s">
        <v>84</v>
      </c>
      <c r="R1419" s="1193"/>
    </row>
    <row r="1420" spans="1:18" hidden="1" outlineLevel="2">
      <c r="A1420" s="7" t="s">
        <v>41</v>
      </c>
      <c r="B1420" s="7" t="s">
        <v>41</v>
      </c>
      <c r="C1420" s="7" t="s">
        <v>41</v>
      </c>
      <c r="D1420" s="96" t="s">
        <v>3796</v>
      </c>
      <c r="E1420" s="58" t="s">
        <v>8846</v>
      </c>
      <c r="F1420" s="17"/>
      <c r="G1420" s="18"/>
      <c r="H1420" s="19"/>
      <c r="I1420" s="26" t="s">
        <v>287</v>
      </c>
      <c r="J1420" s="26" t="s">
        <v>3475</v>
      </c>
      <c r="K1420" s="26" t="s">
        <v>132</v>
      </c>
      <c r="L1420" s="27" t="s">
        <v>84</v>
      </c>
      <c r="M1420" s="123"/>
      <c r="N1420" s="124"/>
      <c r="O1420" s="127"/>
      <c r="P1420" s="127"/>
      <c r="Q1420" s="218"/>
      <c r="R1420" s="1193"/>
    </row>
    <row r="1421" spans="1:18" ht="13.5" hidden="1" outlineLevel="2" thickBot="1">
      <c r="A1421" s="7" t="s">
        <v>41</v>
      </c>
      <c r="B1421" s="7" t="s">
        <v>41</v>
      </c>
      <c r="C1421" s="7" t="s">
        <v>41</v>
      </c>
      <c r="D1421" s="96" t="s">
        <v>3796</v>
      </c>
      <c r="E1421" s="58" t="s">
        <v>8846</v>
      </c>
      <c r="F1421" s="38"/>
      <c r="G1421" s="39"/>
      <c r="H1421" s="40"/>
      <c r="I1421" s="41" t="str">
        <f>"7383"</f>
        <v>7383</v>
      </c>
      <c r="J1421" s="41" t="s">
        <v>3476</v>
      </c>
      <c r="K1421" s="41" t="s">
        <v>132</v>
      </c>
      <c r="L1421" s="42" t="s">
        <v>84</v>
      </c>
      <c r="M1421" s="135"/>
      <c r="N1421" s="136"/>
      <c r="O1421" s="137"/>
      <c r="P1421" s="137"/>
      <c r="Q1421" s="220"/>
      <c r="R1421" s="1195"/>
    </row>
    <row r="1422" spans="1:18" ht="13.5" hidden="1" outlineLevel="2" thickBot="1">
      <c r="A1422" s="7" t="s">
        <v>41</v>
      </c>
      <c r="B1422" s="7" t="s">
        <v>41</v>
      </c>
      <c r="C1422" s="7" t="s">
        <v>41</v>
      </c>
      <c r="D1422" s="96" t="s">
        <v>3796</v>
      </c>
      <c r="E1422" s="58" t="s">
        <v>8846</v>
      </c>
      <c r="F1422" s="198"/>
      <c r="G1422" s="198"/>
      <c r="H1422" s="198"/>
      <c r="I1422" s="198"/>
      <c r="J1422" s="198"/>
      <c r="K1422" s="198"/>
      <c r="L1422" s="198"/>
      <c r="M1422" s="9"/>
      <c r="N1422" s="9"/>
      <c r="O1422" s="9"/>
      <c r="P1422" s="9"/>
      <c r="Q1422" s="7"/>
    </row>
    <row r="1423" spans="1:18" ht="13.5" outlineLevel="1" collapsed="1" thickBot="1">
      <c r="A1423" s="7" t="s">
        <v>41</v>
      </c>
      <c r="B1423" s="7" t="s">
        <v>41</v>
      </c>
      <c r="C1423" s="7" t="s">
        <v>41</v>
      </c>
      <c r="D1423" s="96" t="s">
        <v>3796</v>
      </c>
      <c r="E1423" s="3" t="s">
        <v>8847</v>
      </c>
      <c r="F1423" s="13" t="s">
        <v>483</v>
      </c>
      <c r="G1423" s="14">
        <v>69</v>
      </c>
      <c r="H1423" s="14">
        <v>25</v>
      </c>
      <c r="I1423" s="1198" t="s">
        <v>3799</v>
      </c>
      <c r="J1423" s="1199"/>
      <c r="K1423" s="1199"/>
      <c r="L1423" s="1200"/>
      <c r="M1423" s="121" t="s">
        <v>67</v>
      </c>
      <c r="N1423" s="15"/>
      <c r="O1423" s="1196" t="s">
        <v>3829</v>
      </c>
      <c r="P1423" s="1197"/>
      <c r="Q1423" s="64" t="s">
        <v>84</v>
      </c>
    </row>
    <row r="1424" spans="1:18" hidden="1" outlineLevel="2">
      <c r="A1424" s="7" t="s">
        <v>41</v>
      </c>
      <c r="B1424" s="7" t="s">
        <v>41</v>
      </c>
      <c r="C1424" s="7" t="s">
        <v>41</v>
      </c>
      <c r="D1424" s="96" t="s">
        <v>3796</v>
      </c>
      <c r="E1424" s="58" t="s">
        <v>8847</v>
      </c>
      <c r="F1424" s="17"/>
      <c r="G1424" s="18"/>
      <c r="H1424" s="19"/>
      <c r="I1424" s="26" t="str">
        <f>"7077"</f>
        <v>7077</v>
      </c>
      <c r="J1424" s="26" t="s">
        <v>3470</v>
      </c>
      <c r="K1424" s="26" t="s">
        <v>132</v>
      </c>
      <c r="L1424" s="27" t="s">
        <v>84</v>
      </c>
      <c r="M1424" s="59"/>
      <c r="N1424" s="10"/>
      <c r="O1424" s="47" t="s">
        <v>747</v>
      </c>
      <c r="P1424" s="26" t="s">
        <v>132</v>
      </c>
      <c r="Q1424" s="222" t="s">
        <v>688</v>
      </c>
      <c r="R1424" s="1192" t="s">
        <v>5412</v>
      </c>
    </row>
    <row r="1425" spans="1:18" hidden="1" outlineLevel="2">
      <c r="A1425" s="7" t="s">
        <v>41</v>
      </c>
      <c r="B1425" s="7" t="s">
        <v>41</v>
      </c>
      <c r="C1425" s="7" t="s">
        <v>41</v>
      </c>
      <c r="D1425" s="96" t="s">
        <v>3796</v>
      </c>
      <c r="E1425" s="58" t="s">
        <v>8847</v>
      </c>
      <c r="F1425" s="17"/>
      <c r="G1425" s="18"/>
      <c r="H1425" s="19"/>
      <c r="I1425" s="20" t="str">
        <f>"7081"</f>
        <v>7081</v>
      </c>
      <c r="J1425" s="20" t="s">
        <v>3471</v>
      </c>
      <c r="K1425" s="20" t="s">
        <v>132</v>
      </c>
      <c r="L1425" s="21" t="s">
        <v>84</v>
      </c>
      <c r="M1425" s="66"/>
      <c r="N1425" s="23"/>
      <c r="O1425" s="76" t="s">
        <v>749</v>
      </c>
      <c r="P1425" s="20" t="s">
        <v>132</v>
      </c>
      <c r="Q1425" s="213" t="s">
        <v>688</v>
      </c>
      <c r="R1425" s="1193"/>
    </row>
    <row r="1426" spans="1:18" hidden="1" outlineLevel="2">
      <c r="A1426" s="7" t="s">
        <v>41</v>
      </c>
      <c r="B1426" s="7" t="s">
        <v>41</v>
      </c>
      <c r="C1426" s="7" t="s">
        <v>41</v>
      </c>
      <c r="D1426" s="96" t="s">
        <v>3796</v>
      </c>
      <c r="E1426" s="58" t="s">
        <v>8847</v>
      </c>
      <c r="F1426" s="17"/>
      <c r="G1426" s="18"/>
      <c r="H1426" s="19"/>
      <c r="I1426" s="20" t="s">
        <v>282</v>
      </c>
      <c r="J1426" s="20" t="s">
        <v>3472</v>
      </c>
      <c r="K1426" s="20"/>
      <c r="L1426" s="21" t="s">
        <v>84</v>
      </c>
      <c r="M1426" s="128"/>
      <c r="N1426" s="129"/>
      <c r="O1426" s="131"/>
      <c r="P1426" s="131"/>
      <c r="Q1426" s="219"/>
      <c r="R1426" s="1193"/>
    </row>
    <row r="1427" spans="1:18" hidden="1" outlineLevel="2">
      <c r="A1427" s="7" t="s">
        <v>41</v>
      </c>
      <c r="B1427" s="7" t="s">
        <v>41</v>
      </c>
      <c r="C1427" s="7" t="s">
        <v>41</v>
      </c>
      <c r="D1427" s="96" t="s">
        <v>3796</v>
      </c>
      <c r="E1427" s="58" t="s">
        <v>8847</v>
      </c>
      <c r="F1427" s="17"/>
      <c r="G1427" s="18"/>
      <c r="H1427" s="19"/>
      <c r="I1427" s="26" t="s">
        <v>283</v>
      </c>
      <c r="J1427" s="26" t="s">
        <v>3473</v>
      </c>
      <c r="K1427" s="26" t="s">
        <v>174</v>
      </c>
      <c r="L1427" s="27" t="s">
        <v>84</v>
      </c>
      <c r="M1427" s="148"/>
      <c r="N1427" s="149"/>
      <c r="O1427" s="127"/>
      <c r="P1427" s="127"/>
      <c r="Q1427" s="218"/>
      <c r="R1427" s="1193"/>
    </row>
    <row r="1428" spans="1:18" hidden="1" outlineLevel="2">
      <c r="A1428" s="7" t="s">
        <v>41</v>
      </c>
      <c r="B1428" s="7" t="s">
        <v>41</v>
      </c>
      <c r="C1428" s="7" t="s">
        <v>41</v>
      </c>
      <c r="D1428" s="96" t="s">
        <v>3796</v>
      </c>
      <c r="E1428" s="58" t="s">
        <v>8847</v>
      </c>
      <c r="F1428" s="17"/>
      <c r="G1428" s="18"/>
      <c r="H1428" s="19"/>
      <c r="I1428" s="26" t="s">
        <v>284</v>
      </c>
      <c r="J1428" s="26" t="s">
        <v>3341</v>
      </c>
      <c r="K1428" s="26" t="s">
        <v>132</v>
      </c>
      <c r="L1428" s="27" t="s">
        <v>84</v>
      </c>
      <c r="M1428" s="123"/>
      <c r="N1428" s="124"/>
      <c r="O1428" s="127"/>
      <c r="P1428" s="127"/>
      <c r="Q1428" s="218"/>
      <c r="R1428" s="1193"/>
    </row>
    <row r="1429" spans="1:18" hidden="1" outlineLevel="2">
      <c r="A1429" s="7" t="s">
        <v>41</v>
      </c>
      <c r="B1429" s="7" t="s">
        <v>41</v>
      </c>
      <c r="C1429" s="7" t="s">
        <v>41</v>
      </c>
      <c r="D1429" s="96" t="s">
        <v>3796</v>
      </c>
      <c r="E1429" s="58" t="s">
        <v>8847</v>
      </c>
      <c r="F1429" s="17"/>
      <c r="G1429" s="18"/>
      <c r="H1429" s="19"/>
      <c r="I1429" s="26" t="s">
        <v>285</v>
      </c>
      <c r="J1429" s="26" t="s">
        <v>3342</v>
      </c>
      <c r="K1429" s="26" t="s">
        <v>132</v>
      </c>
      <c r="L1429" s="27" t="s">
        <v>84</v>
      </c>
      <c r="M1429" s="123"/>
      <c r="N1429" s="124"/>
      <c r="O1429" s="127"/>
      <c r="P1429" s="127"/>
      <c r="Q1429" s="218"/>
      <c r="R1429" s="1193"/>
    </row>
    <row r="1430" spans="1:18" hidden="1" outlineLevel="2">
      <c r="A1430" s="7" t="s">
        <v>41</v>
      </c>
      <c r="B1430" s="7" t="s">
        <v>41</v>
      </c>
      <c r="C1430" s="7" t="s">
        <v>41</v>
      </c>
      <c r="D1430" s="96" t="s">
        <v>3796</v>
      </c>
      <c r="E1430" s="58" t="s">
        <v>8847</v>
      </c>
      <c r="F1430" s="17"/>
      <c r="G1430" s="18"/>
      <c r="H1430" s="19"/>
      <c r="I1430" s="26" t="s">
        <v>286</v>
      </c>
      <c r="J1430" s="26" t="s">
        <v>3474</v>
      </c>
      <c r="K1430" s="26" t="s">
        <v>105</v>
      </c>
      <c r="L1430" s="27" t="s">
        <v>84</v>
      </c>
      <c r="M1430" s="97" t="s">
        <v>67</v>
      </c>
      <c r="N1430" s="10" t="s">
        <v>484</v>
      </c>
      <c r="O1430" s="26" t="s">
        <v>3875</v>
      </c>
      <c r="P1430" s="26" t="s">
        <v>105</v>
      </c>
      <c r="Q1430" s="214" t="s">
        <v>688</v>
      </c>
      <c r="R1430" s="1193"/>
    </row>
    <row r="1431" spans="1:18" hidden="1" outlineLevel="2">
      <c r="A1431" s="7" t="s">
        <v>41</v>
      </c>
      <c r="B1431" s="7" t="s">
        <v>41</v>
      </c>
      <c r="C1431" s="7" t="s">
        <v>41</v>
      </c>
      <c r="D1431" s="96" t="s">
        <v>3796</v>
      </c>
      <c r="E1431" s="58" t="s">
        <v>8847</v>
      </c>
      <c r="F1431" s="17"/>
      <c r="G1431" s="18"/>
      <c r="H1431" s="19"/>
      <c r="I1431" s="26" t="s">
        <v>286</v>
      </c>
      <c r="J1431" s="26" t="s">
        <v>3474</v>
      </c>
      <c r="K1431" s="26" t="s">
        <v>105</v>
      </c>
      <c r="L1431" s="27" t="s">
        <v>84</v>
      </c>
      <c r="M1431" s="123"/>
      <c r="N1431" s="124"/>
      <c r="O1431" s="127"/>
      <c r="P1431" s="127"/>
      <c r="Q1431" s="218"/>
      <c r="R1431" s="1193"/>
    </row>
    <row r="1432" spans="1:18" hidden="1" outlineLevel="2">
      <c r="A1432" s="7" t="s">
        <v>41</v>
      </c>
      <c r="B1432" s="7" t="s">
        <v>41</v>
      </c>
      <c r="C1432" s="7" t="s">
        <v>41</v>
      </c>
      <c r="D1432" s="96" t="s">
        <v>3796</v>
      </c>
      <c r="E1432" s="58" t="s">
        <v>8847</v>
      </c>
      <c r="F1432" s="17"/>
      <c r="G1432" s="18"/>
      <c r="H1432" s="19"/>
      <c r="I1432" s="26" t="s">
        <v>287</v>
      </c>
      <c r="J1432" s="26" t="s">
        <v>3475</v>
      </c>
      <c r="K1432" s="26" t="s">
        <v>132</v>
      </c>
      <c r="L1432" s="27" t="s">
        <v>84</v>
      </c>
      <c r="M1432" s="123"/>
      <c r="N1432" s="124"/>
      <c r="O1432" s="127"/>
      <c r="P1432" s="127"/>
      <c r="Q1432" s="218"/>
      <c r="R1432" s="1193"/>
    </row>
    <row r="1433" spans="1:18" ht="13.5" hidden="1" outlineLevel="2" thickBot="1">
      <c r="A1433" s="7" t="s">
        <v>41</v>
      </c>
      <c r="B1433" s="7" t="s">
        <v>41</v>
      </c>
      <c r="C1433" s="7" t="s">
        <v>41</v>
      </c>
      <c r="D1433" s="96" t="s">
        <v>3796</v>
      </c>
      <c r="E1433" s="58" t="s">
        <v>8847</v>
      </c>
      <c r="F1433" s="38"/>
      <c r="G1433" s="39"/>
      <c r="H1433" s="40"/>
      <c r="I1433" s="41" t="str">
        <f>"7383"</f>
        <v>7383</v>
      </c>
      <c r="J1433" s="41" t="s">
        <v>3476</v>
      </c>
      <c r="K1433" s="41" t="s">
        <v>132</v>
      </c>
      <c r="L1433" s="42" t="s">
        <v>84</v>
      </c>
      <c r="M1433" s="135"/>
      <c r="N1433" s="136"/>
      <c r="O1433" s="137"/>
      <c r="P1433" s="137"/>
      <c r="Q1433" s="220"/>
      <c r="R1433" s="1194"/>
    </row>
    <row r="1434" spans="1:18" ht="13.5" hidden="1" outlineLevel="2" thickBot="1">
      <c r="A1434" s="7" t="s">
        <v>41</v>
      </c>
      <c r="B1434" s="7" t="s">
        <v>41</v>
      </c>
      <c r="C1434" s="7" t="s">
        <v>41</v>
      </c>
      <c r="D1434" s="96" t="s">
        <v>3796</v>
      </c>
      <c r="E1434" s="58" t="s">
        <v>8847</v>
      </c>
      <c r="F1434" s="198"/>
      <c r="G1434" s="198"/>
      <c r="H1434" s="198"/>
      <c r="I1434" s="198"/>
      <c r="J1434" s="198"/>
      <c r="K1434" s="198"/>
      <c r="L1434" s="198"/>
      <c r="M1434" s="9"/>
      <c r="N1434" s="9"/>
      <c r="O1434" s="9"/>
      <c r="P1434" s="9"/>
      <c r="Q1434" s="7"/>
    </row>
    <row r="1435" spans="1:18" ht="13.5" outlineLevel="1" collapsed="1" thickBot="1">
      <c r="A1435" s="7" t="s">
        <v>41</v>
      </c>
      <c r="B1435" s="7" t="s">
        <v>41</v>
      </c>
      <c r="C1435" s="7" t="s">
        <v>41</v>
      </c>
      <c r="D1435" s="96" t="s">
        <v>3796</v>
      </c>
      <c r="E1435" s="3" t="s">
        <v>8848</v>
      </c>
      <c r="F1435" s="13" t="s">
        <v>559</v>
      </c>
      <c r="G1435" s="14">
        <v>70</v>
      </c>
      <c r="H1435" s="14">
        <v>25</v>
      </c>
      <c r="I1435" s="1198" t="s">
        <v>3800</v>
      </c>
      <c r="J1435" s="1199"/>
      <c r="K1435" s="1199"/>
      <c r="L1435" s="1200"/>
      <c r="M1435" s="121" t="s">
        <v>67</v>
      </c>
      <c r="N1435" s="15"/>
      <c r="O1435" s="1196" t="s">
        <v>3830</v>
      </c>
      <c r="P1435" s="1197"/>
      <c r="Q1435" s="64" t="s">
        <v>84</v>
      </c>
    </row>
    <row r="1436" spans="1:18" ht="13" hidden="1" customHeight="1" outlineLevel="2">
      <c r="A1436" s="7" t="s">
        <v>41</v>
      </c>
      <c r="B1436" s="7" t="s">
        <v>41</v>
      </c>
      <c r="C1436" s="7" t="s">
        <v>41</v>
      </c>
      <c r="D1436" s="96" t="s">
        <v>3796</v>
      </c>
      <c r="E1436" s="58" t="s">
        <v>8848</v>
      </c>
      <c r="F1436" s="17"/>
      <c r="G1436" s="18"/>
      <c r="H1436" s="19"/>
      <c r="I1436" s="77" t="str">
        <f>"6311"</f>
        <v>6311</v>
      </c>
      <c r="J1436" s="77" t="s">
        <v>3477</v>
      </c>
      <c r="K1436" s="78" t="s">
        <v>132</v>
      </c>
      <c r="L1436" s="79" t="s">
        <v>688</v>
      </c>
      <c r="M1436" s="80"/>
      <c r="N1436" s="81"/>
      <c r="O1436" s="82" t="s">
        <v>750</v>
      </c>
      <c r="P1436" s="78" t="s">
        <v>132</v>
      </c>
      <c r="Q1436" s="229" t="s">
        <v>688</v>
      </c>
      <c r="R1436" s="1192" t="s">
        <v>5920</v>
      </c>
    </row>
    <row r="1437" spans="1:18" hidden="1" outlineLevel="2">
      <c r="A1437" s="7" t="s">
        <v>41</v>
      </c>
      <c r="B1437" s="7" t="s">
        <v>41</v>
      </c>
      <c r="C1437" s="7" t="s">
        <v>41</v>
      </c>
      <c r="D1437" s="96" t="s">
        <v>3796</v>
      </c>
      <c r="E1437" s="58" t="s">
        <v>8848</v>
      </c>
      <c r="F1437" s="17"/>
      <c r="G1437" s="18"/>
      <c r="H1437" s="19"/>
      <c r="I1437" s="20" t="s">
        <v>288</v>
      </c>
      <c r="J1437" s="20" t="s">
        <v>3478</v>
      </c>
      <c r="K1437" s="24"/>
      <c r="L1437" s="25" t="s">
        <v>84</v>
      </c>
      <c r="M1437" s="66"/>
      <c r="N1437" s="23"/>
      <c r="O1437" s="21"/>
      <c r="P1437" s="24"/>
      <c r="Q1437" s="213" t="s">
        <v>688</v>
      </c>
      <c r="R1437" s="1193"/>
    </row>
    <row r="1438" spans="1:18" hidden="1" outlineLevel="2">
      <c r="A1438" s="7" t="s">
        <v>41</v>
      </c>
      <c r="B1438" s="7" t="s">
        <v>41</v>
      </c>
      <c r="C1438" s="7" t="s">
        <v>41</v>
      </c>
      <c r="D1438" s="96" t="s">
        <v>3796</v>
      </c>
      <c r="E1438" s="58" t="s">
        <v>8848</v>
      </c>
      <c r="F1438" s="17"/>
      <c r="G1438" s="18"/>
      <c r="H1438" s="19"/>
      <c r="I1438" s="26" t="s">
        <v>289</v>
      </c>
      <c r="J1438" s="26" t="s">
        <v>3479</v>
      </c>
      <c r="K1438" s="33" t="s">
        <v>132</v>
      </c>
      <c r="L1438" s="31" t="s">
        <v>688</v>
      </c>
      <c r="M1438" s="123"/>
      <c r="N1438" s="124"/>
      <c r="O1438" s="126"/>
      <c r="P1438" s="125"/>
      <c r="Q1438" s="218"/>
      <c r="R1438" s="1193"/>
    </row>
    <row r="1439" spans="1:18" hidden="1" outlineLevel="2">
      <c r="A1439" s="7" t="s">
        <v>41</v>
      </c>
      <c r="B1439" s="7" t="s">
        <v>41</v>
      </c>
      <c r="C1439" s="7" t="s">
        <v>41</v>
      </c>
      <c r="D1439" s="96" t="s">
        <v>3796</v>
      </c>
      <c r="E1439" s="58" t="s">
        <v>8848</v>
      </c>
      <c r="F1439" s="17"/>
      <c r="G1439" s="18"/>
      <c r="H1439" s="19"/>
      <c r="I1439" s="26" t="s">
        <v>290</v>
      </c>
      <c r="J1439" s="26" t="s">
        <v>3480</v>
      </c>
      <c r="K1439" s="33" t="s">
        <v>132</v>
      </c>
      <c r="L1439" s="31" t="s">
        <v>84</v>
      </c>
      <c r="M1439" s="123"/>
      <c r="N1439" s="124"/>
      <c r="O1439" s="126"/>
      <c r="P1439" s="125"/>
      <c r="Q1439" s="218"/>
      <c r="R1439" s="1193"/>
    </row>
    <row r="1440" spans="1:18" hidden="1" outlineLevel="2">
      <c r="A1440" s="7" t="s">
        <v>41</v>
      </c>
      <c r="B1440" s="7" t="s">
        <v>41</v>
      </c>
      <c r="C1440" s="7" t="s">
        <v>41</v>
      </c>
      <c r="D1440" s="96" t="s">
        <v>3796</v>
      </c>
      <c r="E1440" s="58" t="s">
        <v>8848</v>
      </c>
      <c r="F1440" s="17"/>
      <c r="G1440" s="18"/>
      <c r="H1440" s="19"/>
      <c r="I1440" s="26" t="s">
        <v>291</v>
      </c>
      <c r="J1440" s="26" t="s">
        <v>3481</v>
      </c>
      <c r="K1440" s="33" t="s">
        <v>174</v>
      </c>
      <c r="L1440" s="31" t="s">
        <v>84</v>
      </c>
      <c r="M1440" s="123"/>
      <c r="N1440" s="124"/>
      <c r="O1440" s="126"/>
      <c r="P1440" s="125"/>
      <c r="Q1440" s="218"/>
      <c r="R1440" s="1193"/>
    </row>
    <row r="1441" spans="1:18" ht="36" hidden="1" outlineLevel="2">
      <c r="A1441" s="7" t="s">
        <v>41</v>
      </c>
      <c r="B1441" s="7" t="s">
        <v>41</v>
      </c>
      <c r="C1441" s="7" t="s">
        <v>41</v>
      </c>
      <c r="D1441" s="96" t="s">
        <v>3796</v>
      </c>
      <c r="E1441" s="58" t="s">
        <v>8848</v>
      </c>
      <c r="F1441" s="17"/>
      <c r="G1441" s="18"/>
      <c r="H1441" s="19"/>
      <c r="I1441" s="26" t="s">
        <v>292</v>
      </c>
      <c r="J1441" s="26" t="s">
        <v>3482</v>
      </c>
      <c r="K1441" s="33" t="s">
        <v>179</v>
      </c>
      <c r="L1441" s="31" t="s">
        <v>84</v>
      </c>
      <c r="M1441" s="97" t="s">
        <v>67</v>
      </c>
      <c r="N1441" s="10" t="s">
        <v>557</v>
      </c>
      <c r="O1441" s="500" t="s">
        <v>3876</v>
      </c>
      <c r="P1441" s="33" t="s">
        <v>132</v>
      </c>
      <c r="Q1441" s="216" t="s">
        <v>84</v>
      </c>
      <c r="R1441" s="1193"/>
    </row>
    <row r="1442" spans="1:18" hidden="1" outlineLevel="2">
      <c r="A1442" s="7" t="s">
        <v>41</v>
      </c>
      <c r="B1442" s="7" t="s">
        <v>41</v>
      </c>
      <c r="C1442" s="7" t="s">
        <v>41</v>
      </c>
      <c r="D1442" s="96" t="s">
        <v>3796</v>
      </c>
      <c r="E1442" s="58" t="s">
        <v>8848</v>
      </c>
      <c r="F1442" s="17"/>
      <c r="G1442" s="18"/>
      <c r="H1442" s="19"/>
      <c r="I1442" s="20" t="s">
        <v>293</v>
      </c>
      <c r="J1442" s="20" t="s">
        <v>3483</v>
      </c>
      <c r="K1442" s="24"/>
      <c r="L1442" s="25" t="s">
        <v>84</v>
      </c>
      <c r="M1442" s="66"/>
      <c r="N1442" s="23"/>
      <c r="O1442" s="24"/>
      <c r="P1442" s="24"/>
      <c r="Q1442" s="213" t="s">
        <v>688</v>
      </c>
      <c r="R1442" s="1193"/>
    </row>
    <row r="1443" spans="1:18" hidden="1" outlineLevel="2">
      <c r="A1443" s="7" t="s">
        <v>41</v>
      </c>
      <c r="B1443" s="7" t="s">
        <v>41</v>
      </c>
      <c r="C1443" s="7" t="s">
        <v>41</v>
      </c>
      <c r="D1443" s="96" t="s">
        <v>3796</v>
      </c>
      <c r="E1443" s="58" t="s">
        <v>8848</v>
      </c>
      <c r="F1443" s="17"/>
      <c r="G1443" s="18"/>
      <c r="H1443" s="19"/>
      <c r="I1443" s="26" t="s">
        <v>294</v>
      </c>
      <c r="J1443" s="26" t="s">
        <v>3449</v>
      </c>
      <c r="K1443" s="33" t="s">
        <v>132</v>
      </c>
      <c r="L1443" s="31" t="s">
        <v>688</v>
      </c>
      <c r="M1443" s="83"/>
      <c r="N1443" s="84"/>
      <c r="O1443" s="30" t="s">
        <v>3892</v>
      </c>
      <c r="P1443" s="33" t="s">
        <v>132</v>
      </c>
      <c r="Q1443" s="214" t="s">
        <v>688</v>
      </c>
      <c r="R1443" s="1193"/>
    </row>
    <row r="1444" spans="1:18" hidden="1" outlineLevel="2">
      <c r="A1444" s="7" t="s">
        <v>41</v>
      </c>
      <c r="B1444" s="7" t="s">
        <v>41</v>
      </c>
      <c r="C1444" s="7" t="s">
        <v>41</v>
      </c>
      <c r="D1444" s="96" t="s">
        <v>3796</v>
      </c>
      <c r="E1444" s="58" t="s">
        <v>8848</v>
      </c>
      <c r="F1444" s="17"/>
      <c r="G1444" s="18"/>
      <c r="H1444" s="19"/>
      <c r="I1444" s="26" t="s">
        <v>295</v>
      </c>
      <c r="J1444" s="26" t="s">
        <v>3484</v>
      </c>
      <c r="K1444" s="33" t="s">
        <v>269</v>
      </c>
      <c r="L1444" s="31" t="s">
        <v>84</v>
      </c>
      <c r="M1444" s="97" t="s">
        <v>67</v>
      </c>
      <c r="N1444" s="10" t="s">
        <v>558</v>
      </c>
      <c r="O1444" s="33" t="s">
        <v>3877</v>
      </c>
      <c r="P1444" s="33" t="s">
        <v>154</v>
      </c>
      <c r="Q1444" s="214" t="s">
        <v>688</v>
      </c>
      <c r="R1444" s="1193"/>
    </row>
    <row r="1445" spans="1:18" hidden="1" outlineLevel="2">
      <c r="A1445" s="7" t="s">
        <v>41</v>
      </c>
      <c r="B1445" s="7" t="s">
        <v>41</v>
      </c>
      <c r="C1445" s="7" t="s">
        <v>41</v>
      </c>
      <c r="D1445" s="96" t="s">
        <v>3796</v>
      </c>
      <c r="E1445" s="58" t="s">
        <v>8848</v>
      </c>
      <c r="F1445" s="17"/>
      <c r="G1445" s="18"/>
      <c r="H1445" s="19"/>
      <c r="I1445" s="26" t="s">
        <v>296</v>
      </c>
      <c r="J1445" s="26" t="s">
        <v>3485</v>
      </c>
      <c r="K1445" s="33" t="s">
        <v>269</v>
      </c>
      <c r="L1445" s="31" t="s">
        <v>84</v>
      </c>
      <c r="M1445" s="123"/>
      <c r="N1445" s="124"/>
      <c r="O1445" s="125"/>
      <c r="P1445" s="125"/>
      <c r="Q1445" s="218"/>
      <c r="R1445" s="1193"/>
    </row>
    <row r="1446" spans="1:18" hidden="1" outlineLevel="2">
      <c r="A1446" s="7" t="s">
        <v>41</v>
      </c>
      <c r="B1446" s="7" t="s">
        <v>41</v>
      </c>
      <c r="C1446" s="7" t="s">
        <v>41</v>
      </c>
      <c r="D1446" s="96" t="s">
        <v>3796</v>
      </c>
      <c r="E1446" s="58" t="s">
        <v>8848</v>
      </c>
      <c r="F1446" s="17"/>
      <c r="G1446" s="18"/>
      <c r="H1446" s="19"/>
      <c r="I1446" s="26" t="s">
        <v>297</v>
      </c>
      <c r="J1446" s="26" t="s">
        <v>3486</v>
      </c>
      <c r="K1446" s="33" t="s">
        <v>269</v>
      </c>
      <c r="L1446" s="31" t="s">
        <v>84</v>
      </c>
      <c r="M1446" s="123"/>
      <c r="N1446" s="124"/>
      <c r="O1446" s="125"/>
      <c r="P1446" s="125"/>
      <c r="Q1446" s="218"/>
      <c r="R1446" s="1193"/>
    </row>
    <row r="1447" spans="1:18" hidden="1" outlineLevel="2">
      <c r="A1447" s="7" t="s">
        <v>41</v>
      </c>
      <c r="B1447" s="7" t="s">
        <v>41</v>
      </c>
      <c r="C1447" s="7" t="s">
        <v>41</v>
      </c>
      <c r="D1447" s="96" t="s">
        <v>3796</v>
      </c>
      <c r="E1447" s="58" t="s">
        <v>8848</v>
      </c>
      <c r="F1447" s="17"/>
      <c r="G1447" s="18"/>
      <c r="H1447" s="19"/>
      <c r="I1447" s="26" t="s">
        <v>298</v>
      </c>
      <c r="J1447" s="26" t="s">
        <v>3487</v>
      </c>
      <c r="K1447" s="33" t="s">
        <v>142</v>
      </c>
      <c r="L1447" s="31" t="s">
        <v>84</v>
      </c>
      <c r="M1447" s="123"/>
      <c r="N1447" s="124"/>
      <c r="O1447" s="125"/>
      <c r="P1447" s="125"/>
      <c r="Q1447" s="218"/>
      <c r="R1447" s="1193"/>
    </row>
    <row r="1448" spans="1:18" ht="13.5" hidden="1" outlineLevel="2" thickBot="1">
      <c r="A1448" s="7" t="s">
        <v>41</v>
      </c>
      <c r="B1448" s="7" t="s">
        <v>41</v>
      </c>
      <c r="C1448" s="7" t="s">
        <v>41</v>
      </c>
      <c r="D1448" s="96" t="s">
        <v>3796</v>
      </c>
      <c r="E1448" s="58" t="s">
        <v>8848</v>
      </c>
      <c r="F1448" s="38"/>
      <c r="G1448" s="39"/>
      <c r="H1448" s="40"/>
      <c r="I1448" s="41" t="str">
        <f>"7383"</f>
        <v>7383</v>
      </c>
      <c r="J1448" s="41" t="s">
        <v>3476</v>
      </c>
      <c r="K1448" s="67" t="s">
        <v>132</v>
      </c>
      <c r="L1448" s="57" t="s">
        <v>84</v>
      </c>
      <c r="M1448" s="135"/>
      <c r="N1448" s="136"/>
      <c r="O1448" s="170"/>
      <c r="P1448" s="152"/>
      <c r="Q1448" s="220"/>
      <c r="R1448" s="1194"/>
    </row>
    <row r="1449" spans="1:18" ht="13.5" hidden="1" outlineLevel="2" thickBot="1">
      <c r="A1449" s="7" t="s">
        <v>41</v>
      </c>
      <c r="B1449" s="7" t="s">
        <v>41</v>
      </c>
      <c r="C1449" s="7" t="s">
        <v>41</v>
      </c>
      <c r="D1449" s="96" t="s">
        <v>3796</v>
      </c>
      <c r="E1449" s="58" t="s">
        <v>8848</v>
      </c>
      <c r="F1449" s="198"/>
      <c r="G1449" s="198"/>
      <c r="H1449" s="198"/>
      <c r="I1449" s="198"/>
      <c r="J1449" s="198"/>
      <c r="K1449" s="198"/>
      <c r="L1449" s="198"/>
      <c r="M1449" s="9"/>
      <c r="N1449" s="9"/>
      <c r="O1449" s="9"/>
      <c r="P1449" s="9"/>
      <c r="Q1449" s="7"/>
    </row>
    <row r="1450" spans="1:18" ht="13.5" outlineLevel="1" collapsed="1" thickBot="1">
      <c r="A1450" s="7" t="s">
        <v>41</v>
      </c>
      <c r="B1450" s="7" t="s">
        <v>41</v>
      </c>
      <c r="C1450" s="7" t="s">
        <v>41</v>
      </c>
      <c r="D1450" s="96" t="s">
        <v>3796</v>
      </c>
      <c r="E1450" s="3" t="s">
        <v>8849</v>
      </c>
      <c r="F1450" s="13" t="s">
        <v>560</v>
      </c>
      <c r="G1450" s="14">
        <v>70</v>
      </c>
      <c r="H1450" s="14">
        <v>25</v>
      </c>
      <c r="I1450" s="1198" t="s">
        <v>3801</v>
      </c>
      <c r="J1450" s="1199"/>
      <c r="K1450" s="1199"/>
      <c r="L1450" s="1200"/>
      <c r="M1450" s="121" t="s">
        <v>67</v>
      </c>
      <c r="N1450" s="15"/>
      <c r="O1450" s="1196" t="s">
        <v>3831</v>
      </c>
      <c r="P1450" s="1197"/>
      <c r="Q1450" s="64" t="s">
        <v>84</v>
      </c>
    </row>
    <row r="1451" spans="1:18" hidden="1" outlineLevel="2">
      <c r="A1451" s="7" t="s">
        <v>41</v>
      </c>
      <c r="B1451" s="7" t="s">
        <v>41</v>
      </c>
      <c r="C1451" s="7" t="s">
        <v>41</v>
      </c>
      <c r="D1451" s="96" t="s">
        <v>3796</v>
      </c>
      <c r="E1451" s="58" t="s">
        <v>8849</v>
      </c>
      <c r="F1451" s="17"/>
      <c r="G1451" s="18"/>
      <c r="H1451" s="19"/>
      <c r="I1451" s="77" t="str">
        <f>"6311"</f>
        <v>6311</v>
      </c>
      <c r="J1451" s="77" t="s">
        <v>3477</v>
      </c>
      <c r="K1451" s="78" t="s">
        <v>132</v>
      </c>
      <c r="L1451" s="79" t="s">
        <v>688</v>
      </c>
      <c r="M1451" s="80"/>
      <c r="N1451" s="81"/>
      <c r="O1451" s="82" t="s">
        <v>750</v>
      </c>
      <c r="P1451" s="78" t="s">
        <v>132</v>
      </c>
      <c r="Q1451" s="229" t="s">
        <v>688</v>
      </c>
      <c r="R1451" s="1192" t="s">
        <v>5921</v>
      </c>
    </row>
    <row r="1452" spans="1:18" hidden="1" outlineLevel="2">
      <c r="A1452" s="7" t="s">
        <v>41</v>
      </c>
      <c r="B1452" s="7" t="s">
        <v>41</v>
      </c>
      <c r="C1452" s="7" t="s">
        <v>41</v>
      </c>
      <c r="D1452" s="96" t="s">
        <v>3796</v>
      </c>
      <c r="E1452" s="58" t="s">
        <v>8849</v>
      </c>
      <c r="F1452" s="17"/>
      <c r="G1452" s="18"/>
      <c r="H1452" s="19"/>
      <c r="I1452" s="20" t="s">
        <v>288</v>
      </c>
      <c r="J1452" s="20" t="s">
        <v>3478</v>
      </c>
      <c r="K1452" s="24"/>
      <c r="L1452" s="25" t="s">
        <v>84</v>
      </c>
      <c r="M1452" s="66"/>
      <c r="N1452" s="23"/>
      <c r="O1452" s="21"/>
      <c r="P1452" s="24"/>
      <c r="Q1452" s="213" t="s">
        <v>688</v>
      </c>
      <c r="R1452" s="1193"/>
    </row>
    <row r="1453" spans="1:18" hidden="1" outlineLevel="2">
      <c r="A1453" s="7" t="s">
        <v>41</v>
      </c>
      <c r="B1453" s="7" t="s">
        <v>41</v>
      </c>
      <c r="C1453" s="7" t="s">
        <v>41</v>
      </c>
      <c r="D1453" s="96" t="s">
        <v>3796</v>
      </c>
      <c r="E1453" s="58" t="s">
        <v>8849</v>
      </c>
      <c r="F1453" s="17"/>
      <c r="G1453" s="18"/>
      <c r="H1453" s="19"/>
      <c r="I1453" s="26" t="s">
        <v>289</v>
      </c>
      <c r="J1453" s="26" t="s">
        <v>3479</v>
      </c>
      <c r="K1453" s="33" t="s">
        <v>132</v>
      </c>
      <c r="L1453" s="31" t="s">
        <v>688</v>
      </c>
      <c r="M1453" s="123"/>
      <c r="N1453" s="124"/>
      <c r="O1453" s="126"/>
      <c r="P1453" s="125"/>
      <c r="Q1453" s="218"/>
      <c r="R1453" s="1193"/>
    </row>
    <row r="1454" spans="1:18" hidden="1" outlineLevel="2">
      <c r="A1454" s="7" t="s">
        <v>41</v>
      </c>
      <c r="B1454" s="7" t="s">
        <v>41</v>
      </c>
      <c r="C1454" s="7" t="s">
        <v>41</v>
      </c>
      <c r="D1454" s="96" t="s">
        <v>3796</v>
      </c>
      <c r="E1454" s="58" t="s">
        <v>8849</v>
      </c>
      <c r="F1454" s="17"/>
      <c r="G1454" s="18"/>
      <c r="H1454" s="19"/>
      <c r="I1454" s="26" t="s">
        <v>290</v>
      </c>
      <c r="J1454" s="26" t="s">
        <v>3480</v>
      </c>
      <c r="K1454" s="33" t="s">
        <v>132</v>
      </c>
      <c r="L1454" s="31" t="s">
        <v>84</v>
      </c>
      <c r="M1454" s="123"/>
      <c r="N1454" s="124"/>
      <c r="O1454" s="126"/>
      <c r="P1454" s="125"/>
      <c r="Q1454" s="218"/>
      <c r="R1454" s="1193"/>
    </row>
    <row r="1455" spans="1:18" hidden="1" outlineLevel="2">
      <c r="A1455" s="7" t="s">
        <v>41</v>
      </c>
      <c r="B1455" s="7" t="s">
        <v>41</v>
      </c>
      <c r="C1455" s="7" t="s">
        <v>41</v>
      </c>
      <c r="D1455" s="96" t="s">
        <v>3796</v>
      </c>
      <c r="E1455" s="58" t="s">
        <v>8849</v>
      </c>
      <c r="F1455" s="17"/>
      <c r="G1455" s="18"/>
      <c r="H1455" s="19"/>
      <c r="I1455" s="26" t="s">
        <v>291</v>
      </c>
      <c r="J1455" s="26" t="s">
        <v>3481</v>
      </c>
      <c r="K1455" s="33" t="s">
        <v>174</v>
      </c>
      <c r="L1455" s="31" t="s">
        <v>84</v>
      </c>
      <c r="M1455" s="123"/>
      <c r="N1455" s="124"/>
      <c r="O1455" s="126"/>
      <c r="P1455" s="125"/>
      <c r="Q1455" s="218"/>
      <c r="R1455" s="1193"/>
    </row>
    <row r="1456" spans="1:18" hidden="1" outlineLevel="2">
      <c r="A1456" s="7" t="s">
        <v>41</v>
      </c>
      <c r="B1456" s="7" t="s">
        <v>41</v>
      </c>
      <c r="C1456" s="7" t="s">
        <v>41</v>
      </c>
      <c r="D1456" s="96" t="s">
        <v>3796</v>
      </c>
      <c r="E1456" s="58" t="s">
        <v>8849</v>
      </c>
      <c r="F1456" s="17"/>
      <c r="G1456" s="18"/>
      <c r="H1456" s="19"/>
      <c r="I1456" s="26" t="s">
        <v>292</v>
      </c>
      <c r="J1456" s="26" t="s">
        <v>3482</v>
      </c>
      <c r="K1456" s="33" t="s">
        <v>179</v>
      </c>
      <c r="L1456" s="31" t="s">
        <v>84</v>
      </c>
      <c r="M1456" s="59"/>
      <c r="N1456" s="10"/>
      <c r="O1456" s="30" t="s">
        <v>3878</v>
      </c>
      <c r="P1456" s="33" t="s">
        <v>132</v>
      </c>
      <c r="Q1456" s="214" t="s">
        <v>688</v>
      </c>
      <c r="R1456" s="1193"/>
    </row>
    <row r="1457" spans="1:18" hidden="1" outlineLevel="2">
      <c r="A1457" s="7" t="s">
        <v>41</v>
      </c>
      <c r="B1457" s="7" t="s">
        <v>41</v>
      </c>
      <c r="C1457" s="7" t="s">
        <v>41</v>
      </c>
      <c r="D1457" s="96" t="s">
        <v>3796</v>
      </c>
      <c r="E1457" s="58" t="s">
        <v>8849</v>
      </c>
      <c r="F1457" s="17"/>
      <c r="G1457" s="18"/>
      <c r="H1457" s="19"/>
      <c r="I1457" s="20" t="s">
        <v>293</v>
      </c>
      <c r="J1457" s="20" t="s">
        <v>3483</v>
      </c>
      <c r="K1457" s="24"/>
      <c r="L1457" s="25" t="s">
        <v>84</v>
      </c>
      <c r="M1457" s="66"/>
      <c r="N1457" s="23"/>
      <c r="O1457" s="24"/>
      <c r="P1457" s="24"/>
      <c r="Q1457" s="213" t="s">
        <v>688</v>
      </c>
      <c r="R1457" s="1193"/>
    </row>
    <row r="1458" spans="1:18" hidden="1" outlineLevel="2">
      <c r="A1458" s="7" t="s">
        <v>41</v>
      </c>
      <c r="B1458" s="7" t="s">
        <v>41</v>
      </c>
      <c r="C1458" s="7" t="s">
        <v>41</v>
      </c>
      <c r="D1458" s="96" t="s">
        <v>3796</v>
      </c>
      <c r="E1458" s="58" t="s">
        <v>8849</v>
      </c>
      <c r="F1458" s="17"/>
      <c r="G1458" s="18"/>
      <c r="H1458" s="19"/>
      <c r="I1458" s="26" t="s">
        <v>294</v>
      </c>
      <c r="J1458" s="26" t="s">
        <v>3449</v>
      </c>
      <c r="K1458" s="33" t="s">
        <v>132</v>
      </c>
      <c r="L1458" s="31" t="s">
        <v>688</v>
      </c>
      <c r="M1458" s="83"/>
      <c r="N1458" s="84"/>
      <c r="O1458" s="30" t="s">
        <v>3892</v>
      </c>
      <c r="P1458" s="33" t="s">
        <v>132</v>
      </c>
      <c r="Q1458" s="214" t="s">
        <v>688</v>
      </c>
      <c r="R1458" s="1193"/>
    </row>
    <row r="1459" spans="1:18" hidden="1" outlineLevel="2">
      <c r="A1459" s="7" t="s">
        <v>41</v>
      </c>
      <c r="B1459" s="7" t="s">
        <v>41</v>
      </c>
      <c r="C1459" s="7" t="s">
        <v>41</v>
      </c>
      <c r="D1459" s="96" t="s">
        <v>3796</v>
      </c>
      <c r="E1459" s="58" t="s">
        <v>8849</v>
      </c>
      <c r="F1459" s="17"/>
      <c r="G1459" s="18"/>
      <c r="H1459" s="19"/>
      <c r="I1459" s="26" t="s">
        <v>295</v>
      </c>
      <c r="J1459" s="26" t="s">
        <v>3484</v>
      </c>
      <c r="K1459" s="33" t="s">
        <v>269</v>
      </c>
      <c r="L1459" s="31" t="s">
        <v>84</v>
      </c>
      <c r="M1459" s="97" t="s">
        <v>67</v>
      </c>
      <c r="N1459" s="10" t="s">
        <v>561</v>
      </c>
      <c r="O1459" s="33" t="s">
        <v>3879</v>
      </c>
      <c r="P1459" s="33" t="s">
        <v>789</v>
      </c>
      <c r="Q1459" s="214" t="s">
        <v>688</v>
      </c>
      <c r="R1459" s="1193"/>
    </row>
    <row r="1460" spans="1:18" hidden="1" outlineLevel="2">
      <c r="A1460" s="7" t="s">
        <v>41</v>
      </c>
      <c r="B1460" s="7" t="s">
        <v>41</v>
      </c>
      <c r="C1460" s="7" t="s">
        <v>41</v>
      </c>
      <c r="D1460" s="96" t="s">
        <v>3796</v>
      </c>
      <c r="E1460" s="58" t="s">
        <v>8849</v>
      </c>
      <c r="F1460" s="17"/>
      <c r="G1460" s="18"/>
      <c r="H1460" s="19"/>
      <c r="I1460" s="26" t="s">
        <v>296</v>
      </c>
      <c r="J1460" s="26" t="s">
        <v>3485</v>
      </c>
      <c r="K1460" s="33" t="s">
        <v>269</v>
      </c>
      <c r="L1460" s="31" t="s">
        <v>84</v>
      </c>
      <c r="M1460" s="123"/>
      <c r="N1460" s="124"/>
      <c r="O1460" s="125"/>
      <c r="P1460" s="125"/>
      <c r="Q1460" s="218"/>
      <c r="R1460" s="1193"/>
    </row>
    <row r="1461" spans="1:18" hidden="1" outlineLevel="2">
      <c r="A1461" s="7" t="s">
        <v>41</v>
      </c>
      <c r="B1461" s="7" t="s">
        <v>41</v>
      </c>
      <c r="C1461" s="7" t="s">
        <v>41</v>
      </c>
      <c r="D1461" s="96" t="s">
        <v>3796</v>
      </c>
      <c r="E1461" s="58" t="s">
        <v>8849</v>
      </c>
      <c r="F1461" s="17"/>
      <c r="G1461" s="18"/>
      <c r="H1461" s="19"/>
      <c r="I1461" s="26" t="s">
        <v>297</v>
      </c>
      <c r="J1461" s="26" t="s">
        <v>3486</v>
      </c>
      <c r="K1461" s="33" t="s">
        <v>269</v>
      </c>
      <c r="L1461" s="31" t="s">
        <v>84</v>
      </c>
      <c r="M1461" s="123"/>
      <c r="N1461" s="124"/>
      <c r="O1461" s="125"/>
      <c r="P1461" s="125"/>
      <c r="Q1461" s="218"/>
      <c r="R1461" s="1193"/>
    </row>
    <row r="1462" spans="1:18" hidden="1" outlineLevel="2">
      <c r="A1462" s="7" t="s">
        <v>41</v>
      </c>
      <c r="B1462" s="7" t="s">
        <v>41</v>
      </c>
      <c r="C1462" s="7" t="s">
        <v>41</v>
      </c>
      <c r="D1462" s="96" t="s">
        <v>3796</v>
      </c>
      <c r="E1462" s="58" t="s">
        <v>8849</v>
      </c>
      <c r="F1462" s="17"/>
      <c r="G1462" s="18"/>
      <c r="H1462" s="19"/>
      <c r="I1462" s="26" t="s">
        <v>298</v>
      </c>
      <c r="J1462" s="26" t="s">
        <v>3487</v>
      </c>
      <c r="K1462" s="33" t="s">
        <v>142</v>
      </c>
      <c r="L1462" s="31" t="s">
        <v>84</v>
      </c>
      <c r="M1462" s="123"/>
      <c r="N1462" s="124"/>
      <c r="O1462" s="125"/>
      <c r="P1462" s="125"/>
      <c r="Q1462" s="218"/>
      <c r="R1462" s="1193"/>
    </row>
    <row r="1463" spans="1:18" ht="13.5" hidden="1" outlineLevel="2" thickBot="1">
      <c r="A1463" s="7" t="s">
        <v>41</v>
      </c>
      <c r="B1463" s="7" t="s">
        <v>41</v>
      </c>
      <c r="C1463" s="7" t="s">
        <v>41</v>
      </c>
      <c r="D1463" s="96" t="s">
        <v>3796</v>
      </c>
      <c r="E1463" s="58" t="s">
        <v>8849</v>
      </c>
      <c r="F1463" s="38"/>
      <c r="G1463" s="39"/>
      <c r="H1463" s="40"/>
      <c r="I1463" s="41" t="str">
        <f>"7383"</f>
        <v>7383</v>
      </c>
      <c r="J1463" s="41" t="s">
        <v>3476</v>
      </c>
      <c r="K1463" s="67" t="s">
        <v>132</v>
      </c>
      <c r="L1463" s="57" t="s">
        <v>84</v>
      </c>
      <c r="M1463" s="135"/>
      <c r="N1463" s="136"/>
      <c r="O1463" s="170"/>
      <c r="P1463" s="152"/>
      <c r="Q1463" s="220"/>
      <c r="R1463" s="1194"/>
    </row>
    <row r="1464" spans="1:18" ht="13.5" hidden="1" outlineLevel="2" thickBot="1">
      <c r="A1464" s="7" t="s">
        <v>41</v>
      </c>
      <c r="B1464" s="7" t="s">
        <v>41</v>
      </c>
      <c r="C1464" s="7" t="s">
        <v>41</v>
      </c>
      <c r="D1464" s="96" t="s">
        <v>3796</v>
      </c>
      <c r="E1464" s="58" t="s">
        <v>8849</v>
      </c>
      <c r="F1464" s="198"/>
      <c r="G1464" s="198"/>
      <c r="H1464" s="198"/>
      <c r="I1464" s="198"/>
      <c r="J1464" s="198"/>
      <c r="K1464" s="198"/>
      <c r="L1464" s="198"/>
      <c r="M1464" s="9"/>
      <c r="N1464" s="9"/>
      <c r="O1464" s="9"/>
      <c r="P1464" s="9"/>
      <c r="Q1464" s="7"/>
    </row>
    <row r="1465" spans="1:18" ht="13.5" outlineLevel="1" collapsed="1" thickBot="1">
      <c r="A1465" s="7" t="s">
        <v>41</v>
      </c>
      <c r="B1465" s="7" t="s">
        <v>41</v>
      </c>
      <c r="C1465" s="7" t="s">
        <v>41</v>
      </c>
      <c r="D1465" s="96" t="s">
        <v>3796</v>
      </c>
      <c r="E1465" s="3" t="s">
        <v>8850</v>
      </c>
      <c r="F1465" s="13" t="s">
        <v>562</v>
      </c>
      <c r="G1465" s="14">
        <v>70</v>
      </c>
      <c r="H1465" s="14">
        <v>25</v>
      </c>
      <c r="I1465" s="1198" t="s">
        <v>3802</v>
      </c>
      <c r="J1465" s="1199"/>
      <c r="K1465" s="1199"/>
      <c r="L1465" s="1200"/>
      <c r="M1465" s="121" t="s">
        <v>67</v>
      </c>
      <c r="N1465" s="15"/>
      <c r="O1465" s="1196" t="s">
        <v>3830</v>
      </c>
      <c r="P1465" s="1197"/>
      <c r="Q1465" s="64" t="s">
        <v>84</v>
      </c>
    </row>
    <row r="1466" spans="1:18" hidden="1" outlineLevel="2">
      <c r="A1466" s="7" t="s">
        <v>41</v>
      </c>
      <c r="B1466" s="7" t="s">
        <v>41</v>
      </c>
      <c r="C1466" s="7" t="s">
        <v>41</v>
      </c>
      <c r="D1466" s="96" t="s">
        <v>3796</v>
      </c>
      <c r="E1466" s="58" t="s">
        <v>8850</v>
      </c>
      <c r="F1466" s="17"/>
      <c r="G1466" s="18"/>
      <c r="H1466" s="19"/>
      <c r="I1466" s="77" t="str">
        <f>"6311"</f>
        <v>6311</v>
      </c>
      <c r="J1466" s="77" t="s">
        <v>3477</v>
      </c>
      <c r="K1466" s="78" t="s">
        <v>132</v>
      </c>
      <c r="L1466" s="79" t="s">
        <v>688</v>
      </c>
      <c r="M1466" s="80"/>
      <c r="N1466" s="81"/>
      <c r="O1466" s="82" t="s">
        <v>750</v>
      </c>
      <c r="P1466" s="78" t="s">
        <v>132</v>
      </c>
      <c r="Q1466" s="229" t="s">
        <v>688</v>
      </c>
      <c r="R1466" s="1192" t="s">
        <v>5922</v>
      </c>
    </row>
    <row r="1467" spans="1:18" hidden="1" outlineLevel="2">
      <c r="A1467" s="7" t="s">
        <v>41</v>
      </c>
      <c r="B1467" s="7" t="s">
        <v>41</v>
      </c>
      <c r="C1467" s="7" t="s">
        <v>41</v>
      </c>
      <c r="D1467" s="96" t="s">
        <v>3796</v>
      </c>
      <c r="E1467" s="58" t="s">
        <v>8850</v>
      </c>
      <c r="F1467" s="17"/>
      <c r="G1467" s="18"/>
      <c r="H1467" s="19"/>
      <c r="I1467" s="20" t="s">
        <v>288</v>
      </c>
      <c r="J1467" s="20" t="s">
        <v>3478</v>
      </c>
      <c r="K1467" s="24"/>
      <c r="L1467" s="25" t="s">
        <v>84</v>
      </c>
      <c r="M1467" s="66"/>
      <c r="N1467" s="23"/>
      <c r="O1467" s="21"/>
      <c r="P1467" s="24"/>
      <c r="Q1467" s="213" t="s">
        <v>688</v>
      </c>
      <c r="R1467" s="1193"/>
    </row>
    <row r="1468" spans="1:18" hidden="1" outlineLevel="2">
      <c r="A1468" s="7" t="s">
        <v>41</v>
      </c>
      <c r="B1468" s="7" t="s">
        <v>41</v>
      </c>
      <c r="C1468" s="7" t="s">
        <v>41</v>
      </c>
      <c r="D1468" s="96" t="s">
        <v>3796</v>
      </c>
      <c r="E1468" s="58" t="s">
        <v>8850</v>
      </c>
      <c r="F1468" s="17"/>
      <c r="G1468" s="18"/>
      <c r="H1468" s="19"/>
      <c r="I1468" s="26" t="s">
        <v>289</v>
      </c>
      <c r="J1468" s="26" t="s">
        <v>3479</v>
      </c>
      <c r="K1468" s="33" t="s">
        <v>132</v>
      </c>
      <c r="L1468" s="31" t="s">
        <v>688</v>
      </c>
      <c r="M1468" s="123"/>
      <c r="N1468" s="124"/>
      <c r="O1468" s="126"/>
      <c r="P1468" s="125"/>
      <c r="Q1468" s="218"/>
      <c r="R1468" s="1193"/>
    </row>
    <row r="1469" spans="1:18" hidden="1" outlineLevel="2">
      <c r="A1469" s="7" t="s">
        <v>41</v>
      </c>
      <c r="B1469" s="7" t="s">
        <v>41</v>
      </c>
      <c r="C1469" s="7" t="s">
        <v>41</v>
      </c>
      <c r="D1469" s="96" t="s">
        <v>3796</v>
      </c>
      <c r="E1469" s="58" t="s">
        <v>8850</v>
      </c>
      <c r="F1469" s="17"/>
      <c r="G1469" s="18"/>
      <c r="H1469" s="19"/>
      <c r="I1469" s="26" t="s">
        <v>290</v>
      </c>
      <c r="J1469" s="26" t="s">
        <v>3480</v>
      </c>
      <c r="K1469" s="33" t="s">
        <v>132</v>
      </c>
      <c r="L1469" s="31" t="s">
        <v>84</v>
      </c>
      <c r="M1469" s="123"/>
      <c r="N1469" s="124"/>
      <c r="O1469" s="126"/>
      <c r="P1469" s="125"/>
      <c r="Q1469" s="218"/>
      <c r="R1469" s="1193"/>
    </row>
    <row r="1470" spans="1:18" hidden="1" outlineLevel="2">
      <c r="A1470" s="7" t="s">
        <v>41</v>
      </c>
      <c r="B1470" s="7" t="s">
        <v>41</v>
      </c>
      <c r="C1470" s="7" t="s">
        <v>41</v>
      </c>
      <c r="D1470" s="96" t="s">
        <v>3796</v>
      </c>
      <c r="E1470" s="58" t="s">
        <v>8850</v>
      </c>
      <c r="F1470" s="17"/>
      <c r="G1470" s="18"/>
      <c r="H1470" s="19"/>
      <c r="I1470" s="26" t="s">
        <v>291</v>
      </c>
      <c r="J1470" s="26" t="s">
        <v>3481</v>
      </c>
      <c r="K1470" s="33" t="s">
        <v>174</v>
      </c>
      <c r="L1470" s="31" t="s">
        <v>84</v>
      </c>
      <c r="M1470" s="123"/>
      <c r="N1470" s="124"/>
      <c r="O1470" s="126"/>
      <c r="P1470" s="125"/>
      <c r="Q1470" s="218"/>
      <c r="R1470" s="1193"/>
    </row>
    <row r="1471" spans="1:18" hidden="1" outlineLevel="2">
      <c r="A1471" s="7" t="s">
        <v>41</v>
      </c>
      <c r="B1471" s="7" t="s">
        <v>41</v>
      </c>
      <c r="C1471" s="7" t="s">
        <v>41</v>
      </c>
      <c r="D1471" s="96" t="s">
        <v>3796</v>
      </c>
      <c r="E1471" s="58" t="s">
        <v>8850</v>
      </c>
      <c r="F1471" s="17"/>
      <c r="G1471" s="18"/>
      <c r="H1471" s="19"/>
      <c r="I1471" s="26" t="s">
        <v>292</v>
      </c>
      <c r="J1471" s="26" t="s">
        <v>3482</v>
      </c>
      <c r="K1471" s="33" t="s">
        <v>179</v>
      </c>
      <c r="L1471" s="31" t="s">
        <v>84</v>
      </c>
      <c r="M1471" s="59"/>
      <c r="N1471" s="10"/>
      <c r="O1471" s="30" t="s">
        <v>3880</v>
      </c>
      <c r="P1471" s="33" t="s">
        <v>132</v>
      </c>
      <c r="Q1471" s="214" t="s">
        <v>688</v>
      </c>
      <c r="R1471" s="1193"/>
    </row>
    <row r="1472" spans="1:18" hidden="1" outlineLevel="2">
      <c r="A1472" s="7" t="s">
        <v>41</v>
      </c>
      <c r="B1472" s="7" t="s">
        <v>41</v>
      </c>
      <c r="C1472" s="7" t="s">
        <v>41</v>
      </c>
      <c r="D1472" s="96" t="s">
        <v>3796</v>
      </c>
      <c r="E1472" s="58" t="s">
        <v>8850</v>
      </c>
      <c r="F1472" s="17"/>
      <c r="G1472" s="18"/>
      <c r="H1472" s="19"/>
      <c r="I1472" s="20" t="s">
        <v>293</v>
      </c>
      <c r="J1472" s="20" t="s">
        <v>3483</v>
      </c>
      <c r="K1472" s="24"/>
      <c r="L1472" s="25" t="s">
        <v>84</v>
      </c>
      <c r="M1472" s="66"/>
      <c r="N1472" s="23"/>
      <c r="O1472" s="24"/>
      <c r="P1472" s="24"/>
      <c r="Q1472" s="213" t="s">
        <v>688</v>
      </c>
      <c r="R1472" s="1193"/>
    </row>
    <row r="1473" spans="1:18" hidden="1" outlineLevel="2">
      <c r="A1473" s="7" t="s">
        <v>41</v>
      </c>
      <c r="B1473" s="7" t="s">
        <v>41</v>
      </c>
      <c r="C1473" s="7" t="s">
        <v>41</v>
      </c>
      <c r="D1473" s="96" t="s">
        <v>3796</v>
      </c>
      <c r="E1473" s="58" t="s">
        <v>8850</v>
      </c>
      <c r="F1473" s="17"/>
      <c r="G1473" s="18"/>
      <c r="H1473" s="19"/>
      <c r="I1473" s="26" t="s">
        <v>294</v>
      </c>
      <c r="J1473" s="26" t="s">
        <v>3449</v>
      </c>
      <c r="K1473" s="33" t="s">
        <v>132</v>
      </c>
      <c r="L1473" s="31" t="s">
        <v>688</v>
      </c>
      <c r="M1473" s="83"/>
      <c r="N1473" s="84"/>
      <c r="O1473" s="30" t="s">
        <v>3881</v>
      </c>
      <c r="P1473" s="33" t="s">
        <v>132</v>
      </c>
      <c r="Q1473" s="214" t="s">
        <v>688</v>
      </c>
      <c r="R1473" s="1193"/>
    </row>
    <row r="1474" spans="1:18" hidden="1" outlineLevel="2">
      <c r="A1474" s="7" t="s">
        <v>41</v>
      </c>
      <c r="B1474" s="7" t="s">
        <v>41</v>
      </c>
      <c r="C1474" s="7" t="s">
        <v>41</v>
      </c>
      <c r="D1474" s="96" t="s">
        <v>3796</v>
      </c>
      <c r="E1474" s="58" t="s">
        <v>8850</v>
      </c>
      <c r="F1474" s="17"/>
      <c r="G1474" s="18"/>
      <c r="H1474" s="19"/>
      <c r="I1474" s="26" t="s">
        <v>295</v>
      </c>
      <c r="J1474" s="26" t="s">
        <v>3484</v>
      </c>
      <c r="K1474" s="33" t="s">
        <v>269</v>
      </c>
      <c r="L1474" s="31" t="s">
        <v>84</v>
      </c>
      <c r="M1474" s="97" t="s">
        <v>67</v>
      </c>
      <c r="N1474" s="10" t="s">
        <v>563</v>
      </c>
      <c r="O1474" s="33" t="s">
        <v>3882</v>
      </c>
      <c r="P1474" s="33" t="s">
        <v>834</v>
      </c>
      <c r="Q1474" s="214" t="s">
        <v>688</v>
      </c>
      <c r="R1474" s="1193"/>
    </row>
    <row r="1475" spans="1:18" hidden="1" outlineLevel="2">
      <c r="A1475" s="7" t="s">
        <v>41</v>
      </c>
      <c r="B1475" s="7" t="s">
        <v>41</v>
      </c>
      <c r="C1475" s="7" t="s">
        <v>41</v>
      </c>
      <c r="D1475" s="96" t="s">
        <v>3796</v>
      </c>
      <c r="E1475" s="58" t="s">
        <v>8850</v>
      </c>
      <c r="F1475" s="17"/>
      <c r="G1475" s="18"/>
      <c r="H1475" s="19"/>
      <c r="I1475" s="26" t="s">
        <v>296</v>
      </c>
      <c r="J1475" s="26" t="s">
        <v>3485</v>
      </c>
      <c r="K1475" s="33" t="s">
        <v>269</v>
      </c>
      <c r="L1475" s="31" t="s">
        <v>84</v>
      </c>
      <c r="M1475" s="123"/>
      <c r="N1475" s="124"/>
      <c r="O1475" s="125"/>
      <c r="P1475" s="125"/>
      <c r="Q1475" s="218"/>
      <c r="R1475" s="1193"/>
    </row>
    <row r="1476" spans="1:18" hidden="1" outlineLevel="2">
      <c r="A1476" s="7" t="s">
        <v>41</v>
      </c>
      <c r="B1476" s="7" t="s">
        <v>41</v>
      </c>
      <c r="C1476" s="7" t="s">
        <v>41</v>
      </c>
      <c r="D1476" s="96" t="s">
        <v>3796</v>
      </c>
      <c r="E1476" s="58" t="s">
        <v>8850</v>
      </c>
      <c r="F1476" s="17"/>
      <c r="G1476" s="18"/>
      <c r="H1476" s="19"/>
      <c r="I1476" s="26" t="s">
        <v>297</v>
      </c>
      <c r="J1476" s="26" t="s">
        <v>3486</v>
      </c>
      <c r="K1476" s="33" t="s">
        <v>269</v>
      </c>
      <c r="L1476" s="31" t="s">
        <v>84</v>
      </c>
      <c r="M1476" s="123"/>
      <c r="N1476" s="124"/>
      <c r="O1476" s="125"/>
      <c r="P1476" s="125"/>
      <c r="Q1476" s="218"/>
      <c r="R1476" s="1193"/>
    </row>
    <row r="1477" spans="1:18" hidden="1" outlineLevel="2">
      <c r="A1477" s="7" t="s">
        <v>41</v>
      </c>
      <c r="B1477" s="7" t="s">
        <v>41</v>
      </c>
      <c r="C1477" s="7" t="s">
        <v>41</v>
      </c>
      <c r="D1477" s="96" t="s">
        <v>3796</v>
      </c>
      <c r="E1477" s="58" t="s">
        <v>8850</v>
      </c>
      <c r="F1477" s="17"/>
      <c r="G1477" s="18"/>
      <c r="H1477" s="19"/>
      <c r="I1477" s="26" t="s">
        <v>298</v>
      </c>
      <c r="J1477" s="26" t="s">
        <v>3487</v>
      </c>
      <c r="K1477" s="33" t="s">
        <v>142</v>
      </c>
      <c r="L1477" s="31" t="s">
        <v>84</v>
      </c>
      <c r="M1477" s="123"/>
      <c r="N1477" s="124"/>
      <c r="O1477" s="125"/>
      <c r="P1477" s="125"/>
      <c r="Q1477" s="218"/>
      <c r="R1477" s="1193"/>
    </row>
    <row r="1478" spans="1:18" ht="13.5" hidden="1" outlineLevel="2" thickBot="1">
      <c r="A1478" s="7" t="s">
        <v>41</v>
      </c>
      <c r="B1478" s="7" t="s">
        <v>41</v>
      </c>
      <c r="C1478" s="7" t="s">
        <v>41</v>
      </c>
      <c r="D1478" s="96" t="s">
        <v>3796</v>
      </c>
      <c r="E1478" s="58" t="s">
        <v>8850</v>
      </c>
      <c r="F1478" s="38"/>
      <c r="G1478" s="39"/>
      <c r="H1478" s="40"/>
      <c r="I1478" s="41" t="str">
        <f>"7383"</f>
        <v>7383</v>
      </c>
      <c r="J1478" s="41" t="s">
        <v>3476</v>
      </c>
      <c r="K1478" s="67" t="s">
        <v>132</v>
      </c>
      <c r="L1478" s="57" t="s">
        <v>84</v>
      </c>
      <c r="M1478" s="135"/>
      <c r="N1478" s="136"/>
      <c r="O1478" s="170"/>
      <c r="P1478" s="152"/>
      <c r="Q1478" s="220"/>
      <c r="R1478" s="1194"/>
    </row>
    <row r="1479" spans="1:18" ht="13.5" hidden="1" outlineLevel="2" thickBot="1">
      <c r="A1479" s="7" t="s">
        <v>41</v>
      </c>
      <c r="B1479" s="7" t="s">
        <v>41</v>
      </c>
      <c r="C1479" s="7" t="s">
        <v>41</v>
      </c>
      <c r="D1479" s="96" t="s">
        <v>3796</v>
      </c>
      <c r="E1479" s="58" t="s">
        <v>8850</v>
      </c>
      <c r="F1479" s="198"/>
      <c r="G1479" s="198"/>
      <c r="H1479" s="198"/>
      <c r="I1479" s="198"/>
      <c r="J1479" s="198"/>
      <c r="K1479" s="198"/>
      <c r="L1479" s="198"/>
      <c r="M1479" s="9"/>
      <c r="N1479" s="9"/>
      <c r="O1479" s="9"/>
      <c r="P1479" s="9"/>
      <c r="Q1479" s="7"/>
    </row>
    <row r="1480" spans="1:18" ht="13.5" outlineLevel="1" collapsed="1" thickBot="1">
      <c r="A1480" s="7" t="s">
        <v>41</v>
      </c>
      <c r="B1480" s="7" t="s">
        <v>41</v>
      </c>
      <c r="C1480" s="7" t="s">
        <v>41</v>
      </c>
      <c r="D1480" s="96" t="s">
        <v>3796</v>
      </c>
      <c r="E1480" s="3" t="s">
        <v>8851</v>
      </c>
      <c r="F1480" s="13" t="s">
        <v>564</v>
      </c>
      <c r="G1480" s="14">
        <v>70</v>
      </c>
      <c r="H1480" s="14">
        <v>25</v>
      </c>
      <c r="I1480" s="1198" t="s">
        <v>3803</v>
      </c>
      <c r="J1480" s="1199"/>
      <c r="K1480" s="1199"/>
      <c r="L1480" s="1200"/>
      <c r="M1480" s="121" t="s">
        <v>67</v>
      </c>
      <c r="N1480" s="15"/>
      <c r="O1480" s="1196" t="s">
        <v>3830</v>
      </c>
      <c r="P1480" s="1197"/>
      <c r="Q1480" s="64" t="s">
        <v>84</v>
      </c>
    </row>
    <row r="1481" spans="1:18" hidden="1" outlineLevel="2">
      <c r="A1481" s="7" t="s">
        <v>41</v>
      </c>
      <c r="B1481" s="7" t="s">
        <v>41</v>
      </c>
      <c r="C1481" s="7" t="s">
        <v>41</v>
      </c>
      <c r="D1481" s="96" t="s">
        <v>3796</v>
      </c>
      <c r="E1481" s="58" t="s">
        <v>8851</v>
      </c>
      <c r="F1481" s="17"/>
      <c r="G1481" s="18"/>
      <c r="H1481" s="19"/>
      <c r="I1481" s="77" t="str">
        <f>"6311"</f>
        <v>6311</v>
      </c>
      <c r="J1481" s="77" t="s">
        <v>3477</v>
      </c>
      <c r="K1481" s="78" t="s">
        <v>132</v>
      </c>
      <c r="L1481" s="79" t="s">
        <v>688</v>
      </c>
      <c r="M1481" s="80"/>
      <c r="N1481" s="81"/>
      <c r="O1481" s="82" t="s">
        <v>750</v>
      </c>
      <c r="P1481" s="78" t="s">
        <v>132</v>
      </c>
      <c r="Q1481" s="229" t="s">
        <v>688</v>
      </c>
      <c r="R1481" s="1192" t="s">
        <v>5923</v>
      </c>
    </row>
    <row r="1482" spans="1:18" hidden="1" outlineLevel="2">
      <c r="A1482" s="7" t="s">
        <v>41</v>
      </c>
      <c r="B1482" s="7" t="s">
        <v>41</v>
      </c>
      <c r="C1482" s="7" t="s">
        <v>41</v>
      </c>
      <c r="D1482" s="96" t="s">
        <v>3796</v>
      </c>
      <c r="E1482" s="58" t="s">
        <v>8851</v>
      </c>
      <c r="F1482" s="17"/>
      <c r="G1482" s="18"/>
      <c r="H1482" s="19"/>
      <c r="I1482" s="20" t="s">
        <v>288</v>
      </c>
      <c r="J1482" s="20" t="s">
        <v>3478</v>
      </c>
      <c r="K1482" s="24"/>
      <c r="L1482" s="25" t="s">
        <v>84</v>
      </c>
      <c r="M1482" s="66"/>
      <c r="N1482" s="23"/>
      <c r="O1482" s="21"/>
      <c r="P1482" s="24"/>
      <c r="Q1482" s="213" t="s">
        <v>688</v>
      </c>
      <c r="R1482" s="1193"/>
    </row>
    <row r="1483" spans="1:18" hidden="1" outlineLevel="2">
      <c r="A1483" s="7" t="s">
        <v>41</v>
      </c>
      <c r="B1483" s="7" t="s">
        <v>41</v>
      </c>
      <c r="C1483" s="7" t="s">
        <v>41</v>
      </c>
      <c r="D1483" s="96" t="s">
        <v>3796</v>
      </c>
      <c r="E1483" s="58" t="s">
        <v>8851</v>
      </c>
      <c r="F1483" s="17"/>
      <c r="G1483" s="18"/>
      <c r="H1483" s="19"/>
      <c r="I1483" s="26" t="s">
        <v>289</v>
      </c>
      <c r="J1483" s="26" t="s">
        <v>3479</v>
      </c>
      <c r="K1483" s="33" t="s">
        <v>132</v>
      </c>
      <c r="L1483" s="31" t="s">
        <v>688</v>
      </c>
      <c r="M1483" s="123"/>
      <c r="N1483" s="124"/>
      <c r="O1483" s="126"/>
      <c r="P1483" s="125"/>
      <c r="Q1483" s="218"/>
      <c r="R1483" s="1193"/>
    </row>
    <row r="1484" spans="1:18" hidden="1" outlineLevel="2">
      <c r="A1484" s="7" t="s">
        <v>41</v>
      </c>
      <c r="B1484" s="7" t="s">
        <v>41</v>
      </c>
      <c r="C1484" s="7" t="s">
        <v>41</v>
      </c>
      <c r="D1484" s="96" t="s">
        <v>3796</v>
      </c>
      <c r="E1484" s="58" t="s">
        <v>8851</v>
      </c>
      <c r="F1484" s="17"/>
      <c r="G1484" s="18"/>
      <c r="H1484" s="19"/>
      <c r="I1484" s="26" t="s">
        <v>290</v>
      </c>
      <c r="J1484" s="26" t="s">
        <v>3480</v>
      </c>
      <c r="K1484" s="33" t="s">
        <v>132</v>
      </c>
      <c r="L1484" s="31" t="s">
        <v>84</v>
      </c>
      <c r="M1484" s="123"/>
      <c r="N1484" s="124"/>
      <c r="O1484" s="126"/>
      <c r="P1484" s="125"/>
      <c r="Q1484" s="218"/>
      <c r="R1484" s="1193"/>
    </row>
    <row r="1485" spans="1:18" hidden="1" outlineLevel="2">
      <c r="A1485" s="7" t="s">
        <v>41</v>
      </c>
      <c r="B1485" s="7" t="s">
        <v>41</v>
      </c>
      <c r="C1485" s="7" t="s">
        <v>41</v>
      </c>
      <c r="D1485" s="96" t="s">
        <v>3796</v>
      </c>
      <c r="E1485" s="58" t="s">
        <v>8851</v>
      </c>
      <c r="F1485" s="17"/>
      <c r="G1485" s="18"/>
      <c r="H1485" s="19"/>
      <c r="I1485" s="26" t="s">
        <v>291</v>
      </c>
      <c r="J1485" s="26" t="s">
        <v>3481</v>
      </c>
      <c r="K1485" s="33" t="s">
        <v>174</v>
      </c>
      <c r="L1485" s="31" t="s">
        <v>84</v>
      </c>
      <c r="M1485" s="123"/>
      <c r="N1485" s="124"/>
      <c r="O1485" s="126"/>
      <c r="P1485" s="125"/>
      <c r="Q1485" s="218"/>
      <c r="R1485" s="1193"/>
    </row>
    <row r="1486" spans="1:18" hidden="1" outlineLevel="2">
      <c r="A1486" s="7" t="s">
        <v>41</v>
      </c>
      <c r="B1486" s="7" t="s">
        <v>41</v>
      </c>
      <c r="C1486" s="7" t="s">
        <v>41</v>
      </c>
      <c r="D1486" s="96" t="s">
        <v>3796</v>
      </c>
      <c r="E1486" s="58" t="s">
        <v>8851</v>
      </c>
      <c r="F1486" s="17"/>
      <c r="G1486" s="18"/>
      <c r="H1486" s="19"/>
      <c r="I1486" s="26" t="s">
        <v>292</v>
      </c>
      <c r="J1486" s="26" t="s">
        <v>3482</v>
      </c>
      <c r="K1486" s="33" t="s">
        <v>179</v>
      </c>
      <c r="L1486" s="31" t="s">
        <v>84</v>
      </c>
      <c r="M1486" s="59"/>
      <c r="N1486" s="10"/>
      <c r="O1486" s="30" t="s">
        <v>3883</v>
      </c>
      <c r="P1486" s="33" t="s">
        <v>132</v>
      </c>
      <c r="Q1486" s="214" t="s">
        <v>688</v>
      </c>
      <c r="R1486" s="1193"/>
    </row>
    <row r="1487" spans="1:18" hidden="1" outlineLevel="2">
      <c r="A1487" s="7" t="s">
        <v>41</v>
      </c>
      <c r="B1487" s="7" t="s">
        <v>41</v>
      </c>
      <c r="C1487" s="7" t="s">
        <v>41</v>
      </c>
      <c r="D1487" s="96" t="s">
        <v>3796</v>
      </c>
      <c r="E1487" s="58" t="s">
        <v>8851</v>
      </c>
      <c r="F1487" s="17"/>
      <c r="G1487" s="18"/>
      <c r="H1487" s="19"/>
      <c r="I1487" s="20" t="s">
        <v>293</v>
      </c>
      <c r="J1487" s="20" t="s">
        <v>3483</v>
      </c>
      <c r="K1487" s="24"/>
      <c r="L1487" s="25" t="s">
        <v>84</v>
      </c>
      <c r="M1487" s="66"/>
      <c r="N1487" s="23"/>
      <c r="O1487" s="24"/>
      <c r="P1487" s="24"/>
      <c r="Q1487" s="213" t="s">
        <v>688</v>
      </c>
      <c r="R1487" s="1193"/>
    </row>
    <row r="1488" spans="1:18" hidden="1" outlineLevel="2">
      <c r="A1488" s="7" t="s">
        <v>41</v>
      </c>
      <c r="B1488" s="7" t="s">
        <v>41</v>
      </c>
      <c r="C1488" s="7" t="s">
        <v>41</v>
      </c>
      <c r="D1488" s="96" t="s">
        <v>3796</v>
      </c>
      <c r="E1488" s="58" t="s">
        <v>8851</v>
      </c>
      <c r="F1488" s="17"/>
      <c r="G1488" s="18"/>
      <c r="H1488" s="19"/>
      <c r="I1488" s="26" t="s">
        <v>294</v>
      </c>
      <c r="J1488" s="26" t="s">
        <v>3449</v>
      </c>
      <c r="K1488" s="33" t="s">
        <v>132</v>
      </c>
      <c r="L1488" s="31" t="s">
        <v>688</v>
      </c>
      <c r="M1488" s="83"/>
      <c r="N1488" s="84"/>
      <c r="O1488" s="30" t="s">
        <v>3881</v>
      </c>
      <c r="P1488" s="33" t="s">
        <v>132</v>
      </c>
      <c r="Q1488" s="214" t="s">
        <v>688</v>
      </c>
      <c r="R1488" s="1193"/>
    </row>
    <row r="1489" spans="1:18" hidden="1" outlineLevel="2">
      <c r="A1489" s="7" t="s">
        <v>41</v>
      </c>
      <c r="B1489" s="7" t="s">
        <v>41</v>
      </c>
      <c r="C1489" s="7" t="s">
        <v>41</v>
      </c>
      <c r="D1489" s="96" t="s">
        <v>3796</v>
      </c>
      <c r="E1489" s="58" t="s">
        <v>8851</v>
      </c>
      <c r="F1489" s="17"/>
      <c r="G1489" s="18"/>
      <c r="H1489" s="19"/>
      <c r="I1489" s="26" t="s">
        <v>295</v>
      </c>
      <c r="J1489" s="26" t="s">
        <v>3484</v>
      </c>
      <c r="K1489" s="33" t="s">
        <v>269</v>
      </c>
      <c r="L1489" s="31" t="s">
        <v>84</v>
      </c>
      <c r="M1489" s="97" t="s">
        <v>67</v>
      </c>
      <c r="N1489" s="10" t="s">
        <v>565</v>
      </c>
      <c r="O1489" s="33" t="s">
        <v>3884</v>
      </c>
      <c r="P1489" s="33" t="s">
        <v>789</v>
      </c>
      <c r="Q1489" s="214" t="s">
        <v>688</v>
      </c>
      <c r="R1489" s="1193"/>
    </row>
    <row r="1490" spans="1:18" hidden="1" outlineLevel="2">
      <c r="A1490" s="7" t="s">
        <v>41</v>
      </c>
      <c r="B1490" s="7" t="s">
        <v>41</v>
      </c>
      <c r="C1490" s="7" t="s">
        <v>41</v>
      </c>
      <c r="D1490" s="96" t="s">
        <v>3796</v>
      </c>
      <c r="E1490" s="58" t="s">
        <v>8851</v>
      </c>
      <c r="F1490" s="17"/>
      <c r="G1490" s="18"/>
      <c r="H1490" s="19"/>
      <c r="I1490" s="26" t="s">
        <v>296</v>
      </c>
      <c r="J1490" s="26" t="s">
        <v>3485</v>
      </c>
      <c r="K1490" s="33" t="s">
        <v>269</v>
      </c>
      <c r="L1490" s="31" t="s">
        <v>84</v>
      </c>
      <c r="M1490" s="123"/>
      <c r="N1490" s="124"/>
      <c r="O1490" s="125"/>
      <c r="P1490" s="125"/>
      <c r="Q1490" s="218"/>
      <c r="R1490" s="1193"/>
    </row>
    <row r="1491" spans="1:18" hidden="1" outlineLevel="2">
      <c r="A1491" s="7" t="s">
        <v>41</v>
      </c>
      <c r="B1491" s="7" t="s">
        <v>41</v>
      </c>
      <c r="C1491" s="7" t="s">
        <v>41</v>
      </c>
      <c r="D1491" s="96" t="s">
        <v>3796</v>
      </c>
      <c r="E1491" s="58" t="s">
        <v>8851</v>
      </c>
      <c r="F1491" s="17"/>
      <c r="G1491" s="18"/>
      <c r="H1491" s="19"/>
      <c r="I1491" s="26" t="s">
        <v>297</v>
      </c>
      <c r="J1491" s="26" t="s">
        <v>3486</v>
      </c>
      <c r="K1491" s="33" t="s">
        <v>269</v>
      </c>
      <c r="L1491" s="31" t="s">
        <v>84</v>
      </c>
      <c r="M1491" s="123"/>
      <c r="N1491" s="124"/>
      <c r="O1491" s="125"/>
      <c r="P1491" s="125"/>
      <c r="Q1491" s="218"/>
      <c r="R1491" s="1193"/>
    </row>
    <row r="1492" spans="1:18" hidden="1" outlineLevel="2">
      <c r="A1492" s="7" t="s">
        <v>41</v>
      </c>
      <c r="B1492" s="7" t="s">
        <v>41</v>
      </c>
      <c r="C1492" s="7" t="s">
        <v>41</v>
      </c>
      <c r="D1492" s="96" t="s">
        <v>3796</v>
      </c>
      <c r="E1492" s="58" t="s">
        <v>8851</v>
      </c>
      <c r="F1492" s="17"/>
      <c r="G1492" s="18"/>
      <c r="H1492" s="19"/>
      <c r="I1492" s="26" t="s">
        <v>298</v>
      </c>
      <c r="J1492" s="26" t="s">
        <v>3487</v>
      </c>
      <c r="K1492" s="33" t="s">
        <v>142</v>
      </c>
      <c r="L1492" s="31" t="s">
        <v>84</v>
      </c>
      <c r="M1492" s="123"/>
      <c r="N1492" s="124"/>
      <c r="O1492" s="125"/>
      <c r="P1492" s="125"/>
      <c r="Q1492" s="218"/>
      <c r="R1492" s="1193"/>
    </row>
    <row r="1493" spans="1:18" ht="13.5" hidden="1" outlineLevel="2" thickBot="1">
      <c r="A1493" s="7" t="s">
        <v>41</v>
      </c>
      <c r="B1493" s="7" t="s">
        <v>41</v>
      </c>
      <c r="C1493" s="7" t="s">
        <v>41</v>
      </c>
      <c r="D1493" s="96" t="s">
        <v>3796</v>
      </c>
      <c r="E1493" s="58" t="s">
        <v>8851</v>
      </c>
      <c r="F1493" s="38"/>
      <c r="G1493" s="39"/>
      <c r="H1493" s="40"/>
      <c r="I1493" s="41" t="str">
        <f>"7383"</f>
        <v>7383</v>
      </c>
      <c r="J1493" s="41" t="s">
        <v>3476</v>
      </c>
      <c r="K1493" s="67" t="s">
        <v>132</v>
      </c>
      <c r="L1493" s="57" t="s">
        <v>84</v>
      </c>
      <c r="M1493" s="135"/>
      <c r="N1493" s="136"/>
      <c r="O1493" s="170"/>
      <c r="P1493" s="152"/>
      <c r="Q1493" s="220"/>
      <c r="R1493" s="1194"/>
    </row>
    <row r="1494" spans="1:18" ht="13.5" hidden="1" outlineLevel="2" thickBot="1">
      <c r="A1494" s="7" t="s">
        <v>41</v>
      </c>
      <c r="B1494" s="7" t="s">
        <v>41</v>
      </c>
      <c r="C1494" s="7" t="s">
        <v>41</v>
      </c>
      <c r="D1494" s="96" t="s">
        <v>3796</v>
      </c>
      <c r="E1494" s="58" t="s">
        <v>8851</v>
      </c>
      <c r="F1494" s="198"/>
      <c r="G1494" s="198"/>
      <c r="H1494" s="198"/>
      <c r="I1494" s="198"/>
      <c r="J1494" s="198"/>
      <c r="K1494" s="198"/>
      <c r="L1494" s="198"/>
      <c r="M1494" s="9"/>
      <c r="N1494" s="9"/>
      <c r="O1494" s="9"/>
      <c r="P1494" s="9"/>
      <c r="Q1494" s="7"/>
    </row>
    <row r="1495" spans="1:18" ht="13.5" outlineLevel="1" collapsed="1" thickBot="1">
      <c r="A1495" s="7" t="s">
        <v>41</v>
      </c>
      <c r="B1495" s="7" t="s">
        <v>41</v>
      </c>
      <c r="C1495" s="7" t="s">
        <v>41</v>
      </c>
      <c r="D1495" s="96" t="s">
        <v>3796</v>
      </c>
      <c r="E1495" s="3" t="s">
        <v>8852</v>
      </c>
      <c r="F1495" s="13" t="s">
        <v>566</v>
      </c>
      <c r="G1495" s="14">
        <v>70</v>
      </c>
      <c r="H1495" s="14">
        <v>25</v>
      </c>
      <c r="I1495" s="1198" t="s">
        <v>3804</v>
      </c>
      <c r="J1495" s="1199"/>
      <c r="K1495" s="1199"/>
      <c r="L1495" s="1200"/>
      <c r="M1495" s="121" t="s">
        <v>67</v>
      </c>
      <c r="N1495" s="15"/>
      <c r="O1495" s="1196" t="s">
        <v>3830</v>
      </c>
      <c r="P1495" s="1197"/>
      <c r="Q1495" s="64" t="s">
        <v>84</v>
      </c>
    </row>
    <row r="1496" spans="1:18" hidden="1" outlineLevel="2">
      <c r="A1496" s="7" t="s">
        <v>41</v>
      </c>
      <c r="B1496" s="7" t="s">
        <v>41</v>
      </c>
      <c r="C1496" s="7" t="s">
        <v>41</v>
      </c>
      <c r="D1496" s="96" t="s">
        <v>3796</v>
      </c>
      <c r="E1496" s="58" t="s">
        <v>8852</v>
      </c>
      <c r="F1496" s="17"/>
      <c r="G1496" s="18"/>
      <c r="H1496" s="19"/>
      <c r="I1496" s="77" t="str">
        <f>"6311"</f>
        <v>6311</v>
      </c>
      <c r="J1496" s="77" t="s">
        <v>3477</v>
      </c>
      <c r="K1496" s="78" t="s">
        <v>132</v>
      </c>
      <c r="L1496" s="79" t="s">
        <v>688</v>
      </c>
      <c r="M1496" s="80"/>
      <c r="N1496" s="81"/>
      <c r="O1496" s="82" t="s">
        <v>750</v>
      </c>
      <c r="P1496" s="78" t="s">
        <v>132</v>
      </c>
      <c r="Q1496" s="229" t="s">
        <v>688</v>
      </c>
      <c r="R1496" s="1192" t="s">
        <v>5924</v>
      </c>
    </row>
    <row r="1497" spans="1:18" hidden="1" outlineLevel="2">
      <c r="A1497" s="7" t="s">
        <v>41</v>
      </c>
      <c r="B1497" s="7" t="s">
        <v>41</v>
      </c>
      <c r="C1497" s="7" t="s">
        <v>41</v>
      </c>
      <c r="D1497" s="96" t="s">
        <v>3796</v>
      </c>
      <c r="E1497" s="58" t="s">
        <v>8852</v>
      </c>
      <c r="F1497" s="17"/>
      <c r="G1497" s="18"/>
      <c r="H1497" s="19"/>
      <c r="I1497" s="20" t="s">
        <v>288</v>
      </c>
      <c r="J1497" s="20" t="s">
        <v>3478</v>
      </c>
      <c r="K1497" s="24"/>
      <c r="L1497" s="25" t="s">
        <v>84</v>
      </c>
      <c r="M1497" s="66"/>
      <c r="N1497" s="23"/>
      <c r="O1497" s="21"/>
      <c r="P1497" s="24"/>
      <c r="Q1497" s="213" t="s">
        <v>688</v>
      </c>
      <c r="R1497" s="1193"/>
    </row>
    <row r="1498" spans="1:18" hidden="1" outlineLevel="2">
      <c r="A1498" s="7" t="s">
        <v>41</v>
      </c>
      <c r="B1498" s="7" t="s">
        <v>41</v>
      </c>
      <c r="C1498" s="7" t="s">
        <v>41</v>
      </c>
      <c r="D1498" s="96" t="s">
        <v>3796</v>
      </c>
      <c r="E1498" s="58" t="s">
        <v>8852</v>
      </c>
      <c r="F1498" s="17"/>
      <c r="G1498" s="18"/>
      <c r="H1498" s="19"/>
      <c r="I1498" s="26" t="s">
        <v>289</v>
      </c>
      <c r="J1498" s="26" t="s">
        <v>3479</v>
      </c>
      <c r="K1498" s="33" t="s">
        <v>132</v>
      </c>
      <c r="L1498" s="31" t="s">
        <v>688</v>
      </c>
      <c r="M1498" s="123"/>
      <c r="N1498" s="124"/>
      <c r="O1498" s="126"/>
      <c r="P1498" s="125"/>
      <c r="Q1498" s="218"/>
      <c r="R1498" s="1193"/>
    </row>
    <row r="1499" spans="1:18" hidden="1" outlineLevel="2">
      <c r="A1499" s="7" t="s">
        <v>41</v>
      </c>
      <c r="B1499" s="7" t="s">
        <v>41</v>
      </c>
      <c r="C1499" s="7" t="s">
        <v>41</v>
      </c>
      <c r="D1499" s="96" t="s">
        <v>3796</v>
      </c>
      <c r="E1499" s="58" t="s">
        <v>8852</v>
      </c>
      <c r="F1499" s="17"/>
      <c r="G1499" s="18"/>
      <c r="H1499" s="19"/>
      <c r="I1499" s="26" t="s">
        <v>290</v>
      </c>
      <c r="J1499" s="26" t="s">
        <v>3480</v>
      </c>
      <c r="K1499" s="33" t="s">
        <v>132</v>
      </c>
      <c r="L1499" s="31" t="s">
        <v>84</v>
      </c>
      <c r="M1499" s="123"/>
      <c r="N1499" s="124"/>
      <c r="O1499" s="126"/>
      <c r="P1499" s="125"/>
      <c r="Q1499" s="218"/>
      <c r="R1499" s="1193"/>
    </row>
    <row r="1500" spans="1:18" hidden="1" outlineLevel="2">
      <c r="A1500" s="7" t="s">
        <v>41</v>
      </c>
      <c r="B1500" s="7" t="s">
        <v>41</v>
      </c>
      <c r="C1500" s="7" t="s">
        <v>41</v>
      </c>
      <c r="D1500" s="96" t="s">
        <v>3796</v>
      </c>
      <c r="E1500" s="58" t="s">
        <v>8852</v>
      </c>
      <c r="F1500" s="17"/>
      <c r="G1500" s="18"/>
      <c r="H1500" s="19"/>
      <c r="I1500" s="26" t="s">
        <v>291</v>
      </c>
      <c r="J1500" s="26" t="s">
        <v>3481</v>
      </c>
      <c r="K1500" s="33" t="s">
        <v>174</v>
      </c>
      <c r="L1500" s="31" t="s">
        <v>84</v>
      </c>
      <c r="M1500" s="123"/>
      <c r="N1500" s="124"/>
      <c r="O1500" s="126"/>
      <c r="P1500" s="125"/>
      <c r="Q1500" s="218"/>
      <c r="R1500" s="1193"/>
    </row>
    <row r="1501" spans="1:18" hidden="1" outlineLevel="2">
      <c r="A1501" s="7" t="s">
        <v>41</v>
      </c>
      <c r="B1501" s="7" t="s">
        <v>41</v>
      </c>
      <c r="C1501" s="7" t="s">
        <v>41</v>
      </c>
      <c r="D1501" s="96" t="s">
        <v>3796</v>
      </c>
      <c r="E1501" s="58" t="s">
        <v>8852</v>
      </c>
      <c r="F1501" s="17"/>
      <c r="G1501" s="18"/>
      <c r="H1501" s="19"/>
      <c r="I1501" s="26" t="s">
        <v>292</v>
      </c>
      <c r="J1501" s="26" t="s">
        <v>3482</v>
      </c>
      <c r="K1501" s="33" t="s">
        <v>179</v>
      </c>
      <c r="L1501" s="31" t="s">
        <v>84</v>
      </c>
      <c r="M1501" s="59"/>
      <c r="N1501" s="10"/>
      <c r="O1501" s="30" t="s">
        <v>3885</v>
      </c>
      <c r="P1501" s="33" t="s">
        <v>132</v>
      </c>
      <c r="Q1501" s="214" t="s">
        <v>688</v>
      </c>
      <c r="R1501" s="1193"/>
    </row>
    <row r="1502" spans="1:18" hidden="1" outlineLevel="2">
      <c r="A1502" s="7" t="s">
        <v>41</v>
      </c>
      <c r="B1502" s="7" t="s">
        <v>41</v>
      </c>
      <c r="C1502" s="7" t="s">
        <v>41</v>
      </c>
      <c r="D1502" s="96" t="s">
        <v>3796</v>
      </c>
      <c r="E1502" s="58" t="s">
        <v>8852</v>
      </c>
      <c r="F1502" s="17"/>
      <c r="G1502" s="18"/>
      <c r="H1502" s="19"/>
      <c r="I1502" s="20" t="s">
        <v>293</v>
      </c>
      <c r="J1502" s="20" t="s">
        <v>3483</v>
      </c>
      <c r="K1502" s="24"/>
      <c r="L1502" s="25" t="s">
        <v>84</v>
      </c>
      <c r="M1502" s="66"/>
      <c r="N1502" s="23"/>
      <c r="O1502" s="24"/>
      <c r="P1502" s="24"/>
      <c r="Q1502" s="213" t="s">
        <v>688</v>
      </c>
      <c r="R1502" s="1193"/>
    </row>
    <row r="1503" spans="1:18" hidden="1" outlineLevel="2">
      <c r="A1503" s="7" t="s">
        <v>41</v>
      </c>
      <c r="B1503" s="7" t="s">
        <v>41</v>
      </c>
      <c r="C1503" s="7" t="s">
        <v>41</v>
      </c>
      <c r="D1503" s="96" t="s">
        <v>3796</v>
      </c>
      <c r="E1503" s="58" t="s">
        <v>8852</v>
      </c>
      <c r="F1503" s="17"/>
      <c r="G1503" s="18"/>
      <c r="H1503" s="19"/>
      <c r="I1503" s="26" t="s">
        <v>294</v>
      </c>
      <c r="J1503" s="26" t="s">
        <v>3449</v>
      </c>
      <c r="K1503" s="33" t="s">
        <v>132</v>
      </c>
      <c r="L1503" s="31" t="s">
        <v>688</v>
      </c>
      <c r="M1503" s="83"/>
      <c r="N1503" s="84"/>
      <c r="O1503" s="30" t="s">
        <v>3881</v>
      </c>
      <c r="P1503" s="33" t="s">
        <v>132</v>
      </c>
      <c r="Q1503" s="214" t="s">
        <v>688</v>
      </c>
      <c r="R1503" s="1193"/>
    </row>
    <row r="1504" spans="1:18" hidden="1" outlineLevel="2">
      <c r="A1504" s="7" t="s">
        <v>41</v>
      </c>
      <c r="B1504" s="7" t="s">
        <v>41</v>
      </c>
      <c r="C1504" s="7" t="s">
        <v>41</v>
      </c>
      <c r="D1504" s="96" t="s">
        <v>3796</v>
      </c>
      <c r="E1504" s="58" t="s">
        <v>8852</v>
      </c>
      <c r="F1504" s="17"/>
      <c r="G1504" s="18"/>
      <c r="H1504" s="19"/>
      <c r="I1504" s="26" t="s">
        <v>295</v>
      </c>
      <c r="J1504" s="26" t="s">
        <v>3484</v>
      </c>
      <c r="K1504" s="33" t="s">
        <v>269</v>
      </c>
      <c r="L1504" s="31" t="s">
        <v>84</v>
      </c>
      <c r="M1504" s="97" t="s">
        <v>67</v>
      </c>
      <c r="N1504" s="10" t="s">
        <v>567</v>
      </c>
      <c r="O1504" s="33" t="s">
        <v>3886</v>
      </c>
      <c r="P1504" s="33" t="s">
        <v>834</v>
      </c>
      <c r="Q1504" s="214" t="s">
        <v>688</v>
      </c>
      <c r="R1504" s="1193"/>
    </row>
    <row r="1505" spans="1:18" hidden="1" outlineLevel="2">
      <c r="A1505" s="7" t="s">
        <v>41</v>
      </c>
      <c r="B1505" s="7" t="s">
        <v>41</v>
      </c>
      <c r="C1505" s="7" t="s">
        <v>41</v>
      </c>
      <c r="D1505" s="96" t="s">
        <v>3796</v>
      </c>
      <c r="E1505" s="58" t="s">
        <v>8852</v>
      </c>
      <c r="F1505" s="17"/>
      <c r="G1505" s="18"/>
      <c r="H1505" s="19"/>
      <c r="I1505" s="26" t="s">
        <v>296</v>
      </c>
      <c r="J1505" s="26" t="s">
        <v>3485</v>
      </c>
      <c r="K1505" s="33" t="s">
        <v>269</v>
      </c>
      <c r="L1505" s="31" t="s">
        <v>84</v>
      </c>
      <c r="M1505" s="123"/>
      <c r="N1505" s="124"/>
      <c r="O1505" s="125"/>
      <c r="P1505" s="125"/>
      <c r="Q1505" s="218"/>
      <c r="R1505" s="1193"/>
    </row>
    <row r="1506" spans="1:18" hidden="1" outlineLevel="2">
      <c r="A1506" s="7" t="s">
        <v>41</v>
      </c>
      <c r="B1506" s="7" t="s">
        <v>41</v>
      </c>
      <c r="C1506" s="7" t="s">
        <v>41</v>
      </c>
      <c r="D1506" s="96" t="s">
        <v>3796</v>
      </c>
      <c r="E1506" s="58" t="s">
        <v>8852</v>
      </c>
      <c r="F1506" s="17"/>
      <c r="G1506" s="18"/>
      <c r="H1506" s="19"/>
      <c r="I1506" s="26" t="s">
        <v>297</v>
      </c>
      <c r="J1506" s="26" t="s">
        <v>3486</v>
      </c>
      <c r="K1506" s="33" t="s">
        <v>269</v>
      </c>
      <c r="L1506" s="31" t="s">
        <v>84</v>
      </c>
      <c r="M1506" s="123"/>
      <c r="N1506" s="124"/>
      <c r="O1506" s="125"/>
      <c r="P1506" s="125"/>
      <c r="Q1506" s="218"/>
      <c r="R1506" s="1193"/>
    </row>
    <row r="1507" spans="1:18" hidden="1" outlineLevel="2">
      <c r="A1507" s="7" t="s">
        <v>41</v>
      </c>
      <c r="B1507" s="7" t="s">
        <v>41</v>
      </c>
      <c r="C1507" s="7" t="s">
        <v>41</v>
      </c>
      <c r="D1507" s="96" t="s">
        <v>3796</v>
      </c>
      <c r="E1507" s="58" t="s">
        <v>8852</v>
      </c>
      <c r="F1507" s="17"/>
      <c r="G1507" s="18"/>
      <c r="H1507" s="19"/>
      <c r="I1507" s="26" t="s">
        <v>298</v>
      </c>
      <c r="J1507" s="26" t="s">
        <v>3487</v>
      </c>
      <c r="K1507" s="33" t="s">
        <v>142</v>
      </c>
      <c r="L1507" s="31" t="s">
        <v>84</v>
      </c>
      <c r="M1507" s="123"/>
      <c r="N1507" s="124"/>
      <c r="O1507" s="125"/>
      <c r="P1507" s="125"/>
      <c r="Q1507" s="218"/>
      <c r="R1507" s="1193"/>
    </row>
    <row r="1508" spans="1:18" ht="13.5" hidden="1" outlineLevel="2" thickBot="1">
      <c r="A1508" s="7" t="s">
        <v>41</v>
      </c>
      <c r="B1508" s="7" t="s">
        <v>41</v>
      </c>
      <c r="C1508" s="7" t="s">
        <v>41</v>
      </c>
      <c r="D1508" s="96" t="s">
        <v>3796</v>
      </c>
      <c r="E1508" s="58" t="s">
        <v>8852</v>
      </c>
      <c r="F1508" s="38"/>
      <c r="G1508" s="39"/>
      <c r="H1508" s="40"/>
      <c r="I1508" s="41" t="str">
        <f>"7383"</f>
        <v>7383</v>
      </c>
      <c r="J1508" s="41" t="s">
        <v>3476</v>
      </c>
      <c r="K1508" s="67" t="s">
        <v>132</v>
      </c>
      <c r="L1508" s="57" t="s">
        <v>84</v>
      </c>
      <c r="M1508" s="135"/>
      <c r="N1508" s="136"/>
      <c r="O1508" s="170"/>
      <c r="P1508" s="152"/>
      <c r="Q1508" s="220"/>
      <c r="R1508" s="1194"/>
    </row>
    <row r="1509" spans="1:18" ht="13.5" hidden="1" outlineLevel="2" thickBot="1">
      <c r="A1509" s="7" t="s">
        <v>41</v>
      </c>
      <c r="B1509" s="7" t="s">
        <v>41</v>
      </c>
      <c r="C1509" s="7" t="s">
        <v>41</v>
      </c>
      <c r="D1509" s="96" t="s">
        <v>3796</v>
      </c>
      <c r="E1509" s="58" t="s">
        <v>8852</v>
      </c>
      <c r="F1509" s="198"/>
      <c r="G1509" s="198"/>
      <c r="H1509" s="198"/>
      <c r="I1509" s="198"/>
      <c r="J1509" s="198"/>
      <c r="K1509" s="198"/>
      <c r="L1509" s="198"/>
      <c r="M1509" s="9"/>
      <c r="N1509" s="9"/>
      <c r="O1509" s="9"/>
      <c r="P1509" s="9"/>
      <c r="Q1509" s="7"/>
    </row>
    <row r="1510" spans="1:18" ht="13.5" outlineLevel="1" collapsed="1" thickBot="1">
      <c r="A1510" s="7" t="s">
        <v>41</v>
      </c>
      <c r="B1510" s="7" t="s">
        <v>41</v>
      </c>
      <c r="C1510" s="7" t="s">
        <v>41</v>
      </c>
      <c r="D1510" s="96" t="s">
        <v>3796</v>
      </c>
      <c r="E1510" s="3" t="s">
        <v>8853</v>
      </c>
      <c r="F1510" s="13" t="s">
        <v>568</v>
      </c>
      <c r="G1510" s="14">
        <v>70</v>
      </c>
      <c r="H1510" s="14">
        <v>25</v>
      </c>
      <c r="I1510" s="1198" t="s">
        <v>3805</v>
      </c>
      <c r="J1510" s="1199"/>
      <c r="K1510" s="1199"/>
      <c r="L1510" s="1200"/>
      <c r="M1510" s="121" t="s">
        <v>67</v>
      </c>
      <c r="N1510" s="15"/>
      <c r="O1510" s="1196" t="s">
        <v>3830</v>
      </c>
      <c r="P1510" s="1197"/>
      <c r="Q1510" s="64" t="s">
        <v>84</v>
      </c>
    </row>
    <row r="1511" spans="1:18" hidden="1" outlineLevel="2">
      <c r="A1511" s="7" t="s">
        <v>41</v>
      </c>
      <c r="B1511" s="7" t="s">
        <v>41</v>
      </c>
      <c r="C1511" s="7" t="s">
        <v>41</v>
      </c>
      <c r="D1511" s="96" t="s">
        <v>3796</v>
      </c>
      <c r="E1511" s="58" t="s">
        <v>8853</v>
      </c>
      <c r="F1511" s="17"/>
      <c r="G1511" s="18"/>
      <c r="H1511" s="19"/>
      <c r="I1511" s="77" t="str">
        <f>"6311"</f>
        <v>6311</v>
      </c>
      <c r="J1511" s="77" t="s">
        <v>3477</v>
      </c>
      <c r="K1511" s="78" t="s">
        <v>132</v>
      </c>
      <c r="L1511" s="79" t="s">
        <v>688</v>
      </c>
      <c r="M1511" s="80"/>
      <c r="N1511" s="81"/>
      <c r="O1511" s="82" t="s">
        <v>750</v>
      </c>
      <c r="P1511" s="78" t="s">
        <v>132</v>
      </c>
      <c r="Q1511" s="229" t="s">
        <v>688</v>
      </c>
      <c r="R1511" s="1192" t="s">
        <v>5925</v>
      </c>
    </row>
    <row r="1512" spans="1:18" hidden="1" outlineLevel="2">
      <c r="A1512" s="7" t="s">
        <v>41</v>
      </c>
      <c r="B1512" s="7" t="s">
        <v>41</v>
      </c>
      <c r="C1512" s="7" t="s">
        <v>41</v>
      </c>
      <c r="D1512" s="96" t="s">
        <v>3796</v>
      </c>
      <c r="E1512" s="58" t="s">
        <v>8853</v>
      </c>
      <c r="F1512" s="17"/>
      <c r="G1512" s="18"/>
      <c r="H1512" s="19"/>
      <c r="I1512" s="20" t="s">
        <v>288</v>
      </c>
      <c r="J1512" s="20" t="s">
        <v>3478</v>
      </c>
      <c r="K1512" s="24"/>
      <c r="L1512" s="25" t="s">
        <v>84</v>
      </c>
      <c r="M1512" s="66"/>
      <c r="N1512" s="23"/>
      <c r="O1512" s="21"/>
      <c r="P1512" s="24"/>
      <c r="Q1512" s="213" t="s">
        <v>688</v>
      </c>
      <c r="R1512" s="1193"/>
    </row>
    <row r="1513" spans="1:18" hidden="1" outlineLevel="2">
      <c r="A1513" s="7" t="s">
        <v>41</v>
      </c>
      <c r="B1513" s="7" t="s">
        <v>41</v>
      </c>
      <c r="C1513" s="7" t="s">
        <v>41</v>
      </c>
      <c r="D1513" s="96" t="s">
        <v>3796</v>
      </c>
      <c r="E1513" s="58" t="s">
        <v>8853</v>
      </c>
      <c r="F1513" s="17"/>
      <c r="G1513" s="18"/>
      <c r="H1513" s="19"/>
      <c r="I1513" s="26" t="s">
        <v>289</v>
      </c>
      <c r="J1513" s="26" t="s">
        <v>3479</v>
      </c>
      <c r="K1513" s="33" t="s">
        <v>132</v>
      </c>
      <c r="L1513" s="31" t="s">
        <v>688</v>
      </c>
      <c r="M1513" s="123"/>
      <c r="N1513" s="124"/>
      <c r="O1513" s="126"/>
      <c r="P1513" s="125"/>
      <c r="Q1513" s="218"/>
      <c r="R1513" s="1193"/>
    </row>
    <row r="1514" spans="1:18" hidden="1" outlineLevel="2">
      <c r="A1514" s="7" t="s">
        <v>41</v>
      </c>
      <c r="B1514" s="7" t="s">
        <v>41</v>
      </c>
      <c r="C1514" s="7" t="s">
        <v>41</v>
      </c>
      <c r="D1514" s="96" t="s">
        <v>3796</v>
      </c>
      <c r="E1514" s="58" t="s">
        <v>8853</v>
      </c>
      <c r="F1514" s="17"/>
      <c r="G1514" s="18"/>
      <c r="H1514" s="19"/>
      <c r="I1514" s="26" t="s">
        <v>290</v>
      </c>
      <c r="J1514" s="26" t="s">
        <v>3480</v>
      </c>
      <c r="K1514" s="33" t="s">
        <v>132</v>
      </c>
      <c r="L1514" s="31" t="s">
        <v>84</v>
      </c>
      <c r="M1514" s="123"/>
      <c r="N1514" s="124"/>
      <c r="O1514" s="126"/>
      <c r="P1514" s="125"/>
      <c r="Q1514" s="218"/>
      <c r="R1514" s="1193"/>
    </row>
    <row r="1515" spans="1:18" hidden="1" outlineLevel="2">
      <c r="A1515" s="7" t="s">
        <v>41</v>
      </c>
      <c r="B1515" s="7" t="s">
        <v>41</v>
      </c>
      <c r="C1515" s="7" t="s">
        <v>41</v>
      </c>
      <c r="D1515" s="96" t="s">
        <v>3796</v>
      </c>
      <c r="E1515" s="58" t="s">
        <v>8853</v>
      </c>
      <c r="F1515" s="17"/>
      <c r="G1515" s="18"/>
      <c r="H1515" s="19"/>
      <c r="I1515" s="26" t="s">
        <v>291</v>
      </c>
      <c r="J1515" s="26" t="s">
        <v>3481</v>
      </c>
      <c r="K1515" s="33" t="s">
        <v>174</v>
      </c>
      <c r="L1515" s="31" t="s">
        <v>84</v>
      </c>
      <c r="M1515" s="123"/>
      <c r="N1515" s="124"/>
      <c r="O1515" s="126"/>
      <c r="P1515" s="125"/>
      <c r="Q1515" s="218"/>
      <c r="R1515" s="1193"/>
    </row>
    <row r="1516" spans="1:18" hidden="1" outlineLevel="2">
      <c r="A1516" s="7" t="s">
        <v>41</v>
      </c>
      <c r="B1516" s="7" t="s">
        <v>41</v>
      </c>
      <c r="C1516" s="7" t="s">
        <v>41</v>
      </c>
      <c r="D1516" s="96" t="s">
        <v>3796</v>
      </c>
      <c r="E1516" s="58" t="s">
        <v>8853</v>
      </c>
      <c r="F1516" s="17"/>
      <c r="G1516" s="18"/>
      <c r="H1516" s="19"/>
      <c r="I1516" s="26" t="s">
        <v>292</v>
      </c>
      <c r="J1516" s="26" t="s">
        <v>3482</v>
      </c>
      <c r="K1516" s="33" t="s">
        <v>179</v>
      </c>
      <c r="L1516" s="31" t="s">
        <v>84</v>
      </c>
      <c r="M1516" s="59"/>
      <c r="N1516" s="10"/>
      <c r="O1516" s="30" t="s">
        <v>3887</v>
      </c>
      <c r="P1516" s="33" t="s">
        <v>132</v>
      </c>
      <c r="Q1516" s="214" t="s">
        <v>688</v>
      </c>
      <c r="R1516" s="1193"/>
    </row>
    <row r="1517" spans="1:18" hidden="1" outlineLevel="2">
      <c r="A1517" s="7" t="s">
        <v>41</v>
      </c>
      <c r="B1517" s="7" t="s">
        <v>41</v>
      </c>
      <c r="C1517" s="7" t="s">
        <v>41</v>
      </c>
      <c r="D1517" s="96" t="s">
        <v>3796</v>
      </c>
      <c r="E1517" s="58" t="s">
        <v>8853</v>
      </c>
      <c r="F1517" s="17"/>
      <c r="G1517" s="18"/>
      <c r="H1517" s="19"/>
      <c r="I1517" s="20" t="s">
        <v>293</v>
      </c>
      <c r="J1517" s="20" t="s">
        <v>3483</v>
      </c>
      <c r="K1517" s="24"/>
      <c r="L1517" s="25" t="s">
        <v>84</v>
      </c>
      <c r="M1517" s="66"/>
      <c r="N1517" s="23"/>
      <c r="O1517" s="24"/>
      <c r="P1517" s="24"/>
      <c r="Q1517" s="213" t="s">
        <v>688</v>
      </c>
      <c r="R1517" s="1193"/>
    </row>
    <row r="1518" spans="1:18" hidden="1" outlineLevel="2">
      <c r="A1518" s="7" t="s">
        <v>41</v>
      </c>
      <c r="B1518" s="7" t="s">
        <v>41</v>
      </c>
      <c r="C1518" s="7" t="s">
        <v>41</v>
      </c>
      <c r="D1518" s="96" t="s">
        <v>3796</v>
      </c>
      <c r="E1518" s="58" t="s">
        <v>8853</v>
      </c>
      <c r="F1518" s="17"/>
      <c r="G1518" s="18"/>
      <c r="H1518" s="19"/>
      <c r="I1518" s="26" t="s">
        <v>294</v>
      </c>
      <c r="J1518" s="26" t="s">
        <v>3449</v>
      </c>
      <c r="K1518" s="33" t="s">
        <v>132</v>
      </c>
      <c r="L1518" s="31" t="s">
        <v>688</v>
      </c>
      <c r="M1518" s="83"/>
      <c r="N1518" s="84"/>
      <c r="O1518" s="30" t="s">
        <v>3888</v>
      </c>
      <c r="P1518" s="33" t="s">
        <v>132</v>
      </c>
      <c r="Q1518" s="214" t="s">
        <v>688</v>
      </c>
      <c r="R1518" s="1193"/>
    </row>
    <row r="1519" spans="1:18" hidden="1" outlineLevel="2">
      <c r="A1519" s="7" t="s">
        <v>41</v>
      </c>
      <c r="B1519" s="7" t="s">
        <v>41</v>
      </c>
      <c r="C1519" s="7" t="s">
        <v>41</v>
      </c>
      <c r="D1519" s="96" t="s">
        <v>3796</v>
      </c>
      <c r="E1519" s="58" t="s">
        <v>8853</v>
      </c>
      <c r="F1519" s="17"/>
      <c r="G1519" s="18"/>
      <c r="H1519" s="19"/>
      <c r="I1519" s="26" t="s">
        <v>295</v>
      </c>
      <c r="J1519" s="26" t="s">
        <v>3484</v>
      </c>
      <c r="K1519" s="33" t="s">
        <v>269</v>
      </c>
      <c r="L1519" s="31" t="s">
        <v>84</v>
      </c>
      <c r="M1519" s="97" t="s">
        <v>67</v>
      </c>
      <c r="N1519" s="10" t="s">
        <v>569</v>
      </c>
      <c r="O1519" s="33" t="s">
        <v>3889</v>
      </c>
      <c r="P1519" s="33" t="s">
        <v>794</v>
      </c>
      <c r="Q1519" s="214" t="s">
        <v>688</v>
      </c>
      <c r="R1519" s="1193"/>
    </row>
    <row r="1520" spans="1:18" hidden="1" outlineLevel="2">
      <c r="A1520" s="7" t="s">
        <v>41</v>
      </c>
      <c r="B1520" s="7" t="s">
        <v>41</v>
      </c>
      <c r="C1520" s="7" t="s">
        <v>41</v>
      </c>
      <c r="D1520" s="96" t="s">
        <v>3796</v>
      </c>
      <c r="E1520" s="58" t="s">
        <v>8853</v>
      </c>
      <c r="F1520" s="17"/>
      <c r="G1520" s="18"/>
      <c r="H1520" s="19"/>
      <c r="I1520" s="26" t="s">
        <v>296</v>
      </c>
      <c r="J1520" s="26" t="s">
        <v>3485</v>
      </c>
      <c r="K1520" s="33" t="s">
        <v>269</v>
      </c>
      <c r="L1520" s="31" t="s">
        <v>84</v>
      </c>
      <c r="M1520" s="123"/>
      <c r="N1520" s="124"/>
      <c r="O1520" s="125"/>
      <c r="P1520" s="125"/>
      <c r="Q1520" s="218"/>
      <c r="R1520" s="1193"/>
    </row>
    <row r="1521" spans="1:18" hidden="1" outlineLevel="2">
      <c r="A1521" s="7" t="s">
        <v>41</v>
      </c>
      <c r="B1521" s="7" t="s">
        <v>41</v>
      </c>
      <c r="C1521" s="7" t="s">
        <v>41</v>
      </c>
      <c r="D1521" s="96" t="s">
        <v>3796</v>
      </c>
      <c r="E1521" s="58" t="s">
        <v>8853</v>
      </c>
      <c r="F1521" s="17"/>
      <c r="G1521" s="18"/>
      <c r="H1521" s="19"/>
      <c r="I1521" s="26" t="s">
        <v>297</v>
      </c>
      <c r="J1521" s="26" t="s">
        <v>3486</v>
      </c>
      <c r="K1521" s="33" t="s">
        <v>269</v>
      </c>
      <c r="L1521" s="31" t="s">
        <v>84</v>
      </c>
      <c r="M1521" s="123"/>
      <c r="N1521" s="124"/>
      <c r="O1521" s="125"/>
      <c r="P1521" s="125"/>
      <c r="Q1521" s="218"/>
      <c r="R1521" s="1193"/>
    </row>
    <row r="1522" spans="1:18" hidden="1" outlineLevel="2">
      <c r="A1522" s="7" t="s">
        <v>41</v>
      </c>
      <c r="B1522" s="7" t="s">
        <v>41</v>
      </c>
      <c r="C1522" s="7" t="s">
        <v>41</v>
      </c>
      <c r="D1522" s="96" t="s">
        <v>3796</v>
      </c>
      <c r="E1522" s="58" t="s">
        <v>8853</v>
      </c>
      <c r="F1522" s="17"/>
      <c r="G1522" s="18"/>
      <c r="H1522" s="19"/>
      <c r="I1522" s="26" t="s">
        <v>298</v>
      </c>
      <c r="J1522" s="26" t="s">
        <v>3487</v>
      </c>
      <c r="K1522" s="33" t="s">
        <v>142</v>
      </c>
      <c r="L1522" s="31" t="s">
        <v>84</v>
      </c>
      <c r="M1522" s="123"/>
      <c r="N1522" s="124"/>
      <c r="O1522" s="125"/>
      <c r="P1522" s="125"/>
      <c r="Q1522" s="218"/>
      <c r="R1522" s="1193"/>
    </row>
    <row r="1523" spans="1:18" ht="13.5" hidden="1" outlineLevel="2" thickBot="1">
      <c r="A1523" s="7" t="s">
        <v>41</v>
      </c>
      <c r="B1523" s="7" t="s">
        <v>41</v>
      </c>
      <c r="C1523" s="7" t="s">
        <v>41</v>
      </c>
      <c r="D1523" s="96" t="s">
        <v>3796</v>
      </c>
      <c r="E1523" s="58" t="s">
        <v>8853</v>
      </c>
      <c r="F1523" s="38"/>
      <c r="G1523" s="39"/>
      <c r="H1523" s="40"/>
      <c r="I1523" s="41" t="str">
        <f>"7383"</f>
        <v>7383</v>
      </c>
      <c r="J1523" s="41" t="s">
        <v>3476</v>
      </c>
      <c r="K1523" s="67" t="s">
        <v>132</v>
      </c>
      <c r="L1523" s="57" t="s">
        <v>84</v>
      </c>
      <c r="M1523" s="135"/>
      <c r="N1523" s="136"/>
      <c r="O1523" s="170"/>
      <c r="P1523" s="152"/>
      <c r="Q1523" s="220"/>
      <c r="R1523" s="1194"/>
    </row>
    <row r="1524" spans="1:18" ht="13.5" hidden="1" outlineLevel="2" thickBot="1">
      <c r="A1524" s="7" t="s">
        <v>41</v>
      </c>
      <c r="B1524" s="7" t="s">
        <v>41</v>
      </c>
      <c r="C1524" s="7" t="s">
        <v>41</v>
      </c>
      <c r="D1524" s="96" t="s">
        <v>3796</v>
      </c>
      <c r="E1524" s="58" t="s">
        <v>8853</v>
      </c>
      <c r="F1524" s="198"/>
      <c r="G1524" s="198"/>
      <c r="H1524" s="198"/>
      <c r="I1524" s="198"/>
      <c r="J1524" s="198"/>
      <c r="K1524" s="198"/>
      <c r="L1524" s="198"/>
      <c r="M1524" s="9"/>
      <c r="N1524" s="9"/>
      <c r="O1524" s="9"/>
      <c r="P1524" s="9"/>
      <c r="Q1524" s="7"/>
    </row>
    <row r="1525" spans="1:18" ht="13.5" outlineLevel="1" collapsed="1" thickBot="1">
      <c r="A1525" s="7" t="s">
        <v>41</v>
      </c>
      <c r="B1525" s="7" t="s">
        <v>41</v>
      </c>
      <c r="C1525" s="7" t="s">
        <v>41</v>
      </c>
      <c r="D1525" s="96" t="s">
        <v>3796</v>
      </c>
      <c r="E1525" s="3" t="s">
        <v>8854</v>
      </c>
      <c r="F1525" s="13" t="s">
        <v>570</v>
      </c>
      <c r="G1525" s="14">
        <v>70</v>
      </c>
      <c r="H1525" s="14">
        <v>25</v>
      </c>
      <c r="I1525" s="1198" t="s">
        <v>3806</v>
      </c>
      <c r="J1525" s="1199"/>
      <c r="K1525" s="1199"/>
      <c r="L1525" s="1200"/>
      <c r="M1525" s="121" t="s">
        <v>67</v>
      </c>
      <c r="N1525" s="15"/>
      <c r="O1525" s="1196" t="s">
        <v>3832</v>
      </c>
      <c r="P1525" s="1197"/>
      <c r="Q1525" s="64" t="s">
        <v>84</v>
      </c>
    </row>
    <row r="1526" spans="1:18" hidden="1" outlineLevel="2">
      <c r="A1526" s="7" t="s">
        <v>41</v>
      </c>
      <c r="B1526" s="7" t="s">
        <v>41</v>
      </c>
      <c r="C1526" s="7" t="s">
        <v>41</v>
      </c>
      <c r="D1526" s="96" t="s">
        <v>3796</v>
      </c>
      <c r="E1526" s="58" t="s">
        <v>8854</v>
      </c>
      <c r="F1526" s="17"/>
      <c r="G1526" s="18"/>
      <c r="H1526" s="19"/>
      <c r="I1526" s="77" t="str">
        <f>"6311"</f>
        <v>6311</v>
      </c>
      <c r="J1526" s="77" t="s">
        <v>3477</v>
      </c>
      <c r="K1526" s="78" t="s">
        <v>132</v>
      </c>
      <c r="L1526" s="79" t="s">
        <v>688</v>
      </c>
      <c r="M1526" s="80"/>
      <c r="N1526" s="81"/>
      <c r="O1526" s="82" t="s">
        <v>750</v>
      </c>
      <c r="P1526" s="78" t="s">
        <v>132</v>
      </c>
      <c r="Q1526" s="229" t="s">
        <v>688</v>
      </c>
      <c r="R1526" s="1192" t="s">
        <v>5926</v>
      </c>
    </row>
    <row r="1527" spans="1:18" hidden="1" outlineLevel="2">
      <c r="A1527" s="7" t="s">
        <v>41</v>
      </c>
      <c r="B1527" s="7" t="s">
        <v>41</v>
      </c>
      <c r="C1527" s="7" t="s">
        <v>41</v>
      </c>
      <c r="D1527" s="96" t="s">
        <v>3796</v>
      </c>
      <c r="E1527" s="58" t="s">
        <v>8854</v>
      </c>
      <c r="F1527" s="17"/>
      <c r="G1527" s="18"/>
      <c r="H1527" s="19"/>
      <c r="I1527" s="20" t="s">
        <v>288</v>
      </c>
      <c r="J1527" s="20" t="s">
        <v>3478</v>
      </c>
      <c r="K1527" s="24"/>
      <c r="L1527" s="25" t="s">
        <v>84</v>
      </c>
      <c r="M1527" s="66"/>
      <c r="N1527" s="23"/>
      <c r="O1527" s="21"/>
      <c r="P1527" s="24"/>
      <c r="Q1527" s="213" t="s">
        <v>688</v>
      </c>
      <c r="R1527" s="1193"/>
    </row>
    <row r="1528" spans="1:18" hidden="1" outlineLevel="2">
      <c r="A1528" s="7" t="s">
        <v>41</v>
      </c>
      <c r="B1528" s="7" t="s">
        <v>41</v>
      </c>
      <c r="C1528" s="7" t="s">
        <v>41</v>
      </c>
      <c r="D1528" s="96" t="s">
        <v>3796</v>
      </c>
      <c r="E1528" s="58" t="s">
        <v>8854</v>
      </c>
      <c r="F1528" s="17"/>
      <c r="G1528" s="18"/>
      <c r="H1528" s="19"/>
      <c r="I1528" s="26" t="s">
        <v>289</v>
      </c>
      <c r="J1528" s="26" t="s">
        <v>3479</v>
      </c>
      <c r="K1528" s="33" t="s">
        <v>132</v>
      </c>
      <c r="L1528" s="31" t="s">
        <v>688</v>
      </c>
      <c r="M1528" s="123"/>
      <c r="N1528" s="124"/>
      <c r="O1528" s="126"/>
      <c r="P1528" s="125"/>
      <c r="Q1528" s="218"/>
      <c r="R1528" s="1193"/>
    </row>
    <row r="1529" spans="1:18" hidden="1" outlineLevel="2">
      <c r="A1529" s="7" t="s">
        <v>41</v>
      </c>
      <c r="B1529" s="7" t="s">
        <v>41</v>
      </c>
      <c r="C1529" s="7" t="s">
        <v>41</v>
      </c>
      <c r="D1529" s="96" t="s">
        <v>3796</v>
      </c>
      <c r="E1529" s="58" t="s">
        <v>8854</v>
      </c>
      <c r="F1529" s="17"/>
      <c r="G1529" s="18"/>
      <c r="H1529" s="19"/>
      <c r="I1529" s="26" t="s">
        <v>290</v>
      </c>
      <c r="J1529" s="26" t="s">
        <v>3480</v>
      </c>
      <c r="K1529" s="33" t="s">
        <v>132</v>
      </c>
      <c r="L1529" s="31" t="s">
        <v>84</v>
      </c>
      <c r="M1529" s="123"/>
      <c r="N1529" s="124"/>
      <c r="O1529" s="126"/>
      <c r="P1529" s="125"/>
      <c r="Q1529" s="218"/>
      <c r="R1529" s="1193"/>
    </row>
    <row r="1530" spans="1:18" hidden="1" outlineLevel="2">
      <c r="A1530" s="7" t="s">
        <v>41</v>
      </c>
      <c r="B1530" s="7" t="s">
        <v>41</v>
      </c>
      <c r="C1530" s="7" t="s">
        <v>41</v>
      </c>
      <c r="D1530" s="96" t="s">
        <v>3796</v>
      </c>
      <c r="E1530" s="58" t="s">
        <v>8854</v>
      </c>
      <c r="F1530" s="17"/>
      <c r="G1530" s="18"/>
      <c r="H1530" s="19"/>
      <c r="I1530" s="26" t="s">
        <v>291</v>
      </c>
      <c r="J1530" s="26" t="s">
        <v>3481</v>
      </c>
      <c r="K1530" s="33" t="s">
        <v>174</v>
      </c>
      <c r="L1530" s="31" t="s">
        <v>84</v>
      </c>
      <c r="M1530" s="123"/>
      <c r="N1530" s="124"/>
      <c r="O1530" s="126"/>
      <c r="P1530" s="125"/>
      <c r="Q1530" s="218"/>
      <c r="R1530" s="1193"/>
    </row>
    <row r="1531" spans="1:18" hidden="1" outlineLevel="2">
      <c r="A1531" s="7" t="s">
        <v>41</v>
      </c>
      <c r="B1531" s="7" t="s">
        <v>41</v>
      </c>
      <c r="C1531" s="7" t="s">
        <v>41</v>
      </c>
      <c r="D1531" s="96" t="s">
        <v>3796</v>
      </c>
      <c r="E1531" s="58" t="s">
        <v>8854</v>
      </c>
      <c r="F1531" s="17"/>
      <c r="G1531" s="18"/>
      <c r="H1531" s="19"/>
      <c r="I1531" s="26" t="s">
        <v>292</v>
      </c>
      <c r="J1531" s="26" t="s">
        <v>3482</v>
      </c>
      <c r="K1531" s="33" t="s">
        <v>179</v>
      </c>
      <c r="L1531" s="31" t="s">
        <v>84</v>
      </c>
      <c r="M1531" s="59"/>
      <c r="N1531" s="10"/>
      <c r="O1531" s="30" t="s">
        <v>751</v>
      </c>
      <c r="P1531" s="33" t="s">
        <v>132</v>
      </c>
      <c r="Q1531" s="214" t="s">
        <v>688</v>
      </c>
      <c r="R1531" s="1193"/>
    </row>
    <row r="1532" spans="1:18" hidden="1" outlineLevel="2">
      <c r="A1532" s="7" t="s">
        <v>41</v>
      </c>
      <c r="B1532" s="7" t="s">
        <v>41</v>
      </c>
      <c r="C1532" s="7" t="s">
        <v>41</v>
      </c>
      <c r="D1532" s="96" t="s">
        <v>3796</v>
      </c>
      <c r="E1532" s="58" t="s">
        <v>8854</v>
      </c>
      <c r="F1532" s="17"/>
      <c r="G1532" s="18"/>
      <c r="H1532" s="19"/>
      <c r="I1532" s="20" t="s">
        <v>293</v>
      </c>
      <c r="J1532" s="20" t="s">
        <v>3483</v>
      </c>
      <c r="K1532" s="24"/>
      <c r="L1532" s="25" t="s">
        <v>84</v>
      </c>
      <c r="M1532" s="66"/>
      <c r="N1532" s="23"/>
      <c r="O1532" s="24"/>
      <c r="P1532" s="24"/>
      <c r="Q1532" s="213" t="s">
        <v>688</v>
      </c>
      <c r="R1532" s="1193"/>
    </row>
    <row r="1533" spans="1:18" hidden="1" outlineLevel="2">
      <c r="A1533" s="7" t="s">
        <v>41</v>
      </c>
      <c r="B1533" s="7" t="s">
        <v>41</v>
      </c>
      <c r="C1533" s="7" t="s">
        <v>41</v>
      </c>
      <c r="D1533" s="96" t="s">
        <v>3796</v>
      </c>
      <c r="E1533" s="58" t="s">
        <v>8854</v>
      </c>
      <c r="F1533" s="17"/>
      <c r="G1533" s="18"/>
      <c r="H1533" s="19"/>
      <c r="I1533" s="26" t="s">
        <v>294</v>
      </c>
      <c r="J1533" s="26" t="s">
        <v>3449</v>
      </c>
      <c r="K1533" s="33" t="s">
        <v>132</v>
      </c>
      <c r="L1533" s="31" t="s">
        <v>688</v>
      </c>
      <c r="M1533" s="83"/>
      <c r="N1533" s="84"/>
      <c r="O1533" s="30" t="s">
        <v>3881</v>
      </c>
      <c r="P1533" s="33" t="s">
        <v>132</v>
      </c>
      <c r="Q1533" s="214" t="s">
        <v>688</v>
      </c>
      <c r="R1533" s="1193"/>
    </row>
    <row r="1534" spans="1:18" hidden="1" outlineLevel="2">
      <c r="A1534" s="7" t="s">
        <v>41</v>
      </c>
      <c r="B1534" s="7" t="s">
        <v>41</v>
      </c>
      <c r="C1534" s="7" t="s">
        <v>41</v>
      </c>
      <c r="D1534" s="96" t="s">
        <v>3796</v>
      </c>
      <c r="E1534" s="58" t="s">
        <v>8854</v>
      </c>
      <c r="F1534" s="17"/>
      <c r="G1534" s="18"/>
      <c r="H1534" s="19"/>
      <c r="I1534" s="26" t="s">
        <v>295</v>
      </c>
      <c r="J1534" s="26" t="s">
        <v>3484</v>
      </c>
      <c r="K1534" s="33" t="s">
        <v>269</v>
      </c>
      <c r="L1534" s="31" t="s">
        <v>84</v>
      </c>
      <c r="M1534" s="97" t="s">
        <v>67</v>
      </c>
      <c r="N1534" s="10" t="s">
        <v>571</v>
      </c>
      <c r="O1534" s="33" t="s">
        <v>3890</v>
      </c>
      <c r="P1534" s="33" t="s">
        <v>789</v>
      </c>
      <c r="Q1534" s="214" t="s">
        <v>688</v>
      </c>
      <c r="R1534" s="1193"/>
    </row>
    <row r="1535" spans="1:18" hidden="1" outlineLevel="2">
      <c r="A1535" s="7" t="s">
        <v>41</v>
      </c>
      <c r="B1535" s="7" t="s">
        <v>41</v>
      </c>
      <c r="C1535" s="7" t="s">
        <v>41</v>
      </c>
      <c r="D1535" s="96" t="s">
        <v>3796</v>
      </c>
      <c r="E1535" s="58" t="s">
        <v>8854</v>
      </c>
      <c r="F1535" s="17"/>
      <c r="G1535" s="18"/>
      <c r="H1535" s="19"/>
      <c r="I1535" s="26" t="s">
        <v>296</v>
      </c>
      <c r="J1535" s="26" t="s">
        <v>3485</v>
      </c>
      <c r="K1535" s="33" t="s">
        <v>269</v>
      </c>
      <c r="L1535" s="31" t="s">
        <v>84</v>
      </c>
      <c r="M1535" s="123"/>
      <c r="N1535" s="124"/>
      <c r="O1535" s="125"/>
      <c r="P1535" s="125"/>
      <c r="Q1535" s="218"/>
      <c r="R1535" s="1193"/>
    </row>
    <row r="1536" spans="1:18" hidden="1" outlineLevel="2">
      <c r="A1536" s="7" t="s">
        <v>41</v>
      </c>
      <c r="B1536" s="7" t="s">
        <v>41</v>
      </c>
      <c r="C1536" s="7" t="s">
        <v>41</v>
      </c>
      <c r="D1536" s="96" t="s">
        <v>3796</v>
      </c>
      <c r="E1536" s="58" t="s">
        <v>8854</v>
      </c>
      <c r="F1536" s="17"/>
      <c r="G1536" s="18"/>
      <c r="H1536" s="19"/>
      <c r="I1536" s="26" t="s">
        <v>297</v>
      </c>
      <c r="J1536" s="26" t="s">
        <v>3486</v>
      </c>
      <c r="K1536" s="33" t="s">
        <v>269</v>
      </c>
      <c r="L1536" s="31" t="s">
        <v>84</v>
      </c>
      <c r="M1536" s="123"/>
      <c r="N1536" s="124"/>
      <c r="O1536" s="125"/>
      <c r="P1536" s="125"/>
      <c r="Q1536" s="218"/>
      <c r="R1536" s="1193"/>
    </row>
    <row r="1537" spans="1:18" hidden="1" outlineLevel="2">
      <c r="A1537" s="7" t="s">
        <v>41</v>
      </c>
      <c r="B1537" s="7" t="s">
        <v>41</v>
      </c>
      <c r="C1537" s="7" t="s">
        <v>41</v>
      </c>
      <c r="D1537" s="96" t="s">
        <v>3796</v>
      </c>
      <c r="E1537" s="58" t="s">
        <v>8854</v>
      </c>
      <c r="F1537" s="17"/>
      <c r="G1537" s="18"/>
      <c r="H1537" s="19"/>
      <c r="I1537" s="26" t="s">
        <v>298</v>
      </c>
      <c r="J1537" s="26" t="s">
        <v>3487</v>
      </c>
      <c r="K1537" s="33" t="s">
        <v>142</v>
      </c>
      <c r="L1537" s="31" t="s">
        <v>84</v>
      </c>
      <c r="M1537" s="123"/>
      <c r="N1537" s="124"/>
      <c r="O1537" s="125"/>
      <c r="P1537" s="125"/>
      <c r="Q1537" s="218"/>
      <c r="R1537" s="1193"/>
    </row>
    <row r="1538" spans="1:18" ht="13.5" hidden="1" outlineLevel="2" thickBot="1">
      <c r="A1538" s="7" t="s">
        <v>41</v>
      </c>
      <c r="B1538" s="7" t="s">
        <v>41</v>
      </c>
      <c r="C1538" s="7" t="s">
        <v>41</v>
      </c>
      <c r="D1538" s="96" t="s">
        <v>3796</v>
      </c>
      <c r="E1538" s="58" t="s">
        <v>8854</v>
      </c>
      <c r="F1538" s="38"/>
      <c r="G1538" s="39"/>
      <c r="H1538" s="40"/>
      <c r="I1538" s="41" t="str">
        <f>"7383"</f>
        <v>7383</v>
      </c>
      <c r="J1538" s="41" t="s">
        <v>3476</v>
      </c>
      <c r="K1538" s="67" t="s">
        <v>132</v>
      </c>
      <c r="L1538" s="57" t="s">
        <v>84</v>
      </c>
      <c r="M1538" s="135"/>
      <c r="N1538" s="136"/>
      <c r="O1538" s="170"/>
      <c r="P1538" s="152"/>
      <c r="Q1538" s="220"/>
      <c r="R1538" s="1194"/>
    </row>
    <row r="1539" spans="1:18" ht="13.5" hidden="1" outlineLevel="2" thickBot="1">
      <c r="A1539" s="7" t="s">
        <v>41</v>
      </c>
      <c r="B1539" s="7" t="s">
        <v>41</v>
      </c>
      <c r="C1539" s="7" t="s">
        <v>41</v>
      </c>
      <c r="D1539" s="96" t="s">
        <v>3796</v>
      </c>
      <c r="E1539" s="58" t="s">
        <v>8854</v>
      </c>
      <c r="F1539" s="198"/>
      <c r="G1539" s="198"/>
      <c r="H1539" s="198"/>
      <c r="I1539" s="198"/>
      <c r="J1539" s="198"/>
      <c r="K1539" s="198"/>
      <c r="L1539" s="198"/>
      <c r="M1539" s="9"/>
      <c r="N1539" s="9"/>
      <c r="O1539" s="9"/>
      <c r="P1539" s="9"/>
      <c r="Q1539" s="7"/>
    </row>
    <row r="1540" spans="1:18" ht="13.5" outlineLevel="1" collapsed="1" thickBot="1">
      <c r="A1540" s="7" t="s">
        <v>41</v>
      </c>
      <c r="B1540" s="7" t="s">
        <v>41</v>
      </c>
      <c r="C1540" s="7" t="s">
        <v>41</v>
      </c>
      <c r="D1540" s="96" t="s">
        <v>3796</v>
      </c>
      <c r="E1540" s="3" t="s">
        <v>8855</v>
      </c>
      <c r="F1540" s="13" t="s">
        <v>572</v>
      </c>
      <c r="G1540" s="14">
        <v>70</v>
      </c>
      <c r="H1540" s="14">
        <v>25</v>
      </c>
      <c r="I1540" s="1198" t="s">
        <v>3807</v>
      </c>
      <c r="J1540" s="1199"/>
      <c r="K1540" s="1199"/>
      <c r="L1540" s="1200"/>
      <c r="M1540" s="121" t="s">
        <v>67</v>
      </c>
      <c r="N1540" s="15"/>
      <c r="O1540" s="1196" t="s">
        <v>3833</v>
      </c>
      <c r="P1540" s="1197"/>
      <c r="Q1540" s="64" t="s">
        <v>84</v>
      </c>
    </row>
    <row r="1541" spans="1:18" hidden="1" outlineLevel="2">
      <c r="A1541" s="7" t="s">
        <v>41</v>
      </c>
      <c r="B1541" s="7" t="s">
        <v>41</v>
      </c>
      <c r="C1541" s="7" t="s">
        <v>41</v>
      </c>
      <c r="D1541" s="96" t="s">
        <v>3796</v>
      </c>
      <c r="E1541" s="58" t="s">
        <v>8855</v>
      </c>
      <c r="F1541" s="17"/>
      <c r="G1541" s="18"/>
      <c r="H1541" s="19"/>
      <c r="I1541" s="77" t="str">
        <f>"6311"</f>
        <v>6311</v>
      </c>
      <c r="J1541" s="77" t="s">
        <v>3477</v>
      </c>
      <c r="K1541" s="78" t="s">
        <v>132</v>
      </c>
      <c r="L1541" s="79" t="s">
        <v>688</v>
      </c>
      <c r="M1541" s="80"/>
      <c r="N1541" s="81"/>
      <c r="O1541" s="82" t="s">
        <v>750</v>
      </c>
      <c r="P1541" s="78" t="s">
        <v>132</v>
      </c>
      <c r="Q1541" s="229" t="s">
        <v>688</v>
      </c>
      <c r="R1541" s="1192" t="s">
        <v>5927</v>
      </c>
    </row>
    <row r="1542" spans="1:18" hidden="1" outlineLevel="2">
      <c r="A1542" s="7" t="s">
        <v>41</v>
      </c>
      <c r="B1542" s="7" t="s">
        <v>41</v>
      </c>
      <c r="C1542" s="7" t="s">
        <v>41</v>
      </c>
      <c r="D1542" s="96" t="s">
        <v>3796</v>
      </c>
      <c r="E1542" s="58" t="s">
        <v>8855</v>
      </c>
      <c r="F1542" s="17"/>
      <c r="G1542" s="18"/>
      <c r="H1542" s="19"/>
      <c r="I1542" s="20" t="s">
        <v>288</v>
      </c>
      <c r="J1542" s="20" t="s">
        <v>3478</v>
      </c>
      <c r="K1542" s="24"/>
      <c r="L1542" s="25" t="s">
        <v>84</v>
      </c>
      <c r="M1542" s="66"/>
      <c r="N1542" s="23"/>
      <c r="O1542" s="21"/>
      <c r="P1542" s="24"/>
      <c r="Q1542" s="213" t="s">
        <v>688</v>
      </c>
      <c r="R1542" s="1193"/>
    </row>
    <row r="1543" spans="1:18" hidden="1" outlineLevel="2">
      <c r="A1543" s="7" t="s">
        <v>41</v>
      </c>
      <c r="B1543" s="7" t="s">
        <v>41</v>
      </c>
      <c r="C1543" s="7" t="s">
        <v>41</v>
      </c>
      <c r="D1543" s="96" t="s">
        <v>3796</v>
      </c>
      <c r="E1543" s="58" t="s">
        <v>8855</v>
      </c>
      <c r="F1543" s="17"/>
      <c r="G1543" s="18"/>
      <c r="H1543" s="19"/>
      <c r="I1543" s="26" t="s">
        <v>289</v>
      </c>
      <c r="J1543" s="26" t="s">
        <v>3479</v>
      </c>
      <c r="K1543" s="33" t="s">
        <v>132</v>
      </c>
      <c r="L1543" s="31" t="s">
        <v>688</v>
      </c>
      <c r="M1543" s="123"/>
      <c r="N1543" s="124"/>
      <c r="O1543" s="126"/>
      <c r="P1543" s="125"/>
      <c r="Q1543" s="218"/>
      <c r="R1543" s="1193"/>
    </row>
    <row r="1544" spans="1:18" hidden="1" outlineLevel="2">
      <c r="A1544" s="7" t="s">
        <v>41</v>
      </c>
      <c r="B1544" s="7" t="s">
        <v>41</v>
      </c>
      <c r="C1544" s="7" t="s">
        <v>41</v>
      </c>
      <c r="D1544" s="96" t="s">
        <v>3796</v>
      </c>
      <c r="E1544" s="58" t="s">
        <v>8855</v>
      </c>
      <c r="F1544" s="17"/>
      <c r="G1544" s="18"/>
      <c r="H1544" s="19"/>
      <c r="I1544" s="26" t="s">
        <v>290</v>
      </c>
      <c r="J1544" s="26" t="s">
        <v>3480</v>
      </c>
      <c r="K1544" s="33" t="s">
        <v>132</v>
      </c>
      <c r="L1544" s="31" t="s">
        <v>84</v>
      </c>
      <c r="M1544" s="123"/>
      <c r="N1544" s="124"/>
      <c r="O1544" s="126"/>
      <c r="P1544" s="125"/>
      <c r="Q1544" s="218"/>
      <c r="R1544" s="1193"/>
    </row>
    <row r="1545" spans="1:18" hidden="1" outlineLevel="2">
      <c r="A1545" s="7" t="s">
        <v>41</v>
      </c>
      <c r="B1545" s="7" t="s">
        <v>41</v>
      </c>
      <c r="C1545" s="7" t="s">
        <v>41</v>
      </c>
      <c r="D1545" s="96" t="s">
        <v>3796</v>
      </c>
      <c r="E1545" s="58" t="s">
        <v>8855</v>
      </c>
      <c r="F1545" s="17"/>
      <c r="G1545" s="18"/>
      <c r="H1545" s="19"/>
      <c r="I1545" s="26" t="s">
        <v>291</v>
      </c>
      <c r="J1545" s="26" t="s">
        <v>3481</v>
      </c>
      <c r="K1545" s="33" t="s">
        <v>174</v>
      </c>
      <c r="L1545" s="31" t="s">
        <v>84</v>
      </c>
      <c r="M1545" s="123"/>
      <c r="N1545" s="124"/>
      <c r="O1545" s="126"/>
      <c r="P1545" s="125"/>
      <c r="Q1545" s="218"/>
      <c r="R1545" s="1193"/>
    </row>
    <row r="1546" spans="1:18" hidden="1" outlineLevel="2">
      <c r="A1546" s="7" t="s">
        <v>41</v>
      </c>
      <c r="B1546" s="7" t="s">
        <v>41</v>
      </c>
      <c r="C1546" s="7" t="s">
        <v>41</v>
      </c>
      <c r="D1546" s="96" t="s">
        <v>3796</v>
      </c>
      <c r="E1546" s="58" t="s">
        <v>8855</v>
      </c>
      <c r="F1546" s="17"/>
      <c r="G1546" s="18"/>
      <c r="H1546" s="19"/>
      <c r="I1546" s="26" t="s">
        <v>292</v>
      </c>
      <c r="J1546" s="26" t="s">
        <v>3482</v>
      </c>
      <c r="K1546" s="33" t="s">
        <v>179</v>
      </c>
      <c r="L1546" s="31" t="s">
        <v>84</v>
      </c>
      <c r="M1546" s="59"/>
      <c r="N1546" s="10"/>
      <c r="O1546" s="30" t="s">
        <v>752</v>
      </c>
      <c r="P1546" s="33" t="s">
        <v>132</v>
      </c>
      <c r="Q1546" s="214" t="s">
        <v>688</v>
      </c>
      <c r="R1546" s="1193"/>
    </row>
    <row r="1547" spans="1:18" hidden="1" outlineLevel="2">
      <c r="A1547" s="7" t="s">
        <v>41</v>
      </c>
      <c r="B1547" s="7" t="s">
        <v>41</v>
      </c>
      <c r="C1547" s="7" t="s">
        <v>41</v>
      </c>
      <c r="D1547" s="96" t="s">
        <v>3796</v>
      </c>
      <c r="E1547" s="58" t="s">
        <v>8855</v>
      </c>
      <c r="F1547" s="17"/>
      <c r="G1547" s="18"/>
      <c r="H1547" s="19"/>
      <c r="I1547" s="20" t="s">
        <v>293</v>
      </c>
      <c r="J1547" s="20" t="s">
        <v>3483</v>
      </c>
      <c r="K1547" s="24"/>
      <c r="L1547" s="25" t="s">
        <v>84</v>
      </c>
      <c r="M1547" s="66"/>
      <c r="N1547" s="23"/>
      <c r="O1547" s="24"/>
      <c r="P1547" s="24"/>
      <c r="Q1547" s="213" t="s">
        <v>688</v>
      </c>
      <c r="R1547" s="1193"/>
    </row>
    <row r="1548" spans="1:18" hidden="1" outlineLevel="2">
      <c r="A1548" s="7" t="s">
        <v>41</v>
      </c>
      <c r="B1548" s="7" t="s">
        <v>41</v>
      </c>
      <c r="C1548" s="7" t="s">
        <v>41</v>
      </c>
      <c r="D1548" s="96" t="s">
        <v>3796</v>
      </c>
      <c r="E1548" s="58" t="s">
        <v>8855</v>
      </c>
      <c r="F1548" s="17"/>
      <c r="G1548" s="18"/>
      <c r="H1548" s="19"/>
      <c r="I1548" s="26" t="s">
        <v>294</v>
      </c>
      <c r="J1548" s="26" t="s">
        <v>3449</v>
      </c>
      <c r="K1548" s="33" t="s">
        <v>132</v>
      </c>
      <c r="L1548" s="31" t="s">
        <v>688</v>
      </c>
      <c r="M1548" s="83"/>
      <c r="N1548" s="84"/>
      <c r="O1548" s="30" t="s">
        <v>3892</v>
      </c>
      <c r="P1548" s="33" t="s">
        <v>132</v>
      </c>
      <c r="Q1548" s="214" t="s">
        <v>688</v>
      </c>
      <c r="R1548" s="1193"/>
    </row>
    <row r="1549" spans="1:18" hidden="1" outlineLevel="2">
      <c r="A1549" s="7" t="s">
        <v>41</v>
      </c>
      <c r="B1549" s="7" t="s">
        <v>41</v>
      </c>
      <c r="C1549" s="7" t="s">
        <v>41</v>
      </c>
      <c r="D1549" s="96" t="s">
        <v>3796</v>
      </c>
      <c r="E1549" s="58" t="s">
        <v>8855</v>
      </c>
      <c r="F1549" s="17"/>
      <c r="G1549" s="18"/>
      <c r="H1549" s="19"/>
      <c r="I1549" s="26" t="s">
        <v>295</v>
      </c>
      <c r="J1549" s="26" t="s">
        <v>3484</v>
      </c>
      <c r="K1549" s="33" t="s">
        <v>269</v>
      </c>
      <c r="L1549" s="31" t="s">
        <v>84</v>
      </c>
      <c r="M1549" s="97" t="s">
        <v>67</v>
      </c>
      <c r="N1549" s="10" t="s">
        <v>573</v>
      </c>
      <c r="O1549" s="33" t="s">
        <v>3891</v>
      </c>
      <c r="P1549" s="33" t="s">
        <v>142</v>
      </c>
      <c r="Q1549" s="214" t="s">
        <v>688</v>
      </c>
      <c r="R1549" s="1193"/>
    </row>
    <row r="1550" spans="1:18" hidden="1" outlineLevel="2">
      <c r="A1550" s="7" t="s">
        <v>41</v>
      </c>
      <c r="B1550" s="7" t="s">
        <v>41</v>
      </c>
      <c r="C1550" s="7" t="s">
        <v>41</v>
      </c>
      <c r="D1550" s="96" t="s">
        <v>3796</v>
      </c>
      <c r="E1550" s="58" t="s">
        <v>8855</v>
      </c>
      <c r="F1550" s="17"/>
      <c r="G1550" s="18"/>
      <c r="H1550" s="19"/>
      <c r="I1550" s="26" t="s">
        <v>296</v>
      </c>
      <c r="J1550" s="26" t="s">
        <v>3485</v>
      </c>
      <c r="K1550" s="33" t="s">
        <v>269</v>
      </c>
      <c r="L1550" s="31" t="s">
        <v>84</v>
      </c>
      <c r="M1550" s="123"/>
      <c r="N1550" s="124"/>
      <c r="O1550" s="125"/>
      <c r="P1550" s="125"/>
      <c r="Q1550" s="218"/>
      <c r="R1550" s="1193"/>
    </row>
    <row r="1551" spans="1:18" hidden="1" outlineLevel="2">
      <c r="A1551" s="7" t="s">
        <v>41</v>
      </c>
      <c r="B1551" s="7" t="s">
        <v>41</v>
      </c>
      <c r="C1551" s="7" t="s">
        <v>41</v>
      </c>
      <c r="D1551" s="96" t="s">
        <v>3796</v>
      </c>
      <c r="E1551" s="58" t="s">
        <v>8855</v>
      </c>
      <c r="F1551" s="17"/>
      <c r="G1551" s="18"/>
      <c r="H1551" s="19"/>
      <c r="I1551" s="26" t="s">
        <v>297</v>
      </c>
      <c r="J1551" s="26" t="s">
        <v>3486</v>
      </c>
      <c r="K1551" s="33" t="s">
        <v>269</v>
      </c>
      <c r="L1551" s="31" t="s">
        <v>84</v>
      </c>
      <c r="M1551" s="123"/>
      <c r="N1551" s="124"/>
      <c r="O1551" s="125"/>
      <c r="P1551" s="125"/>
      <c r="Q1551" s="218"/>
      <c r="R1551" s="1193"/>
    </row>
    <row r="1552" spans="1:18" hidden="1" outlineLevel="2">
      <c r="A1552" s="7" t="s">
        <v>41</v>
      </c>
      <c r="B1552" s="7" t="s">
        <v>41</v>
      </c>
      <c r="C1552" s="7" t="s">
        <v>41</v>
      </c>
      <c r="D1552" s="96" t="s">
        <v>3796</v>
      </c>
      <c r="E1552" s="58" t="s">
        <v>8855</v>
      </c>
      <c r="F1552" s="17"/>
      <c r="G1552" s="18"/>
      <c r="H1552" s="19"/>
      <c r="I1552" s="26" t="s">
        <v>298</v>
      </c>
      <c r="J1552" s="26" t="s">
        <v>3487</v>
      </c>
      <c r="K1552" s="33" t="s">
        <v>142</v>
      </c>
      <c r="L1552" s="31" t="s">
        <v>84</v>
      </c>
      <c r="M1552" s="123"/>
      <c r="N1552" s="124"/>
      <c r="O1552" s="125"/>
      <c r="P1552" s="125"/>
      <c r="Q1552" s="218"/>
      <c r="R1552" s="1193"/>
    </row>
    <row r="1553" spans="1:18" ht="13.5" hidden="1" outlineLevel="2" thickBot="1">
      <c r="A1553" s="7" t="s">
        <v>41</v>
      </c>
      <c r="B1553" s="7" t="s">
        <v>41</v>
      </c>
      <c r="C1553" s="7" t="s">
        <v>41</v>
      </c>
      <c r="D1553" s="96" t="s">
        <v>3796</v>
      </c>
      <c r="E1553" s="58" t="s">
        <v>8855</v>
      </c>
      <c r="F1553" s="38"/>
      <c r="G1553" s="39"/>
      <c r="H1553" s="40"/>
      <c r="I1553" s="41" t="str">
        <f>"7383"</f>
        <v>7383</v>
      </c>
      <c r="J1553" s="41" t="s">
        <v>3476</v>
      </c>
      <c r="K1553" s="67" t="s">
        <v>132</v>
      </c>
      <c r="L1553" s="57" t="s">
        <v>84</v>
      </c>
      <c r="M1553" s="135"/>
      <c r="N1553" s="136"/>
      <c r="O1553" s="170"/>
      <c r="P1553" s="152"/>
      <c r="Q1553" s="220"/>
      <c r="R1553" s="1194"/>
    </row>
    <row r="1554" spans="1:18" ht="13.5" hidden="1" outlineLevel="2" thickBot="1">
      <c r="A1554" s="7" t="s">
        <v>41</v>
      </c>
      <c r="B1554" s="7" t="s">
        <v>41</v>
      </c>
      <c r="C1554" s="7" t="s">
        <v>41</v>
      </c>
      <c r="D1554" s="96" t="s">
        <v>3796</v>
      </c>
      <c r="E1554" s="58" t="s">
        <v>8855</v>
      </c>
      <c r="F1554" s="198"/>
      <c r="G1554" s="198"/>
      <c r="H1554" s="198"/>
      <c r="I1554" s="198"/>
      <c r="J1554" s="198"/>
      <c r="K1554" s="198"/>
      <c r="L1554" s="198"/>
      <c r="M1554" s="9"/>
      <c r="N1554" s="9"/>
      <c r="O1554" s="9"/>
      <c r="P1554" s="9"/>
      <c r="Q1554" s="7"/>
    </row>
    <row r="1555" spans="1:18" ht="13.5" outlineLevel="1" collapsed="1" thickBot="1">
      <c r="A1555" s="7" t="s">
        <v>41</v>
      </c>
      <c r="B1555" s="7" t="s">
        <v>41</v>
      </c>
      <c r="C1555" s="7" t="s">
        <v>41</v>
      </c>
      <c r="D1555" s="96" t="s">
        <v>3796</v>
      </c>
      <c r="E1555" s="3" t="s">
        <v>8856</v>
      </c>
      <c r="F1555" s="13" t="s">
        <v>574</v>
      </c>
      <c r="G1555" s="14">
        <v>70</v>
      </c>
      <c r="H1555" s="14">
        <v>25</v>
      </c>
      <c r="I1555" s="1198" t="s">
        <v>3808</v>
      </c>
      <c r="J1555" s="1199"/>
      <c r="K1555" s="1199"/>
      <c r="L1555" s="1200"/>
      <c r="M1555" s="121" t="s">
        <v>67</v>
      </c>
      <c r="N1555" s="15"/>
      <c r="O1555" s="1196" t="s">
        <v>3833</v>
      </c>
      <c r="P1555" s="1197"/>
      <c r="Q1555" s="64" t="s">
        <v>84</v>
      </c>
    </row>
    <row r="1556" spans="1:18" ht="13" hidden="1" customHeight="1" outlineLevel="2">
      <c r="A1556" s="7" t="s">
        <v>41</v>
      </c>
      <c r="B1556" s="7" t="s">
        <v>41</v>
      </c>
      <c r="C1556" s="7" t="s">
        <v>41</v>
      </c>
      <c r="D1556" s="96" t="s">
        <v>3796</v>
      </c>
      <c r="E1556" s="58" t="s">
        <v>8856</v>
      </c>
      <c r="F1556" s="17"/>
      <c r="G1556" s="18"/>
      <c r="H1556" s="19"/>
      <c r="I1556" s="77" t="str">
        <f>"6311"</f>
        <v>6311</v>
      </c>
      <c r="J1556" s="77" t="s">
        <v>3477</v>
      </c>
      <c r="K1556" s="78" t="s">
        <v>132</v>
      </c>
      <c r="L1556" s="79" t="s">
        <v>688</v>
      </c>
      <c r="M1556" s="80"/>
      <c r="N1556" s="81"/>
      <c r="O1556" s="82" t="s">
        <v>750</v>
      </c>
      <c r="P1556" s="78" t="s">
        <v>132</v>
      </c>
      <c r="Q1556" s="229" t="s">
        <v>688</v>
      </c>
      <c r="R1556" s="1201" t="s">
        <v>5928</v>
      </c>
    </row>
    <row r="1557" spans="1:18" hidden="1" outlineLevel="2">
      <c r="A1557" s="7" t="s">
        <v>41</v>
      </c>
      <c r="B1557" s="7" t="s">
        <v>41</v>
      </c>
      <c r="C1557" s="7" t="s">
        <v>41</v>
      </c>
      <c r="D1557" s="96" t="s">
        <v>3796</v>
      </c>
      <c r="E1557" s="58" t="s">
        <v>8856</v>
      </c>
      <c r="F1557" s="17"/>
      <c r="G1557" s="18"/>
      <c r="H1557" s="19"/>
      <c r="I1557" s="20" t="s">
        <v>288</v>
      </c>
      <c r="J1557" s="20" t="s">
        <v>3478</v>
      </c>
      <c r="K1557" s="24"/>
      <c r="L1557" s="25" t="s">
        <v>84</v>
      </c>
      <c r="M1557" s="66"/>
      <c r="N1557" s="23"/>
      <c r="O1557" s="21"/>
      <c r="P1557" s="24"/>
      <c r="Q1557" s="213" t="s">
        <v>688</v>
      </c>
      <c r="R1557" s="1193"/>
    </row>
    <row r="1558" spans="1:18" hidden="1" outlineLevel="2">
      <c r="A1558" s="7" t="s">
        <v>41</v>
      </c>
      <c r="B1558" s="7" t="s">
        <v>41</v>
      </c>
      <c r="C1558" s="7" t="s">
        <v>41</v>
      </c>
      <c r="D1558" s="96" t="s">
        <v>3796</v>
      </c>
      <c r="E1558" s="58" t="s">
        <v>8856</v>
      </c>
      <c r="F1558" s="17"/>
      <c r="G1558" s="18"/>
      <c r="H1558" s="19"/>
      <c r="I1558" s="26" t="s">
        <v>289</v>
      </c>
      <c r="J1558" s="26" t="s">
        <v>3479</v>
      </c>
      <c r="K1558" s="33" t="s">
        <v>132</v>
      </c>
      <c r="L1558" s="31" t="s">
        <v>688</v>
      </c>
      <c r="M1558" s="123"/>
      <c r="N1558" s="124"/>
      <c r="O1558" s="126"/>
      <c r="P1558" s="125"/>
      <c r="Q1558" s="218"/>
      <c r="R1558" s="1193"/>
    </row>
    <row r="1559" spans="1:18" hidden="1" outlineLevel="2">
      <c r="A1559" s="7" t="s">
        <v>41</v>
      </c>
      <c r="B1559" s="7" t="s">
        <v>41</v>
      </c>
      <c r="C1559" s="7" t="s">
        <v>41</v>
      </c>
      <c r="D1559" s="96" t="s">
        <v>3796</v>
      </c>
      <c r="E1559" s="58" t="s">
        <v>8856</v>
      </c>
      <c r="F1559" s="17"/>
      <c r="G1559" s="18"/>
      <c r="H1559" s="19"/>
      <c r="I1559" s="26" t="s">
        <v>290</v>
      </c>
      <c r="J1559" s="26" t="s">
        <v>3480</v>
      </c>
      <c r="K1559" s="33" t="s">
        <v>132</v>
      </c>
      <c r="L1559" s="31" t="s">
        <v>84</v>
      </c>
      <c r="M1559" s="123"/>
      <c r="N1559" s="124"/>
      <c r="O1559" s="126"/>
      <c r="P1559" s="125"/>
      <c r="Q1559" s="218"/>
      <c r="R1559" s="1193"/>
    </row>
    <row r="1560" spans="1:18" hidden="1" outlineLevel="2">
      <c r="A1560" s="7" t="s">
        <v>41</v>
      </c>
      <c r="B1560" s="7" t="s">
        <v>41</v>
      </c>
      <c r="C1560" s="7" t="s">
        <v>41</v>
      </c>
      <c r="D1560" s="96" t="s">
        <v>3796</v>
      </c>
      <c r="E1560" s="58" t="s">
        <v>8856</v>
      </c>
      <c r="F1560" s="17"/>
      <c r="G1560" s="18"/>
      <c r="H1560" s="19"/>
      <c r="I1560" s="26" t="s">
        <v>291</v>
      </c>
      <c r="J1560" s="26" t="s">
        <v>3481</v>
      </c>
      <c r="K1560" s="33" t="s">
        <v>174</v>
      </c>
      <c r="L1560" s="31" t="s">
        <v>84</v>
      </c>
      <c r="M1560" s="123"/>
      <c r="N1560" s="124"/>
      <c r="O1560" s="126"/>
      <c r="P1560" s="125"/>
      <c r="Q1560" s="218"/>
      <c r="R1560" s="1193"/>
    </row>
    <row r="1561" spans="1:18" hidden="1" outlineLevel="2">
      <c r="A1561" s="7" t="s">
        <v>41</v>
      </c>
      <c r="B1561" s="7" t="s">
        <v>41</v>
      </c>
      <c r="C1561" s="7" t="s">
        <v>41</v>
      </c>
      <c r="D1561" s="96" t="s">
        <v>3796</v>
      </c>
      <c r="E1561" s="58" t="s">
        <v>8856</v>
      </c>
      <c r="F1561" s="17"/>
      <c r="G1561" s="18"/>
      <c r="H1561" s="19"/>
      <c r="I1561" s="26" t="s">
        <v>292</v>
      </c>
      <c r="J1561" s="26" t="s">
        <v>3482</v>
      </c>
      <c r="K1561" s="33" t="s">
        <v>179</v>
      </c>
      <c r="L1561" s="31" t="s">
        <v>84</v>
      </c>
      <c r="M1561" s="59"/>
      <c r="N1561" s="10"/>
      <c r="O1561" s="30" t="s">
        <v>701</v>
      </c>
      <c r="P1561" s="33" t="s">
        <v>132</v>
      </c>
      <c r="Q1561" s="214" t="s">
        <v>688</v>
      </c>
      <c r="R1561" s="1193"/>
    </row>
    <row r="1562" spans="1:18" hidden="1" outlineLevel="2">
      <c r="A1562" s="7" t="s">
        <v>41</v>
      </c>
      <c r="B1562" s="7" t="s">
        <v>41</v>
      </c>
      <c r="C1562" s="7" t="s">
        <v>41</v>
      </c>
      <c r="D1562" s="96" t="s">
        <v>3796</v>
      </c>
      <c r="E1562" s="58" t="s">
        <v>8856</v>
      </c>
      <c r="F1562" s="17"/>
      <c r="G1562" s="18"/>
      <c r="H1562" s="19"/>
      <c r="I1562" s="20" t="s">
        <v>293</v>
      </c>
      <c r="J1562" s="20" t="s">
        <v>3483</v>
      </c>
      <c r="K1562" s="24"/>
      <c r="L1562" s="25" t="s">
        <v>84</v>
      </c>
      <c r="M1562" s="66"/>
      <c r="N1562" s="23"/>
      <c r="O1562" s="24"/>
      <c r="P1562" s="24"/>
      <c r="Q1562" s="213" t="s">
        <v>688</v>
      </c>
      <c r="R1562" s="1193"/>
    </row>
    <row r="1563" spans="1:18" hidden="1" outlineLevel="2">
      <c r="A1563" s="7" t="s">
        <v>41</v>
      </c>
      <c r="B1563" s="7" t="s">
        <v>41</v>
      </c>
      <c r="C1563" s="7" t="s">
        <v>41</v>
      </c>
      <c r="D1563" s="96" t="s">
        <v>3796</v>
      </c>
      <c r="E1563" s="58" t="s">
        <v>8856</v>
      </c>
      <c r="F1563" s="17"/>
      <c r="G1563" s="18"/>
      <c r="H1563" s="19"/>
      <c r="I1563" s="26" t="s">
        <v>294</v>
      </c>
      <c r="J1563" s="26" t="s">
        <v>3449</v>
      </c>
      <c r="K1563" s="33" t="s">
        <v>132</v>
      </c>
      <c r="L1563" s="31" t="s">
        <v>688</v>
      </c>
      <c r="M1563" s="83"/>
      <c r="N1563" s="84"/>
      <c r="O1563" s="30" t="s">
        <v>3892</v>
      </c>
      <c r="P1563" s="33" t="s">
        <v>132</v>
      </c>
      <c r="Q1563" s="214" t="s">
        <v>688</v>
      </c>
      <c r="R1563" s="1193"/>
    </row>
    <row r="1564" spans="1:18" hidden="1" outlineLevel="2">
      <c r="A1564" s="7" t="s">
        <v>41</v>
      </c>
      <c r="B1564" s="7" t="s">
        <v>41</v>
      </c>
      <c r="C1564" s="7" t="s">
        <v>41</v>
      </c>
      <c r="D1564" s="96" t="s">
        <v>3796</v>
      </c>
      <c r="E1564" s="58" t="s">
        <v>8856</v>
      </c>
      <c r="F1564" s="17"/>
      <c r="G1564" s="18"/>
      <c r="H1564" s="19"/>
      <c r="I1564" s="26" t="s">
        <v>295</v>
      </c>
      <c r="J1564" s="26" t="s">
        <v>3484</v>
      </c>
      <c r="K1564" s="33" t="s">
        <v>269</v>
      </c>
      <c r="L1564" s="31" t="s">
        <v>84</v>
      </c>
      <c r="M1564" s="97" t="s">
        <v>67</v>
      </c>
      <c r="N1564" s="10" t="s">
        <v>575</v>
      </c>
      <c r="O1564" s="33" t="s">
        <v>3893</v>
      </c>
      <c r="P1564" s="33" t="s">
        <v>248</v>
      </c>
      <c r="Q1564" s="214" t="s">
        <v>688</v>
      </c>
      <c r="R1564" s="1193"/>
    </row>
    <row r="1565" spans="1:18" hidden="1" outlineLevel="2">
      <c r="A1565" s="7" t="s">
        <v>41</v>
      </c>
      <c r="B1565" s="7" t="s">
        <v>41</v>
      </c>
      <c r="C1565" s="7" t="s">
        <v>41</v>
      </c>
      <c r="D1565" s="96" t="s">
        <v>3796</v>
      </c>
      <c r="E1565" s="58" t="s">
        <v>8856</v>
      </c>
      <c r="F1565" s="17"/>
      <c r="G1565" s="18"/>
      <c r="H1565" s="19"/>
      <c r="I1565" s="26" t="s">
        <v>296</v>
      </c>
      <c r="J1565" s="26" t="s">
        <v>3485</v>
      </c>
      <c r="K1565" s="33" t="s">
        <v>269</v>
      </c>
      <c r="L1565" s="31" t="s">
        <v>84</v>
      </c>
      <c r="M1565" s="123"/>
      <c r="N1565" s="124"/>
      <c r="O1565" s="125"/>
      <c r="P1565" s="125"/>
      <c r="Q1565" s="218"/>
      <c r="R1565" s="1193"/>
    </row>
    <row r="1566" spans="1:18" hidden="1" outlineLevel="2">
      <c r="A1566" s="7" t="s">
        <v>41</v>
      </c>
      <c r="B1566" s="7" t="s">
        <v>41</v>
      </c>
      <c r="C1566" s="7" t="s">
        <v>41</v>
      </c>
      <c r="D1566" s="96" t="s">
        <v>3796</v>
      </c>
      <c r="E1566" s="58" t="s">
        <v>8856</v>
      </c>
      <c r="F1566" s="17"/>
      <c r="G1566" s="18"/>
      <c r="H1566" s="19"/>
      <c r="I1566" s="26" t="s">
        <v>297</v>
      </c>
      <c r="J1566" s="26" t="s">
        <v>3486</v>
      </c>
      <c r="K1566" s="33" t="s">
        <v>269</v>
      </c>
      <c r="L1566" s="31" t="s">
        <v>84</v>
      </c>
      <c r="M1566" s="123"/>
      <c r="N1566" s="124"/>
      <c r="O1566" s="125"/>
      <c r="P1566" s="125"/>
      <c r="Q1566" s="218"/>
      <c r="R1566" s="1193"/>
    </row>
    <row r="1567" spans="1:18" hidden="1" outlineLevel="2">
      <c r="A1567" s="7" t="s">
        <v>41</v>
      </c>
      <c r="B1567" s="7" t="s">
        <v>41</v>
      </c>
      <c r="C1567" s="7" t="s">
        <v>41</v>
      </c>
      <c r="D1567" s="96" t="s">
        <v>3796</v>
      </c>
      <c r="E1567" s="58" t="s">
        <v>8856</v>
      </c>
      <c r="F1567" s="17"/>
      <c r="G1567" s="18"/>
      <c r="H1567" s="19"/>
      <c r="I1567" s="26" t="s">
        <v>298</v>
      </c>
      <c r="J1567" s="26" t="s">
        <v>3487</v>
      </c>
      <c r="K1567" s="33" t="s">
        <v>142</v>
      </c>
      <c r="L1567" s="31" t="s">
        <v>84</v>
      </c>
      <c r="M1567" s="123"/>
      <c r="N1567" s="124"/>
      <c r="O1567" s="125"/>
      <c r="P1567" s="125"/>
      <c r="Q1567" s="218"/>
      <c r="R1567" s="1193"/>
    </row>
    <row r="1568" spans="1:18" ht="13.5" hidden="1" outlineLevel="2" thickBot="1">
      <c r="A1568" s="7" t="s">
        <v>41</v>
      </c>
      <c r="B1568" s="7" t="s">
        <v>41</v>
      </c>
      <c r="C1568" s="7" t="s">
        <v>41</v>
      </c>
      <c r="D1568" s="96" t="s">
        <v>3796</v>
      </c>
      <c r="E1568" s="58" t="s">
        <v>8856</v>
      </c>
      <c r="F1568" s="38"/>
      <c r="G1568" s="39"/>
      <c r="H1568" s="40"/>
      <c r="I1568" s="41" t="str">
        <f>"7383"</f>
        <v>7383</v>
      </c>
      <c r="J1568" s="41" t="s">
        <v>3476</v>
      </c>
      <c r="K1568" s="67" t="s">
        <v>132</v>
      </c>
      <c r="L1568" s="57" t="s">
        <v>84</v>
      </c>
      <c r="M1568" s="135"/>
      <c r="N1568" s="136"/>
      <c r="O1568" s="170"/>
      <c r="P1568" s="152"/>
      <c r="Q1568" s="220"/>
      <c r="R1568" s="1194"/>
    </row>
    <row r="1569" spans="1:18" ht="13.5" hidden="1" outlineLevel="2" thickBot="1">
      <c r="A1569" s="7" t="s">
        <v>41</v>
      </c>
      <c r="B1569" s="7" t="s">
        <v>41</v>
      </c>
      <c r="C1569" s="7" t="s">
        <v>41</v>
      </c>
      <c r="D1569" s="96" t="s">
        <v>3796</v>
      </c>
      <c r="E1569" s="58" t="s">
        <v>8856</v>
      </c>
      <c r="F1569" s="198"/>
      <c r="G1569" s="198"/>
      <c r="H1569" s="198"/>
      <c r="I1569" s="198"/>
      <c r="J1569" s="198"/>
      <c r="K1569" s="198"/>
      <c r="L1569" s="198"/>
      <c r="M1569" s="9"/>
      <c r="N1569" s="9"/>
      <c r="O1569" s="9"/>
      <c r="P1569" s="9"/>
      <c r="Q1569" s="7"/>
    </row>
    <row r="1570" spans="1:18" ht="13.5" outlineLevel="1" collapsed="1" thickBot="1">
      <c r="A1570" s="7" t="s">
        <v>41</v>
      </c>
      <c r="B1570" s="7" t="s">
        <v>41</v>
      </c>
      <c r="D1570" s="96" t="s">
        <v>3796</v>
      </c>
      <c r="E1570" s="3" t="s">
        <v>8857</v>
      </c>
      <c r="F1570" s="13" t="s">
        <v>578</v>
      </c>
      <c r="G1570" s="14">
        <v>71</v>
      </c>
      <c r="H1570" s="14">
        <v>25</v>
      </c>
      <c r="I1570" s="1198" t="s">
        <v>3809</v>
      </c>
      <c r="J1570" s="1199"/>
      <c r="K1570" s="1199"/>
      <c r="L1570" s="1200"/>
      <c r="M1570" s="121" t="s">
        <v>67</v>
      </c>
      <c r="N1570" s="15"/>
      <c r="O1570" s="1190" t="s">
        <v>3543</v>
      </c>
      <c r="P1570" s="1191"/>
      <c r="Q1570" s="226" t="s">
        <v>688</v>
      </c>
    </row>
    <row r="1571" spans="1:18" hidden="1" outlineLevel="2">
      <c r="A1571" s="7" t="s">
        <v>41</v>
      </c>
      <c r="B1571" s="7" t="s">
        <v>41</v>
      </c>
      <c r="D1571" s="96" t="s">
        <v>3796</v>
      </c>
      <c r="E1571" s="58" t="s">
        <v>8857</v>
      </c>
      <c r="F1571" s="17"/>
      <c r="G1571" s="18"/>
      <c r="H1571" s="19"/>
      <c r="I1571" s="26" t="s">
        <v>299</v>
      </c>
      <c r="J1571" s="26" t="s">
        <v>3446</v>
      </c>
      <c r="K1571" s="26"/>
      <c r="L1571" s="27" t="s">
        <v>688</v>
      </c>
      <c r="M1571" s="59"/>
      <c r="N1571" s="10"/>
      <c r="O1571" s="26"/>
      <c r="P1571" s="26"/>
      <c r="Q1571" s="222" t="s">
        <v>688</v>
      </c>
      <c r="R1571" s="498"/>
    </row>
    <row r="1572" spans="1:18" hidden="1" outlineLevel="2">
      <c r="A1572" s="7" t="s">
        <v>41</v>
      </c>
      <c r="B1572" s="7" t="s">
        <v>41</v>
      </c>
      <c r="D1572" s="96" t="s">
        <v>3796</v>
      </c>
      <c r="E1572" s="58" t="s">
        <v>8857</v>
      </c>
      <c r="F1572" s="17"/>
      <c r="G1572" s="18"/>
      <c r="H1572" s="19"/>
      <c r="I1572" s="26" t="s">
        <v>300</v>
      </c>
      <c r="J1572" s="26" t="s">
        <v>3447</v>
      </c>
      <c r="K1572" s="26" t="s">
        <v>132</v>
      </c>
      <c r="L1572" s="27" t="s">
        <v>688</v>
      </c>
      <c r="M1572" s="59"/>
      <c r="N1572" s="10"/>
      <c r="O1572" s="47" t="s">
        <v>753</v>
      </c>
      <c r="P1572" s="26" t="s">
        <v>132</v>
      </c>
      <c r="Q1572" s="214" t="s">
        <v>688</v>
      </c>
      <c r="R1572" s="498"/>
    </row>
    <row r="1573" spans="1:18" hidden="1" outlineLevel="2">
      <c r="A1573" s="7" t="s">
        <v>41</v>
      </c>
      <c r="B1573" s="7" t="s">
        <v>41</v>
      </c>
      <c r="D1573" s="96" t="s">
        <v>3796</v>
      </c>
      <c r="E1573" s="58" t="s">
        <v>8857</v>
      </c>
      <c r="F1573" s="17"/>
      <c r="G1573" s="18"/>
      <c r="H1573" s="19"/>
      <c r="I1573" s="26" t="s">
        <v>301</v>
      </c>
      <c r="J1573" s="26" t="s">
        <v>3448</v>
      </c>
      <c r="K1573" s="26" t="s">
        <v>302</v>
      </c>
      <c r="L1573" s="27" t="s">
        <v>688</v>
      </c>
      <c r="M1573" s="97" t="s">
        <v>67</v>
      </c>
      <c r="N1573" s="98" t="s">
        <v>576</v>
      </c>
      <c r="O1573" s="65" t="s">
        <v>3809</v>
      </c>
      <c r="P1573" s="26" t="s">
        <v>1110</v>
      </c>
      <c r="Q1573" s="214" t="s">
        <v>688</v>
      </c>
      <c r="R1573" s="498"/>
    </row>
    <row r="1574" spans="1:18" ht="36.5" hidden="1" outlineLevel="2" thickBot="1">
      <c r="A1574" s="7" t="s">
        <v>41</v>
      </c>
      <c r="B1574" s="7" t="s">
        <v>41</v>
      </c>
      <c r="D1574" s="96" t="s">
        <v>3796</v>
      </c>
      <c r="E1574" s="58" t="s">
        <v>8857</v>
      </c>
      <c r="F1574" s="38"/>
      <c r="G1574" s="39"/>
      <c r="H1574" s="40"/>
      <c r="I1574" s="48" t="s">
        <v>303</v>
      </c>
      <c r="J1574" s="48" t="s">
        <v>3449</v>
      </c>
      <c r="K1574" s="48" t="s">
        <v>132</v>
      </c>
      <c r="L1574" s="49" t="s">
        <v>84</v>
      </c>
      <c r="M1574" s="105" t="s">
        <v>67</v>
      </c>
      <c r="N1574" s="62" t="s">
        <v>577</v>
      </c>
      <c r="O1574" s="85" t="s">
        <v>3894</v>
      </c>
      <c r="P1574" s="48" t="s">
        <v>137</v>
      </c>
      <c r="Q1574" s="224" t="s">
        <v>84</v>
      </c>
      <c r="R1574" s="498"/>
    </row>
    <row r="1575" spans="1:18" ht="13.5" hidden="1" outlineLevel="2" thickBot="1">
      <c r="A1575" s="7" t="s">
        <v>41</v>
      </c>
      <c r="B1575" s="7" t="s">
        <v>41</v>
      </c>
      <c r="D1575" s="96" t="s">
        <v>3796</v>
      </c>
      <c r="E1575" s="58" t="s">
        <v>8857</v>
      </c>
      <c r="F1575" s="198"/>
      <c r="G1575" s="198"/>
      <c r="H1575" s="198"/>
      <c r="I1575" s="198"/>
      <c r="J1575" s="198"/>
      <c r="K1575" s="198"/>
      <c r="L1575" s="198"/>
      <c r="M1575" s="9"/>
      <c r="N1575" s="9"/>
      <c r="O1575" s="9"/>
      <c r="P1575" s="9"/>
      <c r="Q1575" s="7"/>
    </row>
    <row r="1576" spans="1:18" ht="13.5" outlineLevel="1" collapsed="1" thickBot="1">
      <c r="A1576" s="7" t="s">
        <v>41</v>
      </c>
      <c r="B1576" s="7" t="s">
        <v>41</v>
      </c>
      <c r="C1576" s="7" t="s">
        <v>41</v>
      </c>
      <c r="D1576" s="96" t="s">
        <v>3796</v>
      </c>
      <c r="E1576" s="3" t="s">
        <v>8857</v>
      </c>
      <c r="F1576" s="13" t="s">
        <v>578</v>
      </c>
      <c r="G1576" s="14">
        <v>71</v>
      </c>
      <c r="H1576" s="14">
        <v>25</v>
      </c>
      <c r="I1576" s="1198" t="s">
        <v>3809</v>
      </c>
      <c r="J1576" s="1199"/>
      <c r="K1576" s="1199"/>
      <c r="L1576" s="1200"/>
      <c r="M1576" s="121" t="s">
        <v>67</v>
      </c>
      <c r="N1576" s="15"/>
      <c r="O1576" s="1190" t="s">
        <v>3543</v>
      </c>
      <c r="P1576" s="1191"/>
      <c r="Q1576" s="226" t="s">
        <v>688</v>
      </c>
    </row>
    <row r="1577" spans="1:18" hidden="1" outlineLevel="2">
      <c r="A1577" s="7" t="s">
        <v>41</v>
      </c>
      <c r="B1577" s="7" t="s">
        <v>41</v>
      </c>
      <c r="C1577" s="7" t="s">
        <v>41</v>
      </c>
      <c r="D1577" s="96" t="s">
        <v>3796</v>
      </c>
      <c r="E1577" s="58" t="s">
        <v>8857</v>
      </c>
      <c r="F1577" s="17"/>
      <c r="G1577" s="18"/>
      <c r="H1577" s="19"/>
      <c r="I1577" s="26" t="s">
        <v>299</v>
      </c>
      <c r="J1577" s="26" t="s">
        <v>3446</v>
      </c>
      <c r="K1577" s="26"/>
      <c r="L1577" s="27" t="s">
        <v>688</v>
      </c>
      <c r="M1577" s="59"/>
      <c r="N1577" s="10"/>
      <c r="O1577" s="26"/>
      <c r="P1577" s="26"/>
      <c r="Q1577" s="222" t="s">
        <v>688</v>
      </c>
      <c r="R1577" s="1192" t="s">
        <v>5433</v>
      </c>
    </row>
    <row r="1578" spans="1:18" hidden="1" outlineLevel="2">
      <c r="A1578" s="7" t="s">
        <v>41</v>
      </c>
      <c r="B1578" s="7" t="s">
        <v>41</v>
      </c>
      <c r="C1578" s="7" t="s">
        <v>41</v>
      </c>
      <c r="D1578" s="96" t="s">
        <v>3796</v>
      </c>
      <c r="E1578" s="58" t="s">
        <v>8857</v>
      </c>
      <c r="F1578" s="17"/>
      <c r="G1578" s="18"/>
      <c r="H1578" s="19"/>
      <c r="I1578" s="26" t="s">
        <v>300</v>
      </c>
      <c r="J1578" s="26" t="s">
        <v>3447</v>
      </c>
      <c r="K1578" s="26" t="s">
        <v>132</v>
      </c>
      <c r="L1578" s="27" t="s">
        <v>688</v>
      </c>
      <c r="M1578" s="59"/>
      <c r="N1578" s="10"/>
      <c r="O1578" s="47" t="s">
        <v>753</v>
      </c>
      <c r="P1578" s="26" t="s">
        <v>132</v>
      </c>
      <c r="Q1578" s="214" t="s">
        <v>688</v>
      </c>
      <c r="R1578" s="1193"/>
    </row>
    <row r="1579" spans="1:18" hidden="1" outlineLevel="2">
      <c r="A1579" s="7" t="s">
        <v>41</v>
      </c>
      <c r="B1579" s="7" t="s">
        <v>41</v>
      </c>
      <c r="C1579" s="7" t="s">
        <v>41</v>
      </c>
      <c r="D1579" s="96" t="s">
        <v>3796</v>
      </c>
      <c r="E1579" s="58" t="s">
        <v>8857</v>
      </c>
      <c r="F1579" s="17"/>
      <c r="G1579" s="18"/>
      <c r="H1579" s="19"/>
      <c r="I1579" s="26" t="s">
        <v>301</v>
      </c>
      <c r="J1579" s="26" t="s">
        <v>3448</v>
      </c>
      <c r="K1579" s="26" t="s">
        <v>302</v>
      </c>
      <c r="L1579" s="27" t="s">
        <v>688</v>
      </c>
      <c r="M1579" s="97" t="s">
        <v>67</v>
      </c>
      <c r="N1579" s="98" t="s">
        <v>576</v>
      </c>
      <c r="O1579" s="65" t="s">
        <v>3809</v>
      </c>
      <c r="P1579" s="26" t="s">
        <v>1110</v>
      </c>
      <c r="Q1579" s="214" t="s">
        <v>688</v>
      </c>
      <c r="R1579" s="1193"/>
    </row>
    <row r="1580" spans="1:18" ht="13.5" hidden="1" outlineLevel="2" thickBot="1">
      <c r="A1580" s="7" t="s">
        <v>41</v>
      </c>
      <c r="B1580" s="7" t="s">
        <v>41</v>
      </c>
      <c r="C1580" s="7" t="s">
        <v>41</v>
      </c>
      <c r="D1580" s="96" t="s">
        <v>3796</v>
      </c>
      <c r="E1580" s="58" t="s">
        <v>8857</v>
      </c>
      <c r="F1580" s="38"/>
      <c r="G1580" s="39"/>
      <c r="H1580" s="40"/>
      <c r="I1580" s="48" t="s">
        <v>303</v>
      </c>
      <c r="J1580" s="48" t="s">
        <v>3449</v>
      </c>
      <c r="K1580" s="48" t="s">
        <v>132</v>
      </c>
      <c r="L1580" s="49" t="s">
        <v>84</v>
      </c>
      <c r="M1580" s="553"/>
      <c r="N1580" s="554"/>
      <c r="O1580" s="551"/>
      <c r="P1580" s="552"/>
      <c r="Q1580" s="555"/>
      <c r="R1580" s="1194"/>
    </row>
    <row r="1581" spans="1:18" ht="13.5" hidden="1" outlineLevel="2" thickBot="1">
      <c r="A1581" s="7" t="s">
        <v>41</v>
      </c>
      <c r="B1581" s="7" t="s">
        <v>41</v>
      </c>
      <c r="C1581" s="7" t="s">
        <v>41</v>
      </c>
      <c r="D1581" s="96" t="s">
        <v>3796</v>
      </c>
      <c r="E1581" s="58" t="s">
        <v>8857</v>
      </c>
      <c r="F1581" s="198"/>
      <c r="G1581" s="198"/>
      <c r="H1581" s="198"/>
      <c r="I1581" s="198"/>
      <c r="J1581" s="198"/>
      <c r="K1581" s="198"/>
      <c r="L1581" s="198"/>
      <c r="M1581" s="9"/>
      <c r="N1581" s="9"/>
      <c r="O1581" s="9"/>
      <c r="P1581" s="9"/>
      <c r="Q1581" s="7"/>
    </row>
    <row r="1582" spans="1:18" ht="13.5" outlineLevel="1" collapsed="1" thickBot="1">
      <c r="A1582" s="7" t="s">
        <v>41</v>
      </c>
      <c r="B1582" s="7" t="s">
        <v>41</v>
      </c>
      <c r="D1582" s="96" t="s">
        <v>3796</v>
      </c>
      <c r="E1582" s="3" t="s">
        <v>8858</v>
      </c>
      <c r="F1582" s="13" t="s">
        <v>579</v>
      </c>
      <c r="G1582" s="14">
        <v>71</v>
      </c>
      <c r="H1582" s="14">
        <v>25</v>
      </c>
      <c r="I1582" s="1198" t="s">
        <v>3810</v>
      </c>
      <c r="J1582" s="1199"/>
      <c r="K1582" s="1199"/>
      <c r="L1582" s="1200"/>
      <c r="M1582" s="121" t="s">
        <v>67</v>
      </c>
      <c r="N1582" s="15"/>
      <c r="O1582" s="1196" t="s">
        <v>3834</v>
      </c>
      <c r="P1582" s="1197"/>
      <c r="Q1582" s="212" t="s">
        <v>109</v>
      </c>
    </row>
    <row r="1583" spans="1:18" hidden="1" outlineLevel="2">
      <c r="A1583" s="7" t="s">
        <v>41</v>
      </c>
      <c r="B1583" s="7" t="s">
        <v>41</v>
      </c>
      <c r="D1583" s="96" t="s">
        <v>3796</v>
      </c>
      <c r="E1583" s="58" t="s">
        <v>8858</v>
      </c>
      <c r="F1583" s="17"/>
      <c r="G1583" s="18"/>
      <c r="H1583" s="19"/>
      <c r="I1583" s="26" t="s">
        <v>299</v>
      </c>
      <c r="J1583" s="26" t="s">
        <v>3446</v>
      </c>
      <c r="K1583" s="26"/>
      <c r="L1583" s="27" t="s">
        <v>688</v>
      </c>
      <c r="M1583" s="59"/>
      <c r="N1583" s="10"/>
      <c r="O1583" s="26"/>
      <c r="P1583" s="26"/>
      <c r="Q1583" s="222" t="s">
        <v>688</v>
      </c>
      <c r="R1583" s="498"/>
    </row>
    <row r="1584" spans="1:18" hidden="1" outlineLevel="2">
      <c r="A1584" s="7" t="s">
        <v>41</v>
      </c>
      <c r="B1584" s="7" t="s">
        <v>41</v>
      </c>
      <c r="D1584" s="96" t="s">
        <v>3796</v>
      </c>
      <c r="E1584" s="58" t="s">
        <v>8858</v>
      </c>
      <c r="F1584" s="17"/>
      <c r="G1584" s="18"/>
      <c r="H1584" s="19"/>
      <c r="I1584" s="26" t="s">
        <v>300</v>
      </c>
      <c r="J1584" s="26" t="s">
        <v>3447</v>
      </c>
      <c r="K1584" s="26" t="s">
        <v>132</v>
      </c>
      <c r="L1584" s="27" t="s">
        <v>688</v>
      </c>
      <c r="M1584" s="59"/>
      <c r="N1584" s="10"/>
      <c r="O1584" s="47" t="s">
        <v>754</v>
      </c>
      <c r="P1584" s="26" t="s">
        <v>132</v>
      </c>
      <c r="Q1584" s="214" t="s">
        <v>688</v>
      </c>
      <c r="R1584" s="498"/>
    </row>
    <row r="1585" spans="1:18" hidden="1" outlineLevel="2">
      <c r="A1585" s="7" t="s">
        <v>41</v>
      </c>
      <c r="B1585" s="7" t="s">
        <v>41</v>
      </c>
      <c r="D1585" s="96" t="s">
        <v>3796</v>
      </c>
      <c r="E1585" s="58" t="s">
        <v>8858</v>
      </c>
      <c r="F1585" s="17"/>
      <c r="G1585" s="18"/>
      <c r="H1585" s="19"/>
      <c r="I1585" s="26" t="s">
        <v>301</v>
      </c>
      <c r="J1585" s="26" t="s">
        <v>3448</v>
      </c>
      <c r="K1585" s="26" t="s">
        <v>302</v>
      </c>
      <c r="L1585" s="27" t="s">
        <v>688</v>
      </c>
      <c r="M1585" s="97" t="s">
        <v>67</v>
      </c>
      <c r="N1585" s="378" t="s">
        <v>580</v>
      </c>
      <c r="O1585" s="26" t="s">
        <v>3810</v>
      </c>
      <c r="P1585" s="26" t="s">
        <v>186</v>
      </c>
      <c r="Q1585" s="214" t="s">
        <v>688</v>
      </c>
      <c r="R1585" s="498"/>
    </row>
    <row r="1586" spans="1:18" ht="13.5" hidden="1" outlineLevel="2" thickBot="1">
      <c r="A1586" s="7" t="s">
        <v>41</v>
      </c>
      <c r="B1586" s="7" t="s">
        <v>41</v>
      </c>
      <c r="D1586" s="96" t="s">
        <v>3796</v>
      </c>
      <c r="E1586" s="58" t="s">
        <v>8858</v>
      </c>
      <c r="F1586" s="38"/>
      <c r="G1586" s="39"/>
      <c r="H1586" s="40"/>
      <c r="I1586" s="48" t="s">
        <v>303</v>
      </c>
      <c r="J1586" s="48" t="s">
        <v>3449</v>
      </c>
      <c r="K1586" s="48" t="s">
        <v>132</v>
      </c>
      <c r="L1586" s="49" t="s">
        <v>84</v>
      </c>
      <c r="M1586" s="139"/>
      <c r="N1586" s="140"/>
      <c r="O1586" s="150"/>
      <c r="P1586" s="151"/>
      <c r="Q1586" s="221"/>
      <c r="R1586" s="498"/>
    </row>
    <row r="1587" spans="1:18" ht="13.5" hidden="1" outlineLevel="2" thickBot="1">
      <c r="A1587" s="7" t="s">
        <v>41</v>
      </c>
      <c r="B1587" s="7" t="s">
        <v>41</v>
      </c>
      <c r="D1587" s="96" t="s">
        <v>3796</v>
      </c>
      <c r="E1587" s="58" t="s">
        <v>8858</v>
      </c>
      <c r="F1587" s="198"/>
      <c r="G1587" s="198"/>
      <c r="H1587" s="198"/>
      <c r="I1587" s="198"/>
      <c r="J1587" s="198"/>
      <c r="K1587" s="198"/>
      <c r="L1587" s="198"/>
      <c r="M1587" s="9"/>
      <c r="N1587" s="9"/>
      <c r="O1587" s="9"/>
      <c r="P1587" s="9"/>
      <c r="Q1587" s="7"/>
    </row>
    <row r="1588" spans="1:18" ht="13.5" outlineLevel="1" collapsed="1" thickBot="1">
      <c r="C1588" s="7" t="s">
        <v>41</v>
      </c>
      <c r="D1588" s="96" t="s">
        <v>3796</v>
      </c>
      <c r="E1588" s="3" t="s">
        <v>8859</v>
      </c>
      <c r="F1588" s="13" t="s">
        <v>8718</v>
      </c>
      <c r="G1588" s="14">
        <v>74</v>
      </c>
      <c r="H1588" s="14">
        <v>25</v>
      </c>
      <c r="I1588" s="1198" t="s">
        <v>8710</v>
      </c>
      <c r="J1588" s="1199"/>
      <c r="K1588" s="1199"/>
      <c r="L1588" s="1200"/>
      <c r="M1588" s="121" t="s">
        <v>67</v>
      </c>
      <c r="N1588" s="15"/>
      <c r="O1588" s="1196"/>
      <c r="P1588" s="1197"/>
      <c r="Q1588" s="64" t="s">
        <v>84</v>
      </c>
      <c r="R1588" s="434"/>
    </row>
    <row r="1589" spans="1:18" hidden="1" outlineLevel="2">
      <c r="C1589" s="7" t="s">
        <v>41</v>
      </c>
      <c r="D1589" s="96" t="s">
        <v>3796</v>
      </c>
      <c r="E1589" s="58" t="s">
        <v>8859</v>
      </c>
      <c r="F1589" s="17"/>
      <c r="G1589" s="18"/>
      <c r="H1589" s="19"/>
      <c r="I1589" s="26" t="s">
        <v>159</v>
      </c>
      <c r="J1589" s="26" t="s">
        <v>3348</v>
      </c>
      <c r="K1589" s="26"/>
      <c r="L1589" s="31" t="s">
        <v>688</v>
      </c>
      <c r="M1589" s="59"/>
      <c r="N1589" s="10"/>
      <c r="O1589" s="26"/>
      <c r="P1589" s="26"/>
      <c r="Q1589" s="222" t="s">
        <v>688</v>
      </c>
      <c r="R1589" s="1265" t="s">
        <v>8951</v>
      </c>
    </row>
    <row r="1590" spans="1:18" hidden="1" outlineLevel="2">
      <c r="C1590" s="7" t="s">
        <v>41</v>
      </c>
      <c r="D1590" s="96" t="s">
        <v>3796</v>
      </c>
      <c r="E1590" s="58" t="s">
        <v>8859</v>
      </c>
      <c r="F1590" s="17"/>
      <c r="G1590" s="18"/>
      <c r="H1590" s="19"/>
      <c r="I1590" s="26" t="s">
        <v>160</v>
      </c>
      <c r="J1590" s="26" t="s">
        <v>3349</v>
      </c>
      <c r="K1590" s="26" t="s">
        <v>132</v>
      </c>
      <c r="L1590" s="31" t="s">
        <v>688</v>
      </c>
      <c r="M1590" s="59"/>
      <c r="N1590" s="10"/>
      <c r="O1590" s="47" t="s">
        <v>8719</v>
      </c>
      <c r="P1590" s="26" t="s">
        <v>132</v>
      </c>
      <c r="Q1590" s="214" t="s">
        <v>688</v>
      </c>
      <c r="R1590" s="1193"/>
    </row>
    <row r="1591" spans="1:18" hidden="1" outlineLevel="2">
      <c r="C1591" s="7" t="s">
        <v>41</v>
      </c>
      <c r="D1591" s="96" t="s">
        <v>3796</v>
      </c>
      <c r="E1591" s="58" t="s">
        <v>8859</v>
      </c>
      <c r="F1591" s="17"/>
      <c r="G1591" s="18"/>
      <c r="H1591" s="19"/>
      <c r="I1591" s="26" t="s">
        <v>161</v>
      </c>
      <c r="J1591" s="26" t="s">
        <v>3350</v>
      </c>
      <c r="K1591" s="26" t="s">
        <v>105</v>
      </c>
      <c r="L1591" s="31" t="s">
        <v>84</v>
      </c>
      <c r="M1591" s="97" t="s">
        <v>67</v>
      </c>
      <c r="N1591" s="10" t="s">
        <v>8705</v>
      </c>
      <c r="O1591" s="26" t="s">
        <v>8710</v>
      </c>
      <c r="P1591" s="26" t="s">
        <v>117</v>
      </c>
      <c r="Q1591" s="214" t="s">
        <v>688</v>
      </c>
      <c r="R1591" s="1193"/>
    </row>
    <row r="1592" spans="1:18" ht="13.5" hidden="1" outlineLevel="2" thickBot="1">
      <c r="C1592" s="7" t="s">
        <v>41</v>
      </c>
      <c r="D1592" s="96" t="s">
        <v>3796</v>
      </c>
      <c r="E1592" s="58" t="s">
        <v>8859</v>
      </c>
      <c r="F1592" s="38"/>
      <c r="G1592" s="39"/>
      <c r="H1592" s="40"/>
      <c r="I1592" s="48" t="s">
        <v>163</v>
      </c>
      <c r="J1592" s="48" t="s">
        <v>3351</v>
      </c>
      <c r="K1592" s="48" t="s">
        <v>132</v>
      </c>
      <c r="L1592" s="60" t="s">
        <v>84</v>
      </c>
      <c r="M1592" s="61"/>
      <c r="N1592" s="62"/>
      <c r="O1592" s="63" t="s">
        <v>710</v>
      </c>
      <c r="P1592" s="48" t="s">
        <v>132</v>
      </c>
      <c r="Q1592" s="224" t="s">
        <v>84</v>
      </c>
      <c r="R1592" s="1194"/>
    </row>
    <row r="1593" spans="1:18" ht="13.5" hidden="1" outlineLevel="2" thickBot="1">
      <c r="C1593" s="7" t="s">
        <v>41</v>
      </c>
      <c r="D1593" s="96" t="s">
        <v>3796</v>
      </c>
      <c r="E1593" s="58" t="s">
        <v>8859</v>
      </c>
      <c r="F1593" s="198"/>
      <c r="G1593" s="198"/>
      <c r="H1593" s="198"/>
      <c r="I1593" s="198"/>
      <c r="J1593" s="198"/>
      <c r="K1593" s="198"/>
      <c r="L1593" s="198"/>
      <c r="M1593" s="9"/>
      <c r="N1593" s="9"/>
      <c r="O1593" s="9"/>
      <c r="P1593" s="9"/>
      <c r="Q1593" s="7"/>
    </row>
    <row r="1594" spans="1:18" ht="13.5" outlineLevel="1" collapsed="1" thickBot="1">
      <c r="A1594" s="7" t="s">
        <v>41</v>
      </c>
      <c r="B1594" s="7" t="s">
        <v>41</v>
      </c>
      <c r="D1594" s="96" t="s">
        <v>3796</v>
      </c>
      <c r="E1594" s="3" t="s">
        <v>8860</v>
      </c>
      <c r="F1594" s="13" t="s">
        <v>581</v>
      </c>
      <c r="G1594" s="14">
        <v>79</v>
      </c>
      <c r="H1594" s="14">
        <v>25</v>
      </c>
      <c r="I1594" s="1198" t="s">
        <v>3811</v>
      </c>
      <c r="J1594" s="1199"/>
      <c r="K1594" s="1199"/>
      <c r="L1594" s="1200"/>
      <c r="M1594" s="121" t="s">
        <v>67</v>
      </c>
      <c r="N1594" s="15"/>
      <c r="O1594" s="1190"/>
      <c r="P1594" s="1191"/>
      <c r="Q1594" s="64" t="s">
        <v>84</v>
      </c>
    </row>
    <row r="1595" spans="1:18" hidden="1" outlineLevel="2">
      <c r="A1595" s="7" t="s">
        <v>41</v>
      </c>
      <c r="B1595" s="7" t="s">
        <v>41</v>
      </c>
      <c r="D1595" s="96" t="s">
        <v>3796</v>
      </c>
      <c r="E1595" s="58" t="s">
        <v>8860</v>
      </c>
      <c r="F1595" s="17"/>
      <c r="G1595" s="18"/>
      <c r="H1595" s="19"/>
      <c r="I1595" s="26" t="str">
        <f>"4451"</f>
        <v>4451</v>
      </c>
      <c r="J1595" s="26" t="s">
        <v>3357</v>
      </c>
      <c r="K1595" s="33" t="s">
        <v>132</v>
      </c>
      <c r="L1595" s="31" t="s">
        <v>688</v>
      </c>
      <c r="M1595" s="59"/>
      <c r="N1595" s="10"/>
      <c r="O1595" s="30" t="s">
        <v>755</v>
      </c>
      <c r="P1595" s="33" t="s">
        <v>132</v>
      </c>
      <c r="Q1595" s="222" t="s">
        <v>688</v>
      </c>
      <c r="R1595" s="498"/>
    </row>
    <row r="1596" spans="1:18" hidden="1" outlineLevel="2">
      <c r="A1596" s="7" t="s">
        <v>41</v>
      </c>
      <c r="B1596" s="7" t="s">
        <v>41</v>
      </c>
      <c r="D1596" s="96" t="s">
        <v>3796</v>
      </c>
      <c r="E1596" s="58" t="s">
        <v>8860</v>
      </c>
      <c r="F1596" s="17"/>
      <c r="G1596" s="18"/>
      <c r="H1596" s="19"/>
      <c r="I1596" s="20" t="str">
        <f>"4453"</f>
        <v>4453</v>
      </c>
      <c r="J1596" s="20" t="s">
        <v>3358</v>
      </c>
      <c r="K1596" s="24" t="s">
        <v>132</v>
      </c>
      <c r="L1596" s="25" t="s">
        <v>84</v>
      </c>
      <c r="M1596" s="128"/>
      <c r="N1596" s="129"/>
      <c r="O1596" s="130"/>
      <c r="P1596" s="130"/>
      <c r="Q1596" s="219"/>
      <c r="R1596" s="498"/>
    </row>
    <row r="1597" spans="1:18" hidden="1" outlineLevel="2">
      <c r="A1597" s="7" t="s">
        <v>41</v>
      </c>
      <c r="B1597" s="7" t="s">
        <v>41</v>
      </c>
      <c r="D1597" s="96" t="s">
        <v>3796</v>
      </c>
      <c r="E1597" s="58" t="s">
        <v>8860</v>
      </c>
      <c r="F1597" s="17"/>
      <c r="G1597" s="18"/>
      <c r="H1597" s="19"/>
      <c r="I1597" s="20" t="s">
        <v>172</v>
      </c>
      <c r="J1597" s="20" t="s">
        <v>3359</v>
      </c>
      <c r="K1597" s="24"/>
      <c r="L1597" s="25" t="s">
        <v>84</v>
      </c>
      <c r="M1597" s="128"/>
      <c r="N1597" s="129"/>
      <c r="O1597" s="138"/>
      <c r="P1597" s="138"/>
      <c r="Q1597" s="219"/>
      <c r="R1597" s="498"/>
    </row>
    <row r="1598" spans="1:18" hidden="1" outlineLevel="2">
      <c r="A1598" s="7" t="s">
        <v>41</v>
      </c>
      <c r="B1598" s="7" t="s">
        <v>41</v>
      </c>
      <c r="D1598" s="96" t="s">
        <v>3796</v>
      </c>
      <c r="E1598" s="58" t="s">
        <v>8860</v>
      </c>
      <c r="F1598" s="17"/>
      <c r="G1598" s="18"/>
      <c r="H1598" s="19"/>
      <c r="I1598" s="26" t="s">
        <v>173</v>
      </c>
      <c r="J1598" s="26" t="s">
        <v>3360</v>
      </c>
      <c r="K1598" s="33" t="s">
        <v>174</v>
      </c>
      <c r="L1598" s="31" t="s">
        <v>688</v>
      </c>
      <c r="M1598" s="123"/>
      <c r="N1598" s="124"/>
      <c r="O1598" s="126"/>
      <c r="P1598" s="126"/>
      <c r="Q1598" s="218"/>
      <c r="R1598" s="498"/>
    </row>
    <row r="1599" spans="1:18" hidden="1" outlineLevel="2">
      <c r="A1599" s="7" t="s">
        <v>41</v>
      </c>
      <c r="B1599" s="7" t="s">
        <v>41</v>
      </c>
      <c r="D1599" s="96" t="s">
        <v>3796</v>
      </c>
      <c r="E1599" s="58" t="s">
        <v>8860</v>
      </c>
      <c r="F1599" s="17"/>
      <c r="G1599" s="18"/>
      <c r="H1599" s="19"/>
      <c r="I1599" s="26" t="s">
        <v>175</v>
      </c>
      <c r="J1599" s="26" t="s">
        <v>3341</v>
      </c>
      <c r="K1599" s="33" t="s">
        <v>132</v>
      </c>
      <c r="L1599" s="31" t="s">
        <v>84</v>
      </c>
      <c r="M1599" s="123"/>
      <c r="N1599" s="124"/>
      <c r="O1599" s="126"/>
      <c r="P1599" s="126"/>
      <c r="Q1599" s="218"/>
      <c r="R1599" s="498"/>
    </row>
    <row r="1600" spans="1:18" hidden="1" outlineLevel="2">
      <c r="A1600" s="7" t="s">
        <v>41</v>
      </c>
      <c r="B1600" s="7" t="s">
        <v>41</v>
      </c>
      <c r="D1600" s="96" t="s">
        <v>3796</v>
      </c>
      <c r="E1600" s="58" t="s">
        <v>8860</v>
      </c>
      <c r="F1600" s="17"/>
      <c r="G1600" s="18"/>
      <c r="H1600" s="19"/>
      <c r="I1600" s="26" t="s">
        <v>176</v>
      </c>
      <c r="J1600" s="26" t="s">
        <v>3342</v>
      </c>
      <c r="K1600" s="33" t="s">
        <v>132</v>
      </c>
      <c r="L1600" s="31" t="s">
        <v>84</v>
      </c>
      <c r="M1600" s="123"/>
      <c r="N1600" s="124"/>
      <c r="O1600" s="126"/>
      <c r="P1600" s="126"/>
      <c r="Q1600" s="218"/>
      <c r="R1600" s="498"/>
    </row>
    <row r="1601" spans="1:18" hidden="1" outlineLevel="2">
      <c r="A1601" s="7" t="s">
        <v>41</v>
      </c>
      <c r="B1601" s="7" t="s">
        <v>41</v>
      </c>
      <c r="D1601" s="96" t="s">
        <v>3796</v>
      </c>
      <c r="E1601" s="58" t="s">
        <v>8860</v>
      </c>
      <c r="F1601" s="17"/>
      <c r="G1601" s="18"/>
      <c r="H1601" s="19"/>
      <c r="I1601" s="20" t="s">
        <v>177</v>
      </c>
      <c r="J1601" s="20" t="s">
        <v>3361</v>
      </c>
      <c r="K1601" s="24"/>
      <c r="L1601" s="25" t="s">
        <v>84</v>
      </c>
      <c r="M1601" s="66"/>
      <c r="N1601" s="23"/>
      <c r="O1601" s="24"/>
      <c r="P1601" s="24"/>
      <c r="Q1601" s="213" t="s">
        <v>688</v>
      </c>
      <c r="R1601" s="498"/>
    </row>
    <row r="1602" spans="1:18" hidden="1" outlineLevel="2">
      <c r="A1602" s="7" t="s">
        <v>41</v>
      </c>
      <c r="B1602" s="7" t="s">
        <v>41</v>
      </c>
      <c r="D1602" s="96" t="s">
        <v>3796</v>
      </c>
      <c r="E1602" s="58" t="s">
        <v>8860</v>
      </c>
      <c r="F1602" s="17"/>
      <c r="G1602" s="18"/>
      <c r="H1602" s="19"/>
      <c r="I1602" s="26" t="s">
        <v>178</v>
      </c>
      <c r="J1602" s="26" t="s">
        <v>3362</v>
      </c>
      <c r="K1602" s="33" t="s">
        <v>179</v>
      </c>
      <c r="L1602" s="31" t="s">
        <v>688</v>
      </c>
      <c r="M1602" s="97" t="s">
        <v>67</v>
      </c>
      <c r="N1602" s="10" t="s">
        <v>582</v>
      </c>
      <c r="O1602" s="33" t="s">
        <v>6278</v>
      </c>
      <c r="P1602" s="33" t="s">
        <v>179</v>
      </c>
      <c r="Q1602" s="216" t="s">
        <v>84</v>
      </c>
      <c r="R1602" s="498"/>
    </row>
    <row r="1603" spans="1:18" hidden="1" outlineLevel="2">
      <c r="A1603" s="7" t="s">
        <v>41</v>
      </c>
      <c r="B1603" s="7" t="s">
        <v>41</v>
      </c>
      <c r="D1603" s="96" t="s">
        <v>3796</v>
      </c>
      <c r="E1603" s="58" t="s">
        <v>8860</v>
      </c>
      <c r="F1603" s="17"/>
      <c r="G1603" s="18"/>
      <c r="H1603" s="19"/>
      <c r="I1603" s="26" t="s">
        <v>178</v>
      </c>
      <c r="J1603" s="26" t="s">
        <v>3362</v>
      </c>
      <c r="K1603" s="33" t="s">
        <v>179</v>
      </c>
      <c r="L1603" s="31" t="s">
        <v>84</v>
      </c>
      <c r="M1603" s="97" t="s">
        <v>67</v>
      </c>
      <c r="N1603" s="10" t="s">
        <v>583</v>
      </c>
      <c r="O1603" s="33" t="s">
        <v>6279</v>
      </c>
      <c r="P1603" s="33" t="s">
        <v>179</v>
      </c>
      <c r="Q1603" s="216" t="s">
        <v>84</v>
      </c>
      <c r="R1603" s="498"/>
    </row>
    <row r="1604" spans="1:18" hidden="1" outlineLevel="2">
      <c r="A1604" s="7" t="s">
        <v>41</v>
      </c>
      <c r="B1604" s="7" t="s">
        <v>41</v>
      </c>
      <c r="D1604" s="96" t="s">
        <v>3796</v>
      </c>
      <c r="E1604" s="58" t="s">
        <v>8860</v>
      </c>
      <c r="F1604" s="17"/>
      <c r="G1604" s="18"/>
      <c r="H1604" s="19"/>
      <c r="I1604" s="26" t="s">
        <v>178</v>
      </c>
      <c r="J1604" s="26" t="s">
        <v>3362</v>
      </c>
      <c r="K1604" s="33" t="s">
        <v>179</v>
      </c>
      <c r="L1604" s="31" t="s">
        <v>84</v>
      </c>
      <c r="M1604" s="97" t="s">
        <v>67</v>
      </c>
      <c r="N1604" s="10" t="s">
        <v>584</v>
      </c>
      <c r="O1604" s="33" t="s">
        <v>6280</v>
      </c>
      <c r="P1604" s="33" t="s">
        <v>179</v>
      </c>
      <c r="Q1604" s="216" t="s">
        <v>84</v>
      </c>
      <c r="R1604" s="498"/>
    </row>
    <row r="1605" spans="1:18" hidden="1" outlineLevel="2">
      <c r="A1605" s="7" t="s">
        <v>41</v>
      </c>
      <c r="B1605" s="7" t="s">
        <v>41</v>
      </c>
      <c r="D1605" s="96" t="s">
        <v>3796</v>
      </c>
      <c r="E1605" s="58" t="s">
        <v>8860</v>
      </c>
      <c r="F1605" s="17"/>
      <c r="G1605" s="18"/>
      <c r="H1605" s="19"/>
      <c r="I1605" s="26" t="s">
        <v>178</v>
      </c>
      <c r="J1605" s="26" t="s">
        <v>3362</v>
      </c>
      <c r="K1605" s="33" t="s">
        <v>179</v>
      </c>
      <c r="L1605" s="31" t="s">
        <v>84</v>
      </c>
      <c r="M1605" s="97" t="s">
        <v>67</v>
      </c>
      <c r="N1605" s="10" t="s">
        <v>585</v>
      </c>
      <c r="O1605" s="33" t="s">
        <v>6281</v>
      </c>
      <c r="P1605" s="33" t="s">
        <v>179</v>
      </c>
      <c r="Q1605" s="216" t="s">
        <v>84</v>
      </c>
      <c r="R1605" s="498"/>
    </row>
    <row r="1606" spans="1:18" hidden="1" outlineLevel="2">
      <c r="A1606" s="7" t="s">
        <v>41</v>
      </c>
      <c r="B1606" s="7" t="s">
        <v>41</v>
      </c>
      <c r="D1606" s="96" t="s">
        <v>3796</v>
      </c>
      <c r="E1606" s="58" t="s">
        <v>8860</v>
      </c>
      <c r="F1606" s="17"/>
      <c r="G1606" s="18"/>
      <c r="H1606" s="19"/>
      <c r="I1606" s="26" t="s">
        <v>178</v>
      </c>
      <c r="J1606" s="26" t="s">
        <v>3362</v>
      </c>
      <c r="K1606" s="33" t="s">
        <v>179</v>
      </c>
      <c r="L1606" s="31" t="s">
        <v>84</v>
      </c>
      <c r="M1606" s="97" t="s">
        <v>67</v>
      </c>
      <c r="N1606" s="10" t="s">
        <v>586</v>
      </c>
      <c r="O1606" s="33" t="s">
        <v>6282</v>
      </c>
      <c r="P1606" s="33" t="s">
        <v>179</v>
      </c>
      <c r="Q1606" s="216" t="s">
        <v>84</v>
      </c>
      <c r="R1606" s="498"/>
    </row>
    <row r="1607" spans="1:18" ht="13.5" hidden="1" outlineLevel="2" thickBot="1">
      <c r="A1607" s="7" t="s">
        <v>41</v>
      </c>
      <c r="B1607" s="7" t="s">
        <v>41</v>
      </c>
      <c r="D1607" s="96" t="s">
        <v>3796</v>
      </c>
      <c r="E1607" s="58" t="s">
        <v>8860</v>
      </c>
      <c r="F1607" s="38"/>
      <c r="G1607" s="39"/>
      <c r="H1607" s="40"/>
      <c r="I1607" s="41" t="str">
        <f>"3453"</f>
        <v>3453</v>
      </c>
      <c r="J1607" s="41" t="s">
        <v>3363</v>
      </c>
      <c r="K1607" s="67" t="s">
        <v>132</v>
      </c>
      <c r="L1607" s="57" t="s">
        <v>84</v>
      </c>
      <c r="M1607" s="135"/>
      <c r="N1607" s="136"/>
      <c r="O1607" s="152"/>
      <c r="P1607" s="152"/>
      <c r="Q1607" s="220"/>
      <c r="R1607" s="498"/>
    </row>
    <row r="1608" spans="1:18" ht="13.5" hidden="1" outlineLevel="2" thickBot="1">
      <c r="A1608" s="7" t="s">
        <v>41</v>
      </c>
      <c r="B1608" s="7" t="s">
        <v>41</v>
      </c>
      <c r="D1608" s="96" t="s">
        <v>3796</v>
      </c>
      <c r="E1608" s="58" t="s">
        <v>8861</v>
      </c>
      <c r="F1608" s="198"/>
      <c r="G1608" s="198"/>
      <c r="H1608" s="198"/>
      <c r="I1608" s="198"/>
      <c r="J1608" s="198"/>
      <c r="K1608" s="198"/>
      <c r="L1608" s="198"/>
      <c r="M1608" s="9"/>
      <c r="N1608" s="9"/>
      <c r="O1608" s="9"/>
      <c r="P1608" s="9"/>
      <c r="Q1608" s="7"/>
    </row>
    <row r="1609" spans="1:18" ht="13.5" outlineLevel="1" collapsed="1" thickBot="1">
      <c r="C1609" s="7" t="s">
        <v>41</v>
      </c>
      <c r="D1609" s="96" t="s">
        <v>3796</v>
      </c>
      <c r="E1609" s="3" t="s">
        <v>8860</v>
      </c>
      <c r="F1609" s="13" t="s">
        <v>581</v>
      </c>
      <c r="G1609" s="14">
        <v>79</v>
      </c>
      <c r="H1609" s="14">
        <v>25</v>
      </c>
      <c r="I1609" s="1198" t="s">
        <v>3811</v>
      </c>
      <c r="J1609" s="1199"/>
      <c r="K1609" s="1199"/>
      <c r="L1609" s="1200"/>
      <c r="M1609" s="121" t="s">
        <v>67</v>
      </c>
      <c r="N1609" s="15"/>
      <c r="O1609" s="1190"/>
      <c r="P1609" s="1191"/>
      <c r="Q1609" s="64" t="s">
        <v>84</v>
      </c>
    </row>
    <row r="1610" spans="1:18" hidden="1" outlineLevel="2">
      <c r="C1610" s="7" t="s">
        <v>41</v>
      </c>
      <c r="D1610" s="96" t="s">
        <v>3796</v>
      </c>
      <c r="E1610" s="58" t="s">
        <v>8860</v>
      </c>
      <c r="F1610" s="17"/>
      <c r="G1610" s="18"/>
      <c r="H1610" s="19"/>
      <c r="I1610" s="26" t="str">
        <f>"4451"</f>
        <v>4451</v>
      </c>
      <c r="J1610" s="26" t="s">
        <v>3357</v>
      </c>
      <c r="K1610" s="33" t="s">
        <v>132</v>
      </c>
      <c r="L1610" s="31" t="s">
        <v>688</v>
      </c>
      <c r="M1610" s="59"/>
      <c r="N1610" s="10"/>
      <c r="O1610" s="30" t="s">
        <v>755</v>
      </c>
      <c r="P1610" s="33" t="s">
        <v>132</v>
      </c>
      <c r="Q1610" s="222" t="s">
        <v>688</v>
      </c>
      <c r="R1610" s="1192" t="s">
        <v>5434</v>
      </c>
    </row>
    <row r="1611" spans="1:18" hidden="1" outlineLevel="2">
      <c r="C1611" s="7" t="s">
        <v>41</v>
      </c>
      <c r="D1611" s="96" t="s">
        <v>3796</v>
      </c>
      <c r="E1611" s="58" t="s">
        <v>8860</v>
      </c>
      <c r="F1611" s="17"/>
      <c r="G1611" s="18"/>
      <c r="H1611" s="19"/>
      <c r="I1611" s="20" t="str">
        <f>"4453"</f>
        <v>4453</v>
      </c>
      <c r="J1611" s="20" t="s">
        <v>3358</v>
      </c>
      <c r="K1611" s="24" t="s">
        <v>132</v>
      </c>
      <c r="L1611" s="25" t="s">
        <v>84</v>
      </c>
      <c r="M1611" s="128"/>
      <c r="N1611" s="129"/>
      <c r="O1611" s="130"/>
      <c r="P1611" s="130"/>
      <c r="Q1611" s="219"/>
      <c r="R1611" s="1193"/>
    </row>
    <row r="1612" spans="1:18" hidden="1" outlineLevel="2">
      <c r="C1612" s="7" t="s">
        <v>41</v>
      </c>
      <c r="D1612" s="96" t="s">
        <v>3796</v>
      </c>
      <c r="E1612" s="58" t="s">
        <v>8860</v>
      </c>
      <c r="F1612" s="17"/>
      <c r="G1612" s="18"/>
      <c r="H1612" s="19"/>
      <c r="I1612" s="20" t="s">
        <v>172</v>
      </c>
      <c r="J1612" s="20" t="s">
        <v>3359</v>
      </c>
      <c r="K1612" s="24"/>
      <c r="L1612" s="25" t="s">
        <v>84</v>
      </c>
      <c r="M1612" s="128"/>
      <c r="N1612" s="129"/>
      <c r="O1612" s="138"/>
      <c r="P1612" s="138"/>
      <c r="Q1612" s="219"/>
      <c r="R1612" s="1193"/>
    </row>
    <row r="1613" spans="1:18" hidden="1" outlineLevel="2">
      <c r="C1613" s="7" t="s">
        <v>41</v>
      </c>
      <c r="D1613" s="96" t="s">
        <v>3796</v>
      </c>
      <c r="E1613" s="58" t="s">
        <v>8860</v>
      </c>
      <c r="F1613" s="17"/>
      <c r="G1613" s="18"/>
      <c r="H1613" s="19"/>
      <c r="I1613" s="26" t="s">
        <v>173</v>
      </c>
      <c r="J1613" s="26" t="s">
        <v>3360</v>
      </c>
      <c r="K1613" s="33" t="s">
        <v>174</v>
      </c>
      <c r="L1613" s="31" t="s">
        <v>688</v>
      </c>
      <c r="M1613" s="123"/>
      <c r="N1613" s="124"/>
      <c r="O1613" s="126"/>
      <c r="P1613" s="126"/>
      <c r="Q1613" s="218"/>
      <c r="R1613" s="1193"/>
    </row>
    <row r="1614" spans="1:18" hidden="1" outlineLevel="2">
      <c r="C1614" s="7" t="s">
        <v>41</v>
      </c>
      <c r="D1614" s="96" t="s">
        <v>3796</v>
      </c>
      <c r="E1614" s="58" t="s">
        <v>8860</v>
      </c>
      <c r="F1614" s="17"/>
      <c r="G1614" s="18"/>
      <c r="H1614" s="19"/>
      <c r="I1614" s="26" t="s">
        <v>175</v>
      </c>
      <c r="J1614" s="26" t="s">
        <v>3341</v>
      </c>
      <c r="K1614" s="33" t="s">
        <v>132</v>
      </c>
      <c r="L1614" s="31" t="s">
        <v>84</v>
      </c>
      <c r="M1614" s="123"/>
      <c r="N1614" s="124"/>
      <c r="O1614" s="126"/>
      <c r="P1614" s="126"/>
      <c r="Q1614" s="218"/>
      <c r="R1614" s="1193"/>
    </row>
    <row r="1615" spans="1:18" hidden="1" outlineLevel="2">
      <c r="C1615" s="7" t="s">
        <v>41</v>
      </c>
      <c r="D1615" s="96" t="s">
        <v>3796</v>
      </c>
      <c r="E1615" s="58" t="s">
        <v>8860</v>
      </c>
      <c r="F1615" s="17"/>
      <c r="G1615" s="18"/>
      <c r="H1615" s="19"/>
      <c r="I1615" s="26" t="s">
        <v>176</v>
      </c>
      <c r="J1615" s="26" t="s">
        <v>3342</v>
      </c>
      <c r="K1615" s="33" t="s">
        <v>132</v>
      </c>
      <c r="L1615" s="31" t="s">
        <v>84</v>
      </c>
      <c r="M1615" s="123"/>
      <c r="N1615" s="124"/>
      <c r="O1615" s="126"/>
      <c r="P1615" s="126"/>
      <c r="Q1615" s="218"/>
      <c r="R1615" s="1193"/>
    </row>
    <row r="1616" spans="1:18" hidden="1" outlineLevel="2">
      <c r="C1616" s="7" t="s">
        <v>41</v>
      </c>
      <c r="D1616" s="96" t="s">
        <v>3796</v>
      </c>
      <c r="E1616" s="58" t="s">
        <v>8860</v>
      </c>
      <c r="F1616" s="17"/>
      <c r="G1616" s="18"/>
      <c r="H1616" s="19"/>
      <c r="I1616" s="20" t="s">
        <v>177</v>
      </c>
      <c r="J1616" s="20" t="s">
        <v>3361</v>
      </c>
      <c r="K1616" s="24"/>
      <c r="L1616" s="25" t="s">
        <v>84</v>
      </c>
      <c r="M1616" s="66"/>
      <c r="N1616" s="23"/>
      <c r="O1616" s="24"/>
      <c r="P1616" s="24"/>
      <c r="Q1616" s="213" t="s">
        <v>688</v>
      </c>
      <c r="R1616" s="1193"/>
    </row>
    <row r="1617" spans="1:18" hidden="1" outlineLevel="2">
      <c r="C1617" s="7" t="s">
        <v>41</v>
      </c>
      <c r="D1617" s="96" t="s">
        <v>3796</v>
      </c>
      <c r="E1617" s="58" t="s">
        <v>8860</v>
      </c>
      <c r="F1617" s="17"/>
      <c r="G1617" s="18"/>
      <c r="H1617" s="19"/>
      <c r="I1617" s="26" t="s">
        <v>178</v>
      </c>
      <c r="J1617" s="26" t="s">
        <v>3362</v>
      </c>
      <c r="K1617" s="33" t="s">
        <v>179</v>
      </c>
      <c r="L1617" s="31" t="s">
        <v>688</v>
      </c>
      <c r="M1617" s="97" t="s">
        <v>67</v>
      </c>
      <c r="N1617" s="10" t="s">
        <v>582</v>
      </c>
      <c r="O1617" s="33" t="s">
        <v>3895</v>
      </c>
      <c r="P1617" s="33" t="s">
        <v>179</v>
      </c>
      <c r="Q1617" s="216" t="s">
        <v>84</v>
      </c>
      <c r="R1617" s="1193"/>
    </row>
    <row r="1618" spans="1:18" hidden="1" outlineLevel="2">
      <c r="C1618" s="7" t="s">
        <v>41</v>
      </c>
      <c r="D1618" s="96" t="s">
        <v>3796</v>
      </c>
      <c r="E1618" s="58" t="s">
        <v>8860</v>
      </c>
      <c r="F1618" s="17"/>
      <c r="G1618" s="18"/>
      <c r="H1618" s="19"/>
      <c r="I1618" s="26" t="s">
        <v>178</v>
      </c>
      <c r="J1618" s="26" t="s">
        <v>3362</v>
      </c>
      <c r="K1618" s="33" t="s">
        <v>179</v>
      </c>
      <c r="L1618" s="31" t="s">
        <v>84</v>
      </c>
      <c r="M1618" s="97" t="s">
        <v>67</v>
      </c>
      <c r="N1618" s="10" t="s">
        <v>583</v>
      </c>
      <c r="O1618" s="33" t="s">
        <v>3896</v>
      </c>
      <c r="P1618" s="33" t="s">
        <v>179</v>
      </c>
      <c r="Q1618" s="544" t="s">
        <v>109</v>
      </c>
      <c r="R1618" s="1193"/>
    </row>
    <row r="1619" spans="1:18" hidden="1" outlineLevel="2">
      <c r="C1619" s="7" t="s">
        <v>41</v>
      </c>
      <c r="D1619" s="96" t="s">
        <v>3796</v>
      </c>
      <c r="E1619" s="58" t="s">
        <v>8860</v>
      </c>
      <c r="F1619" s="17"/>
      <c r="G1619" s="18"/>
      <c r="H1619" s="19"/>
      <c r="I1619" s="26" t="s">
        <v>178</v>
      </c>
      <c r="J1619" s="26" t="s">
        <v>3362</v>
      </c>
      <c r="K1619" s="33" t="s">
        <v>179</v>
      </c>
      <c r="L1619" s="31" t="s">
        <v>84</v>
      </c>
      <c r="M1619" s="97" t="s">
        <v>67</v>
      </c>
      <c r="N1619" s="10" t="s">
        <v>583</v>
      </c>
      <c r="O1619" s="33" t="s">
        <v>3897</v>
      </c>
      <c r="P1619" s="33" t="s">
        <v>179</v>
      </c>
      <c r="Q1619" s="216" t="s">
        <v>84</v>
      </c>
      <c r="R1619" s="1193"/>
    </row>
    <row r="1620" spans="1:18" hidden="1" outlineLevel="2">
      <c r="C1620" s="7" t="s">
        <v>41</v>
      </c>
      <c r="D1620" s="96" t="s">
        <v>3796</v>
      </c>
      <c r="E1620" s="58" t="s">
        <v>8860</v>
      </c>
      <c r="F1620" s="17"/>
      <c r="G1620" s="18"/>
      <c r="H1620" s="19"/>
      <c r="I1620" s="26" t="s">
        <v>178</v>
      </c>
      <c r="J1620" s="26" t="s">
        <v>3362</v>
      </c>
      <c r="K1620" s="33" t="s">
        <v>179</v>
      </c>
      <c r="L1620" s="31" t="s">
        <v>84</v>
      </c>
      <c r="M1620" s="97" t="s">
        <v>67</v>
      </c>
      <c r="N1620" s="10" t="s">
        <v>583</v>
      </c>
      <c r="O1620" s="33" t="s">
        <v>3897</v>
      </c>
      <c r="P1620" s="33" t="s">
        <v>179</v>
      </c>
      <c r="Q1620" s="216" t="s">
        <v>84</v>
      </c>
      <c r="R1620" s="1193"/>
    </row>
    <row r="1621" spans="1:18" hidden="1" outlineLevel="2">
      <c r="C1621" s="7" t="s">
        <v>41</v>
      </c>
      <c r="D1621" s="96" t="s">
        <v>3796</v>
      </c>
      <c r="E1621" s="58" t="s">
        <v>8860</v>
      </c>
      <c r="F1621" s="17"/>
      <c r="G1621" s="18"/>
      <c r="H1621" s="19"/>
      <c r="I1621" s="26" t="s">
        <v>178</v>
      </c>
      <c r="J1621" s="26" t="s">
        <v>3362</v>
      </c>
      <c r="K1621" s="33" t="s">
        <v>179</v>
      </c>
      <c r="L1621" s="31" t="s">
        <v>84</v>
      </c>
      <c r="M1621" s="97" t="s">
        <v>67</v>
      </c>
      <c r="N1621" s="10" t="s">
        <v>583</v>
      </c>
      <c r="O1621" s="33" t="s">
        <v>3897</v>
      </c>
      <c r="P1621" s="33" t="s">
        <v>179</v>
      </c>
      <c r="Q1621" s="216" t="s">
        <v>84</v>
      </c>
      <c r="R1621" s="1193"/>
    </row>
    <row r="1622" spans="1:18" ht="13.5" hidden="1" outlineLevel="2" thickBot="1">
      <c r="C1622" s="7" t="s">
        <v>41</v>
      </c>
      <c r="D1622" s="96" t="s">
        <v>3796</v>
      </c>
      <c r="E1622" s="58" t="s">
        <v>8860</v>
      </c>
      <c r="F1622" s="38"/>
      <c r="G1622" s="39"/>
      <c r="H1622" s="40"/>
      <c r="I1622" s="41" t="str">
        <f>"3453"</f>
        <v>3453</v>
      </c>
      <c r="J1622" s="41" t="s">
        <v>3363</v>
      </c>
      <c r="K1622" s="67" t="s">
        <v>132</v>
      </c>
      <c r="L1622" s="57" t="s">
        <v>84</v>
      </c>
      <c r="M1622" s="135"/>
      <c r="N1622" s="136"/>
      <c r="O1622" s="152"/>
      <c r="P1622" s="152"/>
      <c r="Q1622" s="220"/>
      <c r="R1622" s="1194"/>
    </row>
    <row r="1623" spans="1:18" ht="13.5" hidden="1" outlineLevel="2" thickBot="1">
      <c r="C1623" s="7" t="s">
        <v>41</v>
      </c>
      <c r="D1623" s="96" t="s">
        <v>3796</v>
      </c>
      <c r="E1623" s="58" t="s">
        <v>8860</v>
      </c>
      <c r="F1623" s="198"/>
      <c r="G1623" s="198"/>
      <c r="H1623" s="198"/>
      <c r="I1623" s="198"/>
      <c r="J1623" s="198"/>
      <c r="K1623" s="198"/>
      <c r="L1623" s="198"/>
      <c r="M1623" s="9"/>
      <c r="N1623" s="9"/>
      <c r="O1623" s="9"/>
      <c r="P1623" s="9"/>
      <c r="Q1623" s="7"/>
    </row>
    <row r="1624" spans="1:18" ht="13.5" outlineLevel="1" collapsed="1" thickBot="1">
      <c r="A1624" s="7" t="s">
        <v>41</v>
      </c>
      <c r="B1624" s="7" t="s">
        <v>41</v>
      </c>
      <c r="D1624" s="96" t="s">
        <v>3796</v>
      </c>
      <c r="E1624" s="3" t="s">
        <v>8862</v>
      </c>
      <c r="F1624" s="13" t="s">
        <v>587</v>
      </c>
      <c r="G1624" s="14">
        <v>80</v>
      </c>
      <c r="H1624" s="14">
        <v>26</v>
      </c>
      <c r="I1624" s="1198" t="s">
        <v>3812</v>
      </c>
      <c r="J1624" s="1199"/>
      <c r="K1624" s="1199"/>
      <c r="L1624" s="1200"/>
      <c r="M1624" s="121" t="s">
        <v>67</v>
      </c>
      <c r="N1624" s="15"/>
      <c r="O1624" s="1199"/>
      <c r="P1624" s="1205"/>
      <c r="Q1624" s="64" t="s">
        <v>84</v>
      </c>
    </row>
    <row r="1625" spans="1:18" hidden="1" outlineLevel="2">
      <c r="A1625" s="7" t="s">
        <v>41</v>
      </c>
      <c r="B1625" s="7" t="s">
        <v>41</v>
      </c>
      <c r="D1625" s="96" t="s">
        <v>3796</v>
      </c>
      <c r="E1625" s="58" t="s">
        <v>8862</v>
      </c>
      <c r="F1625" s="17"/>
      <c r="G1625" s="18"/>
      <c r="H1625" s="19"/>
      <c r="I1625" s="26" t="s">
        <v>266</v>
      </c>
      <c r="J1625" s="26" t="s">
        <v>3428</v>
      </c>
      <c r="K1625" s="26"/>
      <c r="L1625" s="27" t="s">
        <v>688</v>
      </c>
      <c r="M1625" s="59"/>
      <c r="N1625" s="10"/>
      <c r="O1625" s="26"/>
      <c r="P1625" s="26"/>
      <c r="Q1625" s="222" t="s">
        <v>688</v>
      </c>
      <c r="R1625" s="498"/>
    </row>
    <row r="1626" spans="1:18" hidden="1" outlineLevel="2">
      <c r="A1626" s="7" t="s">
        <v>41</v>
      </c>
      <c r="B1626" s="7" t="s">
        <v>41</v>
      </c>
      <c r="D1626" s="96" t="s">
        <v>3796</v>
      </c>
      <c r="E1626" s="58" t="s">
        <v>8862</v>
      </c>
      <c r="F1626" s="17"/>
      <c r="G1626" s="18"/>
      <c r="H1626" s="19"/>
      <c r="I1626" s="26" t="s">
        <v>267</v>
      </c>
      <c r="J1626" s="26" t="s">
        <v>3429</v>
      </c>
      <c r="K1626" s="26" t="s">
        <v>132</v>
      </c>
      <c r="L1626" s="27" t="s">
        <v>688</v>
      </c>
      <c r="M1626" s="71"/>
      <c r="N1626" s="72"/>
      <c r="O1626" s="47" t="s">
        <v>756</v>
      </c>
      <c r="P1626" s="26" t="s">
        <v>132</v>
      </c>
      <c r="Q1626" s="214" t="s">
        <v>688</v>
      </c>
      <c r="R1626" s="498"/>
    </row>
    <row r="1627" spans="1:18" hidden="1" outlineLevel="2">
      <c r="A1627" s="7" t="s">
        <v>41</v>
      </c>
      <c r="B1627" s="7" t="s">
        <v>41</v>
      </c>
      <c r="D1627" s="96" t="s">
        <v>3796</v>
      </c>
      <c r="E1627" s="58" t="s">
        <v>8862</v>
      </c>
      <c r="F1627" s="17"/>
      <c r="G1627" s="18"/>
      <c r="H1627" s="19"/>
      <c r="I1627" s="26" t="s">
        <v>268</v>
      </c>
      <c r="J1627" s="26" t="s">
        <v>3430</v>
      </c>
      <c r="K1627" s="26" t="s">
        <v>269</v>
      </c>
      <c r="L1627" s="27" t="s">
        <v>84</v>
      </c>
      <c r="M1627" s="97" t="s">
        <v>67</v>
      </c>
      <c r="N1627" s="378" t="s">
        <v>589</v>
      </c>
      <c r="O1627" s="65" t="s">
        <v>5413</v>
      </c>
      <c r="P1627" s="26" t="s">
        <v>1109</v>
      </c>
      <c r="Q1627" s="214" t="s">
        <v>688</v>
      </c>
      <c r="R1627" s="498"/>
    </row>
    <row r="1628" spans="1:18" hidden="1" outlineLevel="2">
      <c r="A1628" s="7" t="s">
        <v>41</v>
      </c>
      <c r="B1628" s="7" t="s">
        <v>41</v>
      </c>
      <c r="D1628" s="96" t="s">
        <v>3796</v>
      </c>
      <c r="E1628" s="58" t="s">
        <v>8862</v>
      </c>
      <c r="F1628" s="17"/>
      <c r="G1628" s="18"/>
      <c r="H1628" s="19"/>
      <c r="I1628" s="26" t="s">
        <v>270</v>
      </c>
      <c r="J1628" s="26" t="s">
        <v>3396</v>
      </c>
      <c r="K1628" s="26" t="s">
        <v>132</v>
      </c>
      <c r="L1628" s="27" t="s">
        <v>84</v>
      </c>
      <c r="M1628" s="123"/>
      <c r="N1628" s="124"/>
      <c r="O1628" s="127"/>
      <c r="P1628" s="127"/>
      <c r="Q1628" s="218"/>
      <c r="R1628" s="498"/>
    </row>
    <row r="1629" spans="1:18" hidden="1" outlineLevel="2">
      <c r="A1629" s="7" t="s">
        <v>41</v>
      </c>
      <c r="B1629" s="7" t="s">
        <v>41</v>
      </c>
      <c r="D1629" s="96" t="s">
        <v>3796</v>
      </c>
      <c r="E1629" s="58" t="s">
        <v>8862</v>
      </c>
      <c r="F1629" s="17"/>
      <c r="G1629" s="18"/>
      <c r="H1629" s="19"/>
      <c r="I1629" s="26" t="s">
        <v>271</v>
      </c>
      <c r="J1629" s="26" t="s">
        <v>3411</v>
      </c>
      <c r="K1629" s="26" t="s">
        <v>132</v>
      </c>
      <c r="L1629" s="27" t="s">
        <v>84</v>
      </c>
      <c r="M1629" s="123"/>
      <c r="N1629" s="124"/>
      <c r="O1629" s="127"/>
      <c r="P1629" s="127"/>
      <c r="Q1629" s="218"/>
      <c r="R1629" s="498"/>
    </row>
    <row r="1630" spans="1:18" ht="13.5" hidden="1" outlineLevel="2" thickBot="1">
      <c r="A1630" s="7" t="s">
        <v>41</v>
      </c>
      <c r="B1630" s="7" t="s">
        <v>41</v>
      </c>
      <c r="D1630" s="96" t="s">
        <v>3796</v>
      </c>
      <c r="E1630" s="58" t="s">
        <v>8862</v>
      </c>
      <c r="F1630" s="38"/>
      <c r="G1630" s="39"/>
      <c r="H1630" s="40"/>
      <c r="I1630" s="48" t="s">
        <v>272</v>
      </c>
      <c r="J1630" s="48" t="s">
        <v>3431</v>
      </c>
      <c r="K1630" s="48" t="s">
        <v>132</v>
      </c>
      <c r="L1630" s="49" t="s">
        <v>84</v>
      </c>
      <c r="M1630" s="139"/>
      <c r="N1630" s="140"/>
      <c r="O1630" s="151"/>
      <c r="P1630" s="151"/>
      <c r="Q1630" s="221"/>
      <c r="R1630" s="498"/>
    </row>
    <row r="1631" spans="1:18" ht="13.5" hidden="1" outlineLevel="2" thickBot="1">
      <c r="A1631" s="7" t="s">
        <v>41</v>
      </c>
      <c r="B1631" s="7" t="s">
        <v>41</v>
      </c>
      <c r="D1631" s="96" t="s">
        <v>3796</v>
      </c>
      <c r="E1631" s="58" t="s">
        <v>8862</v>
      </c>
      <c r="F1631" s="198"/>
      <c r="G1631" s="198"/>
      <c r="H1631" s="198"/>
      <c r="I1631" s="198"/>
      <c r="J1631" s="198"/>
      <c r="K1631" s="198"/>
      <c r="L1631" s="198"/>
      <c r="M1631" s="9"/>
      <c r="N1631" s="9"/>
      <c r="O1631" s="9"/>
      <c r="P1631" s="9"/>
      <c r="Q1631" s="7"/>
    </row>
    <row r="1632" spans="1:18" ht="13.5" outlineLevel="1" collapsed="1" thickBot="1">
      <c r="A1632" s="7" t="s">
        <v>41</v>
      </c>
      <c r="B1632" s="7" t="s">
        <v>41</v>
      </c>
      <c r="C1632" s="7" t="s">
        <v>41</v>
      </c>
      <c r="D1632" s="96" t="s">
        <v>3796</v>
      </c>
      <c r="E1632" s="3" t="s">
        <v>8863</v>
      </c>
      <c r="F1632" s="13" t="s">
        <v>588</v>
      </c>
      <c r="G1632" s="14">
        <v>80</v>
      </c>
      <c r="H1632" s="14">
        <v>26</v>
      </c>
      <c r="I1632" s="1198" t="s">
        <v>3813</v>
      </c>
      <c r="J1632" s="1199"/>
      <c r="K1632" s="1199"/>
      <c r="L1632" s="1200"/>
      <c r="M1632" s="121" t="s">
        <v>67</v>
      </c>
      <c r="N1632" s="15"/>
      <c r="O1632" s="1190" t="s">
        <v>3543</v>
      </c>
      <c r="P1632" s="1191"/>
      <c r="Q1632" s="226" t="s">
        <v>688</v>
      </c>
    </row>
    <row r="1633" spans="1:18" hidden="1" outlineLevel="2">
      <c r="A1633" s="7" t="s">
        <v>41</v>
      </c>
      <c r="B1633" s="7" t="s">
        <v>41</v>
      </c>
      <c r="C1633" s="7" t="s">
        <v>41</v>
      </c>
      <c r="D1633" s="96" t="s">
        <v>3796</v>
      </c>
      <c r="E1633" s="58" t="s">
        <v>8863</v>
      </c>
      <c r="F1633" s="17"/>
      <c r="G1633" s="18"/>
      <c r="H1633" s="19"/>
      <c r="I1633" s="26" t="s">
        <v>266</v>
      </c>
      <c r="J1633" s="26" t="s">
        <v>3428</v>
      </c>
      <c r="K1633" s="26"/>
      <c r="L1633" s="27" t="s">
        <v>688</v>
      </c>
      <c r="M1633" s="59"/>
      <c r="N1633" s="10"/>
      <c r="O1633" s="26"/>
      <c r="P1633" s="26"/>
      <c r="Q1633" s="222" t="s">
        <v>688</v>
      </c>
      <c r="R1633" s="1192" t="s">
        <v>5447</v>
      </c>
    </row>
    <row r="1634" spans="1:18" hidden="1" outlineLevel="2">
      <c r="A1634" s="7" t="s">
        <v>41</v>
      </c>
      <c r="B1634" s="7" t="s">
        <v>41</v>
      </c>
      <c r="C1634" s="7" t="s">
        <v>41</v>
      </c>
      <c r="D1634" s="96" t="s">
        <v>3796</v>
      </c>
      <c r="E1634" s="58" t="s">
        <v>8863</v>
      </c>
      <c r="F1634" s="17"/>
      <c r="G1634" s="18"/>
      <c r="H1634" s="19"/>
      <c r="I1634" s="26" t="s">
        <v>267</v>
      </c>
      <c r="J1634" s="26" t="s">
        <v>3429</v>
      </c>
      <c r="K1634" s="26" t="s">
        <v>132</v>
      </c>
      <c r="L1634" s="27" t="s">
        <v>688</v>
      </c>
      <c r="M1634" s="71"/>
      <c r="N1634" s="72"/>
      <c r="O1634" s="47" t="s">
        <v>757</v>
      </c>
      <c r="P1634" s="26" t="s">
        <v>132</v>
      </c>
      <c r="Q1634" s="214" t="s">
        <v>688</v>
      </c>
      <c r="R1634" s="1193"/>
    </row>
    <row r="1635" spans="1:18" hidden="1" outlineLevel="2">
      <c r="A1635" s="7" t="s">
        <v>41</v>
      </c>
      <c r="B1635" s="7" t="s">
        <v>41</v>
      </c>
      <c r="C1635" s="7" t="s">
        <v>41</v>
      </c>
      <c r="D1635" s="96" t="s">
        <v>3796</v>
      </c>
      <c r="E1635" s="58" t="s">
        <v>8863</v>
      </c>
      <c r="F1635" s="17"/>
      <c r="G1635" s="18"/>
      <c r="H1635" s="19"/>
      <c r="I1635" s="26" t="s">
        <v>268</v>
      </c>
      <c r="J1635" s="26" t="s">
        <v>3430</v>
      </c>
      <c r="K1635" s="26" t="s">
        <v>269</v>
      </c>
      <c r="L1635" s="27" t="s">
        <v>84</v>
      </c>
      <c r="M1635" s="97" t="s">
        <v>67</v>
      </c>
      <c r="N1635" s="98" t="s">
        <v>590</v>
      </c>
      <c r="O1635" s="65" t="s">
        <v>5414</v>
      </c>
      <c r="P1635" s="26" t="s">
        <v>1109</v>
      </c>
      <c r="Q1635" s="214" t="s">
        <v>688</v>
      </c>
      <c r="R1635" s="1193"/>
    </row>
    <row r="1636" spans="1:18" hidden="1" outlineLevel="2">
      <c r="A1636" s="7" t="s">
        <v>41</v>
      </c>
      <c r="B1636" s="7" t="s">
        <v>41</v>
      </c>
      <c r="C1636" s="7" t="s">
        <v>41</v>
      </c>
      <c r="D1636" s="96" t="s">
        <v>3796</v>
      </c>
      <c r="E1636" s="58" t="s">
        <v>8863</v>
      </c>
      <c r="F1636" s="17"/>
      <c r="G1636" s="18"/>
      <c r="H1636" s="19"/>
      <c r="I1636" s="26" t="s">
        <v>270</v>
      </c>
      <c r="J1636" s="26" t="s">
        <v>3396</v>
      </c>
      <c r="K1636" s="26" t="s">
        <v>132</v>
      </c>
      <c r="L1636" s="27" t="s">
        <v>84</v>
      </c>
      <c r="M1636" s="123"/>
      <c r="N1636" s="124"/>
      <c r="O1636" s="127"/>
      <c r="P1636" s="127"/>
      <c r="Q1636" s="218"/>
      <c r="R1636" s="1193"/>
    </row>
    <row r="1637" spans="1:18" hidden="1" outlineLevel="2">
      <c r="A1637" s="7" t="s">
        <v>41</v>
      </c>
      <c r="B1637" s="7" t="s">
        <v>41</v>
      </c>
      <c r="C1637" s="7" t="s">
        <v>41</v>
      </c>
      <c r="D1637" s="96" t="s">
        <v>3796</v>
      </c>
      <c r="E1637" s="58" t="s">
        <v>8863</v>
      </c>
      <c r="F1637" s="17"/>
      <c r="G1637" s="18"/>
      <c r="H1637" s="19"/>
      <c r="I1637" s="26" t="s">
        <v>271</v>
      </c>
      <c r="J1637" s="26" t="s">
        <v>3411</v>
      </c>
      <c r="K1637" s="26" t="s">
        <v>132</v>
      </c>
      <c r="L1637" s="27" t="s">
        <v>84</v>
      </c>
      <c r="M1637" s="123"/>
      <c r="N1637" s="124"/>
      <c r="O1637" s="127"/>
      <c r="P1637" s="127"/>
      <c r="Q1637" s="218"/>
      <c r="R1637" s="1193"/>
    </row>
    <row r="1638" spans="1:18" ht="13.5" hidden="1" outlineLevel="2" thickBot="1">
      <c r="A1638" s="7" t="s">
        <v>41</v>
      </c>
      <c r="B1638" s="7" t="s">
        <v>41</v>
      </c>
      <c r="C1638" s="7" t="s">
        <v>41</v>
      </c>
      <c r="D1638" s="96" t="s">
        <v>3796</v>
      </c>
      <c r="E1638" s="58" t="s">
        <v>8863</v>
      </c>
      <c r="F1638" s="38"/>
      <c r="G1638" s="39"/>
      <c r="H1638" s="40"/>
      <c r="I1638" s="48" t="s">
        <v>272</v>
      </c>
      <c r="J1638" s="48" t="s">
        <v>3431</v>
      </c>
      <c r="K1638" s="48" t="s">
        <v>132</v>
      </c>
      <c r="L1638" s="49" t="s">
        <v>84</v>
      </c>
      <c r="M1638" s="139"/>
      <c r="N1638" s="140"/>
      <c r="O1638" s="151"/>
      <c r="P1638" s="151"/>
      <c r="Q1638" s="221"/>
      <c r="R1638" s="1194"/>
    </row>
    <row r="1639" spans="1:18" ht="13.5" hidden="1" outlineLevel="2" thickBot="1">
      <c r="A1639" s="7" t="s">
        <v>41</v>
      </c>
      <c r="B1639" s="7" t="s">
        <v>41</v>
      </c>
      <c r="C1639" s="7" t="s">
        <v>41</v>
      </c>
      <c r="D1639" s="96" t="s">
        <v>3796</v>
      </c>
      <c r="E1639" s="58" t="s">
        <v>8863</v>
      </c>
      <c r="F1639" s="198"/>
      <c r="G1639" s="198"/>
      <c r="H1639" s="198"/>
      <c r="I1639" s="198"/>
      <c r="J1639" s="198"/>
      <c r="K1639" s="198"/>
      <c r="L1639" s="198"/>
      <c r="M1639" s="9"/>
      <c r="N1639" s="9"/>
      <c r="O1639" s="9"/>
      <c r="P1639" s="9"/>
      <c r="Q1639" s="7"/>
    </row>
    <row r="1640" spans="1:18" ht="13.5" outlineLevel="1" collapsed="1" thickBot="1">
      <c r="A1640" s="7" t="s">
        <v>41</v>
      </c>
      <c r="B1640" s="7" t="s">
        <v>41</v>
      </c>
      <c r="C1640" s="7" t="s">
        <v>41</v>
      </c>
      <c r="D1640" s="96" t="s">
        <v>3796</v>
      </c>
      <c r="E1640" s="3" t="s">
        <v>8864</v>
      </c>
      <c r="F1640" s="13" t="s">
        <v>305</v>
      </c>
      <c r="G1640" s="14">
        <v>86</v>
      </c>
      <c r="H1640" s="14">
        <v>28</v>
      </c>
      <c r="I1640" s="1198" t="s">
        <v>3814</v>
      </c>
      <c r="J1640" s="1199"/>
      <c r="K1640" s="1199"/>
      <c r="L1640" s="1200"/>
      <c r="M1640" s="121" t="s">
        <v>67</v>
      </c>
      <c r="N1640" s="15"/>
      <c r="O1640" s="1190" t="s">
        <v>3543</v>
      </c>
      <c r="P1640" s="1191"/>
      <c r="Q1640" s="226" t="s">
        <v>688</v>
      </c>
    </row>
    <row r="1641" spans="1:18" hidden="1" outlineLevel="2">
      <c r="A1641" s="7" t="s">
        <v>41</v>
      </c>
      <c r="B1641" s="7" t="s">
        <v>41</v>
      </c>
      <c r="C1641" s="7" t="s">
        <v>41</v>
      </c>
      <c r="D1641" s="96" t="s">
        <v>3796</v>
      </c>
      <c r="E1641" s="58" t="s">
        <v>8864</v>
      </c>
      <c r="F1641" s="17"/>
      <c r="G1641" s="18"/>
      <c r="H1641" s="19"/>
      <c r="I1641" s="26" t="s">
        <v>306</v>
      </c>
      <c r="J1641" s="26" t="s">
        <v>3488</v>
      </c>
      <c r="K1641" s="86"/>
      <c r="L1641" s="46" t="s">
        <v>84</v>
      </c>
      <c r="M1641" s="70"/>
      <c r="N1641" s="87"/>
      <c r="O1641" s="86"/>
      <c r="P1641" s="86"/>
      <c r="Q1641" s="222" t="s">
        <v>688</v>
      </c>
      <c r="R1641" s="1192" t="s">
        <v>5415</v>
      </c>
    </row>
    <row r="1642" spans="1:18" hidden="1" outlineLevel="2">
      <c r="A1642" s="7" t="s">
        <v>41</v>
      </c>
      <c r="B1642" s="7" t="s">
        <v>41</v>
      </c>
      <c r="C1642" s="7" t="s">
        <v>41</v>
      </c>
      <c r="D1642" s="96" t="s">
        <v>3796</v>
      </c>
      <c r="E1642" s="58" t="s">
        <v>8864</v>
      </c>
      <c r="F1642" s="17"/>
      <c r="G1642" s="18"/>
      <c r="H1642" s="19"/>
      <c r="I1642" s="26" t="s">
        <v>307</v>
      </c>
      <c r="J1642" s="26" t="s">
        <v>3489</v>
      </c>
      <c r="K1642" s="88" t="s">
        <v>132</v>
      </c>
      <c r="L1642" s="31" t="s">
        <v>688</v>
      </c>
      <c r="M1642" s="59"/>
      <c r="N1642" s="10"/>
      <c r="O1642" s="89" t="s">
        <v>758</v>
      </c>
      <c r="P1642" s="88" t="s">
        <v>132</v>
      </c>
      <c r="Q1642" s="214" t="s">
        <v>688</v>
      </c>
      <c r="R1642" s="1193"/>
    </row>
    <row r="1643" spans="1:18" hidden="1" outlineLevel="2">
      <c r="A1643" s="7" t="s">
        <v>41</v>
      </c>
      <c r="B1643" s="7" t="s">
        <v>41</v>
      </c>
      <c r="C1643" s="7" t="s">
        <v>41</v>
      </c>
      <c r="D1643" s="96" t="s">
        <v>3796</v>
      </c>
      <c r="E1643" s="58" t="s">
        <v>8864</v>
      </c>
      <c r="F1643" s="17"/>
      <c r="G1643" s="18"/>
      <c r="H1643" s="19"/>
      <c r="I1643" s="26" t="s">
        <v>308</v>
      </c>
      <c r="J1643" s="26" t="s">
        <v>3490</v>
      </c>
      <c r="K1643" s="88" t="s">
        <v>302</v>
      </c>
      <c r="L1643" s="31" t="s">
        <v>84</v>
      </c>
      <c r="M1643" s="97" t="s">
        <v>67</v>
      </c>
      <c r="N1643" s="98" t="s">
        <v>591</v>
      </c>
      <c r="O1643" s="90" t="s">
        <v>5416</v>
      </c>
      <c r="P1643" s="88" t="s">
        <v>790</v>
      </c>
      <c r="Q1643" s="214" t="s">
        <v>688</v>
      </c>
      <c r="R1643" s="1193"/>
    </row>
    <row r="1644" spans="1:18" hidden="1" outlineLevel="2">
      <c r="A1644" s="7" t="s">
        <v>41</v>
      </c>
      <c r="B1644" s="7" t="s">
        <v>41</v>
      </c>
      <c r="C1644" s="7" t="s">
        <v>41</v>
      </c>
      <c r="D1644" s="96" t="s">
        <v>3796</v>
      </c>
      <c r="E1644" s="58" t="s">
        <v>8864</v>
      </c>
      <c r="F1644" s="17"/>
      <c r="G1644" s="18"/>
      <c r="H1644" s="19"/>
      <c r="I1644" s="26" t="s">
        <v>309</v>
      </c>
      <c r="J1644" s="26" t="s">
        <v>3491</v>
      </c>
      <c r="K1644" s="88" t="s">
        <v>132</v>
      </c>
      <c r="L1644" s="27" t="s">
        <v>84</v>
      </c>
      <c r="M1644" s="123"/>
      <c r="N1644" s="124"/>
      <c r="O1644" s="171"/>
      <c r="P1644" s="171"/>
      <c r="Q1644" s="218"/>
      <c r="R1644" s="1193"/>
    </row>
    <row r="1645" spans="1:18" hidden="1" outlineLevel="2">
      <c r="A1645" s="7" t="s">
        <v>41</v>
      </c>
      <c r="B1645" s="7" t="s">
        <v>41</v>
      </c>
      <c r="C1645" s="7" t="s">
        <v>41</v>
      </c>
      <c r="D1645" s="96" t="s">
        <v>3796</v>
      </c>
      <c r="E1645" s="58" t="s">
        <v>8864</v>
      </c>
      <c r="F1645" s="17"/>
      <c r="G1645" s="18"/>
      <c r="H1645" s="19"/>
      <c r="I1645" s="26" t="s">
        <v>310</v>
      </c>
      <c r="J1645" s="26" t="s">
        <v>3492</v>
      </c>
      <c r="K1645" s="88" t="s">
        <v>132</v>
      </c>
      <c r="L1645" s="27" t="s">
        <v>84</v>
      </c>
      <c r="M1645" s="59"/>
      <c r="N1645" s="10"/>
      <c r="O1645" s="89" t="s">
        <v>759</v>
      </c>
      <c r="P1645" s="88" t="s">
        <v>132</v>
      </c>
      <c r="Q1645" s="214" t="s">
        <v>688</v>
      </c>
      <c r="R1645" s="1193"/>
    </row>
    <row r="1646" spans="1:18" hidden="1" outlineLevel="2">
      <c r="A1646" s="7" t="s">
        <v>41</v>
      </c>
      <c r="B1646" s="7" t="s">
        <v>41</v>
      </c>
      <c r="C1646" s="7" t="s">
        <v>41</v>
      </c>
      <c r="D1646" s="96" t="s">
        <v>3796</v>
      </c>
      <c r="E1646" s="58" t="s">
        <v>8864</v>
      </c>
      <c r="F1646" s="17"/>
      <c r="G1646" s="18"/>
      <c r="H1646" s="19"/>
      <c r="I1646" s="26" t="s">
        <v>311</v>
      </c>
      <c r="J1646" s="26" t="s">
        <v>3493</v>
      </c>
      <c r="K1646" s="26" t="s">
        <v>312</v>
      </c>
      <c r="L1646" s="27" t="s">
        <v>84</v>
      </c>
      <c r="M1646" s="123"/>
      <c r="N1646" s="124"/>
      <c r="O1646" s="127"/>
      <c r="P1646" s="127"/>
      <c r="Q1646" s="218"/>
      <c r="R1646" s="1193"/>
    </row>
    <row r="1647" spans="1:18" hidden="1" outlineLevel="2">
      <c r="A1647" s="7" t="s">
        <v>41</v>
      </c>
      <c r="B1647" s="7" t="s">
        <v>41</v>
      </c>
      <c r="C1647" s="7" t="s">
        <v>41</v>
      </c>
      <c r="D1647" s="96" t="s">
        <v>3796</v>
      </c>
      <c r="E1647" s="58" t="s">
        <v>8864</v>
      </c>
      <c r="F1647" s="17"/>
      <c r="G1647" s="18"/>
      <c r="H1647" s="19"/>
      <c r="I1647" s="26" t="s">
        <v>313</v>
      </c>
      <c r="J1647" s="26" t="s">
        <v>3449</v>
      </c>
      <c r="K1647" s="26" t="s">
        <v>132</v>
      </c>
      <c r="L1647" s="27" t="s">
        <v>84</v>
      </c>
      <c r="M1647" s="123"/>
      <c r="N1647" s="124"/>
      <c r="O1647" s="127"/>
      <c r="P1647" s="127"/>
      <c r="Q1647" s="218"/>
      <c r="R1647" s="1193"/>
    </row>
    <row r="1648" spans="1:18" ht="13.5" hidden="1" outlineLevel="2" thickBot="1">
      <c r="A1648" s="7" t="s">
        <v>41</v>
      </c>
      <c r="B1648" s="7" t="s">
        <v>41</v>
      </c>
      <c r="C1648" s="7" t="s">
        <v>41</v>
      </c>
      <c r="D1648" s="96" t="s">
        <v>3796</v>
      </c>
      <c r="E1648" s="58" t="s">
        <v>8864</v>
      </c>
      <c r="F1648" s="38"/>
      <c r="G1648" s="39"/>
      <c r="H1648" s="40"/>
      <c r="I1648" s="41" t="str">
        <f>"5213"</f>
        <v>5213</v>
      </c>
      <c r="J1648" s="41" t="s">
        <v>3494</v>
      </c>
      <c r="K1648" s="41" t="s">
        <v>132</v>
      </c>
      <c r="L1648" s="42" t="s">
        <v>84</v>
      </c>
      <c r="M1648" s="135"/>
      <c r="N1648" s="136"/>
      <c r="O1648" s="137"/>
      <c r="P1648" s="137"/>
      <c r="Q1648" s="220"/>
      <c r="R1648" s="1194"/>
    </row>
    <row r="1649" spans="1:18" ht="13.5" hidden="1" outlineLevel="2" thickBot="1">
      <c r="A1649" s="7" t="s">
        <v>41</v>
      </c>
      <c r="B1649" s="7" t="s">
        <v>41</v>
      </c>
      <c r="C1649" s="7" t="s">
        <v>41</v>
      </c>
      <c r="D1649" s="96" t="s">
        <v>3796</v>
      </c>
      <c r="E1649" s="58" t="s">
        <v>8864</v>
      </c>
      <c r="F1649" s="198"/>
      <c r="G1649" s="198"/>
      <c r="H1649" s="198"/>
      <c r="I1649" s="198"/>
      <c r="J1649" s="198"/>
      <c r="K1649" s="198"/>
      <c r="L1649" s="198"/>
      <c r="M1649" s="9"/>
      <c r="N1649" s="9"/>
      <c r="O1649" s="9"/>
      <c r="P1649" s="9"/>
      <c r="Q1649" s="7"/>
    </row>
    <row r="1650" spans="1:18" ht="13.5" outlineLevel="1" collapsed="1" thickBot="1">
      <c r="A1650" s="7" t="s">
        <v>41</v>
      </c>
      <c r="B1650" s="7" t="s">
        <v>41</v>
      </c>
      <c r="D1650" s="96" t="s">
        <v>3796</v>
      </c>
      <c r="E1650" s="3" t="s">
        <v>8865</v>
      </c>
      <c r="F1650" s="13" t="s">
        <v>592</v>
      </c>
      <c r="G1650" s="14">
        <v>86</v>
      </c>
      <c r="H1650" s="14">
        <v>28</v>
      </c>
      <c r="I1650" s="1198" t="s">
        <v>3815</v>
      </c>
      <c r="J1650" s="1199"/>
      <c r="K1650" s="1199"/>
      <c r="L1650" s="1200"/>
      <c r="M1650" s="121" t="s">
        <v>67</v>
      </c>
      <c r="N1650" s="15"/>
      <c r="O1650" s="1190" t="s">
        <v>3543</v>
      </c>
      <c r="P1650" s="1191"/>
      <c r="Q1650" s="226" t="s">
        <v>688</v>
      </c>
    </row>
    <row r="1651" spans="1:18" hidden="1" outlineLevel="2">
      <c r="A1651" s="7" t="s">
        <v>41</v>
      </c>
      <c r="B1651" s="7" t="s">
        <v>41</v>
      </c>
      <c r="D1651" s="96" t="s">
        <v>3796</v>
      </c>
      <c r="E1651" s="58" t="s">
        <v>8865</v>
      </c>
      <c r="F1651" s="17"/>
      <c r="G1651" s="18"/>
      <c r="H1651" s="19"/>
      <c r="I1651" s="26" t="s">
        <v>306</v>
      </c>
      <c r="J1651" s="26" t="s">
        <v>3488</v>
      </c>
      <c r="K1651" s="86"/>
      <c r="L1651" s="46" t="s">
        <v>84</v>
      </c>
      <c r="M1651" s="70"/>
      <c r="N1651" s="87"/>
      <c r="O1651" s="86"/>
      <c r="P1651" s="86"/>
      <c r="Q1651" s="222" t="s">
        <v>688</v>
      </c>
      <c r="R1651" s="498"/>
    </row>
    <row r="1652" spans="1:18" hidden="1" outlineLevel="2">
      <c r="A1652" s="7" t="s">
        <v>41</v>
      </c>
      <c r="B1652" s="7" t="s">
        <v>41</v>
      </c>
      <c r="D1652" s="96" t="s">
        <v>3796</v>
      </c>
      <c r="E1652" s="58" t="s">
        <v>8865</v>
      </c>
      <c r="F1652" s="17"/>
      <c r="G1652" s="18"/>
      <c r="H1652" s="19"/>
      <c r="I1652" s="26" t="s">
        <v>307</v>
      </c>
      <c r="J1652" s="26" t="s">
        <v>3489</v>
      </c>
      <c r="K1652" s="88" t="s">
        <v>132</v>
      </c>
      <c r="L1652" s="31" t="s">
        <v>688</v>
      </c>
      <c r="M1652" s="59"/>
      <c r="N1652" s="10"/>
      <c r="O1652" s="89" t="s">
        <v>760</v>
      </c>
      <c r="P1652" s="88" t="s">
        <v>132</v>
      </c>
      <c r="Q1652" s="214" t="s">
        <v>688</v>
      </c>
      <c r="R1652" s="498"/>
    </row>
    <row r="1653" spans="1:18" hidden="1" outlineLevel="2">
      <c r="A1653" s="7" t="s">
        <v>41</v>
      </c>
      <c r="B1653" s="7" t="s">
        <v>41</v>
      </c>
      <c r="D1653" s="96" t="s">
        <v>3796</v>
      </c>
      <c r="E1653" s="58" t="s">
        <v>8865</v>
      </c>
      <c r="F1653" s="17"/>
      <c r="G1653" s="18"/>
      <c r="H1653" s="19"/>
      <c r="I1653" s="26" t="s">
        <v>308</v>
      </c>
      <c r="J1653" s="26" t="s">
        <v>3490</v>
      </c>
      <c r="K1653" s="88" t="s">
        <v>302</v>
      </c>
      <c r="L1653" s="31" t="s">
        <v>84</v>
      </c>
      <c r="M1653" s="97" t="s">
        <v>67</v>
      </c>
      <c r="N1653" s="98" t="s">
        <v>593</v>
      </c>
      <c r="O1653" s="90" t="s">
        <v>5417</v>
      </c>
      <c r="P1653" s="88" t="s">
        <v>790</v>
      </c>
      <c r="Q1653" s="214" t="s">
        <v>688</v>
      </c>
      <c r="R1653" s="498"/>
    </row>
    <row r="1654" spans="1:18" ht="36" hidden="1" outlineLevel="2">
      <c r="A1654" s="7" t="s">
        <v>41</v>
      </c>
      <c r="B1654" s="7" t="s">
        <v>41</v>
      </c>
      <c r="D1654" s="96" t="s">
        <v>3796</v>
      </c>
      <c r="E1654" s="58" t="s">
        <v>8865</v>
      </c>
      <c r="F1654" s="17"/>
      <c r="G1654" s="18"/>
      <c r="H1654" s="19"/>
      <c r="I1654" s="26" t="s">
        <v>309</v>
      </c>
      <c r="J1654" s="26" t="s">
        <v>3491</v>
      </c>
      <c r="K1654" s="88" t="s">
        <v>132</v>
      </c>
      <c r="L1654" s="27" t="s">
        <v>84</v>
      </c>
      <c r="M1654" s="97" t="s">
        <v>67</v>
      </c>
      <c r="N1654" s="10" t="s">
        <v>594</v>
      </c>
      <c r="O1654" s="90" t="s">
        <v>3898</v>
      </c>
      <c r="P1654" s="88" t="s">
        <v>459</v>
      </c>
      <c r="Q1654" s="216" t="s">
        <v>84</v>
      </c>
      <c r="R1654" s="498"/>
    </row>
    <row r="1655" spans="1:18" hidden="1" outlineLevel="2">
      <c r="A1655" s="7" t="s">
        <v>41</v>
      </c>
      <c r="B1655" s="7" t="s">
        <v>41</v>
      </c>
      <c r="D1655" s="96" t="s">
        <v>3796</v>
      </c>
      <c r="E1655" s="58" t="s">
        <v>8865</v>
      </c>
      <c r="F1655" s="17"/>
      <c r="G1655" s="18"/>
      <c r="H1655" s="19"/>
      <c r="I1655" s="26" t="s">
        <v>310</v>
      </c>
      <c r="J1655" s="26" t="s">
        <v>3492</v>
      </c>
      <c r="K1655" s="88" t="s">
        <v>132</v>
      </c>
      <c r="L1655" s="27" t="s">
        <v>84</v>
      </c>
      <c r="M1655" s="59"/>
      <c r="N1655" s="10"/>
      <c r="O1655" s="89" t="s">
        <v>761</v>
      </c>
      <c r="P1655" s="88" t="s">
        <v>132</v>
      </c>
      <c r="Q1655" s="214" t="s">
        <v>688</v>
      </c>
      <c r="R1655" s="498"/>
    </row>
    <row r="1656" spans="1:18" hidden="1" outlineLevel="2">
      <c r="A1656" s="7" t="s">
        <v>41</v>
      </c>
      <c r="B1656" s="7" t="s">
        <v>41</v>
      </c>
      <c r="D1656" s="96" t="s">
        <v>3796</v>
      </c>
      <c r="E1656" s="58" t="s">
        <v>8865</v>
      </c>
      <c r="F1656" s="17"/>
      <c r="G1656" s="18"/>
      <c r="H1656" s="19"/>
      <c r="I1656" s="26" t="s">
        <v>311</v>
      </c>
      <c r="J1656" s="26" t="s">
        <v>3493</v>
      </c>
      <c r="K1656" s="26" t="s">
        <v>312</v>
      </c>
      <c r="L1656" s="27" t="s">
        <v>84</v>
      </c>
      <c r="M1656" s="123"/>
      <c r="N1656" s="124"/>
      <c r="O1656" s="127"/>
      <c r="P1656" s="127"/>
      <c r="Q1656" s="218"/>
      <c r="R1656" s="498"/>
    </row>
    <row r="1657" spans="1:18" hidden="1" outlineLevel="2">
      <c r="A1657" s="7" t="s">
        <v>41</v>
      </c>
      <c r="B1657" s="7" t="s">
        <v>41</v>
      </c>
      <c r="D1657" s="96" t="s">
        <v>3796</v>
      </c>
      <c r="E1657" s="58" t="s">
        <v>8865</v>
      </c>
      <c r="F1657" s="17"/>
      <c r="G1657" s="18"/>
      <c r="H1657" s="19"/>
      <c r="I1657" s="26" t="s">
        <v>313</v>
      </c>
      <c r="J1657" s="26" t="s">
        <v>3449</v>
      </c>
      <c r="K1657" s="26" t="s">
        <v>132</v>
      </c>
      <c r="L1657" s="27" t="s">
        <v>84</v>
      </c>
      <c r="M1657" s="123"/>
      <c r="N1657" s="124"/>
      <c r="O1657" s="127"/>
      <c r="P1657" s="127"/>
      <c r="Q1657" s="218"/>
      <c r="R1657" s="498"/>
    </row>
    <row r="1658" spans="1:18" ht="13.5" hidden="1" outlineLevel="2" thickBot="1">
      <c r="A1658" s="7" t="s">
        <v>41</v>
      </c>
      <c r="B1658" s="7" t="s">
        <v>41</v>
      </c>
      <c r="D1658" s="96" t="s">
        <v>3796</v>
      </c>
      <c r="E1658" s="58" t="s">
        <v>8865</v>
      </c>
      <c r="F1658" s="38"/>
      <c r="G1658" s="39"/>
      <c r="H1658" s="40"/>
      <c r="I1658" s="41" t="str">
        <f>"5213"</f>
        <v>5213</v>
      </c>
      <c r="J1658" s="41" t="s">
        <v>3494</v>
      </c>
      <c r="K1658" s="41" t="s">
        <v>132</v>
      </c>
      <c r="L1658" s="42" t="s">
        <v>84</v>
      </c>
      <c r="M1658" s="135"/>
      <c r="N1658" s="136"/>
      <c r="O1658" s="137"/>
      <c r="P1658" s="137"/>
      <c r="Q1658" s="220"/>
      <c r="R1658" s="498"/>
    </row>
    <row r="1659" spans="1:18" ht="13.5" hidden="1" outlineLevel="2" thickBot="1">
      <c r="A1659" s="7" t="s">
        <v>41</v>
      </c>
      <c r="B1659" s="7" t="s">
        <v>41</v>
      </c>
      <c r="D1659" s="96" t="s">
        <v>3796</v>
      </c>
      <c r="E1659" s="58" t="s">
        <v>8865</v>
      </c>
      <c r="F1659" s="198"/>
      <c r="G1659" s="198"/>
      <c r="H1659" s="198"/>
      <c r="I1659" s="198"/>
      <c r="J1659" s="198"/>
      <c r="K1659" s="198"/>
      <c r="L1659" s="198"/>
      <c r="M1659" s="9"/>
      <c r="N1659" s="9"/>
      <c r="O1659" s="9"/>
      <c r="P1659" s="9"/>
      <c r="Q1659" s="7"/>
    </row>
    <row r="1660" spans="1:18" ht="13.5" outlineLevel="1" collapsed="1" thickBot="1">
      <c r="C1660" s="7" t="s">
        <v>41</v>
      </c>
      <c r="D1660" s="96" t="s">
        <v>3796</v>
      </c>
      <c r="E1660" s="3" t="s">
        <v>8865</v>
      </c>
      <c r="F1660" s="13" t="s">
        <v>592</v>
      </c>
      <c r="G1660" s="14">
        <v>86</v>
      </c>
      <c r="H1660" s="14">
        <v>28</v>
      </c>
      <c r="I1660" s="1198" t="s">
        <v>3815</v>
      </c>
      <c r="J1660" s="1199"/>
      <c r="K1660" s="1199"/>
      <c r="L1660" s="1200"/>
      <c r="M1660" s="121" t="s">
        <v>67</v>
      </c>
      <c r="N1660" s="15"/>
      <c r="O1660" s="1190" t="s">
        <v>3543</v>
      </c>
      <c r="P1660" s="1191"/>
      <c r="Q1660" s="226" t="s">
        <v>688</v>
      </c>
    </row>
    <row r="1661" spans="1:18" hidden="1" outlineLevel="2">
      <c r="C1661" s="7" t="s">
        <v>41</v>
      </c>
      <c r="D1661" s="96" t="s">
        <v>3796</v>
      </c>
      <c r="E1661" s="58" t="s">
        <v>8865</v>
      </c>
      <c r="F1661" s="17"/>
      <c r="G1661" s="18"/>
      <c r="H1661" s="19"/>
      <c r="I1661" s="26" t="s">
        <v>306</v>
      </c>
      <c r="J1661" s="26" t="s">
        <v>3488</v>
      </c>
      <c r="K1661" s="86"/>
      <c r="L1661" s="46" t="s">
        <v>84</v>
      </c>
      <c r="M1661" s="70"/>
      <c r="N1661" s="87"/>
      <c r="O1661" s="86"/>
      <c r="P1661" s="86"/>
      <c r="Q1661" s="222" t="s">
        <v>688</v>
      </c>
      <c r="R1661" s="1192" t="s">
        <v>8749</v>
      </c>
    </row>
    <row r="1662" spans="1:18" hidden="1" outlineLevel="2">
      <c r="C1662" s="7" t="s">
        <v>41</v>
      </c>
      <c r="D1662" s="96" t="s">
        <v>3796</v>
      </c>
      <c r="E1662" s="58" t="s">
        <v>8865</v>
      </c>
      <c r="F1662" s="17"/>
      <c r="G1662" s="18"/>
      <c r="H1662" s="19"/>
      <c r="I1662" s="26" t="s">
        <v>307</v>
      </c>
      <c r="J1662" s="26" t="s">
        <v>3489</v>
      </c>
      <c r="K1662" s="88" t="s">
        <v>132</v>
      </c>
      <c r="L1662" s="31" t="s">
        <v>688</v>
      </c>
      <c r="M1662" s="59"/>
      <c r="N1662" s="10"/>
      <c r="O1662" s="89" t="s">
        <v>760</v>
      </c>
      <c r="P1662" s="88" t="s">
        <v>132</v>
      </c>
      <c r="Q1662" s="214" t="s">
        <v>688</v>
      </c>
      <c r="R1662" s="1193"/>
    </row>
    <row r="1663" spans="1:18" hidden="1" outlineLevel="2">
      <c r="C1663" s="7" t="s">
        <v>41</v>
      </c>
      <c r="D1663" s="96" t="s">
        <v>3796</v>
      </c>
      <c r="E1663" s="58" t="s">
        <v>8865</v>
      </c>
      <c r="F1663" s="17"/>
      <c r="G1663" s="18"/>
      <c r="H1663" s="19"/>
      <c r="I1663" s="26" t="s">
        <v>308</v>
      </c>
      <c r="J1663" s="26" t="s">
        <v>3490</v>
      </c>
      <c r="K1663" s="88" t="s">
        <v>302</v>
      </c>
      <c r="L1663" s="31" t="s">
        <v>84</v>
      </c>
      <c r="M1663" s="97" t="s">
        <v>67</v>
      </c>
      <c r="N1663" s="98" t="s">
        <v>593</v>
      </c>
      <c r="O1663" s="90" t="s">
        <v>5417</v>
      </c>
      <c r="P1663" s="88" t="s">
        <v>790</v>
      </c>
      <c r="Q1663" s="214" t="s">
        <v>688</v>
      </c>
      <c r="R1663" s="1193"/>
    </row>
    <row r="1664" spans="1:18" hidden="1" outlineLevel="2">
      <c r="C1664" s="7" t="s">
        <v>41</v>
      </c>
      <c r="D1664" s="96" t="s">
        <v>3796</v>
      </c>
      <c r="E1664" s="58" t="s">
        <v>8865</v>
      </c>
      <c r="F1664" s="17"/>
      <c r="G1664" s="18"/>
      <c r="H1664" s="19"/>
      <c r="I1664" s="26" t="s">
        <v>309</v>
      </c>
      <c r="J1664" s="26" t="s">
        <v>3491</v>
      </c>
      <c r="K1664" s="88" t="s">
        <v>132</v>
      </c>
      <c r="L1664" s="27" t="s">
        <v>84</v>
      </c>
      <c r="M1664" s="529"/>
      <c r="N1664" s="530"/>
      <c r="O1664" s="705"/>
      <c r="P1664" s="706"/>
      <c r="Q1664" s="531"/>
      <c r="R1664" s="1193"/>
    </row>
    <row r="1665" spans="1:18" hidden="1" outlineLevel="2">
      <c r="C1665" s="7" t="s">
        <v>41</v>
      </c>
      <c r="D1665" s="96" t="s">
        <v>3796</v>
      </c>
      <c r="E1665" s="58" t="s">
        <v>8865</v>
      </c>
      <c r="F1665" s="17"/>
      <c r="G1665" s="18"/>
      <c r="H1665" s="19"/>
      <c r="I1665" s="26" t="s">
        <v>310</v>
      </c>
      <c r="J1665" s="26" t="s">
        <v>3492</v>
      </c>
      <c r="K1665" s="88" t="s">
        <v>132</v>
      </c>
      <c r="L1665" s="27" t="s">
        <v>84</v>
      </c>
      <c r="M1665" s="59"/>
      <c r="N1665" s="10"/>
      <c r="O1665" s="89" t="s">
        <v>761</v>
      </c>
      <c r="P1665" s="88" t="s">
        <v>132</v>
      </c>
      <c r="Q1665" s="214" t="s">
        <v>688</v>
      </c>
      <c r="R1665" s="1193"/>
    </row>
    <row r="1666" spans="1:18" hidden="1" outlineLevel="2">
      <c r="C1666" s="7" t="s">
        <v>41</v>
      </c>
      <c r="D1666" s="96" t="s">
        <v>3796</v>
      </c>
      <c r="E1666" s="58" t="s">
        <v>8865</v>
      </c>
      <c r="F1666" s="17"/>
      <c r="G1666" s="18"/>
      <c r="H1666" s="19"/>
      <c r="I1666" s="26" t="s">
        <v>311</v>
      </c>
      <c r="J1666" s="26" t="s">
        <v>3493</v>
      </c>
      <c r="K1666" s="26" t="s">
        <v>312</v>
      </c>
      <c r="L1666" s="27" t="s">
        <v>84</v>
      </c>
      <c r="M1666" s="123"/>
      <c r="N1666" s="124"/>
      <c r="O1666" s="127"/>
      <c r="P1666" s="127"/>
      <c r="Q1666" s="218"/>
      <c r="R1666" s="1193"/>
    </row>
    <row r="1667" spans="1:18" hidden="1" outlineLevel="2">
      <c r="C1667" s="7" t="s">
        <v>41</v>
      </c>
      <c r="D1667" s="96" t="s">
        <v>3796</v>
      </c>
      <c r="E1667" s="58" t="s">
        <v>8865</v>
      </c>
      <c r="F1667" s="17"/>
      <c r="G1667" s="18"/>
      <c r="H1667" s="19"/>
      <c r="I1667" s="26" t="s">
        <v>313</v>
      </c>
      <c r="J1667" s="26" t="s">
        <v>3449</v>
      </c>
      <c r="K1667" s="26" t="s">
        <v>132</v>
      </c>
      <c r="L1667" s="27" t="s">
        <v>84</v>
      </c>
      <c r="M1667" s="123"/>
      <c r="N1667" s="124"/>
      <c r="O1667" s="127"/>
      <c r="P1667" s="127"/>
      <c r="Q1667" s="218"/>
      <c r="R1667" s="1193"/>
    </row>
    <row r="1668" spans="1:18" ht="13.5" hidden="1" outlineLevel="2" thickBot="1">
      <c r="C1668" s="7" t="s">
        <v>41</v>
      </c>
      <c r="D1668" s="96" t="s">
        <v>3796</v>
      </c>
      <c r="E1668" s="58" t="s">
        <v>8865</v>
      </c>
      <c r="F1668" s="38"/>
      <c r="G1668" s="39"/>
      <c r="H1668" s="40"/>
      <c r="I1668" s="41" t="str">
        <f>"5213"</f>
        <v>5213</v>
      </c>
      <c r="J1668" s="41" t="s">
        <v>3494</v>
      </c>
      <c r="K1668" s="41" t="s">
        <v>132</v>
      </c>
      <c r="L1668" s="42" t="s">
        <v>84</v>
      </c>
      <c r="M1668" s="135"/>
      <c r="N1668" s="136"/>
      <c r="O1668" s="137"/>
      <c r="P1668" s="137"/>
      <c r="Q1668" s="220"/>
      <c r="R1668" s="1194"/>
    </row>
    <row r="1669" spans="1:18" ht="13.5" hidden="1" outlineLevel="2" thickBot="1">
      <c r="C1669" s="7" t="s">
        <v>41</v>
      </c>
      <c r="D1669" s="96" t="s">
        <v>3796</v>
      </c>
      <c r="E1669" s="58" t="s">
        <v>8865</v>
      </c>
      <c r="F1669" s="198"/>
      <c r="G1669" s="198"/>
      <c r="H1669" s="198"/>
      <c r="I1669" s="198"/>
      <c r="J1669" s="198"/>
      <c r="K1669" s="198"/>
      <c r="L1669" s="198"/>
      <c r="M1669" s="9"/>
      <c r="N1669" s="9"/>
      <c r="O1669" s="9"/>
      <c r="P1669" s="9"/>
      <c r="Q1669" s="7"/>
    </row>
    <row r="1670" spans="1:18" ht="13.5" outlineLevel="1" collapsed="1" thickBot="1">
      <c r="A1670" s="7" t="s">
        <v>41</v>
      </c>
      <c r="B1670" s="7" t="s">
        <v>41</v>
      </c>
      <c r="C1670" s="7" t="s">
        <v>41</v>
      </c>
      <c r="D1670" s="96" t="s">
        <v>3796</v>
      </c>
      <c r="E1670" s="3" t="s">
        <v>8866</v>
      </c>
      <c r="F1670" s="13" t="s">
        <v>465</v>
      </c>
      <c r="G1670" s="14">
        <v>91</v>
      </c>
      <c r="H1670" s="14">
        <v>29</v>
      </c>
      <c r="I1670" s="1198" t="s">
        <v>3586</v>
      </c>
      <c r="J1670" s="1199"/>
      <c r="K1670" s="1199"/>
      <c r="L1670" s="1200"/>
      <c r="M1670" s="121" t="s">
        <v>67</v>
      </c>
      <c r="N1670" s="15"/>
      <c r="O1670" s="1190" t="s">
        <v>8333</v>
      </c>
      <c r="P1670" s="1191"/>
      <c r="Q1670" s="212" t="s">
        <v>109</v>
      </c>
    </row>
    <row r="1671" spans="1:18" hidden="1" outlineLevel="2">
      <c r="A1671" s="7" t="s">
        <v>41</v>
      </c>
      <c r="B1671" s="7" t="s">
        <v>41</v>
      </c>
      <c r="C1671" s="7" t="s">
        <v>41</v>
      </c>
      <c r="D1671" s="96" t="s">
        <v>3796</v>
      </c>
      <c r="E1671" s="58" t="s">
        <v>8866</v>
      </c>
      <c r="F1671" s="17"/>
      <c r="G1671" s="18"/>
      <c r="H1671" s="19"/>
      <c r="I1671" s="26" t="s">
        <v>181</v>
      </c>
      <c r="J1671" s="26" t="s">
        <v>182</v>
      </c>
      <c r="K1671" s="26"/>
      <c r="L1671" s="31" t="s">
        <v>688</v>
      </c>
      <c r="M1671" s="59"/>
      <c r="N1671" s="10"/>
      <c r="O1671" s="26"/>
      <c r="P1671" s="26"/>
      <c r="Q1671" s="222" t="s">
        <v>688</v>
      </c>
      <c r="R1671" s="1192" t="s">
        <v>8336</v>
      </c>
    </row>
    <row r="1672" spans="1:18" hidden="1" outlineLevel="2">
      <c r="A1672" s="7" t="s">
        <v>41</v>
      </c>
      <c r="B1672" s="7" t="s">
        <v>41</v>
      </c>
      <c r="C1672" s="7" t="s">
        <v>41</v>
      </c>
      <c r="D1672" s="96" t="s">
        <v>3796</v>
      </c>
      <c r="E1672" s="58" t="s">
        <v>8866</v>
      </c>
      <c r="F1672" s="17"/>
      <c r="G1672" s="18"/>
      <c r="H1672" s="19"/>
      <c r="I1672" s="26" t="s">
        <v>183</v>
      </c>
      <c r="J1672" s="26" t="s">
        <v>3364</v>
      </c>
      <c r="K1672" s="26" t="s">
        <v>132</v>
      </c>
      <c r="L1672" s="31" t="s">
        <v>688</v>
      </c>
      <c r="M1672" s="59"/>
      <c r="N1672" s="10"/>
      <c r="O1672" s="47" t="s">
        <v>739</v>
      </c>
      <c r="P1672" s="26" t="s">
        <v>132</v>
      </c>
      <c r="Q1672" s="214" t="s">
        <v>688</v>
      </c>
      <c r="R1672" s="1193"/>
    </row>
    <row r="1673" spans="1:18" hidden="1" outlineLevel="2">
      <c r="A1673" s="7" t="s">
        <v>41</v>
      </c>
      <c r="B1673" s="7" t="s">
        <v>41</v>
      </c>
      <c r="C1673" s="7" t="s">
        <v>41</v>
      </c>
      <c r="D1673" s="96" t="s">
        <v>3796</v>
      </c>
      <c r="E1673" s="58" t="s">
        <v>8866</v>
      </c>
      <c r="F1673" s="17"/>
      <c r="G1673" s="18"/>
      <c r="H1673" s="19"/>
      <c r="I1673" s="26" t="s">
        <v>184</v>
      </c>
      <c r="J1673" s="26" t="s">
        <v>3365</v>
      </c>
      <c r="K1673" s="26" t="s">
        <v>105</v>
      </c>
      <c r="L1673" s="31" t="s">
        <v>84</v>
      </c>
      <c r="M1673" s="97" t="s">
        <v>67</v>
      </c>
      <c r="N1673" s="385" t="s">
        <v>595</v>
      </c>
      <c r="O1673" s="26" t="s">
        <v>3586</v>
      </c>
      <c r="P1673" s="26" t="s">
        <v>105</v>
      </c>
      <c r="Q1673" s="214" t="s">
        <v>688</v>
      </c>
      <c r="R1673" s="1193"/>
    </row>
    <row r="1674" spans="1:18" hidden="1" outlineLevel="2">
      <c r="A1674" s="7" t="s">
        <v>41</v>
      </c>
      <c r="B1674" s="7" t="s">
        <v>41</v>
      </c>
      <c r="C1674" s="7" t="s">
        <v>41</v>
      </c>
      <c r="D1674" s="96" t="s">
        <v>3796</v>
      </c>
      <c r="E1674" s="58" t="s">
        <v>8866</v>
      </c>
      <c r="F1674" s="17"/>
      <c r="G1674" s="18"/>
      <c r="H1674" s="19"/>
      <c r="I1674" s="26" t="s">
        <v>185</v>
      </c>
      <c r="J1674" s="26" t="s">
        <v>3366</v>
      </c>
      <c r="K1674" s="26" t="s">
        <v>130</v>
      </c>
      <c r="L1674" s="31" t="s">
        <v>84</v>
      </c>
      <c r="M1674" s="97" t="s">
        <v>67</v>
      </c>
      <c r="N1674" s="10" t="s">
        <v>596</v>
      </c>
      <c r="O1674" s="26" t="s">
        <v>3899</v>
      </c>
      <c r="P1674" s="26" t="s">
        <v>186</v>
      </c>
      <c r="Q1674" s="216" t="s">
        <v>84</v>
      </c>
      <c r="R1674" s="1193"/>
    </row>
    <row r="1675" spans="1:18" ht="24.5" hidden="1" outlineLevel="2" thickBot="1">
      <c r="A1675" s="7" t="s">
        <v>41</v>
      </c>
      <c r="B1675" s="7" t="s">
        <v>41</v>
      </c>
      <c r="C1675" s="7" t="s">
        <v>41</v>
      </c>
      <c r="D1675" s="96" t="s">
        <v>3796</v>
      </c>
      <c r="E1675" s="58" t="s">
        <v>8866</v>
      </c>
      <c r="F1675" s="38"/>
      <c r="G1675" s="39"/>
      <c r="H1675" s="40"/>
      <c r="I1675" s="48" t="s">
        <v>187</v>
      </c>
      <c r="J1675" s="48" t="s">
        <v>3367</v>
      </c>
      <c r="K1675" s="48" t="s">
        <v>105</v>
      </c>
      <c r="L1675" s="60" t="s">
        <v>84</v>
      </c>
      <c r="M1675" s="139"/>
      <c r="N1675" s="140"/>
      <c r="O1675" s="1082" t="s">
        <v>8335</v>
      </c>
      <c r="P1675" s="151"/>
      <c r="Q1675" s="221"/>
      <c r="R1675" s="1194"/>
    </row>
    <row r="1676" spans="1:18" ht="13.5" hidden="1" outlineLevel="2" thickBot="1">
      <c r="A1676" s="7" t="s">
        <v>41</v>
      </c>
      <c r="B1676" s="7" t="s">
        <v>41</v>
      </c>
      <c r="C1676" s="7" t="s">
        <v>41</v>
      </c>
      <c r="D1676" s="96" t="s">
        <v>3796</v>
      </c>
      <c r="E1676" s="58" t="s">
        <v>8866</v>
      </c>
      <c r="F1676" s="198"/>
      <c r="G1676" s="198"/>
      <c r="H1676" s="198"/>
      <c r="I1676" s="198"/>
      <c r="J1676" s="198"/>
      <c r="K1676" s="198"/>
      <c r="L1676" s="198"/>
      <c r="M1676" s="9"/>
      <c r="N1676" s="9"/>
      <c r="O1676" s="9"/>
      <c r="P1676" s="9"/>
      <c r="Q1676" s="7"/>
    </row>
    <row r="1677" spans="1:18" ht="13.5" outlineLevel="1" collapsed="1" thickBot="1">
      <c r="C1677" s="7" t="s">
        <v>41</v>
      </c>
      <c r="D1677" s="96" t="s">
        <v>3796</v>
      </c>
      <c r="E1677" s="3" t="s">
        <v>8867</v>
      </c>
      <c r="F1677" s="13" t="s">
        <v>467</v>
      </c>
      <c r="G1677" s="14">
        <v>92</v>
      </c>
      <c r="H1677" s="14">
        <v>29</v>
      </c>
      <c r="I1677" s="1198" t="s">
        <v>8329</v>
      </c>
      <c r="J1677" s="1199"/>
      <c r="K1677" s="1199"/>
      <c r="L1677" s="1200"/>
      <c r="M1677" s="121" t="s">
        <v>67</v>
      </c>
      <c r="N1677" s="15"/>
      <c r="O1677" s="1196" t="s">
        <v>9209</v>
      </c>
      <c r="P1677" s="1197"/>
      <c r="Q1677" s="212" t="s">
        <v>109</v>
      </c>
    </row>
    <row r="1678" spans="1:18" hidden="1" outlineLevel="2">
      <c r="C1678" s="7" t="s">
        <v>41</v>
      </c>
      <c r="D1678" s="96" t="s">
        <v>3796</v>
      </c>
      <c r="E1678" s="58" t="s">
        <v>8867</v>
      </c>
      <c r="F1678" s="17"/>
      <c r="G1678" s="18"/>
      <c r="H1678" s="19"/>
      <c r="I1678" s="26" t="s">
        <v>159</v>
      </c>
      <c r="J1678" s="26" t="s">
        <v>3348</v>
      </c>
      <c r="K1678" s="26"/>
      <c r="L1678" s="31" t="s">
        <v>688</v>
      </c>
      <c r="M1678" s="59"/>
      <c r="N1678" s="10"/>
      <c r="O1678" s="26"/>
      <c r="P1678" s="26"/>
      <c r="Q1678" s="222" t="s">
        <v>688</v>
      </c>
      <c r="R1678" s="1228" t="s">
        <v>9136</v>
      </c>
    </row>
    <row r="1679" spans="1:18" hidden="1" outlineLevel="2">
      <c r="C1679" s="7" t="s">
        <v>41</v>
      </c>
      <c r="D1679" s="96" t="s">
        <v>3796</v>
      </c>
      <c r="E1679" s="58" t="s">
        <v>8867</v>
      </c>
      <c r="F1679" s="17"/>
      <c r="G1679" s="18"/>
      <c r="H1679" s="19"/>
      <c r="I1679" s="26" t="s">
        <v>160</v>
      </c>
      <c r="J1679" s="26" t="s">
        <v>3349</v>
      </c>
      <c r="K1679" s="26" t="s">
        <v>132</v>
      </c>
      <c r="L1679" s="31" t="s">
        <v>688</v>
      </c>
      <c r="M1679" s="59"/>
      <c r="N1679" s="10"/>
      <c r="O1679" s="47" t="s">
        <v>740</v>
      </c>
      <c r="P1679" s="26" t="s">
        <v>132</v>
      </c>
      <c r="Q1679" s="214" t="s">
        <v>688</v>
      </c>
      <c r="R1679" s="1193"/>
    </row>
    <row r="1680" spans="1:18" hidden="1" outlineLevel="2">
      <c r="C1680" s="7" t="s">
        <v>41</v>
      </c>
      <c r="D1680" s="96" t="s">
        <v>3796</v>
      </c>
      <c r="E1680" s="58" t="s">
        <v>8867</v>
      </c>
      <c r="F1680" s="17"/>
      <c r="G1680" s="18"/>
      <c r="H1680" s="19"/>
      <c r="I1680" s="26" t="s">
        <v>161</v>
      </c>
      <c r="J1680" s="26" t="s">
        <v>3350</v>
      </c>
      <c r="K1680" s="26" t="s">
        <v>105</v>
      </c>
      <c r="L1680" s="31" t="s">
        <v>84</v>
      </c>
      <c r="M1680" s="97" t="s">
        <v>67</v>
      </c>
      <c r="N1680" s="385" t="s">
        <v>1138</v>
      </c>
      <c r="O1680" s="26" t="s">
        <v>8329</v>
      </c>
      <c r="P1680" s="26" t="s">
        <v>117</v>
      </c>
      <c r="Q1680" s="214" t="s">
        <v>688</v>
      </c>
      <c r="R1680" s="1193"/>
    </row>
    <row r="1681" spans="1:18" ht="13.5" hidden="1" outlineLevel="2" thickBot="1">
      <c r="C1681" s="7" t="s">
        <v>41</v>
      </c>
      <c r="D1681" s="96" t="s">
        <v>3796</v>
      </c>
      <c r="E1681" s="58" t="s">
        <v>8867</v>
      </c>
      <c r="F1681" s="38"/>
      <c r="G1681" s="39"/>
      <c r="H1681" s="40"/>
      <c r="I1681" s="48" t="s">
        <v>163</v>
      </c>
      <c r="J1681" s="48" t="s">
        <v>3351</v>
      </c>
      <c r="K1681" s="48" t="s">
        <v>132</v>
      </c>
      <c r="L1681" s="60" t="s">
        <v>84</v>
      </c>
      <c r="M1681" s="61"/>
      <c r="N1681" s="62"/>
      <c r="O1681" s="63" t="s">
        <v>710</v>
      </c>
      <c r="P1681" s="48" t="s">
        <v>132</v>
      </c>
      <c r="Q1681" s="224" t="s">
        <v>84</v>
      </c>
      <c r="R1681" s="1195"/>
    </row>
    <row r="1682" spans="1:18" ht="13.5" hidden="1" outlineLevel="2" thickBot="1">
      <c r="C1682" s="7" t="s">
        <v>41</v>
      </c>
      <c r="D1682" s="96" t="s">
        <v>3796</v>
      </c>
      <c r="E1682" s="58" t="s">
        <v>8867</v>
      </c>
      <c r="F1682" s="198"/>
      <c r="G1682" s="198"/>
      <c r="H1682" s="198"/>
      <c r="I1682" s="198"/>
      <c r="J1682" s="198"/>
      <c r="K1682" s="198"/>
      <c r="L1682" s="198"/>
      <c r="M1682" s="9"/>
      <c r="N1682" s="9"/>
      <c r="O1682" s="9"/>
      <c r="P1682" s="9"/>
      <c r="Q1682" s="7"/>
    </row>
    <row r="1683" spans="1:18" ht="13.5" outlineLevel="1" collapsed="1" thickBot="1">
      <c r="A1683" s="7" t="s">
        <v>41</v>
      </c>
      <c r="B1683" s="7" t="s">
        <v>41</v>
      </c>
      <c r="C1683" s="7" t="s">
        <v>41</v>
      </c>
      <c r="D1683" s="96" t="s">
        <v>3796</v>
      </c>
      <c r="E1683" s="3" t="s">
        <v>8868</v>
      </c>
      <c r="F1683" s="13" t="s">
        <v>597</v>
      </c>
      <c r="G1683" s="14">
        <v>91</v>
      </c>
      <c r="H1683" s="14">
        <v>29</v>
      </c>
      <c r="I1683" s="1198" t="s">
        <v>3817</v>
      </c>
      <c r="J1683" s="1199"/>
      <c r="K1683" s="1199"/>
      <c r="L1683" s="1200"/>
      <c r="M1683" s="121" t="s">
        <v>67</v>
      </c>
      <c r="N1683" s="15"/>
      <c r="O1683" s="1190" t="s">
        <v>3835</v>
      </c>
      <c r="P1683" s="1191"/>
      <c r="Q1683" s="212" t="s">
        <v>109</v>
      </c>
    </row>
    <row r="1684" spans="1:18" hidden="1" outlineLevel="2">
      <c r="A1684" s="7" t="s">
        <v>41</v>
      </c>
      <c r="B1684" s="7" t="s">
        <v>41</v>
      </c>
      <c r="C1684" s="7" t="s">
        <v>41</v>
      </c>
      <c r="D1684" s="96" t="s">
        <v>3796</v>
      </c>
      <c r="E1684" s="58" t="s">
        <v>8868</v>
      </c>
      <c r="F1684" s="17"/>
      <c r="G1684" s="18"/>
      <c r="H1684" s="19"/>
      <c r="I1684" s="26" t="s">
        <v>181</v>
      </c>
      <c r="J1684" s="26" t="s">
        <v>182</v>
      </c>
      <c r="K1684" s="26"/>
      <c r="L1684" s="31" t="s">
        <v>688</v>
      </c>
      <c r="M1684" s="59"/>
      <c r="N1684" s="10"/>
      <c r="O1684" s="26"/>
      <c r="P1684" s="26"/>
      <c r="Q1684" s="222" t="s">
        <v>688</v>
      </c>
      <c r="R1684" s="1228" t="s">
        <v>5450</v>
      </c>
    </row>
    <row r="1685" spans="1:18" hidden="1" outlineLevel="2">
      <c r="A1685" s="7" t="s">
        <v>41</v>
      </c>
      <c r="B1685" s="7" t="s">
        <v>41</v>
      </c>
      <c r="C1685" s="7" t="s">
        <v>41</v>
      </c>
      <c r="D1685" s="96" t="s">
        <v>3796</v>
      </c>
      <c r="E1685" s="58" t="s">
        <v>8868</v>
      </c>
      <c r="F1685" s="17"/>
      <c r="G1685" s="18"/>
      <c r="H1685" s="19"/>
      <c r="I1685" s="26" t="s">
        <v>183</v>
      </c>
      <c r="J1685" s="26" t="s">
        <v>3364</v>
      </c>
      <c r="K1685" s="26" t="s">
        <v>132</v>
      </c>
      <c r="L1685" s="31" t="s">
        <v>688</v>
      </c>
      <c r="M1685" s="59"/>
      <c r="N1685" s="10"/>
      <c r="O1685" s="47" t="s">
        <v>762</v>
      </c>
      <c r="P1685" s="26" t="s">
        <v>132</v>
      </c>
      <c r="Q1685" s="214" t="s">
        <v>688</v>
      </c>
      <c r="R1685" s="1193"/>
    </row>
    <row r="1686" spans="1:18" hidden="1" outlineLevel="2">
      <c r="A1686" s="7" t="s">
        <v>41</v>
      </c>
      <c r="B1686" s="7" t="s">
        <v>41</v>
      </c>
      <c r="C1686" s="7" t="s">
        <v>41</v>
      </c>
      <c r="D1686" s="96" t="s">
        <v>3796</v>
      </c>
      <c r="E1686" s="58" t="s">
        <v>8868</v>
      </c>
      <c r="F1686" s="17"/>
      <c r="G1686" s="18"/>
      <c r="H1686" s="19"/>
      <c r="I1686" s="26" t="s">
        <v>184</v>
      </c>
      <c r="J1686" s="26" t="s">
        <v>3365</v>
      </c>
      <c r="K1686" s="26" t="s">
        <v>105</v>
      </c>
      <c r="L1686" s="31" t="s">
        <v>84</v>
      </c>
      <c r="M1686" s="97" t="s">
        <v>67</v>
      </c>
      <c r="N1686" s="385" t="s">
        <v>598</v>
      </c>
      <c r="O1686" s="26" t="s">
        <v>3900</v>
      </c>
      <c r="P1686" s="26" t="s">
        <v>154</v>
      </c>
      <c r="Q1686" s="214" t="s">
        <v>688</v>
      </c>
      <c r="R1686" s="1193"/>
    </row>
    <row r="1687" spans="1:18" hidden="1" outlineLevel="2">
      <c r="A1687" s="7" t="s">
        <v>41</v>
      </c>
      <c r="B1687" s="7" t="s">
        <v>41</v>
      </c>
      <c r="C1687" s="7" t="s">
        <v>41</v>
      </c>
      <c r="D1687" s="96" t="s">
        <v>3796</v>
      </c>
      <c r="E1687" s="58" t="s">
        <v>8868</v>
      </c>
      <c r="F1687" s="17"/>
      <c r="G1687" s="18"/>
      <c r="H1687" s="19"/>
      <c r="I1687" s="26" t="s">
        <v>185</v>
      </c>
      <c r="J1687" s="26" t="s">
        <v>3366</v>
      </c>
      <c r="K1687" s="26" t="s">
        <v>130</v>
      </c>
      <c r="L1687" s="31" t="s">
        <v>84</v>
      </c>
      <c r="M1687" s="97" t="s">
        <v>67</v>
      </c>
      <c r="N1687" s="10" t="s">
        <v>599</v>
      </c>
      <c r="O1687" s="26" t="s">
        <v>3901</v>
      </c>
      <c r="P1687" s="26" t="s">
        <v>186</v>
      </c>
      <c r="Q1687" s="216" t="s">
        <v>84</v>
      </c>
      <c r="R1687" s="1193"/>
    </row>
    <row r="1688" spans="1:18" ht="13.5" hidden="1" outlineLevel="2" thickBot="1">
      <c r="A1688" s="7" t="s">
        <v>41</v>
      </c>
      <c r="B1688" s="7" t="s">
        <v>41</v>
      </c>
      <c r="C1688" s="7" t="s">
        <v>41</v>
      </c>
      <c r="D1688" s="96" t="s">
        <v>3796</v>
      </c>
      <c r="E1688" s="58" t="s">
        <v>8868</v>
      </c>
      <c r="F1688" s="38"/>
      <c r="G1688" s="39"/>
      <c r="H1688" s="40"/>
      <c r="I1688" s="48" t="s">
        <v>187</v>
      </c>
      <c r="J1688" s="48" t="s">
        <v>3367</v>
      </c>
      <c r="K1688" s="48" t="s">
        <v>105</v>
      </c>
      <c r="L1688" s="60" t="s">
        <v>84</v>
      </c>
      <c r="M1688" s="139"/>
      <c r="N1688" s="140"/>
      <c r="O1688" s="151"/>
      <c r="P1688" s="151"/>
      <c r="Q1688" s="221"/>
      <c r="R1688" s="1195"/>
    </row>
    <row r="1689" spans="1:18" ht="13.5" hidden="1" outlineLevel="2" thickBot="1">
      <c r="A1689" s="7" t="s">
        <v>41</v>
      </c>
      <c r="B1689" s="7" t="s">
        <v>41</v>
      </c>
      <c r="C1689" s="7" t="s">
        <v>41</v>
      </c>
      <c r="D1689" s="96" t="s">
        <v>3796</v>
      </c>
      <c r="E1689" s="58" t="s">
        <v>8868</v>
      </c>
      <c r="F1689" s="8"/>
      <c r="G1689" s="7"/>
      <c r="H1689" s="7"/>
      <c r="I1689" s="9"/>
      <c r="J1689" s="9"/>
      <c r="K1689" s="9"/>
      <c r="L1689" s="7"/>
      <c r="M1689" s="10"/>
      <c r="N1689" s="10"/>
      <c r="O1689" s="9"/>
      <c r="P1689" s="9"/>
      <c r="Q1689" s="7"/>
    </row>
    <row r="1690" spans="1:18" ht="13.5" outlineLevel="1" collapsed="1" thickBot="1">
      <c r="A1690" s="7" t="s">
        <v>41</v>
      </c>
      <c r="B1690" s="7" t="s">
        <v>41</v>
      </c>
      <c r="C1690" s="7" t="s">
        <v>41</v>
      </c>
      <c r="D1690" s="96" t="s">
        <v>3796</v>
      </c>
      <c r="E1690" s="3" t="s">
        <v>8869</v>
      </c>
      <c r="F1690" s="13" t="s">
        <v>600</v>
      </c>
      <c r="G1690" s="14">
        <v>92</v>
      </c>
      <c r="H1690" s="14">
        <v>29</v>
      </c>
      <c r="I1690" s="1198" t="s">
        <v>3818</v>
      </c>
      <c r="J1690" s="1199"/>
      <c r="K1690" s="1199"/>
      <c r="L1690" s="1200"/>
      <c r="M1690" s="121" t="s">
        <v>67</v>
      </c>
      <c r="N1690" s="15"/>
      <c r="O1690" s="1196" t="s">
        <v>8462</v>
      </c>
      <c r="P1690" s="1197"/>
      <c r="Q1690" s="64" t="s">
        <v>84</v>
      </c>
    </row>
    <row r="1691" spans="1:18" hidden="1" outlineLevel="2">
      <c r="A1691" s="7" t="s">
        <v>41</v>
      </c>
      <c r="B1691" s="7" t="s">
        <v>41</v>
      </c>
      <c r="C1691" s="7" t="s">
        <v>41</v>
      </c>
      <c r="D1691" s="96" t="s">
        <v>3796</v>
      </c>
      <c r="E1691" s="58" t="s">
        <v>8869</v>
      </c>
      <c r="F1691" s="17"/>
      <c r="G1691" s="18"/>
      <c r="H1691" s="19"/>
      <c r="I1691" s="26" t="s">
        <v>159</v>
      </c>
      <c r="J1691" s="26" t="s">
        <v>3348</v>
      </c>
      <c r="K1691" s="26"/>
      <c r="L1691" s="31" t="s">
        <v>688</v>
      </c>
      <c r="M1691" s="59"/>
      <c r="N1691" s="10"/>
      <c r="O1691" s="26"/>
      <c r="P1691" s="26"/>
      <c r="Q1691" s="222" t="s">
        <v>688</v>
      </c>
      <c r="R1691" s="1228" t="s">
        <v>8463</v>
      </c>
    </row>
    <row r="1692" spans="1:18" hidden="1" outlineLevel="2">
      <c r="A1692" s="7" t="s">
        <v>41</v>
      </c>
      <c r="B1692" s="7" t="s">
        <v>41</v>
      </c>
      <c r="C1692" s="7" t="s">
        <v>41</v>
      </c>
      <c r="D1692" s="96" t="s">
        <v>3796</v>
      </c>
      <c r="E1692" s="58" t="s">
        <v>8869</v>
      </c>
      <c r="F1692" s="17"/>
      <c r="G1692" s="18"/>
      <c r="H1692" s="19"/>
      <c r="I1692" s="26" t="s">
        <v>160</v>
      </c>
      <c r="J1692" s="26" t="s">
        <v>3349</v>
      </c>
      <c r="K1692" s="26" t="s">
        <v>132</v>
      </c>
      <c r="L1692" s="31" t="s">
        <v>688</v>
      </c>
      <c r="M1692" s="59"/>
      <c r="N1692" s="10"/>
      <c r="O1692" s="47" t="s">
        <v>763</v>
      </c>
      <c r="P1692" s="26" t="s">
        <v>132</v>
      </c>
      <c r="Q1692" s="214" t="s">
        <v>688</v>
      </c>
      <c r="R1692" s="1193"/>
    </row>
    <row r="1693" spans="1:18" hidden="1" outlineLevel="2">
      <c r="A1693" s="7" t="s">
        <v>41</v>
      </c>
      <c r="B1693" s="7" t="s">
        <v>41</v>
      </c>
      <c r="C1693" s="7" t="s">
        <v>41</v>
      </c>
      <c r="D1693" s="96" t="s">
        <v>3796</v>
      </c>
      <c r="E1693" s="58" t="s">
        <v>8869</v>
      </c>
      <c r="F1693" s="17"/>
      <c r="G1693" s="18"/>
      <c r="H1693" s="19"/>
      <c r="I1693" s="26" t="s">
        <v>161</v>
      </c>
      <c r="J1693" s="26" t="s">
        <v>3350</v>
      </c>
      <c r="K1693" s="26" t="s">
        <v>105</v>
      </c>
      <c r="L1693" s="31" t="s">
        <v>84</v>
      </c>
      <c r="M1693" s="97" t="s">
        <v>67</v>
      </c>
      <c r="N1693" s="10" t="s">
        <v>601</v>
      </c>
      <c r="O1693" s="26" t="s">
        <v>3902</v>
      </c>
      <c r="P1693" s="26" t="s">
        <v>117</v>
      </c>
      <c r="Q1693" s="214" t="s">
        <v>688</v>
      </c>
      <c r="R1693" s="1193"/>
    </row>
    <row r="1694" spans="1:18" ht="13.5" hidden="1" outlineLevel="2" thickBot="1">
      <c r="A1694" s="7" t="s">
        <v>41</v>
      </c>
      <c r="B1694" s="7" t="s">
        <v>41</v>
      </c>
      <c r="C1694" s="7" t="s">
        <v>41</v>
      </c>
      <c r="D1694" s="96" t="s">
        <v>3796</v>
      </c>
      <c r="E1694" s="58" t="s">
        <v>8869</v>
      </c>
      <c r="F1694" s="38"/>
      <c r="G1694" s="39"/>
      <c r="H1694" s="40"/>
      <c r="I1694" s="48" t="s">
        <v>163</v>
      </c>
      <c r="J1694" s="48" t="s">
        <v>3351</v>
      </c>
      <c r="K1694" s="48" t="s">
        <v>132</v>
      </c>
      <c r="L1694" s="60" t="s">
        <v>84</v>
      </c>
      <c r="M1694" s="61"/>
      <c r="N1694" s="62"/>
      <c r="O1694" s="63" t="s">
        <v>710</v>
      </c>
      <c r="P1694" s="48" t="s">
        <v>132</v>
      </c>
      <c r="Q1694" s="224" t="s">
        <v>84</v>
      </c>
      <c r="R1694" s="1195"/>
    </row>
    <row r="1695" spans="1:18" ht="13.5" hidden="1" outlineLevel="2" thickBot="1">
      <c r="A1695" s="7" t="s">
        <v>41</v>
      </c>
      <c r="B1695" s="7" t="s">
        <v>41</v>
      </c>
      <c r="C1695" s="7" t="s">
        <v>41</v>
      </c>
      <c r="D1695" s="96" t="s">
        <v>3796</v>
      </c>
      <c r="E1695" s="58" t="s">
        <v>8869</v>
      </c>
      <c r="F1695" s="198"/>
      <c r="G1695" s="198"/>
      <c r="H1695" s="198"/>
      <c r="I1695" s="198"/>
      <c r="J1695" s="198"/>
      <c r="K1695" s="198"/>
      <c r="L1695" s="198"/>
      <c r="M1695" s="9"/>
      <c r="N1695" s="9"/>
      <c r="O1695" s="9"/>
      <c r="P1695" s="9"/>
      <c r="Q1695" s="7"/>
    </row>
    <row r="1696" spans="1:18" ht="13.5" outlineLevel="1" collapsed="1" thickBot="1">
      <c r="C1696" s="7" t="s">
        <v>41</v>
      </c>
      <c r="D1696" s="96" t="s">
        <v>3796</v>
      </c>
      <c r="E1696" s="3" t="s">
        <v>8870</v>
      </c>
      <c r="F1696" s="13" t="s">
        <v>8380</v>
      </c>
      <c r="G1696" s="14">
        <v>91</v>
      </c>
      <c r="H1696" s="14">
        <v>29</v>
      </c>
      <c r="I1696" s="1198" t="s">
        <v>8365</v>
      </c>
      <c r="J1696" s="1199"/>
      <c r="K1696" s="1199"/>
      <c r="L1696" s="1200"/>
      <c r="M1696" s="121" t="s">
        <v>67</v>
      </c>
      <c r="N1696" s="15"/>
      <c r="O1696" s="1190"/>
      <c r="P1696" s="1191"/>
      <c r="Q1696" s="64" t="s">
        <v>84</v>
      </c>
    </row>
    <row r="1697" spans="1:18" hidden="1" outlineLevel="2">
      <c r="C1697" s="7" t="s">
        <v>41</v>
      </c>
      <c r="D1697" s="96" t="s">
        <v>3796</v>
      </c>
      <c r="E1697" s="58" t="s">
        <v>8870</v>
      </c>
      <c r="F1697" s="17"/>
      <c r="G1697" s="18"/>
      <c r="H1697" s="19"/>
      <c r="I1697" s="26" t="s">
        <v>181</v>
      </c>
      <c r="J1697" s="26" t="s">
        <v>182</v>
      </c>
      <c r="K1697" s="26"/>
      <c r="L1697" s="31" t="s">
        <v>688</v>
      </c>
      <c r="M1697" s="59"/>
      <c r="N1697" s="10"/>
      <c r="O1697" s="26"/>
      <c r="P1697" s="26"/>
      <c r="Q1697" s="222" t="s">
        <v>688</v>
      </c>
      <c r="R1697" s="1192" t="s">
        <v>8395</v>
      </c>
    </row>
    <row r="1698" spans="1:18" hidden="1" outlineLevel="2">
      <c r="C1698" s="7" t="s">
        <v>41</v>
      </c>
      <c r="D1698" s="96" t="s">
        <v>3796</v>
      </c>
      <c r="E1698" s="58" t="s">
        <v>8870</v>
      </c>
      <c r="F1698" s="17"/>
      <c r="G1698" s="18"/>
      <c r="H1698" s="19"/>
      <c r="I1698" s="26" t="s">
        <v>183</v>
      </c>
      <c r="J1698" s="26" t="s">
        <v>3364</v>
      </c>
      <c r="K1698" s="26" t="s">
        <v>132</v>
      </c>
      <c r="L1698" s="31" t="s">
        <v>688</v>
      </c>
      <c r="M1698" s="59"/>
      <c r="N1698" s="10"/>
      <c r="O1698" s="823" t="s">
        <v>8393</v>
      </c>
      <c r="P1698" s="26" t="s">
        <v>132</v>
      </c>
      <c r="Q1698" s="214" t="s">
        <v>688</v>
      </c>
      <c r="R1698" s="1193"/>
    </row>
    <row r="1699" spans="1:18" hidden="1" outlineLevel="2">
      <c r="C1699" s="7" t="s">
        <v>41</v>
      </c>
      <c r="D1699" s="96" t="s">
        <v>3796</v>
      </c>
      <c r="E1699" s="58" t="s">
        <v>8870</v>
      </c>
      <c r="F1699" s="17"/>
      <c r="G1699" s="18"/>
      <c r="H1699" s="19"/>
      <c r="I1699" s="26" t="s">
        <v>184</v>
      </c>
      <c r="J1699" s="26" t="s">
        <v>3365</v>
      </c>
      <c r="K1699" s="26" t="s">
        <v>105</v>
      </c>
      <c r="L1699" s="31" t="s">
        <v>84</v>
      </c>
      <c r="M1699" s="97" t="s">
        <v>67</v>
      </c>
      <c r="N1699" s="10" t="s">
        <v>8376</v>
      </c>
      <c r="O1699" s="26" t="s">
        <v>8365</v>
      </c>
      <c r="P1699" s="26" t="s">
        <v>105</v>
      </c>
      <c r="Q1699" s="214" t="s">
        <v>688</v>
      </c>
      <c r="R1699" s="1193"/>
    </row>
    <row r="1700" spans="1:18" hidden="1" outlineLevel="2">
      <c r="C1700" s="7" t="s">
        <v>41</v>
      </c>
      <c r="D1700" s="96" t="s">
        <v>3796</v>
      </c>
      <c r="E1700" s="58" t="s">
        <v>8870</v>
      </c>
      <c r="F1700" s="17"/>
      <c r="G1700" s="18"/>
      <c r="H1700" s="19"/>
      <c r="I1700" s="26" t="s">
        <v>185</v>
      </c>
      <c r="J1700" s="26" t="s">
        <v>3366</v>
      </c>
      <c r="K1700" s="26" t="s">
        <v>130</v>
      </c>
      <c r="L1700" s="31" t="s">
        <v>84</v>
      </c>
      <c r="M1700" s="374"/>
      <c r="N1700" s="375"/>
      <c r="O1700" s="172"/>
      <c r="P1700" s="172"/>
      <c r="Q1700" s="377"/>
      <c r="R1700" s="1193"/>
    </row>
    <row r="1701" spans="1:18" ht="13.5" hidden="1" outlineLevel="2" thickBot="1">
      <c r="C1701" s="7" t="s">
        <v>41</v>
      </c>
      <c r="D1701" s="96" t="s">
        <v>3796</v>
      </c>
      <c r="E1701" s="58" t="s">
        <v>8870</v>
      </c>
      <c r="F1701" s="38"/>
      <c r="G1701" s="39"/>
      <c r="H1701" s="40"/>
      <c r="I1701" s="48" t="s">
        <v>187</v>
      </c>
      <c r="J1701" s="48" t="s">
        <v>3367</v>
      </c>
      <c r="K1701" s="48" t="s">
        <v>105</v>
      </c>
      <c r="L1701" s="60" t="s">
        <v>84</v>
      </c>
      <c r="M1701" s="139"/>
      <c r="N1701" s="140"/>
      <c r="O1701" s="1082"/>
      <c r="P1701" s="151"/>
      <c r="Q1701" s="221"/>
      <c r="R1701" s="1194"/>
    </row>
    <row r="1702" spans="1:18" ht="13.5" hidden="1" outlineLevel="2" thickBot="1">
      <c r="C1702" s="7" t="s">
        <v>41</v>
      </c>
      <c r="D1702" s="96" t="s">
        <v>3796</v>
      </c>
      <c r="E1702" s="58" t="s">
        <v>8870</v>
      </c>
      <c r="F1702" s="198"/>
      <c r="G1702" s="198"/>
      <c r="H1702" s="198"/>
      <c r="I1702" s="198"/>
      <c r="J1702" s="198"/>
      <c r="K1702" s="198"/>
      <c r="L1702" s="198"/>
      <c r="M1702" s="9"/>
      <c r="N1702" s="9"/>
      <c r="O1702" s="9"/>
      <c r="P1702" s="9"/>
      <c r="Q1702" s="7"/>
    </row>
    <row r="1703" spans="1:18" ht="13.5" outlineLevel="1" collapsed="1" thickBot="1">
      <c r="C1703" s="7" t="s">
        <v>41</v>
      </c>
      <c r="D1703" s="96" t="s">
        <v>3796</v>
      </c>
      <c r="E1703" s="3" t="s">
        <v>8871</v>
      </c>
      <c r="F1703" s="13" t="s">
        <v>188</v>
      </c>
      <c r="G1703" s="14">
        <v>92</v>
      </c>
      <c r="H1703" s="14">
        <v>29</v>
      </c>
      <c r="I1703" s="1198" t="s">
        <v>8371</v>
      </c>
      <c r="J1703" s="1199"/>
      <c r="K1703" s="1199"/>
      <c r="L1703" s="1200"/>
      <c r="M1703" s="121" t="s">
        <v>67</v>
      </c>
      <c r="N1703" s="15"/>
      <c r="O1703" s="1196" t="s">
        <v>8394</v>
      </c>
      <c r="P1703" s="1197"/>
      <c r="Q1703" s="64" t="s">
        <v>84</v>
      </c>
    </row>
    <row r="1704" spans="1:18" hidden="1" outlineLevel="2">
      <c r="C1704" s="7" t="s">
        <v>41</v>
      </c>
      <c r="D1704" s="96" t="s">
        <v>3796</v>
      </c>
      <c r="E1704" s="58" t="s">
        <v>8871</v>
      </c>
      <c r="F1704" s="17"/>
      <c r="G1704" s="18"/>
      <c r="H1704" s="19"/>
      <c r="I1704" s="26" t="s">
        <v>159</v>
      </c>
      <c r="J1704" s="26" t="s">
        <v>3348</v>
      </c>
      <c r="K1704" s="26"/>
      <c r="L1704" s="31" t="s">
        <v>688</v>
      </c>
      <c r="M1704" s="59"/>
      <c r="N1704" s="10"/>
      <c r="O1704" s="26"/>
      <c r="P1704" s="26"/>
      <c r="Q1704" s="222" t="s">
        <v>688</v>
      </c>
      <c r="R1704" s="1228" t="s">
        <v>8396</v>
      </c>
    </row>
    <row r="1705" spans="1:18" hidden="1" outlineLevel="2">
      <c r="C1705" s="7" t="s">
        <v>41</v>
      </c>
      <c r="D1705" s="96" t="s">
        <v>3796</v>
      </c>
      <c r="E1705" s="58" t="s">
        <v>8871</v>
      </c>
      <c r="F1705" s="17"/>
      <c r="G1705" s="18"/>
      <c r="H1705" s="19"/>
      <c r="I1705" s="26" t="s">
        <v>160</v>
      </c>
      <c r="J1705" s="26" t="s">
        <v>3349</v>
      </c>
      <c r="K1705" s="26" t="s">
        <v>132</v>
      </c>
      <c r="L1705" s="31" t="s">
        <v>688</v>
      </c>
      <c r="M1705" s="59"/>
      <c r="N1705" s="10"/>
      <c r="O1705" s="823" t="s">
        <v>717</v>
      </c>
      <c r="P1705" s="26" t="s">
        <v>132</v>
      </c>
      <c r="Q1705" s="214" t="s">
        <v>688</v>
      </c>
      <c r="R1705" s="1193"/>
    </row>
    <row r="1706" spans="1:18" hidden="1" outlineLevel="2">
      <c r="C1706" s="7" t="s">
        <v>41</v>
      </c>
      <c r="D1706" s="96" t="s">
        <v>3796</v>
      </c>
      <c r="E1706" s="58" t="s">
        <v>8871</v>
      </c>
      <c r="F1706" s="17"/>
      <c r="G1706" s="18"/>
      <c r="H1706" s="19"/>
      <c r="I1706" s="26" t="s">
        <v>161</v>
      </c>
      <c r="J1706" s="26" t="s">
        <v>3350</v>
      </c>
      <c r="K1706" s="26" t="s">
        <v>105</v>
      </c>
      <c r="L1706" s="31" t="s">
        <v>84</v>
      </c>
      <c r="M1706" s="97" t="s">
        <v>67</v>
      </c>
      <c r="N1706" s="385" t="s">
        <v>8377</v>
      </c>
      <c r="O1706" s="818" t="s">
        <v>8371</v>
      </c>
      <c r="P1706" s="26" t="s">
        <v>117</v>
      </c>
      <c r="Q1706" s="214" t="s">
        <v>688</v>
      </c>
      <c r="R1706" s="1193"/>
    </row>
    <row r="1707" spans="1:18" ht="13.5" hidden="1" outlineLevel="2" thickBot="1">
      <c r="C1707" s="7" t="s">
        <v>41</v>
      </c>
      <c r="D1707" s="96" t="s">
        <v>3796</v>
      </c>
      <c r="E1707" s="58" t="s">
        <v>8871</v>
      </c>
      <c r="F1707" s="38"/>
      <c r="G1707" s="39"/>
      <c r="H1707" s="40"/>
      <c r="I1707" s="48" t="s">
        <v>163</v>
      </c>
      <c r="J1707" s="48" t="s">
        <v>3351</v>
      </c>
      <c r="K1707" s="48" t="s">
        <v>132</v>
      </c>
      <c r="L1707" s="60" t="s">
        <v>84</v>
      </c>
      <c r="M1707" s="61"/>
      <c r="N1707" s="62"/>
      <c r="O1707" s="1095" t="s">
        <v>710</v>
      </c>
      <c r="P1707" s="48" t="s">
        <v>132</v>
      </c>
      <c r="Q1707" s="224" t="s">
        <v>84</v>
      </c>
      <c r="R1707" s="1195"/>
    </row>
    <row r="1708" spans="1:18" ht="13.5" hidden="1" outlineLevel="2" thickBot="1">
      <c r="C1708" s="7" t="s">
        <v>41</v>
      </c>
      <c r="D1708" s="96" t="s">
        <v>3796</v>
      </c>
      <c r="E1708" s="58" t="s">
        <v>8871</v>
      </c>
      <c r="F1708" s="198"/>
      <c r="G1708" s="198"/>
      <c r="H1708" s="198"/>
      <c r="I1708" s="198"/>
      <c r="J1708" s="198"/>
      <c r="K1708" s="198"/>
      <c r="L1708" s="198"/>
      <c r="M1708" s="9"/>
      <c r="N1708" s="9"/>
      <c r="O1708" s="9"/>
      <c r="P1708" s="9"/>
      <c r="Q1708" s="7"/>
    </row>
    <row r="1709" spans="1:18" ht="13.5" outlineLevel="1" collapsed="1" thickBot="1">
      <c r="A1709" s="7" t="s">
        <v>41</v>
      </c>
      <c r="B1709" s="7" t="s">
        <v>41</v>
      </c>
      <c r="C1709" s="7" t="s">
        <v>41</v>
      </c>
      <c r="D1709" s="96" t="s">
        <v>3796</v>
      </c>
      <c r="E1709" s="3" t="s">
        <v>8872</v>
      </c>
      <c r="F1709" s="13" t="s">
        <v>602</v>
      </c>
      <c r="G1709" s="14">
        <v>91</v>
      </c>
      <c r="H1709" s="14">
        <v>29</v>
      </c>
      <c r="I1709" s="1198" t="s">
        <v>3816</v>
      </c>
      <c r="J1709" s="1199"/>
      <c r="K1709" s="1199"/>
      <c r="L1709" s="1200"/>
      <c r="M1709" s="121" t="s">
        <v>67</v>
      </c>
      <c r="N1709" s="15"/>
      <c r="O1709" s="1199"/>
      <c r="P1709" s="1205"/>
      <c r="Q1709" s="64" t="s">
        <v>84</v>
      </c>
    </row>
    <row r="1710" spans="1:18" hidden="1" outlineLevel="2">
      <c r="A1710" s="7" t="s">
        <v>41</v>
      </c>
      <c r="B1710" s="7" t="s">
        <v>41</v>
      </c>
      <c r="C1710" s="7" t="s">
        <v>41</v>
      </c>
      <c r="D1710" s="96" t="s">
        <v>3796</v>
      </c>
      <c r="E1710" s="58" t="s">
        <v>8872</v>
      </c>
      <c r="F1710" s="17"/>
      <c r="G1710" s="18"/>
      <c r="H1710" s="19"/>
      <c r="I1710" s="26" t="s">
        <v>181</v>
      </c>
      <c r="J1710" s="26" t="s">
        <v>182</v>
      </c>
      <c r="K1710" s="26"/>
      <c r="L1710" s="31" t="s">
        <v>688</v>
      </c>
      <c r="M1710" s="59"/>
      <c r="N1710" s="10"/>
      <c r="O1710" s="26"/>
      <c r="P1710" s="26"/>
      <c r="Q1710" s="222" t="s">
        <v>688</v>
      </c>
      <c r="R1710" s="1228" t="s">
        <v>5452</v>
      </c>
    </row>
    <row r="1711" spans="1:18" hidden="1" outlineLevel="2">
      <c r="A1711" s="7" t="s">
        <v>41</v>
      </c>
      <c r="B1711" s="7" t="s">
        <v>41</v>
      </c>
      <c r="C1711" s="7" t="s">
        <v>41</v>
      </c>
      <c r="D1711" s="96" t="s">
        <v>3796</v>
      </c>
      <c r="E1711" s="58" t="s">
        <v>8872</v>
      </c>
      <c r="F1711" s="17"/>
      <c r="G1711" s="18"/>
      <c r="H1711" s="19"/>
      <c r="I1711" s="26" t="s">
        <v>183</v>
      </c>
      <c r="J1711" s="26" t="s">
        <v>3364</v>
      </c>
      <c r="K1711" s="26" t="s">
        <v>132</v>
      </c>
      <c r="L1711" s="31" t="s">
        <v>688</v>
      </c>
      <c r="M1711" s="59"/>
      <c r="N1711" s="10"/>
      <c r="O1711" s="47" t="s">
        <v>764</v>
      </c>
      <c r="P1711" s="26" t="s">
        <v>132</v>
      </c>
      <c r="Q1711" s="214" t="s">
        <v>688</v>
      </c>
      <c r="R1711" s="1193"/>
    </row>
    <row r="1712" spans="1:18" hidden="1" outlineLevel="2">
      <c r="A1712" s="7" t="s">
        <v>41</v>
      </c>
      <c r="B1712" s="7" t="s">
        <v>41</v>
      </c>
      <c r="C1712" s="7" t="s">
        <v>41</v>
      </c>
      <c r="D1712" s="96" t="s">
        <v>3796</v>
      </c>
      <c r="E1712" s="58" t="s">
        <v>8872</v>
      </c>
      <c r="F1712" s="17"/>
      <c r="G1712" s="18"/>
      <c r="H1712" s="19"/>
      <c r="I1712" s="26" t="s">
        <v>184</v>
      </c>
      <c r="J1712" s="26" t="s">
        <v>3365</v>
      </c>
      <c r="K1712" s="26" t="s">
        <v>105</v>
      </c>
      <c r="L1712" s="31" t="s">
        <v>84</v>
      </c>
      <c r="M1712" s="97" t="s">
        <v>67</v>
      </c>
      <c r="N1712" s="10" t="s">
        <v>603</v>
      </c>
      <c r="O1712" s="26" t="s">
        <v>3816</v>
      </c>
      <c r="P1712" s="26" t="s">
        <v>105</v>
      </c>
      <c r="Q1712" s="214" t="s">
        <v>688</v>
      </c>
      <c r="R1712" s="1193"/>
    </row>
    <row r="1713" spans="1:18" hidden="1" outlineLevel="2">
      <c r="A1713" s="7" t="s">
        <v>41</v>
      </c>
      <c r="B1713" s="7" t="s">
        <v>41</v>
      </c>
      <c r="C1713" s="7" t="s">
        <v>41</v>
      </c>
      <c r="D1713" s="96" t="s">
        <v>3796</v>
      </c>
      <c r="E1713" s="58" t="s">
        <v>8872</v>
      </c>
      <c r="F1713" s="17"/>
      <c r="G1713" s="18"/>
      <c r="H1713" s="19"/>
      <c r="I1713" s="26" t="s">
        <v>185</v>
      </c>
      <c r="J1713" s="26" t="s">
        <v>3366</v>
      </c>
      <c r="K1713" s="26" t="s">
        <v>130</v>
      </c>
      <c r="L1713" s="31" t="s">
        <v>84</v>
      </c>
      <c r="M1713" s="123"/>
      <c r="N1713" s="124"/>
      <c r="O1713" s="127"/>
      <c r="P1713" s="127"/>
      <c r="Q1713" s="218"/>
      <c r="R1713" s="1193"/>
    </row>
    <row r="1714" spans="1:18" ht="13.5" hidden="1" outlineLevel="2" thickBot="1">
      <c r="A1714" s="7" t="s">
        <v>41</v>
      </c>
      <c r="B1714" s="7" t="s">
        <v>41</v>
      </c>
      <c r="C1714" s="7" t="s">
        <v>41</v>
      </c>
      <c r="D1714" s="96" t="s">
        <v>3796</v>
      </c>
      <c r="E1714" s="58" t="s">
        <v>8872</v>
      </c>
      <c r="F1714" s="38"/>
      <c r="G1714" s="39"/>
      <c r="H1714" s="40"/>
      <c r="I1714" s="48" t="s">
        <v>187</v>
      </c>
      <c r="J1714" s="48" t="s">
        <v>3367</v>
      </c>
      <c r="K1714" s="48" t="s">
        <v>105</v>
      </c>
      <c r="L1714" s="60" t="s">
        <v>84</v>
      </c>
      <c r="M1714" s="139"/>
      <c r="N1714" s="140"/>
      <c r="O1714" s="151"/>
      <c r="P1714" s="151"/>
      <c r="Q1714" s="221"/>
      <c r="R1714" s="1195"/>
    </row>
    <row r="1715" spans="1:18" ht="13.5" hidden="1" outlineLevel="2" thickBot="1">
      <c r="A1715" s="7" t="s">
        <v>41</v>
      </c>
      <c r="B1715" s="7" t="s">
        <v>41</v>
      </c>
      <c r="C1715" s="7" t="s">
        <v>41</v>
      </c>
      <c r="D1715" s="96" t="s">
        <v>3796</v>
      </c>
      <c r="E1715" s="58" t="s">
        <v>8872</v>
      </c>
      <c r="F1715" s="198"/>
      <c r="G1715" s="198"/>
      <c r="H1715" s="198"/>
      <c r="I1715" s="198"/>
      <c r="J1715" s="198"/>
      <c r="K1715" s="198"/>
      <c r="L1715" s="198"/>
      <c r="M1715" s="9"/>
      <c r="N1715" s="9"/>
      <c r="O1715" s="9"/>
      <c r="P1715" s="9"/>
      <c r="Q1715" s="7"/>
    </row>
    <row r="1716" spans="1:18" ht="13.5" outlineLevel="1" collapsed="1" thickBot="1">
      <c r="B1716" s="7" t="s">
        <v>41</v>
      </c>
      <c r="C1716" s="7" t="s">
        <v>41</v>
      </c>
      <c r="D1716" s="96" t="s">
        <v>3796</v>
      </c>
      <c r="E1716" s="3" t="s">
        <v>8873</v>
      </c>
      <c r="F1716" s="13" t="s">
        <v>68</v>
      </c>
      <c r="G1716" s="14">
        <v>91</v>
      </c>
      <c r="H1716" s="14">
        <v>29</v>
      </c>
      <c r="I1716" s="1198" t="s">
        <v>3819</v>
      </c>
      <c r="J1716" s="1199"/>
      <c r="K1716" s="1199"/>
      <c r="L1716" s="1200"/>
      <c r="M1716" s="121" t="s">
        <v>67</v>
      </c>
      <c r="N1716" s="15"/>
      <c r="O1716" s="1199"/>
      <c r="P1716" s="1205"/>
      <c r="Q1716" s="64" t="s">
        <v>84</v>
      </c>
    </row>
    <row r="1717" spans="1:18" hidden="1" outlineLevel="2">
      <c r="B1717" s="7" t="s">
        <v>41</v>
      </c>
      <c r="C1717" s="7" t="s">
        <v>41</v>
      </c>
      <c r="D1717" s="96" t="s">
        <v>3796</v>
      </c>
      <c r="E1717" s="58" t="s">
        <v>8873</v>
      </c>
      <c r="F1717" s="17"/>
      <c r="G1717" s="18"/>
      <c r="H1717" s="19"/>
      <c r="I1717" s="26" t="s">
        <v>181</v>
      </c>
      <c r="J1717" s="26" t="s">
        <v>182</v>
      </c>
      <c r="K1717" s="26"/>
      <c r="L1717" s="31" t="s">
        <v>688</v>
      </c>
      <c r="M1717" s="59"/>
      <c r="N1717" s="10"/>
      <c r="O1717" s="26"/>
      <c r="P1717" s="26"/>
      <c r="Q1717" s="222" t="s">
        <v>688</v>
      </c>
      <c r="R1717" s="1228" t="s">
        <v>5425</v>
      </c>
    </row>
    <row r="1718" spans="1:18" hidden="1" outlineLevel="2">
      <c r="B1718" s="7" t="s">
        <v>41</v>
      </c>
      <c r="C1718" s="7" t="s">
        <v>41</v>
      </c>
      <c r="D1718" s="96" t="s">
        <v>3796</v>
      </c>
      <c r="E1718" s="58" t="s">
        <v>8873</v>
      </c>
      <c r="F1718" s="17"/>
      <c r="G1718" s="18"/>
      <c r="H1718" s="19"/>
      <c r="I1718" s="26" t="s">
        <v>183</v>
      </c>
      <c r="J1718" s="26" t="s">
        <v>3364</v>
      </c>
      <c r="K1718" s="26" t="s">
        <v>132</v>
      </c>
      <c r="L1718" s="31" t="s">
        <v>688</v>
      </c>
      <c r="M1718" s="59"/>
      <c r="N1718" s="10"/>
      <c r="O1718" s="47" t="s">
        <v>3903</v>
      </c>
      <c r="P1718" s="26" t="s">
        <v>132</v>
      </c>
      <c r="Q1718" s="214" t="s">
        <v>688</v>
      </c>
      <c r="R1718" s="1193"/>
    </row>
    <row r="1719" spans="1:18" ht="120" hidden="1" outlineLevel="2">
      <c r="B1719" s="7" t="s">
        <v>41</v>
      </c>
      <c r="C1719" s="7" t="s">
        <v>41</v>
      </c>
      <c r="D1719" s="96" t="s">
        <v>3796</v>
      </c>
      <c r="E1719" s="58" t="s">
        <v>8873</v>
      </c>
      <c r="F1719" s="17"/>
      <c r="G1719" s="18"/>
      <c r="H1719" s="19"/>
      <c r="I1719" s="26" t="s">
        <v>184</v>
      </c>
      <c r="J1719" s="26" t="s">
        <v>3365</v>
      </c>
      <c r="K1719" s="26" t="s">
        <v>105</v>
      </c>
      <c r="L1719" s="31" t="s">
        <v>84</v>
      </c>
      <c r="M1719" s="97" t="s">
        <v>67</v>
      </c>
      <c r="N1719" s="10" t="s">
        <v>69</v>
      </c>
      <c r="O1719" s="65" t="s">
        <v>3906</v>
      </c>
      <c r="P1719" s="26" t="s">
        <v>154</v>
      </c>
      <c r="Q1719" s="214" t="s">
        <v>688</v>
      </c>
      <c r="R1719" s="1193"/>
    </row>
    <row r="1720" spans="1:18" hidden="1" outlineLevel="2">
      <c r="B1720" s="7" t="s">
        <v>41</v>
      </c>
      <c r="C1720" s="7" t="s">
        <v>41</v>
      </c>
      <c r="D1720" s="96" t="s">
        <v>3796</v>
      </c>
      <c r="E1720" s="58" t="s">
        <v>8873</v>
      </c>
      <c r="F1720" s="17"/>
      <c r="G1720" s="18"/>
      <c r="H1720" s="19"/>
      <c r="I1720" s="26" t="s">
        <v>185</v>
      </c>
      <c r="J1720" s="26" t="s">
        <v>3366</v>
      </c>
      <c r="K1720" s="26" t="s">
        <v>130</v>
      </c>
      <c r="L1720" s="31" t="s">
        <v>84</v>
      </c>
      <c r="M1720" s="123"/>
      <c r="N1720" s="124"/>
      <c r="O1720" s="127"/>
      <c r="P1720" s="127"/>
      <c r="Q1720" s="218"/>
      <c r="R1720" s="1193"/>
    </row>
    <row r="1721" spans="1:18" ht="13.5" hidden="1" outlineLevel="2" thickBot="1">
      <c r="B1721" s="7" t="s">
        <v>41</v>
      </c>
      <c r="C1721" s="7" t="s">
        <v>41</v>
      </c>
      <c r="D1721" s="96" t="s">
        <v>3796</v>
      </c>
      <c r="E1721" s="58" t="s">
        <v>8873</v>
      </c>
      <c r="F1721" s="38"/>
      <c r="G1721" s="39"/>
      <c r="H1721" s="40"/>
      <c r="I1721" s="48" t="s">
        <v>187</v>
      </c>
      <c r="J1721" s="48" t="s">
        <v>3367</v>
      </c>
      <c r="K1721" s="48" t="s">
        <v>105</v>
      </c>
      <c r="L1721" s="60" t="s">
        <v>84</v>
      </c>
      <c r="M1721" s="139"/>
      <c r="N1721" s="140"/>
      <c r="O1721" s="151"/>
      <c r="P1721" s="151"/>
      <c r="Q1721" s="221"/>
      <c r="R1721" s="1195"/>
    </row>
    <row r="1722" spans="1:18" ht="13.5" hidden="1" outlineLevel="2" thickBot="1">
      <c r="B1722" s="7" t="s">
        <v>41</v>
      </c>
      <c r="C1722" s="7" t="s">
        <v>41</v>
      </c>
      <c r="D1722" s="96" t="s">
        <v>3796</v>
      </c>
      <c r="E1722" s="58" t="s">
        <v>8873</v>
      </c>
      <c r="F1722" s="198"/>
      <c r="G1722" s="198"/>
      <c r="H1722" s="198"/>
      <c r="I1722" s="198"/>
      <c r="J1722" s="198"/>
      <c r="K1722" s="198"/>
      <c r="L1722" s="198"/>
      <c r="M1722" s="9"/>
      <c r="N1722" s="9"/>
      <c r="O1722" s="9"/>
      <c r="P1722" s="9"/>
      <c r="Q1722" s="7"/>
    </row>
    <row r="1723" spans="1:18" ht="13.5" outlineLevel="1" collapsed="1" thickBot="1">
      <c r="B1723" s="7" t="s">
        <v>41</v>
      </c>
      <c r="C1723" s="7" t="s">
        <v>41</v>
      </c>
      <c r="D1723" s="96" t="s">
        <v>3796</v>
      </c>
      <c r="E1723" s="3" t="s">
        <v>8874</v>
      </c>
      <c r="F1723" s="13" t="s">
        <v>73</v>
      </c>
      <c r="G1723" s="14">
        <v>91</v>
      </c>
      <c r="H1723" s="14">
        <v>29</v>
      </c>
      <c r="I1723" s="1198" t="s">
        <v>3820</v>
      </c>
      <c r="J1723" s="1199"/>
      <c r="K1723" s="1199"/>
      <c r="L1723" s="1200"/>
      <c r="M1723" s="121" t="s">
        <v>67</v>
      </c>
      <c r="N1723" s="15"/>
      <c r="O1723" s="1199"/>
      <c r="P1723" s="1205"/>
      <c r="Q1723" s="64" t="s">
        <v>84</v>
      </c>
    </row>
    <row r="1724" spans="1:18" hidden="1" outlineLevel="2">
      <c r="B1724" s="7" t="s">
        <v>41</v>
      </c>
      <c r="C1724" s="7" t="s">
        <v>41</v>
      </c>
      <c r="D1724" s="96" t="s">
        <v>3796</v>
      </c>
      <c r="E1724" s="58" t="s">
        <v>8874</v>
      </c>
      <c r="F1724" s="17"/>
      <c r="G1724" s="18"/>
      <c r="H1724" s="19"/>
      <c r="I1724" s="26" t="s">
        <v>181</v>
      </c>
      <c r="J1724" s="26" t="s">
        <v>182</v>
      </c>
      <c r="K1724" s="26"/>
      <c r="L1724" s="31" t="s">
        <v>688</v>
      </c>
      <c r="M1724" s="59"/>
      <c r="N1724" s="10"/>
      <c r="O1724" s="26"/>
      <c r="P1724" s="26"/>
      <c r="Q1724" s="222" t="s">
        <v>688</v>
      </c>
      <c r="R1724" s="1228" t="s">
        <v>5426</v>
      </c>
    </row>
    <row r="1725" spans="1:18" hidden="1" outlineLevel="2">
      <c r="B1725" s="7" t="s">
        <v>41</v>
      </c>
      <c r="C1725" s="7" t="s">
        <v>41</v>
      </c>
      <c r="D1725" s="96" t="s">
        <v>3796</v>
      </c>
      <c r="E1725" s="58" t="s">
        <v>8874</v>
      </c>
      <c r="F1725" s="17"/>
      <c r="G1725" s="18"/>
      <c r="H1725" s="19"/>
      <c r="I1725" s="26" t="s">
        <v>183</v>
      </c>
      <c r="J1725" s="26" t="s">
        <v>3364</v>
      </c>
      <c r="K1725" s="26" t="s">
        <v>132</v>
      </c>
      <c r="L1725" s="31" t="s">
        <v>688</v>
      </c>
      <c r="M1725" s="59"/>
      <c r="N1725" s="10"/>
      <c r="O1725" s="47" t="s">
        <v>3904</v>
      </c>
      <c r="P1725" s="26" t="s">
        <v>132</v>
      </c>
      <c r="Q1725" s="214" t="s">
        <v>688</v>
      </c>
      <c r="R1725" s="1193"/>
    </row>
    <row r="1726" spans="1:18" ht="36" hidden="1" outlineLevel="2">
      <c r="B1726" s="7" t="s">
        <v>41</v>
      </c>
      <c r="C1726" s="7" t="s">
        <v>41</v>
      </c>
      <c r="D1726" s="96" t="s">
        <v>3796</v>
      </c>
      <c r="E1726" s="58" t="s">
        <v>8874</v>
      </c>
      <c r="F1726" s="17"/>
      <c r="G1726" s="18"/>
      <c r="H1726" s="19"/>
      <c r="I1726" s="26" t="s">
        <v>184</v>
      </c>
      <c r="J1726" s="26" t="s">
        <v>3365</v>
      </c>
      <c r="K1726" s="26" t="s">
        <v>105</v>
      </c>
      <c r="L1726" s="31" t="s">
        <v>84</v>
      </c>
      <c r="M1726" s="97" t="s">
        <v>67</v>
      </c>
      <c r="N1726" s="10" t="s">
        <v>74</v>
      </c>
      <c r="O1726" s="53" t="s">
        <v>3905</v>
      </c>
      <c r="P1726" s="26" t="s">
        <v>154</v>
      </c>
      <c r="Q1726" s="214" t="s">
        <v>688</v>
      </c>
      <c r="R1726" s="1193"/>
    </row>
    <row r="1727" spans="1:18" hidden="1" outlineLevel="2">
      <c r="B1727" s="7" t="s">
        <v>41</v>
      </c>
      <c r="C1727" s="7" t="s">
        <v>41</v>
      </c>
      <c r="D1727" s="96" t="s">
        <v>3796</v>
      </c>
      <c r="E1727" s="58" t="s">
        <v>8874</v>
      </c>
      <c r="F1727" s="17"/>
      <c r="G1727" s="18"/>
      <c r="H1727" s="19"/>
      <c r="I1727" s="26" t="s">
        <v>185</v>
      </c>
      <c r="J1727" s="26" t="s">
        <v>3366</v>
      </c>
      <c r="K1727" s="26" t="s">
        <v>130</v>
      </c>
      <c r="L1727" s="31" t="s">
        <v>84</v>
      </c>
      <c r="M1727" s="148"/>
      <c r="N1727" s="124"/>
      <c r="O1727" s="127"/>
      <c r="P1727" s="127"/>
      <c r="Q1727" s="218"/>
      <c r="R1727" s="1193"/>
    </row>
    <row r="1728" spans="1:18" ht="13.5" hidden="1" outlineLevel="2" thickBot="1">
      <c r="B1728" s="7" t="s">
        <v>41</v>
      </c>
      <c r="C1728" s="7" t="s">
        <v>41</v>
      </c>
      <c r="D1728" s="96" t="s">
        <v>3796</v>
      </c>
      <c r="E1728" s="58" t="s">
        <v>8874</v>
      </c>
      <c r="F1728" s="38"/>
      <c r="G1728" s="39"/>
      <c r="H1728" s="40"/>
      <c r="I1728" s="48" t="s">
        <v>187</v>
      </c>
      <c r="J1728" s="48" t="s">
        <v>3367</v>
      </c>
      <c r="K1728" s="48" t="s">
        <v>105</v>
      </c>
      <c r="L1728" s="60" t="s">
        <v>84</v>
      </c>
      <c r="M1728" s="139"/>
      <c r="N1728" s="140"/>
      <c r="O1728" s="151"/>
      <c r="P1728" s="151"/>
      <c r="Q1728" s="221"/>
      <c r="R1728" s="1195"/>
    </row>
    <row r="1729" spans="1:18" ht="13.5" hidden="1" outlineLevel="2" thickBot="1">
      <c r="B1729" s="7" t="s">
        <v>41</v>
      </c>
      <c r="C1729" s="7" t="s">
        <v>41</v>
      </c>
      <c r="D1729" s="96" t="s">
        <v>3796</v>
      </c>
      <c r="E1729" s="58" t="s">
        <v>8874</v>
      </c>
      <c r="F1729" s="198"/>
      <c r="G1729" s="198"/>
      <c r="H1729" s="198"/>
      <c r="I1729" s="198"/>
      <c r="J1729" s="198"/>
      <c r="K1729" s="198"/>
      <c r="L1729" s="198"/>
      <c r="M1729" s="9"/>
      <c r="N1729" s="9"/>
      <c r="O1729" s="9"/>
      <c r="P1729" s="9"/>
      <c r="Q1729" s="7"/>
    </row>
    <row r="1730" spans="1:18" ht="13.5" outlineLevel="1" collapsed="1" thickBot="1">
      <c r="B1730" s="7" t="s">
        <v>41</v>
      </c>
      <c r="C1730" s="7" t="s">
        <v>41</v>
      </c>
      <c r="D1730" s="96" t="s">
        <v>3796</v>
      </c>
      <c r="E1730" s="3" t="s">
        <v>8875</v>
      </c>
      <c r="F1730" s="13" t="s">
        <v>70</v>
      </c>
      <c r="G1730" s="14">
        <v>91</v>
      </c>
      <c r="H1730" s="14">
        <v>29</v>
      </c>
      <c r="I1730" s="1216" t="s">
        <v>3821</v>
      </c>
      <c r="J1730" s="1217"/>
      <c r="K1730" s="1217"/>
      <c r="L1730" s="1218"/>
      <c r="M1730" s="121" t="s">
        <v>67</v>
      </c>
      <c r="N1730" s="15"/>
      <c r="O1730" s="1220" t="s">
        <v>3836</v>
      </c>
      <c r="P1730" s="1219"/>
      <c r="Q1730" s="212" t="s">
        <v>109</v>
      </c>
    </row>
    <row r="1731" spans="1:18" hidden="1" outlineLevel="2">
      <c r="B1731" s="7" t="s">
        <v>41</v>
      </c>
      <c r="C1731" s="7" t="s">
        <v>41</v>
      </c>
      <c r="D1731" s="96" t="s">
        <v>3796</v>
      </c>
      <c r="E1731" s="58" t="s">
        <v>8875</v>
      </c>
      <c r="F1731" s="17"/>
      <c r="G1731" s="18"/>
      <c r="H1731" s="19"/>
      <c r="I1731" s="26" t="s">
        <v>181</v>
      </c>
      <c r="J1731" s="26" t="s">
        <v>182</v>
      </c>
      <c r="K1731" s="26"/>
      <c r="L1731" s="31" t="s">
        <v>688</v>
      </c>
      <c r="M1731" s="59"/>
      <c r="N1731" s="10"/>
      <c r="O1731" s="26"/>
      <c r="P1731" s="26"/>
      <c r="Q1731" s="222" t="s">
        <v>688</v>
      </c>
      <c r="R1731" s="1228" t="s">
        <v>5427</v>
      </c>
    </row>
    <row r="1732" spans="1:18" hidden="1" outlineLevel="2">
      <c r="B1732" s="7" t="s">
        <v>41</v>
      </c>
      <c r="C1732" s="7" t="s">
        <v>41</v>
      </c>
      <c r="D1732" s="96" t="s">
        <v>3796</v>
      </c>
      <c r="E1732" s="58" t="s">
        <v>8875</v>
      </c>
      <c r="F1732" s="17"/>
      <c r="G1732" s="18"/>
      <c r="H1732" s="19"/>
      <c r="I1732" s="26" t="s">
        <v>183</v>
      </c>
      <c r="J1732" s="26" t="s">
        <v>3364</v>
      </c>
      <c r="K1732" s="26" t="s">
        <v>132</v>
      </c>
      <c r="L1732" s="31" t="s">
        <v>688</v>
      </c>
      <c r="M1732" s="59"/>
      <c r="N1732" s="10"/>
      <c r="O1732" s="47" t="s">
        <v>765</v>
      </c>
      <c r="P1732" s="26" t="s">
        <v>132</v>
      </c>
      <c r="Q1732" s="214" t="s">
        <v>688</v>
      </c>
      <c r="R1732" s="1193"/>
    </row>
    <row r="1733" spans="1:18" hidden="1" outlineLevel="2">
      <c r="B1733" s="7" t="s">
        <v>41</v>
      </c>
      <c r="C1733" s="7" t="s">
        <v>41</v>
      </c>
      <c r="D1733" s="96" t="s">
        <v>3796</v>
      </c>
      <c r="E1733" s="58" t="s">
        <v>8875</v>
      </c>
      <c r="F1733" s="17"/>
      <c r="G1733" s="18"/>
      <c r="H1733" s="19"/>
      <c r="I1733" s="26" t="s">
        <v>184</v>
      </c>
      <c r="J1733" s="26" t="s">
        <v>3365</v>
      </c>
      <c r="K1733" s="26" t="s">
        <v>105</v>
      </c>
      <c r="L1733" s="31" t="s">
        <v>84</v>
      </c>
      <c r="M1733" s="97" t="s">
        <v>67</v>
      </c>
      <c r="N1733" s="385" t="s">
        <v>71</v>
      </c>
      <c r="O1733" s="26" t="s">
        <v>3907</v>
      </c>
      <c r="P1733" s="26" t="s">
        <v>154</v>
      </c>
      <c r="Q1733" s="214" t="s">
        <v>688</v>
      </c>
      <c r="R1733" s="1193"/>
    </row>
    <row r="1734" spans="1:18" hidden="1" outlineLevel="2">
      <c r="B1734" s="7" t="s">
        <v>41</v>
      </c>
      <c r="C1734" s="7" t="s">
        <v>41</v>
      </c>
      <c r="D1734" s="96" t="s">
        <v>3796</v>
      </c>
      <c r="E1734" s="58" t="s">
        <v>8875</v>
      </c>
      <c r="F1734" s="17"/>
      <c r="G1734" s="18"/>
      <c r="H1734" s="19"/>
      <c r="I1734" s="26" t="s">
        <v>185</v>
      </c>
      <c r="J1734" s="26" t="s">
        <v>3366</v>
      </c>
      <c r="K1734" s="26" t="s">
        <v>130</v>
      </c>
      <c r="L1734" s="31" t="s">
        <v>84</v>
      </c>
      <c r="M1734" s="97" t="s">
        <v>67</v>
      </c>
      <c r="N1734" s="10" t="s">
        <v>72</v>
      </c>
      <c r="O1734" s="26" t="s">
        <v>3908</v>
      </c>
      <c r="P1734" s="26" t="s">
        <v>186</v>
      </c>
      <c r="Q1734" s="216" t="s">
        <v>84</v>
      </c>
      <c r="R1734" s="1193"/>
    </row>
    <row r="1735" spans="1:18" ht="13.5" hidden="1" outlineLevel="2" thickBot="1">
      <c r="B1735" s="7" t="s">
        <v>41</v>
      </c>
      <c r="C1735" s="7" t="s">
        <v>41</v>
      </c>
      <c r="D1735" s="96" t="s">
        <v>3796</v>
      </c>
      <c r="E1735" s="58" t="s">
        <v>8875</v>
      </c>
      <c r="F1735" s="38"/>
      <c r="G1735" s="39"/>
      <c r="H1735" s="40"/>
      <c r="I1735" s="48" t="s">
        <v>187</v>
      </c>
      <c r="J1735" s="48" t="s">
        <v>3367</v>
      </c>
      <c r="K1735" s="48" t="s">
        <v>105</v>
      </c>
      <c r="L1735" s="60" t="s">
        <v>84</v>
      </c>
      <c r="M1735" s="139"/>
      <c r="N1735" s="140"/>
      <c r="O1735" s="151"/>
      <c r="P1735" s="151"/>
      <c r="Q1735" s="221"/>
      <c r="R1735" s="1195"/>
    </row>
    <row r="1736" spans="1:18" ht="13.5" hidden="1" outlineLevel="2" thickBot="1">
      <c r="B1736" s="7" t="s">
        <v>41</v>
      </c>
      <c r="C1736" s="7" t="s">
        <v>41</v>
      </c>
      <c r="D1736" s="96" t="s">
        <v>3796</v>
      </c>
      <c r="E1736" s="58" t="s">
        <v>8875</v>
      </c>
      <c r="F1736" s="198"/>
      <c r="G1736" s="198"/>
      <c r="H1736" s="198"/>
      <c r="I1736" s="198"/>
      <c r="J1736" s="198"/>
      <c r="K1736" s="198"/>
      <c r="L1736" s="198"/>
      <c r="M1736" s="9"/>
      <c r="N1736" s="9"/>
      <c r="O1736" s="9"/>
      <c r="P1736" s="9"/>
      <c r="Q1736" s="7"/>
    </row>
    <row r="1737" spans="1:18" ht="13.5" outlineLevel="1" collapsed="1" thickBot="1">
      <c r="C1737" s="7" t="s">
        <v>41</v>
      </c>
      <c r="D1737" s="96" t="s">
        <v>3796</v>
      </c>
      <c r="E1737" s="3" t="s">
        <v>8876</v>
      </c>
      <c r="F1737" s="13" t="s">
        <v>1136</v>
      </c>
      <c r="G1737" s="14">
        <v>91</v>
      </c>
      <c r="H1737" s="14">
        <v>29</v>
      </c>
      <c r="I1737" s="1216" t="s">
        <v>3822</v>
      </c>
      <c r="J1737" s="1217"/>
      <c r="K1737" s="1217"/>
      <c r="L1737" s="1218"/>
      <c r="M1737" s="121" t="s">
        <v>67</v>
      </c>
      <c r="N1737" s="15"/>
      <c r="O1737" s="1217"/>
      <c r="P1737" s="1219"/>
      <c r="Q1737" s="64" t="s">
        <v>84</v>
      </c>
    </row>
    <row r="1738" spans="1:18" hidden="1" outlineLevel="2">
      <c r="C1738" s="7" t="s">
        <v>41</v>
      </c>
      <c r="D1738" s="96" t="s">
        <v>3796</v>
      </c>
      <c r="E1738" s="58" t="s">
        <v>8876</v>
      </c>
      <c r="F1738" s="17" t="s">
        <v>1136</v>
      </c>
      <c r="G1738" s="18"/>
      <c r="H1738" s="19"/>
      <c r="I1738" s="26" t="s">
        <v>181</v>
      </c>
      <c r="J1738" s="26" t="s">
        <v>182</v>
      </c>
      <c r="K1738" s="26"/>
      <c r="L1738" s="31" t="s">
        <v>688</v>
      </c>
      <c r="M1738" s="59"/>
      <c r="N1738" s="10"/>
      <c r="O1738" s="26"/>
      <c r="P1738" s="26"/>
      <c r="Q1738" s="222" t="s">
        <v>688</v>
      </c>
      <c r="R1738" s="1228" t="s">
        <v>5961</v>
      </c>
    </row>
    <row r="1739" spans="1:18" hidden="1" outlineLevel="2">
      <c r="C1739" s="7" t="s">
        <v>41</v>
      </c>
      <c r="D1739" s="96" t="s">
        <v>3796</v>
      </c>
      <c r="E1739" s="58" t="s">
        <v>8876</v>
      </c>
      <c r="F1739" s="17" t="s">
        <v>1136</v>
      </c>
      <c r="G1739" s="18"/>
      <c r="H1739" s="19"/>
      <c r="I1739" s="26" t="s">
        <v>183</v>
      </c>
      <c r="J1739" s="26" t="s">
        <v>3364</v>
      </c>
      <c r="K1739" s="26" t="s">
        <v>132</v>
      </c>
      <c r="L1739" s="31" t="s">
        <v>688</v>
      </c>
      <c r="M1739" s="59"/>
      <c r="N1739" s="10"/>
      <c r="O1739" s="47" t="s">
        <v>1137</v>
      </c>
      <c r="P1739" s="26" t="s">
        <v>132</v>
      </c>
      <c r="Q1739" s="214" t="s">
        <v>688</v>
      </c>
      <c r="R1739" s="1193"/>
    </row>
    <row r="1740" spans="1:18" hidden="1" outlineLevel="2">
      <c r="C1740" s="7" t="s">
        <v>41</v>
      </c>
      <c r="D1740" s="96" t="s">
        <v>3796</v>
      </c>
      <c r="E1740" s="58" t="s">
        <v>8876</v>
      </c>
      <c r="F1740" s="17" t="s">
        <v>1136</v>
      </c>
      <c r="G1740" s="18"/>
      <c r="H1740" s="19"/>
      <c r="I1740" s="26" t="s">
        <v>184</v>
      </c>
      <c r="J1740" s="26" t="s">
        <v>3365</v>
      </c>
      <c r="K1740" s="26" t="s">
        <v>105</v>
      </c>
      <c r="L1740" s="31" t="s">
        <v>84</v>
      </c>
      <c r="M1740" s="97" t="s">
        <v>67</v>
      </c>
      <c r="N1740" s="10" t="s">
        <v>1165</v>
      </c>
      <c r="O1740" s="26" t="s">
        <v>3909</v>
      </c>
      <c r="P1740" s="26" t="s">
        <v>105</v>
      </c>
      <c r="Q1740" s="214" t="s">
        <v>688</v>
      </c>
      <c r="R1740" s="1193"/>
    </row>
    <row r="1741" spans="1:18" hidden="1" outlineLevel="2">
      <c r="C1741" s="7" t="s">
        <v>41</v>
      </c>
      <c r="D1741" s="96" t="s">
        <v>3796</v>
      </c>
      <c r="E1741" s="58" t="s">
        <v>8876</v>
      </c>
      <c r="F1741" s="17" t="s">
        <v>1136</v>
      </c>
      <c r="G1741" s="18"/>
      <c r="H1741" s="19"/>
      <c r="I1741" s="26" t="s">
        <v>185</v>
      </c>
      <c r="J1741" s="26" t="s">
        <v>3366</v>
      </c>
      <c r="K1741" s="26" t="s">
        <v>130</v>
      </c>
      <c r="L1741" s="31" t="s">
        <v>84</v>
      </c>
      <c r="M1741" s="514"/>
      <c r="N1741" s="375"/>
      <c r="O1741" s="172"/>
      <c r="P1741" s="172"/>
      <c r="Q1741" s="377"/>
      <c r="R1741" s="1193"/>
    </row>
    <row r="1742" spans="1:18" ht="13.5" hidden="1" outlineLevel="2" thickBot="1">
      <c r="C1742" s="7" t="s">
        <v>41</v>
      </c>
      <c r="D1742" s="96" t="s">
        <v>3796</v>
      </c>
      <c r="E1742" s="58" t="s">
        <v>8876</v>
      </c>
      <c r="F1742" s="38" t="s">
        <v>1136</v>
      </c>
      <c r="G1742" s="39"/>
      <c r="H1742" s="40"/>
      <c r="I1742" s="48" t="s">
        <v>187</v>
      </c>
      <c r="J1742" s="48" t="s">
        <v>3367</v>
      </c>
      <c r="K1742" s="48" t="s">
        <v>105</v>
      </c>
      <c r="L1742" s="60" t="s">
        <v>84</v>
      </c>
      <c r="M1742" s="139"/>
      <c r="N1742" s="140"/>
      <c r="O1742" s="151"/>
      <c r="P1742" s="151"/>
      <c r="Q1742" s="221"/>
      <c r="R1742" s="1195"/>
    </row>
    <row r="1743" spans="1:18" ht="13.5" hidden="1" outlineLevel="2" thickBot="1">
      <c r="C1743" s="7" t="s">
        <v>41</v>
      </c>
      <c r="D1743" s="96" t="s">
        <v>3796</v>
      </c>
      <c r="E1743" s="58" t="s">
        <v>8876</v>
      </c>
      <c r="F1743" s="198"/>
      <c r="G1743" s="198"/>
      <c r="H1743" s="198"/>
      <c r="I1743" s="198"/>
      <c r="J1743" s="198"/>
      <c r="K1743" s="198"/>
      <c r="L1743" s="198"/>
      <c r="M1743" s="9"/>
      <c r="N1743" s="9"/>
      <c r="O1743" s="9"/>
      <c r="P1743" s="9"/>
      <c r="Q1743" s="7"/>
    </row>
    <row r="1744" spans="1:18" ht="13.5" outlineLevel="1" collapsed="1" thickBot="1">
      <c r="A1744" s="7" t="s">
        <v>41</v>
      </c>
      <c r="B1744" s="7" t="s">
        <v>41</v>
      </c>
      <c r="D1744" s="96" t="s">
        <v>3796</v>
      </c>
      <c r="E1744" s="3" t="s">
        <v>8877</v>
      </c>
      <c r="F1744" s="13" t="s">
        <v>556</v>
      </c>
      <c r="G1744" s="14">
        <v>102</v>
      </c>
      <c r="H1744" s="14">
        <v>33</v>
      </c>
      <c r="I1744" s="1198" t="s">
        <v>3823</v>
      </c>
      <c r="J1744" s="1199"/>
      <c r="K1744" s="1199"/>
      <c r="L1744" s="1200"/>
      <c r="M1744" s="121" t="s">
        <v>67</v>
      </c>
      <c r="N1744" s="15"/>
      <c r="O1744" s="1190" t="s">
        <v>3543</v>
      </c>
      <c r="P1744" s="1191"/>
      <c r="Q1744" s="226" t="s">
        <v>688</v>
      </c>
    </row>
    <row r="1745" spans="1:19" s="198" customFormat="1" hidden="1" outlineLevel="2">
      <c r="A1745" s="7" t="s">
        <v>41</v>
      </c>
      <c r="B1745" s="7" t="s">
        <v>41</v>
      </c>
      <c r="C1745" s="7"/>
      <c r="D1745" s="96" t="s">
        <v>3796</v>
      </c>
      <c r="E1745" s="43" t="s">
        <v>8877</v>
      </c>
      <c r="F1745" s="17"/>
      <c r="G1745" s="18"/>
      <c r="H1745" s="19"/>
      <c r="I1745" s="26" t="str">
        <f>"5283"</f>
        <v>5283</v>
      </c>
      <c r="J1745" s="26" t="s">
        <v>3458</v>
      </c>
      <c r="K1745" s="33" t="s">
        <v>132</v>
      </c>
      <c r="L1745" s="31" t="s">
        <v>688</v>
      </c>
      <c r="M1745" s="200"/>
      <c r="N1745" s="9"/>
      <c r="O1745" s="47" t="s">
        <v>744</v>
      </c>
      <c r="P1745" s="33" t="s">
        <v>132</v>
      </c>
      <c r="Q1745" s="214" t="s">
        <v>688</v>
      </c>
      <c r="R1745" s="9"/>
      <c r="S1745" s="2"/>
    </row>
    <row r="1746" spans="1:19" s="198" customFormat="1" hidden="1" outlineLevel="2">
      <c r="A1746" s="7" t="s">
        <v>41</v>
      </c>
      <c r="B1746" s="7" t="s">
        <v>41</v>
      </c>
      <c r="C1746" s="7"/>
      <c r="D1746" s="96" t="s">
        <v>3796</v>
      </c>
      <c r="E1746" s="43" t="s">
        <v>8877</v>
      </c>
      <c r="F1746" s="17"/>
      <c r="G1746" s="18"/>
      <c r="H1746" s="19"/>
      <c r="I1746" s="20" t="s">
        <v>315</v>
      </c>
      <c r="J1746" s="20" t="s">
        <v>3459</v>
      </c>
      <c r="K1746" s="24"/>
      <c r="L1746" s="25" t="s">
        <v>84</v>
      </c>
      <c r="M1746" s="201"/>
      <c r="N1746" s="202"/>
      <c r="O1746" s="20"/>
      <c r="P1746" s="24"/>
      <c r="Q1746" s="213" t="s">
        <v>688</v>
      </c>
      <c r="R1746" s="9"/>
      <c r="S1746" s="2"/>
    </row>
    <row r="1747" spans="1:19" s="198" customFormat="1" hidden="1" outlineLevel="2">
      <c r="A1747" s="7" t="s">
        <v>41</v>
      </c>
      <c r="B1747" s="7" t="s">
        <v>41</v>
      </c>
      <c r="C1747" s="7"/>
      <c r="D1747" s="96" t="s">
        <v>3796</v>
      </c>
      <c r="E1747" s="43" t="s">
        <v>8877</v>
      </c>
      <c r="F1747" s="17"/>
      <c r="G1747" s="18"/>
      <c r="H1747" s="19"/>
      <c r="I1747" s="26" t="s">
        <v>316</v>
      </c>
      <c r="J1747" s="26" t="s">
        <v>3460</v>
      </c>
      <c r="K1747" s="33" t="s">
        <v>132</v>
      </c>
      <c r="L1747" s="31" t="s">
        <v>84</v>
      </c>
      <c r="M1747" s="207"/>
      <c r="N1747" s="208"/>
      <c r="O1747" s="53" t="s">
        <v>745</v>
      </c>
      <c r="P1747" s="33" t="s">
        <v>132</v>
      </c>
      <c r="Q1747" s="214" t="s">
        <v>688</v>
      </c>
      <c r="R1747" s="9"/>
      <c r="S1747" s="2"/>
    </row>
    <row r="1748" spans="1:19" s="198" customFormat="1" hidden="1" outlineLevel="2">
      <c r="A1748" s="7" t="s">
        <v>41</v>
      </c>
      <c r="B1748" s="7" t="s">
        <v>41</v>
      </c>
      <c r="C1748" s="7"/>
      <c r="D1748" s="96" t="s">
        <v>3796</v>
      </c>
      <c r="E1748" s="43" t="s">
        <v>8877</v>
      </c>
      <c r="F1748" s="17"/>
      <c r="G1748" s="18"/>
      <c r="H1748" s="19"/>
      <c r="I1748" s="26" t="s">
        <v>317</v>
      </c>
      <c r="J1748" s="26" t="s">
        <v>3341</v>
      </c>
      <c r="K1748" s="33" t="s">
        <v>174</v>
      </c>
      <c r="L1748" s="31" t="s">
        <v>84</v>
      </c>
      <c r="M1748" s="203"/>
      <c r="N1748" s="204"/>
      <c r="O1748" s="127"/>
      <c r="P1748" s="125"/>
      <c r="Q1748" s="218"/>
      <c r="R1748" s="9"/>
      <c r="S1748" s="2"/>
    </row>
    <row r="1749" spans="1:19" s="198" customFormat="1" hidden="1" outlineLevel="2">
      <c r="A1749" s="7" t="s">
        <v>41</v>
      </c>
      <c r="B1749" s="7" t="s">
        <v>41</v>
      </c>
      <c r="C1749" s="7"/>
      <c r="D1749" s="96" t="s">
        <v>3796</v>
      </c>
      <c r="E1749" s="43" t="s">
        <v>8877</v>
      </c>
      <c r="F1749" s="17"/>
      <c r="G1749" s="18"/>
      <c r="H1749" s="19"/>
      <c r="I1749" s="26" t="s">
        <v>318</v>
      </c>
      <c r="J1749" s="26" t="s">
        <v>3342</v>
      </c>
      <c r="K1749" s="33" t="s">
        <v>132</v>
      </c>
      <c r="L1749" s="31" t="s">
        <v>84</v>
      </c>
      <c r="M1749" s="203"/>
      <c r="N1749" s="204"/>
      <c r="O1749" s="127"/>
      <c r="P1749" s="125"/>
      <c r="Q1749" s="218"/>
      <c r="R1749" s="9"/>
      <c r="S1749" s="2"/>
    </row>
    <row r="1750" spans="1:19" s="198" customFormat="1" hidden="1" outlineLevel="2">
      <c r="A1750" s="7" t="s">
        <v>41</v>
      </c>
      <c r="B1750" s="7" t="s">
        <v>41</v>
      </c>
      <c r="C1750" s="7"/>
      <c r="D1750" s="96" t="s">
        <v>3796</v>
      </c>
      <c r="E1750" s="43" t="s">
        <v>8877</v>
      </c>
      <c r="F1750" s="17"/>
      <c r="G1750" s="18"/>
      <c r="H1750" s="19"/>
      <c r="I1750" s="26" t="s">
        <v>319</v>
      </c>
      <c r="J1750" s="26" t="s">
        <v>3461</v>
      </c>
      <c r="K1750" s="33" t="s">
        <v>105</v>
      </c>
      <c r="L1750" s="31" t="s">
        <v>84</v>
      </c>
      <c r="M1750" s="203"/>
      <c r="N1750" s="204"/>
      <c r="O1750" s="127"/>
      <c r="P1750" s="125"/>
      <c r="Q1750" s="218"/>
      <c r="R1750" s="9"/>
      <c r="S1750" s="2"/>
    </row>
    <row r="1751" spans="1:19" s="198" customFormat="1" hidden="1" outlineLevel="2">
      <c r="A1751" s="7" t="s">
        <v>41</v>
      </c>
      <c r="B1751" s="7" t="s">
        <v>41</v>
      </c>
      <c r="C1751" s="7"/>
      <c r="D1751" s="96" t="s">
        <v>3796</v>
      </c>
      <c r="E1751" s="43" t="s">
        <v>8877</v>
      </c>
      <c r="F1751" s="17"/>
      <c r="G1751" s="18"/>
      <c r="H1751" s="19"/>
      <c r="I1751" s="20" t="s">
        <v>320</v>
      </c>
      <c r="J1751" s="20" t="s">
        <v>3462</v>
      </c>
      <c r="K1751" s="24"/>
      <c r="L1751" s="25" t="s">
        <v>84</v>
      </c>
      <c r="M1751" s="205"/>
      <c r="N1751" s="206"/>
      <c r="O1751" s="131"/>
      <c r="P1751" s="130"/>
      <c r="Q1751" s="219"/>
      <c r="R1751" s="9"/>
      <c r="S1751" s="2"/>
    </row>
    <row r="1752" spans="1:19" s="198" customFormat="1" hidden="1" outlineLevel="2">
      <c r="A1752" s="7" t="s">
        <v>41</v>
      </c>
      <c r="B1752" s="7" t="s">
        <v>41</v>
      </c>
      <c r="C1752" s="7"/>
      <c r="D1752" s="96" t="s">
        <v>3796</v>
      </c>
      <c r="E1752" s="43" t="s">
        <v>8877</v>
      </c>
      <c r="F1752" s="17"/>
      <c r="G1752" s="18"/>
      <c r="H1752" s="19"/>
      <c r="I1752" s="26" t="s">
        <v>321</v>
      </c>
      <c r="J1752" s="26" t="s">
        <v>3463</v>
      </c>
      <c r="K1752" s="33" t="s">
        <v>130</v>
      </c>
      <c r="L1752" s="31" t="s">
        <v>688</v>
      </c>
      <c r="M1752" s="203"/>
      <c r="N1752" s="204"/>
      <c r="O1752" s="127"/>
      <c r="P1752" s="125"/>
      <c r="Q1752" s="218"/>
      <c r="R1752" s="9"/>
      <c r="S1752" s="2"/>
    </row>
    <row r="1753" spans="1:19" s="198" customFormat="1" hidden="1" outlineLevel="2">
      <c r="A1753" s="7" t="s">
        <v>41</v>
      </c>
      <c r="B1753" s="7" t="s">
        <v>41</v>
      </c>
      <c r="C1753" s="7"/>
      <c r="D1753" s="96" t="s">
        <v>3796</v>
      </c>
      <c r="E1753" s="43" t="s">
        <v>8877</v>
      </c>
      <c r="F1753" s="17"/>
      <c r="G1753" s="18"/>
      <c r="H1753" s="19"/>
      <c r="I1753" s="26" t="s">
        <v>322</v>
      </c>
      <c r="J1753" s="26" t="s">
        <v>3341</v>
      </c>
      <c r="K1753" s="33" t="s">
        <v>174</v>
      </c>
      <c r="L1753" s="31" t="s">
        <v>84</v>
      </c>
      <c r="M1753" s="203"/>
      <c r="N1753" s="204"/>
      <c r="O1753" s="127"/>
      <c r="P1753" s="125"/>
      <c r="Q1753" s="218"/>
      <c r="R1753" s="9"/>
      <c r="S1753" s="2"/>
    </row>
    <row r="1754" spans="1:19" s="198" customFormat="1" hidden="1" outlineLevel="2">
      <c r="A1754" s="7" t="s">
        <v>41</v>
      </c>
      <c r="B1754" s="7" t="s">
        <v>41</v>
      </c>
      <c r="C1754" s="7"/>
      <c r="D1754" s="96" t="s">
        <v>3796</v>
      </c>
      <c r="E1754" s="43" t="s">
        <v>8877</v>
      </c>
      <c r="F1754" s="17"/>
      <c r="G1754" s="18"/>
      <c r="H1754" s="19"/>
      <c r="I1754" s="26" t="s">
        <v>323</v>
      </c>
      <c r="J1754" s="26" t="s">
        <v>3342</v>
      </c>
      <c r="K1754" s="33" t="s">
        <v>132</v>
      </c>
      <c r="L1754" s="31" t="s">
        <v>84</v>
      </c>
      <c r="M1754" s="203"/>
      <c r="N1754" s="204"/>
      <c r="O1754" s="127"/>
      <c r="P1754" s="125"/>
      <c r="Q1754" s="218"/>
      <c r="R1754" s="9"/>
      <c r="S1754" s="2"/>
    </row>
    <row r="1755" spans="1:19" s="198" customFormat="1" hidden="1" outlineLevel="2">
      <c r="A1755" s="7" t="s">
        <v>41</v>
      </c>
      <c r="B1755" s="7" t="s">
        <v>41</v>
      </c>
      <c r="C1755" s="7"/>
      <c r="D1755" s="96" t="s">
        <v>3796</v>
      </c>
      <c r="E1755" s="43" t="s">
        <v>8877</v>
      </c>
      <c r="F1755" s="17"/>
      <c r="G1755" s="18"/>
      <c r="H1755" s="19"/>
      <c r="I1755" s="34" t="str">
        <f>"5286"</f>
        <v>5286</v>
      </c>
      <c r="J1755" s="34" t="s">
        <v>3464</v>
      </c>
      <c r="K1755" s="36" t="s">
        <v>154</v>
      </c>
      <c r="L1755" s="74" t="s">
        <v>84</v>
      </c>
      <c r="M1755" s="166"/>
      <c r="N1755" s="167"/>
      <c r="O1755" s="168"/>
      <c r="P1755" s="160"/>
      <c r="Q1755" s="227"/>
      <c r="R1755" s="9"/>
      <c r="S1755" s="2"/>
    </row>
    <row r="1756" spans="1:19" s="198" customFormat="1" hidden="1" outlineLevel="2">
      <c r="A1756" s="7" t="s">
        <v>41</v>
      </c>
      <c r="B1756" s="7" t="s">
        <v>41</v>
      </c>
      <c r="C1756" s="7"/>
      <c r="D1756" s="96" t="s">
        <v>3796</v>
      </c>
      <c r="E1756" s="43" t="s">
        <v>8877</v>
      </c>
      <c r="F1756" s="17"/>
      <c r="G1756" s="18"/>
      <c r="H1756" s="19"/>
      <c r="I1756" s="20" t="s">
        <v>325</v>
      </c>
      <c r="J1756" s="20" t="s">
        <v>3465</v>
      </c>
      <c r="K1756" s="24"/>
      <c r="L1756" s="25" t="s">
        <v>84</v>
      </c>
      <c r="M1756" s="201"/>
      <c r="N1756" s="202"/>
      <c r="O1756" s="20"/>
      <c r="P1756" s="24"/>
      <c r="Q1756" s="213" t="s">
        <v>688</v>
      </c>
      <c r="R1756" s="9"/>
      <c r="S1756" s="2"/>
    </row>
    <row r="1757" spans="1:19" s="198" customFormat="1" hidden="1" outlineLevel="2">
      <c r="A1757" s="7" t="s">
        <v>41</v>
      </c>
      <c r="B1757" s="7" t="s">
        <v>41</v>
      </c>
      <c r="C1757" s="7"/>
      <c r="D1757" s="96" t="s">
        <v>3796</v>
      </c>
      <c r="E1757" s="43" t="s">
        <v>8877</v>
      </c>
      <c r="F1757" s="17"/>
      <c r="G1757" s="18"/>
      <c r="H1757" s="19"/>
      <c r="I1757" s="26" t="s">
        <v>326</v>
      </c>
      <c r="J1757" s="26" t="s">
        <v>3466</v>
      </c>
      <c r="K1757" s="33" t="s">
        <v>327</v>
      </c>
      <c r="L1757" s="31" t="s">
        <v>84</v>
      </c>
      <c r="M1757" s="203"/>
      <c r="N1757" s="204"/>
      <c r="O1757" s="127"/>
      <c r="P1757" s="125"/>
      <c r="Q1757" s="218"/>
      <c r="R1757" s="9"/>
      <c r="S1757" s="2"/>
    </row>
    <row r="1758" spans="1:19" s="198" customFormat="1" hidden="1" outlineLevel="2">
      <c r="A1758" s="7" t="s">
        <v>41</v>
      </c>
      <c r="B1758" s="7" t="s">
        <v>41</v>
      </c>
      <c r="C1758" s="7"/>
      <c r="D1758" s="96" t="s">
        <v>3796</v>
      </c>
      <c r="E1758" s="43" t="s">
        <v>8877</v>
      </c>
      <c r="F1758" s="17"/>
      <c r="G1758" s="18"/>
      <c r="H1758" s="19"/>
      <c r="I1758" s="26" t="s">
        <v>328</v>
      </c>
      <c r="J1758" s="26" t="s">
        <v>3341</v>
      </c>
      <c r="K1758" s="33" t="s">
        <v>174</v>
      </c>
      <c r="L1758" s="31" t="s">
        <v>84</v>
      </c>
      <c r="M1758" s="203"/>
      <c r="N1758" s="204"/>
      <c r="O1758" s="127"/>
      <c r="P1758" s="125"/>
      <c r="Q1758" s="218"/>
      <c r="R1758" s="9"/>
      <c r="S1758" s="2"/>
    </row>
    <row r="1759" spans="1:19" s="198" customFormat="1" hidden="1" outlineLevel="2">
      <c r="A1759" s="7" t="s">
        <v>41</v>
      </c>
      <c r="B1759" s="7" t="s">
        <v>41</v>
      </c>
      <c r="C1759" s="7"/>
      <c r="D1759" s="96" t="s">
        <v>3796</v>
      </c>
      <c r="E1759" s="43" t="s">
        <v>8877</v>
      </c>
      <c r="F1759" s="17"/>
      <c r="G1759" s="18"/>
      <c r="H1759" s="19"/>
      <c r="I1759" s="26" t="s">
        <v>329</v>
      </c>
      <c r="J1759" s="26" t="s">
        <v>3342</v>
      </c>
      <c r="K1759" s="33" t="s">
        <v>132</v>
      </c>
      <c r="L1759" s="31" t="s">
        <v>84</v>
      </c>
      <c r="M1759" s="203"/>
      <c r="N1759" s="204"/>
      <c r="O1759" s="127"/>
      <c r="P1759" s="125"/>
      <c r="Q1759" s="218"/>
      <c r="R1759" s="9"/>
      <c r="S1759" s="2"/>
    </row>
    <row r="1760" spans="1:19" s="198" customFormat="1" hidden="1" outlineLevel="2">
      <c r="A1760" s="7" t="s">
        <v>41</v>
      </c>
      <c r="B1760" s="7" t="s">
        <v>41</v>
      </c>
      <c r="C1760" s="7"/>
      <c r="D1760" s="96" t="s">
        <v>3796</v>
      </c>
      <c r="E1760" s="43" t="s">
        <v>8877</v>
      </c>
      <c r="F1760" s="17"/>
      <c r="G1760" s="18"/>
      <c r="H1760" s="19"/>
      <c r="I1760" s="26" t="s">
        <v>330</v>
      </c>
      <c r="J1760" s="26" t="s">
        <v>3466</v>
      </c>
      <c r="K1760" s="33" t="s">
        <v>174</v>
      </c>
      <c r="L1760" s="31" t="s">
        <v>84</v>
      </c>
      <c r="M1760" s="207" t="s">
        <v>67</v>
      </c>
      <c r="N1760" s="208" t="s">
        <v>606</v>
      </c>
      <c r="O1760" s="26" t="s">
        <v>3910</v>
      </c>
      <c r="P1760" s="33" t="s">
        <v>789</v>
      </c>
      <c r="Q1760" s="214" t="s">
        <v>688</v>
      </c>
      <c r="R1760" s="9"/>
      <c r="S1760" s="2"/>
    </row>
    <row r="1761" spans="1:19" s="198" customFormat="1" hidden="1" outlineLevel="2">
      <c r="A1761" s="7" t="s">
        <v>41</v>
      </c>
      <c r="B1761" s="7" t="s">
        <v>41</v>
      </c>
      <c r="C1761" s="7"/>
      <c r="D1761" s="96" t="s">
        <v>3796</v>
      </c>
      <c r="E1761" s="43" t="s">
        <v>8877</v>
      </c>
      <c r="F1761" s="17"/>
      <c r="G1761" s="18"/>
      <c r="H1761" s="19"/>
      <c r="I1761" s="26" t="s">
        <v>331</v>
      </c>
      <c r="J1761" s="26" t="s">
        <v>3467</v>
      </c>
      <c r="K1761" s="33" t="s">
        <v>332</v>
      </c>
      <c r="L1761" s="31" t="s">
        <v>84</v>
      </c>
      <c r="M1761" s="203"/>
      <c r="N1761" s="204"/>
      <c r="O1761" s="127"/>
      <c r="P1761" s="125"/>
      <c r="Q1761" s="218"/>
      <c r="R1761" s="9"/>
      <c r="S1761" s="2"/>
    </row>
    <row r="1762" spans="1:19" s="198" customFormat="1" hidden="1" outlineLevel="2">
      <c r="A1762" s="7" t="s">
        <v>41</v>
      </c>
      <c r="B1762" s="7" t="s">
        <v>41</v>
      </c>
      <c r="C1762" s="7"/>
      <c r="D1762" s="96" t="s">
        <v>3796</v>
      </c>
      <c r="E1762" s="43" t="s">
        <v>8877</v>
      </c>
      <c r="F1762" s="17"/>
      <c r="G1762" s="18"/>
      <c r="H1762" s="19"/>
      <c r="I1762" s="26" t="s">
        <v>328</v>
      </c>
      <c r="J1762" s="26" t="s">
        <v>3341</v>
      </c>
      <c r="K1762" s="33" t="s">
        <v>174</v>
      </c>
      <c r="L1762" s="31" t="s">
        <v>84</v>
      </c>
      <c r="M1762" s="203"/>
      <c r="N1762" s="204"/>
      <c r="O1762" s="127"/>
      <c r="P1762" s="125"/>
      <c r="Q1762" s="218"/>
      <c r="R1762" s="9"/>
      <c r="S1762" s="2"/>
    </row>
    <row r="1763" spans="1:19" s="198" customFormat="1" hidden="1" outlineLevel="2">
      <c r="A1763" s="7" t="s">
        <v>41</v>
      </c>
      <c r="B1763" s="7" t="s">
        <v>41</v>
      </c>
      <c r="C1763" s="7"/>
      <c r="D1763" s="96" t="s">
        <v>3796</v>
      </c>
      <c r="E1763" s="43" t="s">
        <v>8877</v>
      </c>
      <c r="F1763" s="17"/>
      <c r="G1763" s="18"/>
      <c r="H1763" s="19"/>
      <c r="I1763" s="26" t="s">
        <v>329</v>
      </c>
      <c r="J1763" s="26" t="s">
        <v>3342</v>
      </c>
      <c r="K1763" s="33" t="s">
        <v>132</v>
      </c>
      <c r="L1763" s="31" t="s">
        <v>84</v>
      </c>
      <c r="M1763" s="203"/>
      <c r="N1763" s="204"/>
      <c r="O1763" s="127"/>
      <c r="P1763" s="125"/>
      <c r="Q1763" s="218"/>
      <c r="R1763" s="9"/>
      <c r="S1763" s="2"/>
    </row>
    <row r="1764" spans="1:19" s="198" customFormat="1" hidden="1" outlineLevel="2">
      <c r="A1764" s="7" t="s">
        <v>41</v>
      </c>
      <c r="B1764" s="7" t="s">
        <v>41</v>
      </c>
      <c r="C1764" s="7"/>
      <c r="D1764" s="96" t="s">
        <v>3796</v>
      </c>
      <c r="E1764" s="43" t="s">
        <v>8877</v>
      </c>
      <c r="F1764" s="17"/>
      <c r="G1764" s="18"/>
      <c r="H1764" s="19"/>
      <c r="I1764" s="34" t="str">
        <f>"5305"</f>
        <v>5305</v>
      </c>
      <c r="J1764" s="34" t="s">
        <v>3468</v>
      </c>
      <c r="K1764" s="36" t="s">
        <v>132</v>
      </c>
      <c r="L1764" s="74" t="s">
        <v>84</v>
      </c>
      <c r="M1764" s="166"/>
      <c r="N1764" s="167"/>
      <c r="O1764" s="168"/>
      <c r="P1764" s="160"/>
      <c r="Q1764" s="227"/>
      <c r="R1764" s="9"/>
      <c r="S1764" s="2"/>
    </row>
    <row r="1765" spans="1:19" s="198" customFormat="1" ht="13.5" hidden="1" outlineLevel="2" thickBot="1">
      <c r="A1765" s="7" t="s">
        <v>41</v>
      </c>
      <c r="B1765" s="7" t="s">
        <v>41</v>
      </c>
      <c r="C1765" s="7"/>
      <c r="D1765" s="96" t="s">
        <v>3796</v>
      </c>
      <c r="E1765" s="43" t="s">
        <v>8877</v>
      </c>
      <c r="F1765" s="38"/>
      <c r="G1765" s="39"/>
      <c r="H1765" s="40"/>
      <c r="I1765" s="41" t="str">
        <f>"3446"</f>
        <v>3446</v>
      </c>
      <c r="J1765" s="41" t="s">
        <v>3469</v>
      </c>
      <c r="K1765" s="67" t="s">
        <v>335</v>
      </c>
      <c r="L1765" s="57" t="s">
        <v>84</v>
      </c>
      <c r="M1765" s="209"/>
      <c r="N1765" s="210"/>
      <c r="O1765" s="137"/>
      <c r="P1765" s="152"/>
      <c r="Q1765" s="220"/>
      <c r="R1765" s="9"/>
      <c r="S1765" s="2"/>
    </row>
    <row r="1766" spans="1:19" ht="13.5" hidden="1" outlineLevel="2" thickBot="1">
      <c r="A1766" s="7" t="s">
        <v>41</v>
      </c>
      <c r="B1766" s="7" t="s">
        <v>41</v>
      </c>
      <c r="D1766" s="96" t="s">
        <v>3796</v>
      </c>
      <c r="E1766" s="58" t="s">
        <v>8877</v>
      </c>
      <c r="F1766" s="198"/>
      <c r="G1766" s="198"/>
      <c r="H1766" s="198"/>
      <c r="I1766" s="198"/>
      <c r="J1766" s="198"/>
      <c r="K1766" s="198"/>
      <c r="L1766" s="198"/>
      <c r="M1766" s="9"/>
      <c r="N1766" s="9"/>
      <c r="O1766" s="9"/>
      <c r="P1766" s="9"/>
      <c r="Q1766" s="7"/>
    </row>
    <row r="1767" spans="1:19" ht="13.5" outlineLevel="1" collapsed="1" thickBot="1">
      <c r="C1767" s="7" t="s">
        <v>41</v>
      </c>
      <c r="D1767" s="96" t="s">
        <v>3796</v>
      </c>
      <c r="E1767" s="3" t="s">
        <v>8877</v>
      </c>
      <c r="F1767" s="13" t="s">
        <v>556</v>
      </c>
      <c r="G1767" s="14">
        <v>102</v>
      </c>
      <c r="H1767" s="14">
        <v>33</v>
      </c>
      <c r="I1767" s="1198" t="s">
        <v>3823</v>
      </c>
      <c r="J1767" s="1199"/>
      <c r="K1767" s="1199"/>
      <c r="L1767" s="1200"/>
      <c r="M1767" s="121" t="s">
        <v>67</v>
      </c>
      <c r="N1767" s="15"/>
      <c r="O1767" s="1190" t="s">
        <v>3543</v>
      </c>
      <c r="P1767" s="1191"/>
      <c r="Q1767" s="226" t="s">
        <v>688</v>
      </c>
    </row>
    <row r="1768" spans="1:19" s="198" customFormat="1" ht="13" hidden="1" customHeight="1" outlineLevel="2">
      <c r="A1768" s="7"/>
      <c r="B1768" s="7"/>
      <c r="C1768" s="7" t="s">
        <v>41</v>
      </c>
      <c r="D1768" s="96" t="s">
        <v>3796</v>
      </c>
      <c r="E1768" s="43" t="s">
        <v>8877</v>
      </c>
      <c r="F1768" s="17"/>
      <c r="G1768" s="18"/>
      <c r="H1768" s="19"/>
      <c r="I1768" s="26" t="str">
        <f>"5283"</f>
        <v>5283</v>
      </c>
      <c r="J1768" s="26" t="s">
        <v>3458</v>
      </c>
      <c r="K1768" s="33" t="s">
        <v>132</v>
      </c>
      <c r="L1768" s="31" t="s">
        <v>688</v>
      </c>
      <c r="M1768" s="200"/>
      <c r="N1768" s="9"/>
      <c r="O1768" s="47" t="s">
        <v>744</v>
      </c>
      <c r="P1768" s="33" t="s">
        <v>132</v>
      </c>
      <c r="Q1768" s="214" t="s">
        <v>688</v>
      </c>
      <c r="R1768" s="1192" t="s">
        <v>5453</v>
      </c>
      <c r="S1768" s="2"/>
    </row>
    <row r="1769" spans="1:19" s="198" customFormat="1" hidden="1" outlineLevel="2">
      <c r="A1769" s="7"/>
      <c r="B1769" s="7"/>
      <c r="C1769" s="7" t="s">
        <v>41</v>
      </c>
      <c r="D1769" s="96" t="s">
        <v>3796</v>
      </c>
      <c r="E1769" s="43" t="s">
        <v>8877</v>
      </c>
      <c r="F1769" s="17"/>
      <c r="G1769" s="18"/>
      <c r="H1769" s="19"/>
      <c r="I1769" s="20" t="s">
        <v>315</v>
      </c>
      <c r="J1769" s="20" t="s">
        <v>3459</v>
      </c>
      <c r="K1769" s="24"/>
      <c r="L1769" s="25" t="s">
        <v>84</v>
      </c>
      <c r="M1769" s="201"/>
      <c r="N1769" s="202"/>
      <c r="O1769" s="20"/>
      <c r="P1769" s="24"/>
      <c r="Q1769" s="213" t="s">
        <v>688</v>
      </c>
      <c r="R1769" s="1202"/>
      <c r="S1769" s="2"/>
    </row>
    <row r="1770" spans="1:19" s="198" customFormat="1" hidden="1" outlineLevel="2">
      <c r="A1770" s="7"/>
      <c r="B1770" s="7"/>
      <c r="C1770" s="7" t="s">
        <v>41</v>
      </c>
      <c r="D1770" s="96" t="s">
        <v>3796</v>
      </c>
      <c r="E1770" s="43" t="s">
        <v>8877</v>
      </c>
      <c r="F1770" s="17"/>
      <c r="G1770" s="18"/>
      <c r="H1770" s="19"/>
      <c r="I1770" s="26" t="s">
        <v>316</v>
      </c>
      <c r="J1770" s="26" t="s">
        <v>3460</v>
      </c>
      <c r="K1770" s="33" t="s">
        <v>132</v>
      </c>
      <c r="L1770" s="31" t="s">
        <v>84</v>
      </c>
      <c r="M1770" s="207"/>
      <c r="N1770" s="208"/>
      <c r="O1770" s="53" t="s">
        <v>745</v>
      </c>
      <c r="P1770" s="33" t="s">
        <v>132</v>
      </c>
      <c r="Q1770" s="214" t="s">
        <v>688</v>
      </c>
      <c r="R1770" s="1202"/>
      <c r="S1770" s="2"/>
    </row>
    <row r="1771" spans="1:19" s="198" customFormat="1" hidden="1" outlineLevel="2">
      <c r="A1771" s="7"/>
      <c r="B1771" s="7"/>
      <c r="C1771" s="7" t="s">
        <v>41</v>
      </c>
      <c r="D1771" s="96" t="s">
        <v>3796</v>
      </c>
      <c r="E1771" s="43" t="s">
        <v>8877</v>
      </c>
      <c r="F1771" s="17"/>
      <c r="G1771" s="18"/>
      <c r="H1771" s="19"/>
      <c r="I1771" s="26" t="s">
        <v>317</v>
      </c>
      <c r="J1771" s="26" t="s">
        <v>3341</v>
      </c>
      <c r="K1771" s="33" t="s">
        <v>174</v>
      </c>
      <c r="L1771" s="31" t="s">
        <v>84</v>
      </c>
      <c r="M1771" s="203"/>
      <c r="N1771" s="204"/>
      <c r="O1771" s="127"/>
      <c r="P1771" s="125"/>
      <c r="Q1771" s="218"/>
      <c r="R1771" s="1202"/>
      <c r="S1771" s="2"/>
    </row>
    <row r="1772" spans="1:19" s="198" customFormat="1" hidden="1" outlineLevel="2">
      <c r="A1772" s="7"/>
      <c r="B1772" s="7"/>
      <c r="C1772" s="7" t="s">
        <v>41</v>
      </c>
      <c r="D1772" s="96" t="s">
        <v>3796</v>
      </c>
      <c r="E1772" s="43" t="s">
        <v>8877</v>
      </c>
      <c r="F1772" s="17"/>
      <c r="G1772" s="18"/>
      <c r="H1772" s="19"/>
      <c r="I1772" s="26" t="s">
        <v>318</v>
      </c>
      <c r="J1772" s="26" t="s">
        <v>3342</v>
      </c>
      <c r="K1772" s="33" t="s">
        <v>132</v>
      </c>
      <c r="L1772" s="31" t="s">
        <v>84</v>
      </c>
      <c r="M1772" s="203"/>
      <c r="N1772" s="204"/>
      <c r="O1772" s="127"/>
      <c r="P1772" s="125"/>
      <c r="Q1772" s="218"/>
      <c r="R1772" s="1202"/>
      <c r="S1772" s="2"/>
    </row>
    <row r="1773" spans="1:19" s="198" customFormat="1" hidden="1" outlineLevel="2">
      <c r="A1773" s="7"/>
      <c r="B1773" s="7"/>
      <c r="C1773" s="7" t="s">
        <v>41</v>
      </c>
      <c r="D1773" s="96" t="s">
        <v>3796</v>
      </c>
      <c r="E1773" s="43" t="s">
        <v>8877</v>
      </c>
      <c r="F1773" s="17"/>
      <c r="G1773" s="18"/>
      <c r="H1773" s="19"/>
      <c r="I1773" s="26" t="s">
        <v>319</v>
      </c>
      <c r="J1773" s="26" t="s">
        <v>3461</v>
      </c>
      <c r="K1773" s="33" t="s">
        <v>105</v>
      </c>
      <c r="L1773" s="31" t="s">
        <v>84</v>
      </c>
      <c r="M1773" s="203"/>
      <c r="N1773" s="204"/>
      <c r="O1773" s="127"/>
      <c r="P1773" s="125"/>
      <c r="Q1773" s="218"/>
      <c r="R1773" s="1202"/>
      <c r="S1773" s="2"/>
    </row>
    <row r="1774" spans="1:19" s="198" customFormat="1" hidden="1" outlineLevel="2">
      <c r="A1774" s="7"/>
      <c r="B1774" s="7"/>
      <c r="C1774" s="7" t="s">
        <v>41</v>
      </c>
      <c r="D1774" s="96" t="s">
        <v>3796</v>
      </c>
      <c r="E1774" s="43" t="s">
        <v>8877</v>
      </c>
      <c r="F1774" s="17"/>
      <c r="G1774" s="18"/>
      <c r="H1774" s="19"/>
      <c r="I1774" s="20" t="s">
        <v>320</v>
      </c>
      <c r="J1774" s="20" t="s">
        <v>3462</v>
      </c>
      <c r="K1774" s="24"/>
      <c r="L1774" s="25" t="s">
        <v>84</v>
      </c>
      <c r="M1774" s="205"/>
      <c r="N1774" s="206"/>
      <c r="O1774" s="131"/>
      <c r="P1774" s="130"/>
      <c r="Q1774" s="219"/>
      <c r="R1774" s="1202"/>
      <c r="S1774" s="2"/>
    </row>
    <row r="1775" spans="1:19" s="198" customFormat="1" hidden="1" outlineLevel="2">
      <c r="A1775" s="7"/>
      <c r="B1775" s="7"/>
      <c r="C1775" s="7" t="s">
        <v>41</v>
      </c>
      <c r="D1775" s="96" t="s">
        <v>3796</v>
      </c>
      <c r="E1775" s="43" t="s">
        <v>8877</v>
      </c>
      <c r="F1775" s="17"/>
      <c r="G1775" s="18"/>
      <c r="H1775" s="19"/>
      <c r="I1775" s="26" t="s">
        <v>321</v>
      </c>
      <c r="J1775" s="26" t="s">
        <v>3463</v>
      </c>
      <c r="K1775" s="33" t="s">
        <v>130</v>
      </c>
      <c r="L1775" s="31" t="s">
        <v>688</v>
      </c>
      <c r="M1775" s="203"/>
      <c r="N1775" s="204"/>
      <c r="O1775" s="127"/>
      <c r="P1775" s="125"/>
      <c r="Q1775" s="218"/>
      <c r="R1775" s="1202"/>
      <c r="S1775" s="2"/>
    </row>
    <row r="1776" spans="1:19" s="198" customFormat="1" hidden="1" outlineLevel="2">
      <c r="A1776" s="7"/>
      <c r="B1776" s="7"/>
      <c r="C1776" s="7" t="s">
        <v>41</v>
      </c>
      <c r="D1776" s="96" t="s">
        <v>3796</v>
      </c>
      <c r="E1776" s="43" t="s">
        <v>8877</v>
      </c>
      <c r="F1776" s="17"/>
      <c r="G1776" s="18"/>
      <c r="H1776" s="19"/>
      <c r="I1776" s="26" t="s">
        <v>322</v>
      </c>
      <c r="J1776" s="26" t="s">
        <v>3341</v>
      </c>
      <c r="K1776" s="33" t="s">
        <v>174</v>
      </c>
      <c r="L1776" s="31" t="s">
        <v>84</v>
      </c>
      <c r="M1776" s="203"/>
      <c r="N1776" s="204"/>
      <c r="O1776" s="127"/>
      <c r="P1776" s="125"/>
      <c r="Q1776" s="218"/>
      <c r="R1776" s="1202"/>
      <c r="S1776" s="2"/>
    </row>
    <row r="1777" spans="1:19" s="198" customFormat="1" hidden="1" outlineLevel="2">
      <c r="A1777" s="7"/>
      <c r="B1777" s="7"/>
      <c r="C1777" s="7" t="s">
        <v>41</v>
      </c>
      <c r="D1777" s="96" t="s">
        <v>3796</v>
      </c>
      <c r="E1777" s="43" t="s">
        <v>8877</v>
      </c>
      <c r="F1777" s="17"/>
      <c r="G1777" s="18"/>
      <c r="H1777" s="19"/>
      <c r="I1777" s="26" t="s">
        <v>323</v>
      </c>
      <c r="J1777" s="26" t="s">
        <v>3342</v>
      </c>
      <c r="K1777" s="33" t="s">
        <v>132</v>
      </c>
      <c r="L1777" s="31" t="s">
        <v>84</v>
      </c>
      <c r="M1777" s="203"/>
      <c r="N1777" s="204"/>
      <c r="O1777" s="127"/>
      <c r="P1777" s="125"/>
      <c r="Q1777" s="218"/>
      <c r="R1777" s="1202"/>
      <c r="S1777" s="2"/>
    </row>
    <row r="1778" spans="1:19" s="198" customFormat="1" hidden="1" outlineLevel="2">
      <c r="A1778" s="7"/>
      <c r="B1778" s="7"/>
      <c r="C1778" s="7" t="s">
        <v>41</v>
      </c>
      <c r="D1778" s="96" t="s">
        <v>3796</v>
      </c>
      <c r="E1778" s="43" t="s">
        <v>8877</v>
      </c>
      <c r="F1778" s="17"/>
      <c r="G1778" s="18"/>
      <c r="H1778" s="19"/>
      <c r="I1778" s="34" t="str">
        <f>"5286"</f>
        <v>5286</v>
      </c>
      <c r="J1778" s="34" t="s">
        <v>3464</v>
      </c>
      <c r="K1778" s="36" t="s">
        <v>154</v>
      </c>
      <c r="L1778" s="74" t="s">
        <v>84</v>
      </c>
      <c r="M1778" s="166"/>
      <c r="N1778" s="167"/>
      <c r="O1778" s="168"/>
      <c r="P1778" s="160"/>
      <c r="Q1778" s="227"/>
      <c r="R1778" s="1202"/>
      <c r="S1778" s="2"/>
    </row>
    <row r="1779" spans="1:19" s="198" customFormat="1" hidden="1" outlineLevel="2">
      <c r="A1779" s="7"/>
      <c r="B1779" s="7"/>
      <c r="C1779" s="7" t="s">
        <v>41</v>
      </c>
      <c r="D1779" s="96" t="s">
        <v>3796</v>
      </c>
      <c r="E1779" s="43" t="s">
        <v>8877</v>
      </c>
      <c r="F1779" s="17"/>
      <c r="G1779" s="18"/>
      <c r="H1779" s="19"/>
      <c r="I1779" s="20" t="s">
        <v>325</v>
      </c>
      <c r="J1779" s="20" t="s">
        <v>3465</v>
      </c>
      <c r="K1779" s="24"/>
      <c r="L1779" s="25" t="s">
        <v>84</v>
      </c>
      <c r="M1779" s="201"/>
      <c r="N1779" s="202"/>
      <c r="O1779" s="20"/>
      <c r="P1779" s="24"/>
      <c r="Q1779" s="213" t="s">
        <v>688</v>
      </c>
      <c r="R1779" s="1202"/>
      <c r="S1779" s="2"/>
    </row>
    <row r="1780" spans="1:19" s="198" customFormat="1" hidden="1" outlineLevel="2">
      <c r="A1780" s="7"/>
      <c r="B1780" s="7"/>
      <c r="C1780" s="7" t="s">
        <v>41</v>
      </c>
      <c r="D1780" s="96" t="s">
        <v>3796</v>
      </c>
      <c r="E1780" s="43" t="s">
        <v>8877</v>
      </c>
      <c r="F1780" s="17"/>
      <c r="G1780" s="18"/>
      <c r="H1780" s="19"/>
      <c r="I1780" s="26" t="s">
        <v>326</v>
      </c>
      <c r="J1780" s="26" t="s">
        <v>3466</v>
      </c>
      <c r="K1780" s="33" t="s">
        <v>327</v>
      </c>
      <c r="L1780" s="31" t="s">
        <v>84</v>
      </c>
      <c r="M1780" s="203"/>
      <c r="N1780" s="204"/>
      <c r="O1780" s="127"/>
      <c r="P1780" s="125"/>
      <c r="Q1780" s="218"/>
      <c r="R1780" s="1202"/>
      <c r="S1780" s="2"/>
    </row>
    <row r="1781" spans="1:19" s="198" customFormat="1" hidden="1" outlineLevel="2">
      <c r="A1781" s="7"/>
      <c r="B1781" s="7"/>
      <c r="C1781" s="7" t="s">
        <v>41</v>
      </c>
      <c r="D1781" s="96" t="s">
        <v>3796</v>
      </c>
      <c r="E1781" s="43" t="s">
        <v>8877</v>
      </c>
      <c r="F1781" s="17"/>
      <c r="G1781" s="18"/>
      <c r="H1781" s="19"/>
      <c r="I1781" s="26" t="s">
        <v>328</v>
      </c>
      <c r="J1781" s="26" t="s">
        <v>3341</v>
      </c>
      <c r="K1781" s="33" t="s">
        <v>174</v>
      </c>
      <c r="L1781" s="31" t="s">
        <v>84</v>
      </c>
      <c r="M1781" s="203"/>
      <c r="N1781" s="204"/>
      <c r="O1781" s="127"/>
      <c r="P1781" s="125"/>
      <c r="Q1781" s="218"/>
      <c r="R1781" s="1202"/>
      <c r="S1781" s="2"/>
    </row>
    <row r="1782" spans="1:19" s="198" customFormat="1" hidden="1" outlineLevel="2">
      <c r="A1782" s="7"/>
      <c r="B1782" s="7"/>
      <c r="C1782" s="7" t="s">
        <v>41</v>
      </c>
      <c r="D1782" s="96" t="s">
        <v>3796</v>
      </c>
      <c r="E1782" s="43" t="s">
        <v>8877</v>
      </c>
      <c r="F1782" s="17"/>
      <c r="G1782" s="18"/>
      <c r="H1782" s="19"/>
      <c r="I1782" s="26" t="s">
        <v>329</v>
      </c>
      <c r="J1782" s="26" t="s">
        <v>3342</v>
      </c>
      <c r="K1782" s="33" t="s">
        <v>132</v>
      </c>
      <c r="L1782" s="31" t="s">
        <v>84</v>
      </c>
      <c r="M1782" s="203"/>
      <c r="N1782" s="204"/>
      <c r="O1782" s="127"/>
      <c r="P1782" s="125"/>
      <c r="Q1782" s="218"/>
      <c r="R1782" s="1202"/>
      <c r="S1782" s="2"/>
    </row>
    <row r="1783" spans="1:19" s="198" customFormat="1" hidden="1" outlineLevel="2">
      <c r="A1783" s="7"/>
      <c r="B1783" s="7"/>
      <c r="C1783" s="7" t="s">
        <v>41</v>
      </c>
      <c r="D1783" s="96" t="s">
        <v>3796</v>
      </c>
      <c r="E1783" s="43" t="s">
        <v>8877</v>
      </c>
      <c r="F1783" s="17"/>
      <c r="G1783" s="18"/>
      <c r="H1783" s="19"/>
      <c r="I1783" s="26" t="s">
        <v>330</v>
      </c>
      <c r="J1783" s="26" t="s">
        <v>3466</v>
      </c>
      <c r="K1783" s="33" t="s">
        <v>174</v>
      </c>
      <c r="L1783" s="31" t="s">
        <v>84</v>
      </c>
      <c r="M1783" s="207" t="s">
        <v>67</v>
      </c>
      <c r="N1783" s="208" t="s">
        <v>606</v>
      </c>
      <c r="O1783" s="26" t="s">
        <v>3910</v>
      </c>
      <c r="P1783" s="33" t="s">
        <v>789</v>
      </c>
      <c r="Q1783" s="214" t="s">
        <v>688</v>
      </c>
      <c r="R1783" s="1202"/>
      <c r="S1783" s="2"/>
    </row>
    <row r="1784" spans="1:19" s="198" customFormat="1" hidden="1" outlineLevel="2">
      <c r="A1784" s="7"/>
      <c r="B1784" s="7"/>
      <c r="C1784" s="7" t="s">
        <v>41</v>
      </c>
      <c r="D1784" s="96" t="s">
        <v>3796</v>
      </c>
      <c r="E1784" s="43" t="s">
        <v>8877</v>
      </c>
      <c r="F1784" s="17"/>
      <c r="G1784" s="18"/>
      <c r="H1784" s="19"/>
      <c r="I1784" s="26" t="s">
        <v>331</v>
      </c>
      <c r="J1784" s="26" t="s">
        <v>3467</v>
      </c>
      <c r="K1784" s="33" t="s">
        <v>332</v>
      </c>
      <c r="L1784" s="31" t="s">
        <v>84</v>
      </c>
      <c r="M1784" s="203"/>
      <c r="N1784" s="204"/>
      <c r="O1784" s="127"/>
      <c r="P1784" s="125"/>
      <c r="Q1784" s="218"/>
      <c r="R1784" s="1202"/>
      <c r="S1784" s="2"/>
    </row>
    <row r="1785" spans="1:19" s="198" customFormat="1" hidden="1" outlineLevel="2">
      <c r="A1785" s="7"/>
      <c r="B1785" s="7"/>
      <c r="C1785" s="7" t="s">
        <v>41</v>
      </c>
      <c r="D1785" s="96" t="s">
        <v>3796</v>
      </c>
      <c r="E1785" s="43" t="s">
        <v>8877</v>
      </c>
      <c r="F1785" s="17"/>
      <c r="G1785" s="18"/>
      <c r="H1785" s="19"/>
      <c r="I1785" s="26" t="s">
        <v>328</v>
      </c>
      <c r="J1785" s="26" t="s">
        <v>3341</v>
      </c>
      <c r="K1785" s="33" t="s">
        <v>174</v>
      </c>
      <c r="L1785" s="31" t="s">
        <v>84</v>
      </c>
      <c r="M1785" s="203"/>
      <c r="N1785" s="204"/>
      <c r="O1785" s="127"/>
      <c r="P1785" s="125"/>
      <c r="Q1785" s="218"/>
      <c r="R1785" s="1202"/>
      <c r="S1785" s="2"/>
    </row>
    <row r="1786" spans="1:19" s="198" customFormat="1" hidden="1" outlineLevel="2">
      <c r="A1786" s="7"/>
      <c r="B1786" s="7"/>
      <c r="C1786" s="7" t="s">
        <v>41</v>
      </c>
      <c r="D1786" s="96" t="s">
        <v>3796</v>
      </c>
      <c r="E1786" s="43" t="s">
        <v>8877</v>
      </c>
      <c r="F1786" s="17"/>
      <c r="G1786" s="18"/>
      <c r="H1786" s="19"/>
      <c r="I1786" s="26" t="s">
        <v>329</v>
      </c>
      <c r="J1786" s="26" t="s">
        <v>3342</v>
      </c>
      <c r="K1786" s="33" t="s">
        <v>132</v>
      </c>
      <c r="L1786" s="31" t="s">
        <v>84</v>
      </c>
      <c r="M1786" s="203"/>
      <c r="N1786" s="204"/>
      <c r="O1786" s="127"/>
      <c r="P1786" s="125"/>
      <c r="Q1786" s="218"/>
      <c r="R1786" s="1202"/>
      <c r="S1786" s="2"/>
    </row>
    <row r="1787" spans="1:19" s="198" customFormat="1" ht="72" hidden="1" outlineLevel="2">
      <c r="A1787" s="7"/>
      <c r="B1787" s="7"/>
      <c r="C1787" s="7" t="s">
        <v>41</v>
      </c>
      <c r="D1787" s="96" t="s">
        <v>3796</v>
      </c>
      <c r="E1787" s="43" t="s">
        <v>8877</v>
      </c>
      <c r="F1787" s="17"/>
      <c r="G1787" s="18"/>
      <c r="H1787" s="19"/>
      <c r="I1787" s="34" t="str">
        <f>"5305"</f>
        <v>5305</v>
      </c>
      <c r="J1787" s="34" t="s">
        <v>3468</v>
      </c>
      <c r="K1787" s="36" t="s">
        <v>132</v>
      </c>
      <c r="L1787" s="74" t="s">
        <v>84</v>
      </c>
      <c r="M1787" s="196" t="s">
        <v>67</v>
      </c>
      <c r="N1787" s="199" t="s">
        <v>808</v>
      </c>
      <c r="O1787" s="197" t="s">
        <v>3911</v>
      </c>
      <c r="P1787" s="36" t="s">
        <v>132</v>
      </c>
      <c r="Q1787" s="217" t="s">
        <v>688</v>
      </c>
      <c r="R1787" s="1202"/>
      <c r="S1787" s="2"/>
    </row>
    <row r="1788" spans="1:19" s="198" customFormat="1" ht="13.5" hidden="1" outlineLevel="2" thickBot="1">
      <c r="A1788" s="7"/>
      <c r="B1788" s="7"/>
      <c r="C1788" s="7" t="s">
        <v>41</v>
      </c>
      <c r="D1788" s="96" t="s">
        <v>3796</v>
      </c>
      <c r="E1788" s="43" t="s">
        <v>8877</v>
      </c>
      <c r="F1788" s="38"/>
      <c r="G1788" s="39"/>
      <c r="H1788" s="40"/>
      <c r="I1788" s="41" t="str">
        <f>"3446"</f>
        <v>3446</v>
      </c>
      <c r="J1788" s="41" t="s">
        <v>3469</v>
      </c>
      <c r="K1788" s="67" t="s">
        <v>335</v>
      </c>
      <c r="L1788" s="57" t="s">
        <v>84</v>
      </c>
      <c r="M1788" s="209"/>
      <c r="N1788" s="210"/>
      <c r="O1788" s="137"/>
      <c r="P1788" s="152"/>
      <c r="Q1788" s="220"/>
      <c r="R1788" s="1203"/>
      <c r="S1788" s="2"/>
    </row>
    <row r="1789" spans="1:19" ht="13.5" hidden="1" outlineLevel="2" thickBot="1">
      <c r="C1789" s="7" t="s">
        <v>41</v>
      </c>
      <c r="D1789" s="96" t="s">
        <v>3796</v>
      </c>
      <c r="E1789" s="58" t="s">
        <v>8877</v>
      </c>
      <c r="F1789" s="198"/>
      <c r="G1789" s="198"/>
      <c r="H1789" s="198"/>
      <c r="I1789" s="198"/>
      <c r="J1789" s="198"/>
      <c r="K1789" s="198"/>
      <c r="L1789" s="198"/>
      <c r="M1789" s="9"/>
      <c r="N1789" s="9"/>
      <c r="O1789" s="9"/>
      <c r="P1789" s="9"/>
      <c r="Q1789" s="7"/>
    </row>
    <row r="1790" spans="1:19" ht="13.5" outlineLevel="1" collapsed="1" thickBot="1">
      <c r="C1790" s="7" t="s">
        <v>41</v>
      </c>
      <c r="D1790" s="96" t="s">
        <v>3796</v>
      </c>
      <c r="E1790" s="3" t="s">
        <v>8878</v>
      </c>
      <c r="F1790" s="813" t="s">
        <v>814</v>
      </c>
      <c r="G1790" s="814">
        <v>105</v>
      </c>
      <c r="H1790" s="814">
        <v>34</v>
      </c>
      <c r="I1790" s="1206" t="s">
        <v>7081</v>
      </c>
      <c r="J1790" s="1207"/>
      <c r="K1790" s="1207"/>
      <c r="L1790" s="1208"/>
      <c r="M1790" s="952" t="s">
        <v>67</v>
      </c>
      <c r="N1790" s="816"/>
      <c r="O1790" s="1214" t="s">
        <v>7082</v>
      </c>
      <c r="P1790" s="1215"/>
      <c r="Q1790" s="817" t="s">
        <v>109</v>
      </c>
    </row>
    <row r="1791" spans="1:19" ht="13" hidden="1" customHeight="1" outlineLevel="2">
      <c r="C1791" s="7" t="s">
        <v>41</v>
      </c>
      <c r="D1791" s="96" t="s">
        <v>3796</v>
      </c>
      <c r="E1791" s="58" t="s">
        <v>8878</v>
      </c>
      <c r="F1791" s="237"/>
      <c r="G1791" s="18"/>
      <c r="H1791" s="19"/>
      <c r="I1791" s="818" t="str">
        <f>"3035"</f>
        <v>3035</v>
      </c>
      <c r="J1791" s="818" t="s">
        <v>3368</v>
      </c>
      <c r="K1791" s="818" t="s">
        <v>132</v>
      </c>
      <c r="L1791" s="819" t="s">
        <v>688</v>
      </c>
      <c r="M1791" s="820"/>
      <c r="N1791" s="10"/>
      <c r="O1791" s="823" t="s">
        <v>815</v>
      </c>
      <c r="P1791" s="818" t="s">
        <v>132</v>
      </c>
      <c r="Q1791" s="821" t="s">
        <v>688</v>
      </c>
      <c r="R1791" s="1213" t="s">
        <v>8317</v>
      </c>
    </row>
    <row r="1792" spans="1:19" hidden="1" outlineLevel="2">
      <c r="C1792" s="7" t="s">
        <v>41</v>
      </c>
      <c r="D1792" s="96" t="s">
        <v>3796</v>
      </c>
      <c r="E1792" s="58" t="s">
        <v>8878</v>
      </c>
      <c r="F1792" s="237"/>
      <c r="G1792" s="18"/>
      <c r="H1792" s="19"/>
      <c r="I1792" s="192" t="s">
        <v>190</v>
      </c>
      <c r="J1792" s="192" t="s">
        <v>3369</v>
      </c>
      <c r="K1792" s="192"/>
      <c r="L1792" s="953" t="s">
        <v>84</v>
      </c>
      <c r="M1792" s="66"/>
      <c r="N1792" s="23"/>
      <c r="O1792" s="192"/>
      <c r="P1792" s="192"/>
      <c r="Q1792" s="213" t="s">
        <v>688</v>
      </c>
      <c r="R1792" s="1202"/>
    </row>
    <row r="1793" spans="3:18" hidden="1" outlineLevel="2">
      <c r="C1793" s="7" t="s">
        <v>41</v>
      </c>
      <c r="D1793" s="96" t="s">
        <v>3796</v>
      </c>
      <c r="E1793" s="58" t="s">
        <v>8878</v>
      </c>
      <c r="F1793" s="237"/>
      <c r="G1793" s="18"/>
      <c r="H1793" s="19"/>
      <c r="I1793" s="818" t="s">
        <v>191</v>
      </c>
      <c r="J1793" s="818" t="s">
        <v>3370</v>
      </c>
      <c r="K1793" s="818" t="s">
        <v>105</v>
      </c>
      <c r="L1793" s="819" t="s">
        <v>688</v>
      </c>
      <c r="M1793" s="824" t="s">
        <v>67</v>
      </c>
      <c r="N1793" s="385" t="s">
        <v>6743</v>
      </c>
      <c r="O1793" s="26" t="s">
        <v>6752</v>
      </c>
      <c r="P1793" s="818" t="s">
        <v>105</v>
      </c>
      <c r="Q1793" s="214" t="s">
        <v>688</v>
      </c>
      <c r="R1793" s="1202"/>
    </row>
    <row r="1794" spans="3:18" ht="48" hidden="1" outlineLevel="2">
      <c r="C1794" s="7" t="s">
        <v>41</v>
      </c>
      <c r="D1794" s="96" t="s">
        <v>3796</v>
      </c>
      <c r="E1794" s="58" t="s">
        <v>8878</v>
      </c>
      <c r="F1794" s="237"/>
      <c r="G1794" s="18"/>
      <c r="H1794" s="19"/>
      <c r="I1794" s="818" t="s">
        <v>193</v>
      </c>
      <c r="J1794" s="818" t="s">
        <v>3341</v>
      </c>
      <c r="K1794" s="818" t="s">
        <v>132</v>
      </c>
      <c r="L1794" s="819" t="s">
        <v>84</v>
      </c>
      <c r="M1794" s="824" t="s">
        <v>67</v>
      </c>
      <c r="N1794" s="385" t="s">
        <v>6744</v>
      </c>
      <c r="O1794" s="53" t="s">
        <v>8299</v>
      </c>
      <c r="P1794" s="818" t="s">
        <v>132</v>
      </c>
      <c r="Q1794" s="214" t="s">
        <v>688</v>
      </c>
      <c r="R1794" s="1202"/>
    </row>
    <row r="1795" spans="3:18" hidden="1" outlineLevel="2">
      <c r="C1795" s="7" t="s">
        <v>41</v>
      </c>
      <c r="D1795" s="96" t="s">
        <v>3796</v>
      </c>
      <c r="E1795" s="58" t="s">
        <v>8878</v>
      </c>
      <c r="F1795" s="237"/>
      <c r="G1795" s="18"/>
      <c r="H1795" s="19"/>
      <c r="I1795" s="818" t="s">
        <v>194</v>
      </c>
      <c r="J1795" s="818" t="s">
        <v>3342</v>
      </c>
      <c r="K1795" s="818" t="s">
        <v>132</v>
      </c>
      <c r="L1795" s="819" t="s">
        <v>84</v>
      </c>
      <c r="M1795" s="826"/>
      <c r="N1795" s="124"/>
      <c r="O1795" s="827"/>
      <c r="P1795" s="827"/>
      <c r="Q1795" s="218"/>
      <c r="R1795" s="1202"/>
    </row>
    <row r="1796" spans="3:18" hidden="1" outlineLevel="2">
      <c r="C1796" s="7" t="s">
        <v>41</v>
      </c>
      <c r="D1796" s="96" t="s">
        <v>3796</v>
      </c>
      <c r="E1796" s="58" t="s">
        <v>8878</v>
      </c>
      <c r="F1796" s="237"/>
      <c r="G1796" s="18"/>
      <c r="H1796" s="19"/>
      <c r="I1796" s="192" t="s">
        <v>195</v>
      </c>
      <c r="J1796" s="192" t="s">
        <v>3371</v>
      </c>
      <c r="K1796" s="192"/>
      <c r="L1796" s="953" t="s">
        <v>84</v>
      </c>
      <c r="M1796" s="128"/>
      <c r="N1796" s="129"/>
      <c r="O1796" s="954"/>
      <c r="P1796" s="954"/>
      <c r="Q1796" s="219"/>
      <c r="R1796" s="1202"/>
    </row>
    <row r="1797" spans="3:18" hidden="1" outlineLevel="2">
      <c r="C1797" s="7" t="s">
        <v>41</v>
      </c>
      <c r="D1797" s="96" t="s">
        <v>3796</v>
      </c>
      <c r="E1797" s="58" t="s">
        <v>8878</v>
      </c>
      <c r="F1797" s="237"/>
      <c r="G1797" s="18"/>
      <c r="H1797" s="19"/>
      <c r="I1797" s="818" t="s">
        <v>196</v>
      </c>
      <c r="J1797" s="818" t="s">
        <v>3372</v>
      </c>
      <c r="K1797" s="818" t="s">
        <v>105</v>
      </c>
      <c r="L1797" s="819" t="s">
        <v>688</v>
      </c>
      <c r="M1797" s="826"/>
      <c r="N1797" s="124"/>
      <c r="O1797" s="955"/>
      <c r="P1797" s="955"/>
      <c r="Q1797" s="218"/>
      <c r="R1797" s="1202"/>
    </row>
    <row r="1798" spans="3:18" hidden="1" outlineLevel="2">
      <c r="C1798" s="7" t="s">
        <v>41</v>
      </c>
      <c r="D1798" s="96" t="s">
        <v>3796</v>
      </c>
      <c r="E1798" s="58" t="s">
        <v>8878</v>
      </c>
      <c r="F1798" s="237"/>
      <c r="G1798" s="18"/>
      <c r="H1798" s="19"/>
      <c r="I1798" s="818" t="s">
        <v>196</v>
      </c>
      <c r="J1798" s="818" t="s">
        <v>3372</v>
      </c>
      <c r="K1798" s="818" t="s">
        <v>105</v>
      </c>
      <c r="L1798" s="819" t="s">
        <v>84</v>
      </c>
      <c r="M1798" s="826"/>
      <c r="N1798" s="124"/>
      <c r="O1798" s="955"/>
      <c r="P1798" s="955"/>
      <c r="Q1798" s="218"/>
      <c r="R1798" s="1202"/>
    </row>
    <row r="1799" spans="3:18" hidden="1" outlineLevel="2">
      <c r="C1799" s="7" t="s">
        <v>41</v>
      </c>
      <c r="D1799" s="96" t="s">
        <v>3796</v>
      </c>
      <c r="E1799" s="58" t="s">
        <v>8878</v>
      </c>
      <c r="F1799" s="237"/>
      <c r="G1799" s="18"/>
      <c r="H1799" s="19"/>
      <c r="I1799" s="818" t="s">
        <v>196</v>
      </c>
      <c r="J1799" s="818" t="s">
        <v>3372</v>
      </c>
      <c r="K1799" s="818" t="s">
        <v>105</v>
      </c>
      <c r="L1799" s="819" t="s">
        <v>84</v>
      </c>
      <c r="M1799" s="826"/>
      <c r="N1799" s="124"/>
      <c r="O1799" s="955"/>
      <c r="P1799" s="955"/>
      <c r="Q1799" s="218"/>
      <c r="R1799" s="1202"/>
    </row>
    <row r="1800" spans="3:18" hidden="1" outlineLevel="2">
      <c r="C1800" s="7" t="s">
        <v>41</v>
      </c>
      <c r="D1800" s="96" t="s">
        <v>3796</v>
      </c>
      <c r="E1800" s="58" t="s">
        <v>8878</v>
      </c>
      <c r="F1800" s="237"/>
      <c r="G1800" s="18"/>
      <c r="H1800" s="19"/>
      <c r="I1800" s="818" t="s">
        <v>196</v>
      </c>
      <c r="J1800" s="818" t="s">
        <v>3372</v>
      </c>
      <c r="K1800" s="818" t="s">
        <v>105</v>
      </c>
      <c r="L1800" s="819" t="s">
        <v>84</v>
      </c>
      <c r="M1800" s="826"/>
      <c r="N1800" s="124"/>
      <c r="O1800" s="955"/>
      <c r="P1800" s="955"/>
      <c r="Q1800" s="218"/>
      <c r="R1800" s="1202"/>
    </row>
    <row r="1801" spans="3:18" hidden="1" outlineLevel="2">
      <c r="C1801" s="7" t="s">
        <v>41</v>
      </c>
      <c r="D1801" s="96" t="s">
        <v>3796</v>
      </c>
      <c r="E1801" s="58" t="s">
        <v>8878</v>
      </c>
      <c r="F1801" s="237"/>
      <c r="G1801" s="18"/>
      <c r="H1801" s="19"/>
      <c r="I1801" s="818" t="s">
        <v>196</v>
      </c>
      <c r="J1801" s="818" t="s">
        <v>3372</v>
      </c>
      <c r="K1801" s="818" t="s">
        <v>105</v>
      </c>
      <c r="L1801" s="819" t="s">
        <v>84</v>
      </c>
      <c r="M1801" s="826"/>
      <c r="N1801" s="124"/>
      <c r="O1801" s="955"/>
      <c r="P1801" s="955"/>
      <c r="Q1801" s="218"/>
      <c r="R1801" s="1202"/>
    </row>
    <row r="1802" spans="3:18" hidden="1" outlineLevel="2">
      <c r="C1802" s="7" t="s">
        <v>41</v>
      </c>
      <c r="D1802" s="96" t="s">
        <v>3796</v>
      </c>
      <c r="E1802" s="58" t="s">
        <v>8878</v>
      </c>
      <c r="F1802" s="237"/>
      <c r="G1802" s="18"/>
      <c r="H1802" s="19"/>
      <c r="I1802" s="192" t="s">
        <v>197</v>
      </c>
      <c r="J1802" s="192" t="s">
        <v>3373</v>
      </c>
      <c r="K1802" s="192"/>
      <c r="L1802" s="953" t="s">
        <v>84</v>
      </c>
      <c r="M1802" s="66"/>
      <c r="N1802" s="23"/>
      <c r="O1802" s="192"/>
      <c r="P1802" s="192"/>
      <c r="Q1802" s="213" t="s">
        <v>688</v>
      </c>
      <c r="R1802" s="1202"/>
    </row>
    <row r="1803" spans="3:18" hidden="1" outlineLevel="2">
      <c r="C1803" s="7" t="s">
        <v>41</v>
      </c>
      <c r="D1803" s="96" t="s">
        <v>3796</v>
      </c>
      <c r="E1803" s="58" t="s">
        <v>8878</v>
      </c>
      <c r="F1803" s="237"/>
      <c r="G1803" s="18"/>
      <c r="H1803" s="19"/>
      <c r="I1803" s="818" t="s">
        <v>198</v>
      </c>
      <c r="J1803" s="818" t="s">
        <v>3374</v>
      </c>
      <c r="K1803" s="818" t="s">
        <v>105</v>
      </c>
      <c r="L1803" s="819" t="s">
        <v>688</v>
      </c>
      <c r="M1803" s="824" t="s">
        <v>67</v>
      </c>
      <c r="N1803" s="385" t="s">
        <v>6745</v>
      </c>
      <c r="O1803" s="818" t="s">
        <v>6754</v>
      </c>
      <c r="P1803" s="818" t="s">
        <v>105</v>
      </c>
      <c r="Q1803" s="214" t="s">
        <v>688</v>
      </c>
      <c r="R1803" s="1202"/>
    </row>
    <row r="1804" spans="3:18" hidden="1" outlineLevel="2">
      <c r="C1804" s="7" t="s">
        <v>41</v>
      </c>
      <c r="D1804" s="96" t="s">
        <v>3796</v>
      </c>
      <c r="E1804" s="58" t="s">
        <v>8878</v>
      </c>
      <c r="F1804" s="237"/>
      <c r="G1804" s="18"/>
      <c r="H1804" s="19"/>
      <c r="I1804" s="818" t="s">
        <v>198</v>
      </c>
      <c r="J1804" s="818" t="s">
        <v>3374</v>
      </c>
      <c r="K1804" s="818" t="s">
        <v>105</v>
      </c>
      <c r="L1804" s="819" t="s">
        <v>84</v>
      </c>
      <c r="M1804" s="826"/>
      <c r="N1804" s="124"/>
      <c r="O1804" s="827"/>
      <c r="P1804" s="827"/>
      <c r="Q1804" s="218"/>
      <c r="R1804" s="1202"/>
    </row>
    <row r="1805" spans="3:18" hidden="1" outlineLevel="2">
      <c r="C1805" s="7" t="s">
        <v>41</v>
      </c>
      <c r="D1805" s="96" t="s">
        <v>3796</v>
      </c>
      <c r="E1805" s="58" t="s">
        <v>8878</v>
      </c>
      <c r="F1805" s="237"/>
      <c r="G1805" s="18"/>
      <c r="H1805" s="19"/>
      <c r="I1805" s="818" t="s">
        <v>198</v>
      </c>
      <c r="J1805" s="818" t="s">
        <v>3374</v>
      </c>
      <c r="K1805" s="818" t="s">
        <v>105</v>
      </c>
      <c r="L1805" s="819" t="s">
        <v>84</v>
      </c>
      <c r="M1805" s="826"/>
      <c r="N1805" s="124"/>
      <c r="O1805" s="827"/>
      <c r="P1805" s="827"/>
      <c r="Q1805" s="218"/>
      <c r="R1805" s="1202"/>
    </row>
    <row r="1806" spans="3:18" hidden="1" outlineLevel="2">
      <c r="C1806" s="7" t="s">
        <v>41</v>
      </c>
      <c r="D1806" s="96" t="s">
        <v>3796</v>
      </c>
      <c r="E1806" s="58" t="s">
        <v>8878</v>
      </c>
      <c r="F1806" s="237"/>
      <c r="G1806" s="18"/>
      <c r="H1806" s="19"/>
      <c r="I1806" s="818" t="s">
        <v>198</v>
      </c>
      <c r="J1806" s="818" t="s">
        <v>3374</v>
      </c>
      <c r="K1806" s="818" t="s">
        <v>105</v>
      </c>
      <c r="L1806" s="819" t="s">
        <v>84</v>
      </c>
      <c r="M1806" s="826"/>
      <c r="N1806" s="124"/>
      <c r="O1806" s="827"/>
      <c r="P1806" s="827"/>
      <c r="Q1806" s="218"/>
      <c r="R1806" s="1202"/>
    </row>
    <row r="1807" spans="3:18" hidden="1" outlineLevel="2">
      <c r="C1807" s="7" t="s">
        <v>41</v>
      </c>
      <c r="D1807" s="96" t="s">
        <v>3796</v>
      </c>
      <c r="E1807" s="58" t="s">
        <v>8878</v>
      </c>
      <c r="F1807" s="237"/>
      <c r="G1807" s="18"/>
      <c r="H1807" s="19"/>
      <c r="I1807" s="818" t="s">
        <v>198</v>
      </c>
      <c r="J1807" s="818" t="s">
        <v>3374</v>
      </c>
      <c r="K1807" s="818" t="s">
        <v>105</v>
      </c>
      <c r="L1807" s="819" t="s">
        <v>84</v>
      </c>
      <c r="M1807" s="826"/>
      <c r="N1807" s="124"/>
      <c r="O1807" s="827"/>
      <c r="P1807" s="827"/>
      <c r="Q1807" s="218"/>
      <c r="R1807" s="1202"/>
    </row>
    <row r="1808" spans="3:18" hidden="1" outlineLevel="2">
      <c r="C1808" s="7" t="s">
        <v>41</v>
      </c>
      <c r="D1808" s="96" t="s">
        <v>3796</v>
      </c>
      <c r="E1808" s="58" t="s">
        <v>8878</v>
      </c>
      <c r="F1808" s="237"/>
      <c r="G1808" s="18"/>
      <c r="H1808" s="19"/>
      <c r="I1808" s="818" t="s">
        <v>199</v>
      </c>
      <c r="J1808" s="818" t="s">
        <v>3375</v>
      </c>
      <c r="K1808" s="818" t="s">
        <v>132</v>
      </c>
      <c r="L1808" s="819" t="s">
        <v>84</v>
      </c>
      <c r="M1808" s="826"/>
      <c r="N1808" s="124"/>
      <c r="O1808" s="827"/>
      <c r="P1808" s="827"/>
      <c r="Q1808" s="218"/>
      <c r="R1808" s="1202"/>
    </row>
    <row r="1809" spans="3:18" hidden="1" outlineLevel="2">
      <c r="C1809" s="7" t="s">
        <v>41</v>
      </c>
      <c r="D1809" s="96" t="s">
        <v>3796</v>
      </c>
      <c r="E1809" s="58" t="s">
        <v>8878</v>
      </c>
      <c r="F1809" s="237"/>
      <c r="G1809" s="18"/>
      <c r="H1809" s="19"/>
      <c r="I1809" s="192" t="s">
        <v>200</v>
      </c>
      <c r="J1809" s="192" t="s">
        <v>3376</v>
      </c>
      <c r="K1809" s="192"/>
      <c r="L1809" s="953" t="s">
        <v>84</v>
      </c>
      <c r="M1809" s="66"/>
      <c r="N1809" s="23"/>
      <c r="O1809" s="192"/>
      <c r="P1809" s="192"/>
      <c r="Q1809" s="213" t="s">
        <v>688</v>
      </c>
      <c r="R1809" s="1202"/>
    </row>
    <row r="1810" spans="3:18" hidden="1" outlineLevel="2">
      <c r="C1810" s="7" t="s">
        <v>41</v>
      </c>
      <c r="D1810" s="96" t="s">
        <v>3796</v>
      </c>
      <c r="E1810" s="58" t="s">
        <v>8878</v>
      </c>
      <c r="F1810" s="237"/>
      <c r="G1810" s="18"/>
      <c r="H1810" s="19"/>
      <c r="I1810" s="818" t="s">
        <v>201</v>
      </c>
      <c r="J1810" s="818" t="s">
        <v>3377</v>
      </c>
      <c r="K1810" s="818" t="s">
        <v>105</v>
      </c>
      <c r="L1810" s="819" t="s">
        <v>688</v>
      </c>
      <c r="M1810" s="824" t="s">
        <v>67</v>
      </c>
      <c r="N1810" s="385" t="s">
        <v>6746</v>
      </c>
      <c r="O1810" s="818" t="s">
        <v>6755</v>
      </c>
      <c r="P1810" s="818" t="s">
        <v>105</v>
      </c>
      <c r="Q1810" s="214" t="s">
        <v>688</v>
      </c>
      <c r="R1810" s="1202"/>
    </row>
    <row r="1811" spans="3:18" hidden="1" outlineLevel="2">
      <c r="C1811" s="7" t="s">
        <v>41</v>
      </c>
      <c r="D1811" s="96" t="s">
        <v>3796</v>
      </c>
      <c r="E1811" s="58" t="s">
        <v>8878</v>
      </c>
      <c r="F1811" s="237"/>
      <c r="G1811" s="18"/>
      <c r="H1811" s="19"/>
      <c r="I1811" s="818" t="s">
        <v>201</v>
      </c>
      <c r="J1811" s="818" t="s">
        <v>3377</v>
      </c>
      <c r="K1811" s="818" t="s">
        <v>105</v>
      </c>
      <c r="L1811" s="819" t="s">
        <v>84</v>
      </c>
      <c r="M1811" s="824" t="s">
        <v>67</v>
      </c>
      <c r="N1811" s="10" t="s">
        <v>6747</v>
      </c>
      <c r="O1811" s="818" t="s">
        <v>6756</v>
      </c>
      <c r="P1811" s="818" t="s">
        <v>105</v>
      </c>
      <c r="Q1811" s="216" t="s">
        <v>84</v>
      </c>
      <c r="R1811" s="1202"/>
    </row>
    <row r="1812" spans="3:18" hidden="1" outlineLevel="2">
      <c r="C1812" s="7" t="s">
        <v>41</v>
      </c>
      <c r="D1812" s="96" t="s">
        <v>3796</v>
      </c>
      <c r="E1812" s="58" t="s">
        <v>8878</v>
      </c>
      <c r="F1812" s="237"/>
      <c r="G1812" s="18"/>
      <c r="H1812" s="19"/>
      <c r="I1812" s="818" t="s">
        <v>201</v>
      </c>
      <c r="J1812" s="818" t="s">
        <v>3377</v>
      </c>
      <c r="K1812" s="818" t="s">
        <v>105</v>
      </c>
      <c r="L1812" s="819" t="s">
        <v>84</v>
      </c>
      <c r="M1812" s="824" t="s">
        <v>67</v>
      </c>
      <c r="N1812" s="10" t="s">
        <v>6748</v>
      </c>
      <c r="O1812" s="818" t="s">
        <v>6757</v>
      </c>
      <c r="P1812" s="818" t="s">
        <v>105</v>
      </c>
      <c r="Q1812" s="216" t="s">
        <v>84</v>
      </c>
      <c r="R1812" s="1202"/>
    </row>
    <row r="1813" spans="3:18" hidden="1" outlineLevel="2">
      <c r="C1813" s="7" t="s">
        <v>41</v>
      </c>
      <c r="D1813" s="96" t="s">
        <v>3796</v>
      </c>
      <c r="E1813" s="58" t="s">
        <v>8878</v>
      </c>
      <c r="F1813" s="237"/>
      <c r="G1813" s="18"/>
      <c r="H1813" s="19"/>
      <c r="I1813" s="818" t="s">
        <v>201</v>
      </c>
      <c r="J1813" s="818" t="s">
        <v>3377</v>
      </c>
      <c r="K1813" s="818" t="s">
        <v>105</v>
      </c>
      <c r="L1813" s="819" t="s">
        <v>84</v>
      </c>
      <c r="M1813" s="826"/>
      <c r="N1813" s="124"/>
      <c r="O1813" s="827"/>
      <c r="P1813" s="827"/>
      <c r="Q1813" s="218"/>
      <c r="R1813" s="1202"/>
    </row>
    <row r="1814" spans="3:18" hidden="1" outlineLevel="2">
      <c r="C1814" s="7" t="s">
        <v>41</v>
      </c>
      <c r="D1814" s="96" t="s">
        <v>3796</v>
      </c>
      <c r="E1814" s="58" t="s">
        <v>8878</v>
      </c>
      <c r="F1814" s="237"/>
      <c r="G1814" s="18"/>
      <c r="H1814" s="19"/>
      <c r="I1814" s="192" t="str">
        <f>"3164"</f>
        <v>3164</v>
      </c>
      <c r="J1814" s="192" t="s">
        <v>3378</v>
      </c>
      <c r="K1814" s="192" t="s">
        <v>105</v>
      </c>
      <c r="L1814" s="953" t="s">
        <v>84</v>
      </c>
      <c r="M1814" s="103" t="s">
        <v>67</v>
      </c>
      <c r="N1814" s="386" t="s">
        <v>6749</v>
      </c>
      <c r="O1814" s="192" t="s">
        <v>6758</v>
      </c>
      <c r="P1814" s="192" t="s">
        <v>105</v>
      </c>
      <c r="Q1814" s="213" t="s">
        <v>688</v>
      </c>
      <c r="R1814" s="1202"/>
    </row>
    <row r="1815" spans="3:18" hidden="1" outlineLevel="2">
      <c r="C1815" s="7" t="s">
        <v>41</v>
      </c>
      <c r="D1815" s="96" t="s">
        <v>3796</v>
      </c>
      <c r="E1815" s="58" t="s">
        <v>8878</v>
      </c>
      <c r="F1815" s="237"/>
      <c r="G1815" s="18"/>
      <c r="H1815" s="19"/>
      <c r="I1815" s="192" t="str">
        <f>"3229"</f>
        <v>3229</v>
      </c>
      <c r="J1815" s="192" t="s">
        <v>3379</v>
      </c>
      <c r="K1815" s="192" t="s">
        <v>157</v>
      </c>
      <c r="L1815" s="953" t="s">
        <v>84</v>
      </c>
      <c r="M1815" s="128"/>
      <c r="N1815" s="129"/>
      <c r="O1815" s="956"/>
      <c r="P1815" s="956"/>
      <c r="Q1815" s="219"/>
      <c r="R1815" s="1202"/>
    </row>
    <row r="1816" spans="3:18" hidden="1" outlineLevel="2">
      <c r="C1816" s="7" t="s">
        <v>41</v>
      </c>
      <c r="D1816" s="96" t="s">
        <v>3796</v>
      </c>
      <c r="E1816" s="58" t="s">
        <v>8878</v>
      </c>
      <c r="F1816" s="237"/>
      <c r="G1816" s="18"/>
      <c r="H1816" s="19"/>
      <c r="I1816" s="192" t="str">
        <f>"3251"</f>
        <v>3251</v>
      </c>
      <c r="J1816" s="192" t="s">
        <v>3380</v>
      </c>
      <c r="K1816" s="192" t="s">
        <v>157</v>
      </c>
      <c r="L1816" s="953" t="s">
        <v>84</v>
      </c>
      <c r="M1816" s="103" t="s">
        <v>67</v>
      </c>
      <c r="N1816" s="386" t="s">
        <v>6750</v>
      </c>
      <c r="O1816" s="192" t="s">
        <v>6759</v>
      </c>
      <c r="P1816" s="192" t="s">
        <v>157</v>
      </c>
      <c r="Q1816" s="213" t="s">
        <v>688</v>
      </c>
      <c r="R1816" s="1202"/>
    </row>
    <row r="1817" spans="3:18" ht="13.5" hidden="1" outlineLevel="2" thickBot="1">
      <c r="C1817" s="7" t="s">
        <v>41</v>
      </c>
      <c r="D1817" s="96" t="s">
        <v>3796</v>
      </c>
      <c r="E1817" s="58" t="s">
        <v>8878</v>
      </c>
      <c r="F1817" s="519"/>
      <c r="G1817" s="828"/>
      <c r="H1817" s="520"/>
      <c r="I1817" s="41" t="str">
        <f>"3207"</f>
        <v>3207</v>
      </c>
      <c r="J1817" s="41" t="s">
        <v>3381</v>
      </c>
      <c r="K1817" s="41" t="s">
        <v>132</v>
      </c>
      <c r="L1817" s="42" t="s">
        <v>84</v>
      </c>
      <c r="M1817" s="104" t="s">
        <v>67</v>
      </c>
      <c r="N1817" s="387" t="s">
        <v>6751</v>
      </c>
      <c r="O1817" s="41" t="s">
        <v>7083</v>
      </c>
      <c r="P1817" s="41" t="s">
        <v>124</v>
      </c>
      <c r="Q1817" s="230" t="s">
        <v>688</v>
      </c>
      <c r="R1817" s="1203"/>
    </row>
    <row r="1818" spans="3:18" ht="13.5" hidden="1" outlineLevel="2" thickBot="1">
      <c r="C1818" s="7" t="s">
        <v>41</v>
      </c>
      <c r="D1818" s="96" t="s">
        <v>3796</v>
      </c>
      <c r="E1818" s="58" t="s">
        <v>8878</v>
      </c>
      <c r="F1818" s="198"/>
      <c r="G1818" s="198"/>
      <c r="H1818" s="198"/>
      <c r="I1818" s="198"/>
      <c r="J1818" s="198"/>
      <c r="K1818" s="198"/>
      <c r="L1818" s="198"/>
      <c r="M1818" s="9"/>
      <c r="N1818" s="9"/>
      <c r="O1818" s="9"/>
      <c r="P1818" s="9"/>
      <c r="Q1818" s="7"/>
    </row>
    <row r="1819" spans="3:18" ht="13.5" outlineLevel="1" collapsed="1" thickBot="1">
      <c r="C1819" s="7" t="s">
        <v>41</v>
      </c>
      <c r="D1819" s="96" t="s">
        <v>3796</v>
      </c>
      <c r="E1819" s="3" t="s">
        <v>8879</v>
      </c>
      <c r="F1819" s="13" t="s">
        <v>1162</v>
      </c>
      <c r="G1819" s="14">
        <v>105</v>
      </c>
      <c r="H1819" s="14">
        <v>34</v>
      </c>
      <c r="I1819" s="1198" t="s">
        <v>3824</v>
      </c>
      <c r="J1819" s="1199"/>
      <c r="K1819" s="1199"/>
      <c r="L1819" s="1200"/>
      <c r="M1819" s="120" t="s">
        <v>67</v>
      </c>
      <c r="N1819" s="15"/>
      <c r="O1819" s="1199"/>
      <c r="P1819" s="1205"/>
      <c r="Q1819" s="64" t="s">
        <v>84</v>
      </c>
    </row>
    <row r="1820" spans="3:18" hidden="1" outlineLevel="2">
      <c r="C1820" s="7" t="s">
        <v>41</v>
      </c>
      <c r="D1820" s="96" t="s">
        <v>3796</v>
      </c>
      <c r="E1820" s="58" t="s">
        <v>8879</v>
      </c>
      <c r="F1820" s="17"/>
      <c r="G1820" s="18"/>
      <c r="H1820" s="19"/>
      <c r="I1820" s="26" t="str">
        <f>"3035"</f>
        <v>3035</v>
      </c>
      <c r="J1820" s="26" t="s">
        <v>3368</v>
      </c>
      <c r="K1820" s="26" t="s">
        <v>132</v>
      </c>
      <c r="L1820" s="27" t="s">
        <v>688</v>
      </c>
      <c r="M1820" s="59"/>
      <c r="N1820" s="10"/>
      <c r="O1820" s="47" t="s">
        <v>3706</v>
      </c>
      <c r="P1820" s="26" t="s">
        <v>132</v>
      </c>
      <c r="Q1820" s="222" t="s">
        <v>688</v>
      </c>
      <c r="R1820" s="1192" t="s">
        <v>5974</v>
      </c>
    </row>
    <row r="1821" spans="3:18" hidden="1" outlineLevel="2">
      <c r="C1821" s="7" t="s">
        <v>41</v>
      </c>
      <c r="D1821" s="96" t="s">
        <v>3796</v>
      </c>
      <c r="E1821" s="58" t="s">
        <v>8879</v>
      </c>
      <c r="F1821" s="17"/>
      <c r="G1821" s="18"/>
      <c r="H1821" s="19"/>
      <c r="I1821" s="20" t="s">
        <v>190</v>
      </c>
      <c r="J1821" s="20" t="s">
        <v>3369</v>
      </c>
      <c r="K1821" s="20"/>
      <c r="L1821" s="21" t="s">
        <v>84</v>
      </c>
      <c r="M1821" s="66"/>
      <c r="N1821" s="23"/>
      <c r="O1821" s="20"/>
      <c r="P1821" s="20"/>
      <c r="Q1821" s="213" t="s">
        <v>688</v>
      </c>
      <c r="R1821" s="1193"/>
    </row>
    <row r="1822" spans="3:18" hidden="1" outlineLevel="2">
      <c r="C1822" s="7" t="s">
        <v>41</v>
      </c>
      <c r="D1822" s="96" t="s">
        <v>3796</v>
      </c>
      <c r="E1822" s="58" t="s">
        <v>8879</v>
      </c>
      <c r="F1822" s="17"/>
      <c r="G1822" s="18"/>
      <c r="H1822" s="19"/>
      <c r="I1822" s="26" t="s">
        <v>191</v>
      </c>
      <c r="J1822" s="26" t="s">
        <v>3370</v>
      </c>
      <c r="K1822" s="26" t="s">
        <v>105</v>
      </c>
      <c r="L1822" s="27" t="s">
        <v>688</v>
      </c>
      <c r="M1822" s="97" t="s">
        <v>67</v>
      </c>
      <c r="N1822" s="10" t="s">
        <v>1167</v>
      </c>
      <c r="O1822" s="26" t="s">
        <v>3824</v>
      </c>
      <c r="P1822" s="26" t="s">
        <v>105</v>
      </c>
      <c r="Q1822" s="214" t="s">
        <v>688</v>
      </c>
      <c r="R1822" s="1193"/>
    </row>
    <row r="1823" spans="3:18" hidden="1" outlineLevel="2">
      <c r="C1823" s="7" t="s">
        <v>41</v>
      </c>
      <c r="D1823" s="96" t="s">
        <v>3796</v>
      </c>
      <c r="E1823" s="58" t="s">
        <v>8879</v>
      </c>
      <c r="F1823" s="17"/>
      <c r="G1823" s="18"/>
      <c r="H1823" s="19"/>
      <c r="I1823" s="26" t="s">
        <v>193</v>
      </c>
      <c r="J1823" s="26" t="s">
        <v>3341</v>
      </c>
      <c r="K1823" s="26" t="s">
        <v>132</v>
      </c>
      <c r="L1823" s="27" t="s">
        <v>84</v>
      </c>
      <c r="M1823" s="529"/>
      <c r="N1823" s="530"/>
      <c r="O1823" s="550"/>
      <c r="P1823" s="172"/>
      <c r="Q1823" s="531"/>
      <c r="R1823" s="1193"/>
    </row>
    <row r="1824" spans="3:18" hidden="1" outlineLevel="2">
      <c r="C1824" s="7" t="s">
        <v>41</v>
      </c>
      <c r="D1824" s="96" t="s">
        <v>3796</v>
      </c>
      <c r="E1824" s="58" t="s">
        <v>8879</v>
      </c>
      <c r="F1824" s="17"/>
      <c r="G1824" s="18"/>
      <c r="H1824" s="19"/>
      <c r="I1824" s="26" t="s">
        <v>194</v>
      </c>
      <c r="J1824" s="26" t="s">
        <v>3342</v>
      </c>
      <c r="K1824" s="26" t="s">
        <v>132</v>
      </c>
      <c r="L1824" s="27" t="s">
        <v>84</v>
      </c>
      <c r="M1824" s="123"/>
      <c r="N1824" s="124"/>
      <c r="O1824" s="127"/>
      <c r="P1824" s="127"/>
      <c r="Q1824" s="218"/>
      <c r="R1824" s="1193"/>
    </row>
    <row r="1825" spans="3:18" hidden="1" outlineLevel="2">
      <c r="C1825" s="7" t="s">
        <v>41</v>
      </c>
      <c r="D1825" s="96" t="s">
        <v>3796</v>
      </c>
      <c r="E1825" s="58" t="s">
        <v>8879</v>
      </c>
      <c r="F1825" s="17"/>
      <c r="G1825" s="18"/>
      <c r="H1825" s="19"/>
      <c r="I1825" s="20" t="s">
        <v>195</v>
      </c>
      <c r="J1825" s="20" t="s">
        <v>3371</v>
      </c>
      <c r="K1825" s="20"/>
      <c r="L1825" s="21" t="s">
        <v>84</v>
      </c>
      <c r="M1825" s="128"/>
      <c r="N1825" s="129"/>
      <c r="O1825" s="138"/>
      <c r="P1825" s="138"/>
      <c r="Q1825" s="219"/>
      <c r="R1825" s="1193"/>
    </row>
    <row r="1826" spans="3:18" hidden="1" outlineLevel="2">
      <c r="C1826" s="7" t="s">
        <v>41</v>
      </c>
      <c r="D1826" s="96" t="s">
        <v>3796</v>
      </c>
      <c r="E1826" s="58" t="s">
        <v>8879</v>
      </c>
      <c r="F1826" s="17"/>
      <c r="G1826" s="18"/>
      <c r="H1826" s="19"/>
      <c r="I1826" s="26" t="s">
        <v>196</v>
      </c>
      <c r="J1826" s="26" t="s">
        <v>3372</v>
      </c>
      <c r="K1826" s="26" t="s">
        <v>105</v>
      </c>
      <c r="L1826" s="27" t="s">
        <v>688</v>
      </c>
      <c r="M1826" s="123"/>
      <c r="N1826" s="124"/>
      <c r="O1826" s="126"/>
      <c r="P1826" s="126"/>
      <c r="Q1826" s="218"/>
      <c r="R1826" s="1193"/>
    </row>
    <row r="1827" spans="3:18" hidden="1" outlineLevel="2">
      <c r="C1827" s="7" t="s">
        <v>41</v>
      </c>
      <c r="D1827" s="96" t="s">
        <v>3796</v>
      </c>
      <c r="E1827" s="58" t="s">
        <v>8879</v>
      </c>
      <c r="F1827" s="17"/>
      <c r="G1827" s="18"/>
      <c r="H1827" s="19"/>
      <c r="I1827" s="26" t="s">
        <v>196</v>
      </c>
      <c r="J1827" s="26" t="s">
        <v>3372</v>
      </c>
      <c r="K1827" s="26" t="s">
        <v>105</v>
      </c>
      <c r="L1827" s="27" t="s">
        <v>84</v>
      </c>
      <c r="M1827" s="123"/>
      <c r="N1827" s="124"/>
      <c r="O1827" s="126"/>
      <c r="P1827" s="126"/>
      <c r="Q1827" s="218"/>
      <c r="R1827" s="1193"/>
    </row>
    <row r="1828" spans="3:18" hidden="1" outlineLevel="2">
      <c r="C1828" s="7" t="s">
        <v>41</v>
      </c>
      <c r="D1828" s="96" t="s">
        <v>3796</v>
      </c>
      <c r="E1828" s="58" t="s">
        <v>8879</v>
      </c>
      <c r="F1828" s="17"/>
      <c r="G1828" s="18"/>
      <c r="H1828" s="19"/>
      <c r="I1828" s="26" t="s">
        <v>196</v>
      </c>
      <c r="J1828" s="26" t="s">
        <v>3372</v>
      </c>
      <c r="K1828" s="26" t="s">
        <v>105</v>
      </c>
      <c r="L1828" s="27" t="s">
        <v>84</v>
      </c>
      <c r="M1828" s="123"/>
      <c r="N1828" s="124"/>
      <c r="O1828" s="126"/>
      <c r="P1828" s="126"/>
      <c r="Q1828" s="218"/>
      <c r="R1828" s="1193"/>
    </row>
    <row r="1829" spans="3:18" hidden="1" outlineLevel="2">
      <c r="C1829" s="7" t="s">
        <v>41</v>
      </c>
      <c r="D1829" s="96" t="s">
        <v>3796</v>
      </c>
      <c r="E1829" s="58" t="s">
        <v>8879</v>
      </c>
      <c r="F1829" s="17"/>
      <c r="G1829" s="18"/>
      <c r="H1829" s="19"/>
      <c r="I1829" s="26" t="s">
        <v>196</v>
      </c>
      <c r="J1829" s="26" t="s">
        <v>3372</v>
      </c>
      <c r="K1829" s="26" t="s">
        <v>105</v>
      </c>
      <c r="L1829" s="27" t="s">
        <v>84</v>
      </c>
      <c r="M1829" s="123"/>
      <c r="N1829" s="124"/>
      <c r="O1829" s="126"/>
      <c r="P1829" s="126"/>
      <c r="Q1829" s="218"/>
      <c r="R1829" s="1193"/>
    </row>
    <row r="1830" spans="3:18" hidden="1" outlineLevel="2">
      <c r="C1830" s="7" t="s">
        <v>41</v>
      </c>
      <c r="D1830" s="96" t="s">
        <v>3796</v>
      </c>
      <c r="E1830" s="58" t="s">
        <v>8879</v>
      </c>
      <c r="F1830" s="17"/>
      <c r="G1830" s="18"/>
      <c r="H1830" s="19"/>
      <c r="I1830" s="26" t="s">
        <v>196</v>
      </c>
      <c r="J1830" s="26" t="s">
        <v>3372</v>
      </c>
      <c r="K1830" s="26" t="s">
        <v>105</v>
      </c>
      <c r="L1830" s="27" t="s">
        <v>84</v>
      </c>
      <c r="M1830" s="123"/>
      <c r="N1830" s="124"/>
      <c r="O1830" s="126"/>
      <c r="P1830" s="126"/>
      <c r="Q1830" s="218"/>
      <c r="R1830" s="1193"/>
    </row>
    <row r="1831" spans="3:18" hidden="1" outlineLevel="2">
      <c r="C1831" s="7" t="s">
        <v>41</v>
      </c>
      <c r="D1831" s="96" t="s">
        <v>3796</v>
      </c>
      <c r="E1831" s="58" t="s">
        <v>8879</v>
      </c>
      <c r="F1831" s="17"/>
      <c r="G1831" s="18"/>
      <c r="H1831" s="19"/>
      <c r="I1831" s="20" t="s">
        <v>197</v>
      </c>
      <c r="J1831" s="20" t="s">
        <v>3373</v>
      </c>
      <c r="K1831" s="20"/>
      <c r="L1831" s="21" t="s">
        <v>84</v>
      </c>
      <c r="M1831" s="128"/>
      <c r="N1831" s="129"/>
      <c r="O1831" s="131"/>
      <c r="P1831" s="131"/>
      <c r="Q1831" s="219"/>
      <c r="R1831" s="1193"/>
    </row>
    <row r="1832" spans="3:18" hidden="1" outlineLevel="2">
      <c r="C1832" s="7" t="s">
        <v>41</v>
      </c>
      <c r="D1832" s="96" t="s">
        <v>3796</v>
      </c>
      <c r="E1832" s="58" t="s">
        <v>8879</v>
      </c>
      <c r="F1832" s="17"/>
      <c r="G1832" s="18"/>
      <c r="H1832" s="19"/>
      <c r="I1832" s="26" t="s">
        <v>198</v>
      </c>
      <c r="J1832" s="26" t="s">
        <v>3374</v>
      </c>
      <c r="K1832" s="26" t="s">
        <v>105</v>
      </c>
      <c r="L1832" s="27" t="s">
        <v>688</v>
      </c>
      <c r="M1832" s="123"/>
      <c r="N1832" s="124"/>
      <c r="O1832" s="127"/>
      <c r="P1832" s="127"/>
      <c r="Q1832" s="218"/>
      <c r="R1832" s="1193"/>
    </row>
    <row r="1833" spans="3:18" hidden="1" outlineLevel="2">
      <c r="C1833" s="7" t="s">
        <v>41</v>
      </c>
      <c r="D1833" s="96" t="s">
        <v>3796</v>
      </c>
      <c r="E1833" s="58" t="s">
        <v>8879</v>
      </c>
      <c r="F1833" s="17"/>
      <c r="G1833" s="18"/>
      <c r="H1833" s="19"/>
      <c r="I1833" s="26" t="s">
        <v>198</v>
      </c>
      <c r="J1833" s="26" t="s">
        <v>3374</v>
      </c>
      <c r="K1833" s="26" t="s">
        <v>105</v>
      </c>
      <c r="L1833" s="27" t="s">
        <v>84</v>
      </c>
      <c r="M1833" s="123"/>
      <c r="N1833" s="124"/>
      <c r="O1833" s="127"/>
      <c r="P1833" s="127"/>
      <c r="Q1833" s="218"/>
      <c r="R1833" s="1193"/>
    </row>
    <row r="1834" spans="3:18" hidden="1" outlineLevel="2">
      <c r="C1834" s="7" t="s">
        <v>41</v>
      </c>
      <c r="D1834" s="96" t="s">
        <v>3796</v>
      </c>
      <c r="E1834" s="58" t="s">
        <v>8879</v>
      </c>
      <c r="F1834" s="17"/>
      <c r="G1834" s="18"/>
      <c r="H1834" s="19"/>
      <c r="I1834" s="26" t="s">
        <v>198</v>
      </c>
      <c r="J1834" s="26" t="s">
        <v>3374</v>
      </c>
      <c r="K1834" s="26" t="s">
        <v>105</v>
      </c>
      <c r="L1834" s="27" t="s">
        <v>84</v>
      </c>
      <c r="M1834" s="123"/>
      <c r="N1834" s="124"/>
      <c r="O1834" s="127"/>
      <c r="P1834" s="127"/>
      <c r="Q1834" s="218"/>
      <c r="R1834" s="1193"/>
    </row>
    <row r="1835" spans="3:18" hidden="1" outlineLevel="2">
      <c r="C1835" s="7" t="s">
        <v>41</v>
      </c>
      <c r="D1835" s="96" t="s">
        <v>3796</v>
      </c>
      <c r="E1835" s="58" t="s">
        <v>8879</v>
      </c>
      <c r="F1835" s="17"/>
      <c r="G1835" s="18"/>
      <c r="H1835" s="19"/>
      <c r="I1835" s="26" t="s">
        <v>198</v>
      </c>
      <c r="J1835" s="26" t="s">
        <v>3374</v>
      </c>
      <c r="K1835" s="26" t="s">
        <v>105</v>
      </c>
      <c r="L1835" s="27" t="s">
        <v>84</v>
      </c>
      <c r="M1835" s="123"/>
      <c r="N1835" s="124"/>
      <c r="O1835" s="127"/>
      <c r="P1835" s="127"/>
      <c r="Q1835" s="218"/>
      <c r="R1835" s="1193"/>
    </row>
    <row r="1836" spans="3:18" hidden="1" outlineLevel="2">
      <c r="C1836" s="7" t="s">
        <v>41</v>
      </c>
      <c r="D1836" s="96" t="s">
        <v>3796</v>
      </c>
      <c r="E1836" s="58" t="s">
        <v>8879</v>
      </c>
      <c r="F1836" s="17"/>
      <c r="G1836" s="18"/>
      <c r="H1836" s="19"/>
      <c r="I1836" s="26" t="s">
        <v>198</v>
      </c>
      <c r="J1836" s="26" t="s">
        <v>3374</v>
      </c>
      <c r="K1836" s="26" t="s">
        <v>105</v>
      </c>
      <c r="L1836" s="27" t="s">
        <v>84</v>
      </c>
      <c r="M1836" s="123"/>
      <c r="N1836" s="124"/>
      <c r="O1836" s="127"/>
      <c r="P1836" s="127"/>
      <c r="Q1836" s="218"/>
      <c r="R1836" s="1193"/>
    </row>
    <row r="1837" spans="3:18" hidden="1" outlineLevel="2">
      <c r="C1837" s="7" t="s">
        <v>41</v>
      </c>
      <c r="D1837" s="96" t="s">
        <v>3796</v>
      </c>
      <c r="E1837" s="58" t="s">
        <v>8879</v>
      </c>
      <c r="F1837" s="17"/>
      <c r="G1837" s="18"/>
      <c r="H1837" s="19"/>
      <c r="I1837" s="26" t="s">
        <v>199</v>
      </c>
      <c r="J1837" s="26" t="s">
        <v>3375</v>
      </c>
      <c r="K1837" s="26" t="s">
        <v>132</v>
      </c>
      <c r="L1837" s="27" t="s">
        <v>84</v>
      </c>
      <c r="M1837" s="123"/>
      <c r="N1837" s="124"/>
      <c r="O1837" s="127"/>
      <c r="P1837" s="127"/>
      <c r="Q1837" s="218"/>
      <c r="R1837" s="1193"/>
    </row>
    <row r="1838" spans="3:18" hidden="1" outlineLevel="2">
      <c r="C1838" s="7" t="s">
        <v>41</v>
      </c>
      <c r="D1838" s="96" t="s">
        <v>3796</v>
      </c>
      <c r="E1838" s="58" t="s">
        <v>8879</v>
      </c>
      <c r="F1838" s="17"/>
      <c r="G1838" s="18"/>
      <c r="H1838" s="19"/>
      <c r="I1838" s="20" t="s">
        <v>200</v>
      </c>
      <c r="J1838" s="20" t="s">
        <v>3376</v>
      </c>
      <c r="K1838" s="20"/>
      <c r="L1838" s="21" t="s">
        <v>84</v>
      </c>
      <c r="M1838" s="128"/>
      <c r="N1838" s="129"/>
      <c r="O1838" s="131"/>
      <c r="P1838" s="131"/>
      <c r="Q1838" s="219"/>
      <c r="R1838" s="1193"/>
    </row>
    <row r="1839" spans="3:18" hidden="1" outlineLevel="2">
      <c r="C1839" s="7" t="s">
        <v>41</v>
      </c>
      <c r="D1839" s="96" t="s">
        <v>3796</v>
      </c>
      <c r="E1839" s="58" t="s">
        <v>8879</v>
      </c>
      <c r="F1839" s="17"/>
      <c r="G1839" s="18"/>
      <c r="H1839" s="19"/>
      <c r="I1839" s="26" t="s">
        <v>201</v>
      </c>
      <c r="J1839" s="26" t="s">
        <v>3377</v>
      </c>
      <c r="K1839" s="26" t="s">
        <v>105</v>
      </c>
      <c r="L1839" s="27" t="s">
        <v>688</v>
      </c>
      <c r="M1839" s="148"/>
      <c r="N1839" s="149"/>
      <c r="O1839" s="127"/>
      <c r="P1839" s="127"/>
      <c r="Q1839" s="218"/>
      <c r="R1839" s="1193"/>
    </row>
    <row r="1840" spans="3:18" hidden="1" outlineLevel="2">
      <c r="C1840" s="7" t="s">
        <v>41</v>
      </c>
      <c r="D1840" s="96" t="s">
        <v>3796</v>
      </c>
      <c r="E1840" s="58" t="s">
        <v>8879</v>
      </c>
      <c r="F1840" s="17"/>
      <c r="G1840" s="18"/>
      <c r="H1840" s="19"/>
      <c r="I1840" s="26" t="s">
        <v>201</v>
      </c>
      <c r="J1840" s="26" t="s">
        <v>3377</v>
      </c>
      <c r="K1840" s="26" t="s">
        <v>105</v>
      </c>
      <c r="L1840" s="27" t="s">
        <v>84</v>
      </c>
      <c r="M1840" s="123"/>
      <c r="N1840" s="124"/>
      <c r="O1840" s="127"/>
      <c r="P1840" s="127"/>
      <c r="Q1840" s="218"/>
      <c r="R1840" s="1193"/>
    </row>
    <row r="1841" spans="1:18" hidden="1" outlineLevel="2">
      <c r="C1841" s="7" t="s">
        <v>41</v>
      </c>
      <c r="D1841" s="96" t="s">
        <v>3796</v>
      </c>
      <c r="E1841" s="58" t="s">
        <v>8879</v>
      </c>
      <c r="F1841" s="17"/>
      <c r="G1841" s="18"/>
      <c r="H1841" s="19"/>
      <c r="I1841" s="26" t="s">
        <v>201</v>
      </c>
      <c r="J1841" s="26" t="s">
        <v>3377</v>
      </c>
      <c r="K1841" s="26" t="s">
        <v>105</v>
      </c>
      <c r="L1841" s="27" t="s">
        <v>84</v>
      </c>
      <c r="M1841" s="123"/>
      <c r="N1841" s="124"/>
      <c r="O1841" s="127"/>
      <c r="P1841" s="127"/>
      <c r="Q1841" s="218"/>
      <c r="R1841" s="1193"/>
    </row>
    <row r="1842" spans="1:18" hidden="1" outlineLevel="2">
      <c r="C1842" s="7" t="s">
        <v>41</v>
      </c>
      <c r="D1842" s="96" t="s">
        <v>3796</v>
      </c>
      <c r="E1842" s="58" t="s">
        <v>8879</v>
      </c>
      <c r="F1842" s="17"/>
      <c r="G1842" s="18"/>
      <c r="H1842" s="19"/>
      <c r="I1842" s="26" t="s">
        <v>201</v>
      </c>
      <c r="J1842" s="26" t="s">
        <v>3377</v>
      </c>
      <c r="K1842" s="26" t="s">
        <v>105</v>
      </c>
      <c r="L1842" s="27" t="s">
        <v>84</v>
      </c>
      <c r="M1842" s="123"/>
      <c r="N1842" s="124"/>
      <c r="O1842" s="127"/>
      <c r="P1842" s="127"/>
      <c r="Q1842" s="218"/>
      <c r="R1842" s="1193"/>
    </row>
    <row r="1843" spans="1:18" hidden="1" outlineLevel="2">
      <c r="C1843" s="7" t="s">
        <v>41</v>
      </c>
      <c r="D1843" s="96" t="s">
        <v>3796</v>
      </c>
      <c r="E1843" s="58" t="s">
        <v>8879</v>
      </c>
      <c r="F1843" s="17"/>
      <c r="G1843" s="18"/>
      <c r="H1843" s="19"/>
      <c r="I1843" s="20" t="str">
        <f>"3164"</f>
        <v>3164</v>
      </c>
      <c r="J1843" s="20" t="s">
        <v>3378</v>
      </c>
      <c r="K1843" s="20" t="s">
        <v>105</v>
      </c>
      <c r="L1843" s="21" t="s">
        <v>84</v>
      </c>
      <c r="M1843" s="132"/>
      <c r="N1843" s="133"/>
      <c r="O1843" s="131"/>
      <c r="P1843" s="131"/>
      <c r="Q1843" s="219"/>
      <c r="R1843" s="1193"/>
    </row>
    <row r="1844" spans="1:18" hidden="1" outlineLevel="2">
      <c r="C1844" s="7" t="s">
        <v>41</v>
      </c>
      <c r="D1844" s="96" t="s">
        <v>3796</v>
      </c>
      <c r="E1844" s="58" t="s">
        <v>8879</v>
      </c>
      <c r="F1844" s="17"/>
      <c r="G1844" s="18"/>
      <c r="H1844" s="19"/>
      <c r="I1844" s="20" t="str">
        <f>"3229"</f>
        <v>3229</v>
      </c>
      <c r="J1844" s="20" t="s">
        <v>3379</v>
      </c>
      <c r="K1844" s="20" t="s">
        <v>157</v>
      </c>
      <c r="L1844" s="21" t="s">
        <v>84</v>
      </c>
      <c r="M1844" s="128"/>
      <c r="N1844" s="129"/>
      <c r="O1844" s="131"/>
      <c r="P1844" s="131"/>
      <c r="Q1844" s="219"/>
      <c r="R1844" s="1193"/>
    </row>
    <row r="1845" spans="1:18" hidden="1" outlineLevel="2">
      <c r="C1845" s="7" t="s">
        <v>41</v>
      </c>
      <c r="D1845" s="96" t="s">
        <v>3796</v>
      </c>
      <c r="E1845" s="58" t="s">
        <v>8879</v>
      </c>
      <c r="F1845" s="17"/>
      <c r="G1845" s="18"/>
      <c r="H1845" s="19"/>
      <c r="I1845" s="20" t="str">
        <f>"3251"</f>
        <v>3251</v>
      </c>
      <c r="J1845" s="20" t="s">
        <v>3380</v>
      </c>
      <c r="K1845" s="20" t="s">
        <v>157</v>
      </c>
      <c r="L1845" s="21" t="s">
        <v>84</v>
      </c>
      <c r="M1845" s="132"/>
      <c r="N1845" s="133"/>
      <c r="O1845" s="131"/>
      <c r="P1845" s="131"/>
      <c r="Q1845" s="219"/>
      <c r="R1845" s="1193"/>
    </row>
    <row r="1846" spans="1:18" ht="13.5" hidden="1" outlineLevel="2" thickBot="1">
      <c r="C1846" s="7" t="s">
        <v>41</v>
      </c>
      <c r="D1846" s="96" t="s">
        <v>3796</v>
      </c>
      <c r="E1846" s="58" t="s">
        <v>8879</v>
      </c>
      <c r="F1846" s="38"/>
      <c r="G1846" s="39"/>
      <c r="H1846" s="40"/>
      <c r="I1846" s="41" t="str">
        <f>"3207"</f>
        <v>3207</v>
      </c>
      <c r="J1846" s="41" t="s">
        <v>3381</v>
      </c>
      <c r="K1846" s="41" t="s">
        <v>132</v>
      </c>
      <c r="L1846" s="42" t="s">
        <v>84</v>
      </c>
      <c r="M1846" s="135"/>
      <c r="N1846" s="136"/>
      <c r="O1846" s="137"/>
      <c r="P1846" s="137"/>
      <c r="Q1846" s="220"/>
      <c r="R1846" s="1195"/>
    </row>
    <row r="1847" spans="1:18" ht="13.5" hidden="1" outlineLevel="2" thickBot="1">
      <c r="C1847" s="7" t="s">
        <v>41</v>
      </c>
      <c r="D1847" s="96" t="s">
        <v>3796</v>
      </c>
      <c r="E1847" s="58" t="s">
        <v>8879</v>
      </c>
      <c r="F1847" s="198"/>
      <c r="G1847" s="198"/>
      <c r="H1847" s="198"/>
      <c r="I1847" s="198"/>
      <c r="J1847" s="198"/>
      <c r="K1847" s="198"/>
      <c r="L1847" s="198"/>
      <c r="M1847" s="9"/>
      <c r="N1847" s="9"/>
      <c r="O1847" s="9"/>
      <c r="P1847" s="9"/>
      <c r="Q1847" s="7"/>
    </row>
    <row r="1848" spans="1:18" ht="13.5" outlineLevel="1" collapsed="1" thickBot="1">
      <c r="A1848" s="7" t="s">
        <v>41</v>
      </c>
      <c r="B1848" s="7" t="s">
        <v>41</v>
      </c>
      <c r="C1848" s="7" t="s">
        <v>41</v>
      </c>
      <c r="D1848" s="96" t="s">
        <v>3796</v>
      </c>
      <c r="E1848" s="3" t="s">
        <v>8880</v>
      </c>
      <c r="F1848" s="13" t="s">
        <v>604</v>
      </c>
      <c r="G1848" s="14">
        <v>113</v>
      </c>
      <c r="H1848" s="14">
        <v>38</v>
      </c>
      <c r="I1848" s="1198" t="s">
        <v>3827</v>
      </c>
      <c r="J1848" s="1199"/>
      <c r="K1848" s="1199"/>
      <c r="L1848" s="1200"/>
      <c r="M1848" s="121" t="s">
        <v>67</v>
      </c>
      <c r="N1848" s="15"/>
      <c r="O1848" s="1199"/>
      <c r="P1848" s="1205"/>
      <c r="Q1848" s="64" t="s">
        <v>84</v>
      </c>
    </row>
    <row r="1849" spans="1:18" ht="36" hidden="1" outlineLevel="2">
      <c r="A1849" s="7" t="s">
        <v>41</v>
      </c>
      <c r="B1849" s="7" t="s">
        <v>41</v>
      </c>
      <c r="C1849" s="7" t="s">
        <v>41</v>
      </c>
      <c r="D1849" s="96" t="s">
        <v>3796</v>
      </c>
      <c r="E1849" s="58" t="s">
        <v>8880</v>
      </c>
      <c r="F1849" s="17"/>
      <c r="G1849" s="18"/>
      <c r="H1849" s="19"/>
      <c r="I1849" s="26" t="str">
        <f>"5463"</f>
        <v>5463</v>
      </c>
      <c r="J1849" s="26" t="s">
        <v>3450</v>
      </c>
      <c r="K1849" s="33" t="s">
        <v>132</v>
      </c>
      <c r="L1849" s="31" t="s">
        <v>688</v>
      </c>
      <c r="M1849" s="251" t="s">
        <v>67</v>
      </c>
      <c r="N1849" s="252" t="s">
        <v>605</v>
      </c>
      <c r="O1849" s="274" t="s">
        <v>3912</v>
      </c>
      <c r="P1849" s="88" t="s">
        <v>126</v>
      </c>
      <c r="Q1849" s="214" t="s">
        <v>688</v>
      </c>
      <c r="R1849" s="1228" t="s">
        <v>5428</v>
      </c>
    </row>
    <row r="1850" spans="1:18" hidden="1" outlineLevel="2">
      <c r="A1850" s="7" t="s">
        <v>41</v>
      </c>
      <c r="B1850" s="7" t="s">
        <v>41</v>
      </c>
      <c r="C1850" s="7" t="s">
        <v>41</v>
      </c>
      <c r="D1850" s="96" t="s">
        <v>3796</v>
      </c>
      <c r="E1850" s="58" t="s">
        <v>8880</v>
      </c>
      <c r="F1850" s="17"/>
      <c r="G1850" s="18"/>
      <c r="H1850" s="19"/>
      <c r="I1850" s="20" t="s">
        <v>345</v>
      </c>
      <c r="J1850" s="20" t="s">
        <v>3451</v>
      </c>
      <c r="K1850" s="24"/>
      <c r="L1850" s="25" t="s">
        <v>84</v>
      </c>
      <c r="M1850" s="205"/>
      <c r="N1850" s="255"/>
      <c r="O1850" s="270"/>
      <c r="P1850" s="270"/>
      <c r="Q1850" s="219"/>
      <c r="R1850" s="1193"/>
    </row>
    <row r="1851" spans="1:18" hidden="1" outlineLevel="2">
      <c r="A1851" s="7" t="s">
        <v>41</v>
      </c>
      <c r="B1851" s="7" t="s">
        <v>41</v>
      </c>
      <c r="C1851" s="7" t="s">
        <v>41</v>
      </c>
      <c r="D1851" s="96" t="s">
        <v>3796</v>
      </c>
      <c r="E1851" s="58" t="s">
        <v>8880</v>
      </c>
      <c r="F1851" s="17"/>
      <c r="G1851" s="18"/>
      <c r="H1851" s="19"/>
      <c r="I1851" s="26" t="s">
        <v>346</v>
      </c>
      <c r="J1851" s="26" t="s">
        <v>3452</v>
      </c>
      <c r="K1851" s="33" t="s">
        <v>105</v>
      </c>
      <c r="L1851" s="31" t="s">
        <v>84</v>
      </c>
      <c r="M1851" s="203"/>
      <c r="N1851" s="256"/>
      <c r="O1851" s="171"/>
      <c r="P1851" s="171"/>
      <c r="Q1851" s="218"/>
      <c r="R1851" s="1193"/>
    </row>
    <row r="1852" spans="1:18" hidden="1" outlineLevel="2">
      <c r="A1852" s="7" t="s">
        <v>41</v>
      </c>
      <c r="B1852" s="7" t="s">
        <v>41</v>
      </c>
      <c r="C1852" s="7" t="s">
        <v>41</v>
      </c>
      <c r="D1852" s="96" t="s">
        <v>3796</v>
      </c>
      <c r="E1852" s="58" t="s">
        <v>8880</v>
      </c>
      <c r="F1852" s="17"/>
      <c r="G1852" s="18"/>
      <c r="H1852" s="19"/>
      <c r="I1852" s="54" t="s">
        <v>347</v>
      </c>
      <c r="J1852" s="54" t="s">
        <v>3453</v>
      </c>
      <c r="K1852" s="73" t="s">
        <v>132</v>
      </c>
      <c r="L1852" s="55" t="s">
        <v>84</v>
      </c>
      <c r="M1852" s="203"/>
      <c r="N1852" s="256"/>
      <c r="O1852" s="171"/>
      <c r="P1852" s="171"/>
      <c r="Q1852" s="218"/>
      <c r="R1852" s="1193"/>
    </row>
    <row r="1853" spans="1:18" hidden="1" outlineLevel="2">
      <c r="A1853" s="7" t="s">
        <v>41</v>
      </c>
      <c r="B1853" s="7" t="s">
        <v>41</v>
      </c>
      <c r="C1853" s="7" t="s">
        <v>41</v>
      </c>
      <c r="D1853" s="96" t="s">
        <v>3796</v>
      </c>
      <c r="E1853" s="58" t="s">
        <v>8880</v>
      </c>
      <c r="F1853" s="17"/>
      <c r="G1853" s="18"/>
      <c r="H1853" s="19"/>
      <c r="I1853" s="34" t="str">
        <f>"4471"</f>
        <v>4471</v>
      </c>
      <c r="J1853" s="34" t="s">
        <v>3454</v>
      </c>
      <c r="K1853" s="36" t="s">
        <v>132</v>
      </c>
      <c r="L1853" s="74" t="s">
        <v>84</v>
      </c>
      <c r="M1853" s="166"/>
      <c r="N1853" s="271"/>
      <c r="O1853" s="275"/>
      <c r="P1853" s="272"/>
      <c r="Q1853" s="227"/>
      <c r="R1853" s="1193"/>
    </row>
    <row r="1854" spans="1:18" hidden="1" outlineLevel="2">
      <c r="A1854" s="7" t="s">
        <v>41</v>
      </c>
      <c r="B1854" s="7" t="s">
        <v>41</v>
      </c>
      <c r="C1854" s="7" t="s">
        <v>41</v>
      </c>
      <c r="D1854" s="96" t="s">
        <v>3796</v>
      </c>
      <c r="E1854" s="58" t="s">
        <v>8880</v>
      </c>
      <c r="F1854" s="17"/>
      <c r="G1854" s="18"/>
      <c r="H1854" s="19"/>
      <c r="I1854" s="26" t="str">
        <f>"1227"</f>
        <v>1227</v>
      </c>
      <c r="J1854" s="26" t="s">
        <v>3455</v>
      </c>
      <c r="K1854" s="33" t="s">
        <v>132</v>
      </c>
      <c r="L1854" s="31" t="s">
        <v>84</v>
      </c>
      <c r="M1854" s="166"/>
      <c r="N1854" s="271"/>
      <c r="O1854" s="272"/>
      <c r="P1854" s="272"/>
      <c r="Q1854" s="227"/>
      <c r="R1854" s="1193"/>
    </row>
    <row r="1855" spans="1:18" hidden="1" outlineLevel="2">
      <c r="A1855" s="7" t="s">
        <v>41</v>
      </c>
      <c r="B1855" s="7" t="s">
        <v>41</v>
      </c>
      <c r="C1855" s="7" t="s">
        <v>41</v>
      </c>
      <c r="D1855" s="96" t="s">
        <v>3796</v>
      </c>
      <c r="E1855" s="58" t="s">
        <v>8880</v>
      </c>
      <c r="F1855" s="17"/>
      <c r="G1855" s="18"/>
      <c r="H1855" s="19"/>
      <c r="I1855" s="20" t="s">
        <v>348</v>
      </c>
      <c r="J1855" s="20" t="s">
        <v>3456</v>
      </c>
      <c r="K1855" s="24"/>
      <c r="L1855" s="25" t="s">
        <v>84</v>
      </c>
      <c r="M1855" s="203"/>
      <c r="N1855" s="256"/>
      <c r="O1855" s="171"/>
      <c r="P1855" s="171"/>
      <c r="Q1855" s="218"/>
      <c r="R1855" s="1193"/>
    </row>
    <row r="1856" spans="1:18" hidden="1" outlineLevel="2">
      <c r="A1856" s="7" t="s">
        <v>41</v>
      </c>
      <c r="B1856" s="7" t="s">
        <v>41</v>
      </c>
      <c r="C1856" s="7" t="s">
        <v>41</v>
      </c>
      <c r="D1856" s="96" t="s">
        <v>3796</v>
      </c>
      <c r="E1856" s="58" t="s">
        <v>8880</v>
      </c>
      <c r="F1856" s="17"/>
      <c r="G1856" s="18"/>
      <c r="H1856" s="19"/>
      <c r="I1856" s="26" t="s">
        <v>349</v>
      </c>
      <c r="J1856" s="26" t="s">
        <v>3457</v>
      </c>
      <c r="K1856" s="33" t="s">
        <v>132</v>
      </c>
      <c r="L1856" s="31" t="s">
        <v>84</v>
      </c>
      <c r="M1856" s="203"/>
      <c r="N1856" s="256"/>
      <c r="O1856" s="276"/>
      <c r="P1856" s="171"/>
      <c r="Q1856" s="218"/>
      <c r="R1856" s="1193"/>
    </row>
    <row r="1857" spans="1:18" hidden="1" outlineLevel="2">
      <c r="A1857" s="7" t="s">
        <v>41</v>
      </c>
      <c r="B1857" s="7" t="s">
        <v>41</v>
      </c>
      <c r="C1857" s="7" t="s">
        <v>41</v>
      </c>
      <c r="D1857" s="96" t="s">
        <v>3796</v>
      </c>
      <c r="E1857" s="58" t="s">
        <v>8880</v>
      </c>
      <c r="F1857" s="17"/>
      <c r="G1857" s="18"/>
      <c r="H1857" s="19"/>
      <c r="I1857" s="26" t="s">
        <v>350</v>
      </c>
      <c r="J1857" s="26" t="s">
        <v>3341</v>
      </c>
      <c r="K1857" s="33" t="s">
        <v>132</v>
      </c>
      <c r="L1857" s="31" t="s">
        <v>84</v>
      </c>
      <c r="M1857" s="203"/>
      <c r="N1857" s="256"/>
      <c r="O1857" s="171"/>
      <c r="P1857" s="171"/>
      <c r="Q1857" s="218"/>
      <c r="R1857" s="1193"/>
    </row>
    <row r="1858" spans="1:18" hidden="1" outlineLevel="2">
      <c r="A1858" s="7" t="s">
        <v>41</v>
      </c>
      <c r="B1858" s="7" t="s">
        <v>41</v>
      </c>
      <c r="C1858" s="7" t="s">
        <v>41</v>
      </c>
      <c r="D1858" s="96" t="s">
        <v>3796</v>
      </c>
      <c r="E1858" s="58" t="s">
        <v>8880</v>
      </c>
      <c r="F1858" s="17"/>
      <c r="G1858" s="18"/>
      <c r="H1858" s="19"/>
      <c r="I1858" s="26" t="s">
        <v>351</v>
      </c>
      <c r="J1858" s="26" t="s">
        <v>3342</v>
      </c>
      <c r="K1858" s="33" t="s">
        <v>132</v>
      </c>
      <c r="L1858" s="31" t="s">
        <v>84</v>
      </c>
      <c r="M1858" s="203"/>
      <c r="N1858" s="256"/>
      <c r="O1858" s="171"/>
      <c r="P1858" s="171"/>
      <c r="Q1858" s="218"/>
      <c r="R1858" s="1193"/>
    </row>
    <row r="1859" spans="1:18" hidden="1" outlineLevel="2">
      <c r="A1859" s="7" t="s">
        <v>41</v>
      </c>
      <c r="B1859" s="7" t="s">
        <v>41</v>
      </c>
      <c r="C1859" s="7" t="s">
        <v>41</v>
      </c>
      <c r="D1859" s="96" t="s">
        <v>3796</v>
      </c>
      <c r="E1859" s="58" t="s">
        <v>8880</v>
      </c>
      <c r="F1859" s="17"/>
      <c r="G1859" s="18"/>
      <c r="H1859" s="19"/>
      <c r="I1859" s="26" t="s">
        <v>352</v>
      </c>
      <c r="J1859" s="26" t="s">
        <v>353</v>
      </c>
      <c r="K1859" s="33" t="s">
        <v>105</v>
      </c>
      <c r="L1859" s="31" t="s">
        <v>84</v>
      </c>
      <c r="M1859" s="203"/>
      <c r="N1859" s="256"/>
      <c r="O1859" s="171"/>
      <c r="P1859" s="171"/>
      <c r="Q1859" s="218"/>
      <c r="R1859" s="1193"/>
    </row>
    <row r="1860" spans="1:18" ht="13.5" hidden="1" outlineLevel="2" thickBot="1">
      <c r="A1860" s="7" t="s">
        <v>41</v>
      </c>
      <c r="B1860" s="7" t="s">
        <v>41</v>
      </c>
      <c r="C1860" s="7" t="s">
        <v>41</v>
      </c>
      <c r="D1860" s="96" t="s">
        <v>3796</v>
      </c>
      <c r="E1860" s="58" t="s">
        <v>8880</v>
      </c>
      <c r="F1860" s="38"/>
      <c r="G1860" s="39"/>
      <c r="H1860" s="40"/>
      <c r="I1860" s="48" t="s">
        <v>352</v>
      </c>
      <c r="J1860" s="48" t="s">
        <v>353</v>
      </c>
      <c r="K1860" s="273" t="s">
        <v>105</v>
      </c>
      <c r="L1860" s="60" t="s">
        <v>84</v>
      </c>
      <c r="M1860" s="261"/>
      <c r="N1860" s="262"/>
      <c r="O1860" s="266"/>
      <c r="P1860" s="266"/>
      <c r="Q1860" s="221"/>
      <c r="R1860" s="1195"/>
    </row>
    <row r="1861" spans="1:18" ht="13.5" hidden="1" outlineLevel="2" thickBot="1">
      <c r="A1861" s="7" t="s">
        <v>41</v>
      </c>
      <c r="B1861" s="7" t="s">
        <v>41</v>
      </c>
      <c r="C1861" s="7" t="s">
        <v>41</v>
      </c>
      <c r="D1861" s="96" t="s">
        <v>3796</v>
      </c>
      <c r="E1861" s="58" t="s">
        <v>8880</v>
      </c>
      <c r="F1861" s="198"/>
      <c r="G1861" s="198"/>
      <c r="H1861" s="198"/>
      <c r="I1861" s="198"/>
      <c r="J1861" s="198"/>
      <c r="K1861" s="198"/>
      <c r="L1861" s="198"/>
      <c r="M1861" s="9"/>
      <c r="N1861" s="9"/>
      <c r="O1861" s="9"/>
      <c r="P1861" s="9"/>
      <c r="Q1861" s="7"/>
    </row>
    <row r="1862" spans="1:18" ht="13.5" outlineLevel="1" collapsed="1" thickBot="1">
      <c r="C1862" s="7" t="s">
        <v>41</v>
      </c>
      <c r="D1862" s="96" t="s">
        <v>3796</v>
      </c>
      <c r="E1862" s="3" t="s">
        <v>8881</v>
      </c>
      <c r="F1862" s="13" t="s">
        <v>1113</v>
      </c>
      <c r="G1862" s="14">
        <v>113</v>
      </c>
      <c r="H1862" s="14">
        <v>38</v>
      </c>
      <c r="I1862" s="1198" t="s">
        <v>3828</v>
      </c>
      <c r="J1862" s="1199"/>
      <c r="K1862" s="1199"/>
      <c r="L1862" s="1200"/>
      <c r="M1862" s="121" t="s">
        <v>67</v>
      </c>
      <c r="N1862" s="15"/>
      <c r="O1862" s="1190" t="s">
        <v>3837</v>
      </c>
      <c r="P1862" s="1197"/>
      <c r="Q1862" s="212" t="s">
        <v>109</v>
      </c>
    </row>
    <row r="1863" spans="1:18" hidden="1" outlineLevel="2">
      <c r="C1863" s="7" t="s">
        <v>41</v>
      </c>
      <c r="D1863" s="96" t="s">
        <v>3796</v>
      </c>
      <c r="E1863" s="58" t="s">
        <v>8881</v>
      </c>
      <c r="F1863" s="17"/>
      <c r="G1863" s="18"/>
      <c r="H1863" s="19"/>
      <c r="I1863" s="26" t="str">
        <f>"5463"</f>
        <v>5463</v>
      </c>
      <c r="J1863" s="26" t="s">
        <v>3450</v>
      </c>
      <c r="K1863" s="33" t="s">
        <v>132</v>
      </c>
      <c r="L1863" s="31" t="s">
        <v>688</v>
      </c>
      <c r="M1863" s="254"/>
      <c r="N1863" s="252"/>
      <c r="O1863" s="89" t="s">
        <v>1112</v>
      </c>
      <c r="P1863" s="88" t="s">
        <v>132</v>
      </c>
      <c r="Q1863" s="214" t="s">
        <v>688</v>
      </c>
      <c r="R1863" s="1228" t="s">
        <v>5975</v>
      </c>
    </row>
    <row r="1864" spans="1:18" hidden="1" outlineLevel="2">
      <c r="C1864" s="7" t="s">
        <v>41</v>
      </c>
      <c r="D1864" s="96" t="s">
        <v>3796</v>
      </c>
      <c r="E1864" s="58" t="s">
        <v>8881</v>
      </c>
      <c r="F1864" s="17"/>
      <c r="G1864" s="18"/>
      <c r="H1864" s="19"/>
      <c r="I1864" s="20" t="s">
        <v>345</v>
      </c>
      <c r="J1864" s="20" t="s">
        <v>3451</v>
      </c>
      <c r="K1864" s="24"/>
      <c r="L1864" s="25" t="s">
        <v>84</v>
      </c>
      <c r="M1864" s="205"/>
      <c r="N1864" s="255"/>
      <c r="O1864" s="270"/>
      <c r="P1864" s="270"/>
      <c r="Q1864" s="219"/>
      <c r="R1864" s="1193"/>
    </row>
    <row r="1865" spans="1:18" hidden="1" outlineLevel="2">
      <c r="C1865" s="7" t="s">
        <v>41</v>
      </c>
      <c r="D1865" s="96" t="s">
        <v>3796</v>
      </c>
      <c r="E1865" s="58" t="s">
        <v>8881</v>
      </c>
      <c r="F1865" s="17"/>
      <c r="G1865" s="18"/>
      <c r="H1865" s="19"/>
      <c r="I1865" s="26" t="s">
        <v>346</v>
      </c>
      <c r="J1865" s="26" t="s">
        <v>3452</v>
      </c>
      <c r="K1865" s="33" t="s">
        <v>105</v>
      </c>
      <c r="L1865" s="31" t="s">
        <v>84</v>
      </c>
      <c r="M1865" s="203"/>
      <c r="N1865" s="256"/>
      <c r="O1865" s="171"/>
      <c r="P1865" s="171"/>
      <c r="Q1865" s="218"/>
      <c r="R1865" s="1193"/>
    </row>
    <row r="1866" spans="1:18" hidden="1" outlineLevel="2">
      <c r="C1866" s="7" t="s">
        <v>41</v>
      </c>
      <c r="D1866" s="96" t="s">
        <v>3796</v>
      </c>
      <c r="E1866" s="58" t="s">
        <v>8881</v>
      </c>
      <c r="F1866" s="17"/>
      <c r="G1866" s="18"/>
      <c r="H1866" s="19"/>
      <c r="I1866" s="54" t="s">
        <v>347</v>
      </c>
      <c r="J1866" s="54" t="s">
        <v>3453</v>
      </c>
      <c r="K1866" s="73" t="s">
        <v>132</v>
      </c>
      <c r="L1866" s="55" t="s">
        <v>84</v>
      </c>
      <c r="M1866" s="207"/>
      <c r="N1866" s="412"/>
      <c r="O1866" s="90"/>
      <c r="P1866" s="88" t="s">
        <v>132</v>
      </c>
      <c r="Q1866" s="214" t="s">
        <v>688</v>
      </c>
      <c r="R1866" s="1193"/>
    </row>
    <row r="1867" spans="1:18" hidden="1" outlineLevel="2">
      <c r="C1867" s="7" t="s">
        <v>41</v>
      </c>
      <c r="D1867" s="96" t="s">
        <v>3796</v>
      </c>
      <c r="E1867" s="58" t="s">
        <v>8881</v>
      </c>
      <c r="F1867" s="17"/>
      <c r="G1867" s="18"/>
      <c r="H1867" s="19"/>
      <c r="I1867" s="34" t="str">
        <f>"4471"</f>
        <v>4471</v>
      </c>
      <c r="J1867" s="34" t="s">
        <v>3454</v>
      </c>
      <c r="K1867" s="36" t="s">
        <v>132</v>
      </c>
      <c r="L1867" s="74" t="s">
        <v>84</v>
      </c>
      <c r="M1867" s="257"/>
      <c r="N1867" s="258"/>
      <c r="O1867" s="277" t="s">
        <v>770</v>
      </c>
      <c r="P1867" s="253" t="s">
        <v>132</v>
      </c>
      <c r="Q1867" s="217" t="s">
        <v>688</v>
      </c>
      <c r="R1867" s="1193"/>
    </row>
    <row r="1868" spans="1:18" hidden="1" outlineLevel="2">
      <c r="C1868" s="7" t="s">
        <v>41</v>
      </c>
      <c r="D1868" s="96" t="s">
        <v>3796</v>
      </c>
      <c r="E1868" s="58" t="s">
        <v>8881</v>
      </c>
      <c r="F1868" s="17"/>
      <c r="G1868" s="18"/>
      <c r="H1868" s="19"/>
      <c r="I1868" s="26" t="str">
        <f>"1227"</f>
        <v>1227</v>
      </c>
      <c r="J1868" s="26" t="s">
        <v>3455</v>
      </c>
      <c r="K1868" s="33" t="s">
        <v>132</v>
      </c>
      <c r="L1868" s="31" t="s">
        <v>84</v>
      </c>
      <c r="M1868" s="196"/>
      <c r="N1868" s="414"/>
      <c r="O1868" s="253"/>
      <c r="P1868" s="253" t="s">
        <v>102</v>
      </c>
      <c r="Q1868" s="217" t="s">
        <v>688</v>
      </c>
      <c r="R1868" s="1193"/>
    </row>
    <row r="1869" spans="1:18" hidden="1" outlineLevel="2">
      <c r="C1869" s="7" t="s">
        <v>41</v>
      </c>
      <c r="D1869" s="96" t="s">
        <v>3796</v>
      </c>
      <c r="E1869" s="58" t="s">
        <v>8881</v>
      </c>
      <c r="F1869" s="17"/>
      <c r="G1869" s="18"/>
      <c r="H1869" s="19"/>
      <c r="I1869" s="20" t="s">
        <v>348</v>
      </c>
      <c r="J1869" s="20" t="s">
        <v>3456</v>
      </c>
      <c r="K1869" s="24"/>
      <c r="L1869" s="25" t="s">
        <v>84</v>
      </c>
      <c r="M1869" s="259"/>
      <c r="N1869" s="260"/>
      <c r="O1869" s="88"/>
      <c r="P1869" s="88"/>
      <c r="Q1869" s="214" t="s">
        <v>688</v>
      </c>
      <c r="R1869" s="1193"/>
    </row>
    <row r="1870" spans="1:18" hidden="1" outlineLevel="2">
      <c r="C1870" s="7" t="s">
        <v>41</v>
      </c>
      <c r="D1870" s="96" t="s">
        <v>3796</v>
      </c>
      <c r="E1870" s="58" t="s">
        <v>8881</v>
      </c>
      <c r="F1870" s="17"/>
      <c r="G1870" s="18"/>
      <c r="H1870" s="19"/>
      <c r="I1870" s="26" t="s">
        <v>349</v>
      </c>
      <c r="J1870" s="26" t="s">
        <v>3457</v>
      </c>
      <c r="K1870" s="33" t="s">
        <v>132</v>
      </c>
      <c r="L1870" s="31" t="s">
        <v>84</v>
      </c>
      <c r="M1870" s="259"/>
      <c r="N1870" s="260"/>
      <c r="O1870" s="89" t="s">
        <v>771</v>
      </c>
      <c r="P1870" s="88" t="s">
        <v>132</v>
      </c>
      <c r="Q1870" s="214" t="s">
        <v>688</v>
      </c>
      <c r="R1870" s="1193"/>
    </row>
    <row r="1871" spans="1:18" hidden="1" outlineLevel="2">
      <c r="C1871" s="7" t="s">
        <v>41</v>
      </c>
      <c r="D1871" s="96" t="s">
        <v>3796</v>
      </c>
      <c r="E1871" s="58" t="s">
        <v>8881</v>
      </c>
      <c r="F1871" s="17"/>
      <c r="G1871" s="18"/>
      <c r="H1871" s="19"/>
      <c r="I1871" s="26" t="s">
        <v>350</v>
      </c>
      <c r="J1871" s="26" t="s">
        <v>3341</v>
      </c>
      <c r="K1871" s="33" t="s">
        <v>132</v>
      </c>
      <c r="L1871" s="31" t="s">
        <v>84</v>
      </c>
      <c r="M1871" s="203"/>
      <c r="N1871" s="256"/>
      <c r="O1871" s="171"/>
      <c r="P1871" s="171"/>
      <c r="Q1871" s="218"/>
      <c r="R1871" s="1193"/>
    </row>
    <row r="1872" spans="1:18" hidden="1" outlineLevel="2">
      <c r="C1872" s="7" t="s">
        <v>41</v>
      </c>
      <c r="D1872" s="96" t="s">
        <v>3796</v>
      </c>
      <c r="E1872" s="58" t="s">
        <v>8881</v>
      </c>
      <c r="F1872" s="17"/>
      <c r="G1872" s="18"/>
      <c r="H1872" s="19"/>
      <c r="I1872" s="26" t="s">
        <v>351</v>
      </c>
      <c r="J1872" s="26" t="s">
        <v>3342</v>
      </c>
      <c r="K1872" s="33" t="s">
        <v>132</v>
      </c>
      <c r="L1872" s="31" t="s">
        <v>84</v>
      </c>
      <c r="M1872" s="203"/>
      <c r="N1872" s="256"/>
      <c r="O1872" s="171"/>
      <c r="P1872" s="171"/>
      <c r="Q1872" s="218"/>
      <c r="R1872" s="1193"/>
    </row>
    <row r="1873" spans="1:18" hidden="1" outlineLevel="2">
      <c r="C1873" s="7" t="s">
        <v>41</v>
      </c>
      <c r="D1873" s="96" t="s">
        <v>3796</v>
      </c>
      <c r="E1873" s="58" t="s">
        <v>8881</v>
      </c>
      <c r="F1873" s="17"/>
      <c r="G1873" s="18"/>
      <c r="H1873" s="19"/>
      <c r="I1873" s="26" t="s">
        <v>352</v>
      </c>
      <c r="J1873" s="26" t="s">
        <v>353</v>
      </c>
      <c r="K1873" s="33" t="s">
        <v>105</v>
      </c>
      <c r="L1873" s="31" t="s">
        <v>84</v>
      </c>
      <c r="M1873" s="203"/>
      <c r="N1873" s="256"/>
      <c r="O1873" s="171"/>
      <c r="P1873" s="171"/>
      <c r="Q1873" s="218"/>
      <c r="R1873" s="1193"/>
    </row>
    <row r="1874" spans="1:18" ht="13.5" hidden="1" outlineLevel="2" thickBot="1">
      <c r="C1874" s="7" t="s">
        <v>41</v>
      </c>
      <c r="D1874" s="96" t="s">
        <v>3796</v>
      </c>
      <c r="E1874" s="58" t="s">
        <v>8881</v>
      </c>
      <c r="F1874" s="38"/>
      <c r="G1874" s="39"/>
      <c r="H1874" s="40"/>
      <c r="I1874" s="48" t="s">
        <v>352</v>
      </c>
      <c r="J1874" s="48" t="s">
        <v>353</v>
      </c>
      <c r="K1874" s="273" t="s">
        <v>105</v>
      </c>
      <c r="L1874" s="60" t="s">
        <v>84</v>
      </c>
      <c r="M1874" s="261"/>
      <c r="N1874" s="262"/>
      <c r="O1874" s="266"/>
      <c r="P1874" s="266"/>
      <c r="Q1874" s="221"/>
      <c r="R1874" s="1195"/>
    </row>
    <row r="1875" spans="1:18" ht="13.5" hidden="1" outlineLevel="2" thickBot="1">
      <c r="C1875" s="7" t="s">
        <v>41</v>
      </c>
      <c r="D1875" s="96" t="s">
        <v>3796</v>
      </c>
      <c r="E1875" s="58" t="s">
        <v>8881</v>
      </c>
      <c r="F1875" s="198"/>
      <c r="G1875" s="198"/>
      <c r="H1875" s="198"/>
      <c r="I1875" s="198"/>
      <c r="J1875" s="198"/>
      <c r="K1875" s="198"/>
      <c r="L1875" s="198"/>
      <c r="M1875" s="9"/>
      <c r="N1875" s="9"/>
      <c r="O1875" s="9"/>
      <c r="P1875" s="9"/>
      <c r="Q1875" s="7"/>
    </row>
    <row r="1876" spans="1:18" ht="13.5" outlineLevel="1" collapsed="1" thickBot="1">
      <c r="C1876" s="7" t="s">
        <v>41</v>
      </c>
      <c r="D1876" s="96" t="s">
        <v>3796</v>
      </c>
      <c r="E1876" s="3" t="s">
        <v>8882</v>
      </c>
      <c r="F1876" s="13" t="s">
        <v>473</v>
      </c>
      <c r="G1876" s="14">
        <v>120</v>
      </c>
      <c r="H1876" s="14">
        <v>41</v>
      </c>
      <c r="I1876" s="1198" t="s">
        <v>3943</v>
      </c>
      <c r="J1876" s="1199"/>
      <c r="K1876" s="1199"/>
      <c r="L1876" s="1200"/>
      <c r="M1876" s="121" t="s">
        <v>67</v>
      </c>
      <c r="N1876" s="15"/>
      <c r="O1876" s="1190" t="s">
        <v>3837</v>
      </c>
      <c r="P1876" s="1197"/>
      <c r="Q1876" s="212" t="s">
        <v>109</v>
      </c>
    </row>
    <row r="1877" spans="1:18" hidden="1" outlineLevel="2">
      <c r="C1877" s="7" t="s">
        <v>41</v>
      </c>
      <c r="D1877" s="96" t="s">
        <v>3796</v>
      </c>
      <c r="E1877" s="58" t="s">
        <v>8882</v>
      </c>
      <c r="F1877" s="17"/>
      <c r="G1877" s="18"/>
      <c r="H1877" s="19"/>
      <c r="I1877" s="26" t="s">
        <v>266</v>
      </c>
      <c r="J1877" s="26" t="s">
        <v>3428</v>
      </c>
      <c r="K1877" s="26"/>
      <c r="L1877" s="27" t="s">
        <v>688</v>
      </c>
      <c r="M1877" s="59"/>
      <c r="N1877" s="10"/>
      <c r="O1877" s="26"/>
      <c r="P1877" s="26"/>
      <c r="Q1877" s="222" t="s">
        <v>688</v>
      </c>
      <c r="R1877" s="1229" t="s">
        <v>5435</v>
      </c>
    </row>
    <row r="1878" spans="1:18" hidden="1" outlineLevel="2">
      <c r="C1878" s="7" t="s">
        <v>41</v>
      </c>
      <c r="D1878" s="96" t="s">
        <v>3796</v>
      </c>
      <c r="E1878" s="58" t="s">
        <v>8882</v>
      </c>
      <c r="F1878" s="17"/>
      <c r="G1878" s="18"/>
      <c r="H1878" s="19"/>
      <c r="I1878" s="26" t="s">
        <v>267</v>
      </c>
      <c r="J1878" s="26" t="s">
        <v>3429</v>
      </c>
      <c r="K1878" s="26" t="s">
        <v>132</v>
      </c>
      <c r="L1878" s="27" t="s">
        <v>688</v>
      </c>
      <c r="M1878" s="71"/>
      <c r="N1878" s="72"/>
      <c r="O1878" s="47" t="s">
        <v>743</v>
      </c>
      <c r="P1878" s="26" t="s">
        <v>132</v>
      </c>
      <c r="Q1878" s="214" t="s">
        <v>688</v>
      </c>
      <c r="R1878" s="1230"/>
    </row>
    <row r="1879" spans="1:18" hidden="1" outlineLevel="2">
      <c r="C1879" s="7" t="s">
        <v>41</v>
      </c>
      <c r="D1879" s="96" t="s">
        <v>3796</v>
      </c>
      <c r="E1879" s="58" t="s">
        <v>8882</v>
      </c>
      <c r="F1879" s="17"/>
      <c r="G1879" s="18"/>
      <c r="H1879" s="19"/>
      <c r="I1879" s="26" t="s">
        <v>268</v>
      </c>
      <c r="J1879" s="26" t="s">
        <v>3430</v>
      </c>
      <c r="K1879" s="26" t="s">
        <v>269</v>
      </c>
      <c r="L1879" s="27" t="s">
        <v>84</v>
      </c>
      <c r="M1879" s="97" t="s">
        <v>67</v>
      </c>
      <c r="N1879" s="385" t="s">
        <v>1130</v>
      </c>
      <c r="O1879" s="65" t="s">
        <v>3917</v>
      </c>
      <c r="P1879" s="26" t="s">
        <v>790</v>
      </c>
      <c r="Q1879" s="214" t="s">
        <v>688</v>
      </c>
      <c r="R1879" s="1230"/>
    </row>
    <row r="1880" spans="1:18" hidden="1" outlineLevel="2">
      <c r="C1880" s="7" t="s">
        <v>41</v>
      </c>
      <c r="D1880" s="96" t="s">
        <v>3796</v>
      </c>
      <c r="E1880" s="58" t="s">
        <v>8882</v>
      </c>
      <c r="F1880" s="17"/>
      <c r="G1880" s="18"/>
      <c r="H1880" s="19"/>
      <c r="I1880" s="26" t="s">
        <v>270</v>
      </c>
      <c r="J1880" s="26" t="s">
        <v>3396</v>
      </c>
      <c r="K1880" s="26" t="s">
        <v>132</v>
      </c>
      <c r="L1880" s="27" t="s">
        <v>84</v>
      </c>
      <c r="M1880" s="123"/>
      <c r="N1880" s="124"/>
      <c r="O1880" s="127"/>
      <c r="P1880" s="127"/>
      <c r="Q1880" s="218"/>
      <c r="R1880" s="1230"/>
    </row>
    <row r="1881" spans="1:18" hidden="1" outlineLevel="2">
      <c r="C1881" s="7" t="s">
        <v>41</v>
      </c>
      <c r="D1881" s="96" t="s">
        <v>3796</v>
      </c>
      <c r="E1881" s="58" t="s">
        <v>8882</v>
      </c>
      <c r="F1881" s="17"/>
      <c r="G1881" s="18"/>
      <c r="H1881" s="19"/>
      <c r="I1881" s="26" t="s">
        <v>271</v>
      </c>
      <c r="J1881" s="26" t="s">
        <v>3411</v>
      </c>
      <c r="K1881" s="26" t="s">
        <v>132</v>
      </c>
      <c r="L1881" s="27" t="s">
        <v>84</v>
      </c>
      <c r="M1881" s="123"/>
      <c r="N1881" s="124"/>
      <c r="O1881" s="127"/>
      <c r="P1881" s="127"/>
      <c r="Q1881" s="218"/>
      <c r="R1881" s="1230"/>
    </row>
    <row r="1882" spans="1:18" ht="13.5" hidden="1" outlineLevel="2" thickBot="1">
      <c r="C1882" s="7" t="s">
        <v>41</v>
      </c>
      <c r="D1882" s="96" t="s">
        <v>3796</v>
      </c>
      <c r="E1882" s="58" t="s">
        <v>8882</v>
      </c>
      <c r="F1882" s="38"/>
      <c r="G1882" s="39"/>
      <c r="H1882" s="40"/>
      <c r="I1882" s="48" t="s">
        <v>272</v>
      </c>
      <c r="J1882" s="48" t="s">
        <v>3431</v>
      </c>
      <c r="K1882" s="48" t="s">
        <v>132</v>
      </c>
      <c r="L1882" s="49" t="s">
        <v>84</v>
      </c>
      <c r="M1882" s="139"/>
      <c r="N1882" s="140"/>
      <c r="O1882" s="151"/>
      <c r="P1882" s="151"/>
      <c r="Q1882" s="221"/>
      <c r="R1882" s="1231"/>
    </row>
    <row r="1883" spans="1:18" ht="13.5" hidden="1" outlineLevel="2" thickBot="1">
      <c r="C1883" s="7" t="s">
        <v>41</v>
      </c>
      <c r="D1883" s="96" t="s">
        <v>3796</v>
      </c>
      <c r="E1883" s="58" t="s">
        <v>8882</v>
      </c>
      <c r="F1883" s="198"/>
      <c r="G1883" s="198"/>
      <c r="H1883" s="198"/>
      <c r="I1883" s="198"/>
      <c r="J1883" s="198"/>
      <c r="K1883" s="198"/>
      <c r="L1883" s="198"/>
      <c r="M1883" s="9"/>
      <c r="N1883" s="9"/>
      <c r="O1883" s="9"/>
      <c r="P1883" s="9"/>
      <c r="Q1883" s="7"/>
    </row>
    <row r="1884" spans="1:18" ht="13.5" outlineLevel="1" collapsed="1" thickBot="1">
      <c r="A1884" s="7" t="s">
        <v>41</v>
      </c>
      <c r="B1884" s="7" t="s">
        <v>41</v>
      </c>
      <c r="D1884" s="96" t="s">
        <v>3796</v>
      </c>
      <c r="E1884" s="3" t="s">
        <v>8883</v>
      </c>
      <c r="F1884" s="13" t="s">
        <v>75</v>
      </c>
      <c r="G1884" s="14">
        <v>113</v>
      </c>
      <c r="H1884" s="14">
        <v>38</v>
      </c>
      <c r="I1884" s="1198" t="s">
        <v>3850</v>
      </c>
      <c r="J1884" s="1199"/>
      <c r="K1884" s="1199"/>
      <c r="L1884" s="1200"/>
      <c r="M1884" s="121" t="s">
        <v>67</v>
      </c>
      <c r="N1884" s="15"/>
      <c r="O1884" s="1190" t="s">
        <v>3838</v>
      </c>
      <c r="P1884" s="1197"/>
      <c r="Q1884" s="212" t="s">
        <v>109</v>
      </c>
    </row>
    <row r="1885" spans="1:18" hidden="1" outlineLevel="2">
      <c r="A1885" s="7" t="s">
        <v>41</v>
      </c>
      <c r="B1885" s="7" t="s">
        <v>41</v>
      </c>
      <c r="D1885" s="96" t="s">
        <v>3796</v>
      </c>
      <c r="E1885" s="58" t="s">
        <v>8883</v>
      </c>
      <c r="F1885" s="17"/>
      <c r="G1885" s="18"/>
      <c r="H1885" s="19"/>
      <c r="I1885" s="26" t="str">
        <f>"5463"</f>
        <v>5463</v>
      </c>
      <c r="J1885" s="26" t="s">
        <v>3450</v>
      </c>
      <c r="K1885" s="33" t="s">
        <v>132</v>
      </c>
      <c r="L1885" s="31" t="s">
        <v>688</v>
      </c>
      <c r="M1885" s="254"/>
      <c r="N1885" s="252"/>
      <c r="O1885" s="89" t="s">
        <v>769</v>
      </c>
      <c r="P1885" s="88" t="s">
        <v>132</v>
      </c>
      <c r="Q1885" s="214" t="s">
        <v>688</v>
      </c>
    </row>
    <row r="1886" spans="1:18" hidden="1" outlineLevel="2">
      <c r="A1886" s="7" t="s">
        <v>41</v>
      </c>
      <c r="B1886" s="7" t="s">
        <v>41</v>
      </c>
      <c r="D1886" s="96" t="s">
        <v>3796</v>
      </c>
      <c r="E1886" s="58" t="s">
        <v>8883</v>
      </c>
      <c r="F1886" s="17"/>
      <c r="G1886" s="18"/>
      <c r="H1886" s="19"/>
      <c r="I1886" s="20" t="s">
        <v>345</v>
      </c>
      <c r="J1886" s="20" t="s">
        <v>3451</v>
      </c>
      <c r="K1886" s="24"/>
      <c r="L1886" s="25" t="s">
        <v>84</v>
      </c>
      <c r="M1886" s="205"/>
      <c r="N1886" s="255"/>
      <c r="O1886" s="270"/>
      <c r="P1886" s="270"/>
      <c r="Q1886" s="219"/>
    </row>
    <row r="1887" spans="1:18" hidden="1" outlineLevel="2">
      <c r="A1887" s="7" t="s">
        <v>41</v>
      </c>
      <c r="B1887" s="7" t="s">
        <v>41</v>
      </c>
      <c r="D1887" s="96" t="s">
        <v>3796</v>
      </c>
      <c r="E1887" s="58" t="s">
        <v>8883</v>
      </c>
      <c r="F1887" s="17"/>
      <c r="G1887" s="18"/>
      <c r="H1887" s="19"/>
      <c r="I1887" s="26" t="s">
        <v>346</v>
      </c>
      <c r="J1887" s="26" t="s">
        <v>3452</v>
      </c>
      <c r="K1887" s="33" t="s">
        <v>105</v>
      </c>
      <c r="L1887" s="31" t="s">
        <v>84</v>
      </c>
      <c r="M1887" s="203"/>
      <c r="N1887" s="256"/>
      <c r="O1887" s="171"/>
      <c r="P1887" s="171"/>
      <c r="Q1887" s="218"/>
    </row>
    <row r="1888" spans="1:18" hidden="1" outlineLevel="2">
      <c r="A1888" s="7" t="s">
        <v>41</v>
      </c>
      <c r="B1888" s="7" t="s">
        <v>41</v>
      </c>
      <c r="D1888" s="96" t="s">
        <v>3796</v>
      </c>
      <c r="E1888" s="58" t="s">
        <v>8883</v>
      </c>
      <c r="F1888" s="17"/>
      <c r="G1888" s="18"/>
      <c r="H1888" s="19"/>
      <c r="I1888" s="54" t="s">
        <v>347</v>
      </c>
      <c r="J1888" s="54" t="s">
        <v>3453</v>
      </c>
      <c r="K1888" s="73" t="s">
        <v>132</v>
      </c>
      <c r="L1888" s="55" t="s">
        <v>84</v>
      </c>
      <c r="M1888" s="203"/>
      <c r="N1888" s="256"/>
      <c r="O1888" s="171"/>
      <c r="P1888" s="171"/>
      <c r="Q1888" s="218"/>
    </row>
    <row r="1889" spans="1:18" hidden="1" outlineLevel="2">
      <c r="A1889" s="7" t="s">
        <v>41</v>
      </c>
      <c r="B1889" s="7" t="s">
        <v>41</v>
      </c>
      <c r="D1889" s="96" t="s">
        <v>3796</v>
      </c>
      <c r="E1889" s="58" t="s">
        <v>8883</v>
      </c>
      <c r="F1889" s="17"/>
      <c r="G1889" s="18"/>
      <c r="H1889" s="19"/>
      <c r="I1889" s="34" t="str">
        <f>"4471"</f>
        <v>4471</v>
      </c>
      <c r="J1889" s="34" t="s">
        <v>3454</v>
      </c>
      <c r="K1889" s="36" t="s">
        <v>132</v>
      </c>
      <c r="L1889" s="74" t="s">
        <v>84</v>
      </c>
      <c r="M1889" s="257"/>
      <c r="N1889" s="258"/>
      <c r="O1889" s="277" t="s">
        <v>770</v>
      </c>
      <c r="P1889" s="253" t="s">
        <v>132</v>
      </c>
      <c r="Q1889" s="217" t="s">
        <v>688</v>
      </c>
    </row>
    <row r="1890" spans="1:18" hidden="1" outlineLevel="2">
      <c r="A1890" s="7" t="s">
        <v>41</v>
      </c>
      <c r="B1890" s="7" t="s">
        <v>41</v>
      </c>
      <c r="D1890" s="96" t="s">
        <v>3796</v>
      </c>
      <c r="E1890" s="58" t="s">
        <v>8883</v>
      </c>
      <c r="F1890" s="17"/>
      <c r="G1890" s="18"/>
      <c r="H1890" s="19"/>
      <c r="I1890" s="26" t="str">
        <f>"1227"</f>
        <v>1227</v>
      </c>
      <c r="J1890" s="26" t="s">
        <v>3455</v>
      </c>
      <c r="K1890" s="33" t="s">
        <v>132</v>
      </c>
      <c r="L1890" s="31" t="s">
        <v>84</v>
      </c>
      <c r="M1890" s="196" t="s">
        <v>67</v>
      </c>
      <c r="N1890" s="414" t="s">
        <v>607</v>
      </c>
      <c r="O1890" s="253" t="s">
        <v>3914</v>
      </c>
      <c r="P1890" s="253" t="s">
        <v>102</v>
      </c>
      <c r="Q1890" s="217" t="s">
        <v>688</v>
      </c>
    </row>
    <row r="1891" spans="1:18" hidden="1" outlineLevel="2">
      <c r="A1891" s="7" t="s">
        <v>41</v>
      </c>
      <c r="B1891" s="7" t="s">
        <v>41</v>
      </c>
      <c r="D1891" s="96" t="s">
        <v>3796</v>
      </c>
      <c r="E1891" s="58" t="s">
        <v>8883</v>
      </c>
      <c r="F1891" s="17"/>
      <c r="G1891" s="18"/>
      <c r="H1891" s="19"/>
      <c r="I1891" s="20" t="s">
        <v>348</v>
      </c>
      <c r="J1891" s="20" t="s">
        <v>3456</v>
      </c>
      <c r="K1891" s="24"/>
      <c r="L1891" s="25" t="s">
        <v>84</v>
      </c>
      <c r="M1891" s="259"/>
      <c r="N1891" s="260"/>
      <c r="O1891" s="88"/>
      <c r="P1891" s="88"/>
      <c r="Q1891" s="214" t="s">
        <v>688</v>
      </c>
    </row>
    <row r="1892" spans="1:18" hidden="1" outlineLevel="2">
      <c r="A1892" s="7" t="s">
        <v>41</v>
      </c>
      <c r="B1892" s="7" t="s">
        <v>41</v>
      </c>
      <c r="D1892" s="96" t="s">
        <v>3796</v>
      </c>
      <c r="E1892" s="58" t="s">
        <v>8883</v>
      </c>
      <c r="F1892" s="17"/>
      <c r="G1892" s="18"/>
      <c r="H1892" s="19"/>
      <c r="I1892" s="26" t="s">
        <v>349</v>
      </c>
      <c r="J1892" s="26" t="s">
        <v>3457</v>
      </c>
      <c r="K1892" s="33" t="s">
        <v>132</v>
      </c>
      <c r="L1892" s="31" t="s">
        <v>84</v>
      </c>
      <c r="M1892" s="259"/>
      <c r="N1892" s="260"/>
      <c r="O1892" s="89" t="s">
        <v>771</v>
      </c>
      <c r="P1892" s="88" t="s">
        <v>132</v>
      </c>
      <c r="Q1892" s="214" t="s">
        <v>688</v>
      </c>
    </row>
    <row r="1893" spans="1:18" hidden="1" outlineLevel="2">
      <c r="A1893" s="7" t="s">
        <v>41</v>
      </c>
      <c r="B1893" s="7" t="s">
        <v>41</v>
      </c>
      <c r="D1893" s="96" t="s">
        <v>3796</v>
      </c>
      <c r="E1893" s="58" t="s">
        <v>8883</v>
      </c>
      <c r="F1893" s="17"/>
      <c r="G1893" s="18"/>
      <c r="H1893" s="19"/>
      <c r="I1893" s="26" t="s">
        <v>350</v>
      </c>
      <c r="J1893" s="26" t="s">
        <v>3341</v>
      </c>
      <c r="K1893" s="33" t="s">
        <v>132</v>
      </c>
      <c r="L1893" s="31" t="s">
        <v>84</v>
      </c>
      <c r="M1893" s="203"/>
      <c r="N1893" s="256"/>
      <c r="O1893" s="171"/>
      <c r="P1893" s="171"/>
      <c r="Q1893" s="218"/>
    </row>
    <row r="1894" spans="1:18" hidden="1" outlineLevel="2">
      <c r="A1894" s="7" t="s">
        <v>41</v>
      </c>
      <c r="B1894" s="7" t="s">
        <v>41</v>
      </c>
      <c r="D1894" s="96" t="s">
        <v>3796</v>
      </c>
      <c r="E1894" s="58" t="s">
        <v>8883</v>
      </c>
      <c r="F1894" s="17"/>
      <c r="G1894" s="18"/>
      <c r="H1894" s="19"/>
      <c r="I1894" s="26" t="s">
        <v>351</v>
      </c>
      <c r="J1894" s="26" t="s">
        <v>3342</v>
      </c>
      <c r="K1894" s="33" t="s">
        <v>132</v>
      </c>
      <c r="L1894" s="31" t="s">
        <v>84</v>
      </c>
      <c r="M1894" s="203"/>
      <c r="N1894" s="256"/>
      <c r="O1894" s="171"/>
      <c r="P1894" s="171"/>
      <c r="Q1894" s="218"/>
    </row>
    <row r="1895" spans="1:18" hidden="1" outlineLevel="2">
      <c r="A1895" s="7" t="s">
        <v>41</v>
      </c>
      <c r="B1895" s="7" t="s">
        <v>41</v>
      </c>
      <c r="D1895" s="96" t="s">
        <v>3796</v>
      </c>
      <c r="E1895" s="58" t="s">
        <v>8883</v>
      </c>
      <c r="F1895" s="17"/>
      <c r="G1895" s="18"/>
      <c r="H1895" s="19"/>
      <c r="I1895" s="26" t="s">
        <v>352</v>
      </c>
      <c r="J1895" s="26" t="s">
        <v>353</v>
      </c>
      <c r="K1895" s="33" t="s">
        <v>105</v>
      </c>
      <c r="L1895" s="31" t="s">
        <v>84</v>
      </c>
      <c r="M1895" s="203"/>
      <c r="N1895" s="256"/>
      <c r="O1895" s="171"/>
      <c r="P1895" s="171"/>
      <c r="Q1895" s="218"/>
    </row>
    <row r="1896" spans="1:18" ht="13.5" hidden="1" outlineLevel="2" thickBot="1">
      <c r="A1896" s="7" t="s">
        <v>41</v>
      </c>
      <c r="B1896" s="7" t="s">
        <v>41</v>
      </c>
      <c r="D1896" s="96" t="s">
        <v>3796</v>
      </c>
      <c r="E1896" s="58" t="s">
        <v>8883</v>
      </c>
      <c r="F1896" s="38"/>
      <c r="G1896" s="39"/>
      <c r="H1896" s="40"/>
      <c r="I1896" s="48" t="s">
        <v>352</v>
      </c>
      <c r="J1896" s="48" t="s">
        <v>353</v>
      </c>
      <c r="K1896" s="273" t="s">
        <v>105</v>
      </c>
      <c r="L1896" s="60" t="s">
        <v>84</v>
      </c>
      <c r="M1896" s="261"/>
      <c r="N1896" s="262"/>
      <c r="O1896" s="266"/>
      <c r="P1896" s="266"/>
      <c r="Q1896" s="221"/>
    </row>
    <row r="1897" spans="1:18" ht="13.5" hidden="1" outlineLevel="2" thickBot="1">
      <c r="A1897" s="7" t="s">
        <v>41</v>
      </c>
      <c r="B1897" s="7" t="s">
        <v>41</v>
      </c>
      <c r="D1897" s="96" t="s">
        <v>3796</v>
      </c>
      <c r="E1897" s="58" t="s">
        <v>8883</v>
      </c>
      <c r="F1897" s="198"/>
      <c r="G1897" s="198"/>
      <c r="H1897" s="198"/>
      <c r="I1897" s="198"/>
      <c r="J1897" s="198"/>
      <c r="K1897" s="198"/>
      <c r="L1897" s="198"/>
      <c r="M1897" s="9"/>
      <c r="N1897" s="9"/>
      <c r="O1897" s="9"/>
      <c r="P1897" s="9"/>
      <c r="Q1897" s="7"/>
    </row>
    <row r="1898" spans="1:18" ht="13.5" outlineLevel="1" collapsed="1" thickBot="1">
      <c r="C1898" s="7" t="s">
        <v>41</v>
      </c>
      <c r="D1898" s="96" t="s">
        <v>3796</v>
      </c>
      <c r="E1898" s="3" t="s">
        <v>8883</v>
      </c>
      <c r="F1898" s="13" t="s">
        <v>75</v>
      </c>
      <c r="G1898" s="14">
        <v>113</v>
      </c>
      <c r="H1898" s="14">
        <v>38</v>
      </c>
      <c r="I1898" s="1198" t="s">
        <v>3850</v>
      </c>
      <c r="J1898" s="1199"/>
      <c r="K1898" s="1199"/>
      <c r="L1898" s="1200"/>
      <c r="M1898" s="121" t="s">
        <v>67</v>
      </c>
      <c r="N1898" s="15"/>
      <c r="O1898" s="1190" t="s">
        <v>3838</v>
      </c>
      <c r="P1898" s="1197"/>
      <c r="Q1898" s="212" t="s">
        <v>109</v>
      </c>
    </row>
    <row r="1899" spans="1:18" hidden="1" outlineLevel="2">
      <c r="C1899" s="7" t="s">
        <v>41</v>
      </c>
      <c r="D1899" s="96" t="s">
        <v>3796</v>
      </c>
      <c r="E1899" s="58" t="s">
        <v>8883</v>
      </c>
      <c r="F1899" s="17"/>
      <c r="G1899" s="18"/>
      <c r="H1899" s="19"/>
      <c r="I1899" s="26" t="str">
        <f>"5463"</f>
        <v>5463</v>
      </c>
      <c r="J1899" s="26" t="s">
        <v>3450</v>
      </c>
      <c r="K1899" s="33" t="s">
        <v>132</v>
      </c>
      <c r="L1899" s="31" t="s">
        <v>688</v>
      </c>
      <c r="M1899" s="254"/>
      <c r="N1899" s="252"/>
      <c r="O1899" s="89" t="s">
        <v>769</v>
      </c>
      <c r="P1899" s="88" t="s">
        <v>132</v>
      </c>
      <c r="Q1899" s="214" t="s">
        <v>688</v>
      </c>
      <c r="R1899" s="1228" t="s">
        <v>6714</v>
      </c>
    </row>
    <row r="1900" spans="1:18" hidden="1" outlineLevel="2">
      <c r="C1900" s="7" t="s">
        <v>41</v>
      </c>
      <c r="D1900" s="96" t="s">
        <v>3796</v>
      </c>
      <c r="E1900" s="58" t="s">
        <v>8883</v>
      </c>
      <c r="F1900" s="17"/>
      <c r="G1900" s="18"/>
      <c r="H1900" s="19"/>
      <c r="I1900" s="20" t="s">
        <v>345</v>
      </c>
      <c r="J1900" s="20" t="s">
        <v>3451</v>
      </c>
      <c r="K1900" s="24"/>
      <c r="L1900" s="25" t="s">
        <v>84</v>
      </c>
      <c r="M1900" s="201"/>
      <c r="N1900" s="279"/>
      <c r="O1900" s="280"/>
      <c r="P1900" s="280"/>
      <c r="Q1900" s="213" t="s">
        <v>688</v>
      </c>
      <c r="R1900" s="1193"/>
    </row>
    <row r="1901" spans="1:18" hidden="1" outlineLevel="2">
      <c r="C1901" s="7" t="s">
        <v>41</v>
      </c>
      <c r="D1901" s="96" t="s">
        <v>3796</v>
      </c>
      <c r="E1901" s="58" t="s">
        <v>8883</v>
      </c>
      <c r="F1901" s="17"/>
      <c r="G1901" s="18"/>
      <c r="H1901" s="19"/>
      <c r="I1901" s="26" t="s">
        <v>346</v>
      </c>
      <c r="J1901" s="26" t="s">
        <v>3452</v>
      </c>
      <c r="K1901" s="33" t="s">
        <v>105</v>
      </c>
      <c r="L1901" s="31" t="s">
        <v>84</v>
      </c>
      <c r="M1901" s="207" t="s">
        <v>67</v>
      </c>
      <c r="N1901" s="412" t="s">
        <v>6665</v>
      </c>
      <c r="O1901" s="88" t="s">
        <v>6670</v>
      </c>
      <c r="P1901" s="88" t="s">
        <v>105</v>
      </c>
      <c r="Q1901" s="216" t="s">
        <v>84</v>
      </c>
      <c r="R1901" s="1193"/>
    </row>
    <row r="1902" spans="1:18" ht="120" hidden="1" outlineLevel="2">
      <c r="C1902" s="7" t="s">
        <v>41</v>
      </c>
      <c r="D1902" s="96" t="s">
        <v>3796</v>
      </c>
      <c r="E1902" s="58" t="s">
        <v>8883</v>
      </c>
      <c r="F1902" s="17"/>
      <c r="G1902" s="18"/>
      <c r="H1902" s="19"/>
      <c r="I1902" s="54" t="s">
        <v>347</v>
      </c>
      <c r="J1902" s="54" t="s">
        <v>3453</v>
      </c>
      <c r="K1902" s="73" t="s">
        <v>132</v>
      </c>
      <c r="L1902" s="55" t="s">
        <v>84</v>
      </c>
      <c r="M1902" s="207" t="s">
        <v>67</v>
      </c>
      <c r="N1902" s="412" t="s">
        <v>1100</v>
      </c>
      <c r="O1902" s="90" t="s">
        <v>3913</v>
      </c>
      <c r="P1902" s="88" t="s">
        <v>132</v>
      </c>
      <c r="Q1902" s="216" t="s">
        <v>84</v>
      </c>
      <c r="R1902" s="1193"/>
    </row>
    <row r="1903" spans="1:18" hidden="1" outlineLevel="2">
      <c r="C1903" s="7" t="s">
        <v>41</v>
      </c>
      <c r="D1903" s="96" t="s">
        <v>3796</v>
      </c>
      <c r="E1903" s="58" t="s">
        <v>8883</v>
      </c>
      <c r="F1903" s="17"/>
      <c r="G1903" s="18"/>
      <c r="H1903" s="19"/>
      <c r="I1903" s="34" t="str">
        <f>"4471"</f>
        <v>4471</v>
      </c>
      <c r="J1903" s="34" t="s">
        <v>3454</v>
      </c>
      <c r="K1903" s="36" t="s">
        <v>132</v>
      </c>
      <c r="L1903" s="74" t="s">
        <v>84</v>
      </c>
      <c r="M1903" s="257"/>
      <c r="N1903" s="258"/>
      <c r="O1903" s="277" t="s">
        <v>770</v>
      </c>
      <c r="P1903" s="253" t="s">
        <v>132</v>
      </c>
      <c r="Q1903" s="217" t="s">
        <v>688</v>
      </c>
      <c r="R1903" s="1193"/>
    </row>
    <row r="1904" spans="1:18" hidden="1" outlineLevel="2">
      <c r="C1904" s="7" t="s">
        <v>41</v>
      </c>
      <c r="D1904" s="96" t="s">
        <v>3796</v>
      </c>
      <c r="E1904" s="58" t="s">
        <v>8883</v>
      </c>
      <c r="F1904" s="17"/>
      <c r="G1904" s="18"/>
      <c r="H1904" s="19"/>
      <c r="I1904" s="26" t="str">
        <f>"1227"</f>
        <v>1227</v>
      </c>
      <c r="J1904" s="26" t="s">
        <v>3455</v>
      </c>
      <c r="K1904" s="33" t="s">
        <v>132</v>
      </c>
      <c r="L1904" s="31" t="s">
        <v>84</v>
      </c>
      <c r="M1904" s="717"/>
      <c r="N1904" s="718"/>
      <c r="O1904" s="719"/>
      <c r="P1904" s="719"/>
      <c r="Q1904" s="720"/>
      <c r="R1904" s="1193"/>
    </row>
    <row r="1905" spans="1:18" hidden="1" outlineLevel="2">
      <c r="C1905" s="7" t="s">
        <v>41</v>
      </c>
      <c r="D1905" s="96" t="s">
        <v>3796</v>
      </c>
      <c r="E1905" s="58" t="s">
        <v>8883</v>
      </c>
      <c r="F1905" s="17"/>
      <c r="G1905" s="18"/>
      <c r="H1905" s="19"/>
      <c r="I1905" s="20" t="s">
        <v>348</v>
      </c>
      <c r="J1905" s="20" t="s">
        <v>3456</v>
      </c>
      <c r="K1905" s="24"/>
      <c r="L1905" s="25" t="s">
        <v>84</v>
      </c>
      <c r="M1905" s="259"/>
      <c r="N1905" s="260"/>
      <c r="O1905" s="88"/>
      <c r="P1905" s="88"/>
      <c r="Q1905" s="214" t="s">
        <v>688</v>
      </c>
      <c r="R1905" s="1193"/>
    </row>
    <row r="1906" spans="1:18" hidden="1" outlineLevel="2">
      <c r="C1906" s="7" t="s">
        <v>41</v>
      </c>
      <c r="D1906" s="96" t="s">
        <v>3796</v>
      </c>
      <c r="E1906" s="58" t="s">
        <v>8883</v>
      </c>
      <c r="F1906" s="17"/>
      <c r="G1906" s="18"/>
      <c r="H1906" s="19"/>
      <c r="I1906" s="26" t="s">
        <v>349</v>
      </c>
      <c r="J1906" s="26" t="s">
        <v>3457</v>
      </c>
      <c r="K1906" s="33" t="s">
        <v>132</v>
      </c>
      <c r="L1906" s="31" t="s">
        <v>84</v>
      </c>
      <c r="M1906" s="259"/>
      <c r="N1906" s="260"/>
      <c r="O1906" s="89" t="s">
        <v>771</v>
      </c>
      <c r="P1906" s="88" t="s">
        <v>132</v>
      </c>
      <c r="Q1906" s="214" t="s">
        <v>688</v>
      </c>
      <c r="R1906" s="1193"/>
    </row>
    <row r="1907" spans="1:18" hidden="1" outlineLevel="2">
      <c r="C1907" s="7" t="s">
        <v>41</v>
      </c>
      <c r="D1907" s="96" t="s">
        <v>3796</v>
      </c>
      <c r="E1907" s="58" t="s">
        <v>8883</v>
      </c>
      <c r="F1907" s="17"/>
      <c r="G1907" s="18"/>
      <c r="H1907" s="19"/>
      <c r="I1907" s="26" t="s">
        <v>350</v>
      </c>
      <c r="J1907" s="26" t="s">
        <v>3341</v>
      </c>
      <c r="K1907" s="33" t="s">
        <v>132</v>
      </c>
      <c r="L1907" s="31" t="s">
        <v>84</v>
      </c>
      <c r="M1907" s="203"/>
      <c r="N1907" s="256"/>
      <c r="O1907" s="171"/>
      <c r="P1907" s="171"/>
      <c r="Q1907" s="218"/>
      <c r="R1907" s="1193"/>
    </row>
    <row r="1908" spans="1:18" hidden="1" outlineLevel="2">
      <c r="C1908" s="7" t="s">
        <v>41</v>
      </c>
      <c r="D1908" s="96" t="s">
        <v>3796</v>
      </c>
      <c r="E1908" s="58" t="s">
        <v>8883</v>
      </c>
      <c r="F1908" s="17"/>
      <c r="G1908" s="18"/>
      <c r="H1908" s="19"/>
      <c r="I1908" s="26" t="s">
        <v>351</v>
      </c>
      <c r="J1908" s="26" t="s">
        <v>3342</v>
      </c>
      <c r="K1908" s="33" t="s">
        <v>132</v>
      </c>
      <c r="L1908" s="31" t="s">
        <v>84</v>
      </c>
      <c r="M1908" s="203"/>
      <c r="N1908" s="256"/>
      <c r="O1908" s="171"/>
      <c r="P1908" s="171"/>
      <c r="Q1908" s="218"/>
      <c r="R1908" s="1193"/>
    </row>
    <row r="1909" spans="1:18" hidden="1" outlineLevel="2">
      <c r="C1909" s="7" t="s">
        <v>41</v>
      </c>
      <c r="D1909" s="96" t="s">
        <v>3796</v>
      </c>
      <c r="E1909" s="58" t="s">
        <v>8883</v>
      </c>
      <c r="F1909" s="17"/>
      <c r="G1909" s="18"/>
      <c r="H1909" s="19"/>
      <c r="I1909" s="26" t="s">
        <v>352</v>
      </c>
      <c r="J1909" s="26" t="s">
        <v>353</v>
      </c>
      <c r="K1909" s="33" t="s">
        <v>105</v>
      </c>
      <c r="L1909" s="31" t="s">
        <v>84</v>
      </c>
      <c r="M1909" s="203"/>
      <c r="N1909" s="256"/>
      <c r="O1909" s="171"/>
      <c r="P1909" s="171"/>
      <c r="Q1909" s="218"/>
      <c r="R1909" s="1193"/>
    </row>
    <row r="1910" spans="1:18" ht="13.5" hidden="1" outlineLevel="2" thickBot="1">
      <c r="C1910" s="7" t="s">
        <v>41</v>
      </c>
      <c r="D1910" s="96" t="s">
        <v>3796</v>
      </c>
      <c r="E1910" s="58" t="s">
        <v>8883</v>
      </c>
      <c r="F1910" s="38"/>
      <c r="G1910" s="39"/>
      <c r="H1910" s="40"/>
      <c r="I1910" s="48" t="s">
        <v>352</v>
      </c>
      <c r="J1910" s="48" t="s">
        <v>353</v>
      </c>
      <c r="K1910" s="273" t="s">
        <v>105</v>
      </c>
      <c r="L1910" s="60" t="s">
        <v>84</v>
      </c>
      <c r="M1910" s="261"/>
      <c r="N1910" s="262"/>
      <c r="O1910" s="266"/>
      <c r="P1910" s="266"/>
      <c r="Q1910" s="221"/>
      <c r="R1910" s="1195"/>
    </row>
    <row r="1911" spans="1:18" ht="13.5" hidden="1" outlineLevel="2" thickBot="1">
      <c r="C1911" s="7" t="s">
        <v>41</v>
      </c>
      <c r="D1911" s="96" t="s">
        <v>3796</v>
      </c>
      <c r="E1911" s="58" t="s">
        <v>8883</v>
      </c>
      <c r="F1911" s="198"/>
      <c r="G1911" s="198"/>
      <c r="H1911" s="198"/>
      <c r="I1911" s="198"/>
      <c r="J1911" s="198"/>
      <c r="K1911" s="198"/>
      <c r="L1911" s="198"/>
      <c r="M1911" s="9"/>
      <c r="N1911" s="9"/>
      <c r="O1911" s="9"/>
      <c r="P1911" s="9"/>
      <c r="Q1911" s="7"/>
    </row>
    <row r="1912" spans="1:18" ht="13.5" outlineLevel="1" collapsed="1" thickBot="1">
      <c r="A1912" s="7" t="s">
        <v>41</v>
      </c>
      <c r="B1912" s="7" t="s">
        <v>41</v>
      </c>
      <c r="C1912" s="7" t="s">
        <v>41</v>
      </c>
      <c r="D1912" s="96" t="s">
        <v>3796</v>
      </c>
      <c r="E1912" s="3" t="s">
        <v>8884</v>
      </c>
      <c r="F1912" s="13" t="s">
        <v>608</v>
      </c>
      <c r="G1912" s="14">
        <v>118</v>
      </c>
      <c r="H1912" s="14">
        <v>40</v>
      </c>
      <c r="I1912" s="1198" t="s">
        <v>3944</v>
      </c>
      <c r="J1912" s="1199"/>
      <c r="K1912" s="1199"/>
      <c r="L1912" s="1200"/>
      <c r="M1912" s="121" t="s">
        <v>67</v>
      </c>
      <c r="N1912" s="15"/>
      <c r="O1912" s="1190" t="s">
        <v>3839</v>
      </c>
      <c r="P1912" s="1197"/>
      <c r="Q1912" s="212" t="s">
        <v>109</v>
      </c>
    </row>
    <row r="1913" spans="1:18" hidden="1" outlineLevel="2">
      <c r="A1913" s="7" t="s">
        <v>41</v>
      </c>
      <c r="B1913" s="7" t="s">
        <v>41</v>
      </c>
      <c r="C1913" s="7" t="s">
        <v>41</v>
      </c>
      <c r="D1913" s="96" t="s">
        <v>3796</v>
      </c>
      <c r="E1913" s="58" t="s">
        <v>8884</v>
      </c>
      <c r="F1913" s="17"/>
      <c r="G1913" s="18"/>
      <c r="H1913" s="19"/>
      <c r="I1913" s="26" t="s">
        <v>259</v>
      </c>
      <c r="J1913" s="26" t="s">
        <v>3424</v>
      </c>
      <c r="K1913" s="26"/>
      <c r="L1913" s="31" t="s">
        <v>688</v>
      </c>
      <c r="M1913" s="59"/>
      <c r="N1913" s="10"/>
      <c r="O1913" s="26"/>
      <c r="P1913" s="26"/>
      <c r="Q1913" s="214" t="s">
        <v>688</v>
      </c>
      <c r="R1913" s="1228" t="s">
        <v>5976</v>
      </c>
    </row>
    <row r="1914" spans="1:18" hidden="1" outlineLevel="2">
      <c r="A1914" s="7" t="s">
        <v>41</v>
      </c>
      <c r="B1914" s="7" t="s">
        <v>41</v>
      </c>
      <c r="C1914" s="7" t="s">
        <v>41</v>
      </c>
      <c r="D1914" s="96" t="s">
        <v>3796</v>
      </c>
      <c r="E1914" s="58" t="s">
        <v>8884</v>
      </c>
      <c r="F1914" s="17"/>
      <c r="G1914" s="18"/>
      <c r="H1914" s="19"/>
      <c r="I1914" s="26" t="s">
        <v>260</v>
      </c>
      <c r="J1914" s="26" t="s">
        <v>3425</v>
      </c>
      <c r="K1914" s="26" t="s">
        <v>132</v>
      </c>
      <c r="L1914" s="31" t="s">
        <v>688</v>
      </c>
      <c r="M1914" s="59"/>
      <c r="N1914" s="10"/>
      <c r="O1914" s="47" t="s">
        <v>772</v>
      </c>
      <c r="P1914" s="26" t="s">
        <v>132</v>
      </c>
      <c r="Q1914" s="214" t="s">
        <v>688</v>
      </c>
      <c r="R1914" s="1193"/>
    </row>
    <row r="1915" spans="1:18" hidden="1" outlineLevel="2">
      <c r="A1915" s="7" t="s">
        <v>41</v>
      </c>
      <c r="B1915" s="7" t="s">
        <v>41</v>
      </c>
      <c r="C1915" s="7" t="s">
        <v>41</v>
      </c>
      <c r="D1915" s="96" t="s">
        <v>3796</v>
      </c>
      <c r="E1915" s="58" t="s">
        <v>8884</v>
      </c>
      <c r="F1915" s="17"/>
      <c r="G1915" s="18"/>
      <c r="H1915" s="19"/>
      <c r="I1915" s="26" t="s">
        <v>261</v>
      </c>
      <c r="J1915" s="26" t="s">
        <v>3426</v>
      </c>
      <c r="K1915" s="26" t="s">
        <v>265</v>
      </c>
      <c r="L1915" s="31" t="s">
        <v>84</v>
      </c>
      <c r="M1915" s="97" t="s">
        <v>67</v>
      </c>
      <c r="N1915" s="385" t="s">
        <v>613</v>
      </c>
      <c r="O1915" s="26" t="s">
        <v>3915</v>
      </c>
      <c r="P1915" s="26" t="s">
        <v>794</v>
      </c>
      <c r="Q1915" s="214" t="s">
        <v>688</v>
      </c>
      <c r="R1915" s="1193"/>
    </row>
    <row r="1916" spans="1:18" hidden="1" outlineLevel="2">
      <c r="A1916" s="7" t="s">
        <v>41</v>
      </c>
      <c r="B1916" s="7" t="s">
        <v>41</v>
      </c>
      <c r="C1916" s="7" t="s">
        <v>41</v>
      </c>
      <c r="D1916" s="96" t="s">
        <v>3796</v>
      </c>
      <c r="E1916" s="58" t="s">
        <v>8884</v>
      </c>
      <c r="F1916" s="17"/>
      <c r="G1916" s="18"/>
      <c r="H1916" s="19"/>
      <c r="I1916" s="26" t="s">
        <v>262</v>
      </c>
      <c r="J1916" s="26" t="s">
        <v>3427</v>
      </c>
      <c r="K1916" s="26" t="s">
        <v>132</v>
      </c>
      <c r="L1916" s="31" t="s">
        <v>84</v>
      </c>
      <c r="M1916" s="123"/>
      <c r="N1916" s="124"/>
      <c r="O1916" s="127"/>
      <c r="P1916" s="127"/>
      <c r="Q1916" s="218"/>
      <c r="R1916" s="1193"/>
    </row>
    <row r="1917" spans="1:18" hidden="1" outlineLevel="2">
      <c r="A1917" s="7" t="s">
        <v>41</v>
      </c>
      <c r="B1917" s="7" t="s">
        <v>41</v>
      </c>
      <c r="C1917" s="7" t="s">
        <v>41</v>
      </c>
      <c r="D1917" s="96" t="s">
        <v>3796</v>
      </c>
      <c r="E1917" s="58" t="s">
        <v>8884</v>
      </c>
      <c r="F1917" s="17"/>
      <c r="G1917" s="18"/>
      <c r="H1917" s="19"/>
      <c r="I1917" s="26" t="s">
        <v>263</v>
      </c>
      <c r="J1917" s="26" t="s">
        <v>3341</v>
      </c>
      <c r="K1917" s="26" t="s">
        <v>132</v>
      </c>
      <c r="L1917" s="31" t="s">
        <v>84</v>
      </c>
      <c r="M1917" s="123"/>
      <c r="N1917" s="124"/>
      <c r="O1917" s="127"/>
      <c r="P1917" s="127"/>
      <c r="Q1917" s="218"/>
      <c r="R1917" s="1193"/>
    </row>
    <row r="1918" spans="1:18" ht="13.5" hidden="1" outlineLevel="2" thickBot="1">
      <c r="A1918" s="7" t="s">
        <v>41</v>
      </c>
      <c r="B1918" s="7" t="s">
        <v>41</v>
      </c>
      <c r="C1918" s="7" t="s">
        <v>41</v>
      </c>
      <c r="D1918" s="96" t="s">
        <v>3796</v>
      </c>
      <c r="E1918" s="58" t="s">
        <v>8884</v>
      </c>
      <c r="F1918" s="38"/>
      <c r="G1918" s="39"/>
      <c r="H1918" s="40"/>
      <c r="I1918" s="48" t="s">
        <v>264</v>
      </c>
      <c r="J1918" s="48" t="s">
        <v>3342</v>
      </c>
      <c r="K1918" s="48" t="s">
        <v>132</v>
      </c>
      <c r="L1918" s="60" t="s">
        <v>84</v>
      </c>
      <c r="M1918" s="162"/>
      <c r="N1918" s="163"/>
      <c r="O1918" s="151"/>
      <c r="P1918" s="151"/>
      <c r="Q1918" s="221"/>
      <c r="R1918" s="1195"/>
    </row>
    <row r="1919" spans="1:18" ht="13.5" hidden="1" outlineLevel="2" thickBot="1">
      <c r="A1919" s="7" t="s">
        <v>41</v>
      </c>
      <c r="B1919" s="7" t="s">
        <v>41</v>
      </c>
      <c r="C1919" s="7" t="s">
        <v>41</v>
      </c>
      <c r="D1919" s="96" t="s">
        <v>3796</v>
      </c>
      <c r="E1919" s="58" t="s">
        <v>8884</v>
      </c>
      <c r="F1919" s="198"/>
      <c r="G1919" s="198"/>
      <c r="H1919" s="198"/>
      <c r="I1919" s="198"/>
      <c r="J1919" s="198"/>
      <c r="K1919" s="198"/>
      <c r="L1919" s="198"/>
      <c r="M1919" s="9"/>
      <c r="N1919" s="9"/>
      <c r="O1919" s="9"/>
      <c r="P1919" s="9"/>
      <c r="Q1919" s="7"/>
    </row>
    <row r="1920" spans="1:18" ht="13.5" outlineLevel="1" collapsed="1" thickBot="1">
      <c r="A1920" s="7" t="s">
        <v>41</v>
      </c>
      <c r="B1920" s="7" t="s">
        <v>41</v>
      </c>
      <c r="C1920" s="7" t="s">
        <v>41</v>
      </c>
      <c r="D1920" s="96" t="s">
        <v>3796</v>
      </c>
      <c r="E1920" s="3" t="s">
        <v>8885</v>
      </c>
      <c r="F1920" s="13" t="s">
        <v>609</v>
      </c>
      <c r="G1920" s="14">
        <v>120</v>
      </c>
      <c r="H1920" s="14">
        <v>41</v>
      </c>
      <c r="I1920" s="1198" t="s">
        <v>3851</v>
      </c>
      <c r="J1920" s="1199"/>
      <c r="K1920" s="1199"/>
      <c r="L1920" s="1200"/>
      <c r="M1920" s="121" t="s">
        <v>67</v>
      </c>
      <c r="N1920" s="15"/>
      <c r="O1920" s="1190" t="s">
        <v>3840</v>
      </c>
      <c r="P1920" s="1197"/>
      <c r="Q1920" s="212" t="s">
        <v>109</v>
      </c>
    </row>
    <row r="1921" spans="1:18" hidden="1" outlineLevel="2">
      <c r="A1921" s="7" t="s">
        <v>41</v>
      </c>
      <c r="B1921" s="7" t="s">
        <v>41</v>
      </c>
      <c r="C1921" s="7" t="s">
        <v>41</v>
      </c>
      <c r="D1921" s="96" t="s">
        <v>3796</v>
      </c>
      <c r="E1921" s="58" t="s">
        <v>8885</v>
      </c>
      <c r="F1921" s="17"/>
      <c r="G1921" s="18"/>
      <c r="H1921" s="19"/>
      <c r="I1921" s="26" t="s">
        <v>266</v>
      </c>
      <c r="J1921" s="26" t="s">
        <v>3428</v>
      </c>
      <c r="K1921" s="26"/>
      <c r="L1921" s="27" t="s">
        <v>688</v>
      </c>
      <c r="M1921" s="59"/>
      <c r="N1921" s="10"/>
      <c r="O1921" s="26"/>
      <c r="P1921" s="26"/>
      <c r="Q1921" s="222" t="s">
        <v>688</v>
      </c>
      <c r="R1921" s="1228" t="s">
        <v>5436</v>
      </c>
    </row>
    <row r="1922" spans="1:18" hidden="1" outlineLevel="2">
      <c r="A1922" s="7" t="s">
        <v>41</v>
      </c>
      <c r="B1922" s="7" t="s">
        <v>41</v>
      </c>
      <c r="C1922" s="7" t="s">
        <v>41</v>
      </c>
      <c r="D1922" s="96" t="s">
        <v>3796</v>
      </c>
      <c r="E1922" s="58" t="s">
        <v>8885</v>
      </c>
      <c r="F1922" s="17"/>
      <c r="G1922" s="18"/>
      <c r="H1922" s="19"/>
      <c r="I1922" s="26" t="s">
        <v>267</v>
      </c>
      <c r="J1922" s="26" t="s">
        <v>3429</v>
      </c>
      <c r="K1922" s="26" t="s">
        <v>132</v>
      </c>
      <c r="L1922" s="27" t="s">
        <v>688</v>
      </c>
      <c r="M1922" s="71"/>
      <c r="N1922" s="72"/>
      <c r="O1922" s="47" t="s">
        <v>773</v>
      </c>
      <c r="P1922" s="26" t="s">
        <v>132</v>
      </c>
      <c r="Q1922" s="214" t="s">
        <v>688</v>
      </c>
      <c r="R1922" s="1193"/>
    </row>
    <row r="1923" spans="1:18" hidden="1" outlineLevel="2">
      <c r="A1923" s="7" t="s">
        <v>41</v>
      </c>
      <c r="B1923" s="7" t="s">
        <v>41</v>
      </c>
      <c r="C1923" s="7" t="s">
        <v>41</v>
      </c>
      <c r="D1923" s="96" t="s">
        <v>3796</v>
      </c>
      <c r="E1923" s="58" t="s">
        <v>8885</v>
      </c>
      <c r="F1923" s="17"/>
      <c r="G1923" s="18"/>
      <c r="H1923" s="19"/>
      <c r="I1923" s="26" t="s">
        <v>268</v>
      </c>
      <c r="J1923" s="26" t="s">
        <v>3430</v>
      </c>
      <c r="K1923" s="26" t="s">
        <v>269</v>
      </c>
      <c r="L1923" s="27" t="s">
        <v>84</v>
      </c>
      <c r="M1923" s="97" t="s">
        <v>67</v>
      </c>
      <c r="N1923" s="385" t="s">
        <v>610</v>
      </c>
      <c r="O1923" s="26" t="s">
        <v>3916</v>
      </c>
      <c r="P1923" s="26" t="s">
        <v>790</v>
      </c>
      <c r="Q1923" s="214" t="s">
        <v>688</v>
      </c>
      <c r="R1923" s="1193"/>
    </row>
    <row r="1924" spans="1:18" hidden="1" outlineLevel="2">
      <c r="A1924" s="7" t="s">
        <v>41</v>
      </c>
      <c r="B1924" s="7" t="s">
        <v>41</v>
      </c>
      <c r="C1924" s="7" t="s">
        <v>41</v>
      </c>
      <c r="D1924" s="96" t="s">
        <v>3796</v>
      </c>
      <c r="E1924" s="58" t="s">
        <v>8885</v>
      </c>
      <c r="F1924" s="17"/>
      <c r="G1924" s="18"/>
      <c r="H1924" s="19"/>
      <c r="I1924" s="26" t="s">
        <v>270</v>
      </c>
      <c r="J1924" s="26" t="s">
        <v>3396</v>
      </c>
      <c r="K1924" s="26" t="s">
        <v>132</v>
      </c>
      <c r="L1924" s="27" t="s">
        <v>84</v>
      </c>
      <c r="M1924" s="123"/>
      <c r="N1924" s="124"/>
      <c r="O1924" s="127"/>
      <c r="P1924" s="127"/>
      <c r="Q1924" s="218"/>
      <c r="R1924" s="1193"/>
    </row>
    <row r="1925" spans="1:18" hidden="1" outlineLevel="2">
      <c r="A1925" s="7" t="s">
        <v>41</v>
      </c>
      <c r="B1925" s="7" t="s">
        <v>41</v>
      </c>
      <c r="C1925" s="7" t="s">
        <v>41</v>
      </c>
      <c r="D1925" s="96" t="s">
        <v>3796</v>
      </c>
      <c r="E1925" s="58" t="s">
        <v>8885</v>
      </c>
      <c r="F1925" s="17"/>
      <c r="G1925" s="18"/>
      <c r="H1925" s="19"/>
      <c r="I1925" s="26" t="s">
        <v>271</v>
      </c>
      <c r="J1925" s="26" t="s">
        <v>3411</v>
      </c>
      <c r="K1925" s="26" t="s">
        <v>132</v>
      </c>
      <c r="L1925" s="27" t="s">
        <v>84</v>
      </c>
      <c r="M1925" s="123"/>
      <c r="N1925" s="124"/>
      <c r="O1925" s="127"/>
      <c r="P1925" s="127"/>
      <c r="Q1925" s="218"/>
      <c r="R1925" s="1193"/>
    </row>
    <row r="1926" spans="1:18" ht="13.5" hidden="1" outlineLevel="2" thickBot="1">
      <c r="A1926" s="7" t="s">
        <v>41</v>
      </c>
      <c r="B1926" s="7" t="s">
        <v>41</v>
      </c>
      <c r="C1926" s="7" t="s">
        <v>41</v>
      </c>
      <c r="D1926" s="96" t="s">
        <v>3796</v>
      </c>
      <c r="E1926" s="58" t="s">
        <v>8885</v>
      </c>
      <c r="F1926" s="38"/>
      <c r="G1926" s="39"/>
      <c r="H1926" s="40"/>
      <c r="I1926" s="48" t="s">
        <v>272</v>
      </c>
      <c r="J1926" s="48" t="s">
        <v>3431</v>
      </c>
      <c r="K1926" s="48" t="s">
        <v>132</v>
      </c>
      <c r="L1926" s="49" t="s">
        <v>84</v>
      </c>
      <c r="M1926" s="139"/>
      <c r="N1926" s="140"/>
      <c r="O1926" s="151"/>
      <c r="P1926" s="151"/>
      <c r="Q1926" s="221"/>
      <c r="R1926" s="1195"/>
    </row>
    <row r="1927" spans="1:18" ht="13.5" hidden="1" outlineLevel="2" thickBot="1">
      <c r="A1927" s="7" t="s">
        <v>41</v>
      </c>
      <c r="B1927" s="7" t="s">
        <v>41</v>
      </c>
      <c r="C1927" s="7" t="s">
        <v>41</v>
      </c>
      <c r="D1927" s="96" t="s">
        <v>3796</v>
      </c>
      <c r="E1927" s="58" t="s">
        <v>8885</v>
      </c>
      <c r="F1927" s="198"/>
      <c r="G1927" s="198"/>
      <c r="H1927" s="198"/>
      <c r="I1927" s="198"/>
      <c r="J1927" s="198"/>
      <c r="K1927" s="198"/>
      <c r="L1927" s="198"/>
      <c r="M1927" s="9"/>
      <c r="N1927" s="9"/>
      <c r="O1927" s="9"/>
      <c r="P1927" s="9"/>
      <c r="Q1927" s="7"/>
    </row>
    <row r="1928" spans="1:18" ht="13.5" outlineLevel="1" collapsed="1" thickBot="1">
      <c r="A1928" s="7" t="s">
        <v>41</v>
      </c>
      <c r="B1928" s="7" t="s">
        <v>41</v>
      </c>
      <c r="C1928" s="7" t="s">
        <v>41</v>
      </c>
      <c r="D1928" s="96" t="s">
        <v>3796</v>
      </c>
      <c r="E1928" s="3" t="s">
        <v>8886</v>
      </c>
      <c r="F1928" s="13" t="s">
        <v>473</v>
      </c>
      <c r="G1928" s="14">
        <v>120</v>
      </c>
      <c r="H1928" s="14">
        <v>41</v>
      </c>
      <c r="I1928" s="1198" t="s">
        <v>3852</v>
      </c>
      <c r="J1928" s="1199"/>
      <c r="K1928" s="1199"/>
      <c r="L1928" s="1200"/>
      <c r="M1928" s="121" t="s">
        <v>67</v>
      </c>
      <c r="N1928" s="15"/>
      <c r="O1928" s="1190" t="s">
        <v>3838</v>
      </c>
      <c r="P1928" s="1197"/>
      <c r="Q1928" s="212" t="s">
        <v>109</v>
      </c>
    </row>
    <row r="1929" spans="1:18" hidden="1" outlineLevel="2">
      <c r="A1929" s="7" t="s">
        <v>41</v>
      </c>
      <c r="B1929" s="7" t="s">
        <v>41</v>
      </c>
      <c r="C1929" s="7" t="s">
        <v>41</v>
      </c>
      <c r="D1929" s="96" t="s">
        <v>3796</v>
      </c>
      <c r="E1929" s="58" t="s">
        <v>8886</v>
      </c>
      <c r="F1929" s="17"/>
      <c r="G1929" s="18"/>
      <c r="H1929" s="19"/>
      <c r="I1929" s="26" t="s">
        <v>266</v>
      </c>
      <c r="J1929" s="26" t="s">
        <v>3428</v>
      </c>
      <c r="K1929" s="26"/>
      <c r="L1929" s="27" t="s">
        <v>688</v>
      </c>
      <c r="M1929" s="59"/>
      <c r="N1929" s="10"/>
      <c r="O1929" s="26"/>
      <c r="P1929" s="26"/>
      <c r="Q1929" s="222" t="s">
        <v>688</v>
      </c>
      <c r="R1929" s="1229" t="s">
        <v>5444</v>
      </c>
    </row>
    <row r="1930" spans="1:18" hidden="1" outlineLevel="2">
      <c r="A1930" s="7" t="s">
        <v>41</v>
      </c>
      <c r="B1930" s="7" t="s">
        <v>41</v>
      </c>
      <c r="C1930" s="7" t="s">
        <v>41</v>
      </c>
      <c r="D1930" s="96" t="s">
        <v>3796</v>
      </c>
      <c r="E1930" s="58" t="s">
        <v>8886</v>
      </c>
      <c r="F1930" s="17"/>
      <c r="G1930" s="18"/>
      <c r="H1930" s="19"/>
      <c r="I1930" s="26" t="s">
        <v>267</v>
      </c>
      <c r="J1930" s="26" t="s">
        <v>3429</v>
      </c>
      <c r="K1930" s="26" t="s">
        <v>132</v>
      </c>
      <c r="L1930" s="27" t="s">
        <v>688</v>
      </c>
      <c r="M1930" s="71"/>
      <c r="N1930" s="72"/>
      <c r="O1930" s="47" t="s">
        <v>743</v>
      </c>
      <c r="P1930" s="26" t="s">
        <v>132</v>
      </c>
      <c r="Q1930" s="214" t="s">
        <v>688</v>
      </c>
      <c r="R1930" s="1230"/>
    </row>
    <row r="1931" spans="1:18" hidden="1" outlineLevel="2">
      <c r="A1931" s="7" t="s">
        <v>41</v>
      </c>
      <c r="B1931" s="7" t="s">
        <v>41</v>
      </c>
      <c r="C1931" s="7" t="s">
        <v>41</v>
      </c>
      <c r="D1931" s="96" t="s">
        <v>3796</v>
      </c>
      <c r="E1931" s="58" t="s">
        <v>8886</v>
      </c>
      <c r="F1931" s="17"/>
      <c r="G1931" s="18"/>
      <c r="H1931" s="19"/>
      <c r="I1931" s="26" t="s">
        <v>268</v>
      </c>
      <c r="J1931" s="26" t="s">
        <v>3430</v>
      </c>
      <c r="K1931" s="26" t="s">
        <v>269</v>
      </c>
      <c r="L1931" s="27" t="s">
        <v>84</v>
      </c>
      <c r="M1931" s="97" t="s">
        <v>67</v>
      </c>
      <c r="N1931" s="385" t="s">
        <v>611</v>
      </c>
      <c r="O1931" s="26" t="s">
        <v>3966</v>
      </c>
      <c r="P1931" s="26" t="s">
        <v>790</v>
      </c>
      <c r="Q1931" s="214" t="s">
        <v>688</v>
      </c>
      <c r="R1931" s="1230"/>
    </row>
    <row r="1932" spans="1:18" hidden="1" outlineLevel="2">
      <c r="A1932" s="7" t="s">
        <v>41</v>
      </c>
      <c r="B1932" s="7" t="s">
        <v>41</v>
      </c>
      <c r="C1932" s="7" t="s">
        <v>41</v>
      </c>
      <c r="D1932" s="96" t="s">
        <v>3796</v>
      </c>
      <c r="E1932" s="58" t="s">
        <v>8886</v>
      </c>
      <c r="F1932" s="17"/>
      <c r="G1932" s="18"/>
      <c r="H1932" s="19"/>
      <c r="I1932" s="26" t="s">
        <v>270</v>
      </c>
      <c r="J1932" s="26" t="s">
        <v>3396</v>
      </c>
      <c r="K1932" s="26" t="s">
        <v>132</v>
      </c>
      <c r="L1932" s="27" t="s">
        <v>84</v>
      </c>
      <c r="M1932" s="123"/>
      <c r="N1932" s="124"/>
      <c r="O1932" s="127"/>
      <c r="P1932" s="127"/>
      <c r="Q1932" s="218"/>
      <c r="R1932" s="1230"/>
    </row>
    <row r="1933" spans="1:18" hidden="1" outlineLevel="2">
      <c r="A1933" s="7" t="s">
        <v>41</v>
      </c>
      <c r="B1933" s="7" t="s">
        <v>41</v>
      </c>
      <c r="C1933" s="7" t="s">
        <v>41</v>
      </c>
      <c r="D1933" s="96" t="s">
        <v>3796</v>
      </c>
      <c r="E1933" s="58" t="s">
        <v>8886</v>
      </c>
      <c r="F1933" s="17"/>
      <c r="G1933" s="18"/>
      <c r="H1933" s="19"/>
      <c r="I1933" s="26" t="s">
        <v>271</v>
      </c>
      <c r="J1933" s="26" t="s">
        <v>3411</v>
      </c>
      <c r="K1933" s="26" t="s">
        <v>132</v>
      </c>
      <c r="L1933" s="27" t="s">
        <v>84</v>
      </c>
      <c r="M1933" s="123"/>
      <c r="N1933" s="124"/>
      <c r="O1933" s="127"/>
      <c r="P1933" s="127"/>
      <c r="Q1933" s="218"/>
      <c r="R1933" s="1230"/>
    </row>
    <row r="1934" spans="1:18" ht="13.5" hidden="1" outlineLevel="2" thickBot="1">
      <c r="A1934" s="7" t="s">
        <v>41</v>
      </c>
      <c r="B1934" s="7" t="s">
        <v>41</v>
      </c>
      <c r="C1934" s="7" t="s">
        <v>41</v>
      </c>
      <c r="D1934" s="96" t="s">
        <v>3796</v>
      </c>
      <c r="E1934" s="58" t="s">
        <v>8886</v>
      </c>
      <c r="F1934" s="38"/>
      <c r="G1934" s="39"/>
      <c r="H1934" s="40"/>
      <c r="I1934" s="48" t="s">
        <v>272</v>
      </c>
      <c r="J1934" s="48" t="s">
        <v>3431</v>
      </c>
      <c r="K1934" s="48" t="s">
        <v>132</v>
      </c>
      <c r="L1934" s="49" t="s">
        <v>84</v>
      </c>
      <c r="M1934" s="139"/>
      <c r="N1934" s="140"/>
      <c r="O1934" s="151"/>
      <c r="P1934" s="151"/>
      <c r="Q1934" s="221"/>
      <c r="R1934" s="1231"/>
    </row>
    <row r="1935" spans="1:18" ht="13.5" hidden="1" outlineLevel="2" thickBot="1">
      <c r="A1935" s="7" t="s">
        <v>41</v>
      </c>
      <c r="B1935" s="7" t="s">
        <v>41</v>
      </c>
      <c r="C1935" s="7" t="s">
        <v>41</v>
      </c>
      <c r="D1935" s="96" t="s">
        <v>3796</v>
      </c>
      <c r="E1935" s="58" t="s">
        <v>8886</v>
      </c>
      <c r="F1935" s="198"/>
      <c r="G1935" s="198"/>
      <c r="H1935" s="198"/>
      <c r="I1935" s="198"/>
      <c r="J1935" s="198"/>
      <c r="K1935" s="198"/>
      <c r="L1935" s="198"/>
      <c r="M1935" s="9"/>
      <c r="N1935" s="9"/>
      <c r="O1935" s="9"/>
      <c r="P1935" s="9"/>
      <c r="Q1935" s="7"/>
    </row>
    <row r="1936" spans="1:18" ht="13.5" outlineLevel="1" collapsed="1" thickBot="1">
      <c r="A1936" s="7" t="s">
        <v>41</v>
      </c>
      <c r="B1936" s="7" t="s">
        <v>41</v>
      </c>
      <c r="D1936" s="96" t="s">
        <v>3796</v>
      </c>
      <c r="E1936" s="3" t="s">
        <v>8887</v>
      </c>
      <c r="F1936" s="13" t="s">
        <v>75</v>
      </c>
      <c r="G1936" s="14">
        <v>113</v>
      </c>
      <c r="H1936" s="14">
        <v>38</v>
      </c>
      <c r="I1936" s="1198" t="s">
        <v>3853</v>
      </c>
      <c r="J1936" s="1199"/>
      <c r="K1936" s="1199"/>
      <c r="L1936" s="1200"/>
      <c r="M1936" s="121" t="s">
        <v>67</v>
      </c>
      <c r="N1936" s="15"/>
      <c r="O1936" s="1190" t="s">
        <v>5534</v>
      </c>
      <c r="P1936" s="1197"/>
      <c r="Q1936" s="212" t="s">
        <v>109</v>
      </c>
    </row>
    <row r="1937" spans="1:18" hidden="1" outlineLevel="2">
      <c r="A1937" s="7" t="s">
        <v>41</v>
      </c>
      <c r="B1937" s="7" t="s">
        <v>41</v>
      </c>
      <c r="D1937" s="96" t="s">
        <v>3796</v>
      </c>
      <c r="E1937" s="58" t="s">
        <v>8887</v>
      </c>
      <c r="F1937" s="17"/>
      <c r="G1937" s="18"/>
      <c r="H1937" s="19"/>
      <c r="I1937" s="26" t="str">
        <f>"5463"</f>
        <v>5463</v>
      </c>
      <c r="J1937" s="26" t="s">
        <v>3450</v>
      </c>
      <c r="K1937" s="33" t="s">
        <v>132</v>
      </c>
      <c r="L1937" s="31" t="s">
        <v>688</v>
      </c>
      <c r="M1937" s="254"/>
      <c r="N1937" s="252"/>
      <c r="O1937" s="89" t="s">
        <v>769</v>
      </c>
      <c r="P1937" s="88" t="s">
        <v>132</v>
      </c>
      <c r="Q1937" s="214" t="s">
        <v>688</v>
      </c>
    </row>
    <row r="1938" spans="1:18" hidden="1" outlineLevel="2">
      <c r="A1938" s="7" t="s">
        <v>41</v>
      </c>
      <c r="B1938" s="7" t="s">
        <v>41</v>
      </c>
      <c r="D1938" s="96" t="s">
        <v>3796</v>
      </c>
      <c r="E1938" s="58" t="s">
        <v>8887</v>
      </c>
      <c r="F1938" s="17"/>
      <c r="G1938" s="18"/>
      <c r="H1938" s="19"/>
      <c r="I1938" s="20" t="s">
        <v>345</v>
      </c>
      <c r="J1938" s="20" t="s">
        <v>3451</v>
      </c>
      <c r="K1938" s="24"/>
      <c r="L1938" s="25" t="s">
        <v>84</v>
      </c>
      <c r="M1938" s="205"/>
      <c r="N1938" s="255"/>
      <c r="O1938" s="270"/>
      <c r="P1938" s="270"/>
      <c r="Q1938" s="219"/>
    </row>
    <row r="1939" spans="1:18" hidden="1" outlineLevel="2">
      <c r="A1939" s="7" t="s">
        <v>41</v>
      </c>
      <c r="B1939" s="7" t="s">
        <v>41</v>
      </c>
      <c r="D1939" s="96" t="s">
        <v>3796</v>
      </c>
      <c r="E1939" s="58" t="s">
        <v>8887</v>
      </c>
      <c r="F1939" s="17"/>
      <c r="G1939" s="18"/>
      <c r="H1939" s="19"/>
      <c r="I1939" s="26" t="s">
        <v>346</v>
      </c>
      <c r="J1939" s="26" t="s">
        <v>3452</v>
      </c>
      <c r="K1939" s="33" t="s">
        <v>105</v>
      </c>
      <c r="L1939" s="31" t="s">
        <v>84</v>
      </c>
      <c r="M1939" s="203"/>
      <c r="N1939" s="256"/>
      <c r="O1939" s="171"/>
      <c r="P1939" s="171"/>
      <c r="Q1939" s="218"/>
    </row>
    <row r="1940" spans="1:18" hidden="1" outlineLevel="2">
      <c r="A1940" s="7" t="s">
        <v>41</v>
      </c>
      <c r="B1940" s="7" t="s">
        <v>41</v>
      </c>
      <c r="D1940" s="96" t="s">
        <v>3796</v>
      </c>
      <c r="E1940" s="58" t="s">
        <v>8887</v>
      </c>
      <c r="F1940" s="17"/>
      <c r="G1940" s="18"/>
      <c r="H1940" s="19"/>
      <c r="I1940" s="54" t="s">
        <v>347</v>
      </c>
      <c r="J1940" s="54" t="s">
        <v>3453</v>
      </c>
      <c r="K1940" s="73" t="s">
        <v>132</v>
      </c>
      <c r="L1940" s="55" t="s">
        <v>84</v>
      </c>
      <c r="M1940" s="203"/>
      <c r="N1940" s="256"/>
      <c r="O1940" s="171"/>
      <c r="P1940" s="171"/>
      <c r="Q1940" s="218"/>
    </row>
    <row r="1941" spans="1:18" hidden="1" outlineLevel="2">
      <c r="A1941" s="7" t="s">
        <v>41</v>
      </c>
      <c r="B1941" s="7" t="s">
        <v>41</v>
      </c>
      <c r="D1941" s="96" t="s">
        <v>3796</v>
      </c>
      <c r="E1941" s="58" t="s">
        <v>8887</v>
      </c>
      <c r="F1941" s="17"/>
      <c r="G1941" s="18"/>
      <c r="H1941" s="19"/>
      <c r="I1941" s="34" t="str">
        <f>"4471"</f>
        <v>4471</v>
      </c>
      <c r="J1941" s="34" t="s">
        <v>3454</v>
      </c>
      <c r="K1941" s="36" t="s">
        <v>132</v>
      </c>
      <c r="L1941" s="74" t="s">
        <v>84</v>
      </c>
      <c r="M1941" s="257"/>
      <c r="N1941" s="258"/>
      <c r="O1941" s="277" t="s">
        <v>770</v>
      </c>
      <c r="P1941" s="253" t="s">
        <v>132</v>
      </c>
      <c r="Q1941" s="217" t="s">
        <v>688</v>
      </c>
    </row>
    <row r="1942" spans="1:18" ht="36" hidden="1" outlineLevel="2">
      <c r="A1942" s="7" t="s">
        <v>41</v>
      </c>
      <c r="B1942" s="7" t="s">
        <v>41</v>
      </c>
      <c r="D1942" s="96" t="s">
        <v>3796</v>
      </c>
      <c r="E1942" s="58" t="s">
        <v>8887</v>
      </c>
      <c r="F1942" s="17"/>
      <c r="G1942" s="18"/>
      <c r="H1942" s="19"/>
      <c r="I1942" s="26" t="str">
        <f>"1227"</f>
        <v>1227</v>
      </c>
      <c r="J1942" s="26" t="s">
        <v>3455</v>
      </c>
      <c r="K1942" s="33" t="s">
        <v>132</v>
      </c>
      <c r="L1942" s="31" t="s">
        <v>84</v>
      </c>
      <c r="M1942" s="196" t="s">
        <v>67</v>
      </c>
      <c r="N1942" s="414" t="s">
        <v>612</v>
      </c>
      <c r="O1942" s="278" t="s">
        <v>3933</v>
      </c>
      <c r="P1942" s="253" t="s">
        <v>102</v>
      </c>
      <c r="Q1942" s="217" t="s">
        <v>688</v>
      </c>
    </row>
    <row r="1943" spans="1:18" hidden="1" outlineLevel="2">
      <c r="A1943" s="7" t="s">
        <v>41</v>
      </c>
      <c r="B1943" s="7" t="s">
        <v>41</v>
      </c>
      <c r="D1943" s="96" t="s">
        <v>3796</v>
      </c>
      <c r="E1943" s="58" t="s">
        <v>8887</v>
      </c>
      <c r="F1943" s="17"/>
      <c r="G1943" s="18"/>
      <c r="H1943" s="19"/>
      <c r="I1943" s="20" t="s">
        <v>348</v>
      </c>
      <c r="J1943" s="20" t="s">
        <v>3456</v>
      </c>
      <c r="K1943" s="24"/>
      <c r="L1943" s="25" t="s">
        <v>84</v>
      </c>
      <c r="M1943" s="259"/>
      <c r="N1943" s="260"/>
      <c r="O1943" s="88"/>
      <c r="P1943" s="88"/>
      <c r="Q1943" s="214" t="s">
        <v>688</v>
      </c>
    </row>
    <row r="1944" spans="1:18" hidden="1" outlineLevel="2">
      <c r="A1944" s="7" t="s">
        <v>41</v>
      </c>
      <c r="B1944" s="7" t="s">
        <v>41</v>
      </c>
      <c r="D1944" s="96" t="s">
        <v>3796</v>
      </c>
      <c r="E1944" s="58" t="s">
        <v>8887</v>
      </c>
      <c r="F1944" s="17"/>
      <c r="G1944" s="18"/>
      <c r="H1944" s="19"/>
      <c r="I1944" s="26" t="s">
        <v>349</v>
      </c>
      <c r="J1944" s="26" t="s">
        <v>3457</v>
      </c>
      <c r="K1944" s="33" t="s">
        <v>132</v>
      </c>
      <c r="L1944" s="31" t="s">
        <v>84</v>
      </c>
      <c r="M1944" s="259"/>
      <c r="N1944" s="260"/>
      <c r="O1944" s="89" t="s">
        <v>771</v>
      </c>
      <c r="P1944" s="88" t="s">
        <v>132</v>
      </c>
      <c r="Q1944" s="214" t="s">
        <v>688</v>
      </c>
    </row>
    <row r="1945" spans="1:18" hidden="1" outlineLevel="2">
      <c r="A1945" s="7" t="s">
        <v>41</v>
      </c>
      <c r="B1945" s="7" t="s">
        <v>41</v>
      </c>
      <c r="D1945" s="96" t="s">
        <v>3796</v>
      </c>
      <c r="E1945" s="58" t="s">
        <v>8887</v>
      </c>
      <c r="F1945" s="17"/>
      <c r="G1945" s="18"/>
      <c r="H1945" s="19"/>
      <c r="I1945" s="26" t="s">
        <v>350</v>
      </c>
      <c r="J1945" s="26" t="s">
        <v>3341</v>
      </c>
      <c r="K1945" s="33" t="s">
        <v>132</v>
      </c>
      <c r="L1945" s="31" t="s">
        <v>84</v>
      </c>
      <c r="M1945" s="203"/>
      <c r="N1945" s="256"/>
      <c r="O1945" s="171"/>
      <c r="P1945" s="171"/>
      <c r="Q1945" s="218"/>
    </row>
    <row r="1946" spans="1:18" hidden="1" outlineLevel="2">
      <c r="A1946" s="7" t="s">
        <v>41</v>
      </c>
      <c r="B1946" s="7" t="s">
        <v>41</v>
      </c>
      <c r="D1946" s="96" t="s">
        <v>3796</v>
      </c>
      <c r="E1946" s="58" t="s">
        <v>8887</v>
      </c>
      <c r="F1946" s="17"/>
      <c r="G1946" s="18"/>
      <c r="H1946" s="19"/>
      <c r="I1946" s="26" t="s">
        <v>351</v>
      </c>
      <c r="J1946" s="26" t="s">
        <v>3342</v>
      </c>
      <c r="K1946" s="33" t="s">
        <v>132</v>
      </c>
      <c r="L1946" s="31" t="s">
        <v>84</v>
      </c>
      <c r="M1946" s="203"/>
      <c r="N1946" s="256"/>
      <c r="O1946" s="171"/>
      <c r="P1946" s="171"/>
      <c r="Q1946" s="218"/>
    </row>
    <row r="1947" spans="1:18" hidden="1" outlineLevel="2">
      <c r="A1947" s="7" t="s">
        <v>41</v>
      </c>
      <c r="B1947" s="7" t="s">
        <v>41</v>
      </c>
      <c r="D1947" s="96" t="s">
        <v>3796</v>
      </c>
      <c r="E1947" s="58" t="s">
        <v>8887</v>
      </c>
      <c r="F1947" s="17"/>
      <c r="G1947" s="18"/>
      <c r="H1947" s="19"/>
      <c r="I1947" s="26" t="s">
        <v>352</v>
      </c>
      <c r="J1947" s="26" t="s">
        <v>353</v>
      </c>
      <c r="K1947" s="33" t="s">
        <v>105</v>
      </c>
      <c r="L1947" s="31" t="s">
        <v>84</v>
      </c>
      <c r="M1947" s="203"/>
      <c r="N1947" s="256"/>
      <c r="O1947" s="171"/>
      <c r="P1947" s="171"/>
      <c r="Q1947" s="218"/>
    </row>
    <row r="1948" spans="1:18" ht="13.5" hidden="1" outlineLevel="2" thickBot="1">
      <c r="A1948" s="7" t="s">
        <v>41</v>
      </c>
      <c r="B1948" s="7" t="s">
        <v>41</v>
      </c>
      <c r="D1948" s="96" t="s">
        <v>3796</v>
      </c>
      <c r="E1948" s="58" t="s">
        <v>8887</v>
      </c>
      <c r="F1948" s="38"/>
      <c r="G1948" s="39"/>
      <c r="H1948" s="40"/>
      <c r="I1948" s="48" t="s">
        <v>352</v>
      </c>
      <c r="J1948" s="48" t="s">
        <v>353</v>
      </c>
      <c r="K1948" s="273" t="s">
        <v>105</v>
      </c>
      <c r="L1948" s="60" t="s">
        <v>84</v>
      </c>
      <c r="M1948" s="261"/>
      <c r="N1948" s="262"/>
      <c r="O1948" s="266"/>
      <c r="P1948" s="266"/>
      <c r="Q1948" s="221"/>
    </row>
    <row r="1949" spans="1:18" ht="13.5" hidden="1" outlineLevel="2" thickBot="1">
      <c r="A1949" s="7" t="s">
        <v>41</v>
      </c>
      <c r="B1949" s="7" t="s">
        <v>41</v>
      </c>
      <c r="D1949" s="96" t="s">
        <v>3796</v>
      </c>
      <c r="E1949" s="58" t="s">
        <v>8887</v>
      </c>
      <c r="F1949" s="198"/>
      <c r="G1949" s="198"/>
      <c r="H1949" s="198"/>
      <c r="I1949" s="198"/>
      <c r="J1949" s="198"/>
      <c r="K1949" s="198"/>
      <c r="L1949" s="198"/>
      <c r="M1949" s="9"/>
      <c r="N1949" s="9"/>
      <c r="O1949" s="9"/>
      <c r="P1949" s="9"/>
      <c r="Q1949" s="7"/>
    </row>
    <row r="1950" spans="1:18" ht="13.5" outlineLevel="1" collapsed="1" thickBot="1">
      <c r="C1950" s="7" t="s">
        <v>41</v>
      </c>
      <c r="D1950" s="96" t="s">
        <v>3796</v>
      </c>
      <c r="E1950" s="3" t="s">
        <v>8887</v>
      </c>
      <c r="F1950" s="13" t="s">
        <v>75</v>
      </c>
      <c r="G1950" s="14">
        <v>113</v>
      </c>
      <c r="H1950" s="14">
        <v>38</v>
      </c>
      <c r="I1950" s="1198" t="s">
        <v>3853</v>
      </c>
      <c r="J1950" s="1199"/>
      <c r="K1950" s="1199"/>
      <c r="L1950" s="1200"/>
      <c r="M1950" s="121" t="s">
        <v>67</v>
      </c>
      <c r="N1950" s="15"/>
      <c r="O1950" s="1190" t="s">
        <v>5534</v>
      </c>
      <c r="P1950" s="1197"/>
      <c r="Q1950" s="212" t="s">
        <v>109</v>
      </c>
    </row>
    <row r="1951" spans="1:18" hidden="1" outlineLevel="2">
      <c r="C1951" s="7" t="s">
        <v>41</v>
      </c>
      <c r="D1951" s="96" t="s">
        <v>3796</v>
      </c>
      <c r="E1951" s="58" t="s">
        <v>8887</v>
      </c>
      <c r="F1951" s="17"/>
      <c r="G1951" s="18"/>
      <c r="H1951" s="19"/>
      <c r="I1951" s="26" t="str">
        <f>"5463"</f>
        <v>5463</v>
      </c>
      <c r="J1951" s="26" t="s">
        <v>3450</v>
      </c>
      <c r="K1951" s="33" t="s">
        <v>132</v>
      </c>
      <c r="L1951" s="31" t="s">
        <v>688</v>
      </c>
      <c r="M1951" s="254"/>
      <c r="N1951" s="252"/>
      <c r="O1951" s="89" t="s">
        <v>769</v>
      </c>
      <c r="P1951" s="88" t="s">
        <v>132</v>
      </c>
      <c r="Q1951" s="214" t="s">
        <v>688</v>
      </c>
      <c r="R1951" s="1228" t="s">
        <v>6715</v>
      </c>
    </row>
    <row r="1952" spans="1:18" hidden="1" outlineLevel="2">
      <c r="C1952" s="7" t="s">
        <v>41</v>
      </c>
      <c r="D1952" s="96" t="s">
        <v>3796</v>
      </c>
      <c r="E1952" s="58" t="s">
        <v>8887</v>
      </c>
      <c r="F1952" s="17"/>
      <c r="G1952" s="18"/>
      <c r="H1952" s="19"/>
      <c r="I1952" s="20" t="s">
        <v>345</v>
      </c>
      <c r="J1952" s="20" t="s">
        <v>3451</v>
      </c>
      <c r="K1952" s="24"/>
      <c r="L1952" s="25" t="s">
        <v>84</v>
      </c>
      <c r="M1952" s="201"/>
      <c r="N1952" s="279"/>
      <c r="O1952" s="280"/>
      <c r="P1952" s="280"/>
      <c r="Q1952" s="213" t="s">
        <v>688</v>
      </c>
      <c r="R1952" s="1193"/>
    </row>
    <row r="1953" spans="1:18" hidden="1" outlineLevel="2">
      <c r="C1953" s="7" t="s">
        <v>41</v>
      </c>
      <c r="D1953" s="96" t="s">
        <v>3796</v>
      </c>
      <c r="E1953" s="58" t="s">
        <v>8887</v>
      </c>
      <c r="F1953" s="17"/>
      <c r="G1953" s="18"/>
      <c r="H1953" s="19"/>
      <c r="I1953" s="26" t="s">
        <v>346</v>
      </c>
      <c r="J1953" s="26" t="s">
        <v>3452</v>
      </c>
      <c r="K1953" s="33" t="s">
        <v>105</v>
      </c>
      <c r="L1953" s="31" t="s">
        <v>84</v>
      </c>
      <c r="M1953" s="207" t="s">
        <v>67</v>
      </c>
      <c r="N1953" s="412" t="s">
        <v>6666</v>
      </c>
      <c r="O1953" s="88" t="s">
        <v>6671</v>
      </c>
      <c r="P1953" s="88" t="s">
        <v>105</v>
      </c>
      <c r="Q1953" s="216" t="s">
        <v>84</v>
      </c>
      <c r="R1953" s="1193"/>
    </row>
    <row r="1954" spans="1:18" ht="120" hidden="1" outlineLevel="2">
      <c r="C1954" s="7" t="s">
        <v>41</v>
      </c>
      <c r="D1954" s="96" t="s">
        <v>3796</v>
      </c>
      <c r="E1954" s="58" t="s">
        <v>8887</v>
      </c>
      <c r="F1954" s="17"/>
      <c r="G1954" s="18"/>
      <c r="H1954" s="19"/>
      <c r="I1954" s="54" t="s">
        <v>347</v>
      </c>
      <c r="J1954" s="54" t="s">
        <v>3453</v>
      </c>
      <c r="K1954" s="73" t="s">
        <v>132</v>
      </c>
      <c r="L1954" s="55" t="s">
        <v>84</v>
      </c>
      <c r="M1954" s="207" t="s">
        <v>67</v>
      </c>
      <c r="N1954" s="412" t="s">
        <v>1101</v>
      </c>
      <c r="O1954" s="90" t="s">
        <v>3918</v>
      </c>
      <c r="P1954" s="88" t="s">
        <v>132</v>
      </c>
      <c r="Q1954" s="216" t="s">
        <v>84</v>
      </c>
      <c r="R1954" s="1193"/>
    </row>
    <row r="1955" spans="1:18" hidden="1" outlineLevel="2">
      <c r="C1955" s="7" t="s">
        <v>41</v>
      </c>
      <c r="D1955" s="96" t="s">
        <v>3796</v>
      </c>
      <c r="E1955" s="58" t="s">
        <v>8887</v>
      </c>
      <c r="F1955" s="17"/>
      <c r="G1955" s="18"/>
      <c r="H1955" s="19"/>
      <c r="I1955" s="34" t="str">
        <f>"4471"</f>
        <v>4471</v>
      </c>
      <c r="J1955" s="34" t="s">
        <v>3454</v>
      </c>
      <c r="K1955" s="36" t="s">
        <v>132</v>
      </c>
      <c r="L1955" s="74" t="s">
        <v>84</v>
      </c>
      <c r="M1955" s="257"/>
      <c r="N1955" s="258"/>
      <c r="O1955" s="277" t="s">
        <v>770</v>
      </c>
      <c r="P1955" s="253" t="s">
        <v>132</v>
      </c>
      <c r="Q1955" s="217" t="s">
        <v>688</v>
      </c>
      <c r="R1955" s="1193"/>
    </row>
    <row r="1956" spans="1:18" hidden="1" outlineLevel="2">
      <c r="C1956" s="7" t="s">
        <v>41</v>
      </c>
      <c r="D1956" s="96" t="s">
        <v>3796</v>
      </c>
      <c r="E1956" s="58" t="s">
        <v>8887</v>
      </c>
      <c r="F1956" s="17"/>
      <c r="G1956" s="18"/>
      <c r="H1956" s="19"/>
      <c r="I1956" s="26" t="str">
        <f>"1227"</f>
        <v>1227</v>
      </c>
      <c r="J1956" s="26" t="s">
        <v>3455</v>
      </c>
      <c r="K1956" s="33" t="s">
        <v>132</v>
      </c>
      <c r="L1956" s="31" t="s">
        <v>84</v>
      </c>
      <c r="M1956" s="717"/>
      <c r="N1956" s="718"/>
      <c r="O1956" s="719"/>
      <c r="P1956" s="719"/>
      <c r="Q1956" s="720"/>
      <c r="R1956" s="1193"/>
    </row>
    <row r="1957" spans="1:18" hidden="1" outlineLevel="2">
      <c r="C1957" s="7" t="s">
        <v>41</v>
      </c>
      <c r="D1957" s="96" t="s">
        <v>3796</v>
      </c>
      <c r="E1957" s="58" t="s">
        <v>8887</v>
      </c>
      <c r="F1957" s="17"/>
      <c r="G1957" s="18"/>
      <c r="H1957" s="19"/>
      <c r="I1957" s="20" t="s">
        <v>348</v>
      </c>
      <c r="J1957" s="20" t="s">
        <v>3456</v>
      </c>
      <c r="K1957" s="24"/>
      <c r="L1957" s="25" t="s">
        <v>84</v>
      </c>
      <c r="M1957" s="259"/>
      <c r="N1957" s="260"/>
      <c r="O1957" s="88"/>
      <c r="P1957" s="88"/>
      <c r="Q1957" s="214" t="s">
        <v>688</v>
      </c>
      <c r="R1957" s="1193"/>
    </row>
    <row r="1958" spans="1:18" hidden="1" outlineLevel="2">
      <c r="C1958" s="7" t="s">
        <v>41</v>
      </c>
      <c r="D1958" s="96" t="s">
        <v>3796</v>
      </c>
      <c r="E1958" s="58" t="s">
        <v>8887</v>
      </c>
      <c r="F1958" s="17"/>
      <c r="G1958" s="18"/>
      <c r="H1958" s="19"/>
      <c r="I1958" s="26" t="s">
        <v>349</v>
      </c>
      <c r="J1958" s="26" t="s">
        <v>3457</v>
      </c>
      <c r="K1958" s="33" t="s">
        <v>132</v>
      </c>
      <c r="L1958" s="31" t="s">
        <v>84</v>
      </c>
      <c r="M1958" s="259"/>
      <c r="N1958" s="260"/>
      <c r="O1958" s="89" t="s">
        <v>771</v>
      </c>
      <c r="P1958" s="88" t="s">
        <v>132</v>
      </c>
      <c r="Q1958" s="214" t="s">
        <v>688</v>
      </c>
      <c r="R1958" s="1193"/>
    </row>
    <row r="1959" spans="1:18" hidden="1" outlineLevel="2">
      <c r="C1959" s="7" t="s">
        <v>41</v>
      </c>
      <c r="D1959" s="96" t="s">
        <v>3796</v>
      </c>
      <c r="E1959" s="58" t="s">
        <v>8887</v>
      </c>
      <c r="F1959" s="17"/>
      <c r="G1959" s="18"/>
      <c r="H1959" s="19"/>
      <c r="I1959" s="26" t="s">
        <v>350</v>
      </c>
      <c r="J1959" s="26" t="s">
        <v>3341</v>
      </c>
      <c r="K1959" s="33" t="s">
        <v>132</v>
      </c>
      <c r="L1959" s="31" t="s">
        <v>84</v>
      </c>
      <c r="M1959" s="203"/>
      <c r="N1959" s="256"/>
      <c r="O1959" s="171"/>
      <c r="P1959" s="171"/>
      <c r="Q1959" s="218"/>
      <c r="R1959" s="1193"/>
    </row>
    <row r="1960" spans="1:18" hidden="1" outlineLevel="2">
      <c r="C1960" s="7" t="s">
        <v>41</v>
      </c>
      <c r="D1960" s="96" t="s">
        <v>3796</v>
      </c>
      <c r="E1960" s="58" t="s">
        <v>8887</v>
      </c>
      <c r="F1960" s="17"/>
      <c r="G1960" s="18"/>
      <c r="H1960" s="19"/>
      <c r="I1960" s="26" t="s">
        <v>351</v>
      </c>
      <c r="J1960" s="26" t="s">
        <v>3342</v>
      </c>
      <c r="K1960" s="33" t="s">
        <v>132</v>
      </c>
      <c r="L1960" s="31" t="s">
        <v>84</v>
      </c>
      <c r="M1960" s="203"/>
      <c r="N1960" s="256"/>
      <c r="O1960" s="171"/>
      <c r="P1960" s="171"/>
      <c r="Q1960" s="218"/>
      <c r="R1960" s="1193"/>
    </row>
    <row r="1961" spans="1:18" hidden="1" outlineLevel="2">
      <c r="C1961" s="7" t="s">
        <v>41</v>
      </c>
      <c r="D1961" s="96" t="s">
        <v>3796</v>
      </c>
      <c r="E1961" s="58" t="s">
        <v>8887</v>
      </c>
      <c r="F1961" s="17"/>
      <c r="G1961" s="18"/>
      <c r="H1961" s="19"/>
      <c r="I1961" s="26" t="s">
        <v>352</v>
      </c>
      <c r="J1961" s="26" t="s">
        <v>353</v>
      </c>
      <c r="K1961" s="33" t="s">
        <v>105</v>
      </c>
      <c r="L1961" s="31" t="s">
        <v>84</v>
      </c>
      <c r="M1961" s="203"/>
      <c r="N1961" s="256"/>
      <c r="O1961" s="171"/>
      <c r="P1961" s="171"/>
      <c r="Q1961" s="218"/>
      <c r="R1961" s="1193"/>
    </row>
    <row r="1962" spans="1:18" ht="13.5" hidden="1" outlineLevel="2" thickBot="1">
      <c r="C1962" s="7" t="s">
        <v>41</v>
      </c>
      <c r="D1962" s="96" t="s">
        <v>3796</v>
      </c>
      <c r="E1962" s="58" t="s">
        <v>8887</v>
      </c>
      <c r="F1962" s="38"/>
      <c r="G1962" s="39"/>
      <c r="H1962" s="40"/>
      <c r="I1962" s="48" t="s">
        <v>352</v>
      </c>
      <c r="J1962" s="48" t="s">
        <v>353</v>
      </c>
      <c r="K1962" s="273" t="s">
        <v>105</v>
      </c>
      <c r="L1962" s="60" t="s">
        <v>84</v>
      </c>
      <c r="M1962" s="261"/>
      <c r="N1962" s="262"/>
      <c r="O1962" s="266"/>
      <c r="P1962" s="266"/>
      <c r="Q1962" s="221"/>
      <c r="R1962" s="1195"/>
    </row>
    <row r="1963" spans="1:18" ht="13.5" hidden="1" outlineLevel="2" thickBot="1">
      <c r="C1963" s="7" t="s">
        <v>41</v>
      </c>
      <c r="D1963" s="96" t="s">
        <v>3796</v>
      </c>
      <c r="E1963" s="58" t="s">
        <v>8887</v>
      </c>
      <c r="F1963" s="198"/>
      <c r="G1963" s="198"/>
      <c r="H1963" s="198"/>
      <c r="I1963" s="198"/>
      <c r="J1963" s="198"/>
      <c r="K1963" s="198"/>
      <c r="L1963" s="198"/>
      <c r="M1963" s="9"/>
      <c r="N1963" s="9"/>
      <c r="O1963" s="9"/>
      <c r="P1963" s="9"/>
      <c r="Q1963" s="7"/>
    </row>
    <row r="1964" spans="1:18" ht="13.5" outlineLevel="1" collapsed="1" thickBot="1">
      <c r="A1964" s="7" t="s">
        <v>41</v>
      </c>
      <c r="B1964" s="7" t="s">
        <v>41</v>
      </c>
      <c r="C1964" s="7" t="s">
        <v>41</v>
      </c>
      <c r="D1964" s="96" t="s">
        <v>3796</v>
      </c>
      <c r="E1964" s="3" t="s">
        <v>8888</v>
      </c>
      <c r="F1964" s="13" t="s">
        <v>608</v>
      </c>
      <c r="G1964" s="14">
        <v>118</v>
      </c>
      <c r="H1964" s="14">
        <v>40</v>
      </c>
      <c r="I1964" s="1198" t="s">
        <v>3945</v>
      </c>
      <c r="J1964" s="1199"/>
      <c r="K1964" s="1199"/>
      <c r="L1964" s="1200"/>
      <c r="M1964" s="121" t="s">
        <v>67</v>
      </c>
      <c r="N1964" s="15"/>
      <c r="O1964" s="1190" t="s">
        <v>3841</v>
      </c>
      <c r="P1964" s="1197"/>
      <c r="Q1964" s="212" t="s">
        <v>109</v>
      </c>
    </row>
    <row r="1965" spans="1:18" ht="13" hidden="1" customHeight="1" outlineLevel="2">
      <c r="A1965" s="7" t="s">
        <v>41</v>
      </c>
      <c r="B1965" s="7" t="s">
        <v>41</v>
      </c>
      <c r="C1965" s="7" t="s">
        <v>41</v>
      </c>
      <c r="D1965" s="96" t="s">
        <v>3796</v>
      </c>
      <c r="E1965" s="58" t="s">
        <v>8888</v>
      </c>
      <c r="F1965" s="17"/>
      <c r="G1965" s="18"/>
      <c r="H1965" s="19"/>
      <c r="I1965" s="26" t="s">
        <v>259</v>
      </c>
      <c r="J1965" s="26" t="s">
        <v>3424</v>
      </c>
      <c r="K1965" s="26"/>
      <c r="L1965" s="31" t="s">
        <v>688</v>
      </c>
      <c r="M1965" s="59"/>
      <c r="N1965" s="10"/>
      <c r="O1965" s="26"/>
      <c r="P1965" s="26"/>
      <c r="Q1965" s="214" t="s">
        <v>688</v>
      </c>
      <c r="R1965" s="1228" t="s">
        <v>5977</v>
      </c>
    </row>
    <row r="1966" spans="1:18" hidden="1" outlineLevel="2">
      <c r="A1966" s="7" t="s">
        <v>41</v>
      </c>
      <c r="B1966" s="7" t="s">
        <v>41</v>
      </c>
      <c r="C1966" s="7" t="s">
        <v>41</v>
      </c>
      <c r="D1966" s="96" t="s">
        <v>3796</v>
      </c>
      <c r="E1966" s="58" t="s">
        <v>8888</v>
      </c>
      <c r="F1966" s="17"/>
      <c r="G1966" s="18"/>
      <c r="H1966" s="19"/>
      <c r="I1966" s="26" t="s">
        <v>260</v>
      </c>
      <c r="J1966" s="26" t="s">
        <v>3425</v>
      </c>
      <c r="K1966" s="26" t="s">
        <v>132</v>
      </c>
      <c r="L1966" s="31" t="s">
        <v>688</v>
      </c>
      <c r="M1966" s="59"/>
      <c r="N1966" s="10"/>
      <c r="O1966" s="47" t="s">
        <v>772</v>
      </c>
      <c r="P1966" s="26" t="s">
        <v>132</v>
      </c>
      <c r="Q1966" s="214" t="s">
        <v>688</v>
      </c>
      <c r="R1966" s="1193"/>
    </row>
    <row r="1967" spans="1:18" hidden="1" outlineLevel="2">
      <c r="A1967" s="7" t="s">
        <v>41</v>
      </c>
      <c r="B1967" s="7" t="s">
        <v>41</v>
      </c>
      <c r="C1967" s="7" t="s">
        <v>41</v>
      </c>
      <c r="D1967" s="96" t="s">
        <v>3796</v>
      </c>
      <c r="E1967" s="58" t="s">
        <v>8888</v>
      </c>
      <c r="F1967" s="17"/>
      <c r="G1967" s="18"/>
      <c r="H1967" s="19"/>
      <c r="I1967" s="26" t="s">
        <v>261</v>
      </c>
      <c r="J1967" s="26" t="s">
        <v>3426</v>
      </c>
      <c r="K1967" s="26" t="s">
        <v>265</v>
      </c>
      <c r="L1967" s="31" t="s">
        <v>84</v>
      </c>
      <c r="M1967" s="97" t="s">
        <v>67</v>
      </c>
      <c r="N1967" s="385" t="s">
        <v>614</v>
      </c>
      <c r="O1967" s="26" t="s">
        <v>3919</v>
      </c>
      <c r="P1967" s="26" t="s">
        <v>794</v>
      </c>
      <c r="Q1967" s="214" t="s">
        <v>688</v>
      </c>
      <c r="R1967" s="1193"/>
    </row>
    <row r="1968" spans="1:18" hidden="1" outlineLevel="2">
      <c r="A1968" s="7" t="s">
        <v>41</v>
      </c>
      <c r="B1968" s="7" t="s">
        <v>41</v>
      </c>
      <c r="C1968" s="7" t="s">
        <v>41</v>
      </c>
      <c r="D1968" s="96" t="s">
        <v>3796</v>
      </c>
      <c r="E1968" s="58" t="s">
        <v>8888</v>
      </c>
      <c r="F1968" s="17"/>
      <c r="G1968" s="18"/>
      <c r="H1968" s="19"/>
      <c r="I1968" s="26" t="s">
        <v>262</v>
      </c>
      <c r="J1968" s="26" t="s">
        <v>3427</v>
      </c>
      <c r="K1968" s="26" t="s">
        <v>132</v>
      </c>
      <c r="L1968" s="31" t="s">
        <v>84</v>
      </c>
      <c r="M1968" s="123"/>
      <c r="N1968" s="124"/>
      <c r="O1968" s="127"/>
      <c r="P1968" s="127"/>
      <c r="Q1968" s="218"/>
      <c r="R1968" s="1193"/>
    </row>
    <row r="1969" spans="1:18" hidden="1" outlineLevel="2">
      <c r="A1969" s="7" t="s">
        <v>41</v>
      </c>
      <c r="B1969" s="7" t="s">
        <v>41</v>
      </c>
      <c r="C1969" s="7" t="s">
        <v>41</v>
      </c>
      <c r="D1969" s="96" t="s">
        <v>3796</v>
      </c>
      <c r="E1969" s="58" t="s">
        <v>8888</v>
      </c>
      <c r="F1969" s="17"/>
      <c r="G1969" s="18"/>
      <c r="H1969" s="19"/>
      <c r="I1969" s="26" t="s">
        <v>263</v>
      </c>
      <c r="J1969" s="26" t="s">
        <v>3341</v>
      </c>
      <c r="K1969" s="26" t="s">
        <v>132</v>
      </c>
      <c r="L1969" s="31" t="s">
        <v>84</v>
      </c>
      <c r="M1969" s="123"/>
      <c r="N1969" s="124"/>
      <c r="O1969" s="127"/>
      <c r="P1969" s="127"/>
      <c r="Q1969" s="218"/>
      <c r="R1969" s="1193"/>
    </row>
    <row r="1970" spans="1:18" ht="13.5" hidden="1" outlineLevel="2" thickBot="1">
      <c r="A1970" s="7" t="s">
        <v>41</v>
      </c>
      <c r="B1970" s="7" t="s">
        <v>41</v>
      </c>
      <c r="C1970" s="7" t="s">
        <v>41</v>
      </c>
      <c r="D1970" s="96" t="s">
        <v>3796</v>
      </c>
      <c r="E1970" s="58" t="s">
        <v>8888</v>
      </c>
      <c r="F1970" s="38"/>
      <c r="G1970" s="39"/>
      <c r="H1970" s="40"/>
      <c r="I1970" s="48" t="s">
        <v>264</v>
      </c>
      <c r="J1970" s="48" t="s">
        <v>3342</v>
      </c>
      <c r="K1970" s="48" t="s">
        <v>132</v>
      </c>
      <c r="L1970" s="60" t="s">
        <v>84</v>
      </c>
      <c r="M1970" s="162"/>
      <c r="N1970" s="163"/>
      <c r="O1970" s="151"/>
      <c r="P1970" s="151"/>
      <c r="Q1970" s="221"/>
      <c r="R1970" s="1195"/>
    </row>
    <row r="1971" spans="1:18" ht="13.5" hidden="1" outlineLevel="2" thickBot="1">
      <c r="A1971" s="7" t="s">
        <v>41</v>
      </c>
      <c r="B1971" s="7" t="s">
        <v>41</v>
      </c>
      <c r="C1971" s="7" t="s">
        <v>41</v>
      </c>
      <c r="D1971" s="96" t="s">
        <v>3796</v>
      </c>
      <c r="E1971" s="58" t="s">
        <v>8888</v>
      </c>
      <c r="F1971" s="198"/>
      <c r="G1971" s="198"/>
      <c r="H1971" s="198"/>
      <c r="I1971" s="198"/>
      <c r="J1971" s="198"/>
      <c r="K1971" s="198"/>
      <c r="L1971" s="198"/>
      <c r="M1971" s="9"/>
      <c r="N1971" s="9"/>
      <c r="O1971" s="9"/>
      <c r="P1971" s="9"/>
      <c r="Q1971" s="7"/>
    </row>
    <row r="1972" spans="1:18" ht="13.5" outlineLevel="1" collapsed="1" thickBot="1">
      <c r="A1972" s="7" t="s">
        <v>41</v>
      </c>
      <c r="B1972" s="7" t="s">
        <v>41</v>
      </c>
      <c r="C1972" s="7" t="s">
        <v>41</v>
      </c>
      <c r="D1972" s="96" t="s">
        <v>3796</v>
      </c>
      <c r="E1972" s="3" t="s">
        <v>8889</v>
      </c>
      <c r="F1972" s="13" t="s">
        <v>609</v>
      </c>
      <c r="G1972" s="14">
        <v>120</v>
      </c>
      <c r="H1972" s="14">
        <v>41</v>
      </c>
      <c r="I1972" s="1198" t="s">
        <v>3854</v>
      </c>
      <c r="J1972" s="1199"/>
      <c r="K1972" s="1199"/>
      <c r="L1972" s="1200"/>
      <c r="M1972" s="121" t="s">
        <v>67</v>
      </c>
      <c r="N1972" s="15"/>
      <c r="O1972" s="1190" t="s">
        <v>3842</v>
      </c>
      <c r="P1972" s="1197"/>
      <c r="Q1972" s="212" t="s">
        <v>109</v>
      </c>
    </row>
    <row r="1973" spans="1:18" ht="13" hidden="1" customHeight="1" outlineLevel="2">
      <c r="A1973" s="7" t="s">
        <v>41</v>
      </c>
      <c r="B1973" s="7" t="s">
        <v>41</v>
      </c>
      <c r="C1973" s="7" t="s">
        <v>41</v>
      </c>
      <c r="D1973" s="96" t="s">
        <v>3796</v>
      </c>
      <c r="E1973" s="58" t="s">
        <v>8889</v>
      </c>
      <c r="F1973" s="17"/>
      <c r="G1973" s="18"/>
      <c r="H1973" s="19"/>
      <c r="I1973" s="26" t="s">
        <v>266</v>
      </c>
      <c r="J1973" s="26" t="s">
        <v>3428</v>
      </c>
      <c r="K1973" s="26"/>
      <c r="L1973" s="27" t="s">
        <v>688</v>
      </c>
      <c r="M1973" s="59"/>
      <c r="N1973" s="10"/>
      <c r="O1973" s="26"/>
      <c r="P1973" s="26"/>
      <c r="Q1973" s="222" t="s">
        <v>688</v>
      </c>
      <c r="R1973" s="1228" t="s">
        <v>5437</v>
      </c>
    </row>
    <row r="1974" spans="1:18" hidden="1" outlineLevel="2">
      <c r="A1974" s="7" t="s">
        <v>41</v>
      </c>
      <c r="B1974" s="7" t="s">
        <v>41</v>
      </c>
      <c r="C1974" s="7" t="s">
        <v>41</v>
      </c>
      <c r="D1974" s="96" t="s">
        <v>3796</v>
      </c>
      <c r="E1974" s="58" t="s">
        <v>8889</v>
      </c>
      <c r="F1974" s="17"/>
      <c r="G1974" s="18"/>
      <c r="H1974" s="19"/>
      <c r="I1974" s="26" t="s">
        <v>267</v>
      </c>
      <c r="J1974" s="26" t="s">
        <v>3429</v>
      </c>
      <c r="K1974" s="26" t="s">
        <v>132</v>
      </c>
      <c r="L1974" s="27" t="s">
        <v>688</v>
      </c>
      <c r="M1974" s="71"/>
      <c r="N1974" s="72"/>
      <c r="O1974" s="47" t="s">
        <v>773</v>
      </c>
      <c r="P1974" s="26" t="s">
        <v>132</v>
      </c>
      <c r="Q1974" s="214" t="s">
        <v>688</v>
      </c>
      <c r="R1974" s="1193"/>
    </row>
    <row r="1975" spans="1:18" hidden="1" outlineLevel="2">
      <c r="A1975" s="7" t="s">
        <v>41</v>
      </c>
      <c r="B1975" s="7" t="s">
        <v>41</v>
      </c>
      <c r="C1975" s="7" t="s">
        <v>41</v>
      </c>
      <c r="D1975" s="96" t="s">
        <v>3796</v>
      </c>
      <c r="E1975" s="58" t="s">
        <v>8889</v>
      </c>
      <c r="F1975" s="17"/>
      <c r="G1975" s="18"/>
      <c r="H1975" s="19"/>
      <c r="I1975" s="26" t="s">
        <v>268</v>
      </c>
      <c r="J1975" s="26" t="s">
        <v>3430</v>
      </c>
      <c r="K1975" s="26" t="s">
        <v>269</v>
      </c>
      <c r="L1975" s="27" t="s">
        <v>84</v>
      </c>
      <c r="M1975" s="97" t="s">
        <v>67</v>
      </c>
      <c r="N1975" s="385" t="s">
        <v>615</v>
      </c>
      <c r="O1975" s="26" t="s">
        <v>3920</v>
      </c>
      <c r="P1975" s="26" t="s">
        <v>790</v>
      </c>
      <c r="Q1975" s="214" t="s">
        <v>688</v>
      </c>
      <c r="R1975" s="1193"/>
    </row>
    <row r="1976" spans="1:18" hidden="1" outlineLevel="2">
      <c r="A1976" s="7" t="s">
        <v>41</v>
      </c>
      <c r="B1976" s="7" t="s">
        <v>41</v>
      </c>
      <c r="C1976" s="7" t="s">
        <v>41</v>
      </c>
      <c r="D1976" s="96" t="s">
        <v>3796</v>
      </c>
      <c r="E1976" s="58" t="s">
        <v>8889</v>
      </c>
      <c r="F1976" s="17"/>
      <c r="G1976" s="18"/>
      <c r="H1976" s="19"/>
      <c r="I1976" s="26" t="s">
        <v>270</v>
      </c>
      <c r="J1976" s="26" t="s">
        <v>3396</v>
      </c>
      <c r="K1976" s="26" t="s">
        <v>132</v>
      </c>
      <c r="L1976" s="27" t="s">
        <v>84</v>
      </c>
      <c r="M1976" s="123"/>
      <c r="N1976" s="124"/>
      <c r="O1976" s="127"/>
      <c r="P1976" s="127"/>
      <c r="Q1976" s="218"/>
      <c r="R1976" s="1193"/>
    </row>
    <row r="1977" spans="1:18" hidden="1" outlineLevel="2">
      <c r="A1977" s="7" t="s">
        <v>41</v>
      </c>
      <c r="B1977" s="7" t="s">
        <v>41</v>
      </c>
      <c r="C1977" s="7" t="s">
        <v>41</v>
      </c>
      <c r="D1977" s="96" t="s">
        <v>3796</v>
      </c>
      <c r="E1977" s="58" t="s">
        <v>8889</v>
      </c>
      <c r="F1977" s="17"/>
      <c r="G1977" s="18"/>
      <c r="H1977" s="19"/>
      <c r="I1977" s="26" t="s">
        <v>271</v>
      </c>
      <c r="J1977" s="26" t="s">
        <v>3411</v>
      </c>
      <c r="K1977" s="26" t="s">
        <v>132</v>
      </c>
      <c r="L1977" s="27" t="s">
        <v>84</v>
      </c>
      <c r="M1977" s="123"/>
      <c r="N1977" s="124"/>
      <c r="O1977" s="127"/>
      <c r="P1977" s="127"/>
      <c r="Q1977" s="218"/>
      <c r="R1977" s="1193"/>
    </row>
    <row r="1978" spans="1:18" ht="13.5" hidden="1" outlineLevel="2" thickBot="1">
      <c r="A1978" s="7" t="s">
        <v>41</v>
      </c>
      <c r="B1978" s="7" t="s">
        <v>41</v>
      </c>
      <c r="C1978" s="7" t="s">
        <v>41</v>
      </c>
      <c r="D1978" s="96" t="s">
        <v>3796</v>
      </c>
      <c r="E1978" s="58" t="s">
        <v>8889</v>
      </c>
      <c r="F1978" s="38"/>
      <c r="G1978" s="39"/>
      <c r="H1978" s="40"/>
      <c r="I1978" s="48" t="s">
        <v>272</v>
      </c>
      <c r="J1978" s="48" t="s">
        <v>3431</v>
      </c>
      <c r="K1978" s="48" t="s">
        <v>132</v>
      </c>
      <c r="L1978" s="49" t="s">
        <v>84</v>
      </c>
      <c r="M1978" s="139"/>
      <c r="N1978" s="140"/>
      <c r="O1978" s="151"/>
      <c r="P1978" s="151"/>
      <c r="Q1978" s="221"/>
      <c r="R1978" s="1195"/>
    </row>
    <row r="1979" spans="1:18" ht="13.5" hidden="1" outlineLevel="2" thickBot="1">
      <c r="A1979" s="7" t="s">
        <v>41</v>
      </c>
      <c r="B1979" s="7" t="s">
        <v>41</v>
      </c>
      <c r="C1979" s="7" t="s">
        <v>41</v>
      </c>
      <c r="D1979" s="96" t="s">
        <v>3796</v>
      </c>
      <c r="E1979" s="58" t="s">
        <v>8889</v>
      </c>
      <c r="F1979" s="198"/>
      <c r="G1979" s="198"/>
      <c r="H1979" s="198"/>
      <c r="I1979" s="198"/>
      <c r="J1979" s="198"/>
      <c r="K1979" s="198"/>
      <c r="L1979" s="198"/>
      <c r="M1979" s="9"/>
      <c r="N1979" s="9"/>
      <c r="O1979" s="9"/>
      <c r="P1979" s="9"/>
      <c r="Q1979" s="7"/>
    </row>
    <row r="1980" spans="1:18" ht="13.5" outlineLevel="1" collapsed="1" thickBot="1">
      <c r="A1980" s="7" t="s">
        <v>41</v>
      </c>
      <c r="B1980" s="7" t="s">
        <v>41</v>
      </c>
      <c r="C1980" s="7" t="s">
        <v>41</v>
      </c>
      <c r="D1980" s="96" t="s">
        <v>3796</v>
      </c>
      <c r="E1980" s="3" t="s">
        <v>8890</v>
      </c>
      <c r="F1980" s="13" t="s">
        <v>473</v>
      </c>
      <c r="G1980" s="14">
        <v>120</v>
      </c>
      <c r="H1980" s="14">
        <v>41</v>
      </c>
      <c r="I1980" s="1198" t="s">
        <v>3855</v>
      </c>
      <c r="J1980" s="1199"/>
      <c r="K1980" s="1199"/>
      <c r="L1980" s="1200"/>
      <c r="M1980" s="121" t="s">
        <v>67</v>
      </c>
      <c r="N1980" s="15"/>
      <c r="O1980" s="1190" t="s">
        <v>5534</v>
      </c>
      <c r="P1980" s="1197"/>
      <c r="Q1980" s="212" t="s">
        <v>109</v>
      </c>
    </row>
    <row r="1981" spans="1:18" ht="13" hidden="1" customHeight="1" outlineLevel="2">
      <c r="A1981" s="7" t="s">
        <v>41</v>
      </c>
      <c r="B1981" s="7" t="s">
        <v>41</v>
      </c>
      <c r="C1981" s="7" t="s">
        <v>41</v>
      </c>
      <c r="D1981" s="96" t="s">
        <v>3796</v>
      </c>
      <c r="E1981" s="58" t="s">
        <v>8890</v>
      </c>
      <c r="F1981" s="17"/>
      <c r="G1981" s="18"/>
      <c r="H1981" s="19"/>
      <c r="I1981" s="26" t="s">
        <v>266</v>
      </c>
      <c r="J1981" s="26" t="s">
        <v>3428</v>
      </c>
      <c r="K1981" s="26"/>
      <c r="L1981" s="27" t="s">
        <v>688</v>
      </c>
      <c r="M1981" s="59"/>
      <c r="N1981" s="10"/>
      <c r="O1981" s="26"/>
      <c r="P1981" s="26"/>
      <c r="Q1981" s="222" t="s">
        <v>688</v>
      </c>
      <c r="R1981" s="1229" t="s">
        <v>5440</v>
      </c>
    </row>
    <row r="1982" spans="1:18" hidden="1" outlineLevel="2">
      <c r="A1982" s="7" t="s">
        <v>41</v>
      </c>
      <c r="B1982" s="7" t="s">
        <v>41</v>
      </c>
      <c r="C1982" s="7" t="s">
        <v>41</v>
      </c>
      <c r="D1982" s="96" t="s">
        <v>3796</v>
      </c>
      <c r="E1982" s="58" t="s">
        <v>8890</v>
      </c>
      <c r="F1982" s="17"/>
      <c r="G1982" s="18"/>
      <c r="H1982" s="19"/>
      <c r="I1982" s="26" t="s">
        <v>267</v>
      </c>
      <c r="J1982" s="26" t="s">
        <v>3429</v>
      </c>
      <c r="K1982" s="26" t="s">
        <v>132</v>
      </c>
      <c r="L1982" s="27" t="s">
        <v>688</v>
      </c>
      <c r="M1982" s="71"/>
      <c r="N1982" s="72"/>
      <c r="O1982" s="47" t="s">
        <v>743</v>
      </c>
      <c r="P1982" s="26" t="s">
        <v>132</v>
      </c>
      <c r="Q1982" s="214" t="s">
        <v>688</v>
      </c>
      <c r="R1982" s="1230"/>
    </row>
    <row r="1983" spans="1:18" hidden="1" outlineLevel="2">
      <c r="A1983" s="7" t="s">
        <v>41</v>
      </c>
      <c r="B1983" s="7" t="s">
        <v>41</v>
      </c>
      <c r="C1983" s="7" t="s">
        <v>41</v>
      </c>
      <c r="D1983" s="96" t="s">
        <v>3796</v>
      </c>
      <c r="E1983" s="58" t="s">
        <v>8890</v>
      </c>
      <c r="F1983" s="17"/>
      <c r="G1983" s="18"/>
      <c r="H1983" s="19"/>
      <c r="I1983" s="26" t="s">
        <v>268</v>
      </c>
      <c r="J1983" s="26" t="s">
        <v>3430</v>
      </c>
      <c r="K1983" s="26" t="s">
        <v>269</v>
      </c>
      <c r="L1983" s="27" t="s">
        <v>84</v>
      </c>
      <c r="M1983" s="97" t="s">
        <v>67</v>
      </c>
      <c r="N1983" s="385" t="s">
        <v>616</v>
      </c>
      <c r="O1983" s="26" t="s">
        <v>3967</v>
      </c>
      <c r="P1983" s="26" t="s">
        <v>790</v>
      </c>
      <c r="Q1983" s="214" t="s">
        <v>688</v>
      </c>
      <c r="R1983" s="1230"/>
    </row>
    <row r="1984" spans="1:18" hidden="1" outlineLevel="2">
      <c r="A1984" s="7" t="s">
        <v>41</v>
      </c>
      <c r="B1984" s="7" t="s">
        <v>41</v>
      </c>
      <c r="C1984" s="7" t="s">
        <v>41</v>
      </c>
      <c r="D1984" s="96" t="s">
        <v>3796</v>
      </c>
      <c r="E1984" s="58" t="s">
        <v>8890</v>
      </c>
      <c r="F1984" s="17"/>
      <c r="G1984" s="18"/>
      <c r="H1984" s="19"/>
      <c r="I1984" s="26" t="s">
        <v>270</v>
      </c>
      <c r="J1984" s="26" t="s">
        <v>3396</v>
      </c>
      <c r="K1984" s="26" t="s">
        <v>132</v>
      </c>
      <c r="L1984" s="27" t="s">
        <v>84</v>
      </c>
      <c r="M1984" s="123"/>
      <c r="N1984" s="124"/>
      <c r="O1984" s="127"/>
      <c r="P1984" s="127"/>
      <c r="Q1984" s="218"/>
      <c r="R1984" s="1230"/>
    </row>
    <row r="1985" spans="1:18" hidden="1" outlineLevel="2">
      <c r="A1985" s="7" t="s">
        <v>41</v>
      </c>
      <c r="B1985" s="7" t="s">
        <v>41</v>
      </c>
      <c r="C1985" s="7" t="s">
        <v>41</v>
      </c>
      <c r="D1985" s="96" t="s">
        <v>3796</v>
      </c>
      <c r="E1985" s="58" t="s">
        <v>8890</v>
      </c>
      <c r="F1985" s="17"/>
      <c r="G1985" s="18"/>
      <c r="H1985" s="19"/>
      <c r="I1985" s="26" t="s">
        <v>271</v>
      </c>
      <c r="J1985" s="26" t="s">
        <v>3411</v>
      </c>
      <c r="K1985" s="26" t="s">
        <v>132</v>
      </c>
      <c r="L1985" s="27" t="s">
        <v>84</v>
      </c>
      <c r="M1985" s="123"/>
      <c r="N1985" s="124"/>
      <c r="O1985" s="127"/>
      <c r="P1985" s="127"/>
      <c r="Q1985" s="218"/>
      <c r="R1985" s="1230"/>
    </row>
    <row r="1986" spans="1:18" ht="13.5" hidden="1" outlineLevel="2" thickBot="1">
      <c r="A1986" s="7" t="s">
        <v>41</v>
      </c>
      <c r="B1986" s="7" t="s">
        <v>41</v>
      </c>
      <c r="C1986" s="7" t="s">
        <v>41</v>
      </c>
      <c r="D1986" s="96" t="s">
        <v>3796</v>
      </c>
      <c r="E1986" s="58" t="s">
        <v>8890</v>
      </c>
      <c r="F1986" s="38"/>
      <c r="G1986" s="39"/>
      <c r="H1986" s="40"/>
      <c r="I1986" s="48" t="s">
        <v>272</v>
      </c>
      <c r="J1986" s="48" t="s">
        <v>3431</v>
      </c>
      <c r="K1986" s="48" t="s">
        <v>132</v>
      </c>
      <c r="L1986" s="49" t="s">
        <v>84</v>
      </c>
      <c r="M1986" s="139"/>
      <c r="N1986" s="140"/>
      <c r="O1986" s="151"/>
      <c r="P1986" s="151"/>
      <c r="Q1986" s="221"/>
      <c r="R1986" s="1231"/>
    </row>
    <row r="1987" spans="1:18" ht="13.5" hidden="1" outlineLevel="2" thickBot="1">
      <c r="A1987" s="7" t="s">
        <v>41</v>
      </c>
      <c r="B1987" s="7" t="s">
        <v>41</v>
      </c>
      <c r="C1987" s="7" t="s">
        <v>41</v>
      </c>
      <c r="D1987" s="96" t="s">
        <v>3796</v>
      </c>
      <c r="E1987" s="58" t="s">
        <v>8890</v>
      </c>
      <c r="F1987" s="198"/>
      <c r="G1987" s="198"/>
      <c r="H1987" s="198"/>
      <c r="I1987" s="198"/>
      <c r="J1987" s="198"/>
      <c r="K1987" s="198"/>
      <c r="L1987" s="198"/>
      <c r="M1987" s="9"/>
      <c r="N1987" s="9"/>
      <c r="O1987" s="9"/>
      <c r="P1987" s="9"/>
      <c r="Q1987" s="7"/>
    </row>
    <row r="1988" spans="1:18" ht="13.5" outlineLevel="1" collapsed="1" thickBot="1">
      <c r="A1988" s="7" t="s">
        <v>41</v>
      </c>
      <c r="B1988" s="7" t="s">
        <v>41</v>
      </c>
      <c r="D1988" s="96" t="s">
        <v>3796</v>
      </c>
      <c r="E1988" s="3" t="s">
        <v>8891</v>
      </c>
      <c r="F1988" s="13" t="s">
        <v>75</v>
      </c>
      <c r="G1988" s="14">
        <v>113</v>
      </c>
      <c r="H1988" s="14">
        <v>38</v>
      </c>
      <c r="I1988" s="1198" t="s">
        <v>3856</v>
      </c>
      <c r="J1988" s="1199"/>
      <c r="K1988" s="1199"/>
      <c r="L1988" s="1200"/>
      <c r="M1988" s="121" t="s">
        <v>67</v>
      </c>
      <c r="N1988" s="15"/>
      <c r="O1988" s="1190" t="s">
        <v>5535</v>
      </c>
      <c r="P1988" s="1197"/>
      <c r="Q1988" s="212" t="s">
        <v>109</v>
      </c>
    </row>
    <row r="1989" spans="1:18" hidden="1" outlineLevel="2">
      <c r="A1989" s="7" t="s">
        <v>41</v>
      </c>
      <c r="B1989" s="7" t="s">
        <v>41</v>
      </c>
      <c r="D1989" s="96" t="s">
        <v>3796</v>
      </c>
      <c r="E1989" s="58" t="s">
        <v>8891</v>
      </c>
      <c r="F1989" s="17"/>
      <c r="G1989" s="18"/>
      <c r="H1989" s="19"/>
      <c r="I1989" s="26" t="str">
        <f>"5463"</f>
        <v>5463</v>
      </c>
      <c r="J1989" s="26" t="s">
        <v>3450</v>
      </c>
      <c r="K1989" s="33" t="s">
        <v>132</v>
      </c>
      <c r="L1989" s="31" t="s">
        <v>688</v>
      </c>
      <c r="M1989" s="254"/>
      <c r="N1989" s="252"/>
      <c r="O1989" s="89" t="s">
        <v>769</v>
      </c>
      <c r="P1989" s="88" t="s">
        <v>132</v>
      </c>
      <c r="Q1989" s="214" t="s">
        <v>688</v>
      </c>
    </row>
    <row r="1990" spans="1:18" hidden="1" outlineLevel="2">
      <c r="A1990" s="7" t="s">
        <v>41</v>
      </c>
      <c r="B1990" s="7" t="s">
        <v>41</v>
      </c>
      <c r="D1990" s="96" t="s">
        <v>3796</v>
      </c>
      <c r="E1990" s="58" t="s">
        <v>8891</v>
      </c>
      <c r="F1990" s="17"/>
      <c r="G1990" s="18"/>
      <c r="H1990" s="19"/>
      <c r="I1990" s="20" t="s">
        <v>345</v>
      </c>
      <c r="J1990" s="20" t="s">
        <v>3451</v>
      </c>
      <c r="K1990" s="24"/>
      <c r="L1990" s="25" t="s">
        <v>84</v>
      </c>
      <c r="M1990" s="205"/>
      <c r="N1990" s="255"/>
      <c r="O1990" s="270"/>
      <c r="P1990" s="270"/>
      <c r="Q1990" s="219"/>
    </row>
    <row r="1991" spans="1:18" hidden="1" outlineLevel="2">
      <c r="A1991" s="7" t="s">
        <v>41</v>
      </c>
      <c r="B1991" s="7" t="s">
        <v>41</v>
      </c>
      <c r="D1991" s="96" t="s">
        <v>3796</v>
      </c>
      <c r="E1991" s="58" t="s">
        <v>8891</v>
      </c>
      <c r="F1991" s="17"/>
      <c r="G1991" s="18"/>
      <c r="H1991" s="19"/>
      <c r="I1991" s="26" t="s">
        <v>346</v>
      </c>
      <c r="J1991" s="26" t="s">
        <v>3452</v>
      </c>
      <c r="K1991" s="33" t="s">
        <v>105</v>
      </c>
      <c r="L1991" s="31" t="s">
        <v>84</v>
      </c>
      <c r="M1991" s="203"/>
      <c r="N1991" s="256"/>
      <c r="O1991" s="171"/>
      <c r="P1991" s="171"/>
      <c r="Q1991" s="218"/>
    </row>
    <row r="1992" spans="1:18" hidden="1" outlineLevel="2">
      <c r="A1992" s="7" t="s">
        <v>41</v>
      </c>
      <c r="B1992" s="7" t="s">
        <v>41</v>
      </c>
      <c r="D1992" s="96" t="s">
        <v>3796</v>
      </c>
      <c r="E1992" s="58" t="s">
        <v>8891</v>
      </c>
      <c r="F1992" s="17"/>
      <c r="G1992" s="18"/>
      <c r="H1992" s="19"/>
      <c r="I1992" s="54" t="s">
        <v>347</v>
      </c>
      <c r="J1992" s="54" t="s">
        <v>3453</v>
      </c>
      <c r="K1992" s="73" t="s">
        <v>132</v>
      </c>
      <c r="L1992" s="55" t="s">
        <v>84</v>
      </c>
      <c r="M1992" s="203"/>
      <c r="N1992" s="256"/>
      <c r="O1992" s="171"/>
      <c r="P1992" s="171"/>
      <c r="Q1992" s="218"/>
    </row>
    <row r="1993" spans="1:18" hidden="1" outlineLevel="2">
      <c r="A1993" s="7" t="s">
        <v>41</v>
      </c>
      <c r="B1993" s="7" t="s">
        <v>41</v>
      </c>
      <c r="D1993" s="96" t="s">
        <v>3796</v>
      </c>
      <c r="E1993" s="58" t="s">
        <v>8891</v>
      </c>
      <c r="F1993" s="17"/>
      <c r="G1993" s="18"/>
      <c r="H1993" s="19"/>
      <c r="I1993" s="34" t="str">
        <f>"4471"</f>
        <v>4471</v>
      </c>
      <c r="J1993" s="34" t="s">
        <v>3454</v>
      </c>
      <c r="K1993" s="36" t="s">
        <v>132</v>
      </c>
      <c r="L1993" s="74" t="s">
        <v>84</v>
      </c>
      <c r="M1993" s="257"/>
      <c r="N1993" s="258"/>
      <c r="O1993" s="277" t="s">
        <v>770</v>
      </c>
      <c r="P1993" s="253" t="s">
        <v>132</v>
      </c>
      <c r="Q1993" s="217" t="s">
        <v>688</v>
      </c>
    </row>
    <row r="1994" spans="1:18" ht="36" hidden="1" outlineLevel="2">
      <c r="A1994" s="7" t="s">
        <v>41</v>
      </c>
      <c r="B1994" s="7" t="s">
        <v>41</v>
      </c>
      <c r="D1994" s="96" t="s">
        <v>3796</v>
      </c>
      <c r="E1994" s="58" t="s">
        <v>8891</v>
      </c>
      <c r="F1994" s="17"/>
      <c r="G1994" s="18"/>
      <c r="H1994" s="19"/>
      <c r="I1994" s="26" t="str">
        <f>"1227"</f>
        <v>1227</v>
      </c>
      <c r="J1994" s="26" t="s">
        <v>3455</v>
      </c>
      <c r="K1994" s="33" t="s">
        <v>132</v>
      </c>
      <c r="L1994" s="31" t="s">
        <v>84</v>
      </c>
      <c r="M1994" s="196" t="s">
        <v>67</v>
      </c>
      <c r="N1994" s="414" t="s">
        <v>617</v>
      </c>
      <c r="O1994" s="278" t="s">
        <v>3934</v>
      </c>
      <c r="P1994" s="253" t="s">
        <v>102</v>
      </c>
      <c r="Q1994" s="217" t="s">
        <v>688</v>
      </c>
    </row>
    <row r="1995" spans="1:18" hidden="1" outlineLevel="2">
      <c r="A1995" s="7" t="s">
        <v>41</v>
      </c>
      <c r="B1995" s="7" t="s">
        <v>41</v>
      </c>
      <c r="D1995" s="96" t="s">
        <v>3796</v>
      </c>
      <c r="E1995" s="58" t="s">
        <v>8891</v>
      </c>
      <c r="F1995" s="17"/>
      <c r="G1995" s="18"/>
      <c r="H1995" s="19"/>
      <c r="I1995" s="20" t="s">
        <v>348</v>
      </c>
      <c r="J1995" s="20" t="s">
        <v>3456</v>
      </c>
      <c r="K1995" s="24"/>
      <c r="L1995" s="25" t="s">
        <v>84</v>
      </c>
      <c r="M1995" s="259"/>
      <c r="N1995" s="260"/>
      <c r="O1995" s="88"/>
      <c r="P1995" s="88"/>
      <c r="Q1995" s="214" t="s">
        <v>688</v>
      </c>
    </row>
    <row r="1996" spans="1:18" hidden="1" outlineLevel="2">
      <c r="A1996" s="7" t="s">
        <v>41</v>
      </c>
      <c r="B1996" s="7" t="s">
        <v>41</v>
      </c>
      <c r="D1996" s="96" t="s">
        <v>3796</v>
      </c>
      <c r="E1996" s="58" t="s">
        <v>8891</v>
      </c>
      <c r="F1996" s="17"/>
      <c r="G1996" s="18"/>
      <c r="H1996" s="19"/>
      <c r="I1996" s="26" t="s">
        <v>349</v>
      </c>
      <c r="J1996" s="26" t="s">
        <v>3457</v>
      </c>
      <c r="K1996" s="33" t="s">
        <v>132</v>
      </c>
      <c r="L1996" s="31" t="s">
        <v>84</v>
      </c>
      <c r="M1996" s="259"/>
      <c r="N1996" s="260"/>
      <c r="O1996" s="89" t="s">
        <v>771</v>
      </c>
      <c r="P1996" s="88" t="s">
        <v>132</v>
      </c>
      <c r="Q1996" s="214" t="s">
        <v>688</v>
      </c>
    </row>
    <row r="1997" spans="1:18" hidden="1" outlineLevel="2">
      <c r="A1997" s="7" t="s">
        <v>41</v>
      </c>
      <c r="B1997" s="7" t="s">
        <v>41</v>
      </c>
      <c r="D1997" s="96" t="s">
        <v>3796</v>
      </c>
      <c r="E1997" s="58" t="s">
        <v>8891</v>
      </c>
      <c r="F1997" s="17"/>
      <c r="G1997" s="18"/>
      <c r="H1997" s="19"/>
      <c r="I1997" s="26" t="s">
        <v>350</v>
      </c>
      <c r="J1997" s="26" t="s">
        <v>3341</v>
      </c>
      <c r="K1997" s="33" t="s">
        <v>132</v>
      </c>
      <c r="L1997" s="31" t="s">
        <v>84</v>
      </c>
      <c r="M1997" s="203"/>
      <c r="N1997" s="256"/>
      <c r="O1997" s="171"/>
      <c r="P1997" s="171"/>
      <c r="Q1997" s="218"/>
    </row>
    <row r="1998" spans="1:18" hidden="1" outlineLevel="2">
      <c r="A1998" s="7" t="s">
        <v>41</v>
      </c>
      <c r="B1998" s="7" t="s">
        <v>41</v>
      </c>
      <c r="D1998" s="96" t="s">
        <v>3796</v>
      </c>
      <c r="E1998" s="58" t="s">
        <v>8891</v>
      </c>
      <c r="F1998" s="17"/>
      <c r="G1998" s="18"/>
      <c r="H1998" s="19"/>
      <c r="I1998" s="26" t="s">
        <v>351</v>
      </c>
      <c r="J1998" s="26" t="s">
        <v>3342</v>
      </c>
      <c r="K1998" s="33" t="s">
        <v>132</v>
      </c>
      <c r="L1998" s="31" t="s">
        <v>84</v>
      </c>
      <c r="M1998" s="203"/>
      <c r="N1998" s="256"/>
      <c r="O1998" s="171"/>
      <c r="P1998" s="171"/>
      <c r="Q1998" s="218"/>
    </row>
    <row r="1999" spans="1:18" hidden="1" outlineLevel="2">
      <c r="A1999" s="7" t="s">
        <v>41</v>
      </c>
      <c r="B1999" s="7" t="s">
        <v>41</v>
      </c>
      <c r="D1999" s="96" t="s">
        <v>3796</v>
      </c>
      <c r="E1999" s="58" t="s">
        <v>8891</v>
      </c>
      <c r="F1999" s="17"/>
      <c r="G1999" s="18"/>
      <c r="H1999" s="19"/>
      <c r="I1999" s="26" t="s">
        <v>352</v>
      </c>
      <c r="J1999" s="26" t="s">
        <v>353</v>
      </c>
      <c r="K1999" s="33" t="s">
        <v>105</v>
      </c>
      <c r="L1999" s="31" t="s">
        <v>84</v>
      </c>
      <c r="M1999" s="203"/>
      <c r="N1999" s="256"/>
      <c r="O1999" s="171"/>
      <c r="P1999" s="171"/>
      <c r="Q1999" s="218"/>
    </row>
    <row r="2000" spans="1:18" ht="13.5" hidden="1" outlineLevel="2" thickBot="1">
      <c r="A2000" s="7" t="s">
        <v>41</v>
      </c>
      <c r="B2000" s="7" t="s">
        <v>41</v>
      </c>
      <c r="D2000" s="96" t="s">
        <v>3796</v>
      </c>
      <c r="E2000" s="58" t="s">
        <v>8891</v>
      </c>
      <c r="F2000" s="38"/>
      <c r="G2000" s="39"/>
      <c r="H2000" s="40"/>
      <c r="I2000" s="48" t="s">
        <v>352</v>
      </c>
      <c r="J2000" s="48" t="s">
        <v>353</v>
      </c>
      <c r="K2000" s="273" t="s">
        <v>105</v>
      </c>
      <c r="L2000" s="60" t="s">
        <v>84</v>
      </c>
      <c r="M2000" s="261"/>
      <c r="N2000" s="262"/>
      <c r="O2000" s="266"/>
      <c r="P2000" s="266"/>
      <c r="Q2000" s="221"/>
    </row>
    <row r="2001" spans="1:18" ht="13.5" hidden="1" outlineLevel="2" thickBot="1">
      <c r="A2001" s="7" t="s">
        <v>41</v>
      </c>
      <c r="B2001" s="7" t="s">
        <v>41</v>
      </c>
      <c r="D2001" s="96" t="s">
        <v>3796</v>
      </c>
      <c r="E2001" s="58" t="s">
        <v>8891</v>
      </c>
      <c r="F2001" s="198"/>
      <c r="G2001" s="198"/>
      <c r="H2001" s="198"/>
      <c r="I2001" s="198"/>
      <c r="J2001" s="198"/>
      <c r="K2001" s="198"/>
      <c r="L2001" s="198"/>
      <c r="M2001" s="9"/>
      <c r="N2001" s="9"/>
      <c r="O2001" s="9"/>
      <c r="P2001" s="9"/>
      <c r="Q2001" s="7"/>
    </row>
    <row r="2002" spans="1:18" ht="13.5" outlineLevel="1" collapsed="1" thickBot="1">
      <c r="C2002" s="7" t="s">
        <v>41</v>
      </c>
      <c r="D2002" s="96" t="s">
        <v>3796</v>
      </c>
      <c r="E2002" s="3" t="s">
        <v>8891</v>
      </c>
      <c r="F2002" s="13" t="s">
        <v>75</v>
      </c>
      <c r="G2002" s="14">
        <v>113</v>
      </c>
      <c r="H2002" s="14">
        <v>38</v>
      </c>
      <c r="I2002" s="1198" t="s">
        <v>3856</v>
      </c>
      <c r="J2002" s="1199"/>
      <c r="K2002" s="1199"/>
      <c r="L2002" s="1200"/>
      <c r="M2002" s="121" t="s">
        <v>67</v>
      </c>
      <c r="N2002" s="15"/>
      <c r="O2002" s="1190" t="s">
        <v>5535</v>
      </c>
      <c r="P2002" s="1197"/>
      <c r="Q2002" s="212" t="s">
        <v>109</v>
      </c>
    </row>
    <row r="2003" spans="1:18" ht="13" hidden="1" customHeight="1" outlineLevel="2">
      <c r="C2003" s="7" t="s">
        <v>41</v>
      </c>
      <c r="D2003" s="96" t="s">
        <v>3796</v>
      </c>
      <c r="E2003" s="58" t="s">
        <v>8891</v>
      </c>
      <c r="F2003" s="17"/>
      <c r="G2003" s="18"/>
      <c r="H2003" s="19"/>
      <c r="I2003" s="26" t="str">
        <f>"5463"</f>
        <v>5463</v>
      </c>
      <c r="J2003" s="26" t="s">
        <v>3450</v>
      </c>
      <c r="K2003" s="33" t="s">
        <v>132</v>
      </c>
      <c r="L2003" s="31" t="s">
        <v>688</v>
      </c>
      <c r="M2003" s="254"/>
      <c r="N2003" s="252"/>
      <c r="O2003" s="89" t="s">
        <v>769</v>
      </c>
      <c r="P2003" s="88" t="s">
        <v>132</v>
      </c>
      <c r="Q2003" s="214" t="s">
        <v>688</v>
      </c>
      <c r="R2003" s="1228" t="s">
        <v>6716</v>
      </c>
    </row>
    <row r="2004" spans="1:18" hidden="1" outlineLevel="2">
      <c r="C2004" s="7" t="s">
        <v>41</v>
      </c>
      <c r="D2004" s="96" t="s">
        <v>3796</v>
      </c>
      <c r="E2004" s="58" t="s">
        <v>8891</v>
      </c>
      <c r="F2004" s="17"/>
      <c r="G2004" s="18"/>
      <c r="H2004" s="19"/>
      <c r="I2004" s="20" t="s">
        <v>345</v>
      </c>
      <c r="J2004" s="20" t="s">
        <v>3451</v>
      </c>
      <c r="K2004" s="24"/>
      <c r="L2004" s="25" t="s">
        <v>84</v>
      </c>
      <c r="M2004" s="201"/>
      <c r="N2004" s="279"/>
      <c r="O2004" s="280"/>
      <c r="P2004" s="280"/>
      <c r="Q2004" s="213" t="s">
        <v>688</v>
      </c>
      <c r="R2004" s="1193"/>
    </row>
    <row r="2005" spans="1:18" hidden="1" outlineLevel="2">
      <c r="C2005" s="7" t="s">
        <v>41</v>
      </c>
      <c r="D2005" s="96" t="s">
        <v>3796</v>
      </c>
      <c r="E2005" s="58" t="s">
        <v>8891</v>
      </c>
      <c r="F2005" s="17"/>
      <c r="G2005" s="18"/>
      <c r="H2005" s="19"/>
      <c r="I2005" s="26" t="s">
        <v>346</v>
      </c>
      <c r="J2005" s="26" t="s">
        <v>3452</v>
      </c>
      <c r="K2005" s="33" t="s">
        <v>105</v>
      </c>
      <c r="L2005" s="31" t="s">
        <v>84</v>
      </c>
      <c r="M2005" s="207" t="s">
        <v>67</v>
      </c>
      <c r="N2005" s="412" t="s">
        <v>6667</v>
      </c>
      <c r="O2005" s="88" t="s">
        <v>6672</v>
      </c>
      <c r="P2005" s="88" t="s">
        <v>105</v>
      </c>
      <c r="Q2005" s="216" t="s">
        <v>84</v>
      </c>
      <c r="R2005" s="1193"/>
    </row>
    <row r="2006" spans="1:18" ht="120" hidden="1" outlineLevel="2">
      <c r="C2006" s="7" t="s">
        <v>41</v>
      </c>
      <c r="D2006" s="96" t="s">
        <v>3796</v>
      </c>
      <c r="E2006" s="58" t="s">
        <v>8891</v>
      </c>
      <c r="F2006" s="17"/>
      <c r="G2006" s="18"/>
      <c r="H2006" s="19"/>
      <c r="I2006" s="54" t="s">
        <v>347</v>
      </c>
      <c r="J2006" s="54" t="s">
        <v>3453</v>
      </c>
      <c r="K2006" s="73" t="s">
        <v>132</v>
      </c>
      <c r="L2006" s="55" t="s">
        <v>84</v>
      </c>
      <c r="M2006" s="207" t="s">
        <v>67</v>
      </c>
      <c r="N2006" s="412" t="s">
        <v>1102</v>
      </c>
      <c r="O2006" s="90" t="s">
        <v>3921</v>
      </c>
      <c r="P2006" s="88" t="s">
        <v>132</v>
      </c>
      <c r="Q2006" s="216" t="s">
        <v>84</v>
      </c>
      <c r="R2006" s="1193"/>
    </row>
    <row r="2007" spans="1:18" hidden="1" outlineLevel="2">
      <c r="C2007" s="7" t="s">
        <v>41</v>
      </c>
      <c r="D2007" s="96" t="s">
        <v>3796</v>
      </c>
      <c r="E2007" s="58" t="s">
        <v>8891</v>
      </c>
      <c r="F2007" s="17"/>
      <c r="G2007" s="18"/>
      <c r="H2007" s="19"/>
      <c r="I2007" s="34" t="str">
        <f>"4471"</f>
        <v>4471</v>
      </c>
      <c r="J2007" s="34" t="s">
        <v>3454</v>
      </c>
      <c r="K2007" s="36" t="s">
        <v>132</v>
      </c>
      <c r="L2007" s="74" t="s">
        <v>84</v>
      </c>
      <c r="M2007" s="257"/>
      <c r="N2007" s="258"/>
      <c r="O2007" s="277" t="s">
        <v>770</v>
      </c>
      <c r="P2007" s="253" t="s">
        <v>132</v>
      </c>
      <c r="Q2007" s="217" t="s">
        <v>688</v>
      </c>
      <c r="R2007" s="1193"/>
    </row>
    <row r="2008" spans="1:18" hidden="1" outlineLevel="2">
      <c r="C2008" s="7" t="s">
        <v>41</v>
      </c>
      <c r="D2008" s="96" t="s">
        <v>3796</v>
      </c>
      <c r="E2008" s="58" t="s">
        <v>8891</v>
      </c>
      <c r="F2008" s="17"/>
      <c r="G2008" s="18"/>
      <c r="H2008" s="19"/>
      <c r="I2008" s="26" t="str">
        <f>"1227"</f>
        <v>1227</v>
      </c>
      <c r="J2008" s="26" t="s">
        <v>3455</v>
      </c>
      <c r="K2008" s="33" t="s">
        <v>132</v>
      </c>
      <c r="L2008" s="31" t="s">
        <v>84</v>
      </c>
      <c r="M2008" s="717"/>
      <c r="N2008" s="718"/>
      <c r="O2008" s="719"/>
      <c r="P2008" s="719"/>
      <c r="Q2008" s="720"/>
      <c r="R2008" s="1193"/>
    </row>
    <row r="2009" spans="1:18" hidden="1" outlineLevel="2">
      <c r="C2009" s="7" t="s">
        <v>41</v>
      </c>
      <c r="D2009" s="96" t="s">
        <v>3796</v>
      </c>
      <c r="E2009" s="58" t="s">
        <v>8891</v>
      </c>
      <c r="F2009" s="17"/>
      <c r="G2009" s="18"/>
      <c r="H2009" s="19"/>
      <c r="I2009" s="20" t="s">
        <v>348</v>
      </c>
      <c r="J2009" s="20" t="s">
        <v>3456</v>
      </c>
      <c r="K2009" s="24"/>
      <c r="L2009" s="25" t="s">
        <v>84</v>
      </c>
      <c r="M2009" s="259"/>
      <c r="N2009" s="260"/>
      <c r="O2009" s="88"/>
      <c r="P2009" s="88"/>
      <c r="Q2009" s="214" t="s">
        <v>688</v>
      </c>
      <c r="R2009" s="1193"/>
    </row>
    <row r="2010" spans="1:18" hidden="1" outlineLevel="2">
      <c r="C2010" s="7" t="s">
        <v>41</v>
      </c>
      <c r="D2010" s="96" t="s">
        <v>3796</v>
      </c>
      <c r="E2010" s="58" t="s">
        <v>8891</v>
      </c>
      <c r="F2010" s="17"/>
      <c r="G2010" s="18"/>
      <c r="H2010" s="19"/>
      <c r="I2010" s="26" t="s">
        <v>349</v>
      </c>
      <c r="J2010" s="26" t="s">
        <v>3457</v>
      </c>
      <c r="K2010" s="33" t="s">
        <v>132</v>
      </c>
      <c r="L2010" s="31" t="s">
        <v>84</v>
      </c>
      <c r="M2010" s="259"/>
      <c r="N2010" s="260"/>
      <c r="O2010" s="89" t="s">
        <v>771</v>
      </c>
      <c r="P2010" s="88" t="s">
        <v>132</v>
      </c>
      <c r="Q2010" s="214" t="s">
        <v>688</v>
      </c>
      <c r="R2010" s="1193"/>
    </row>
    <row r="2011" spans="1:18" hidden="1" outlineLevel="2">
      <c r="C2011" s="7" t="s">
        <v>41</v>
      </c>
      <c r="D2011" s="96" t="s">
        <v>3796</v>
      </c>
      <c r="E2011" s="58" t="s">
        <v>8891</v>
      </c>
      <c r="F2011" s="17"/>
      <c r="G2011" s="18"/>
      <c r="H2011" s="19"/>
      <c r="I2011" s="26" t="s">
        <v>350</v>
      </c>
      <c r="J2011" s="26" t="s">
        <v>3341</v>
      </c>
      <c r="K2011" s="33" t="s">
        <v>132</v>
      </c>
      <c r="L2011" s="31" t="s">
        <v>84</v>
      </c>
      <c r="M2011" s="203"/>
      <c r="N2011" s="256"/>
      <c r="O2011" s="171"/>
      <c r="P2011" s="171"/>
      <c r="Q2011" s="218"/>
      <c r="R2011" s="1193"/>
    </row>
    <row r="2012" spans="1:18" hidden="1" outlineLevel="2">
      <c r="C2012" s="7" t="s">
        <v>41</v>
      </c>
      <c r="D2012" s="96" t="s">
        <v>3796</v>
      </c>
      <c r="E2012" s="58" t="s">
        <v>8891</v>
      </c>
      <c r="F2012" s="17"/>
      <c r="G2012" s="18"/>
      <c r="H2012" s="19"/>
      <c r="I2012" s="26" t="s">
        <v>351</v>
      </c>
      <c r="J2012" s="26" t="s">
        <v>3342</v>
      </c>
      <c r="K2012" s="33" t="s">
        <v>132</v>
      </c>
      <c r="L2012" s="31" t="s">
        <v>84</v>
      </c>
      <c r="M2012" s="203"/>
      <c r="N2012" s="256"/>
      <c r="O2012" s="171"/>
      <c r="P2012" s="171"/>
      <c r="Q2012" s="218"/>
      <c r="R2012" s="1193"/>
    </row>
    <row r="2013" spans="1:18" hidden="1" outlineLevel="2">
      <c r="C2013" s="7" t="s">
        <v>41</v>
      </c>
      <c r="D2013" s="96" t="s">
        <v>3796</v>
      </c>
      <c r="E2013" s="58" t="s">
        <v>8891</v>
      </c>
      <c r="F2013" s="17"/>
      <c r="G2013" s="18"/>
      <c r="H2013" s="19"/>
      <c r="I2013" s="26" t="s">
        <v>352</v>
      </c>
      <c r="J2013" s="26" t="s">
        <v>353</v>
      </c>
      <c r="K2013" s="33" t="s">
        <v>105</v>
      </c>
      <c r="L2013" s="31" t="s">
        <v>84</v>
      </c>
      <c r="M2013" s="203"/>
      <c r="N2013" s="256"/>
      <c r="O2013" s="171"/>
      <c r="P2013" s="171"/>
      <c r="Q2013" s="218"/>
      <c r="R2013" s="1193"/>
    </row>
    <row r="2014" spans="1:18" ht="13.5" hidden="1" outlineLevel="2" thickBot="1">
      <c r="C2014" s="7" t="s">
        <v>41</v>
      </c>
      <c r="D2014" s="96" t="s">
        <v>3796</v>
      </c>
      <c r="E2014" s="58" t="s">
        <v>8891</v>
      </c>
      <c r="F2014" s="38"/>
      <c r="G2014" s="39"/>
      <c r="H2014" s="40"/>
      <c r="I2014" s="48" t="s">
        <v>352</v>
      </c>
      <c r="J2014" s="48" t="s">
        <v>353</v>
      </c>
      <c r="K2014" s="273" t="s">
        <v>105</v>
      </c>
      <c r="L2014" s="60" t="s">
        <v>84</v>
      </c>
      <c r="M2014" s="261"/>
      <c r="N2014" s="262"/>
      <c r="O2014" s="266"/>
      <c r="P2014" s="266"/>
      <c r="Q2014" s="221"/>
      <c r="R2014" s="1195"/>
    </row>
    <row r="2015" spans="1:18" ht="13.5" hidden="1" outlineLevel="2" thickBot="1">
      <c r="C2015" s="7" t="s">
        <v>41</v>
      </c>
      <c r="D2015" s="96" t="s">
        <v>3796</v>
      </c>
      <c r="E2015" s="58" t="s">
        <v>8891</v>
      </c>
      <c r="F2015" s="198"/>
      <c r="G2015" s="198"/>
      <c r="H2015" s="198"/>
      <c r="I2015" s="198"/>
      <c r="J2015" s="198"/>
      <c r="K2015" s="198"/>
      <c r="L2015" s="198"/>
      <c r="M2015" s="9"/>
      <c r="N2015" s="9"/>
      <c r="O2015" s="9"/>
      <c r="P2015" s="9"/>
      <c r="Q2015" s="7"/>
    </row>
    <row r="2016" spans="1:18" ht="13.5" outlineLevel="1" collapsed="1" thickBot="1">
      <c r="A2016" s="7" t="s">
        <v>41</v>
      </c>
      <c r="B2016" s="7" t="s">
        <v>41</v>
      </c>
      <c r="C2016" s="7" t="s">
        <v>41</v>
      </c>
      <c r="D2016" s="96" t="s">
        <v>3796</v>
      </c>
      <c r="E2016" s="3" t="s">
        <v>8892</v>
      </c>
      <c r="F2016" s="13" t="s">
        <v>608</v>
      </c>
      <c r="G2016" s="14">
        <v>118</v>
      </c>
      <c r="H2016" s="14">
        <v>40</v>
      </c>
      <c r="I2016" s="1198" t="s">
        <v>3946</v>
      </c>
      <c r="J2016" s="1199"/>
      <c r="K2016" s="1199"/>
      <c r="L2016" s="1200"/>
      <c r="M2016" s="121" t="s">
        <v>67</v>
      </c>
      <c r="N2016" s="15"/>
      <c r="O2016" s="1190" t="s">
        <v>3844</v>
      </c>
      <c r="P2016" s="1197"/>
      <c r="Q2016" s="212" t="s">
        <v>109</v>
      </c>
    </row>
    <row r="2017" spans="1:18" ht="13" hidden="1" customHeight="1" outlineLevel="2">
      <c r="A2017" s="7" t="s">
        <v>41</v>
      </c>
      <c r="B2017" s="7" t="s">
        <v>41</v>
      </c>
      <c r="C2017" s="7" t="s">
        <v>41</v>
      </c>
      <c r="D2017" s="96" t="s">
        <v>3796</v>
      </c>
      <c r="E2017" s="58" t="s">
        <v>8892</v>
      </c>
      <c r="F2017" s="17"/>
      <c r="G2017" s="18"/>
      <c r="H2017" s="19"/>
      <c r="I2017" s="26" t="s">
        <v>259</v>
      </c>
      <c r="J2017" s="26" t="s">
        <v>3424</v>
      </c>
      <c r="K2017" s="26"/>
      <c r="L2017" s="31" t="s">
        <v>688</v>
      </c>
      <c r="M2017" s="59"/>
      <c r="N2017" s="10"/>
      <c r="O2017" s="26"/>
      <c r="P2017" s="26"/>
      <c r="Q2017" s="214" t="s">
        <v>688</v>
      </c>
      <c r="R2017" s="1228" t="s">
        <v>5978</v>
      </c>
    </row>
    <row r="2018" spans="1:18" hidden="1" outlineLevel="2">
      <c r="A2018" s="7" t="s">
        <v>41</v>
      </c>
      <c r="B2018" s="7" t="s">
        <v>41</v>
      </c>
      <c r="C2018" s="7" t="s">
        <v>41</v>
      </c>
      <c r="D2018" s="96" t="s">
        <v>3796</v>
      </c>
      <c r="E2018" s="58" t="s">
        <v>8892</v>
      </c>
      <c r="F2018" s="17"/>
      <c r="G2018" s="18"/>
      <c r="H2018" s="19"/>
      <c r="I2018" s="26" t="s">
        <v>260</v>
      </c>
      <c r="J2018" s="26" t="s">
        <v>3425</v>
      </c>
      <c r="K2018" s="26" t="s">
        <v>132</v>
      </c>
      <c r="L2018" s="31" t="s">
        <v>688</v>
      </c>
      <c r="M2018" s="59"/>
      <c r="N2018" s="10"/>
      <c r="O2018" s="47" t="s">
        <v>772</v>
      </c>
      <c r="P2018" s="26" t="s">
        <v>132</v>
      </c>
      <c r="Q2018" s="214" t="s">
        <v>688</v>
      </c>
      <c r="R2018" s="1193"/>
    </row>
    <row r="2019" spans="1:18" hidden="1" outlineLevel="2">
      <c r="A2019" s="7" t="s">
        <v>41</v>
      </c>
      <c r="B2019" s="7" t="s">
        <v>41</v>
      </c>
      <c r="C2019" s="7" t="s">
        <v>41</v>
      </c>
      <c r="D2019" s="96" t="s">
        <v>3796</v>
      </c>
      <c r="E2019" s="58" t="s">
        <v>8892</v>
      </c>
      <c r="F2019" s="17"/>
      <c r="G2019" s="18"/>
      <c r="H2019" s="19"/>
      <c r="I2019" s="26" t="s">
        <v>261</v>
      </c>
      <c r="J2019" s="26" t="s">
        <v>3426</v>
      </c>
      <c r="K2019" s="26" t="s">
        <v>265</v>
      </c>
      <c r="L2019" s="31" t="s">
        <v>84</v>
      </c>
      <c r="M2019" s="97" t="s">
        <v>67</v>
      </c>
      <c r="N2019" s="385" t="s">
        <v>618</v>
      </c>
      <c r="O2019" s="26" t="s">
        <v>3922</v>
      </c>
      <c r="P2019" s="26" t="s">
        <v>794</v>
      </c>
      <c r="Q2019" s="214" t="s">
        <v>688</v>
      </c>
      <c r="R2019" s="1193"/>
    </row>
    <row r="2020" spans="1:18" hidden="1" outlineLevel="2">
      <c r="A2020" s="7" t="s">
        <v>41</v>
      </c>
      <c r="B2020" s="7" t="s">
        <v>41</v>
      </c>
      <c r="C2020" s="7" t="s">
        <v>41</v>
      </c>
      <c r="D2020" s="96" t="s">
        <v>3796</v>
      </c>
      <c r="E2020" s="58" t="s">
        <v>8892</v>
      </c>
      <c r="F2020" s="17"/>
      <c r="G2020" s="18"/>
      <c r="H2020" s="19"/>
      <c r="I2020" s="26" t="s">
        <v>262</v>
      </c>
      <c r="J2020" s="26" t="s">
        <v>3427</v>
      </c>
      <c r="K2020" s="26" t="s">
        <v>132</v>
      </c>
      <c r="L2020" s="31" t="s">
        <v>84</v>
      </c>
      <c r="M2020" s="123"/>
      <c r="N2020" s="124"/>
      <c r="O2020" s="127"/>
      <c r="P2020" s="127"/>
      <c r="Q2020" s="218"/>
      <c r="R2020" s="1193"/>
    </row>
    <row r="2021" spans="1:18" hidden="1" outlineLevel="2">
      <c r="A2021" s="7" t="s">
        <v>41</v>
      </c>
      <c r="B2021" s="7" t="s">
        <v>41</v>
      </c>
      <c r="C2021" s="7" t="s">
        <v>41</v>
      </c>
      <c r="D2021" s="96" t="s">
        <v>3796</v>
      </c>
      <c r="E2021" s="58" t="s">
        <v>8892</v>
      </c>
      <c r="F2021" s="17"/>
      <c r="G2021" s="18"/>
      <c r="H2021" s="19"/>
      <c r="I2021" s="26" t="s">
        <v>263</v>
      </c>
      <c r="J2021" s="26" t="s">
        <v>3341</v>
      </c>
      <c r="K2021" s="26" t="s">
        <v>132</v>
      </c>
      <c r="L2021" s="31" t="s">
        <v>84</v>
      </c>
      <c r="M2021" s="123"/>
      <c r="N2021" s="124"/>
      <c r="O2021" s="127"/>
      <c r="P2021" s="127"/>
      <c r="Q2021" s="218"/>
      <c r="R2021" s="1193"/>
    </row>
    <row r="2022" spans="1:18" ht="13.5" hidden="1" outlineLevel="2" thickBot="1">
      <c r="A2022" s="7" t="s">
        <v>41</v>
      </c>
      <c r="B2022" s="7" t="s">
        <v>41</v>
      </c>
      <c r="C2022" s="7" t="s">
        <v>41</v>
      </c>
      <c r="D2022" s="96" t="s">
        <v>3796</v>
      </c>
      <c r="E2022" s="58" t="s">
        <v>8892</v>
      </c>
      <c r="F2022" s="38"/>
      <c r="G2022" s="39"/>
      <c r="H2022" s="40"/>
      <c r="I2022" s="48" t="s">
        <v>264</v>
      </c>
      <c r="J2022" s="48" t="s">
        <v>3342</v>
      </c>
      <c r="K2022" s="48" t="s">
        <v>132</v>
      </c>
      <c r="L2022" s="60" t="s">
        <v>84</v>
      </c>
      <c r="M2022" s="162"/>
      <c r="N2022" s="163"/>
      <c r="O2022" s="151"/>
      <c r="P2022" s="151"/>
      <c r="Q2022" s="221"/>
      <c r="R2022" s="1195"/>
    </row>
    <row r="2023" spans="1:18" ht="13.5" hidden="1" outlineLevel="2" thickBot="1">
      <c r="A2023" s="7" t="s">
        <v>41</v>
      </c>
      <c r="B2023" s="7" t="s">
        <v>41</v>
      </c>
      <c r="C2023" s="7" t="s">
        <v>41</v>
      </c>
      <c r="D2023" s="96" t="s">
        <v>3796</v>
      </c>
      <c r="E2023" s="58" t="s">
        <v>8892</v>
      </c>
      <c r="F2023" s="198"/>
      <c r="G2023" s="198"/>
      <c r="H2023" s="198"/>
      <c r="I2023" s="198"/>
      <c r="J2023" s="198"/>
      <c r="K2023" s="198"/>
      <c r="L2023" s="198"/>
      <c r="M2023" s="9"/>
      <c r="N2023" s="9"/>
      <c r="O2023" s="9"/>
      <c r="P2023" s="9"/>
      <c r="Q2023" s="7"/>
    </row>
    <row r="2024" spans="1:18" ht="13.5" outlineLevel="1" collapsed="1" thickBot="1">
      <c r="A2024" s="7" t="s">
        <v>41</v>
      </c>
      <c r="B2024" s="7" t="s">
        <v>41</v>
      </c>
      <c r="C2024" s="7" t="s">
        <v>41</v>
      </c>
      <c r="D2024" s="96" t="s">
        <v>3796</v>
      </c>
      <c r="E2024" s="3" t="s">
        <v>8893</v>
      </c>
      <c r="F2024" s="13" t="s">
        <v>609</v>
      </c>
      <c r="G2024" s="14">
        <v>120</v>
      </c>
      <c r="H2024" s="14">
        <v>41</v>
      </c>
      <c r="I2024" s="1198" t="s">
        <v>3857</v>
      </c>
      <c r="J2024" s="1199"/>
      <c r="K2024" s="1199"/>
      <c r="L2024" s="1200"/>
      <c r="M2024" s="121" t="s">
        <v>67</v>
      </c>
      <c r="N2024" s="15"/>
      <c r="O2024" s="1190" t="s">
        <v>3843</v>
      </c>
      <c r="P2024" s="1197"/>
      <c r="Q2024" s="212" t="s">
        <v>109</v>
      </c>
    </row>
    <row r="2025" spans="1:18" ht="13" hidden="1" customHeight="1" outlineLevel="2">
      <c r="A2025" s="7" t="s">
        <v>41</v>
      </c>
      <c r="B2025" s="7" t="s">
        <v>41</v>
      </c>
      <c r="C2025" s="7" t="s">
        <v>41</v>
      </c>
      <c r="D2025" s="96" t="s">
        <v>3796</v>
      </c>
      <c r="E2025" s="58" t="s">
        <v>8893</v>
      </c>
      <c r="F2025" s="17"/>
      <c r="G2025" s="18"/>
      <c r="H2025" s="19"/>
      <c r="I2025" s="26" t="s">
        <v>266</v>
      </c>
      <c r="J2025" s="26" t="s">
        <v>3428</v>
      </c>
      <c r="K2025" s="26"/>
      <c r="L2025" s="27" t="s">
        <v>688</v>
      </c>
      <c r="M2025" s="59"/>
      <c r="N2025" s="10"/>
      <c r="O2025" s="26"/>
      <c r="P2025" s="26"/>
      <c r="Q2025" s="222" t="s">
        <v>688</v>
      </c>
      <c r="R2025" s="1228" t="s">
        <v>5429</v>
      </c>
    </row>
    <row r="2026" spans="1:18" hidden="1" outlineLevel="2">
      <c r="A2026" s="7" t="s">
        <v>41</v>
      </c>
      <c r="B2026" s="7" t="s">
        <v>41</v>
      </c>
      <c r="C2026" s="7" t="s">
        <v>41</v>
      </c>
      <c r="D2026" s="96" t="s">
        <v>3796</v>
      </c>
      <c r="E2026" s="58" t="s">
        <v>8893</v>
      </c>
      <c r="F2026" s="17"/>
      <c r="G2026" s="18"/>
      <c r="H2026" s="19"/>
      <c r="I2026" s="26" t="s">
        <v>267</v>
      </c>
      <c r="J2026" s="26" t="s">
        <v>3429</v>
      </c>
      <c r="K2026" s="26" t="s">
        <v>132</v>
      </c>
      <c r="L2026" s="27" t="s">
        <v>688</v>
      </c>
      <c r="M2026" s="71"/>
      <c r="N2026" s="72"/>
      <c r="O2026" s="47" t="s">
        <v>773</v>
      </c>
      <c r="P2026" s="26" t="s">
        <v>132</v>
      </c>
      <c r="Q2026" s="214" t="s">
        <v>688</v>
      </c>
      <c r="R2026" s="1193"/>
    </row>
    <row r="2027" spans="1:18" hidden="1" outlineLevel="2">
      <c r="A2027" s="7" t="s">
        <v>41</v>
      </c>
      <c r="B2027" s="7" t="s">
        <v>41</v>
      </c>
      <c r="C2027" s="7" t="s">
        <v>41</v>
      </c>
      <c r="D2027" s="96" t="s">
        <v>3796</v>
      </c>
      <c r="E2027" s="58" t="s">
        <v>8893</v>
      </c>
      <c r="F2027" s="17"/>
      <c r="G2027" s="18"/>
      <c r="H2027" s="19"/>
      <c r="I2027" s="26" t="s">
        <v>268</v>
      </c>
      <c r="J2027" s="26" t="s">
        <v>3430</v>
      </c>
      <c r="K2027" s="26" t="s">
        <v>269</v>
      </c>
      <c r="L2027" s="27" t="s">
        <v>84</v>
      </c>
      <c r="M2027" s="97" t="s">
        <v>67</v>
      </c>
      <c r="N2027" s="385" t="s">
        <v>619</v>
      </c>
      <c r="O2027" s="26" t="s">
        <v>3923</v>
      </c>
      <c r="P2027" s="26" t="s">
        <v>790</v>
      </c>
      <c r="Q2027" s="214" t="s">
        <v>688</v>
      </c>
      <c r="R2027" s="1193"/>
    </row>
    <row r="2028" spans="1:18" hidden="1" outlineLevel="2">
      <c r="A2028" s="7" t="s">
        <v>41</v>
      </c>
      <c r="B2028" s="7" t="s">
        <v>41</v>
      </c>
      <c r="C2028" s="7" t="s">
        <v>41</v>
      </c>
      <c r="D2028" s="96" t="s">
        <v>3796</v>
      </c>
      <c r="E2028" s="58" t="s">
        <v>8893</v>
      </c>
      <c r="F2028" s="17"/>
      <c r="G2028" s="18"/>
      <c r="H2028" s="19"/>
      <c r="I2028" s="26" t="s">
        <v>270</v>
      </c>
      <c r="J2028" s="26" t="s">
        <v>3396</v>
      </c>
      <c r="K2028" s="26" t="s">
        <v>132</v>
      </c>
      <c r="L2028" s="27" t="s">
        <v>84</v>
      </c>
      <c r="M2028" s="123"/>
      <c r="N2028" s="124"/>
      <c r="O2028" s="127"/>
      <c r="P2028" s="127"/>
      <c r="Q2028" s="218"/>
      <c r="R2028" s="1193"/>
    </row>
    <row r="2029" spans="1:18" hidden="1" outlineLevel="2">
      <c r="A2029" s="7" t="s">
        <v>41</v>
      </c>
      <c r="B2029" s="7" t="s">
        <v>41</v>
      </c>
      <c r="C2029" s="7" t="s">
        <v>41</v>
      </c>
      <c r="D2029" s="96" t="s">
        <v>3796</v>
      </c>
      <c r="E2029" s="58" t="s">
        <v>8893</v>
      </c>
      <c r="F2029" s="17"/>
      <c r="G2029" s="18"/>
      <c r="H2029" s="19"/>
      <c r="I2029" s="26" t="s">
        <v>271</v>
      </c>
      <c r="J2029" s="26" t="s">
        <v>3411</v>
      </c>
      <c r="K2029" s="26" t="s">
        <v>132</v>
      </c>
      <c r="L2029" s="27" t="s">
        <v>84</v>
      </c>
      <c r="M2029" s="123"/>
      <c r="N2029" s="124"/>
      <c r="O2029" s="127"/>
      <c r="P2029" s="127"/>
      <c r="Q2029" s="218"/>
      <c r="R2029" s="1193"/>
    </row>
    <row r="2030" spans="1:18" ht="13.5" hidden="1" outlineLevel="2" thickBot="1">
      <c r="A2030" s="7" t="s">
        <v>41</v>
      </c>
      <c r="B2030" s="7" t="s">
        <v>41</v>
      </c>
      <c r="C2030" s="7" t="s">
        <v>41</v>
      </c>
      <c r="D2030" s="96" t="s">
        <v>3796</v>
      </c>
      <c r="E2030" s="58" t="s">
        <v>8893</v>
      </c>
      <c r="F2030" s="38"/>
      <c r="G2030" s="39"/>
      <c r="H2030" s="40"/>
      <c r="I2030" s="48" t="s">
        <v>272</v>
      </c>
      <c r="J2030" s="48" t="s">
        <v>3431</v>
      </c>
      <c r="K2030" s="48" t="s">
        <v>132</v>
      </c>
      <c r="L2030" s="49" t="s">
        <v>84</v>
      </c>
      <c r="M2030" s="139"/>
      <c r="N2030" s="140"/>
      <c r="O2030" s="151"/>
      <c r="P2030" s="151"/>
      <c r="Q2030" s="221"/>
      <c r="R2030" s="1195"/>
    </row>
    <row r="2031" spans="1:18" ht="13.5" hidden="1" outlineLevel="2" thickBot="1">
      <c r="A2031" s="7" t="s">
        <v>41</v>
      </c>
      <c r="B2031" s="7" t="s">
        <v>41</v>
      </c>
      <c r="C2031" s="7" t="s">
        <v>41</v>
      </c>
      <c r="D2031" s="96" t="s">
        <v>3796</v>
      </c>
      <c r="E2031" s="58" t="s">
        <v>8893</v>
      </c>
      <c r="F2031" s="198"/>
      <c r="G2031" s="198"/>
      <c r="H2031" s="198"/>
      <c r="I2031" s="198"/>
      <c r="J2031" s="198"/>
      <c r="K2031" s="198"/>
      <c r="L2031" s="198"/>
      <c r="M2031" s="9"/>
      <c r="N2031" s="9"/>
      <c r="O2031" s="9"/>
      <c r="P2031" s="9"/>
      <c r="Q2031" s="7"/>
    </row>
    <row r="2032" spans="1:18" ht="13.5" outlineLevel="1" collapsed="1" thickBot="1">
      <c r="A2032" s="7" t="s">
        <v>41</v>
      </c>
      <c r="B2032" s="7" t="s">
        <v>41</v>
      </c>
      <c r="C2032" s="7" t="s">
        <v>41</v>
      </c>
      <c r="D2032" s="96" t="s">
        <v>3796</v>
      </c>
      <c r="E2032" s="3" t="s">
        <v>8894</v>
      </c>
      <c r="F2032" s="13" t="s">
        <v>473</v>
      </c>
      <c r="G2032" s="14">
        <v>120</v>
      </c>
      <c r="H2032" s="14">
        <v>41</v>
      </c>
      <c r="I2032" s="1198" t="s">
        <v>3858</v>
      </c>
      <c r="J2032" s="1199"/>
      <c r="K2032" s="1199"/>
      <c r="L2032" s="1200"/>
      <c r="M2032" s="121" t="s">
        <v>67</v>
      </c>
      <c r="N2032" s="15"/>
      <c r="O2032" s="1190" t="s">
        <v>5535</v>
      </c>
      <c r="P2032" s="1197"/>
      <c r="Q2032" s="212" t="s">
        <v>109</v>
      </c>
    </row>
    <row r="2033" spans="1:18" ht="13" hidden="1" customHeight="1" outlineLevel="2">
      <c r="A2033" s="7" t="s">
        <v>41</v>
      </c>
      <c r="B2033" s="7" t="s">
        <v>41</v>
      </c>
      <c r="C2033" s="7" t="s">
        <v>41</v>
      </c>
      <c r="D2033" s="96" t="s">
        <v>3796</v>
      </c>
      <c r="E2033" s="58" t="s">
        <v>8894</v>
      </c>
      <c r="F2033" s="17"/>
      <c r="G2033" s="18"/>
      <c r="H2033" s="19"/>
      <c r="I2033" s="26" t="s">
        <v>266</v>
      </c>
      <c r="J2033" s="26" t="s">
        <v>3428</v>
      </c>
      <c r="K2033" s="26"/>
      <c r="L2033" s="27" t="s">
        <v>688</v>
      </c>
      <c r="M2033" s="59"/>
      <c r="N2033" s="10"/>
      <c r="O2033" s="26"/>
      <c r="P2033" s="26"/>
      <c r="Q2033" s="222" t="s">
        <v>688</v>
      </c>
      <c r="R2033" s="1229" t="s">
        <v>5441</v>
      </c>
    </row>
    <row r="2034" spans="1:18" hidden="1" outlineLevel="2">
      <c r="A2034" s="7" t="s">
        <v>41</v>
      </c>
      <c r="B2034" s="7" t="s">
        <v>41</v>
      </c>
      <c r="C2034" s="7" t="s">
        <v>41</v>
      </c>
      <c r="D2034" s="96" t="s">
        <v>3796</v>
      </c>
      <c r="E2034" s="58" t="s">
        <v>8894</v>
      </c>
      <c r="F2034" s="17"/>
      <c r="G2034" s="18"/>
      <c r="H2034" s="19"/>
      <c r="I2034" s="26" t="s">
        <v>267</v>
      </c>
      <c r="J2034" s="26" t="s">
        <v>3429</v>
      </c>
      <c r="K2034" s="26" t="s">
        <v>132</v>
      </c>
      <c r="L2034" s="27" t="s">
        <v>688</v>
      </c>
      <c r="M2034" s="71"/>
      <c r="N2034" s="72"/>
      <c r="O2034" s="47" t="s">
        <v>743</v>
      </c>
      <c r="P2034" s="26" t="s">
        <v>132</v>
      </c>
      <c r="Q2034" s="214" t="s">
        <v>688</v>
      </c>
      <c r="R2034" s="1230"/>
    </row>
    <row r="2035" spans="1:18" hidden="1" outlineLevel="2">
      <c r="A2035" s="7" t="s">
        <v>41</v>
      </c>
      <c r="B2035" s="7" t="s">
        <v>41</v>
      </c>
      <c r="C2035" s="7" t="s">
        <v>41</v>
      </c>
      <c r="D2035" s="96" t="s">
        <v>3796</v>
      </c>
      <c r="E2035" s="58" t="s">
        <v>8894</v>
      </c>
      <c r="F2035" s="17"/>
      <c r="G2035" s="18"/>
      <c r="H2035" s="19"/>
      <c r="I2035" s="26" t="s">
        <v>268</v>
      </c>
      <c r="J2035" s="26" t="s">
        <v>3430</v>
      </c>
      <c r="K2035" s="26" t="s">
        <v>269</v>
      </c>
      <c r="L2035" s="27" t="s">
        <v>84</v>
      </c>
      <c r="M2035" s="97" t="s">
        <v>67</v>
      </c>
      <c r="N2035" s="385" t="s">
        <v>620</v>
      </c>
      <c r="O2035" s="26" t="s">
        <v>3968</v>
      </c>
      <c r="P2035" s="26" t="s">
        <v>790</v>
      </c>
      <c r="Q2035" s="214" t="s">
        <v>688</v>
      </c>
      <c r="R2035" s="1230"/>
    </row>
    <row r="2036" spans="1:18" hidden="1" outlineLevel="2">
      <c r="A2036" s="7" t="s">
        <v>41</v>
      </c>
      <c r="B2036" s="7" t="s">
        <v>41</v>
      </c>
      <c r="C2036" s="7" t="s">
        <v>41</v>
      </c>
      <c r="D2036" s="96" t="s">
        <v>3796</v>
      </c>
      <c r="E2036" s="58" t="s">
        <v>8894</v>
      </c>
      <c r="F2036" s="17"/>
      <c r="G2036" s="18"/>
      <c r="H2036" s="19"/>
      <c r="I2036" s="26" t="s">
        <v>270</v>
      </c>
      <c r="J2036" s="26" t="s">
        <v>3396</v>
      </c>
      <c r="K2036" s="26" t="s">
        <v>132</v>
      </c>
      <c r="L2036" s="27" t="s">
        <v>84</v>
      </c>
      <c r="M2036" s="123"/>
      <c r="N2036" s="124"/>
      <c r="O2036" s="127"/>
      <c r="P2036" s="127"/>
      <c r="Q2036" s="218"/>
      <c r="R2036" s="1230"/>
    </row>
    <row r="2037" spans="1:18" hidden="1" outlineLevel="2">
      <c r="A2037" s="7" t="s">
        <v>41</v>
      </c>
      <c r="B2037" s="7" t="s">
        <v>41</v>
      </c>
      <c r="C2037" s="7" t="s">
        <v>41</v>
      </c>
      <c r="D2037" s="96" t="s">
        <v>3796</v>
      </c>
      <c r="E2037" s="58" t="s">
        <v>8894</v>
      </c>
      <c r="F2037" s="17"/>
      <c r="G2037" s="18"/>
      <c r="H2037" s="19"/>
      <c r="I2037" s="26" t="s">
        <v>271</v>
      </c>
      <c r="J2037" s="26" t="s">
        <v>3411</v>
      </c>
      <c r="K2037" s="26" t="s">
        <v>132</v>
      </c>
      <c r="L2037" s="27" t="s">
        <v>84</v>
      </c>
      <c r="M2037" s="123"/>
      <c r="N2037" s="124"/>
      <c r="O2037" s="127"/>
      <c r="P2037" s="127"/>
      <c r="Q2037" s="218"/>
      <c r="R2037" s="1230"/>
    </row>
    <row r="2038" spans="1:18" ht="13.5" hidden="1" outlineLevel="2" thickBot="1">
      <c r="A2038" s="7" t="s">
        <v>41</v>
      </c>
      <c r="B2038" s="7" t="s">
        <v>41</v>
      </c>
      <c r="C2038" s="7" t="s">
        <v>41</v>
      </c>
      <c r="D2038" s="96" t="s">
        <v>3796</v>
      </c>
      <c r="E2038" s="58" t="s">
        <v>8894</v>
      </c>
      <c r="F2038" s="38"/>
      <c r="G2038" s="39"/>
      <c r="H2038" s="40"/>
      <c r="I2038" s="48" t="s">
        <v>272</v>
      </c>
      <c r="J2038" s="48" t="s">
        <v>3431</v>
      </c>
      <c r="K2038" s="48" t="s">
        <v>132</v>
      </c>
      <c r="L2038" s="49" t="s">
        <v>84</v>
      </c>
      <c r="M2038" s="139"/>
      <c r="N2038" s="140"/>
      <c r="O2038" s="151"/>
      <c r="P2038" s="151"/>
      <c r="Q2038" s="221"/>
      <c r="R2038" s="1231"/>
    </row>
    <row r="2039" spans="1:18" ht="13.5" hidden="1" outlineLevel="2" thickBot="1">
      <c r="A2039" s="7" t="s">
        <v>41</v>
      </c>
      <c r="B2039" s="7" t="s">
        <v>41</v>
      </c>
      <c r="C2039" s="7" t="s">
        <v>41</v>
      </c>
      <c r="D2039" s="96" t="s">
        <v>3796</v>
      </c>
      <c r="E2039" s="58" t="s">
        <v>8894</v>
      </c>
      <c r="F2039" s="198"/>
      <c r="G2039" s="198"/>
      <c r="H2039" s="198"/>
      <c r="I2039" s="198"/>
      <c r="J2039" s="198"/>
      <c r="K2039" s="198"/>
      <c r="L2039" s="198"/>
      <c r="M2039" s="9"/>
      <c r="N2039" s="9"/>
      <c r="O2039" s="9"/>
      <c r="P2039" s="9"/>
      <c r="Q2039" s="7"/>
    </row>
    <row r="2040" spans="1:18" ht="13.5" outlineLevel="1" collapsed="1" thickBot="1">
      <c r="C2040" s="7" t="s">
        <v>41</v>
      </c>
      <c r="D2040" s="96" t="s">
        <v>3796</v>
      </c>
      <c r="E2040" s="3" t="s">
        <v>8895</v>
      </c>
      <c r="F2040" s="13" t="s">
        <v>75</v>
      </c>
      <c r="G2040" s="14">
        <v>113</v>
      </c>
      <c r="H2040" s="14">
        <v>38</v>
      </c>
      <c r="I2040" s="1198" t="s">
        <v>3859</v>
      </c>
      <c r="J2040" s="1199"/>
      <c r="K2040" s="1199"/>
      <c r="L2040" s="1200"/>
      <c r="M2040" s="121" t="s">
        <v>67</v>
      </c>
      <c r="N2040" s="15"/>
      <c r="O2040" s="1226" t="s">
        <v>5536</v>
      </c>
      <c r="P2040" s="1227"/>
      <c r="Q2040" s="212" t="s">
        <v>109</v>
      </c>
    </row>
    <row r="2041" spans="1:18" ht="13" hidden="1" customHeight="1" outlineLevel="2">
      <c r="C2041" s="7" t="s">
        <v>41</v>
      </c>
      <c r="D2041" s="96" t="s">
        <v>3796</v>
      </c>
      <c r="E2041" s="58" t="s">
        <v>8895</v>
      </c>
      <c r="F2041" s="17"/>
      <c r="G2041" s="18"/>
      <c r="H2041" s="19"/>
      <c r="I2041" s="26" t="str">
        <f>"5463"</f>
        <v>5463</v>
      </c>
      <c r="J2041" s="26" t="s">
        <v>3450</v>
      </c>
      <c r="K2041" s="33" t="s">
        <v>132</v>
      </c>
      <c r="L2041" s="31" t="s">
        <v>688</v>
      </c>
      <c r="M2041" s="254"/>
      <c r="N2041" s="252"/>
      <c r="O2041" s="89" t="s">
        <v>769</v>
      </c>
      <c r="P2041" s="88" t="s">
        <v>132</v>
      </c>
      <c r="Q2041" s="214" t="s">
        <v>688</v>
      </c>
      <c r="R2041" s="1228" t="s">
        <v>6717</v>
      </c>
    </row>
    <row r="2042" spans="1:18" hidden="1" outlineLevel="2">
      <c r="C2042" s="7" t="s">
        <v>41</v>
      </c>
      <c r="D2042" s="96" t="s">
        <v>3796</v>
      </c>
      <c r="E2042" s="58" t="s">
        <v>8895</v>
      </c>
      <c r="F2042" s="17"/>
      <c r="G2042" s="18"/>
      <c r="H2042" s="19"/>
      <c r="I2042" s="20" t="s">
        <v>345</v>
      </c>
      <c r="J2042" s="20" t="s">
        <v>3451</v>
      </c>
      <c r="K2042" s="24"/>
      <c r="L2042" s="25" t="s">
        <v>84</v>
      </c>
      <c r="M2042" s="201"/>
      <c r="N2042" s="279"/>
      <c r="O2042" s="280"/>
      <c r="P2042" s="280"/>
      <c r="Q2042" s="213" t="s">
        <v>688</v>
      </c>
      <c r="R2042" s="1193"/>
    </row>
    <row r="2043" spans="1:18" hidden="1" outlineLevel="2">
      <c r="C2043" s="7" t="s">
        <v>41</v>
      </c>
      <c r="D2043" s="96" t="s">
        <v>3796</v>
      </c>
      <c r="E2043" s="58" t="s">
        <v>8895</v>
      </c>
      <c r="F2043" s="17"/>
      <c r="G2043" s="18"/>
      <c r="H2043" s="19"/>
      <c r="I2043" s="26" t="s">
        <v>346</v>
      </c>
      <c r="J2043" s="26" t="s">
        <v>3452</v>
      </c>
      <c r="K2043" s="33" t="s">
        <v>105</v>
      </c>
      <c r="L2043" s="31" t="s">
        <v>84</v>
      </c>
      <c r="M2043" s="207" t="s">
        <v>67</v>
      </c>
      <c r="N2043" s="412" t="s">
        <v>6668</v>
      </c>
      <c r="O2043" s="88" t="s">
        <v>6673</v>
      </c>
      <c r="P2043" s="88" t="s">
        <v>105</v>
      </c>
      <c r="Q2043" s="216" t="s">
        <v>84</v>
      </c>
      <c r="R2043" s="1193"/>
    </row>
    <row r="2044" spans="1:18" ht="120" hidden="1" outlineLevel="2">
      <c r="C2044" s="7" t="s">
        <v>41</v>
      </c>
      <c r="D2044" s="96" t="s">
        <v>3796</v>
      </c>
      <c r="E2044" s="58" t="s">
        <v>8895</v>
      </c>
      <c r="F2044" s="17"/>
      <c r="G2044" s="18"/>
      <c r="H2044" s="19"/>
      <c r="I2044" s="54" t="s">
        <v>347</v>
      </c>
      <c r="J2044" s="54" t="s">
        <v>3453</v>
      </c>
      <c r="K2044" s="73" t="s">
        <v>132</v>
      </c>
      <c r="L2044" s="55" t="s">
        <v>84</v>
      </c>
      <c r="M2044" s="207" t="s">
        <v>67</v>
      </c>
      <c r="N2044" s="412" t="s">
        <v>1114</v>
      </c>
      <c r="O2044" s="90" t="s">
        <v>3924</v>
      </c>
      <c r="P2044" s="88" t="s">
        <v>132</v>
      </c>
      <c r="Q2044" s="216" t="s">
        <v>84</v>
      </c>
      <c r="R2044" s="1193"/>
    </row>
    <row r="2045" spans="1:18" hidden="1" outlineLevel="2">
      <c r="C2045" s="7" t="s">
        <v>41</v>
      </c>
      <c r="D2045" s="96" t="s">
        <v>3796</v>
      </c>
      <c r="E2045" s="58" t="s">
        <v>8895</v>
      </c>
      <c r="F2045" s="17"/>
      <c r="G2045" s="18"/>
      <c r="H2045" s="19"/>
      <c r="I2045" s="34" t="str">
        <f>"4471"</f>
        <v>4471</v>
      </c>
      <c r="J2045" s="34" t="s">
        <v>3454</v>
      </c>
      <c r="K2045" s="36" t="s">
        <v>132</v>
      </c>
      <c r="L2045" s="74" t="s">
        <v>84</v>
      </c>
      <c r="M2045" s="257"/>
      <c r="N2045" s="258"/>
      <c r="O2045" s="277" t="s">
        <v>770</v>
      </c>
      <c r="P2045" s="253" t="s">
        <v>132</v>
      </c>
      <c r="Q2045" s="217" t="s">
        <v>688</v>
      </c>
      <c r="R2045" s="1193"/>
    </row>
    <row r="2046" spans="1:18" hidden="1" outlineLevel="2">
      <c r="C2046" s="7" t="s">
        <v>41</v>
      </c>
      <c r="D2046" s="96" t="s">
        <v>3796</v>
      </c>
      <c r="E2046" s="58" t="s">
        <v>8895</v>
      </c>
      <c r="F2046" s="17"/>
      <c r="G2046" s="18"/>
      <c r="H2046" s="19"/>
      <c r="I2046" s="26" t="str">
        <f>"1227"</f>
        <v>1227</v>
      </c>
      <c r="J2046" s="26" t="s">
        <v>3455</v>
      </c>
      <c r="K2046" s="33" t="s">
        <v>132</v>
      </c>
      <c r="L2046" s="31" t="s">
        <v>84</v>
      </c>
      <c r="M2046" s="717"/>
      <c r="N2046" s="718"/>
      <c r="O2046" s="719"/>
      <c r="P2046" s="719"/>
      <c r="Q2046" s="720"/>
      <c r="R2046" s="1193"/>
    </row>
    <row r="2047" spans="1:18" hidden="1" outlineLevel="2">
      <c r="C2047" s="7" t="s">
        <v>41</v>
      </c>
      <c r="D2047" s="96" t="s">
        <v>3796</v>
      </c>
      <c r="E2047" s="58" t="s">
        <v>8895</v>
      </c>
      <c r="F2047" s="17"/>
      <c r="G2047" s="18"/>
      <c r="H2047" s="19"/>
      <c r="I2047" s="20" t="s">
        <v>348</v>
      </c>
      <c r="J2047" s="20" t="s">
        <v>3456</v>
      </c>
      <c r="K2047" s="24"/>
      <c r="L2047" s="25" t="s">
        <v>84</v>
      </c>
      <c r="M2047" s="259"/>
      <c r="N2047" s="260"/>
      <c r="O2047" s="88"/>
      <c r="P2047" s="88"/>
      <c r="Q2047" s="214" t="s">
        <v>688</v>
      </c>
      <c r="R2047" s="1193"/>
    </row>
    <row r="2048" spans="1:18" hidden="1" outlineLevel="2">
      <c r="C2048" s="7" t="s">
        <v>41</v>
      </c>
      <c r="D2048" s="96" t="s">
        <v>3796</v>
      </c>
      <c r="E2048" s="58" t="s">
        <v>8895</v>
      </c>
      <c r="F2048" s="17"/>
      <c r="G2048" s="18"/>
      <c r="H2048" s="19"/>
      <c r="I2048" s="26" t="s">
        <v>349</v>
      </c>
      <c r="J2048" s="26" t="s">
        <v>3457</v>
      </c>
      <c r="K2048" s="33" t="s">
        <v>132</v>
      </c>
      <c r="L2048" s="31" t="s">
        <v>84</v>
      </c>
      <c r="M2048" s="259"/>
      <c r="N2048" s="260"/>
      <c r="O2048" s="89" t="s">
        <v>771</v>
      </c>
      <c r="P2048" s="88" t="s">
        <v>132</v>
      </c>
      <c r="Q2048" s="214" t="s">
        <v>688</v>
      </c>
      <c r="R2048" s="1193"/>
    </row>
    <row r="2049" spans="3:18" hidden="1" outlineLevel="2">
      <c r="C2049" s="7" t="s">
        <v>41</v>
      </c>
      <c r="D2049" s="96" t="s">
        <v>3796</v>
      </c>
      <c r="E2049" s="58" t="s">
        <v>8895</v>
      </c>
      <c r="F2049" s="17"/>
      <c r="G2049" s="18"/>
      <c r="H2049" s="19"/>
      <c r="I2049" s="26" t="s">
        <v>350</v>
      </c>
      <c r="J2049" s="26" t="s">
        <v>3341</v>
      </c>
      <c r="K2049" s="33" t="s">
        <v>132</v>
      </c>
      <c r="L2049" s="31" t="s">
        <v>84</v>
      </c>
      <c r="M2049" s="203"/>
      <c r="N2049" s="256"/>
      <c r="O2049" s="171"/>
      <c r="P2049" s="171"/>
      <c r="Q2049" s="218"/>
      <c r="R2049" s="1193"/>
    </row>
    <row r="2050" spans="3:18" hidden="1" outlineLevel="2">
      <c r="C2050" s="7" t="s">
        <v>41</v>
      </c>
      <c r="D2050" s="96" t="s">
        <v>3796</v>
      </c>
      <c r="E2050" s="58" t="s">
        <v>8895</v>
      </c>
      <c r="F2050" s="17"/>
      <c r="G2050" s="18"/>
      <c r="H2050" s="19"/>
      <c r="I2050" s="26" t="s">
        <v>351</v>
      </c>
      <c r="J2050" s="26" t="s">
        <v>3342</v>
      </c>
      <c r="K2050" s="33" t="s">
        <v>132</v>
      </c>
      <c r="L2050" s="31" t="s">
        <v>84</v>
      </c>
      <c r="M2050" s="203"/>
      <c r="N2050" s="256"/>
      <c r="O2050" s="171"/>
      <c r="P2050" s="171"/>
      <c r="Q2050" s="218"/>
      <c r="R2050" s="1193"/>
    </row>
    <row r="2051" spans="3:18" hidden="1" outlineLevel="2">
      <c r="C2051" s="7" t="s">
        <v>41</v>
      </c>
      <c r="D2051" s="96" t="s">
        <v>3796</v>
      </c>
      <c r="E2051" s="58" t="s">
        <v>8895</v>
      </c>
      <c r="F2051" s="17"/>
      <c r="G2051" s="18"/>
      <c r="H2051" s="19"/>
      <c r="I2051" s="26" t="s">
        <v>352</v>
      </c>
      <c r="J2051" s="26" t="s">
        <v>353</v>
      </c>
      <c r="K2051" s="33" t="s">
        <v>105</v>
      </c>
      <c r="L2051" s="31" t="s">
        <v>84</v>
      </c>
      <c r="M2051" s="203"/>
      <c r="N2051" s="256"/>
      <c r="O2051" s="171"/>
      <c r="P2051" s="171"/>
      <c r="Q2051" s="218"/>
      <c r="R2051" s="1193"/>
    </row>
    <row r="2052" spans="3:18" ht="13.5" hidden="1" outlineLevel="2" thickBot="1">
      <c r="C2052" s="7" t="s">
        <v>41</v>
      </c>
      <c r="D2052" s="96" t="s">
        <v>3796</v>
      </c>
      <c r="E2052" s="58" t="s">
        <v>8895</v>
      </c>
      <c r="F2052" s="38"/>
      <c r="G2052" s="39"/>
      <c r="H2052" s="40"/>
      <c r="I2052" s="48" t="s">
        <v>352</v>
      </c>
      <c r="J2052" s="48" t="s">
        <v>353</v>
      </c>
      <c r="K2052" s="273" t="s">
        <v>105</v>
      </c>
      <c r="L2052" s="60" t="s">
        <v>84</v>
      </c>
      <c r="M2052" s="261"/>
      <c r="N2052" s="262"/>
      <c r="O2052" s="266"/>
      <c r="P2052" s="266"/>
      <c r="Q2052" s="221"/>
      <c r="R2052" s="1195"/>
    </row>
    <row r="2053" spans="3:18" ht="13.5" hidden="1" outlineLevel="2" thickBot="1">
      <c r="C2053" s="7" t="s">
        <v>41</v>
      </c>
      <c r="D2053" s="96" t="s">
        <v>3796</v>
      </c>
      <c r="E2053" s="58" t="s">
        <v>8895</v>
      </c>
      <c r="F2053" s="198"/>
      <c r="G2053" s="198"/>
      <c r="H2053" s="198"/>
      <c r="I2053" s="198"/>
      <c r="J2053" s="198"/>
      <c r="K2053" s="198"/>
      <c r="L2053" s="198"/>
      <c r="M2053" s="9"/>
      <c r="N2053" s="9"/>
      <c r="O2053" s="9"/>
      <c r="P2053" s="9"/>
      <c r="Q2053" s="7"/>
    </row>
    <row r="2054" spans="3:18" ht="13.5" outlineLevel="1" collapsed="1" thickBot="1">
      <c r="C2054" s="7" t="s">
        <v>41</v>
      </c>
      <c r="D2054" s="96" t="s">
        <v>3796</v>
      </c>
      <c r="E2054" s="3" t="s">
        <v>8896</v>
      </c>
      <c r="F2054" s="13" t="s">
        <v>608</v>
      </c>
      <c r="G2054" s="14">
        <v>118</v>
      </c>
      <c r="H2054" s="14">
        <v>40</v>
      </c>
      <c r="I2054" s="1198" t="s">
        <v>3947</v>
      </c>
      <c r="J2054" s="1199"/>
      <c r="K2054" s="1199"/>
      <c r="L2054" s="1200"/>
      <c r="M2054" s="121" t="s">
        <v>67</v>
      </c>
      <c r="N2054" s="15"/>
      <c r="O2054" s="1190" t="s">
        <v>3845</v>
      </c>
      <c r="P2054" s="1197"/>
      <c r="Q2054" s="212" t="s">
        <v>109</v>
      </c>
    </row>
    <row r="2055" spans="3:18" ht="13" hidden="1" customHeight="1" outlineLevel="2">
      <c r="C2055" s="7" t="s">
        <v>41</v>
      </c>
      <c r="D2055" s="96" t="s">
        <v>3796</v>
      </c>
      <c r="E2055" s="58" t="s">
        <v>8896</v>
      </c>
      <c r="F2055" s="17"/>
      <c r="G2055" s="18"/>
      <c r="H2055" s="19"/>
      <c r="I2055" s="26" t="s">
        <v>259</v>
      </c>
      <c r="J2055" s="26" t="s">
        <v>3424</v>
      </c>
      <c r="K2055" s="26"/>
      <c r="L2055" s="31" t="s">
        <v>688</v>
      </c>
      <c r="M2055" s="59"/>
      <c r="N2055" s="10"/>
      <c r="O2055" s="26"/>
      <c r="P2055" s="26"/>
      <c r="Q2055" s="214" t="s">
        <v>688</v>
      </c>
      <c r="R2055" s="1228" t="s">
        <v>5979</v>
      </c>
    </row>
    <row r="2056" spans="3:18" hidden="1" outlineLevel="2">
      <c r="C2056" s="7" t="s">
        <v>41</v>
      </c>
      <c r="D2056" s="96" t="s">
        <v>3796</v>
      </c>
      <c r="E2056" s="58" t="s">
        <v>8896</v>
      </c>
      <c r="F2056" s="17"/>
      <c r="G2056" s="18"/>
      <c r="H2056" s="19"/>
      <c r="I2056" s="26" t="s">
        <v>260</v>
      </c>
      <c r="J2056" s="26" t="s">
        <v>3425</v>
      </c>
      <c r="K2056" s="26" t="s">
        <v>132</v>
      </c>
      <c r="L2056" s="31" t="s">
        <v>688</v>
      </c>
      <c r="M2056" s="59"/>
      <c r="N2056" s="10"/>
      <c r="O2056" s="47" t="s">
        <v>772</v>
      </c>
      <c r="P2056" s="26" t="s">
        <v>132</v>
      </c>
      <c r="Q2056" s="214" t="s">
        <v>688</v>
      </c>
      <c r="R2056" s="1193"/>
    </row>
    <row r="2057" spans="3:18" hidden="1" outlineLevel="2">
      <c r="C2057" s="7" t="s">
        <v>41</v>
      </c>
      <c r="D2057" s="96" t="s">
        <v>3796</v>
      </c>
      <c r="E2057" s="58" t="s">
        <v>8896</v>
      </c>
      <c r="F2057" s="17"/>
      <c r="G2057" s="18"/>
      <c r="H2057" s="19"/>
      <c r="I2057" s="26" t="s">
        <v>261</v>
      </c>
      <c r="J2057" s="26" t="s">
        <v>3426</v>
      </c>
      <c r="K2057" s="26" t="s">
        <v>265</v>
      </c>
      <c r="L2057" s="31" t="s">
        <v>84</v>
      </c>
      <c r="M2057" s="97" t="s">
        <v>67</v>
      </c>
      <c r="N2057" s="385" t="s">
        <v>1115</v>
      </c>
      <c r="O2057" s="26" t="s">
        <v>3925</v>
      </c>
      <c r="P2057" s="26" t="s">
        <v>794</v>
      </c>
      <c r="Q2057" s="214" t="s">
        <v>688</v>
      </c>
      <c r="R2057" s="1193"/>
    </row>
    <row r="2058" spans="3:18" hidden="1" outlineLevel="2">
      <c r="C2058" s="7" t="s">
        <v>41</v>
      </c>
      <c r="D2058" s="96" t="s">
        <v>3796</v>
      </c>
      <c r="E2058" s="58" t="s">
        <v>8896</v>
      </c>
      <c r="F2058" s="17"/>
      <c r="G2058" s="18"/>
      <c r="H2058" s="19"/>
      <c r="I2058" s="26" t="s">
        <v>262</v>
      </c>
      <c r="J2058" s="26" t="s">
        <v>3427</v>
      </c>
      <c r="K2058" s="26" t="s">
        <v>132</v>
      </c>
      <c r="L2058" s="31" t="s">
        <v>84</v>
      </c>
      <c r="M2058" s="123"/>
      <c r="N2058" s="124"/>
      <c r="O2058" s="127"/>
      <c r="P2058" s="127"/>
      <c r="Q2058" s="218"/>
      <c r="R2058" s="1193"/>
    </row>
    <row r="2059" spans="3:18" hidden="1" outlineLevel="2">
      <c r="C2059" s="7" t="s">
        <v>41</v>
      </c>
      <c r="D2059" s="96" t="s">
        <v>3796</v>
      </c>
      <c r="E2059" s="58" t="s">
        <v>8896</v>
      </c>
      <c r="F2059" s="17"/>
      <c r="G2059" s="18"/>
      <c r="H2059" s="19"/>
      <c r="I2059" s="26" t="s">
        <v>263</v>
      </c>
      <c r="J2059" s="26" t="s">
        <v>3341</v>
      </c>
      <c r="K2059" s="26" t="s">
        <v>132</v>
      </c>
      <c r="L2059" s="31" t="s">
        <v>84</v>
      </c>
      <c r="M2059" s="123"/>
      <c r="N2059" s="124"/>
      <c r="O2059" s="127"/>
      <c r="P2059" s="127"/>
      <c r="Q2059" s="218"/>
      <c r="R2059" s="1193"/>
    </row>
    <row r="2060" spans="3:18" ht="13.5" hidden="1" outlineLevel="2" thickBot="1">
      <c r="C2060" s="7" t="s">
        <v>41</v>
      </c>
      <c r="D2060" s="96" t="s">
        <v>3796</v>
      </c>
      <c r="E2060" s="58" t="s">
        <v>8896</v>
      </c>
      <c r="F2060" s="38"/>
      <c r="G2060" s="39"/>
      <c r="H2060" s="40"/>
      <c r="I2060" s="48" t="s">
        <v>264</v>
      </c>
      <c r="J2060" s="48" t="s">
        <v>3342</v>
      </c>
      <c r="K2060" s="48" t="s">
        <v>132</v>
      </c>
      <c r="L2060" s="60" t="s">
        <v>84</v>
      </c>
      <c r="M2060" s="162"/>
      <c r="N2060" s="163"/>
      <c r="O2060" s="151"/>
      <c r="P2060" s="151"/>
      <c r="Q2060" s="221"/>
      <c r="R2060" s="1195"/>
    </row>
    <row r="2061" spans="3:18" ht="13.5" hidden="1" outlineLevel="2" thickBot="1">
      <c r="C2061" s="7" t="s">
        <v>41</v>
      </c>
      <c r="D2061" s="96" t="s">
        <v>3796</v>
      </c>
      <c r="E2061" s="58" t="s">
        <v>8896</v>
      </c>
      <c r="F2061" s="198"/>
      <c r="G2061" s="198"/>
      <c r="H2061" s="198"/>
      <c r="I2061" s="198"/>
      <c r="J2061" s="198"/>
      <c r="K2061" s="198"/>
      <c r="L2061" s="198"/>
      <c r="M2061" s="9"/>
      <c r="N2061" s="9"/>
      <c r="O2061" s="9"/>
      <c r="P2061" s="9"/>
      <c r="Q2061" s="7"/>
    </row>
    <row r="2062" spans="3:18" ht="13.5" outlineLevel="1" collapsed="1" thickBot="1">
      <c r="C2062" s="7" t="s">
        <v>41</v>
      </c>
      <c r="D2062" s="96" t="s">
        <v>3796</v>
      </c>
      <c r="E2062" s="3" t="s">
        <v>8897</v>
      </c>
      <c r="F2062" s="13" t="s">
        <v>609</v>
      </c>
      <c r="G2062" s="14">
        <v>120</v>
      </c>
      <c r="H2062" s="14">
        <v>41</v>
      </c>
      <c r="I2062" s="1198" t="s">
        <v>3860</v>
      </c>
      <c r="J2062" s="1199"/>
      <c r="K2062" s="1199"/>
      <c r="L2062" s="1200"/>
      <c r="M2062" s="121" t="s">
        <v>67</v>
      </c>
      <c r="N2062" s="15"/>
      <c r="O2062" s="1190" t="s">
        <v>3846</v>
      </c>
      <c r="P2062" s="1197"/>
      <c r="Q2062" s="212" t="s">
        <v>109</v>
      </c>
    </row>
    <row r="2063" spans="3:18" ht="13" hidden="1" customHeight="1" outlineLevel="2">
      <c r="C2063" s="7" t="s">
        <v>41</v>
      </c>
      <c r="D2063" s="96" t="s">
        <v>3796</v>
      </c>
      <c r="E2063" s="58" t="s">
        <v>8897</v>
      </c>
      <c r="F2063" s="17"/>
      <c r="G2063" s="18"/>
      <c r="H2063" s="19"/>
      <c r="I2063" s="26" t="s">
        <v>266</v>
      </c>
      <c r="J2063" s="26" t="s">
        <v>3428</v>
      </c>
      <c r="K2063" s="26"/>
      <c r="L2063" s="27" t="s">
        <v>688</v>
      </c>
      <c r="M2063" s="59"/>
      <c r="N2063" s="10"/>
      <c r="O2063" s="26"/>
      <c r="P2063" s="26"/>
      <c r="Q2063" s="222" t="s">
        <v>688</v>
      </c>
      <c r="R2063" s="1228" t="s">
        <v>5438</v>
      </c>
    </row>
    <row r="2064" spans="3:18" hidden="1" outlineLevel="2">
      <c r="C2064" s="7" t="s">
        <v>41</v>
      </c>
      <c r="D2064" s="96" t="s">
        <v>3796</v>
      </c>
      <c r="E2064" s="58" t="s">
        <v>8897</v>
      </c>
      <c r="F2064" s="17"/>
      <c r="G2064" s="18"/>
      <c r="H2064" s="19"/>
      <c r="I2064" s="26" t="s">
        <v>267</v>
      </c>
      <c r="J2064" s="26" t="s">
        <v>3429</v>
      </c>
      <c r="K2064" s="26" t="s">
        <v>132</v>
      </c>
      <c r="L2064" s="27" t="s">
        <v>688</v>
      </c>
      <c r="M2064" s="71"/>
      <c r="N2064" s="72"/>
      <c r="O2064" s="47" t="s">
        <v>773</v>
      </c>
      <c r="P2064" s="26" t="s">
        <v>132</v>
      </c>
      <c r="Q2064" s="214" t="s">
        <v>688</v>
      </c>
      <c r="R2064" s="1193"/>
    </row>
    <row r="2065" spans="3:18" hidden="1" outlineLevel="2">
      <c r="C2065" s="7" t="s">
        <v>41</v>
      </c>
      <c r="D2065" s="96" t="s">
        <v>3796</v>
      </c>
      <c r="E2065" s="58" t="s">
        <v>8897</v>
      </c>
      <c r="F2065" s="17"/>
      <c r="G2065" s="18"/>
      <c r="H2065" s="19"/>
      <c r="I2065" s="26" t="s">
        <v>268</v>
      </c>
      <c r="J2065" s="26" t="s">
        <v>3430</v>
      </c>
      <c r="K2065" s="26" t="s">
        <v>269</v>
      </c>
      <c r="L2065" s="27" t="s">
        <v>84</v>
      </c>
      <c r="M2065" s="97" t="s">
        <v>67</v>
      </c>
      <c r="N2065" s="385" t="s">
        <v>1116</v>
      </c>
      <c r="O2065" s="26" t="s">
        <v>3926</v>
      </c>
      <c r="P2065" s="26" t="s">
        <v>790</v>
      </c>
      <c r="Q2065" s="214" t="s">
        <v>688</v>
      </c>
      <c r="R2065" s="1193"/>
    </row>
    <row r="2066" spans="3:18" hidden="1" outlineLevel="2">
      <c r="C2066" s="7" t="s">
        <v>41</v>
      </c>
      <c r="D2066" s="96" t="s">
        <v>3796</v>
      </c>
      <c r="E2066" s="58" t="s">
        <v>8897</v>
      </c>
      <c r="F2066" s="17"/>
      <c r="G2066" s="18"/>
      <c r="H2066" s="19"/>
      <c r="I2066" s="26" t="s">
        <v>270</v>
      </c>
      <c r="J2066" s="26" t="s">
        <v>3396</v>
      </c>
      <c r="K2066" s="26" t="s">
        <v>132</v>
      </c>
      <c r="L2066" s="27" t="s">
        <v>84</v>
      </c>
      <c r="M2066" s="123"/>
      <c r="N2066" s="124"/>
      <c r="O2066" s="127"/>
      <c r="P2066" s="127"/>
      <c r="Q2066" s="218"/>
      <c r="R2066" s="1193"/>
    </row>
    <row r="2067" spans="3:18" hidden="1" outlineLevel="2">
      <c r="C2067" s="7" t="s">
        <v>41</v>
      </c>
      <c r="D2067" s="96" t="s">
        <v>3796</v>
      </c>
      <c r="E2067" s="58" t="s">
        <v>8897</v>
      </c>
      <c r="F2067" s="17"/>
      <c r="G2067" s="18"/>
      <c r="H2067" s="19"/>
      <c r="I2067" s="26" t="s">
        <v>271</v>
      </c>
      <c r="J2067" s="26" t="s">
        <v>3411</v>
      </c>
      <c r="K2067" s="26" t="s">
        <v>132</v>
      </c>
      <c r="L2067" s="27" t="s">
        <v>84</v>
      </c>
      <c r="M2067" s="123"/>
      <c r="N2067" s="124"/>
      <c r="O2067" s="127"/>
      <c r="P2067" s="127"/>
      <c r="Q2067" s="218"/>
      <c r="R2067" s="1193"/>
    </row>
    <row r="2068" spans="3:18" ht="13.5" hidden="1" outlineLevel="2" thickBot="1">
      <c r="C2068" s="7" t="s">
        <v>41</v>
      </c>
      <c r="D2068" s="96" t="s">
        <v>3796</v>
      </c>
      <c r="E2068" s="58" t="s">
        <v>8897</v>
      </c>
      <c r="F2068" s="38"/>
      <c r="G2068" s="39"/>
      <c r="H2068" s="40"/>
      <c r="I2068" s="48" t="s">
        <v>272</v>
      </c>
      <c r="J2068" s="48" t="s">
        <v>3431</v>
      </c>
      <c r="K2068" s="48" t="s">
        <v>132</v>
      </c>
      <c r="L2068" s="49" t="s">
        <v>84</v>
      </c>
      <c r="M2068" s="139"/>
      <c r="N2068" s="140"/>
      <c r="O2068" s="151"/>
      <c r="P2068" s="151"/>
      <c r="Q2068" s="221"/>
      <c r="R2068" s="1195"/>
    </row>
    <row r="2069" spans="3:18" ht="13.5" hidden="1" outlineLevel="2" thickBot="1">
      <c r="C2069" s="7" t="s">
        <v>41</v>
      </c>
      <c r="D2069" s="96" t="s">
        <v>3796</v>
      </c>
      <c r="E2069" s="58" t="s">
        <v>8897</v>
      </c>
      <c r="F2069" s="198"/>
      <c r="G2069" s="198"/>
      <c r="H2069" s="198"/>
      <c r="I2069" s="198"/>
      <c r="J2069" s="198"/>
      <c r="K2069" s="198"/>
      <c r="L2069" s="198"/>
      <c r="M2069" s="9"/>
      <c r="N2069" s="9"/>
      <c r="O2069" s="9"/>
      <c r="P2069" s="9"/>
      <c r="Q2069" s="7"/>
    </row>
    <row r="2070" spans="3:18" ht="13.5" outlineLevel="1" collapsed="1" thickBot="1">
      <c r="C2070" s="7" t="s">
        <v>41</v>
      </c>
      <c r="D2070" s="96" t="s">
        <v>3796</v>
      </c>
      <c r="E2070" s="3" t="s">
        <v>8898</v>
      </c>
      <c r="F2070" s="13" t="s">
        <v>473</v>
      </c>
      <c r="G2070" s="14">
        <v>120</v>
      </c>
      <c r="H2070" s="14">
        <v>41</v>
      </c>
      <c r="I2070" s="1198" t="s">
        <v>3861</v>
      </c>
      <c r="J2070" s="1199"/>
      <c r="K2070" s="1199"/>
      <c r="L2070" s="1200"/>
      <c r="M2070" s="121" t="s">
        <v>67</v>
      </c>
      <c r="N2070" s="15"/>
      <c r="O2070" s="1226" t="s">
        <v>5536</v>
      </c>
      <c r="P2070" s="1227"/>
      <c r="Q2070" s="212" t="s">
        <v>109</v>
      </c>
    </row>
    <row r="2071" spans="3:18" ht="13" hidden="1" customHeight="1" outlineLevel="2">
      <c r="C2071" s="7" t="s">
        <v>41</v>
      </c>
      <c r="D2071" s="96" t="s">
        <v>3796</v>
      </c>
      <c r="E2071" s="58" t="s">
        <v>8898</v>
      </c>
      <c r="F2071" s="17"/>
      <c r="G2071" s="18"/>
      <c r="H2071" s="19"/>
      <c r="I2071" s="26" t="s">
        <v>266</v>
      </c>
      <c r="J2071" s="26" t="s">
        <v>3428</v>
      </c>
      <c r="K2071" s="26"/>
      <c r="L2071" s="27" t="s">
        <v>688</v>
      </c>
      <c r="M2071" s="59"/>
      <c r="N2071" s="10"/>
      <c r="O2071" s="26"/>
      <c r="P2071" s="26"/>
      <c r="Q2071" s="222" t="s">
        <v>688</v>
      </c>
      <c r="R2071" s="1229" t="s">
        <v>5442</v>
      </c>
    </row>
    <row r="2072" spans="3:18" hidden="1" outlineLevel="2">
      <c r="C2072" s="7" t="s">
        <v>41</v>
      </c>
      <c r="D2072" s="96" t="s">
        <v>3796</v>
      </c>
      <c r="E2072" s="58" t="s">
        <v>8898</v>
      </c>
      <c r="F2072" s="17"/>
      <c r="G2072" s="18"/>
      <c r="H2072" s="19"/>
      <c r="I2072" s="26" t="s">
        <v>267</v>
      </c>
      <c r="J2072" s="26" t="s">
        <v>3429</v>
      </c>
      <c r="K2072" s="26" t="s">
        <v>132</v>
      </c>
      <c r="L2072" s="27" t="s">
        <v>688</v>
      </c>
      <c r="M2072" s="71"/>
      <c r="N2072" s="72"/>
      <c r="O2072" s="47" t="s">
        <v>743</v>
      </c>
      <c r="P2072" s="26" t="s">
        <v>132</v>
      </c>
      <c r="Q2072" s="214" t="s">
        <v>688</v>
      </c>
      <c r="R2072" s="1230"/>
    </row>
    <row r="2073" spans="3:18" hidden="1" outlineLevel="2">
      <c r="C2073" s="7" t="s">
        <v>41</v>
      </c>
      <c r="D2073" s="96" t="s">
        <v>3796</v>
      </c>
      <c r="E2073" s="58" t="s">
        <v>8898</v>
      </c>
      <c r="F2073" s="17"/>
      <c r="G2073" s="18"/>
      <c r="H2073" s="19"/>
      <c r="I2073" s="26" t="s">
        <v>268</v>
      </c>
      <c r="J2073" s="26" t="s">
        <v>3430</v>
      </c>
      <c r="K2073" s="26" t="s">
        <v>269</v>
      </c>
      <c r="L2073" s="27" t="s">
        <v>84</v>
      </c>
      <c r="M2073" s="97" t="s">
        <v>67</v>
      </c>
      <c r="N2073" s="385" t="s">
        <v>1117</v>
      </c>
      <c r="O2073" s="26" t="s">
        <v>3969</v>
      </c>
      <c r="P2073" s="26" t="s">
        <v>790</v>
      </c>
      <c r="Q2073" s="214" t="s">
        <v>688</v>
      </c>
      <c r="R2073" s="1230"/>
    </row>
    <row r="2074" spans="3:18" hidden="1" outlineLevel="2">
      <c r="C2074" s="7" t="s">
        <v>41</v>
      </c>
      <c r="D2074" s="96" t="s">
        <v>3796</v>
      </c>
      <c r="E2074" s="58" t="s">
        <v>8898</v>
      </c>
      <c r="F2074" s="17"/>
      <c r="G2074" s="18"/>
      <c r="H2074" s="19"/>
      <c r="I2074" s="26" t="s">
        <v>270</v>
      </c>
      <c r="J2074" s="26" t="s">
        <v>3396</v>
      </c>
      <c r="K2074" s="26" t="s">
        <v>132</v>
      </c>
      <c r="L2074" s="27" t="s">
        <v>84</v>
      </c>
      <c r="M2074" s="123"/>
      <c r="N2074" s="124"/>
      <c r="O2074" s="127"/>
      <c r="P2074" s="127"/>
      <c r="Q2074" s="218"/>
      <c r="R2074" s="1230"/>
    </row>
    <row r="2075" spans="3:18" hidden="1" outlineLevel="2">
      <c r="C2075" s="7" t="s">
        <v>41</v>
      </c>
      <c r="D2075" s="96" t="s">
        <v>3796</v>
      </c>
      <c r="E2075" s="58" t="s">
        <v>8898</v>
      </c>
      <c r="F2075" s="17"/>
      <c r="G2075" s="18"/>
      <c r="H2075" s="19"/>
      <c r="I2075" s="26" t="s">
        <v>271</v>
      </c>
      <c r="J2075" s="26" t="s">
        <v>3411</v>
      </c>
      <c r="K2075" s="26" t="s">
        <v>132</v>
      </c>
      <c r="L2075" s="27" t="s">
        <v>84</v>
      </c>
      <c r="M2075" s="123"/>
      <c r="N2075" s="124"/>
      <c r="O2075" s="127"/>
      <c r="P2075" s="127"/>
      <c r="Q2075" s="218"/>
      <c r="R2075" s="1230"/>
    </row>
    <row r="2076" spans="3:18" ht="13.5" hidden="1" outlineLevel="2" thickBot="1">
      <c r="C2076" s="7" t="s">
        <v>41</v>
      </c>
      <c r="D2076" s="96" t="s">
        <v>3796</v>
      </c>
      <c r="E2076" s="58" t="s">
        <v>8898</v>
      </c>
      <c r="F2076" s="38"/>
      <c r="G2076" s="39"/>
      <c r="H2076" s="40"/>
      <c r="I2076" s="48" t="s">
        <v>272</v>
      </c>
      <c r="J2076" s="48" t="s">
        <v>3431</v>
      </c>
      <c r="K2076" s="48" t="s">
        <v>132</v>
      </c>
      <c r="L2076" s="49" t="s">
        <v>84</v>
      </c>
      <c r="M2076" s="139"/>
      <c r="N2076" s="140"/>
      <c r="O2076" s="151"/>
      <c r="P2076" s="151"/>
      <c r="Q2076" s="221"/>
      <c r="R2076" s="1231"/>
    </row>
    <row r="2077" spans="3:18" ht="13.5" hidden="1" outlineLevel="2" thickBot="1">
      <c r="C2077" s="7" t="s">
        <v>41</v>
      </c>
      <c r="D2077" s="96" t="s">
        <v>3796</v>
      </c>
      <c r="E2077" s="58" t="s">
        <v>8898</v>
      </c>
      <c r="F2077" s="198"/>
      <c r="G2077" s="198"/>
      <c r="H2077" s="198"/>
      <c r="I2077" s="198"/>
      <c r="J2077" s="198"/>
      <c r="K2077" s="198"/>
      <c r="L2077" s="198"/>
      <c r="M2077" s="9"/>
      <c r="N2077" s="9"/>
      <c r="O2077" s="9"/>
      <c r="P2077" s="9"/>
      <c r="Q2077" s="7"/>
    </row>
    <row r="2078" spans="3:18" ht="13.5" outlineLevel="1" collapsed="1" thickBot="1">
      <c r="C2078" s="7" t="s">
        <v>41</v>
      </c>
      <c r="D2078" s="96" t="s">
        <v>3796</v>
      </c>
      <c r="E2078" s="3" t="s">
        <v>8899</v>
      </c>
      <c r="F2078" s="13" t="s">
        <v>75</v>
      </c>
      <c r="G2078" s="14">
        <v>113</v>
      </c>
      <c r="H2078" s="14">
        <v>38</v>
      </c>
      <c r="I2078" s="1198" t="s">
        <v>3862</v>
      </c>
      <c r="J2078" s="1199"/>
      <c r="K2078" s="1199"/>
      <c r="L2078" s="1200"/>
      <c r="M2078" s="121" t="s">
        <v>67</v>
      </c>
      <c r="N2078" s="15"/>
      <c r="O2078" s="1190" t="s">
        <v>5537</v>
      </c>
      <c r="P2078" s="1197"/>
      <c r="Q2078" s="212" t="s">
        <v>109</v>
      </c>
    </row>
    <row r="2079" spans="3:18" ht="13" hidden="1" customHeight="1" outlineLevel="2">
      <c r="C2079" s="7" t="s">
        <v>41</v>
      </c>
      <c r="D2079" s="96" t="s">
        <v>3796</v>
      </c>
      <c r="E2079" s="58" t="s">
        <v>8899</v>
      </c>
      <c r="F2079" s="17"/>
      <c r="G2079" s="18"/>
      <c r="H2079" s="19"/>
      <c r="I2079" s="26" t="str">
        <f>"5463"</f>
        <v>5463</v>
      </c>
      <c r="J2079" s="26" t="s">
        <v>3450</v>
      </c>
      <c r="K2079" s="33" t="s">
        <v>132</v>
      </c>
      <c r="L2079" s="31" t="s">
        <v>688</v>
      </c>
      <c r="M2079" s="254"/>
      <c r="N2079" s="252"/>
      <c r="O2079" s="89" t="s">
        <v>769</v>
      </c>
      <c r="P2079" s="88" t="s">
        <v>132</v>
      </c>
      <c r="Q2079" s="214" t="s">
        <v>688</v>
      </c>
      <c r="R2079" s="1228" t="s">
        <v>6718</v>
      </c>
    </row>
    <row r="2080" spans="3:18" hidden="1" outlineLevel="2">
      <c r="C2080" s="7" t="s">
        <v>41</v>
      </c>
      <c r="D2080" s="96" t="s">
        <v>3796</v>
      </c>
      <c r="E2080" s="58" t="s">
        <v>8899</v>
      </c>
      <c r="F2080" s="17"/>
      <c r="G2080" s="18"/>
      <c r="H2080" s="19"/>
      <c r="I2080" s="20" t="s">
        <v>345</v>
      </c>
      <c r="J2080" s="20" t="s">
        <v>3451</v>
      </c>
      <c r="K2080" s="24"/>
      <c r="L2080" s="25" t="s">
        <v>84</v>
      </c>
      <c r="M2080" s="201"/>
      <c r="N2080" s="279"/>
      <c r="O2080" s="280"/>
      <c r="P2080" s="280"/>
      <c r="Q2080" s="213" t="s">
        <v>688</v>
      </c>
      <c r="R2080" s="1193"/>
    </row>
    <row r="2081" spans="3:18" hidden="1" outlineLevel="2">
      <c r="C2081" s="7" t="s">
        <v>41</v>
      </c>
      <c r="D2081" s="96" t="s">
        <v>3796</v>
      </c>
      <c r="E2081" s="58" t="s">
        <v>8899</v>
      </c>
      <c r="F2081" s="17"/>
      <c r="G2081" s="18"/>
      <c r="H2081" s="19"/>
      <c r="I2081" s="26" t="s">
        <v>346</v>
      </c>
      <c r="J2081" s="26" t="s">
        <v>3452</v>
      </c>
      <c r="K2081" s="33" t="s">
        <v>105</v>
      </c>
      <c r="L2081" s="31" t="s">
        <v>84</v>
      </c>
      <c r="M2081" s="207" t="s">
        <v>67</v>
      </c>
      <c r="N2081" s="412" t="s">
        <v>6669</v>
      </c>
      <c r="O2081" s="88" t="s">
        <v>6674</v>
      </c>
      <c r="P2081" s="88" t="s">
        <v>105</v>
      </c>
      <c r="Q2081" s="216" t="s">
        <v>84</v>
      </c>
      <c r="R2081" s="1193"/>
    </row>
    <row r="2082" spans="3:18" ht="120" hidden="1" outlineLevel="2">
      <c r="C2082" s="7" t="s">
        <v>41</v>
      </c>
      <c r="D2082" s="96" t="s">
        <v>3796</v>
      </c>
      <c r="E2082" s="58" t="s">
        <v>8899</v>
      </c>
      <c r="F2082" s="17"/>
      <c r="G2082" s="18"/>
      <c r="H2082" s="19"/>
      <c r="I2082" s="54" t="s">
        <v>347</v>
      </c>
      <c r="J2082" s="54" t="s">
        <v>3453</v>
      </c>
      <c r="K2082" s="73" t="s">
        <v>132</v>
      </c>
      <c r="L2082" s="55" t="s">
        <v>84</v>
      </c>
      <c r="M2082" s="207" t="s">
        <v>67</v>
      </c>
      <c r="N2082" s="412" t="s">
        <v>1118</v>
      </c>
      <c r="O2082" s="90" t="s">
        <v>3927</v>
      </c>
      <c r="P2082" s="88" t="s">
        <v>132</v>
      </c>
      <c r="Q2082" s="216" t="s">
        <v>84</v>
      </c>
      <c r="R2082" s="1193"/>
    </row>
    <row r="2083" spans="3:18" hidden="1" outlineLevel="2">
      <c r="C2083" s="7" t="s">
        <v>41</v>
      </c>
      <c r="D2083" s="96" t="s">
        <v>3796</v>
      </c>
      <c r="E2083" s="58" t="s">
        <v>8899</v>
      </c>
      <c r="F2083" s="17"/>
      <c r="G2083" s="18"/>
      <c r="H2083" s="19"/>
      <c r="I2083" s="34" t="str">
        <f>"4471"</f>
        <v>4471</v>
      </c>
      <c r="J2083" s="34" t="s">
        <v>3454</v>
      </c>
      <c r="K2083" s="36" t="s">
        <v>132</v>
      </c>
      <c r="L2083" s="74" t="s">
        <v>84</v>
      </c>
      <c r="M2083" s="257"/>
      <c r="N2083" s="258"/>
      <c r="O2083" s="277" t="s">
        <v>770</v>
      </c>
      <c r="P2083" s="253" t="s">
        <v>132</v>
      </c>
      <c r="Q2083" s="217" t="s">
        <v>688</v>
      </c>
      <c r="R2083" s="1193"/>
    </row>
    <row r="2084" spans="3:18" hidden="1" outlineLevel="2">
      <c r="C2084" s="7" t="s">
        <v>41</v>
      </c>
      <c r="D2084" s="96" t="s">
        <v>3796</v>
      </c>
      <c r="E2084" s="58" t="s">
        <v>8899</v>
      </c>
      <c r="F2084" s="17"/>
      <c r="G2084" s="18"/>
      <c r="H2084" s="19"/>
      <c r="I2084" s="26" t="str">
        <f>"1227"</f>
        <v>1227</v>
      </c>
      <c r="J2084" s="26" t="s">
        <v>3455</v>
      </c>
      <c r="K2084" s="33" t="s">
        <v>132</v>
      </c>
      <c r="L2084" s="31" t="s">
        <v>84</v>
      </c>
      <c r="M2084" s="717"/>
      <c r="N2084" s="718"/>
      <c r="O2084" s="719"/>
      <c r="P2084" s="719"/>
      <c r="Q2084" s="720"/>
      <c r="R2084" s="1193"/>
    </row>
    <row r="2085" spans="3:18" hidden="1" outlineLevel="2">
      <c r="C2085" s="7" t="s">
        <v>41</v>
      </c>
      <c r="D2085" s="96" t="s">
        <v>3796</v>
      </c>
      <c r="E2085" s="58" t="s">
        <v>8899</v>
      </c>
      <c r="F2085" s="17"/>
      <c r="G2085" s="18"/>
      <c r="H2085" s="19"/>
      <c r="I2085" s="20" t="s">
        <v>348</v>
      </c>
      <c r="J2085" s="20" t="s">
        <v>3456</v>
      </c>
      <c r="K2085" s="24"/>
      <c r="L2085" s="25" t="s">
        <v>84</v>
      </c>
      <c r="M2085" s="259"/>
      <c r="N2085" s="260"/>
      <c r="O2085" s="88"/>
      <c r="P2085" s="88"/>
      <c r="Q2085" s="214" t="s">
        <v>688</v>
      </c>
      <c r="R2085" s="1193"/>
    </row>
    <row r="2086" spans="3:18" hidden="1" outlineLevel="2">
      <c r="C2086" s="7" t="s">
        <v>41</v>
      </c>
      <c r="D2086" s="96" t="s">
        <v>3796</v>
      </c>
      <c r="E2086" s="58" t="s">
        <v>8899</v>
      </c>
      <c r="F2086" s="17"/>
      <c r="G2086" s="18"/>
      <c r="H2086" s="19"/>
      <c r="I2086" s="26" t="s">
        <v>349</v>
      </c>
      <c r="J2086" s="26" t="s">
        <v>3457</v>
      </c>
      <c r="K2086" s="33" t="s">
        <v>132</v>
      </c>
      <c r="L2086" s="31" t="s">
        <v>84</v>
      </c>
      <c r="M2086" s="259"/>
      <c r="N2086" s="260"/>
      <c r="O2086" s="89" t="s">
        <v>771</v>
      </c>
      <c r="P2086" s="88" t="s">
        <v>132</v>
      </c>
      <c r="Q2086" s="214" t="s">
        <v>688</v>
      </c>
      <c r="R2086" s="1193"/>
    </row>
    <row r="2087" spans="3:18" hidden="1" outlineLevel="2">
      <c r="C2087" s="7" t="s">
        <v>41</v>
      </c>
      <c r="D2087" s="96" t="s">
        <v>3796</v>
      </c>
      <c r="E2087" s="58" t="s">
        <v>8899</v>
      </c>
      <c r="F2087" s="17"/>
      <c r="G2087" s="18"/>
      <c r="H2087" s="19"/>
      <c r="I2087" s="26" t="s">
        <v>350</v>
      </c>
      <c r="J2087" s="26" t="s">
        <v>3341</v>
      </c>
      <c r="K2087" s="33" t="s">
        <v>132</v>
      </c>
      <c r="L2087" s="31" t="s">
        <v>84</v>
      </c>
      <c r="M2087" s="203"/>
      <c r="N2087" s="256"/>
      <c r="O2087" s="171"/>
      <c r="P2087" s="171"/>
      <c r="Q2087" s="218"/>
      <c r="R2087" s="1193"/>
    </row>
    <row r="2088" spans="3:18" hidden="1" outlineLevel="2">
      <c r="C2088" s="7" t="s">
        <v>41</v>
      </c>
      <c r="D2088" s="96" t="s">
        <v>3796</v>
      </c>
      <c r="E2088" s="58" t="s">
        <v>8899</v>
      </c>
      <c r="F2088" s="17"/>
      <c r="G2088" s="18"/>
      <c r="H2088" s="19"/>
      <c r="I2088" s="26" t="s">
        <v>351</v>
      </c>
      <c r="J2088" s="26" t="s">
        <v>3342</v>
      </c>
      <c r="K2088" s="33" t="s">
        <v>132</v>
      </c>
      <c r="L2088" s="31" t="s">
        <v>84</v>
      </c>
      <c r="M2088" s="203"/>
      <c r="N2088" s="256"/>
      <c r="O2088" s="171"/>
      <c r="P2088" s="171"/>
      <c r="Q2088" s="218"/>
      <c r="R2088" s="1193"/>
    </row>
    <row r="2089" spans="3:18" hidden="1" outlineLevel="2">
      <c r="C2089" s="7" t="s">
        <v>41</v>
      </c>
      <c r="D2089" s="96" t="s">
        <v>3796</v>
      </c>
      <c r="E2089" s="58" t="s">
        <v>8899</v>
      </c>
      <c r="F2089" s="17"/>
      <c r="G2089" s="18"/>
      <c r="H2089" s="19"/>
      <c r="I2089" s="26" t="s">
        <v>352</v>
      </c>
      <c r="J2089" s="26" t="s">
        <v>353</v>
      </c>
      <c r="K2089" s="33" t="s">
        <v>105</v>
      </c>
      <c r="L2089" s="31" t="s">
        <v>84</v>
      </c>
      <c r="M2089" s="203"/>
      <c r="N2089" s="256"/>
      <c r="O2089" s="171"/>
      <c r="P2089" s="171"/>
      <c r="Q2089" s="218"/>
      <c r="R2089" s="1193"/>
    </row>
    <row r="2090" spans="3:18" ht="13.5" hidden="1" outlineLevel="2" thickBot="1">
      <c r="C2090" s="7" t="s">
        <v>41</v>
      </c>
      <c r="D2090" s="96" t="s">
        <v>3796</v>
      </c>
      <c r="E2090" s="58" t="s">
        <v>8899</v>
      </c>
      <c r="F2090" s="38"/>
      <c r="G2090" s="39"/>
      <c r="H2090" s="40"/>
      <c r="I2090" s="48" t="s">
        <v>352</v>
      </c>
      <c r="J2090" s="48" t="s">
        <v>353</v>
      </c>
      <c r="K2090" s="273" t="s">
        <v>105</v>
      </c>
      <c r="L2090" s="60" t="s">
        <v>84</v>
      </c>
      <c r="M2090" s="261"/>
      <c r="N2090" s="262"/>
      <c r="O2090" s="266"/>
      <c r="P2090" s="266"/>
      <c r="Q2090" s="221"/>
      <c r="R2090" s="1195"/>
    </row>
    <row r="2091" spans="3:18" ht="13.5" hidden="1" outlineLevel="2" thickBot="1">
      <c r="C2091" s="7" t="s">
        <v>41</v>
      </c>
      <c r="D2091" s="96" t="s">
        <v>3796</v>
      </c>
      <c r="E2091" s="58" t="s">
        <v>8899</v>
      </c>
      <c r="F2091" s="198"/>
      <c r="G2091" s="198"/>
      <c r="H2091" s="198"/>
      <c r="I2091" s="198"/>
      <c r="J2091" s="198"/>
      <c r="K2091" s="198"/>
      <c r="L2091" s="198"/>
      <c r="M2091" s="9"/>
      <c r="N2091" s="9"/>
      <c r="O2091" s="9"/>
      <c r="P2091" s="9"/>
      <c r="Q2091" s="7"/>
    </row>
    <row r="2092" spans="3:18" ht="13.5" outlineLevel="1" collapsed="1" thickBot="1">
      <c r="C2092" s="7" t="s">
        <v>41</v>
      </c>
      <c r="D2092" s="96" t="s">
        <v>3796</v>
      </c>
      <c r="E2092" s="3" t="s">
        <v>8900</v>
      </c>
      <c r="F2092" s="13" t="s">
        <v>608</v>
      </c>
      <c r="G2092" s="14">
        <v>118</v>
      </c>
      <c r="H2092" s="14">
        <v>40</v>
      </c>
      <c r="I2092" s="1198" t="s">
        <v>3948</v>
      </c>
      <c r="J2092" s="1199"/>
      <c r="K2092" s="1199"/>
      <c r="L2092" s="1200"/>
      <c r="M2092" s="121" t="s">
        <v>67</v>
      </c>
      <c r="N2092" s="15"/>
      <c r="O2092" s="1190" t="s">
        <v>3847</v>
      </c>
      <c r="P2092" s="1197"/>
      <c r="Q2092" s="212" t="s">
        <v>109</v>
      </c>
    </row>
    <row r="2093" spans="3:18" ht="13" hidden="1" customHeight="1" outlineLevel="2">
      <c r="C2093" s="7" t="s">
        <v>41</v>
      </c>
      <c r="D2093" s="96" t="s">
        <v>3796</v>
      </c>
      <c r="E2093" s="58" t="s">
        <v>8900</v>
      </c>
      <c r="F2093" s="17"/>
      <c r="G2093" s="18"/>
      <c r="H2093" s="19"/>
      <c r="I2093" s="26" t="s">
        <v>259</v>
      </c>
      <c r="J2093" s="26" t="s">
        <v>3424</v>
      </c>
      <c r="K2093" s="26"/>
      <c r="L2093" s="31" t="s">
        <v>688</v>
      </c>
      <c r="M2093" s="59"/>
      <c r="N2093" s="10"/>
      <c r="O2093" s="26"/>
      <c r="P2093" s="26"/>
      <c r="Q2093" s="214" t="s">
        <v>688</v>
      </c>
      <c r="R2093" s="1228" t="s">
        <v>5980</v>
      </c>
    </row>
    <row r="2094" spans="3:18" hidden="1" outlineLevel="2">
      <c r="C2094" s="7" t="s">
        <v>41</v>
      </c>
      <c r="D2094" s="96" t="s">
        <v>3796</v>
      </c>
      <c r="E2094" s="58" t="s">
        <v>8900</v>
      </c>
      <c r="F2094" s="17"/>
      <c r="G2094" s="18"/>
      <c r="H2094" s="19"/>
      <c r="I2094" s="26" t="s">
        <v>260</v>
      </c>
      <c r="J2094" s="26" t="s">
        <v>3425</v>
      </c>
      <c r="K2094" s="26" t="s">
        <v>132</v>
      </c>
      <c r="L2094" s="31" t="s">
        <v>688</v>
      </c>
      <c r="M2094" s="59"/>
      <c r="N2094" s="10"/>
      <c r="O2094" s="47" t="s">
        <v>772</v>
      </c>
      <c r="P2094" s="26" t="s">
        <v>132</v>
      </c>
      <c r="Q2094" s="214" t="s">
        <v>688</v>
      </c>
      <c r="R2094" s="1193"/>
    </row>
    <row r="2095" spans="3:18" hidden="1" outlineLevel="2">
      <c r="C2095" s="7" t="s">
        <v>41</v>
      </c>
      <c r="D2095" s="96" t="s">
        <v>3796</v>
      </c>
      <c r="E2095" s="58" t="s">
        <v>8900</v>
      </c>
      <c r="F2095" s="17"/>
      <c r="G2095" s="18"/>
      <c r="H2095" s="19"/>
      <c r="I2095" s="26" t="s">
        <v>261</v>
      </c>
      <c r="J2095" s="26" t="s">
        <v>3426</v>
      </c>
      <c r="K2095" s="26" t="s">
        <v>265</v>
      </c>
      <c r="L2095" s="31" t="s">
        <v>84</v>
      </c>
      <c r="M2095" s="97" t="s">
        <v>67</v>
      </c>
      <c r="N2095" s="385" t="s">
        <v>1119</v>
      </c>
      <c r="O2095" s="26" t="s">
        <v>3928</v>
      </c>
      <c r="P2095" s="26" t="s">
        <v>794</v>
      </c>
      <c r="Q2095" s="214" t="s">
        <v>688</v>
      </c>
      <c r="R2095" s="1193"/>
    </row>
    <row r="2096" spans="3:18" hidden="1" outlineLevel="2">
      <c r="C2096" s="7" t="s">
        <v>41</v>
      </c>
      <c r="D2096" s="96" t="s">
        <v>3796</v>
      </c>
      <c r="E2096" s="58" t="s">
        <v>8900</v>
      </c>
      <c r="F2096" s="17"/>
      <c r="G2096" s="18"/>
      <c r="H2096" s="19"/>
      <c r="I2096" s="26" t="s">
        <v>262</v>
      </c>
      <c r="J2096" s="26" t="s">
        <v>3427</v>
      </c>
      <c r="K2096" s="26" t="s">
        <v>132</v>
      </c>
      <c r="L2096" s="31" t="s">
        <v>84</v>
      </c>
      <c r="M2096" s="123"/>
      <c r="N2096" s="124"/>
      <c r="O2096" s="127"/>
      <c r="P2096" s="127"/>
      <c r="Q2096" s="218"/>
      <c r="R2096" s="1193"/>
    </row>
    <row r="2097" spans="3:18" hidden="1" outlineLevel="2">
      <c r="C2097" s="7" t="s">
        <v>41</v>
      </c>
      <c r="D2097" s="96" t="s">
        <v>3796</v>
      </c>
      <c r="E2097" s="58" t="s">
        <v>8900</v>
      </c>
      <c r="F2097" s="17"/>
      <c r="G2097" s="18"/>
      <c r="H2097" s="19"/>
      <c r="I2097" s="26" t="s">
        <v>263</v>
      </c>
      <c r="J2097" s="26" t="s">
        <v>3341</v>
      </c>
      <c r="K2097" s="26" t="s">
        <v>132</v>
      </c>
      <c r="L2097" s="31" t="s">
        <v>84</v>
      </c>
      <c r="M2097" s="123"/>
      <c r="N2097" s="124"/>
      <c r="O2097" s="127"/>
      <c r="P2097" s="127"/>
      <c r="Q2097" s="218"/>
      <c r="R2097" s="1193"/>
    </row>
    <row r="2098" spans="3:18" ht="13.5" hidden="1" outlineLevel="2" thickBot="1">
      <c r="C2098" s="7" t="s">
        <v>41</v>
      </c>
      <c r="D2098" s="96" t="s">
        <v>3796</v>
      </c>
      <c r="E2098" s="58" t="s">
        <v>8900</v>
      </c>
      <c r="F2098" s="38"/>
      <c r="G2098" s="39"/>
      <c r="H2098" s="40"/>
      <c r="I2098" s="48" t="s">
        <v>264</v>
      </c>
      <c r="J2098" s="48" t="s">
        <v>3342</v>
      </c>
      <c r="K2098" s="48" t="s">
        <v>132</v>
      </c>
      <c r="L2098" s="60" t="s">
        <v>84</v>
      </c>
      <c r="M2098" s="162"/>
      <c r="N2098" s="163"/>
      <c r="O2098" s="151"/>
      <c r="P2098" s="151"/>
      <c r="Q2098" s="221"/>
      <c r="R2098" s="1195"/>
    </row>
    <row r="2099" spans="3:18" ht="13.5" hidden="1" outlineLevel="2" thickBot="1">
      <c r="C2099" s="7" t="s">
        <v>41</v>
      </c>
      <c r="D2099" s="96" t="s">
        <v>3796</v>
      </c>
      <c r="E2099" s="58" t="s">
        <v>8900</v>
      </c>
      <c r="F2099" s="198"/>
      <c r="G2099" s="198"/>
      <c r="H2099" s="198"/>
      <c r="I2099" s="198"/>
      <c r="J2099" s="198"/>
      <c r="K2099" s="198"/>
      <c r="L2099" s="198"/>
      <c r="M2099" s="9"/>
      <c r="N2099" s="9"/>
      <c r="O2099" s="9"/>
      <c r="P2099" s="9"/>
      <c r="Q2099" s="7"/>
    </row>
    <row r="2100" spans="3:18" ht="13.5" outlineLevel="1" collapsed="1" thickBot="1">
      <c r="C2100" s="7" t="s">
        <v>41</v>
      </c>
      <c r="D2100" s="96" t="s">
        <v>3796</v>
      </c>
      <c r="E2100" s="3" t="s">
        <v>8901</v>
      </c>
      <c r="F2100" s="13" t="s">
        <v>609</v>
      </c>
      <c r="G2100" s="14">
        <v>120</v>
      </c>
      <c r="H2100" s="14">
        <v>41</v>
      </c>
      <c r="I2100" s="1198" t="s">
        <v>3863</v>
      </c>
      <c r="J2100" s="1199"/>
      <c r="K2100" s="1199"/>
      <c r="L2100" s="1200"/>
      <c r="M2100" s="121" t="s">
        <v>67</v>
      </c>
      <c r="N2100" s="15"/>
      <c r="O2100" s="1190" t="s">
        <v>3848</v>
      </c>
      <c r="P2100" s="1197"/>
      <c r="Q2100" s="212" t="s">
        <v>109</v>
      </c>
    </row>
    <row r="2101" spans="3:18" ht="13" hidden="1" customHeight="1" outlineLevel="2">
      <c r="C2101" s="7" t="s">
        <v>41</v>
      </c>
      <c r="D2101" s="96" t="s">
        <v>3796</v>
      </c>
      <c r="E2101" s="58" t="s">
        <v>8901</v>
      </c>
      <c r="F2101" s="17"/>
      <c r="G2101" s="18"/>
      <c r="H2101" s="19"/>
      <c r="I2101" s="26" t="s">
        <v>266</v>
      </c>
      <c r="J2101" s="26" t="s">
        <v>3428</v>
      </c>
      <c r="K2101" s="26"/>
      <c r="L2101" s="27" t="s">
        <v>688</v>
      </c>
      <c r="M2101" s="59"/>
      <c r="N2101" s="10"/>
      <c r="O2101" s="26"/>
      <c r="P2101" s="26"/>
      <c r="Q2101" s="222" t="s">
        <v>688</v>
      </c>
      <c r="R2101" s="1228" t="s">
        <v>5439</v>
      </c>
    </row>
    <row r="2102" spans="3:18" hidden="1" outlineLevel="2">
      <c r="C2102" s="7" t="s">
        <v>41</v>
      </c>
      <c r="D2102" s="96" t="s">
        <v>3796</v>
      </c>
      <c r="E2102" s="58" t="s">
        <v>8901</v>
      </c>
      <c r="F2102" s="17"/>
      <c r="G2102" s="18"/>
      <c r="H2102" s="19"/>
      <c r="I2102" s="26" t="s">
        <v>267</v>
      </c>
      <c r="J2102" s="26" t="s">
        <v>3429</v>
      </c>
      <c r="K2102" s="26" t="s">
        <v>132</v>
      </c>
      <c r="L2102" s="27" t="s">
        <v>688</v>
      </c>
      <c r="M2102" s="71"/>
      <c r="N2102" s="72"/>
      <c r="O2102" s="47" t="s">
        <v>773</v>
      </c>
      <c r="P2102" s="26" t="s">
        <v>132</v>
      </c>
      <c r="Q2102" s="214" t="s">
        <v>688</v>
      </c>
      <c r="R2102" s="1193"/>
    </row>
    <row r="2103" spans="3:18" hidden="1" outlineLevel="2">
      <c r="C2103" s="7" t="s">
        <v>41</v>
      </c>
      <c r="D2103" s="96" t="s">
        <v>3796</v>
      </c>
      <c r="E2103" s="58" t="s">
        <v>8901</v>
      </c>
      <c r="F2103" s="17"/>
      <c r="G2103" s="18"/>
      <c r="H2103" s="19"/>
      <c r="I2103" s="26" t="s">
        <v>268</v>
      </c>
      <c r="J2103" s="26" t="s">
        <v>3430</v>
      </c>
      <c r="K2103" s="26" t="s">
        <v>269</v>
      </c>
      <c r="L2103" s="27" t="s">
        <v>84</v>
      </c>
      <c r="M2103" s="97" t="s">
        <v>67</v>
      </c>
      <c r="N2103" s="385" t="s">
        <v>1120</v>
      </c>
      <c r="O2103" s="26" t="s">
        <v>3929</v>
      </c>
      <c r="P2103" s="26" t="s">
        <v>790</v>
      </c>
      <c r="Q2103" s="214" t="s">
        <v>688</v>
      </c>
      <c r="R2103" s="1193"/>
    </row>
    <row r="2104" spans="3:18" hidden="1" outlineLevel="2">
      <c r="C2104" s="7" t="s">
        <v>41</v>
      </c>
      <c r="D2104" s="96" t="s">
        <v>3796</v>
      </c>
      <c r="E2104" s="58" t="s">
        <v>8901</v>
      </c>
      <c r="F2104" s="17"/>
      <c r="G2104" s="18"/>
      <c r="H2104" s="19"/>
      <c r="I2104" s="26" t="s">
        <v>270</v>
      </c>
      <c r="J2104" s="26" t="s">
        <v>3396</v>
      </c>
      <c r="K2104" s="26" t="s">
        <v>132</v>
      </c>
      <c r="L2104" s="27" t="s">
        <v>84</v>
      </c>
      <c r="M2104" s="123"/>
      <c r="N2104" s="124"/>
      <c r="O2104" s="127"/>
      <c r="P2104" s="127"/>
      <c r="Q2104" s="218"/>
      <c r="R2104" s="1193"/>
    </row>
    <row r="2105" spans="3:18" hidden="1" outlineLevel="2">
      <c r="C2105" s="7" t="s">
        <v>41</v>
      </c>
      <c r="D2105" s="96" t="s">
        <v>3796</v>
      </c>
      <c r="E2105" s="58" t="s">
        <v>8901</v>
      </c>
      <c r="F2105" s="17"/>
      <c r="G2105" s="18"/>
      <c r="H2105" s="19"/>
      <c r="I2105" s="26" t="s">
        <v>271</v>
      </c>
      <c r="J2105" s="26" t="s">
        <v>3411</v>
      </c>
      <c r="K2105" s="26" t="s">
        <v>132</v>
      </c>
      <c r="L2105" s="27" t="s">
        <v>84</v>
      </c>
      <c r="M2105" s="123"/>
      <c r="N2105" s="124"/>
      <c r="O2105" s="127"/>
      <c r="P2105" s="127"/>
      <c r="Q2105" s="218"/>
      <c r="R2105" s="1193"/>
    </row>
    <row r="2106" spans="3:18" ht="13.5" hidden="1" outlineLevel="2" thickBot="1">
      <c r="C2106" s="7" t="s">
        <v>41</v>
      </c>
      <c r="D2106" s="96" t="s">
        <v>3796</v>
      </c>
      <c r="E2106" s="58" t="s">
        <v>8901</v>
      </c>
      <c r="F2106" s="38"/>
      <c r="G2106" s="39"/>
      <c r="H2106" s="40"/>
      <c r="I2106" s="48" t="s">
        <v>272</v>
      </c>
      <c r="J2106" s="48" t="s">
        <v>3431</v>
      </c>
      <c r="K2106" s="48" t="s">
        <v>132</v>
      </c>
      <c r="L2106" s="49" t="s">
        <v>84</v>
      </c>
      <c r="M2106" s="139"/>
      <c r="N2106" s="140"/>
      <c r="O2106" s="151"/>
      <c r="P2106" s="151"/>
      <c r="Q2106" s="221"/>
      <c r="R2106" s="1195"/>
    </row>
    <row r="2107" spans="3:18" ht="13.5" hidden="1" outlineLevel="2" thickBot="1">
      <c r="C2107" s="7" t="s">
        <v>41</v>
      </c>
      <c r="D2107" s="96" t="s">
        <v>3796</v>
      </c>
      <c r="E2107" s="58" t="s">
        <v>8901</v>
      </c>
      <c r="F2107" s="198"/>
      <c r="G2107" s="198"/>
      <c r="H2107" s="198"/>
      <c r="I2107" s="198"/>
      <c r="J2107" s="198"/>
      <c r="K2107" s="198"/>
      <c r="L2107" s="198"/>
      <c r="M2107" s="9"/>
      <c r="N2107" s="9"/>
      <c r="O2107" s="9"/>
      <c r="P2107" s="9"/>
      <c r="Q2107" s="7"/>
    </row>
    <row r="2108" spans="3:18" ht="13.5" outlineLevel="1" collapsed="1" thickBot="1">
      <c r="C2108" s="7" t="s">
        <v>41</v>
      </c>
      <c r="D2108" s="96" t="s">
        <v>3796</v>
      </c>
      <c r="E2108" s="3" t="s">
        <v>8902</v>
      </c>
      <c r="F2108" s="13" t="s">
        <v>473</v>
      </c>
      <c r="G2108" s="14">
        <v>120</v>
      </c>
      <c r="H2108" s="14">
        <v>41</v>
      </c>
      <c r="I2108" s="1198" t="s">
        <v>3864</v>
      </c>
      <c r="J2108" s="1199"/>
      <c r="K2108" s="1199"/>
      <c r="L2108" s="1200"/>
      <c r="M2108" s="121" t="s">
        <v>67</v>
      </c>
      <c r="N2108" s="15"/>
      <c r="O2108" s="1190" t="s">
        <v>5537</v>
      </c>
      <c r="P2108" s="1197"/>
      <c r="Q2108" s="212" t="s">
        <v>109</v>
      </c>
    </row>
    <row r="2109" spans="3:18" ht="13" hidden="1" customHeight="1" outlineLevel="2">
      <c r="C2109" s="7" t="s">
        <v>41</v>
      </c>
      <c r="D2109" s="96" t="s">
        <v>3796</v>
      </c>
      <c r="E2109" s="58" t="s">
        <v>8902</v>
      </c>
      <c r="F2109" s="17"/>
      <c r="G2109" s="18"/>
      <c r="H2109" s="19"/>
      <c r="I2109" s="26" t="s">
        <v>266</v>
      </c>
      <c r="J2109" s="26" t="s">
        <v>3428</v>
      </c>
      <c r="K2109" s="26"/>
      <c r="L2109" s="27" t="s">
        <v>688</v>
      </c>
      <c r="M2109" s="59"/>
      <c r="N2109" s="10"/>
      <c r="O2109" s="26"/>
      <c r="P2109" s="26"/>
      <c r="Q2109" s="222" t="s">
        <v>688</v>
      </c>
      <c r="R2109" s="1229" t="s">
        <v>5443</v>
      </c>
    </row>
    <row r="2110" spans="3:18" hidden="1" outlineLevel="2">
      <c r="C2110" s="7" t="s">
        <v>41</v>
      </c>
      <c r="D2110" s="96" t="s">
        <v>3796</v>
      </c>
      <c r="E2110" s="58" t="s">
        <v>8902</v>
      </c>
      <c r="F2110" s="17"/>
      <c r="G2110" s="18"/>
      <c r="H2110" s="19"/>
      <c r="I2110" s="26" t="s">
        <v>267</v>
      </c>
      <c r="J2110" s="26" t="s">
        <v>3429</v>
      </c>
      <c r="K2110" s="26" t="s">
        <v>132</v>
      </c>
      <c r="L2110" s="27" t="s">
        <v>688</v>
      </c>
      <c r="M2110" s="71"/>
      <c r="N2110" s="72"/>
      <c r="O2110" s="47" t="s">
        <v>743</v>
      </c>
      <c r="P2110" s="26" t="s">
        <v>132</v>
      </c>
      <c r="Q2110" s="214" t="s">
        <v>688</v>
      </c>
      <c r="R2110" s="1230"/>
    </row>
    <row r="2111" spans="3:18" hidden="1" outlineLevel="2">
      <c r="C2111" s="7" t="s">
        <v>41</v>
      </c>
      <c r="D2111" s="96" t="s">
        <v>3796</v>
      </c>
      <c r="E2111" s="58" t="s">
        <v>8902</v>
      </c>
      <c r="F2111" s="17"/>
      <c r="G2111" s="18"/>
      <c r="H2111" s="19"/>
      <c r="I2111" s="26" t="s">
        <v>268</v>
      </c>
      <c r="J2111" s="26" t="s">
        <v>3430</v>
      </c>
      <c r="K2111" s="26" t="s">
        <v>269</v>
      </c>
      <c r="L2111" s="27" t="s">
        <v>84</v>
      </c>
      <c r="M2111" s="97" t="s">
        <v>67</v>
      </c>
      <c r="N2111" s="385" t="s">
        <v>1121</v>
      </c>
      <c r="O2111" s="26" t="s">
        <v>3970</v>
      </c>
      <c r="P2111" s="26" t="s">
        <v>790</v>
      </c>
      <c r="Q2111" s="214" t="s">
        <v>688</v>
      </c>
      <c r="R2111" s="1230"/>
    </row>
    <row r="2112" spans="3:18" hidden="1" outlineLevel="2">
      <c r="C2112" s="7" t="s">
        <v>41</v>
      </c>
      <c r="D2112" s="96" t="s">
        <v>3796</v>
      </c>
      <c r="E2112" s="58" t="s">
        <v>8902</v>
      </c>
      <c r="F2112" s="17"/>
      <c r="G2112" s="18"/>
      <c r="H2112" s="19"/>
      <c r="I2112" s="26" t="s">
        <v>270</v>
      </c>
      <c r="J2112" s="26" t="s">
        <v>3396</v>
      </c>
      <c r="K2112" s="26" t="s">
        <v>132</v>
      </c>
      <c r="L2112" s="27" t="s">
        <v>84</v>
      </c>
      <c r="M2112" s="123"/>
      <c r="N2112" s="124"/>
      <c r="O2112" s="127"/>
      <c r="P2112" s="127"/>
      <c r="Q2112" s="218"/>
      <c r="R2112" s="1230"/>
    </row>
    <row r="2113" spans="2:18" hidden="1" outlineLevel="2">
      <c r="C2113" s="7" t="s">
        <v>41</v>
      </c>
      <c r="D2113" s="96" t="s">
        <v>3796</v>
      </c>
      <c r="E2113" s="58" t="s">
        <v>8902</v>
      </c>
      <c r="F2113" s="17"/>
      <c r="G2113" s="18"/>
      <c r="H2113" s="19"/>
      <c r="I2113" s="26" t="s">
        <v>271</v>
      </c>
      <c r="J2113" s="26" t="s">
        <v>3411</v>
      </c>
      <c r="K2113" s="26" t="s">
        <v>132</v>
      </c>
      <c r="L2113" s="27" t="s">
        <v>84</v>
      </c>
      <c r="M2113" s="123"/>
      <c r="N2113" s="124"/>
      <c r="O2113" s="127"/>
      <c r="P2113" s="127"/>
      <c r="Q2113" s="218"/>
      <c r="R2113" s="1230"/>
    </row>
    <row r="2114" spans="2:18" ht="13.5" hidden="1" outlineLevel="2" thickBot="1">
      <c r="C2114" s="7" t="s">
        <v>41</v>
      </c>
      <c r="D2114" s="96" t="s">
        <v>3796</v>
      </c>
      <c r="E2114" s="58" t="s">
        <v>8902</v>
      </c>
      <c r="F2114" s="38"/>
      <c r="G2114" s="39"/>
      <c r="H2114" s="40"/>
      <c r="I2114" s="48" t="s">
        <v>272</v>
      </c>
      <c r="J2114" s="48" t="s">
        <v>3431</v>
      </c>
      <c r="K2114" s="48" t="s">
        <v>132</v>
      </c>
      <c r="L2114" s="49" t="s">
        <v>84</v>
      </c>
      <c r="M2114" s="139"/>
      <c r="N2114" s="140"/>
      <c r="O2114" s="151"/>
      <c r="P2114" s="151"/>
      <c r="Q2114" s="221"/>
      <c r="R2114" s="1231"/>
    </row>
    <row r="2115" spans="2:18" ht="13.5" hidden="1" outlineLevel="2" thickBot="1">
      <c r="C2115" s="7" t="s">
        <v>41</v>
      </c>
      <c r="D2115" s="96" t="s">
        <v>3796</v>
      </c>
      <c r="E2115" s="58" t="s">
        <v>8902</v>
      </c>
      <c r="F2115" s="198"/>
      <c r="G2115" s="198"/>
      <c r="H2115" s="198"/>
      <c r="I2115" s="198"/>
      <c r="J2115" s="198"/>
      <c r="K2115" s="198"/>
      <c r="L2115" s="198"/>
      <c r="M2115" s="9"/>
      <c r="N2115" s="9"/>
      <c r="O2115" s="9"/>
      <c r="P2115" s="9"/>
      <c r="Q2115" s="7"/>
    </row>
    <row r="2116" spans="2:18" ht="13.5" outlineLevel="1" collapsed="1" thickBot="1">
      <c r="B2116" s="7" t="s">
        <v>41</v>
      </c>
      <c r="C2116" s="7" t="s">
        <v>41</v>
      </c>
      <c r="D2116" s="96" t="s">
        <v>3796</v>
      </c>
      <c r="E2116" s="3" t="s">
        <v>8903</v>
      </c>
      <c r="F2116" s="13" t="s">
        <v>702</v>
      </c>
      <c r="G2116" s="14">
        <v>113</v>
      </c>
      <c r="H2116" s="14">
        <v>38</v>
      </c>
      <c r="I2116" s="1198" t="s">
        <v>5418</v>
      </c>
      <c r="J2116" s="1199"/>
      <c r="K2116" s="1199"/>
      <c r="L2116" s="1200"/>
      <c r="M2116" s="121" t="s">
        <v>67</v>
      </c>
      <c r="N2116" s="15"/>
      <c r="O2116" s="1190" t="s">
        <v>8750</v>
      </c>
      <c r="P2116" s="1197"/>
      <c r="Q2116" s="212" t="s">
        <v>109</v>
      </c>
    </row>
    <row r="2117" spans="2:18" hidden="1" outlineLevel="2">
      <c r="B2117" s="7" t="s">
        <v>41</v>
      </c>
      <c r="C2117" s="7" t="s">
        <v>41</v>
      </c>
      <c r="D2117" s="96" t="s">
        <v>3796</v>
      </c>
      <c r="E2117" s="119" t="s">
        <v>8903</v>
      </c>
      <c r="F2117" s="17"/>
      <c r="G2117" s="18"/>
      <c r="H2117" s="19"/>
      <c r="I2117" s="26" t="str">
        <f>"5463"</f>
        <v>5463</v>
      </c>
      <c r="J2117" s="26" t="s">
        <v>3450</v>
      </c>
      <c r="K2117" s="33" t="s">
        <v>132</v>
      </c>
      <c r="L2117" s="31" t="s">
        <v>688</v>
      </c>
      <c r="M2117" s="254"/>
      <c r="N2117" s="252"/>
      <c r="O2117" s="89" t="s">
        <v>766</v>
      </c>
      <c r="P2117" s="88" t="s">
        <v>132</v>
      </c>
      <c r="Q2117" s="214" t="s">
        <v>688</v>
      </c>
      <c r="R2117" s="1228" t="s">
        <v>8751</v>
      </c>
    </row>
    <row r="2118" spans="2:18" hidden="1" outlineLevel="2">
      <c r="B2118" s="7" t="s">
        <v>41</v>
      </c>
      <c r="C2118" s="7" t="s">
        <v>41</v>
      </c>
      <c r="D2118" s="96" t="s">
        <v>3796</v>
      </c>
      <c r="E2118" s="119" t="s">
        <v>8903</v>
      </c>
      <c r="F2118" s="17"/>
      <c r="G2118" s="18"/>
      <c r="H2118" s="19"/>
      <c r="I2118" s="20" t="s">
        <v>345</v>
      </c>
      <c r="J2118" s="20" t="s">
        <v>3451</v>
      </c>
      <c r="K2118" s="24"/>
      <c r="L2118" s="25" t="s">
        <v>84</v>
      </c>
      <c r="M2118" s="201"/>
      <c r="N2118" s="279"/>
      <c r="O2118" s="280"/>
      <c r="P2118" s="280"/>
      <c r="Q2118" s="213" t="s">
        <v>688</v>
      </c>
      <c r="R2118" s="1193"/>
    </row>
    <row r="2119" spans="2:18" hidden="1" outlineLevel="2">
      <c r="B2119" s="7" t="s">
        <v>41</v>
      </c>
      <c r="C2119" s="7" t="s">
        <v>41</v>
      </c>
      <c r="D2119" s="96" t="s">
        <v>3796</v>
      </c>
      <c r="E2119" s="119" t="s">
        <v>8903</v>
      </c>
      <c r="F2119" s="17"/>
      <c r="G2119" s="18"/>
      <c r="H2119" s="19"/>
      <c r="I2119" s="26" t="s">
        <v>346</v>
      </c>
      <c r="J2119" s="26" t="s">
        <v>3452</v>
      </c>
      <c r="K2119" s="33" t="s">
        <v>105</v>
      </c>
      <c r="L2119" s="31" t="s">
        <v>84</v>
      </c>
      <c r="M2119" s="259"/>
      <c r="N2119" s="260"/>
      <c r="O2119" s="89" t="str">
        <f>"3001000002459"</f>
        <v>3001000002459</v>
      </c>
      <c r="P2119" s="88" t="s">
        <v>105</v>
      </c>
      <c r="Q2119" s="214" t="s">
        <v>688</v>
      </c>
      <c r="R2119" s="1193"/>
    </row>
    <row r="2120" spans="2:18" hidden="1" outlineLevel="2">
      <c r="B2120" s="7" t="s">
        <v>41</v>
      </c>
      <c r="C2120" s="7" t="s">
        <v>41</v>
      </c>
      <c r="D2120" s="96" t="s">
        <v>3796</v>
      </c>
      <c r="E2120" s="119" t="s">
        <v>8903</v>
      </c>
      <c r="F2120" s="17"/>
      <c r="G2120" s="18"/>
      <c r="H2120" s="19"/>
      <c r="I2120" s="54" t="s">
        <v>347</v>
      </c>
      <c r="J2120" s="54" t="s">
        <v>3453</v>
      </c>
      <c r="K2120" s="73" t="s">
        <v>132</v>
      </c>
      <c r="L2120" s="55" t="s">
        <v>84</v>
      </c>
      <c r="M2120" s="203"/>
      <c r="N2120" s="256"/>
      <c r="O2120" s="171"/>
      <c r="P2120" s="171"/>
      <c r="Q2120" s="218"/>
      <c r="R2120" s="1193"/>
    </row>
    <row r="2121" spans="2:18" hidden="1" outlineLevel="2">
      <c r="B2121" s="7" t="s">
        <v>41</v>
      </c>
      <c r="C2121" s="7" t="s">
        <v>41</v>
      </c>
      <c r="D2121" s="96" t="s">
        <v>3796</v>
      </c>
      <c r="E2121" s="119" t="s">
        <v>8903</v>
      </c>
      <c r="F2121" s="17"/>
      <c r="G2121" s="18"/>
      <c r="H2121" s="19"/>
      <c r="I2121" s="34" t="str">
        <f>"4471"</f>
        <v>4471</v>
      </c>
      <c r="J2121" s="34" t="s">
        <v>3454</v>
      </c>
      <c r="K2121" s="36" t="s">
        <v>132</v>
      </c>
      <c r="L2121" s="74" t="s">
        <v>84</v>
      </c>
      <c r="M2121" s="257"/>
      <c r="N2121" s="258"/>
      <c r="O2121" s="277" t="s">
        <v>767</v>
      </c>
      <c r="P2121" s="253" t="s">
        <v>132</v>
      </c>
      <c r="Q2121" s="217" t="s">
        <v>688</v>
      </c>
      <c r="R2121" s="1193"/>
    </row>
    <row r="2122" spans="2:18" hidden="1" outlineLevel="2">
      <c r="B2122" s="7" t="s">
        <v>41</v>
      </c>
      <c r="C2122" s="7" t="s">
        <v>41</v>
      </c>
      <c r="D2122" s="96" t="s">
        <v>3796</v>
      </c>
      <c r="E2122" s="119" t="s">
        <v>8903</v>
      </c>
      <c r="F2122" s="17"/>
      <c r="G2122" s="18"/>
      <c r="H2122" s="19"/>
      <c r="I2122" s="26" t="str">
        <f>"1227"</f>
        <v>1227</v>
      </c>
      <c r="J2122" s="26" t="s">
        <v>3455</v>
      </c>
      <c r="K2122" s="33" t="s">
        <v>132</v>
      </c>
      <c r="L2122" s="31" t="s">
        <v>84</v>
      </c>
      <c r="M2122" s="281"/>
      <c r="N2122" s="282"/>
      <c r="O2122" s="272"/>
      <c r="P2122" s="272"/>
      <c r="Q2122" s="227"/>
      <c r="R2122" s="1193"/>
    </row>
    <row r="2123" spans="2:18" hidden="1" outlineLevel="2">
      <c r="B2123" s="7" t="s">
        <v>41</v>
      </c>
      <c r="C2123" s="7" t="s">
        <v>41</v>
      </c>
      <c r="D2123" s="96" t="s">
        <v>3796</v>
      </c>
      <c r="E2123" s="119" t="s">
        <v>8903</v>
      </c>
      <c r="F2123" s="17"/>
      <c r="G2123" s="18"/>
      <c r="H2123" s="19"/>
      <c r="I2123" s="20" t="s">
        <v>348</v>
      </c>
      <c r="J2123" s="20" t="s">
        <v>3456</v>
      </c>
      <c r="K2123" s="24"/>
      <c r="L2123" s="25" t="s">
        <v>84</v>
      </c>
      <c r="M2123" s="259"/>
      <c r="N2123" s="260"/>
      <c r="O2123" s="88"/>
      <c r="P2123" s="88"/>
      <c r="Q2123" s="214" t="s">
        <v>688</v>
      </c>
      <c r="R2123" s="1193"/>
    </row>
    <row r="2124" spans="2:18" hidden="1" outlineLevel="2">
      <c r="B2124" s="7" t="s">
        <v>41</v>
      </c>
      <c r="C2124" s="7" t="s">
        <v>41</v>
      </c>
      <c r="D2124" s="96" t="s">
        <v>3796</v>
      </c>
      <c r="E2124" s="119" t="s">
        <v>8903</v>
      </c>
      <c r="F2124" s="17"/>
      <c r="G2124" s="18"/>
      <c r="H2124" s="19"/>
      <c r="I2124" s="26" t="s">
        <v>349</v>
      </c>
      <c r="J2124" s="26" t="s">
        <v>3457</v>
      </c>
      <c r="K2124" s="33" t="s">
        <v>132</v>
      </c>
      <c r="L2124" s="31" t="s">
        <v>84</v>
      </c>
      <c r="M2124" s="259"/>
      <c r="N2124" s="260"/>
      <c r="O2124" s="89" t="s">
        <v>768</v>
      </c>
      <c r="P2124" s="88" t="s">
        <v>132</v>
      </c>
      <c r="Q2124" s="214" t="s">
        <v>688</v>
      </c>
      <c r="R2124" s="1193"/>
    </row>
    <row r="2125" spans="2:18" hidden="1" outlineLevel="2">
      <c r="B2125" s="7" t="s">
        <v>41</v>
      </c>
      <c r="C2125" s="7" t="s">
        <v>41</v>
      </c>
      <c r="D2125" s="96" t="s">
        <v>3796</v>
      </c>
      <c r="E2125" s="119" t="s">
        <v>8903</v>
      </c>
      <c r="F2125" s="17"/>
      <c r="G2125" s="18"/>
      <c r="H2125" s="19"/>
      <c r="I2125" s="26" t="s">
        <v>350</v>
      </c>
      <c r="J2125" s="26" t="s">
        <v>3341</v>
      </c>
      <c r="K2125" s="33" t="s">
        <v>132</v>
      </c>
      <c r="L2125" s="31" t="s">
        <v>84</v>
      </c>
      <c r="M2125" s="203"/>
      <c r="N2125" s="256"/>
      <c r="O2125" s="171"/>
      <c r="P2125" s="171"/>
      <c r="Q2125" s="218"/>
      <c r="R2125" s="1193"/>
    </row>
    <row r="2126" spans="2:18" hidden="1" outlineLevel="2">
      <c r="B2126" s="7" t="s">
        <v>41</v>
      </c>
      <c r="C2126" s="7" t="s">
        <v>41</v>
      </c>
      <c r="D2126" s="96" t="s">
        <v>3796</v>
      </c>
      <c r="E2126" s="119" t="s">
        <v>8903</v>
      </c>
      <c r="F2126" s="17"/>
      <c r="G2126" s="18"/>
      <c r="H2126" s="19"/>
      <c r="I2126" s="26" t="s">
        <v>351</v>
      </c>
      <c r="J2126" s="26" t="s">
        <v>3342</v>
      </c>
      <c r="K2126" s="33" t="s">
        <v>132</v>
      </c>
      <c r="L2126" s="31" t="s">
        <v>84</v>
      </c>
      <c r="M2126" s="203"/>
      <c r="N2126" s="256"/>
      <c r="O2126" s="171"/>
      <c r="P2126" s="171"/>
      <c r="Q2126" s="218"/>
      <c r="R2126" s="1193"/>
    </row>
    <row r="2127" spans="2:18" hidden="1" outlineLevel="2">
      <c r="B2127" s="7" t="s">
        <v>41</v>
      </c>
      <c r="C2127" s="7" t="s">
        <v>41</v>
      </c>
      <c r="D2127" s="96" t="s">
        <v>3796</v>
      </c>
      <c r="E2127" s="119" t="s">
        <v>8903</v>
      </c>
      <c r="F2127" s="17"/>
      <c r="G2127" s="18"/>
      <c r="H2127" s="19"/>
      <c r="I2127" s="26" t="s">
        <v>352</v>
      </c>
      <c r="J2127" s="26" t="s">
        <v>353</v>
      </c>
      <c r="K2127" s="33" t="s">
        <v>105</v>
      </c>
      <c r="L2127" s="31" t="s">
        <v>84</v>
      </c>
      <c r="M2127" s="259"/>
      <c r="N2127" s="260"/>
      <c r="O2127" s="89" t="s">
        <v>8150</v>
      </c>
      <c r="P2127" s="88" t="s">
        <v>105</v>
      </c>
      <c r="Q2127" s="214" t="s">
        <v>688</v>
      </c>
      <c r="R2127" s="1193"/>
    </row>
    <row r="2128" spans="2:18" ht="13.5" hidden="1" outlineLevel="2" thickBot="1">
      <c r="B2128" s="7" t="s">
        <v>41</v>
      </c>
      <c r="C2128" s="7" t="s">
        <v>41</v>
      </c>
      <c r="D2128" s="96" t="s">
        <v>3796</v>
      </c>
      <c r="E2128" s="119" t="s">
        <v>8903</v>
      </c>
      <c r="F2128" s="38"/>
      <c r="G2128" s="39"/>
      <c r="H2128" s="40"/>
      <c r="I2128" s="48" t="s">
        <v>352</v>
      </c>
      <c r="J2128" s="48" t="s">
        <v>353</v>
      </c>
      <c r="K2128" s="273" t="s">
        <v>105</v>
      </c>
      <c r="L2128" s="60" t="s">
        <v>84</v>
      </c>
      <c r="M2128" s="261"/>
      <c r="N2128" s="262"/>
      <c r="O2128" s="266"/>
      <c r="P2128" s="266"/>
      <c r="Q2128" s="221"/>
      <c r="R2128" s="1194"/>
    </row>
    <row r="2129" spans="2:18" ht="13.5" hidden="1" outlineLevel="2" thickBot="1">
      <c r="B2129" s="7" t="s">
        <v>41</v>
      </c>
      <c r="C2129" s="7" t="s">
        <v>41</v>
      </c>
      <c r="D2129" s="96" t="s">
        <v>3796</v>
      </c>
      <c r="E2129" s="119" t="s">
        <v>8903</v>
      </c>
      <c r="F2129" s="198"/>
      <c r="G2129" s="198"/>
      <c r="H2129" s="198"/>
      <c r="I2129" s="198"/>
      <c r="J2129" s="198"/>
      <c r="K2129" s="198"/>
      <c r="L2129" s="198"/>
      <c r="M2129" s="9"/>
      <c r="N2129" s="9"/>
      <c r="O2129" s="9"/>
      <c r="P2129" s="9"/>
      <c r="Q2129" s="7"/>
    </row>
    <row r="2130" spans="2:18" ht="13.5" outlineLevel="1" collapsed="1" thickBot="1">
      <c r="B2130" s="7" t="s">
        <v>41</v>
      </c>
      <c r="C2130" s="7" t="s">
        <v>41</v>
      </c>
      <c r="D2130" s="96" t="s">
        <v>3796</v>
      </c>
      <c r="E2130" s="3" t="s">
        <v>8904</v>
      </c>
      <c r="F2130" s="13" t="s">
        <v>473</v>
      </c>
      <c r="G2130" s="14">
        <v>120</v>
      </c>
      <c r="H2130" s="14">
        <v>41</v>
      </c>
      <c r="I2130" s="1198" t="s">
        <v>5419</v>
      </c>
      <c r="J2130" s="1199"/>
      <c r="K2130" s="1199"/>
      <c r="L2130" s="1200"/>
      <c r="M2130" s="121" t="s">
        <v>67</v>
      </c>
      <c r="N2130" s="15"/>
      <c r="O2130" s="1190" t="s">
        <v>8750</v>
      </c>
      <c r="P2130" s="1197"/>
      <c r="Q2130" s="212" t="s">
        <v>109</v>
      </c>
    </row>
    <row r="2131" spans="2:18" hidden="1" outlineLevel="2">
      <c r="B2131" s="7" t="s">
        <v>41</v>
      </c>
      <c r="C2131" s="7" t="s">
        <v>41</v>
      </c>
      <c r="D2131" s="96" t="s">
        <v>3796</v>
      </c>
      <c r="E2131" s="119" t="s">
        <v>8904</v>
      </c>
      <c r="F2131" s="17"/>
      <c r="G2131" s="18"/>
      <c r="H2131" s="19"/>
      <c r="I2131" s="26" t="s">
        <v>266</v>
      </c>
      <c r="J2131" s="26" t="s">
        <v>3428</v>
      </c>
      <c r="K2131" s="26"/>
      <c r="L2131" s="27" t="s">
        <v>688</v>
      </c>
      <c r="M2131" s="59"/>
      <c r="N2131" s="10"/>
      <c r="O2131" s="26"/>
      <c r="P2131" s="26"/>
      <c r="Q2131" s="222" t="s">
        <v>688</v>
      </c>
      <c r="R2131" s="1228" t="s">
        <v>8751</v>
      </c>
    </row>
    <row r="2132" spans="2:18" hidden="1" outlineLevel="2">
      <c r="B2132" s="7" t="s">
        <v>41</v>
      </c>
      <c r="C2132" s="7" t="s">
        <v>41</v>
      </c>
      <c r="D2132" s="96" t="s">
        <v>3796</v>
      </c>
      <c r="E2132" s="119" t="s">
        <v>8904</v>
      </c>
      <c r="F2132" s="17"/>
      <c r="G2132" s="18"/>
      <c r="H2132" s="19"/>
      <c r="I2132" s="26" t="s">
        <v>267</v>
      </c>
      <c r="J2132" s="26" t="s">
        <v>3429</v>
      </c>
      <c r="K2132" s="26" t="s">
        <v>132</v>
      </c>
      <c r="L2132" s="27" t="s">
        <v>688</v>
      </c>
      <c r="M2132" s="71"/>
      <c r="N2132" s="72"/>
      <c r="O2132" s="47" t="s">
        <v>743</v>
      </c>
      <c r="P2132" s="26" t="s">
        <v>132</v>
      </c>
      <c r="Q2132" s="214" t="s">
        <v>688</v>
      </c>
      <c r="R2132" s="1193"/>
    </row>
    <row r="2133" spans="2:18" hidden="1" outlineLevel="2">
      <c r="B2133" s="7" t="s">
        <v>41</v>
      </c>
      <c r="C2133" s="7" t="s">
        <v>41</v>
      </c>
      <c r="D2133" s="96" t="s">
        <v>3796</v>
      </c>
      <c r="E2133" s="119" t="s">
        <v>8904</v>
      </c>
      <c r="F2133" s="17"/>
      <c r="G2133" s="18"/>
      <c r="H2133" s="19"/>
      <c r="I2133" s="26" t="s">
        <v>268</v>
      </c>
      <c r="J2133" s="26" t="s">
        <v>3430</v>
      </c>
      <c r="K2133" s="26" t="s">
        <v>269</v>
      </c>
      <c r="L2133" s="27" t="s">
        <v>84</v>
      </c>
      <c r="M2133" s="97" t="s">
        <v>67</v>
      </c>
      <c r="N2133" s="385" t="s">
        <v>703</v>
      </c>
      <c r="O2133" s="26" t="s">
        <v>8752</v>
      </c>
      <c r="P2133" s="26" t="s">
        <v>790</v>
      </c>
      <c r="Q2133" s="214" t="s">
        <v>688</v>
      </c>
      <c r="R2133" s="1193"/>
    </row>
    <row r="2134" spans="2:18" hidden="1" outlineLevel="2">
      <c r="B2134" s="7" t="s">
        <v>41</v>
      </c>
      <c r="C2134" s="7" t="s">
        <v>41</v>
      </c>
      <c r="D2134" s="96" t="s">
        <v>3796</v>
      </c>
      <c r="E2134" s="119" t="s">
        <v>8904</v>
      </c>
      <c r="F2134" s="17"/>
      <c r="G2134" s="18"/>
      <c r="H2134" s="19"/>
      <c r="I2134" s="26" t="s">
        <v>270</v>
      </c>
      <c r="J2134" s="26" t="s">
        <v>3396</v>
      </c>
      <c r="K2134" s="26" t="s">
        <v>132</v>
      </c>
      <c r="L2134" s="27" t="s">
        <v>84</v>
      </c>
      <c r="M2134" s="123"/>
      <c r="N2134" s="124"/>
      <c r="O2134" s="127"/>
      <c r="P2134" s="127"/>
      <c r="Q2134" s="218"/>
      <c r="R2134" s="1193"/>
    </row>
    <row r="2135" spans="2:18" hidden="1" outlineLevel="2">
      <c r="B2135" s="7" t="s">
        <v>41</v>
      </c>
      <c r="C2135" s="7" t="s">
        <v>41</v>
      </c>
      <c r="D2135" s="96" t="s">
        <v>3796</v>
      </c>
      <c r="E2135" s="119" t="s">
        <v>8904</v>
      </c>
      <c r="F2135" s="17"/>
      <c r="G2135" s="18"/>
      <c r="H2135" s="19"/>
      <c r="I2135" s="26" t="s">
        <v>271</v>
      </c>
      <c r="J2135" s="26" t="s">
        <v>3411</v>
      </c>
      <c r="K2135" s="26" t="s">
        <v>132</v>
      </c>
      <c r="L2135" s="27" t="s">
        <v>84</v>
      </c>
      <c r="M2135" s="123"/>
      <c r="N2135" s="124"/>
      <c r="O2135" s="127"/>
      <c r="P2135" s="127"/>
      <c r="Q2135" s="218"/>
      <c r="R2135" s="1193"/>
    </row>
    <row r="2136" spans="2:18" ht="13.5" hidden="1" outlineLevel="2" thickBot="1">
      <c r="B2136" s="7" t="s">
        <v>41</v>
      </c>
      <c r="C2136" s="7" t="s">
        <v>41</v>
      </c>
      <c r="D2136" s="96" t="s">
        <v>3796</v>
      </c>
      <c r="E2136" s="119" t="s">
        <v>8904</v>
      </c>
      <c r="F2136" s="38"/>
      <c r="G2136" s="39"/>
      <c r="H2136" s="40"/>
      <c r="I2136" s="48" t="s">
        <v>272</v>
      </c>
      <c r="J2136" s="48" t="s">
        <v>3431</v>
      </c>
      <c r="K2136" s="48" t="s">
        <v>132</v>
      </c>
      <c r="L2136" s="49" t="s">
        <v>84</v>
      </c>
      <c r="M2136" s="139"/>
      <c r="N2136" s="140"/>
      <c r="O2136" s="151"/>
      <c r="P2136" s="151"/>
      <c r="Q2136" s="221"/>
      <c r="R2136" s="1194"/>
    </row>
    <row r="2137" spans="2:18" ht="13.5" hidden="1" outlineLevel="2" thickBot="1">
      <c r="B2137" s="7" t="s">
        <v>41</v>
      </c>
      <c r="C2137" s="7" t="s">
        <v>41</v>
      </c>
      <c r="D2137" s="96" t="s">
        <v>3796</v>
      </c>
      <c r="E2137" s="119" t="s">
        <v>8904</v>
      </c>
      <c r="F2137" s="198"/>
      <c r="G2137" s="198"/>
      <c r="H2137" s="198"/>
      <c r="I2137" s="198"/>
      <c r="J2137" s="198"/>
      <c r="K2137" s="198"/>
      <c r="L2137" s="198"/>
      <c r="M2137" s="9"/>
      <c r="N2137" s="9"/>
      <c r="O2137" s="9"/>
      <c r="P2137" s="9"/>
      <c r="Q2137" s="7"/>
    </row>
    <row r="2138" spans="2:18" ht="13.5" outlineLevel="1" collapsed="1" thickBot="1">
      <c r="B2138" s="7" t="s">
        <v>41</v>
      </c>
      <c r="D2138" s="96" t="s">
        <v>3796</v>
      </c>
      <c r="E2138" s="3" t="s">
        <v>8905</v>
      </c>
      <c r="F2138" s="13" t="s">
        <v>556</v>
      </c>
      <c r="G2138" s="14">
        <v>126</v>
      </c>
      <c r="H2138" s="14">
        <v>43</v>
      </c>
      <c r="I2138" s="1198" t="s">
        <v>5420</v>
      </c>
      <c r="J2138" s="1199"/>
      <c r="K2138" s="1199"/>
      <c r="L2138" s="1200"/>
      <c r="M2138" s="121" t="s">
        <v>67</v>
      </c>
      <c r="N2138" s="15"/>
      <c r="O2138" s="1190" t="s">
        <v>3849</v>
      </c>
      <c r="P2138" s="1191"/>
      <c r="Q2138" s="212" t="s">
        <v>109</v>
      </c>
    </row>
    <row r="2139" spans="2:18" hidden="1" outlineLevel="2">
      <c r="B2139" s="7" t="s">
        <v>41</v>
      </c>
      <c r="D2139" s="96" t="s">
        <v>3796</v>
      </c>
      <c r="E2139" s="119" t="s">
        <v>8905</v>
      </c>
      <c r="F2139" s="17"/>
      <c r="G2139" s="18"/>
      <c r="H2139" s="19"/>
      <c r="I2139" s="26" t="str">
        <f>"5283"</f>
        <v>5283</v>
      </c>
      <c r="J2139" s="26" t="s">
        <v>3458</v>
      </c>
      <c r="K2139" s="33" t="s">
        <v>132</v>
      </c>
      <c r="L2139" s="31" t="s">
        <v>688</v>
      </c>
      <c r="M2139" s="200"/>
      <c r="N2139" s="9"/>
      <c r="O2139" s="47" t="s">
        <v>744</v>
      </c>
      <c r="P2139" s="33" t="s">
        <v>132</v>
      </c>
      <c r="Q2139" s="214" t="s">
        <v>688</v>
      </c>
    </row>
    <row r="2140" spans="2:18" hidden="1" outlineLevel="2">
      <c r="B2140" s="7" t="s">
        <v>41</v>
      </c>
      <c r="D2140" s="96" t="s">
        <v>3796</v>
      </c>
      <c r="E2140" s="119" t="s">
        <v>8905</v>
      </c>
      <c r="F2140" s="17"/>
      <c r="G2140" s="18"/>
      <c r="H2140" s="19"/>
      <c r="I2140" s="20" t="s">
        <v>315</v>
      </c>
      <c r="J2140" s="20" t="s">
        <v>3459</v>
      </c>
      <c r="K2140" s="24"/>
      <c r="L2140" s="25" t="s">
        <v>84</v>
      </c>
      <c r="M2140" s="201"/>
      <c r="N2140" s="202"/>
      <c r="O2140" s="20"/>
      <c r="P2140" s="24"/>
      <c r="Q2140" s="213" t="s">
        <v>688</v>
      </c>
    </row>
    <row r="2141" spans="2:18" hidden="1" outlineLevel="2">
      <c r="B2141" s="7" t="s">
        <v>41</v>
      </c>
      <c r="D2141" s="96" t="s">
        <v>3796</v>
      </c>
      <c r="E2141" s="119" t="s">
        <v>8905</v>
      </c>
      <c r="F2141" s="17"/>
      <c r="G2141" s="18"/>
      <c r="H2141" s="19"/>
      <c r="I2141" s="26" t="s">
        <v>316</v>
      </c>
      <c r="J2141" s="26" t="s">
        <v>3460</v>
      </c>
      <c r="K2141" s="33" t="s">
        <v>132</v>
      </c>
      <c r="L2141" s="31" t="s">
        <v>84</v>
      </c>
      <c r="M2141" s="259"/>
      <c r="N2141" s="9"/>
      <c r="O2141" s="47" t="s">
        <v>745</v>
      </c>
      <c r="P2141" s="33" t="s">
        <v>132</v>
      </c>
      <c r="Q2141" s="214" t="s">
        <v>688</v>
      </c>
    </row>
    <row r="2142" spans="2:18" hidden="1" outlineLevel="2">
      <c r="B2142" s="7" t="s">
        <v>41</v>
      </c>
      <c r="D2142" s="96" t="s">
        <v>3796</v>
      </c>
      <c r="E2142" s="119" t="s">
        <v>8905</v>
      </c>
      <c r="F2142" s="17"/>
      <c r="G2142" s="18"/>
      <c r="H2142" s="19"/>
      <c r="I2142" s="26" t="s">
        <v>317</v>
      </c>
      <c r="J2142" s="26" t="s">
        <v>3341</v>
      </c>
      <c r="K2142" s="33" t="s">
        <v>174</v>
      </c>
      <c r="L2142" s="31" t="s">
        <v>84</v>
      </c>
      <c r="M2142" s="203"/>
      <c r="N2142" s="204"/>
      <c r="O2142" s="127"/>
      <c r="P2142" s="125"/>
      <c r="Q2142" s="218"/>
    </row>
    <row r="2143" spans="2:18" hidden="1" outlineLevel="2">
      <c r="B2143" s="7" t="s">
        <v>41</v>
      </c>
      <c r="D2143" s="96" t="s">
        <v>3796</v>
      </c>
      <c r="E2143" s="119" t="s">
        <v>8905</v>
      </c>
      <c r="F2143" s="17"/>
      <c r="G2143" s="18"/>
      <c r="H2143" s="19"/>
      <c r="I2143" s="26" t="s">
        <v>318</v>
      </c>
      <c r="J2143" s="26" t="s">
        <v>3342</v>
      </c>
      <c r="K2143" s="33" t="s">
        <v>132</v>
      </c>
      <c r="L2143" s="31" t="s">
        <v>84</v>
      </c>
      <c r="M2143" s="203"/>
      <c r="N2143" s="204"/>
      <c r="O2143" s="127"/>
      <c r="P2143" s="125"/>
      <c r="Q2143" s="218"/>
    </row>
    <row r="2144" spans="2:18" hidden="1" outlineLevel="2">
      <c r="B2144" s="7" t="s">
        <v>41</v>
      </c>
      <c r="D2144" s="96" t="s">
        <v>3796</v>
      </c>
      <c r="E2144" s="119" t="s">
        <v>8905</v>
      </c>
      <c r="F2144" s="17"/>
      <c r="G2144" s="18"/>
      <c r="H2144" s="19"/>
      <c r="I2144" s="26" t="s">
        <v>319</v>
      </c>
      <c r="J2144" s="26" t="s">
        <v>3461</v>
      </c>
      <c r="K2144" s="33" t="s">
        <v>105</v>
      </c>
      <c r="L2144" s="31" t="s">
        <v>84</v>
      </c>
      <c r="M2144" s="203"/>
      <c r="N2144" s="204"/>
      <c r="O2144" s="127"/>
      <c r="P2144" s="125"/>
      <c r="Q2144" s="218"/>
    </row>
    <row r="2145" spans="2:17" hidden="1" outlineLevel="2">
      <c r="B2145" s="7" t="s">
        <v>41</v>
      </c>
      <c r="D2145" s="96" t="s">
        <v>3796</v>
      </c>
      <c r="E2145" s="119" t="s">
        <v>8905</v>
      </c>
      <c r="F2145" s="17"/>
      <c r="G2145" s="18"/>
      <c r="H2145" s="19"/>
      <c r="I2145" s="20" t="s">
        <v>320</v>
      </c>
      <c r="J2145" s="20" t="s">
        <v>3462</v>
      </c>
      <c r="K2145" s="24"/>
      <c r="L2145" s="25" t="s">
        <v>84</v>
      </c>
      <c r="M2145" s="205"/>
      <c r="N2145" s="206"/>
      <c r="O2145" s="131"/>
      <c r="P2145" s="130"/>
      <c r="Q2145" s="219"/>
    </row>
    <row r="2146" spans="2:17" hidden="1" outlineLevel="2">
      <c r="B2146" s="7" t="s">
        <v>41</v>
      </c>
      <c r="D2146" s="96" t="s">
        <v>3796</v>
      </c>
      <c r="E2146" s="119" t="s">
        <v>8905</v>
      </c>
      <c r="F2146" s="17"/>
      <c r="G2146" s="18"/>
      <c r="H2146" s="19"/>
      <c r="I2146" s="26" t="s">
        <v>321</v>
      </c>
      <c r="J2146" s="26" t="s">
        <v>3463</v>
      </c>
      <c r="K2146" s="33" t="s">
        <v>130</v>
      </c>
      <c r="L2146" s="31" t="s">
        <v>688</v>
      </c>
      <c r="M2146" s="203"/>
      <c r="N2146" s="204"/>
      <c r="O2146" s="127"/>
      <c r="P2146" s="125"/>
      <c r="Q2146" s="218"/>
    </row>
    <row r="2147" spans="2:17" hidden="1" outlineLevel="2">
      <c r="B2147" s="7" t="s">
        <v>41</v>
      </c>
      <c r="D2147" s="96" t="s">
        <v>3796</v>
      </c>
      <c r="E2147" s="119" t="s">
        <v>8905</v>
      </c>
      <c r="F2147" s="17"/>
      <c r="G2147" s="18"/>
      <c r="H2147" s="19"/>
      <c r="I2147" s="26" t="s">
        <v>322</v>
      </c>
      <c r="J2147" s="26" t="s">
        <v>3341</v>
      </c>
      <c r="K2147" s="33" t="s">
        <v>174</v>
      </c>
      <c r="L2147" s="31" t="s">
        <v>84</v>
      </c>
      <c r="M2147" s="203"/>
      <c r="N2147" s="204"/>
      <c r="O2147" s="127"/>
      <c r="P2147" s="125"/>
      <c r="Q2147" s="218"/>
    </row>
    <row r="2148" spans="2:17" hidden="1" outlineLevel="2">
      <c r="B2148" s="7" t="s">
        <v>41</v>
      </c>
      <c r="D2148" s="96" t="s">
        <v>3796</v>
      </c>
      <c r="E2148" s="119" t="s">
        <v>8905</v>
      </c>
      <c r="F2148" s="17"/>
      <c r="G2148" s="18"/>
      <c r="H2148" s="19"/>
      <c r="I2148" s="26" t="s">
        <v>323</v>
      </c>
      <c r="J2148" s="26" t="s">
        <v>3342</v>
      </c>
      <c r="K2148" s="33" t="s">
        <v>132</v>
      </c>
      <c r="L2148" s="31" t="s">
        <v>84</v>
      </c>
      <c r="M2148" s="203"/>
      <c r="N2148" s="204"/>
      <c r="O2148" s="127"/>
      <c r="P2148" s="125"/>
      <c r="Q2148" s="218"/>
    </row>
    <row r="2149" spans="2:17" hidden="1" outlineLevel="2">
      <c r="B2149" s="7" t="s">
        <v>41</v>
      </c>
      <c r="D2149" s="96" t="s">
        <v>3796</v>
      </c>
      <c r="E2149" s="119" t="s">
        <v>8905</v>
      </c>
      <c r="F2149" s="17"/>
      <c r="G2149" s="18"/>
      <c r="H2149" s="19"/>
      <c r="I2149" s="34" t="str">
        <f>"5286"</f>
        <v>5286</v>
      </c>
      <c r="J2149" s="34" t="s">
        <v>3464</v>
      </c>
      <c r="K2149" s="36" t="s">
        <v>154</v>
      </c>
      <c r="L2149" s="74" t="s">
        <v>84</v>
      </c>
      <c r="M2149" s="166"/>
      <c r="N2149" s="167"/>
      <c r="O2149" s="168"/>
      <c r="P2149" s="160"/>
      <c r="Q2149" s="227"/>
    </row>
    <row r="2150" spans="2:17" hidden="1" outlineLevel="2">
      <c r="B2150" s="7" t="s">
        <v>41</v>
      </c>
      <c r="D2150" s="96" t="s">
        <v>3796</v>
      </c>
      <c r="E2150" s="119" t="s">
        <v>8905</v>
      </c>
      <c r="F2150" s="17"/>
      <c r="G2150" s="18"/>
      <c r="H2150" s="19"/>
      <c r="I2150" s="20" t="s">
        <v>325</v>
      </c>
      <c r="J2150" s="20" t="s">
        <v>3465</v>
      </c>
      <c r="K2150" s="24"/>
      <c r="L2150" s="25" t="s">
        <v>84</v>
      </c>
      <c r="M2150" s="201"/>
      <c r="N2150" s="202"/>
      <c r="O2150" s="20"/>
      <c r="P2150" s="24"/>
      <c r="Q2150" s="213" t="s">
        <v>688</v>
      </c>
    </row>
    <row r="2151" spans="2:17" hidden="1" outlineLevel="2">
      <c r="B2151" s="7" t="s">
        <v>41</v>
      </c>
      <c r="D2151" s="96" t="s">
        <v>3796</v>
      </c>
      <c r="E2151" s="119" t="s">
        <v>8905</v>
      </c>
      <c r="F2151" s="17"/>
      <c r="G2151" s="18"/>
      <c r="H2151" s="19"/>
      <c r="I2151" s="26" t="s">
        <v>326</v>
      </c>
      <c r="J2151" s="26" t="s">
        <v>3466</v>
      </c>
      <c r="K2151" s="33" t="s">
        <v>327</v>
      </c>
      <c r="L2151" s="31" t="s">
        <v>84</v>
      </c>
      <c r="M2151" s="203"/>
      <c r="N2151" s="204"/>
      <c r="O2151" s="127"/>
      <c r="P2151" s="125"/>
      <c r="Q2151" s="218"/>
    </row>
    <row r="2152" spans="2:17" hidden="1" outlineLevel="2">
      <c r="B2152" s="7" t="s">
        <v>41</v>
      </c>
      <c r="D2152" s="96" t="s">
        <v>3796</v>
      </c>
      <c r="E2152" s="119" t="s">
        <v>8905</v>
      </c>
      <c r="F2152" s="17"/>
      <c r="G2152" s="18"/>
      <c r="H2152" s="19"/>
      <c r="I2152" s="26" t="s">
        <v>328</v>
      </c>
      <c r="J2152" s="26" t="s">
        <v>3341</v>
      </c>
      <c r="K2152" s="33" t="s">
        <v>174</v>
      </c>
      <c r="L2152" s="31" t="s">
        <v>84</v>
      </c>
      <c r="M2152" s="203"/>
      <c r="N2152" s="204"/>
      <c r="O2152" s="127"/>
      <c r="P2152" s="125"/>
      <c r="Q2152" s="218"/>
    </row>
    <row r="2153" spans="2:17" hidden="1" outlineLevel="2">
      <c r="B2153" s="7" t="s">
        <v>41</v>
      </c>
      <c r="D2153" s="96" t="s">
        <v>3796</v>
      </c>
      <c r="E2153" s="119" t="s">
        <v>8905</v>
      </c>
      <c r="F2153" s="17"/>
      <c r="G2153" s="18"/>
      <c r="H2153" s="19"/>
      <c r="I2153" s="26" t="s">
        <v>329</v>
      </c>
      <c r="J2153" s="26" t="s">
        <v>3342</v>
      </c>
      <c r="K2153" s="33" t="s">
        <v>132</v>
      </c>
      <c r="L2153" s="31" t="s">
        <v>84</v>
      </c>
      <c r="M2153" s="203"/>
      <c r="N2153" s="204"/>
      <c r="O2153" s="127"/>
      <c r="P2153" s="125"/>
      <c r="Q2153" s="218"/>
    </row>
    <row r="2154" spans="2:17" hidden="1" outlineLevel="2">
      <c r="B2154" s="7" t="s">
        <v>41</v>
      </c>
      <c r="D2154" s="96" t="s">
        <v>3796</v>
      </c>
      <c r="E2154" s="119" t="s">
        <v>8905</v>
      </c>
      <c r="F2154" s="17"/>
      <c r="G2154" s="18"/>
      <c r="H2154" s="19"/>
      <c r="I2154" s="26" t="s">
        <v>330</v>
      </c>
      <c r="J2154" s="26" t="s">
        <v>3466</v>
      </c>
      <c r="K2154" s="33" t="s">
        <v>174</v>
      </c>
      <c r="L2154" s="31" t="s">
        <v>84</v>
      </c>
      <c r="M2154" s="207" t="s">
        <v>67</v>
      </c>
      <c r="N2154" s="389" t="s">
        <v>704</v>
      </c>
      <c r="O2154" s="26" t="s">
        <v>5420</v>
      </c>
      <c r="P2154" s="33" t="s">
        <v>789</v>
      </c>
      <c r="Q2154" s="214" t="s">
        <v>688</v>
      </c>
    </row>
    <row r="2155" spans="2:17" hidden="1" outlineLevel="2">
      <c r="B2155" s="7" t="s">
        <v>41</v>
      </c>
      <c r="D2155" s="96" t="s">
        <v>3796</v>
      </c>
      <c r="E2155" s="119" t="s">
        <v>8905</v>
      </c>
      <c r="F2155" s="17"/>
      <c r="G2155" s="18"/>
      <c r="H2155" s="19"/>
      <c r="I2155" s="26" t="s">
        <v>331</v>
      </c>
      <c r="J2155" s="26" t="s">
        <v>3467</v>
      </c>
      <c r="K2155" s="33" t="s">
        <v>332</v>
      </c>
      <c r="L2155" s="31" t="s">
        <v>84</v>
      </c>
      <c r="M2155" s="203"/>
      <c r="N2155" s="204"/>
      <c r="O2155" s="127"/>
      <c r="P2155" s="125"/>
      <c r="Q2155" s="218"/>
    </row>
    <row r="2156" spans="2:17" hidden="1" outlineLevel="2">
      <c r="B2156" s="7" t="s">
        <v>41</v>
      </c>
      <c r="D2156" s="96" t="s">
        <v>3796</v>
      </c>
      <c r="E2156" s="119" t="s">
        <v>8905</v>
      </c>
      <c r="F2156" s="17"/>
      <c r="G2156" s="18"/>
      <c r="H2156" s="19"/>
      <c r="I2156" s="26" t="s">
        <v>328</v>
      </c>
      <c r="J2156" s="26" t="s">
        <v>3341</v>
      </c>
      <c r="K2156" s="33" t="s">
        <v>174</v>
      </c>
      <c r="L2156" s="31" t="s">
        <v>84</v>
      </c>
      <c r="M2156" s="203"/>
      <c r="N2156" s="204"/>
      <c r="O2156" s="127"/>
      <c r="P2156" s="125"/>
      <c r="Q2156" s="218"/>
    </row>
    <row r="2157" spans="2:17" hidden="1" outlineLevel="2">
      <c r="B2157" s="7" t="s">
        <v>41</v>
      </c>
      <c r="D2157" s="96" t="s">
        <v>3796</v>
      </c>
      <c r="E2157" s="119" t="s">
        <v>8905</v>
      </c>
      <c r="F2157" s="17"/>
      <c r="G2157" s="18"/>
      <c r="H2157" s="19"/>
      <c r="I2157" s="26" t="s">
        <v>329</v>
      </c>
      <c r="J2157" s="26" t="s">
        <v>3342</v>
      </c>
      <c r="K2157" s="33" t="s">
        <v>132</v>
      </c>
      <c r="L2157" s="31" t="s">
        <v>84</v>
      </c>
      <c r="M2157" s="203"/>
      <c r="N2157" s="204"/>
      <c r="O2157" s="127"/>
      <c r="P2157" s="125"/>
      <c r="Q2157" s="218"/>
    </row>
    <row r="2158" spans="2:17" hidden="1" outlineLevel="2">
      <c r="B2158" s="7" t="s">
        <v>41</v>
      </c>
      <c r="D2158" s="96" t="s">
        <v>3796</v>
      </c>
      <c r="E2158" s="119" t="s">
        <v>8905</v>
      </c>
      <c r="F2158" s="17"/>
      <c r="G2158" s="18"/>
      <c r="H2158" s="19"/>
      <c r="I2158" s="34" t="str">
        <f>"5305"</f>
        <v>5305</v>
      </c>
      <c r="J2158" s="34" t="s">
        <v>3468</v>
      </c>
      <c r="K2158" s="36" t="s">
        <v>132</v>
      </c>
      <c r="L2158" s="74" t="s">
        <v>84</v>
      </c>
      <c r="M2158" s="166"/>
      <c r="N2158" s="167"/>
      <c r="O2158" s="168"/>
      <c r="P2158" s="160"/>
      <c r="Q2158" s="227"/>
    </row>
    <row r="2159" spans="2:17" ht="13.5" hidden="1" outlineLevel="2" thickBot="1">
      <c r="B2159" s="7" t="s">
        <v>41</v>
      </c>
      <c r="D2159" s="96" t="s">
        <v>3796</v>
      </c>
      <c r="E2159" s="119" t="s">
        <v>8905</v>
      </c>
      <c r="F2159" s="38"/>
      <c r="G2159" s="39"/>
      <c r="H2159" s="40"/>
      <c r="I2159" s="41" t="str">
        <f>"3446"</f>
        <v>3446</v>
      </c>
      <c r="J2159" s="41" t="s">
        <v>3469</v>
      </c>
      <c r="K2159" s="67" t="s">
        <v>335</v>
      </c>
      <c r="L2159" s="57" t="s">
        <v>84</v>
      </c>
      <c r="M2159" s="209"/>
      <c r="N2159" s="210"/>
      <c r="O2159" s="137"/>
      <c r="P2159" s="152"/>
      <c r="Q2159" s="220"/>
    </row>
    <row r="2160" spans="2:17" ht="13.5" hidden="1" outlineLevel="2" thickBot="1">
      <c r="B2160" s="7" t="s">
        <v>41</v>
      </c>
      <c r="D2160" s="96" t="s">
        <v>3796</v>
      </c>
      <c r="E2160" s="119" t="s">
        <v>8905</v>
      </c>
      <c r="F2160" s="198"/>
      <c r="G2160" s="198"/>
      <c r="H2160" s="198"/>
      <c r="I2160" s="198"/>
      <c r="J2160" s="198"/>
      <c r="K2160" s="198"/>
      <c r="L2160" s="198"/>
      <c r="M2160" s="9"/>
      <c r="N2160" s="9"/>
      <c r="O2160" s="9"/>
      <c r="P2160" s="9"/>
      <c r="Q2160" s="7"/>
    </row>
    <row r="2161" spans="1:18" ht="13.5" outlineLevel="1" collapsed="1" thickBot="1">
      <c r="A2161" s="7" t="s">
        <v>41</v>
      </c>
      <c r="B2161" s="7" t="s">
        <v>41</v>
      </c>
      <c r="D2161" s="96" t="s">
        <v>3796</v>
      </c>
      <c r="E2161" s="3" t="s">
        <v>8906</v>
      </c>
      <c r="F2161" s="13" t="s">
        <v>621</v>
      </c>
      <c r="G2161" s="14">
        <v>113</v>
      </c>
      <c r="H2161" s="14">
        <v>38</v>
      </c>
      <c r="I2161" s="1198" t="s">
        <v>3590</v>
      </c>
      <c r="J2161" s="1199"/>
      <c r="K2161" s="1199"/>
      <c r="L2161" s="1200"/>
      <c r="M2161" s="121" t="s">
        <v>67</v>
      </c>
      <c r="N2161" s="15"/>
      <c r="O2161" s="1190" t="s">
        <v>3865</v>
      </c>
      <c r="P2161" s="1197"/>
      <c r="Q2161" s="212" t="s">
        <v>109</v>
      </c>
    </row>
    <row r="2162" spans="1:18" ht="13" hidden="1" customHeight="1" outlineLevel="2">
      <c r="A2162" s="7" t="s">
        <v>41</v>
      </c>
      <c r="B2162" s="7" t="s">
        <v>41</v>
      </c>
      <c r="D2162" s="96" t="s">
        <v>3796</v>
      </c>
      <c r="E2162" s="119" t="s">
        <v>8906</v>
      </c>
      <c r="F2162" s="17"/>
      <c r="G2162" s="18"/>
      <c r="H2162" s="19"/>
      <c r="I2162" s="26" t="str">
        <f>"5463"</f>
        <v>5463</v>
      </c>
      <c r="J2162" s="26" t="s">
        <v>3450</v>
      </c>
      <c r="K2162" s="33" t="s">
        <v>132</v>
      </c>
      <c r="L2162" s="31" t="s">
        <v>688</v>
      </c>
      <c r="M2162" s="254"/>
      <c r="N2162" s="252"/>
      <c r="O2162" s="89" t="s">
        <v>741</v>
      </c>
      <c r="P2162" s="88" t="s">
        <v>132</v>
      </c>
      <c r="Q2162" s="214" t="s">
        <v>688</v>
      </c>
      <c r="R2162" s="498"/>
    </row>
    <row r="2163" spans="1:18" hidden="1" outlineLevel="2">
      <c r="A2163" s="7" t="s">
        <v>41</v>
      </c>
      <c r="B2163" s="7" t="s">
        <v>41</v>
      </c>
      <c r="D2163" s="96" t="s">
        <v>3796</v>
      </c>
      <c r="E2163" s="119" t="s">
        <v>8906</v>
      </c>
      <c r="F2163" s="17"/>
      <c r="G2163" s="18"/>
      <c r="H2163" s="19"/>
      <c r="I2163" s="20" t="s">
        <v>345</v>
      </c>
      <c r="J2163" s="20" t="s">
        <v>3451</v>
      </c>
      <c r="K2163" s="24"/>
      <c r="L2163" s="25" t="s">
        <v>84</v>
      </c>
      <c r="M2163" s="205"/>
      <c r="N2163" s="255"/>
      <c r="O2163" s="270"/>
      <c r="P2163" s="270"/>
      <c r="Q2163" s="219"/>
      <c r="R2163" s="498"/>
    </row>
    <row r="2164" spans="1:18" hidden="1" outlineLevel="2">
      <c r="A2164" s="7" t="s">
        <v>41</v>
      </c>
      <c r="B2164" s="7" t="s">
        <v>41</v>
      </c>
      <c r="D2164" s="96" t="s">
        <v>3796</v>
      </c>
      <c r="E2164" s="119" t="s">
        <v>8906</v>
      </c>
      <c r="F2164" s="17"/>
      <c r="G2164" s="18"/>
      <c r="H2164" s="19"/>
      <c r="I2164" s="26" t="s">
        <v>346</v>
      </c>
      <c r="J2164" s="26" t="s">
        <v>3452</v>
      </c>
      <c r="K2164" s="33" t="s">
        <v>105</v>
      </c>
      <c r="L2164" s="31" t="s">
        <v>84</v>
      </c>
      <c r="M2164" s="203"/>
      <c r="N2164" s="256"/>
      <c r="O2164" s="171"/>
      <c r="P2164" s="171"/>
      <c r="Q2164" s="218"/>
      <c r="R2164" s="498"/>
    </row>
    <row r="2165" spans="1:18" hidden="1" outlineLevel="2">
      <c r="A2165" s="7" t="s">
        <v>41</v>
      </c>
      <c r="B2165" s="7" t="s">
        <v>41</v>
      </c>
      <c r="D2165" s="96" t="s">
        <v>3796</v>
      </c>
      <c r="E2165" s="119" t="s">
        <v>8906</v>
      </c>
      <c r="F2165" s="17"/>
      <c r="G2165" s="18"/>
      <c r="H2165" s="19"/>
      <c r="I2165" s="54" t="s">
        <v>347</v>
      </c>
      <c r="J2165" s="54" t="s">
        <v>3453</v>
      </c>
      <c r="K2165" s="73" t="s">
        <v>132</v>
      </c>
      <c r="L2165" s="55" t="s">
        <v>84</v>
      </c>
      <c r="M2165" s="203"/>
      <c r="N2165" s="256"/>
      <c r="O2165" s="171"/>
      <c r="P2165" s="171"/>
      <c r="Q2165" s="218"/>
      <c r="R2165" s="498"/>
    </row>
    <row r="2166" spans="1:18" hidden="1" outlineLevel="2">
      <c r="A2166" s="7" t="s">
        <v>41</v>
      </c>
      <c r="B2166" s="7" t="s">
        <v>41</v>
      </c>
      <c r="D2166" s="96" t="s">
        <v>3796</v>
      </c>
      <c r="E2166" s="119" t="s">
        <v>8906</v>
      </c>
      <c r="F2166" s="17"/>
      <c r="G2166" s="18"/>
      <c r="H2166" s="19"/>
      <c r="I2166" s="34" t="str">
        <f>"4471"</f>
        <v>4471</v>
      </c>
      <c r="J2166" s="34" t="s">
        <v>3454</v>
      </c>
      <c r="K2166" s="36" t="s">
        <v>132</v>
      </c>
      <c r="L2166" s="74" t="s">
        <v>84</v>
      </c>
      <c r="M2166" s="257"/>
      <c r="N2166" s="258"/>
      <c r="O2166" s="277" t="s">
        <v>770</v>
      </c>
      <c r="P2166" s="253" t="s">
        <v>132</v>
      </c>
      <c r="Q2166" s="217" t="s">
        <v>688</v>
      </c>
      <c r="R2166" s="498"/>
    </row>
    <row r="2167" spans="1:18" hidden="1" outlineLevel="2">
      <c r="A2167" s="7" t="s">
        <v>41</v>
      </c>
      <c r="B2167" s="7" t="s">
        <v>41</v>
      </c>
      <c r="D2167" s="96" t="s">
        <v>3796</v>
      </c>
      <c r="E2167" s="119" t="s">
        <v>8906</v>
      </c>
      <c r="F2167" s="17"/>
      <c r="G2167" s="18"/>
      <c r="H2167" s="19"/>
      <c r="I2167" s="26" t="str">
        <f>"1227"</f>
        <v>1227</v>
      </c>
      <c r="J2167" s="26" t="s">
        <v>3455</v>
      </c>
      <c r="K2167" s="33" t="s">
        <v>132</v>
      </c>
      <c r="L2167" s="31" t="s">
        <v>84</v>
      </c>
      <c r="M2167" s="281"/>
      <c r="N2167" s="282"/>
      <c r="O2167" s="272"/>
      <c r="P2167" s="272"/>
      <c r="Q2167" s="227"/>
      <c r="R2167" s="498"/>
    </row>
    <row r="2168" spans="1:18" hidden="1" outlineLevel="2">
      <c r="A2168" s="7" t="s">
        <v>41</v>
      </c>
      <c r="B2168" s="7" t="s">
        <v>41</v>
      </c>
      <c r="D2168" s="96" t="s">
        <v>3796</v>
      </c>
      <c r="E2168" s="119" t="s">
        <v>8906</v>
      </c>
      <c r="F2168" s="17"/>
      <c r="G2168" s="18"/>
      <c r="H2168" s="19"/>
      <c r="I2168" s="20" t="s">
        <v>348</v>
      </c>
      <c r="J2168" s="20" t="s">
        <v>3456</v>
      </c>
      <c r="K2168" s="24"/>
      <c r="L2168" s="25" t="s">
        <v>84</v>
      </c>
      <c r="M2168" s="259"/>
      <c r="N2168" s="260"/>
      <c r="O2168" s="88"/>
      <c r="P2168" s="88"/>
      <c r="Q2168" s="214" t="s">
        <v>688</v>
      </c>
      <c r="R2168" s="498"/>
    </row>
    <row r="2169" spans="1:18" hidden="1" outlineLevel="2">
      <c r="A2169" s="7" t="s">
        <v>41</v>
      </c>
      <c r="B2169" s="7" t="s">
        <v>41</v>
      </c>
      <c r="D2169" s="96" t="s">
        <v>3796</v>
      </c>
      <c r="E2169" s="119" t="s">
        <v>8906</v>
      </c>
      <c r="F2169" s="17"/>
      <c r="G2169" s="18"/>
      <c r="H2169" s="19"/>
      <c r="I2169" s="26" t="s">
        <v>349</v>
      </c>
      <c r="J2169" s="26" t="s">
        <v>3457</v>
      </c>
      <c r="K2169" s="33" t="s">
        <v>132</v>
      </c>
      <c r="L2169" s="31" t="s">
        <v>84</v>
      </c>
      <c r="M2169" s="259"/>
      <c r="N2169" s="260"/>
      <c r="O2169" s="89" t="s">
        <v>746</v>
      </c>
      <c r="P2169" s="88" t="s">
        <v>132</v>
      </c>
      <c r="Q2169" s="214" t="s">
        <v>688</v>
      </c>
      <c r="R2169" s="498"/>
    </row>
    <row r="2170" spans="1:18" hidden="1" outlineLevel="2">
      <c r="A2170" s="7" t="s">
        <v>41</v>
      </c>
      <c r="B2170" s="7" t="s">
        <v>41</v>
      </c>
      <c r="D2170" s="96" t="s">
        <v>3796</v>
      </c>
      <c r="E2170" s="119" t="s">
        <v>8906</v>
      </c>
      <c r="F2170" s="17"/>
      <c r="G2170" s="18"/>
      <c r="H2170" s="19"/>
      <c r="I2170" s="26" t="s">
        <v>350</v>
      </c>
      <c r="J2170" s="26" t="s">
        <v>3341</v>
      </c>
      <c r="K2170" s="33" t="s">
        <v>132</v>
      </c>
      <c r="L2170" s="31" t="s">
        <v>84</v>
      </c>
      <c r="M2170" s="203"/>
      <c r="N2170" s="256"/>
      <c r="O2170" s="171"/>
      <c r="P2170" s="171"/>
      <c r="Q2170" s="218"/>
      <c r="R2170" s="498"/>
    </row>
    <row r="2171" spans="1:18" hidden="1" outlineLevel="2">
      <c r="A2171" s="7" t="s">
        <v>41</v>
      </c>
      <c r="B2171" s="7" t="s">
        <v>41</v>
      </c>
      <c r="D2171" s="96" t="s">
        <v>3796</v>
      </c>
      <c r="E2171" s="119" t="s">
        <v>8906</v>
      </c>
      <c r="F2171" s="17"/>
      <c r="G2171" s="18"/>
      <c r="H2171" s="19"/>
      <c r="I2171" s="26" t="s">
        <v>351</v>
      </c>
      <c r="J2171" s="26" t="s">
        <v>3342</v>
      </c>
      <c r="K2171" s="33" t="s">
        <v>132</v>
      </c>
      <c r="L2171" s="31" t="s">
        <v>84</v>
      </c>
      <c r="M2171" s="203"/>
      <c r="N2171" s="256"/>
      <c r="O2171" s="171"/>
      <c r="P2171" s="171"/>
      <c r="Q2171" s="218"/>
      <c r="R2171" s="498"/>
    </row>
    <row r="2172" spans="1:18" hidden="1" outlineLevel="2">
      <c r="A2172" s="7" t="s">
        <v>41</v>
      </c>
      <c r="B2172" s="7" t="s">
        <v>41</v>
      </c>
      <c r="D2172" s="96" t="s">
        <v>3796</v>
      </c>
      <c r="E2172" s="119" t="s">
        <v>8906</v>
      </c>
      <c r="F2172" s="17"/>
      <c r="G2172" s="18"/>
      <c r="H2172" s="19"/>
      <c r="I2172" s="26" t="s">
        <v>352</v>
      </c>
      <c r="J2172" s="26" t="s">
        <v>353</v>
      </c>
      <c r="K2172" s="33" t="s">
        <v>105</v>
      </c>
      <c r="L2172" s="31" t="s">
        <v>84</v>
      </c>
      <c r="M2172" s="203"/>
      <c r="N2172" s="256"/>
      <c r="O2172" s="171"/>
      <c r="P2172" s="171"/>
      <c r="Q2172" s="218"/>
      <c r="R2172" s="498"/>
    </row>
    <row r="2173" spans="1:18" ht="13.5" hidden="1" outlineLevel="2" thickBot="1">
      <c r="A2173" s="7" t="s">
        <v>41</v>
      </c>
      <c r="B2173" s="7" t="s">
        <v>41</v>
      </c>
      <c r="D2173" s="96" t="s">
        <v>3796</v>
      </c>
      <c r="E2173" s="119" t="s">
        <v>8906</v>
      </c>
      <c r="F2173" s="38"/>
      <c r="G2173" s="39"/>
      <c r="H2173" s="40"/>
      <c r="I2173" s="48" t="s">
        <v>352</v>
      </c>
      <c r="J2173" s="48" t="s">
        <v>353</v>
      </c>
      <c r="K2173" s="273" t="s">
        <v>105</v>
      </c>
      <c r="L2173" s="60" t="s">
        <v>84</v>
      </c>
      <c r="M2173" s="261"/>
      <c r="N2173" s="262"/>
      <c r="O2173" s="266"/>
      <c r="P2173" s="266"/>
      <c r="Q2173" s="221"/>
      <c r="R2173" s="498"/>
    </row>
    <row r="2174" spans="1:18" ht="13.5" hidden="1" outlineLevel="2" thickBot="1">
      <c r="A2174" s="7" t="s">
        <v>41</v>
      </c>
      <c r="B2174" s="7" t="s">
        <v>41</v>
      </c>
      <c r="D2174" s="96" t="s">
        <v>3796</v>
      </c>
      <c r="E2174" s="119" t="s">
        <v>8906</v>
      </c>
      <c r="F2174" s="198"/>
      <c r="G2174" s="198"/>
      <c r="H2174" s="198"/>
      <c r="I2174" s="198"/>
      <c r="J2174" s="198"/>
      <c r="K2174" s="198"/>
      <c r="L2174" s="198"/>
      <c r="M2174" s="9"/>
      <c r="N2174" s="9"/>
      <c r="O2174" s="9"/>
      <c r="P2174" s="9"/>
      <c r="Q2174" s="7"/>
    </row>
    <row r="2175" spans="1:18" ht="13.5" outlineLevel="1" collapsed="1" thickBot="1">
      <c r="A2175" s="7" t="s">
        <v>41</v>
      </c>
      <c r="B2175" s="7" t="s">
        <v>41</v>
      </c>
      <c r="D2175" s="96" t="s">
        <v>3796</v>
      </c>
      <c r="E2175" s="3" t="s">
        <v>8907</v>
      </c>
      <c r="F2175" s="13" t="s">
        <v>473</v>
      </c>
      <c r="G2175" s="14">
        <v>120</v>
      </c>
      <c r="H2175" s="14">
        <v>41</v>
      </c>
      <c r="I2175" s="1198" t="s">
        <v>3867</v>
      </c>
      <c r="J2175" s="1199"/>
      <c r="K2175" s="1199"/>
      <c r="L2175" s="1200"/>
      <c r="M2175" s="121" t="s">
        <v>67</v>
      </c>
      <c r="N2175" s="15"/>
      <c r="O2175" s="1190" t="s">
        <v>3865</v>
      </c>
      <c r="P2175" s="1197"/>
      <c r="Q2175" s="212" t="s">
        <v>109</v>
      </c>
    </row>
    <row r="2176" spans="1:18" hidden="1" outlineLevel="2">
      <c r="A2176" s="7" t="s">
        <v>41</v>
      </c>
      <c r="B2176" s="7" t="s">
        <v>41</v>
      </c>
      <c r="D2176" s="96" t="s">
        <v>3796</v>
      </c>
      <c r="E2176" s="119" t="s">
        <v>8907</v>
      </c>
      <c r="F2176" s="17"/>
      <c r="G2176" s="18"/>
      <c r="H2176" s="19"/>
      <c r="I2176" s="26" t="s">
        <v>266</v>
      </c>
      <c r="J2176" s="26" t="s">
        <v>3428</v>
      </c>
      <c r="K2176" s="26"/>
      <c r="L2176" s="27" t="s">
        <v>688</v>
      </c>
      <c r="M2176" s="59"/>
      <c r="N2176" s="10"/>
      <c r="O2176" s="26"/>
      <c r="P2176" s="26"/>
      <c r="Q2176" s="222" t="s">
        <v>688</v>
      </c>
      <c r="R2176" s="498"/>
    </row>
    <row r="2177" spans="1:18" hidden="1" outlineLevel="2">
      <c r="A2177" s="7" t="s">
        <v>41</v>
      </c>
      <c r="B2177" s="7" t="s">
        <v>41</v>
      </c>
      <c r="D2177" s="96" t="s">
        <v>3796</v>
      </c>
      <c r="E2177" s="119" t="s">
        <v>8907</v>
      </c>
      <c r="F2177" s="17"/>
      <c r="G2177" s="18"/>
      <c r="H2177" s="19"/>
      <c r="I2177" s="26" t="s">
        <v>267</v>
      </c>
      <c r="J2177" s="26" t="s">
        <v>3429</v>
      </c>
      <c r="K2177" s="26" t="s">
        <v>132</v>
      </c>
      <c r="L2177" s="27" t="s">
        <v>688</v>
      </c>
      <c r="M2177" s="71"/>
      <c r="N2177" s="72"/>
      <c r="O2177" s="47" t="s">
        <v>743</v>
      </c>
      <c r="P2177" s="26" t="s">
        <v>132</v>
      </c>
      <c r="Q2177" s="214" t="s">
        <v>688</v>
      </c>
      <c r="R2177" s="498"/>
    </row>
    <row r="2178" spans="1:18" hidden="1" outlineLevel="2">
      <c r="A2178" s="7" t="s">
        <v>41</v>
      </c>
      <c r="B2178" s="7" t="s">
        <v>41</v>
      </c>
      <c r="D2178" s="96" t="s">
        <v>3796</v>
      </c>
      <c r="E2178" s="119" t="s">
        <v>8907</v>
      </c>
      <c r="F2178" s="17"/>
      <c r="G2178" s="18"/>
      <c r="H2178" s="19"/>
      <c r="I2178" s="26" t="s">
        <v>268</v>
      </c>
      <c r="J2178" s="26" t="s">
        <v>3430</v>
      </c>
      <c r="K2178" s="26" t="s">
        <v>269</v>
      </c>
      <c r="L2178" s="27" t="s">
        <v>84</v>
      </c>
      <c r="M2178" s="97" t="s">
        <v>67</v>
      </c>
      <c r="N2178" s="385" t="s">
        <v>622</v>
      </c>
      <c r="O2178" s="26" t="s">
        <v>3930</v>
      </c>
      <c r="P2178" s="26" t="s">
        <v>790</v>
      </c>
      <c r="Q2178" s="214" t="s">
        <v>688</v>
      </c>
      <c r="R2178" s="498"/>
    </row>
    <row r="2179" spans="1:18" hidden="1" outlineLevel="2">
      <c r="A2179" s="7" t="s">
        <v>41</v>
      </c>
      <c r="B2179" s="7" t="s">
        <v>41</v>
      </c>
      <c r="D2179" s="96" t="s">
        <v>3796</v>
      </c>
      <c r="E2179" s="119" t="s">
        <v>8907</v>
      </c>
      <c r="F2179" s="17"/>
      <c r="G2179" s="18"/>
      <c r="H2179" s="19"/>
      <c r="I2179" s="26" t="s">
        <v>270</v>
      </c>
      <c r="J2179" s="26" t="s">
        <v>3396</v>
      </c>
      <c r="K2179" s="26" t="s">
        <v>132</v>
      </c>
      <c r="L2179" s="27" t="s">
        <v>84</v>
      </c>
      <c r="M2179" s="123"/>
      <c r="N2179" s="124"/>
      <c r="O2179" s="127"/>
      <c r="P2179" s="127"/>
      <c r="Q2179" s="218"/>
      <c r="R2179" s="498"/>
    </row>
    <row r="2180" spans="1:18" hidden="1" outlineLevel="2">
      <c r="A2180" s="7" t="s">
        <v>41</v>
      </c>
      <c r="B2180" s="7" t="s">
        <v>41</v>
      </c>
      <c r="D2180" s="96" t="s">
        <v>3796</v>
      </c>
      <c r="E2180" s="119" t="s">
        <v>8907</v>
      </c>
      <c r="F2180" s="17"/>
      <c r="G2180" s="18"/>
      <c r="H2180" s="19"/>
      <c r="I2180" s="26" t="s">
        <v>271</v>
      </c>
      <c r="J2180" s="26" t="s">
        <v>3411</v>
      </c>
      <c r="K2180" s="26" t="s">
        <v>132</v>
      </c>
      <c r="L2180" s="27" t="s">
        <v>84</v>
      </c>
      <c r="M2180" s="123"/>
      <c r="N2180" s="124"/>
      <c r="O2180" s="127"/>
      <c r="P2180" s="127"/>
      <c r="Q2180" s="218"/>
      <c r="R2180" s="498"/>
    </row>
    <row r="2181" spans="1:18" ht="13.5" hidden="1" outlineLevel="2" thickBot="1">
      <c r="A2181" s="7" t="s">
        <v>41</v>
      </c>
      <c r="B2181" s="7" t="s">
        <v>41</v>
      </c>
      <c r="D2181" s="96" t="s">
        <v>3796</v>
      </c>
      <c r="E2181" s="119" t="s">
        <v>8907</v>
      </c>
      <c r="F2181" s="38"/>
      <c r="G2181" s="39"/>
      <c r="H2181" s="40"/>
      <c r="I2181" s="48" t="s">
        <v>272</v>
      </c>
      <c r="J2181" s="48" t="s">
        <v>3431</v>
      </c>
      <c r="K2181" s="48" t="s">
        <v>132</v>
      </c>
      <c r="L2181" s="49" t="s">
        <v>84</v>
      </c>
      <c r="M2181" s="139"/>
      <c r="N2181" s="140"/>
      <c r="O2181" s="151"/>
      <c r="P2181" s="151"/>
      <c r="Q2181" s="221"/>
      <c r="R2181" s="498"/>
    </row>
    <row r="2182" spans="1:18" ht="13.5" hidden="1" outlineLevel="2" thickBot="1">
      <c r="A2182" s="7" t="s">
        <v>41</v>
      </c>
      <c r="B2182" s="7" t="s">
        <v>41</v>
      </c>
      <c r="D2182" s="96" t="s">
        <v>3796</v>
      </c>
      <c r="E2182" s="119" t="s">
        <v>8907</v>
      </c>
      <c r="F2182" s="198"/>
      <c r="G2182" s="198"/>
      <c r="H2182" s="198"/>
      <c r="I2182" s="198"/>
      <c r="J2182" s="198"/>
      <c r="K2182" s="198"/>
      <c r="L2182" s="198"/>
      <c r="M2182" s="9"/>
      <c r="N2182" s="9"/>
      <c r="O2182" s="9"/>
      <c r="P2182" s="9"/>
      <c r="Q2182" s="7"/>
    </row>
    <row r="2183" spans="1:18" ht="13.5" outlineLevel="1" collapsed="1" thickBot="1">
      <c r="A2183" s="7" t="s">
        <v>41</v>
      </c>
      <c r="B2183" s="7" t="s">
        <v>41</v>
      </c>
      <c r="D2183" s="96" t="s">
        <v>3796</v>
      </c>
      <c r="E2183" s="3" t="s">
        <v>8908</v>
      </c>
      <c r="F2183" s="13" t="s">
        <v>623</v>
      </c>
      <c r="G2183" s="14">
        <v>113</v>
      </c>
      <c r="H2183" s="14">
        <v>38</v>
      </c>
      <c r="I2183" s="1198" t="s">
        <v>3589</v>
      </c>
      <c r="J2183" s="1199"/>
      <c r="K2183" s="1199"/>
      <c r="L2183" s="1200"/>
      <c r="M2183" s="121" t="s">
        <v>67</v>
      </c>
      <c r="N2183" s="15"/>
      <c r="O2183" s="1190" t="s">
        <v>3866</v>
      </c>
      <c r="P2183" s="1197"/>
      <c r="Q2183" s="212" t="s">
        <v>109</v>
      </c>
    </row>
    <row r="2184" spans="1:18" ht="13" hidden="1" customHeight="1" outlineLevel="2">
      <c r="A2184" s="7" t="s">
        <v>41</v>
      </c>
      <c r="B2184" s="7" t="s">
        <v>41</v>
      </c>
      <c r="D2184" s="96" t="s">
        <v>3796</v>
      </c>
      <c r="E2184" s="119" t="s">
        <v>8908</v>
      </c>
      <c r="F2184" s="17"/>
      <c r="G2184" s="18"/>
      <c r="H2184" s="19"/>
      <c r="I2184" s="26" t="str">
        <f>"5463"</f>
        <v>5463</v>
      </c>
      <c r="J2184" s="26" t="s">
        <v>3450</v>
      </c>
      <c r="K2184" s="33" t="s">
        <v>132</v>
      </c>
      <c r="L2184" s="31" t="s">
        <v>688</v>
      </c>
      <c r="M2184" s="254"/>
      <c r="N2184" s="252"/>
      <c r="O2184" s="89" t="s">
        <v>741</v>
      </c>
      <c r="P2184" s="88" t="s">
        <v>132</v>
      </c>
      <c r="Q2184" s="214" t="s">
        <v>688</v>
      </c>
      <c r="R2184" s="498"/>
    </row>
    <row r="2185" spans="1:18" hidden="1" outlineLevel="2">
      <c r="A2185" s="7" t="s">
        <v>41</v>
      </c>
      <c r="B2185" s="7" t="s">
        <v>41</v>
      </c>
      <c r="D2185" s="96" t="s">
        <v>3796</v>
      </c>
      <c r="E2185" s="119" t="s">
        <v>8908</v>
      </c>
      <c r="F2185" s="17"/>
      <c r="G2185" s="18"/>
      <c r="H2185" s="19"/>
      <c r="I2185" s="20" t="s">
        <v>345</v>
      </c>
      <c r="J2185" s="20" t="s">
        <v>3451</v>
      </c>
      <c r="K2185" s="24"/>
      <c r="L2185" s="25" t="s">
        <v>84</v>
      </c>
      <c r="M2185" s="205"/>
      <c r="N2185" s="255"/>
      <c r="O2185" s="270"/>
      <c r="P2185" s="270"/>
      <c r="Q2185" s="219"/>
      <c r="R2185" s="498"/>
    </row>
    <row r="2186" spans="1:18" hidden="1" outlineLevel="2">
      <c r="A2186" s="7" t="s">
        <v>41</v>
      </c>
      <c r="B2186" s="7" t="s">
        <v>41</v>
      </c>
      <c r="D2186" s="96" t="s">
        <v>3796</v>
      </c>
      <c r="E2186" s="119" t="s">
        <v>8908</v>
      </c>
      <c r="F2186" s="17"/>
      <c r="G2186" s="18"/>
      <c r="H2186" s="19"/>
      <c r="I2186" s="26" t="s">
        <v>346</v>
      </c>
      <c r="J2186" s="26" t="s">
        <v>3452</v>
      </c>
      <c r="K2186" s="33" t="s">
        <v>105</v>
      </c>
      <c r="L2186" s="31" t="s">
        <v>84</v>
      </c>
      <c r="M2186" s="203"/>
      <c r="N2186" s="256"/>
      <c r="O2186" s="171"/>
      <c r="P2186" s="171"/>
      <c r="Q2186" s="218"/>
      <c r="R2186" s="498"/>
    </row>
    <row r="2187" spans="1:18" hidden="1" outlineLevel="2">
      <c r="A2187" s="7" t="s">
        <v>41</v>
      </c>
      <c r="B2187" s="7" t="s">
        <v>41</v>
      </c>
      <c r="D2187" s="96" t="s">
        <v>3796</v>
      </c>
      <c r="E2187" s="119" t="s">
        <v>8908</v>
      </c>
      <c r="F2187" s="17"/>
      <c r="G2187" s="18"/>
      <c r="H2187" s="19"/>
      <c r="I2187" s="54" t="s">
        <v>347</v>
      </c>
      <c r="J2187" s="54" t="s">
        <v>3453</v>
      </c>
      <c r="K2187" s="73" t="s">
        <v>132</v>
      </c>
      <c r="L2187" s="55" t="s">
        <v>84</v>
      </c>
      <c r="M2187" s="203"/>
      <c r="N2187" s="256"/>
      <c r="O2187" s="171"/>
      <c r="P2187" s="171"/>
      <c r="Q2187" s="218"/>
      <c r="R2187" s="498"/>
    </row>
    <row r="2188" spans="1:18" hidden="1" outlineLevel="2">
      <c r="A2188" s="7" t="s">
        <v>41</v>
      </c>
      <c r="B2188" s="7" t="s">
        <v>41</v>
      </c>
      <c r="D2188" s="96" t="s">
        <v>3796</v>
      </c>
      <c r="E2188" s="119" t="s">
        <v>8908</v>
      </c>
      <c r="F2188" s="17"/>
      <c r="G2188" s="18"/>
      <c r="H2188" s="19"/>
      <c r="I2188" s="34" t="str">
        <f>"4471"</f>
        <v>4471</v>
      </c>
      <c r="J2188" s="34" t="s">
        <v>3454</v>
      </c>
      <c r="K2188" s="36" t="s">
        <v>132</v>
      </c>
      <c r="L2188" s="74" t="s">
        <v>84</v>
      </c>
      <c r="M2188" s="257"/>
      <c r="N2188" s="258"/>
      <c r="O2188" s="277" t="s">
        <v>770</v>
      </c>
      <c r="P2188" s="253" t="s">
        <v>132</v>
      </c>
      <c r="Q2188" s="217" t="s">
        <v>688</v>
      </c>
      <c r="R2188" s="498"/>
    </row>
    <row r="2189" spans="1:18" hidden="1" outlineLevel="2">
      <c r="A2189" s="7" t="s">
        <v>41</v>
      </c>
      <c r="B2189" s="7" t="s">
        <v>41</v>
      </c>
      <c r="D2189" s="96" t="s">
        <v>3796</v>
      </c>
      <c r="E2189" s="119" t="s">
        <v>8908</v>
      </c>
      <c r="F2189" s="17"/>
      <c r="G2189" s="18"/>
      <c r="H2189" s="19"/>
      <c r="I2189" s="26" t="str">
        <f>"1227"</f>
        <v>1227</v>
      </c>
      <c r="J2189" s="26" t="s">
        <v>3455</v>
      </c>
      <c r="K2189" s="33" t="s">
        <v>132</v>
      </c>
      <c r="L2189" s="31" t="s">
        <v>84</v>
      </c>
      <c r="M2189" s="281"/>
      <c r="N2189" s="282"/>
      <c r="O2189" s="272"/>
      <c r="P2189" s="272"/>
      <c r="Q2189" s="227"/>
      <c r="R2189" s="498"/>
    </row>
    <row r="2190" spans="1:18" hidden="1" outlineLevel="2">
      <c r="A2190" s="7" t="s">
        <v>41</v>
      </c>
      <c r="B2190" s="7" t="s">
        <v>41</v>
      </c>
      <c r="D2190" s="96" t="s">
        <v>3796</v>
      </c>
      <c r="E2190" s="119" t="s">
        <v>8908</v>
      </c>
      <c r="F2190" s="17"/>
      <c r="G2190" s="18"/>
      <c r="H2190" s="19"/>
      <c r="I2190" s="20" t="s">
        <v>348</v>
      </c>
      <c r="J2190" s="20" t="s">
        <v>3456</v>
      </c>
      <c r="K2190" s="24"/>
      <c r="L2190" s="25" t="s">
        <v>84</v>
      </c>
      <c r="M2190" s="259"/>
      <c r="N2190" s="260"/>
      <c r="O2190" s="88"/>
      <c r="P2190" s="88"/>
      <c r="Q2190" s="214" t="s">
        <v>688</v>
      </c>
      <c r="R2190" s="498"/>
    </row>
    <row r="2191" spans="1:18" hidden="1" outlineLevel="2">
      <c r="A2191" s="7" t="s">
        <v>41</v>
      </c>
      <c r="B2191" s="7" t="s">
        <v>41</v>
      </c>
      <c r="D2191" s="96" t="s">
        <v>3796</v>
      </c>
      <c r="E2191" s="119" t="s">
        <v>8908</v>
      </c>
      <c r="F2191" s="17"/>
      <c r="G2191" s="18"/>
      <c r="H2191" s="19"/>
      <c r="I2191" s="26" t="s">
        <v>349</v>
      </c>
      <c r="J2191" s="26" t="s">
        <v>3457</v>
      </c>
      <c r="K2191" s="33" t="s">
        <v>132</v>
      </c>
      <c r="L2191" s="31" t="s">
        <v>84</v>
      </c>
      <c r="M2191" s="259"/>
      <c r="N2191" s="260"/>
      <c r="O2191" s="89" t="s">
        <v>774</v>
      </c>
      <c r="P2191" s="88" t="s">
        <v>132</v>
      </c>
      <c r="Q2191" s="214" t="s">
        <v>688</v>
      </c>
      <c r="R2191" s="498"/>
    </row>
    <row r="2192" spans="1:18" hidden="1" outlineLevel="2">
      <c r="A2192" s="7" t="s">
        <v>41</v>
      </c>
      <c r="B2192" s="7" t="s">
        <v>41</v>
      </c>
      <c r="D2192" s="96" t="s">
        <v>3796</v>
      </c>
      <c r="E2192" s="119" t="s">
        <v>8908</v>
      </c>
      <c r="F2192" s="17"/>
      <c r="G2192" s="18"/>
      <c r="H2192" s="19"/>
      <c r="I2192" s="26" t="s">
        <v>350</v>
      </c>
      <c r="J2192" s="26" t="s">
        <v>3341</v>
      </c>
      <c r="K2192" s="33" t="s">
        <v>132</v>
      </c>
      <c r="L2192" s="31" t="s">
        <v>84</v>
      </c>
      <c r="M2192" s="203"/>
      <c r="N2192" s="256"/>
      <c r="O2192" s="171"/>
      <c r="P2192" s="171"/>
      <c r="Q2192" s="218"/>
      <c r="R2192" s="498"/>
    </row>
    <row r="2193" spans="1:18" hidden="1" outlineLevel="2">
      <c r="A2193" s="7" t="s">
        <v>41</v>
      </c>
      <c r="B2193" s="7" t="s">
        <v>41</v>
      </c>
      <c r="D2193" s="96" t="s">
        <v>3796</v>
      </c>
      <c r="E2193" s="119" t="s">
        <v>8908</v>
      </c>
      <c r="F2193" s="17"/>
      <c r="G2193" s="18"/>
      <c r="H2193" s="19"/>
      <c r="I2193" s="26" t="s">
        <v>351</v>
      </c>
      <c r="J2193" s="26" t="s">
        <v>3342</v>
      </c>
      <c r="K2193" s="33" t="s">
        <v>132</v>
      </c>
      <c r="L2193" s="31" t="s">
        <v>84</v>
      </c>
      <c r="M2193" s="203"/>
      <c r="N2193" s="256"/>
      <c r="O2193" s="171"/>
      <c r="P2193" s="171"/>
      <c r="Q2193" s="218"/>
      <c r="R2193" s="498"/>
    </row>
    <row r="2194" spans="1:18" hidden="1" outlineLevel="2">
      <c r="A2194" s="7" t="s">
        <v>41</v>
      </c>
      <c r="B2194" s="7" t="s">
        <v>41</v>
      </c>
      <c r="D2194" s="96" t="s">
        <v>3796</v>
      </c>
      <c r="E2194" s="119" t="s">
        <v>8908</v>
      </c>
      <c r="F2194" s="17"/>
      <c r="G2194" s="18"/>
      <c r="H2194" s="19"/>
      <c r="I2194" s="26" t="s">
        <v>352</v>
      </c>
      <c r="J2194" s="26" t="s">
        <v>353</v>
      </c>
      <c r="K2194" s="33" t="s">
        <v>105</v>
      </c>
      <c r="L2194" s="31" t="s">
        <v>84</v>
      </c>
      <c r="M2194" s="203"/>
      <c r="N2194" s="256"/>
      <c r="O2194" s="171"/>
      <c r="P2194" s="171"/>
      <c r="Q2194" s="218"/>
      <c r="R2194" s="498"/>
    </row>
    <row r="2195" spans="1:18" ht="13.5" hidden="1" outlineLevel="2" thickBot="1">
      <c r="A2195" s="7" t="s">
        <v>41</v>
      </c>
      <c r="B2195" s="7" t="s">
        <v>41</v>
      </c>
      <c r="D2195" s="96" t="s">
        <v>3796</v>
      </c>
      <c r="E2195" s="119" t="s">
        <v>8908</v>
      </c>
      <c r="F2195" s="38"/>
      <c r="G2195" s="39"/>
      <c r="H2195" s="40"/>
      <c r="I2195" s="48" t="s">
        <v>352</v>
      </c>
      <c r="J2195" s="48" t="s">
        <v>353</v>
      </c>
      <c r="K2195" s="273" t="s">
        <v>105</v>
      </c>
      <c r="L2195" s="60" t="s">
        <v>84</v>
      </c>
      <c r="M2195" s="261"/>
      <c r="N2195" s="262"/>
      <c r="O2195" s="266"/>
      <c r="P2195" s="266"/>
      <c r="Q2195" s="221"/>
      <c r="R2195" s="498"/>
    </row>
    <row r="2196" spans="1:18" ht="13.5" hidden="1" outlineLevel="2" thickBot="1">
      <c r="A2196" s="7" t="s">
        <v>41</v>
      </c>
      <c r="B2196" s="7" t="s">
        <v>41</v>
      </c>
      <c r="D2196" s="96" t="s">
        <v>3796</v>
      </c>
      <c r="E2196" s="119" t="s">
        <v>8908</v>
      </c>
      <c r="F2196" s="198"/>
      <c r="G2196" s="198"/>
      <c r="H2196" s="198"/>
      <c r="I2196" s="198"/>
      <c r="J2196" s="198"/>
      <c r="K2196" s="198"/>
      <c r="L2196" s="198"/>
      <c r="M2196" s="9"/>
      <c r="N2196" s="9"/>
      <c r="O2196" s="9"/>
      <c r="P2196" s="9"/>
      <c r="Q2196" s="7"/>
    </row>
    <row r="2197" spans="1:18" ht="13.5" outlineLevel="1" collapsed="1" thickBot="1">
      <c r="A2197" s="7" t="s">
        <v>41</v>
      </c>
      <c r="B2197" s="7" t="s">
        <v>41</v>
      </c>
      <c r="D2197" s="96" t="s">
        <v>3796</v>
      </c>
      <c r="E2197" s="3" t="s">
        <v>8909</v>
      </c>
      <c r="F2197" s="13" t="s">
        <v>473</v>
      </c>
      <c r="G2197" s="14">
        <v>120</v>
      </c>
      <c r="H2197" s="14">
        <v>41</v>
      </c>
      <c r="I2197" s="1198" t="s">
        <v>3868</v>
      </c>
      <c r="J2197" s="1199"/>
      <c r="K2197" s="1199"/>
      <c r="L2197" s="1200"/>
      <c r="M2197" s="121" t="s">
        <v>67</v>
      </c>
      <c r="N2197" s="15"/>
      <c r="O2197" s="1190" t="s">
        <v>3866</v>
      </c>
      <c r="P2197" s="1197"/>
      <c r="Q2197" s="212" t="s">
        <v>109</v>
      </c>
    </row>
    <row r="2198" spans="1:18" ht="13" hidden="1" customHeight="1" outlineLevel="2">
      <c r="A2198" s="7" t="s">
        <v>41</v>
      </c>
      <c r="B2198" s="7" t="s">
        <v>41</v>
      </c>
      <c r="D2198" s="96" t="s">
        <v>3796</v>
      </c>
      <c r="E2198" s="119" t="s">
        <v>8909</v>
      </c>
      <c r="F2198" s="17"/>
      <c r="G2198" s="18"/>
      <c r="H2198" s="19"/>
      <c r="I2198" s="26" t="s">
        <v>266</v>
      </c>
      <c r="J2198" s="26" t="s">
        <v>3428</v>
      </c>
      <c r="K2198" s="26"/>
      <c r="L2198" s="27" t="s">
        <v>688</v>
      </c>
      <c r="M2198" s="59"/>
      <c r="N2198" s="10"/>
      <c r="O2198" s="26"/>
      <c r="P2198" s="26"/>
      <c r="Q2198" s="222" t="s">
        <v>688</v>
      </c>
      <c r="R2198" s="498"/>
    </row>
    <row r="2199" spans="1:18" hidden="1" outlineLevel="2">
      <c r="A2199" s="7" t="s">
        <v>41</v>
      </c>
      <c r="B2199" s="7" t="s">
        <v>41</v>
      </c>
      <c r="D2199" s="96" t="s">
        <v>3796</v>
      </c>
      <c r="E2199" s="119" t="s">
        <v>8909</v>
      </c>
      <c r="F2199" s="17"/>
      <c r="G2199" s="18"/>
      <c r="H2199" s="19"/>
      <c r="I2199" s="26" t="s">
        <v>267</v>
      </c>
      <c r="J2199" s="26" t="s">
        <v>3429</v>
      </c>
      <c r="K2199" s="26" t="s">
        <v>132</v>
      </c>
      <c r="L2199" s="27" t="s">
        <v>688</v>
      </c>
      <c r="M2199" s="71"/>
      <c r="N2199" s="72"/>
      <c r="O2199" s="47" t="s">
        <v>743</v>
      </c>
      <c r="P2199" s="26" t="s">
        <v>132</v>
      </c>
      <c r="Q2199" s="214" t="s">
        <v>688</v>
      </c>
      <c r="R2199" s="498"/>
    </row>
    <row r="2200" spans="1:18" hidden="1" outlineLevel="2">
      <c r="A2200" s="7" t="s">
        <v>41</v>
      </c>
      <c r="B2200" s="7" t="s">
        <v>41</v>
      </c>
      <c r="D2200" s="96" t="s">
        <v>3796</v>
      </c>
      <c r="E2200" s="119" t="s">
        <v>8909</v>
      </c>
      <c r="F2200" s="17"/>
      <c r="G2200" s="18"/>
      <c r="H2200" s="19"/>
      <c r="I2200" s="26" t="s">
        <v>268</v>
      </c>
      <c r="J2200" s="26" t="s">
        <v>3430</v>
      </c>
      <c r="K2200" s="26" t="s">
        <v>269</v>
      </c>
      <c r="L2200" s="27" t="s">
        <v>84</v>
      </c>
      <c r="M2200" s="97" t="s">
        <v>67</v>
      </c>
      <c r="N2200" s="385" t="s">
        <v>624</v>
      </c>
      <c r="O2200" s="26" t="s">
        <v>3931</v>
      </c>
      <c r="P2200" s="26" t="s">
        <v>790</v>
      </c>
      <c r="Q2200" s="214" t="s">
        <v>688</v>
      </c>
      <c r="R2200" s="498"/>
    </row>
    <row r="2201" spans="1:18" hidden="1" outlineLevel="2">
      <c r="A2201" s="7" t="s">
        <v>41</v>
      </c>
      <c r="B2201" s="7" t="s">
        <v>41</v>
      </c>
      <c r="D2201" s="96" t="s">
        <v>3796</v>
      </c>
      <c r="E2201" s="119" t="s">
        <v>8909</v>
      </c>
      <c r="F2201" s="17"/>
      <c r="G2201" s="18"/>
      <c r="H2201" s="19"/>
      <c r="I2201" s="26" t="s">
        <v>270</v>
      </c>
      <c r="J2201" s="26" t="s">
        <v>3396</v>
      </c>
      <c r="K2201" s="26" t="s">
        <v>132</v>
      </c>
      <c r="L2201" s="27" t="s">
        <v>84</v>
      </c>
      <c r="M2201" s="123"/>
      <c r="N2201" s="124"/>
      <c r="O2201" s="127"/>
      <c r="P2201" s="127"/>
      <c r="Q2201" s="218"/>
      <c r="R2201" s="498"/>
    </row>
    <row r="2202" spans="1:18" hidden="1" outlineLevel="2">
      <c r="A2202" s="7" t="s">
        <v>41</v>
      </c>
      <c r="B2202" s="7" t="s">
        <v>41</v>
      </c>
      <c r="D2202" s="96" t="s">
        <v>3796</v>
      </c>
      <c r="E2202" s="119" t="s">
        <v>8909</v>
      </c>
      <c r="F2202" s="17"/>
      <c r="G2202" s="18"/>
      <c r="H2202" s="19"/>
      <c r="I2202" s="26" t="s">
        <v>271</v>
      </c>
      <c r="J2202" s="26" t="s">
        <v>3411</v>
      </c>
      <c r="K2202" s="26" t="s">
        <v>132</v>
      </c>
      <c r="L2202" s="27" t="s">
        <v>84</v>
      </c>
      <c r="M2202" s="123"/>
      <c r="N2202" s="124"/>
      <c r="O2202" s="127"/>
      <c r="P2202" s="127"/>
      <c r="Q2202" s="218"/>
      <c r="R2202" s="498"/>
    </row>
    <row r="2203" spans="1:18" ht="13.5" hidden="1" outlineLevel="2" thickBot="1">
      <c r="A2203" s="7" t="s">
        <v>41</v>
      </c>
      <c r="B2203" s="7" t="s">
        <v>41</v>
      </c>
      <c r="D2203" s="96" t="s">
        <v>3796</v>
      </c>
      <c r="E2203" s="119" t="s">
        <v>8909</v>
      </c>
      <c r="F2203" s="38"/>
      <c r="G2203" s="39"/>
      <c r="H2203" s="40"/>
      <c r="I2203" s="48" t="s">
        <v>272</v>
      </c>
      <c r="J2203" s="48" t="s">
        <v>3431</v>
      </c>
      <c r="K2203" s="48" t="s">
        <v>132</v>
      </c>
      <c r="L2203" s="49" t="s">
        <v>84</v>
      </c>
      <c r="M2203" s="139"/>
      <c r="N2203" s="140"/>
      <c r="O2203" s="151"/>
      <c r="P2203" s="151"/>
      <c r="Q2203" s="221"/>
      <c r="R2203" s="498"/>
    </row>
    <row r="2204" spans="1:18" ht="13.5" hidden="1" outlineLevel="2" thickBot="1">
      <c r="A2204" s="7" t="s">
        <v>41</v>
      </c>
      <c r="B2204" s="7" t="s">
        <v>41</v>
      </c>
      <c r="D2204" s="96" t="s">
        <v>3796</v>
      </c>
      <c r="E2204" s="119" t="s">
        <v>8909</v>
      </c>
      <c r="F2204" s="198"/>
      <c r="G2204" s="198"/>
      <c r="H2204" s="198"/>
      <c r="I2204" s="198"/>
      <c r="J2204" s="198"/>
      <c r="K2204" s="198"/>
      <c r="L2204" s="198"/>
      <c r="M2204" s="9"/>
      <c r="N2204" s="9"/>
      <c r="O2204" s="9"/>
      <c r="P2204" s="9"/>
      <c r="Q2204" s="7"/>
    </row>
    <row r="2205" spans="1:18" ht="13.5" outlineLevel="1" collapsed="1" thickBot="1">
      <c r="B2205" s="7" t="s">
        <v>41</v>
      </c>
      <c r="D2205" s="96" t="s">
        <v>3796</v>
      </c>
      <c r="E2205" s="3" t="s">
        <v>8910</v>
      </c>
      <c r="F2205" s="13" t="s">
        <v>501</v>
      </c>
      <c r="G2205" s="14">
        <v>131</v>
      </c>
      <c r="H2205" s="14">
        <v>46</v>
      </c>
      <c r="I2205" s="1198" t="s">
        <v>76</v>
      </c>
      <c r="J2205" s="1199"/>
      <c r="K2205" s="1199"/>
      <c r="L2205" s="1200"/>
      <c r="M2205" s="121" t="s">
        <v>67</v>
      </c>
      <c r="N2205" s="15"/>
      <c r="O2205" s="1199"/>
      <c r="P2205" s="1205"/>
      <c r="Q2205" s="64" t="s">
        <v>84</v>
      </c>
    </row>
    <row r="2206" spans="1:18" hidden="1" outlineLevel="2">
      <c r="B2206" s="7" t="s">
        <v>41</v>
      </c>
      <c r="D2206" s="96" t="s">
        <v>3796</v>
      </c>
      <c r="E2206" s="119" t="s">
        <v>8910</v>
      </c>
      <c r="F2206" s="17"/>
      <c r="G2206" s="18"/>
      <c r="H2206" s="19"/>
      <c r="I2206" s="26" t="str">
        <f>"4055"</f>
        <v>4055</v>
      </c>
      <c r="J2206" s="26" t="s">
        <v>3432</v>
      </c>
      <c r="K2206" s="33" t="s">
        <v>132</v>
      </c>
      <c r="L2206" s="31" t="s">
        <v>84</v>
      </c>
      <c r="M2206" s="59"/>
      <c r="N2206" s="10"/>
      <c r="O2206" s="30" t="s">
        <v>775</v>
      </c>
      <c r="P2206" s="33" t="s">
        <v>132</v>
      </c>
      <c r="Q2206" s="222" t="s">
        <v>688</v>
      </c>
      <c r="R2206" s="498"/>
    </row>
    <row r="2207" spans="1:18" hidden="1" outlineLevel="2">
      <c r="B2207" s="7" t="s">
        <v>41</v>
      </c>
      <c r="D2207" s="96" t="s">
        <v>3796</v>
      </c>
      <c r="E2207" s="119" t="s">
        <v>8910</v>
      </c>
      <c r="F2207" s="17"/>
      <c r="G2207" s="18"/>
      <c r="H2207" s="19"/>
      <c r="I2207" s="20" t="str">
        <f>"4215"</f>
        <v>4215</v>
      </c>
      <c r="J2207" s="20" t="s">
        <v>3433</v>
      </c>
      <c r="K2207" s="24" t="s">
        <v>132</v>
      </c>
      <c r="L2207" s="25" t="s">
        <v>84</v>
      </c>
      <c r="M2207" s="128"/>
      <c r="N2207" s="129"/>
      <c r="O2207" s="130"/>
      <c r="P2207" s="130"/>
      <c r="Q2207" s="219"/>
      <c r="R2207" s="498"/>
    </row>
    <row r="2208" spans="1:18" hidden="1" outlineLevel="2">
      <c r="B2208" s="7" t="s">
        <v>41</v>
      </c>
      <c r="D2208" s="96" t="s">
        <v>3796</v>
      </c>
      <c r="E2208" s="119" t="s">
        <v>8910</v>
      </c>
      <c r="F2208" s="17"/>
      <c r="G2208" s="18"/>
      <c r="H2208" s="19"/>
      <c r="I2208" s="20" t="s">
        <v>77</v>
      </c>
      <c r="J2208" s="20" t="s">
        <v>3432</v>
      </c>
      <c r="K2208" s="24"/>
      <c r="L2208" s="25" t="s">
        <v>84</v>
      </c>
      <c r="M2208" s="66"/>
      <c r="N2208" s="23"/>
      <c r="O2208" s="24"/>
      <c r="P2208" s="24"/>
      <c r="Q2208" s="213" t="s">
        <v>688</v>
      </c>
      <c r="R2208" s="498"/>
    </row>
    <row r="2209" spans="1:18" ht="156" hidden="1" outlineLevel="2">
      <c r="B2209" s="7" t="s">
        <v>41</v>
      </c>
      <c r="D2209" s="96" t="s">
        <v>3796</v>
      </c>
      <c r="E2209" s="119" t="s">
        <v>8910</v>
      </c>
      <c r="F2209" s="17"/>
      <c r="G2209" s="18"/>
      <c r="H2209" s="19"/>
      <c r="I2209" s="26" t="s">
        <v>78</v>
      </c>
      <c r="J2209" s="26" t="s">
        <v>3434</v>
      </c>
      <c r="K2209" s="33" t="s">
        <v>132</v>
      </c>
      <c r="L2209" s="31" t="s">
        <v>84</v>
      </c>
      <c r="M2209" s="97" t="s">
        <v>67</v>
      </c>
      <c r="N2209" s="385" t="s">
        <v>82</v>
      </c>
      <c r="O2209" s="68" t="s">
        <v>3935</v>
      </c>
      <c r="P2209" s="33" t="s">
        <v>132</v>
      </c>
      <c r="Q2209" s="214" t="s">
        <v>688</v>
      </c>
      <c r="R2209" s="498"/>
    </row>
    <row r="2210" spans="1:18" hidden="1" outlineLevel="2">
      <c r="B2210" s="7" t="s">
        <v>41</v>
      </c>
      <c r="D2210" s="96" t="s">
        <v>3796</v>
      </c>
      <c r="E2210" s="119" t="s">
        <v>8910</v>
      </c>
      <c r="F2210" s="17"/>
      <c r="G2210" s="18"/>
      <c r="H2210" s="19"/>
      <c r="I2210" s="26" t="s">
        <v>79</v>
      </c>
      <c r="J2210" s="26" t="s">
        <v>3341</v>
      </c>
      <c r="K2210" s="33" t="s">
        <v>132</v>
      </c>
      <c r="L2210" s="31" t="s">
        <v>84</v>
      </c>
      <c r="M2210" s="123"/>
      <c r="N2210" s="124"/>
      <c r="O2210" s="125"/>
      <c r="P2210" s="125"/>
      <c r="Q2210" s="218"/>
      <c r="R2210" s="498"/>
    </row>
    <row r="2211" spans="1:18" hidden="1" outlineLevel="2">
      <c r="B2211" s="7" t="s">
        <v>41</v>
      </c>
      <c r="D2211" s="96" t="s">
        <v>3796</v>
      </c>
      <c r="E2211" s="119" t="s">
        <v>8910</v>
      </c>
      <c r="F2211" s="17"/>
      <c r="G2211" s="18"/>
      <c r="H2211" s="19"/>
      <c r="I2211" s="26" t="s">
        <v>80</v>
      </c>
      <c r="J2211" s="26" t="s">
        <v>3342</v>
      </c>
      <c r="K2211" s="33" t="s">
        <v>132</v>
      </c>
      <c r="L2211" s="31" t="s">
        <v>84</v>
      </c>
      <c r="M2211" s="123"/>
      <c r="N2211" s="124"/>
      <c r="O2211" s="125"/>
      <c r="P2211" s="125"/>
      <c r="Q2211" s="218"/>
      <c r="R2211" s="498"/>
    </row>
    <row r="2212" spans="1:18" hidden="1" outlineLevel="2">
      <c r="B2212" s="7" t="s">
        <v>41</v>
      </c>
      <c r="D2212" s="96" t="s">
        <v>3796</v>
      </c>
      <c r="E2212" s="119" t="s">
        <v>8910</v>
      </c>
      <c r="F2212" s="17"/>
      <c r="G2212" s="18"/>
      <c r="H2212" s="19"/>
      <c r="I2212" s="26" t="s">
        <v>81</v>
      </c>
      <c r="J2212" s="26" t="s">
        <v>3435</v>
      </c>
      <c r="K2212" s="33" t="s">
        <v>179</v>
      </c>
      <c r="L2212" s="31" t="s">
        <v>84</v>
      </c>
      <c r="M2212" s="123"/>
      <c r="N2212" s="124"/>
      <c r="O2212" s="125"/>
      <c r="P2212" s="125"/>
      <c r="Q2212" s="218"/>
      <c r="R2212" s="498"/>
    </row>
    <row r="2213" spans="1:18" ht="13.5" hidden="1" outlineLevel="2" thickBot="1">
      <c r="B2213" s="7" t="s">
        <v>41</v>
      </c>
      <c r="D2213" s="96" t="s">
        <v>3796</v>
      </c>
      <c r="E2213" s="119" t="s">
        <v>8910</v>
      </c>
      <c r="F2213" s="38"/>
      <c r="G2213" s="39"/>
      <c r="H2213" s="40"/>
      <c r="I2213" s="48" t="s">
        <v>81</v>
      </c>
      <c r="J2213" s="48" t="s">
        <v>3435</v>
      </c>
      <c r="K2213" s="75" t="s">
        <v>179</v>
      </c>
      <c r="L2213" s="60" t="s">
        <v>84</v>
      </c>
      <c r="M2213" s="139"/>
      <c r="N2213" s="140"/>
      <c r="O2213" s="161"/>
      <c r="P2213" s="161"/>
      <c r="Q2213" s="221"/>
      <c r="R2213" s="498"/>
    </row>
    <row r="2214" spans="1:18" ht="13.5" outlineLevel="1" thickBot="1">
      <c r="B2214" s="7" t="s">
        <v>41</v>
      </c>
      <c r="D2214" s="96" t="s">
        <v>3796</v>
      </c>
      <c r="E2214" s="119" t="s">
        <v>8910</v>
      </c>
      <c r="F2214" s="50"/>
      <c r="G2214" s="50"/>
      <c r="H2214" s="50"/>
      <c r="I2214" s="50"/>
      <c r="J2214" s="50"/>
      <c r="K2214" s="50"/>
      <c r="L2214" s="50"/>
      <c r="M2214" s="51"/>
      <c r="N2214" s="51"/>
      <c r="O2214" s="51"/>
      <c r="P2214" s="51"/>
      <c r="Q2214" s="52"/>
    </row>
    <row r="2215" spans="1:18" s="9" customFormat="1" ht="12.75" customHeight="1" thickBot="1">
      <c r="A2215" s="7" t="s">
        <v>41</v>
      </c>
      <c r="B2215" s="7" t="s">
        <v>41</v>
      </c>
      <c r="C2215" s="7" t="s">
        <v>41</v>
      </c>
      <c r="D2215" s="118" t="s">
        <v>8935</v>
      </c>
      <c r="F2215" s="1221" t="s">
        <v>8755</v>
      </c>
      <c r="G2215" s="1221"/>
      <c r="H2215" s="1221"/>
      <c r="I2215" s="1221"/>
      <c r="J2215" s="1221"/>
      <c r="K2215" s="1221"/>
      <c r="L2215" s="1221"/>
      <c r="M2215" s="385"/>
      <c r="N2215" s="1189" t="s">
        <v>8756</v>
      </c>
      <c r="O2215" s="1189"/>
      <c r="P2215" s="1209"/>
      <c r="Q2215" s="432" t="s">
        <v>109</v>
      </c>
    </row>
    <row r="2216" spans="1:18" s="9" customFormat="1" ht="12.75" customHeight="1">
      <c r="A2216" s="7" t="s">
        <v>41</v>
      </c>
      <c r="B2216" s="7" t="s">
        <v>41</v>
      </c>
      <c r="C2216" s="7" t="s">
        <v>41</v>
      </c>
      <c r="D2216" s="96" t="s">
        <v>8935</v>
      </c>
      <c r="F2216" s="8"/>
      <c r="G2216" s="7"/>
      <c r="H2216" s="7"/>
      <c r="L2216" s="7"/>
      <c r="M2216" s="10"/>
      <c r="N2216" s="1188" t="s">
        <v>8757</v>
      </c>
      <c r="O2216" s="1189"/>
      <c r="P2216" s="1189"/>
    </row>
    <row r="2217" spans="1:18" s="9" customFormat="1" ht="12.75" customHeight="1">
      <c r="A2217" s="7" t="s">
        <v>41</v>
      </c>
      <c r="B2217" s="7" t="s">
        <v>41</v>
      </c>
      <c r="C2217" s="7" t="s">
        <v>41</v>
      </c>
      <c r="D2217" s="96" t="s">
        <v>8935</v>
      </c>
      <c r="F2217" s="8"/>
      <c r="G2217" s="7"/>
      <c r="H2217" s="7"/>
      <c r="L2217" s="7"/>
      <c r="M2217" s="10"/>
      <c r="N2217" s="1188" t="s">
        <v>8758</v>
      </c>
      <c r="O2217" s="1189"/>
      <c r="P2217" s="1189"/>
    </row>
    <row r="2218" spans="1:18" s="9" customFormat="1" ht="12.75" customHeight="1">
      <c r="A2218" s="7" t="s">
        <v>41</v>
      </c>
      <c r="B2218" s="7" t="s">
        <v>41</v>
      </c>
      <c r="C2218" s="7" t="s">
        <v>41</v>
      </c>
      <c r="D2218" s="96" t="s">
        <v>8935</v>
      </c>
      <c r="F2218" s="8"/>
      <c r="G2218" s="7"/>
      <c r="H2218" s="7"/>
      <c r="L2218" s="7"/>
      <c r="M2218" s="10"/>
      <c r="N2218" s="1188" t="s">
        <v>8759</v>
      </c>
      <c r="O2218" s="1189"/>
      <c r="P2218" s="1189"/>
    </row>
    <row r="2219" spans="1:18" s="9" customFormat="1" ht="12.75" customHeight="1" outlineLevel="1" thickBot="1">
      <c r="A2219" s="7" t="s">
        <v>41</v>
      </c>
      <c r="B2219" s="7" t="s">
        <v>41</v>
      </c>
      <c r="C2219" s="7" t="s">
        <v>41</v>
      </c>
      <c r="D2219" s="96" t="s">
        <v>8935</v>
      </c>
      <c r="F2219" s="8"/>
      <c r="G2219" s="7"/>
      <c r="H2219" s="7"/>
      <c r="L2219" s="7"/>
      <c r="M2219" s="10"/>
      <c r="P2219" s="7"/>
    </row>
    <row r="2220" spans="1:18" ht="13.5" outlineLevel="1" collapsed="1" thickBot="1">
      <c r="A2220" s="7" t="s">
        <v>41</v>
      </c>
      <c r="B2220" s="7" t="s">
        <v>41</v>
      </c>
      <c r="D2220" s="96" t="s">
        <v>8935</v>
      </c>
      <c r="E2220" s="3" t="s">
        <v>3936</v>
      </c>
      <c r="F2220" s="13" t="s">
        <v>625</v>
      </c>
      <c r="G2220" s="14">
        <v>67</v>
      </c>
      <c r="H2220" s="14">
        <v>25</v>
      </c>
      <c r="I2220" s="1198" t="s">
        <v>3937</v>
      </c>
      <c r="J2220" s="1199"/>
      <c r="K2220" s="1199"/>
      <c r="L2220" s="1200"/>
      <c r="M2220" s="391" t="s">
        <v>86</v>
      </c>
      <c r="N2220" s="15"/>
      <c r="O2220" s="1190" t="s">
        <v>3543</v>
      </c>
      <c r="P2220" s="1191"/>
      <c r="Q2220" s="226" t="s">
        <v>688</v>
      </c>
    </row>
    <row r="2221" spans="1:18" hidden="1" outlineLevel="2">
      <c r="A2221" s="7" t="s">
        <v>41</v>
      </c>
      <c r="B2221" s="7" t="s">
        <v>41</v>
      </c>
      <c r="D2221" s="96" t="s">
        <v>8935</v>
      </c>
      <c r="E2221" s="58" t="s">
        <v>3936</v>
      </c>
      <c r="F2221" s="17"/>
      <c r="G2221" s="18"/>
      <c r="H2221" s="19"/>
      <c r="I2221" s="26" t="str">
        <f>"1082"</f>
        <v>1082</v>
      </c>
      <c r="J2221" s="26" t="s">
        <v>3436</v>
      </c>
      <c r="K2221" s="26" t="s">
        <v>186</v>
      </c>
      <c r="L2221" s="27" t="s">
        <v>84</v>
      </c>
      <c r="M2221" s="392" t="s">
        <v>86</v>
      </c>
      <c r="N2221" s="98" t="s">
        <v>626</v>
      </c>
      <c r="O2221" s="26" t="s">
        <v>3366</v>
      </c>
      <c r="P2221" s="26" t="s">
        <v>186</v>
      </c>
      <c r="Q2221" s="222" t="s">
        <v>688</v>
      </c>
    </row>
    <row r="2222" spans="1:18" hidden="1" outlineLevel="2">
      <c r="A2222" s="7" t="s">
        <v>41</v>
      </c>
      <c r="B2222" s="7" t="s">
        <v>41</v>
      </c>
      <c r="D2222" s="96" t="s">
        <v>8935</v>
      </c>
      <c r="E2222" s="58" t="s">
        <v>3936</v>
      </c>
      <c r="F2222" s="17"/>
      <c r="G2222" s="18"/>
      <c r="H2222" s="19"/>
      <c r="I2222" s="20" t="str">
        <f>"1229"</f>
        <v>1229</v>
      </c>
      <c r="J2222" s="20" t="s">
        <v>3437</v>
      </c>
      <c r="K2222" s="20" t="s">
        <v>132</v>
      </c>
      <c r="L2222" s="21" t="s">
        <v>84</v>
      </c>
      <c r="M2222" s="441"/>
      <c r="N2222" s="165"/>
      <c r="O2222" s="131"/>
      <c r="P2222" s="131"/>
      <c r="Q2222" s="219"/>
    </row>
    <row r="2223" spans="1:18" hidden="1" outlineLevel="2">
      <c r="A2223" s="7" t="s">
        <v>41</v>
      </c>
      <c r="B2223" s="7" t="s">
        <v>41</v>
      </c>
      <c r="D2223" s="96" t="s">
        <v>8935</v>
      </c>
      <c r="E2223" s="58" t="s">
        <v>3936</v>
      </c>
      <c r="F2223" s="17"/>
      <c r="G2223" s="18"/>
      <c r="H2223" s="19"/>
      <c r="I2223" s="20" t="s">
        <v>274</v>
      </c>
      <c r="J2223" s="20" t="s">
        <v>3438</v>
      </c>
      <c r="K2223" s="20"/>
      <c r="L2223" s="21" t="s">
        <v>84</v>
      </c>
      <c r="M2223" s="394"/>
      <c r="N2223" s="23"/>
      <c r="O2223" s="20"/>
      <c r="P2223" s="20"/>
      <c r="Q2223" s="213" t="s">
        <v>688</v>
      </c>
    </row>
    <row r="2224" spans="1:18" hidden="1" outlineLevel="2">
      <c r="A2224" s="7" t="s">
        <v>41</v>
      </c>
      <c r="B2224" s="7" t="s">
        <v>41</v>
      </c>
      <c r="D2224" s="96" t="s">
        <v>8935</v>
      </c>
      <c r="E2224" s="58" t="s">
        <v>3936</v>
      </c>
      <c r="F2224" s="17"/>
      <c r="G2224" s="18"/>
      <c r="H2224" s="19"/>
      <c r="I2224" s="26" t="s">
        <v>275</v>
      </c>
      <c r="J2224" s="26" t="s">
        <v>3439</v>
      </c>
      <c r="K2224" s="26" t="s">
        <v>105</v>
      </c>
      <c r="L2224" s="27" t="s">
        <v>84</v>
      </c>
      <c r="M2224" s="392" t="s">
        <v>86</v>
      </c>
      <c r="N2224" s="98" t="s">
        <v>628</v>
      </c>
      <c r="O2224" s="26" t="s">
        <v>3937</v>
      </c>
      <c r="P2224" s="26" t="s">
        <v>105</v>
      </c>
      <c r="Q2224" s="214" t="s">
        <v>688</v>
      </c>
    </row>
    <row r="2225" spans="1:18" ht="72" hidden="1" outlineLevel="2">
      <c r="A2225" s="7" t="s">
        <v>41</v>
      </c>
      <c r="B2225" s="7" t="s">
        <v>41</v>
      </c>
      <c r="D2225" s="96" t="s">
        <v>8935</v>
      </c>
      <c r="E2225" s="58" t="s">
        <v>3936</v>
      </c>
      <c r="F2225" s="17"/>
      <c r="G2225" s="18"/>
      <c r="H2225" s="19"/>
      <c r="I2225" s="26" t="s">
        <v>276</v>
      </c>
      <c r="J2225" s="26" t="s">
        <v>3440</v>
      </c>
      <c r="K2225" s="26" t="s">
        <v>132</v>
      </c>
      <c r="L2225" s="27" t="s">
        <v>84</v>
      </c>
      <c r="M2225" s="392" t="s">
        <v>86</v>
      </c>
      <c r="N2225" s="98" t="s">
        <v>629</v>
      </c>
      <c r="O2225" s="53" t="s">
        <v>3874</v>
      </c>
      <c r="P2225" s="26" t="s">
        <v>132</v>
      </c>
      <c r="Q2225" s="216" t="s">
        <v>84</v>
      </c>
    </row>
    <row r="2226" spans="1:18" hidden="1" outlineLevel="2">
      <c r="A2226" s="7" t="s">
        <v>41</v>
      </c>
      <c r="B2226" s="7" t="s">
        <v>41</v>
      </c>
      <c r="D2226" s="96" t="s">
        <v>8935</v>
      </c>
      <c r="E2226" s="58" t="s">
        <v>3936</v>
      </c>
      <c r="F2226" s="17"/>
      <c r="G2226" s="18"/>
      <c r="H2226" s="19"/>
      <c r="I2226" s="26" t="s">
        <v>277</v>
      </c>
      <c r="J2226" s="26" t="s">
        <v>3341</v>
      </c>
      <c r="K2226" s="26" t="s">
        <v>132</v>
      </c>
      <c r="L2226" s="27" t="s">
        <v>84</v>
      </c>
      <c r="M2226" s="442"/>
      <c r="N2226" s="124"/>
      <c r="O2226" s="127"/>
      <c r="P2226" s="127"/>
      <c r="Q2226" s="218"/>
    </row>
    <row r="2227" spans="1:18" hidden="1" outlineLevel="2">
      <c r="A2227" s="7" t="s">
        <v>41</v>
      </c>
      <c r="B2227" s="7" t="s">
        <v>41</v>
      </c>
      <c r="D2227" s="96" t="s">
        <v>8935</v>
      </c>
      <c r="E2227" s="58" t="s">
        <v>3936</v>
      </c>
      <c r="F2227" s="17"/>
      <c r="G2227" s="18"/>
      <c r="H2227" s="19"/>
      <c r="I2227" s="26" t="s">
        <v>278</v>
      </c>
      <c r="J2227" s="26" t="s">
        <v>3342</v>
      </c>
      <c r="K2227" s="26" t="s">
        <v>132</v>
      </c>
      <c r="L2227" s="27" t="s">
        <v>84</v>
      </c>
      <c r="M2227" s="442"/>
      <c r="N2227" s="124"/>
      <c r="O2227" s="127"/>
      <c r="P2227" s="127"/>
      <c r="Q2227" s="218"/>
    </row>
    <row r="2228" spans="1:18" hidden="1" outlineLevel="2">
      <c r="A2228" s="7" t="s">
        <v>41</v>
      </c>
      <c r="B2228" s="7" t="s">
        <v>41</v>
      </c>
      <c r="D2228" s="96" t="s">
        <v>8935</v>
      </c>
      <c r="E2228" s="58" t="s">
        <v>3936</v>
      </c>
      <c r="F2228" s="17"/>
      <c r="G2228" s="18"/>
      <c r="H2228" s="19"/>
      <c r="I2228" s="20" t="s">
        <v>279</v>
      </c>
      <c r="J2228" s="20" t="s">
        <v>3441</v>
      </c>
      <c r="K2228" s="20"/>
      <c r="L2228" s="21" t="s">
        <v>84</v>
      </c>
      <c r="M2228" s="394"/>
      <c r="N2228" s="23"/>
      <c r="O2228" s="20"/>
      <c r="P2228" s="20"/>
      <c r="Q2228" s="215"/>
    </row>
    <row r="2229" spans="1:18" hidden="1" outlineLevel="2">
      <c r="A2229" s="7" t="s">
        <v>41</v>
      </c>
      <c r="B2229" s="7" t="s">
        <v>41</v>
      </c>
      <c r="D2229" s="96" t="s">
        <v>8935</v>
      </c>
      <c r="E2229" s="58" t="s">
        <v>3936</v>
      </c>
      <c r="F2229" s="17"/>
      <c r="G2229" s="18"/>
      <c r="H2229" s="19"/>
      <c r="I2229" s="26" t="s">
        <v>280</v>
      </c>
      <c r="J2229" s="26" t="s">
        <v>3442</v>
      </c>
      <c r="K2229" s="26" t="s">
        <v>132</v>
      </c>
      <c r="L2229" s="27" t="s">
        <v>84</v>
      </c>
      <c r="M2229" s="392"/>
      <c r="N2229" s="10"/>
      <c r="O2229" s="47" t="s">
        <v>776</v>
      </c>
      <c r="P2229" s="26" t="s">
        <v>132</v>
      </c>
      <c r="Q2229" s="214" t="s">
        <v>688</v>
      </c>
    </row>
    <row r="2230" spans="1:18" hidden="1" outlineLevel="2">
      <c r="A2230" s="7" t="s">
        <v>41</v>
      </c>
      <c r="B2230" s="7" t="s">
        <v>41</v>
      </c>
      <c r="D2230" s="96" t="s">
        <v>8935</v>
      </c>
      <c r="E2230" s="58" t="s">
        <v>3936</v>
      </c>
      <c r="F2230" s="17"/>
      <c r="G2230" s="18"/>
      <c r="H2230" s="19"/>
      <c r="I2230" s="26" t="s">
        <v>281</v>
      </c>
      <c r="J2230" s="26" t="s">
        <v>3443</v>
      </c>
      <c r="K2230" s="26" t="s">
        <v>186</v>
      </c>
      <c r="L2230" s="27" t="s">
        <v>84</v>
      </c>
      <c r="M2230" s="442"/>
      <c r="N2230" s="124"/>
      <c r="O2230" s="127"/>
      <c r="P2230" s="127"/>
      <c r="Q2230" s="218"/>
    </row>
    <row r="2231" spans="1:18" hidden="1" outlineLevel="2">
      <c r="A2231" s="7" t="s">
        <v>41</v>
      </c>
      <c r="B2231" s="7" t="s">
        <v>41</v>
      </c>
      <c r="D2231" s="96" t="s">
        <v>8935</v>
      </c>
      <c r="E2231" s="58" t="s">
        <v>3936</v>
      </c>
      <c r="F2231" s="17"/>
      <c r="G2231" s="18"/>
      <c r="H2231" s="19"/>
      <c r="I2231" s="20" t="str">
        <f>"1222"</f>
        <v>1222</v>
      </c>
      <c r="J2231" s="20" t="s">
        <v>3444</v>
      </c>
      <c r="K2231" s="20" t="s">
        <v>142</v>
      </c>
      <c r="L2231" s="21" t="s">
        <v>84</v>
      </c>
      <c r="M2231" s="394" t="s">
        <v>86</v>
      </c>
      <c r="N2231" s="102" t="s">
        <v>795</v>
      </c>
      <c r="O2231" s="76" t="s">
        <v>5548</v>
      </c>
      <c r="P2231" s="20" t="s">
        <v>462</v>
      </c>
      <c r="Q2231" s="213" t="s">
        <v>688</v>
      </c>
    </row>
    <row r="2232" spans="1:18" ht="36.5" hidden="1" outlineLevel="2" thickBot="1">
      <c r="A2232" s="7" t="s">
        <v>41</v>
      </c>
      <c r="B2232" s="7" t="s">
        <v>41</v>
      </c>
      <c r="D2232" s="96" t="s">
        <v>8935</v>
      </c>
      <c r="E2232" s="58" t="s">
        <v>3936</v>
      </c>
      <c r="F2232" s="38"/>
      <c r="G2232" s="39"/>
      <c r="H2232" s="40"/>
      <c r="I2232" s="41" t="str">
        <f>"7083"</f>
        <v>7083</v>
      </c>
      <c r="J2232" s="41" t="s">
        <v>3445</v>
      </c>
      <c r="K2232" s="41" t="s">
        <v>132</v>
      </c>
      <c r="L2232" s="42" t="s">
        <v>84</v>
      </c>
      <c r="M2232" s="395" t="s">
        <v>86</v>
      </c>
      <c r="N2232" s="373" t="s">
        <v>627</v>
      </c>
      <c r="O2232" s="92" t="s">
        <v>3956</v>
      </c>
      <c r="P2232" s="41" t="s">
        <v>459</v>
      </c>
      <c r="Q2232" s="230" t="s">
        <v>688</v>
      </c>
    </row>
    <row r="2233" spans="1:18" ht="13.5" hidden="1" outlineLevel="2" thickBot="1">
      <c r="A2233" s="7" t="s">
        <v>41</v>
      </c>
      <c r="B2233" s="7" t="s">
        <v>41</v>
      </c>
      <c r="D2233" s="96" t="s">
        <v>8935</v>
      </c>
      <c r="E2233" s="58" t="s">
        <v>3936</v>
      </c>
      <c r="F2233" s="198"/>
      <c r="G2233" s="198"/>
      <c r="H2233" s="198"/>
      <c r="I2233" s="198"/>
      <c r="J2233" s="198"/>
      <c r="K2233" s="198"/>
      <c r="L2233" s="198"/>
      <c r="M2233" s="9"/>
      <c r="N2233" s="9"/>
      <c r="O2233" s="9"/>
      <c r="P2233" s="9"/>
      <c r="Q2233" s="7"/>
    </row>
    <row r="2234" spans="1:18" ht="13.5" outlineLevel="1" collapsed="1" thickBot="1">
      <c r="C2234" s="7" t="s">
        <v>41</v>
      </c>
      <c r="D2234" s="96" t="s">
        <v>8935</v>
      </c>
      <c r="E2234" s="3" t="s">
        <v>8944</v>
      </c>
      <c r="F2234" s="13" t="s">
        <v>625</v>
      </c>
      <c r="G2234" s="14">
        <v>67</v>
      </c>
      <c r="H2234" s="14">
        <v>25</v>
      </c>
      <c r="I2234" s="1198" t="s">
        <v>8766</v>
      </c>
      <c r="J2234" s="1199"/>
      <c r="K2234" s="1199"/>
      <c r="L2234" s="1200"/>
      <c r="M2234" s="391" t="s">
        <v>86</v>
      </c>
      <c r="N2234" s="15"/>
      <c r="O2234" s="1190" t="s">
        <v>3543</v>
      </c>
      <c r="P2234" s="1191"/>
      <c r="Q2234" s="226" t="s">
        <v>688</v>
      </c>
    </row>
    <row r="2235" spans="1:18" hidden="1" outlineLevel="2">
      <c r="C2235" s="7" t="s">
        <v>41</v>
      </c>
      <c r="D2235" s="96" t="s">
        <v>8935</v>
      </c>
      <c r="E2235" s="58" t="s">
        <v>8944</v>
      </c>
      <c r="F2235" s="17"/>
      <c r="G2235" s="18"/>
      <c r="H2235" s="19"/>
      <c r="I2235" s="26" t="str">
        <f>"1082"</f>
        <v>1082</v>
      </c>
      <c r="J2235" s="26" t="s">
        <v>3436</v>
      </c>
      <c r="K2235" s="26" t="s">
        <v>186</v>
      </c>
      <c r="L2235" s="27" t="s">
        <v>84</v>
      </c>
      <c r="M2235" s="392" t="s">
        <v>86</v>
      </c>
      <c r="N2235" s="98" t="s">
        <v>626</v>
      </c>
      <c r="O2235" s="26" t="s">
        <v>3366</v>
      </c>
      <c r="P2235" s="26" t="s">
        <v>186</v>
      </c>
      <c r="Q2235" s="222" t="s">
        <v>688</v>
      </c>
      <c r="R2235" s="1192" t="s">
        <v>8946</v>
      </c>
    </row>
    <row r="2236" spans="1:18" hidden="1" outlineLevel="2">
      <c r="C2236" s="7" t="s">
        <v>41</v>
      </c>
      <c r="D2236" s="96" t="s">
        <v>8935</v>
      </c>
      <c r="E2236" s="58" t="s">
        <v>8944</v>
      </c>
      <c r="F2236" s="17"/>
      <c r="G2236" s="18"/>
      <c r="H2236" s="19"/>
      <c r="I2236" s="20" t="str">
        <f>"1229"</f>
        <v>1229</v>
      </c>
      <c r="J2236" s="20" t="s">
        <v>3437</v>
      </c>
      <c r="K2236" s="20" t="s">
        <v>132</v>
      </c>
      <c r="L2236" s="21" t="s">
        <v>84</v>
      </c>
      <c r="M2236" s="441"/>
      <c r="N2236" s="165"/>
      <c r="O2236" s="131"/>
      <c r="P2236" s="131"/>
      <c r="Q2236" s="219"/>
      <c r="R2236" s="1193"/>
    </row>
    <row r="2237" spans="1:18" hidden="1" outlineLevel="2">
      <c r="C2237" s="7" t="s">
        <v>41</v>
      </c>
      <c r="D2237" s="96" t="s">
        <v>8935</v>
      </c>
      <c r="E2237" s="58" t="s">
        <v>8944</v>
      </c>
      <c r="F2237" s="17"/>
      <c r="G2237" s="18"/>
      <c r="H2237" s="19"/>
      <c r="I2237" s="20" t="s">
        <v>274</v>
      </c>
      <c r="J2237" s="20" t="s">
        <v>3438</v>
      </c>
      <c r="K2237" s="20"/>
      <c r="L2237" s="21" t="s">
        <v>84</v>
      </c>
      <c r="M2237" s="394"/>
      <c r="N2237" s="23"/>
      <c r="O2237" s="20"/>
      <c r="P2237" s="20"/>
      <c r="Q2237" s="213" t="s">
        <v>688</v>
      </c>
      <c r="R2237" s="1193"/>
    </row>
    <row r="2238" spans="1:18" hidden="1" outlineLevel="2">
      <c r="C2238" s="7" t="s">
        <v>41</v>
      </c>
      <c r="D2238" s="96" t="s">
        <v>8935</v>
      </c>
      <c r="E2238" s="58" t="s">
        <v>8944</v>
      </c>
      <c r="F2238" s="17"/>
      <c r="G2238" s="18"/>
      <c r="H2238" s="19"/>
      <c r="I2238" s="26" t="s">
        <v>275</v>
      </c>
      <c r="J2238" s="26" t="s">
        <v>3439</v>
      </c>
      <c r="K2238" s="26" t="s">
        <v>105</v>
      </c>
      <c r="L2238" s="27" t="s">
        <v>84</v>
      </c>
      <c r="M2238" s="392" t="s">
        <v>86</v>
      </c>
      <c r="N2238" s="98" t="s">
        <v>628</v>
      </c>
      <c r="O2238" s="26" t="s">
        <v>8766</v>
      </c>
      <c r="P2238" s="26" t="s">
        <v>105</v>
      </c>
      <c r="Q2238" s="214" t="s">
        <v>688</v>
      </c>
      <c r="R2238" s="1193"/>
    </row>
    <row r="2239" spans="1:18" ht="36" hidden="1" outlineLevel="2">
      <c r="C2239" s="7" t="s">
        <v>41</v>
      </c>
      <c r="D2239" s="96" t="s">
        <v>8935</v>
      </c>
      <c r="E2239" s="58" t="s">
        <v>8944</v>
      </c>
      <c r="F2239" s="17"/>
      <c r="G2239" s="18"/>
      <c r="H2239" s="19"/>
      <c r="I2239" s="26" t="s">
        <v>276</v>
      </c>
      <c r="J2239" s="26" t="s">
        <v>3440</v>
      </c>
      <c r="K2239" s="26" t="s">
        <v>132</v>
      </c>
      <c r="L2239" s="27" t="s">
        <v>84</v>
      </c>
      <c r="M2239" s="392" t="s">
        <v>86</v>
      </c>
      <c r="N2239" s="98" t="s">
        <v>629</v>
      </c>
      <c r="O2239" s="53" t="s">
        <v>5431</v>
      </c>
      <c r="P2239" s="26" t="s">
        <v>132</v>
      </c>
      <c r="Q2239" s="214" t="s">
        <v>688</v>
      </c>
      <c r="R2239" s="1193"/>
    </row>
    <row r="2240" spans="1:18" hidden="1" outlineLevel="2">
      <c r="C2240" s="7" t="s">
        <v>41</v>
      </c>
      <c r="D2240" s="96" t="s">
        <v>8935</v>
      </c>
      <c r="E2240" s="58" t="s">
        <v>8944</v>
      </c>
      <c r="F2240" s="17"/>
      <c r="G2240" s="18"/>
      <c r="H2240" s="19"/>
      <c r="I2240" s="26" t="s">
        <v>277</v>
      </c>
      <c r="J2240" s="26" t="s">
        <v>3341</v>
      </c>
      <c r="K2240" s="26" t="s">
        <v>132</v>
      </c>
      <c r="L2240" s="27" t="s">
        <v>84</v>
      </c>
      <c r="M2240" s="442"/>
      <c r="N2240" s="124"/>
      <c r="O2240" s="127"/>
      <c r="P2240" s="127"/>
      <c r="Q2240" s="218"/>
      <c r="R2240" s="1193"/>
    </row>
    <row r="2241" spans="3:18" hidden="1" outlineLevel="2">
      <c r="C2241" s="7" t="s">
        <v>41</v>
      </c>
      <c r="D2241" s="96" t="s">
        <v>8935</v>
      </c>
      <c r="E2241" s="58" t="s">
        <v>8944</v>
      </c>
      <c r="F2241" s="17"/>
      <c r="G2241" s="18"/>
      <c r="H2241" s="19"/>
      <c r="I2241" s="26" t="s">
        <v>278</v>
      </c>
      <c r="J2241" s="26" t="s">
        <v>3342</v>
      </c>
      <c r="K2241" s="26" t="s">
        <v>132</v>
      </c>
      <c r="L2241" s="27" t="s">
        <v>84</v>
      </c>
      <c r="M2241" s="442"/>
      <c r="N2241" s="124"/>
      <c r="O2241" s="127"/>
      <c r="P2241" s="127"/>
      <c r="Q2241" s="218"/>
      <c r="R2241" s="1193"/>
    </row>
    <row r="2242" spans="3:18" hidden="1" outlineLevel="2">
      <c r="C2242" s="7" t="s">
        <v>41</v>
      </c>
      <c r="D2242" s="96" t="s">
        <v>8935</v>
      </c>
      <c r="E2242" s="58" t="s">
        <v>8944</v>
      </c>
      <c r="F2242" s="17"/>
      <c r="G2242" s="18"/>
      <c r="H2242" s="19"/>
      <c r="I2242" s="20" t="s">
        <v>279</v>
      </c>
      <c r="J2242" s="20" t="s">
        <v>3441</v>
      </c>
      <c r="K2242" s="20"/>
      <c r="L2242" s="21" t="s">
        <v>84</v>
      </c>
      <c r="M2242" s="1107"/>
      <c r="N2242" s="1108"/>
      <c r="O2242" s="20"/>
      <c r="P2242" s="20"/>
      <c r="Q2242" s="25"/>
      <c r="R2242" s="1193"/>
    </row>
    <row r="2243" spans="3:18" hidden="1" outlineLevel="2">
      <c r="C2243" s="7" t="s">
        <v>41</v>
      </c>
      <c r="D2243" s="96" t="s">
        <v>8935</v>
      </c>
      <c r="E2243" s="58" t="s">
        <v>8944</v>
      </c>
      <c r="F2243" s="17"/>
      <c r="G2243" s="18"/>
      <c r="H2243" s="19"/>
      <c r="I2243" s="26" t="s">
        <v>280</v>
      </c>
      <c r="J2243" s="26" t="s">
        <v>3442</v>
      </c>
      <c r="K2243" s="26" t="s">
        <v>132</v>
      </c>
      <c r="L2243" s="27" t="s">
        <v>84</v>
      </c>
      <c r="M2243" s="392"/>
      <c r="N2243" s="10"/>
      <c r="O2243" s="47" t="s">
        <v>776</v>
      </c>
      <c r="P2243" s="26" t="s">
        <v>132</v>
      </c>
      <c r="Q2243" s="214" t="s">
        <v>688</v>
      </c>
      <c r="R2243" s="1193"/>
    </row>
    <row r="2244" spans="3:18" hidden="1" outlineLevel="2">
      <c r="C2244" s="7" t="s">
        <v>41</v>
      </c>
      <c r="D2244" s="96" t="s">
        <v>8935</v>
      </c>
      <c r="E2244" s="58" t="s">
        <v>8944</v>
      </c>
      <c r="F2244" s="17"/>
      <c r="G2244" s="18"/>
      <c r="H2244" s="19"/>
      <c r="I2244" s="26" t="s">
        <v>281</v>
      </c>
      <c r="J2244" s="26" t="s">
        <v>3443</v>
      </c>
      <c r="K2244" s="26" t="s">
        <v>186</v>
      </c>
      <c r="L2244" s="27" t="s">
        <v>84</v>
      </c>
      <c r="M2244" s="392" t="s">
        <v>86</v>
      </c>
      <c r="N2244" s="10" t="s">
        <v>8700</v>
      </c>
      <c r="O2244" s="26" t="s">
        <v>8695</v>
      </c>
      <c r="P2244" s="26" t="s">
        <v>186</v>
      </c>
      <c r="Q2244" s="216" t="s">
        <v>84</v>
      </c>
      <c r="R2244" s="1193"/>
    </row>
    <row r="2245" spans="3:18" hidden="1" outlineLevel="2">
      <c r="C2245" s="7" t="s">
        <v>41</v>
      </c>
      <c r="D2245" s="96" t="s">
        <v>8935</v>
      </c>
      <c r="E2245" s="58" t="s">
        <v>8944</v>
      </c>
      <c r="F2245" s="17"/>
      <c r="G2245" s="18"/>
      <c r="H2245" s="19"/>
      <c r="I2245" s="20" t="str">
        <f>"1222"</f>
        <v>1222</v>
      </c>
      <c r="J2245" s="20" t="s">
        <v>3444</v>
      </c>
      <c r="K2245" s="20" t="s">
        <v>142</v>
      </c>
      <c r="L2245" s="21" t="s">
        <v>84</v>
      </c>
      <c r="M2245" s="394" t="s">
        <v>86</v>
      </c>
      <c r="N2245" s="102" t="s">
        <v>795</v>
      </c>
      <c r="O2245" s="76" t="s">
        <v>8760</v>
      </c>
      <c r="P2245" s="20" t="s">
        <v>462</v>
      </c>
      <c r="Q2245" s="213" t="s">
        <v>688</v>
      </c>
      <c r="R2245" s="1193"/>
    </row>
    <row r="2246" spans="3:18" ht="36.5" hidden="1" outlineLevel="2" thickBot="1">
      <c r="C2246" s="7" t="s">
        <v>41</v>
      </c>
      <c r="D2246" s="96" t="s">
        <v>8935</v>
      </c>
      <c r="E2246" s="58" t="s">
        <v>8944</v>
      </c>
      <c r="F2246" s="38"/>
      <c r="G2246" s="39"/>
      <c r="H2246" s="40"/>
      <c r="I2246" s="41" t="str">
        <f>"7083"</f>
        <v>7083</v>
      </c>
      <c r="J2246" s="41" t="s">
        <v>3445</v>
      </c>
      <c r="K2246" s="41" t="s">
        <v>132</v>
      </c>
      <c r="L2246" s="42" t="s">
        <v>84</v>
      </c>
      <c r="M2246" s="395" t="s">
        <v>86</v>
      </c>
      <c r="N2246" s="373" t="s">
        <v>627</v>
      </c>
      <c r="O2246" s="92" t="s">
        <v>8945</v>
      </c>
      <c r="P2246" s="41" t="s">
        <v>459</v>
      </c>
      <c r="Q2246" s="230" t="s">
        <v>688</v>
      </c>
      <c r="R2246" s="1194"/>
    </row>
    <row r="2247" spans="3:18" ht="13.5" hidden="1" outlineLevel="2" thickBot="1">
      <c r="C2247" s="7" t="s">
        <v>41</v>
      </c>
      <c r="D2247" s="96" t="s">
        <v>8935</v>
      </c>
      <c r="E2247" s="58" t="s">
        <v>8944</v>
      </c>
      <c r="F2247" s="198"/>
      <c r="G2247" s="198"/>
      <c r="H2247" s="198"/>
      <c r="I2247" s="198"/>
      <c r="J2247" s="198"/>
      <c r="K2247" s="198"/>
      <c r="L2247" s="198"/>
      <c r="M2247" s="9"/>
      <c r="N2247" s="9"/>
      <c r="O2247" s="9"/>
      <c r="P2247" s="9"/>
      <c r="Q2247" s="7"/>
    </row>
    <row r="2248" spans="3:18" ht="13.5" outlineLevel="1" collapsed="1" thickBot="1">
      <c r="C2248" s="7" t="s">
        <v>41</v>
      </c>
      <c r="D2248" s="96" t="s">
        <v>8935</v>
      </c>
      <c r="E2248" s="3" t="s">
        <v>8716</v>
      </c>
      <c r="F2248" s="13" t="s">
        <v>8712</v>
      </c>
      <c r="G2248" s="14">
        <v>68</v>
      </c>
      <c r="H2248" s="14">
        <v>25</v>
      </c>
      <c r="I2248" s="1198" t="s">
        <v>8717</v>
      </c>
      <c r="J2248" s="1199"/>
      <c r="K2248" s="1199"/>
      <c r="L2248" s="1200"/>
      <c r="M2248" s="391" t="s">
        <v>86</v>
      </c>
      <c r="N2248" s="15"/>
      <c r="O2248" s="1190"/>
      <c r="P2248" s="1191"/>
      <c r="Q2248" s="64" t="s">
        <v>84</v>
      </c>
      <c r="R2248" s="434"/>
    </row>
    <row r="2249" spans="3:18" hidden="1" outlineLevel="2">
      <c r="C2249" s="7" t="s">
        <v>41</v>
      </c>
      <c r="D2249" s="96" t="s">
        <v>8935</v>
      </c>
      <c r="E2249" s="58" t="s">
        <v>8716</v>
      </c>
      <c r="F2249" s="17"/>
      <c r="G2249" s="18"/>
      <c r="H2249" s="19"/>
      <c r="I2249" s="26" t="str">
        <f>"4347"</f>
        <v>4347</v>
      </c>
      <c r="J2249" s="26" t="s">
        <v>8713</v>
      </c>
      <c r="K2249" s="26" t="s">
        <v>132</v>
      </c>
      <c r="L2249" s="27" t="s">
        <v>688</v>
      </c>
      <c r="M2249" s="523"/>
      <c r="N2249" s="8"/>
      <c r="O2249" s="26" t="s">
        <v>8714</v>
      </c>
      <c r="P2249" s="26" t="s">
        <v>132</v>
      </c>
      <c r="Q2249" s="222" t="s">
        <v>688</v>
      </c>
      <c r="R2249" s="1265" t="s">
        <v>8815</v>
      </c>
    </row>
    <row r="2250" spans="3:18" hidden="1" outlineLevel="2">
      <c r="C2250" s="7" t="s">
        <v>41</v>
      </c>
      <c r="D2250" s="96" t="s">
        <v>8935</v>
      </c>
      <c r="E2250" s="58" t="s">
        <v>8716</v>
      </c>
      <c r="F2250" s="17"/>
      <c r="G2250" s="18"/>
      <c r="H2250" s="19"/>
      <c r="I2250" s="20" t="s">
        <v>274</v>
      </c>
      <c r="J2250" s="20" t="s">
        <v>3438</v>
      </c>
      <c r="K2250" s="20"/>
      <c r="L2250" s="21" t="s">
        <v>688</v>
      </c>
      <c r="M2250" s="1107"/>
      <c r="N2250" s="1108"/>
      <c r="O2250" s="20"/>
      <c r="P2250" s="20"/>
      <c r="Q2250" s="213" t="s">
        <v>688</v>
      </c>
      <c r="R2250" s="1193"/>
    </row>
    <row r="2251" spans="3:18" hidden="1" outlineLevel="2">
      <c r="C2251" s="7" t="s">
        <v>41</v>
      </c>
      <c r="D2251" s="96" t="s">
        <v>8935</v>
      </c>
      <c r="E2251" s="58" t="s">
        <v>8716</v>
      </c>
      <c r="F2251" s="17"/>
      <c r="G2251" s="18"/>
      <c r="H2251" s="19"/>
      <c r="I2251" s="26" t="s">
        <v>275</v>
      </c>
      <c r="J2251" s="26" t="s">
        <v>3439</v>
      </c>
      <c r="K2251" s="26" t="s">
        <v>105</v>
      </c>
      <c r="L2251" s="27" t="s">
        <v>84</v>
      </c>
      <c r="M2251" s="392" t="s">
        <v>86</v>
      </c>
      <c r="N2251" s="10" t="s">
        <v>8706</v>
      </c>
      <c r="O2251" s="26" t="s">
        <v>8717</v>
      </c>
      <c r="P2251" s="26" t="s">
        <v>105</v>
      </c>
      <c r="Q2251" s="214" t="s">
        <v>688</v>
      </c>
      <c r="R2251" s="1193"/>
    </row>
    <row r="2252" spans="3:18" hidden="1" outlineLevel="2">
      <c r="C2252" s="7" t="s">
        <v>41</v>
      </c>
      <c r="D2252" s="96" t="s">
        <v>8935</v>
      </c>
      <c r="E2252" s="58" t="s">
        <v>8716</v>
      </c>
      <c r="F2252" s="17"/>
      <c r="G2252" s="18"/>
      <c r="H2252" s="19"/>
      <c r="I2252" s="26" t="s">
        <v>276</v>
      </c>
      <c r="J2252" s="26" t="s">
        <v>3440</v>
      </c>
      <c r="K2252" s="26" t="s">
        <v>132</v>
      </c>
      <c r="L2252" s="27" t="s">
        <v>84</v>
      </c>
      <c r="M2252" s="523"/>
      <c r="N2252" s="8"/>
      <c r="O2252" s="65" t="s">
        <v>8715</v>
      </c>
      <c r="P2252" s="26" t="s">
        <v>132</v>
      </c>
      <c r="Q2252" s="214" t="s">
        <v>688</v>
      </c>
      <c r="R2252" s="1193"/>
    </row>
    <row r="2253" spans="3:18" hidden="1" outlineLevel="2">
      <c r="C2253" s="7" t="s">
        <v>41</v>
      </c>
      <c r="D2253" s="96" t="s">
        <v>8935</v>
      </c>
      <c r="E2253" s="58" t="s">
        <v>8716</v>
      </c>
      <c r="F2253" s="17"/>
      <c r="G2253" s="18"/>
      <c r="H2253" s="19"/>
      <c r="I2253" s="26" t="s">
        <v>277</v>
      </c>
      <c r="J2253" s="26" t="s">
        <v>3341</v>
      </c>
      <c r="K2253" s="26" t="s">
        <v>132</v>
      </c>
      <c r="L2253" s="27" t="s">
        <v>84</v>
      </c>
      <c r="M2253" s="1109"/>
      <c r="N2253" s="1110"/>
      <c r="O2253" s="127"/>
      <c r="P2253" s="127"/>
      <c r="Q2253" s="1111"/>
      <c r="R2253" s="1193"/>
    </row>
    <row r="2254" spans="3:18" hidden="1" outlineLevel="2">
      <c r="C2254" s="7" t="s">
        <v>41</v>
      </c>
      <c r="D2254" s="96" t="s">
        <v>8935</v>
      </c>
      <c r="E2254" s="58" t="s">
        <v>8716</v>
      </c>
      <c r="F2254" s="17"/>
      <c r="G2254" s="18"/>
      <c r="H2254" s="19"/>
      <c r="I2254" s="26" t="s">
        <v>278</v>
      </c>
      <c r="J2254" s="26" t="s">
        <v>3342</v>
      </c>
      <c r="K2254" s="26" t="s">
        <v>132</v>
      </c>
      <c r="L2254" s="27" t="s">
        <v>84</v>
      </c>
      <c r="M2254" s="1109"/>
      <c r="N2254" s="1110"/>
      <c r="O2254" s="127"/>
      <c r="P2254" s="127"/>
      <c r="Q2254" s="1111"/>
      <c r="R2254" s="1193"/>
    </row>
    <row r="2255" spans="3:18" hidden="1" outlineLevel="2">
      <c r="C2255" s="7" t="s">
        <v>41</v>
      </c>
      <c r="D2255" s="96" t="s">
        <v>8935</v>
      </c>
      <c r="E2255" s="58" t="s">
        <v>8716</v>
      </c>
      <c r="F2255" s="17"/>
      <c r="G2255" s="18"/>
      <c r="H2255" s="19"/>
      <c r="I2255" s="20" t="s">
        <v>274</v>
      </c>
      <c r="J2255" s="20" t="s">
        <v>3438</v>
      </c>
      <c r="K2255" s="20"/>
      <c r="L2255" s="21" t="s">
        <v>84</v>
      </c>
      <c r="M2255" s="526"/>
      <c r="N2255" s="527"/>
      <c r="O2255" s="195"/>
      <c r="P2255" s="195"/>
      <c r="Q2255" s="528"/>
      <c r="R2255" s="1193"/>
    </row>
    <row r="2256" spans="3:18" hidden="1" outlineLevel="2">
      <c r="C2256" s="7" t="s">
        <v>41</v>
      </c>
      <c r="D2256" s="96" t="s">
        <v>8935</v>
      </c>
      <c r="E2256" s="58" t="s">
        <v>8716</v>
      </c>
      <c r="F2256" s="17"/>
      <c r="G2256" s="18"/>
      <c r="H2256" s="19"/>
      <c r="I2256" s="26" t="s">
        <v>275</v>
      </c>
      <c r="J2256" s="26" t="s">
        <v>3439</v>
      </c>
      <c r="K2256" s="26" t="s">
        <v>105</v>
      </c>
      <c r="L2256" s="27" t="s">
        <v>84</v>
      </c>
      <c r="M2256" s="529"/>
      <c r="N2256" s="530"/>
      <c r="O2256" s="172"/>
      <c r="P2256" s="172"/>
      <c r="Q2256" s="531"/>
      <c r="R2256" s="1193"/>
    </row>
    <row r="2257" spans="3:18" hidden="1" outlineLevel="2">
      <c r="C2257" s="7" t="s">
        <v>41</v>
      </c>
      <c r="D2257" s="96" t="s">
        <v>8935</v>
      </c>
      <c r="E2257" s="58" t="s">
        <v>8716</v>
      </c>
      <c r="F2257" s="17"/>
      <c r="G2257" s="18"/>
      <c r="H2257" s="19"/>
      <c r="I2257" s="26" t="s">
        <v>276</v>
      </c>
      <c r="J2257" s="26" t="s">
        <v>3440</v>
      </c>
      <c r="K2257" s="26" t="s">
        <v>132</v>
      </c>
      <c r="L2257" s="27" t="s">
        <v>84</v>
      </c>
      <c r="M2257" s="529"/>
      <c r="N2257" s="530"/>
      <c r="O2257" s="550"/>
      <c r="P2257" s="172"/>
      <c r="Q2257" s="531"/>
      <c r="R2257" s="1193"/>
    </row>
    <row r="2258" spans="3:18" hidden="1" outlineLevel="2">
      <c r="C2258" s="7" t="s">
        <v>41</v>
      </c>
      <c r="D2258" s="96" t="s">
        <v>8935</v>
      </c>
      <c r="E2258" s="58" t="s">
        <v>8716</v>
      </c>
      <c r="F2258" s="17"/>
      <c r="G2258" s="18"/>
      <c r="H2258" s="19"/>
      <c r="I2258" s="26" t="s">
        <v>277</v>
      </c>
      <c r="J2258" s="26" t="s">
        <v>3341</v>
      </c>
      <c r="K2258" s="26" t="s">
        <v>132</v>
      </c>
      <c r="L2258" s="27" t="s">
        <v>84</v>
      </c>
      <c r="M2258" s="529"/>
      <c r="N2258" s="530"/>
      <c r="O2258" s="172"/>
      <c r="P2258" s="172"/>
      <c r="Q2258" s="531"/>
      <c r="R2258" s="1193"/>
    </row>
    <row r="2259" spans="3:18" hidden="1" outlineLevel="2">
      <c r="C2259" s="7" t="s">
        <v>41</v>
      </c>
      <c r="D2259" s="96" t="s">
        <v>8935</v>
      </c>
      <c r="E2259" s="58" t="s">
        <v>8716</v>
      </c>
      <c r="F2259" s="17"/>
      <c r="G2259" s="18"/>
      <c r="H2259" s="19"/>
      <c r="I2259" s="26" t="s">
        <v>278</v>
      </c>
      <c r="J2259" s="26" t="s">
        <v>3342</v>
      </c>
      <c r="K2259" s="26" t="s">
        <v>132</v>
      </c>
      <c r="L2259" s="27" t="s">
        <v>84</v>
      </c>
      <c r="M2259" s="529"/>
      <c r="N2259" s="530"/>
      <c r="O2259" s="172"/>
      <c r="P2259" s="172"/>
      <c r="Q2259" s="531"/>
      <c r="R2259" s="1193"/>
    </row>
    <row r="2260" spans="3:18" hidden="1" outlineLevel="2">
      <c r="C2260" s="7" t="s">
        <v>41</v>
      </c>
      <c r="D2260" s="96" t="s">
        <v>8935</v>
      </c>
      <c r="E2260" s="58" t="s">
        <v>8716</v>
      </c>
      <c r="F2260" s="17"/>
      <c r="G2260" s="18"/>
      <c r="H2260" s="19"/>
      <c r="I2260" s="20" t="s">
        <v>274</v>
      </c>
      <c r="J2260" s="20" t="s">
        <v>3438</v>
      </c>
      <c r="K2260" s="20"/>
      <c r="L2260" s="21" t="s">
        <v>84</v>
      </c>
      <c r="M2260" s="526"/>
      <c r="N2260" s="527"/>
      <c r="O2260" s="195"/>
      <c r="P2260" s="195"/>
      <c r="Q2260" s="528"/>
      <c r="R2260" s="1193"/>
    </row>
    <row r="2261" spans="3:18" hidden="1" outlineLevel="2">
      <c r="C2261" s="7" t="s">
        <v>41</v>
      </c>
      <c r="D2261" s="96" t="s">
        <v>8935</v>
      </c>
      <c r="E2261" s="58" t="s">
        <v>8716</v>
      </c>
      <c r="F2261" s="17"/>
      <c r="G2261" s="18"/>
      <c r="H2261" s="19"/>
      <c r="I2261" s="26" t="s">
        <v>275</v>
      </c>
      <c r="J2261" s="26" t="s">
        <v>3439</v>
      </c>
      <c r="K2261" s="26" t="s">
        <v>105</v>
      </c>
      <c r="L2261" s="27" t="s">
        <v>84</v>
      </c>
      <c r="M2261" s="529"/>
      <c r="N2261" s="530"/>
      <c r="O2261" s="172"/>
      <c r="P2261" s="172"/>
      <c r="Q2261" s="531"/>
      <c r="R2261" s="1193"/>
    </row>
    <row r="2262" spans="3:18" hidden="1" outlineLevel="2">
      <c r="C2262" s="7" t="s">
        <v>41</v>
      </c>
      <c r="D2262" s="96" t="s">
        <v>8935</v>
      </c>
      <c r="E2262" s="58" t="s">
        <v>8716</v>
      </c>
      <c r="F2262" s="17"/>
      <c r="G2262" s="18"/>
      <c r="H2262" s="19"/>
      <c r="I2262" s="26" t="s">
        <v>276</v>
      </c>
      <c r="J2262" s="26" t="s">
        <v>3440</v>
      </c>
      <c r="K2262" s="26" t="s">
        <v>132</v>
      </c>
      <c r="L2262" s="27" t="s">
        <v>84</v>
      </c>
      <c r="M2262" s="529"/>
      <c r="N2262" s="530"/>
      <c r="O2262" s="550"/>
      <c r="P2262" s="172"/>
      <c r="Q2262" s="531"/>
      <c r="R2262" s="1193"/>
    </row>
    <row r="2263" spans="3:18" hidden="1" outlineLevel="2">
      <c r="C2263" s="7" t="s">
        <v>41</v>
      </c>
      <c r="D2263" s="96" t="s">
        <v>8935</v>
      </c>
      <c r="E2263" s="58" t="s">
        <v>8716</v>
      </c>
      <c r="F2263" s="17"/>
      <c r="G2263" s="18"/>
      <c r="H2263" s="19"/>
      <c r="I2263" s="26" t="s">
        <v>277</v>
      </c>
      <c r="J2263" s="26" t="s">
        <v>3341</v>
      </c>
      <c r="K2263" s="26" t="s">
        <v>132</v>
      </c>
      <c r="L2263" s="27" t="s">
        <v>84</v>
      </c>
      <c r="M2263" s="529"/>
      <c r="N2263" s="530"/>
      <c r="O2263" s="172"/>
      <c r="P2263" s="172"/>
      <c r="Q2263" s="531"/>
      <c r="R2263" s="1193"/>
    </row>
    <row r="2264" spans="3:18" hidden="1" outlineLevel="2">
      <c r="C2264" s="7" t="s">
        <v>41</v>
      </c>
      <c r="D2264" s="96" t="s">
        <v>8935</v>
      </c>
      <c r="E2264" s="58" t="s">
        <v>8716</v>
      </c>
      <c r="F2264" s="17"/>
      <c r="G2264" s="18"/>
      <c r="H2264" s="19"/>
      <c r="I2264" s="26" t="s">
        <v>278</v>
      </c>
      <c r="J2264" s="26" t="s">
        <v>3342</v>
      </c>
      <c r="K2264" s="26" t="s">
        <v>132</v>
      </c>
      <c r="L2264" s="27" t="s">
        <v>84</v>
      </c>
      <c r="M2264" s="529"/>
      <c r="N2264" s="530"/>
      <c r="O2264" s="172"/>
      <c r="P2264" s="172"/>
      <c r="Q2264" s="531"/>
      <c r="R2264" s="1193"/>
    </row>
    <row r="2265" spans="3:18" hidden="1" outlineLevel="2">
      <c r="C2265" s="7" t="s">
        <v>41</v>
      </c>
      <c r="D2265" s="96" t="s">
        <v>8935</v>
      </c>
      <c r="E2265" s="58" t="s">
        <v>8716</v>
      </c>
      <c r="F2265" s="17"/>
      <c r="G2265" s="18"/>
      <c r="H2265" s="19"/>
      <c r="I2265" s="20" t="s">
        <v>274</v>
      </c>
      <c r="J2265" s="20" t="s">
        <v>3438</v>
      </c>
      <c r="K2265" s="20"/>
      <c r="L2265" s="21" t="s">
        <v>84</v>
      </c>
      <c r="M2265" s="526"/>
      <c r="N2265" s="527"/>
      <c r="O2265" s="195"/>
      <c r="P2265" s="195"/>
      <c r="Q2265" s="528"/>
      <c r="R2265" s="1193"/>
    </row>
    <row r="2266" spans="3:18" hidden="1" outlineLevel="2">
      <c r="C2266" s="7" t="s">
        <v>41</v>
      </c>
      <c r="D2266" s="96" t="s">
        <v>8935</v>
      </c>
      <c r="E2266" s="58" t="s">
        <v>8716</v>
      </c>
      <c r="F2266" s="17"/>
      <c r="G2266" s="18"/>
      <c r="H2266" s="19"/>
      <c r="I2266" s="26" t="s">
        <v>275</v>
      </c>
      <c r="J2266" s="26" t="s">
        <v>3439</v>
      </c>
      <c r="K2266" s="26" t="s">
        <v>105</v>
      </c>
      <c r="L2266" s="27" t="s">
        <v>84</v>
      </c>
      <c r="M2266" s="529"/>
      <c r="N2266" s="530"/>
      <c r="O2266" s="172"/>
      <c r="P2266" s="172"/>
      <c r="Q2266" s="531"/>
      <c r="R2266" s="1193"/>
    </row>
    <row r="2267" spans="3:18" hidden="1" outlineLevel="2">
      <c r="C2267" s="7" t="s">
        <v>41</v>
      </c>
      <c r="D2267" s="96" t="s">
        <v>8935</v>
      </c>
      <c r="E2267" s="58" t="s">
        <v>8716</v>
      </c>
      <c r="F2267" s="17"/>
      <c r="G2267" s="18"/>
      <c r="H2267" s="19"/>
      <c r="I2267" s="26" t="s">
        <v>276</v>
      </c>
      <c r="J2267" s="26" t="s">
        <v>3440</v>
      </c>
      <c r="K2267" s="26" t="s">
        <v>132</v>
      </c>
      <c r="L2267" s="27" t="s">
        <v>84</v>
      </c>
      <c r="M2267" s="529"/>
      <c r="N2267" s="530"/>
      <c r="O2267" s="550"/>
      <c r="P2267" s="172"/>
      <c r="Q2267" s="531"/>
      <c r="R2267" s="1193"/>
    </row>
    <row r="2268" spans="3:18" hidden="1" outlineLevel="2">
      <c r="C2268" s="7" t="s">
        <v>41</v>
      </c>
      <c r="D2268" s="96" t="s">
        <v>8935</v>
      </c>
      <c r="E2268" s="58" t="s">
        <v>8716</v>
      </c>
      <c r="F2268" s="17"/>
      <c r="G2268" s="18"/>
      <c r="H2268" s="19"/>
      <c r="I2268" s="26" t="s">
        <v>277</v>
      </c>
      <c r="J2268" s="26" t="s">
        <v>3341</v>
      </c>
      <c r="K2268" s="26" t="s">
        <v>132</v>
      </c>
      <c r="L2268" s="27" t="s">
        <v>84</v>
      </c>
      <c r="M2268" s="529"/>
      <c r="N2268" s="530"/>
      <c r="O2268" s="172"/>
      <c r="P2268" s="172"/>
      <c r="Q2268" s="531"/>
      <c r="R2268" s="1193"/>
    </row>
    <row r="2269" spans="3:18" hidden="1" outlineLevel="2">
      <c r="C2269" s="7" t="s">
        <v>41</v>
      </c>
      <c r="D2269" s="96" t="s">
        <v>8935</v>
      </c>
      <c r="E2269" s="58" t="s">
        <v>8716</v>
      </c>
      <c r="F2269" s="17"/>
      <c r="G2269" s="18"/>
      <c r="H2269" s="19"/>
      <c r="I2269" s="26" t="s">
        <v>278</v>
      </c>
      <c r="J2269" s="26" t="s">
        <v>3342</v>
      </c>
      <c r="K2269" s="26" t="s">
        <v>132</v>
      </c>
      <c r="L2269" s="27" t="s">
        <v>84</v>
      </c>
      <c r="M2269" s="529"/>
      <c r="N2269" s="530"/>
      <c r="O2269" s="172"/>
      <c r="P2269" s="172"/>
      <c r="Q2269" s="531"/>
      <c r="R2269" s="1193"/>
    </row>
    <row r="2270" spans="3:18" hidden="1" outlineLevel="2">
      <c r="C2270" s="7" t="s">
        <v>41</v>
      </c>
      <c r="D2270" s="96" t="s">
        <v>8935</v>
      </c>
      <c r="E2270" s="58" t="s">
        <v>8716</v>
      </c>
      <c r="F2270" s="17"/>
      <c r="G2270" s="18"/>
      <c r="H2270" s="19"/>
      <c r="I2270" s="20" t="s">
        <v>274</v>
      </c>
      <c r="J2270" s="20" t="s">
        <v>3438</v>
      </c>
      <c r="K2270" s="20"/>
      <c r="L2270" s="21" t="s">
        <v>84</v>
      </c>
      <c r="M2270" s="526"/>
      <c r="N2270" s="527"/>
      <c r="O2270" s="195"/>
      <c r="P2270" s="195"/>
      <c r="Q2270" s="528"/>
      <c r="R2270" s="1193"/>
    </row>
    <row r="2271" spans="3:18" hidden="1" outlineLevel="2">
      <c r="C2271" s="7" t="s">
        <v>41</v>
      </c>
      <c r="D2271" s="96" t="s">
        <v>8935</v>
      </c>
      <c r="E2271" s="58" t="s">
        <v>8716</v>
      </c>
      <c r="F2271" s="17"/>
      <c r="G2271" s="18"/>
      <c r="H2271" s="19"/>
      <c r="I2271" s="26" t="s">
        <v>275</v>
      </c>
      <c r="J2271" s="26" t="s">
        <v>3439</v>
      </c>
      <c r="K2271" s="26" t="s">
        <v>105</v>
      </c>
      <c r="L2271" s="27" t="s">
        <v>84</v>
      </c>
      <c r="M2271" s="529"/>
      <c r="N2271" s="530"/>
      <c r="O2271" s="172"/>
      <c r="P2271" s="172"/>
      <c r="Q2271" s="531"/>
      <c r="R2271" s="1193"/>
    </row>
    <row r="2272" spans="3:18" hidden="1" outlineLevel="2">
      <c r="C2272" s="7" t="s">
        <v>41</v>
      </c>
      <c r="D2272" s="96" t="s">
        <v>8935</v>
      </c>
      <c r="E2272" s="58" t="s">
        <v>8716</v>
      </c>
      <c r="F2272" s="17"/>
      <c r="G2272" s="18"/>
      <c r="H2272" s="19"/>
      <c r="I2272" s="26" t="s">
        <v>276</v>
      </c>
      <c r="J2272" s="26" t="s">
        <v>3440</v>
      </c>
      <c r="K2272" s="26" t="s">
        <v>132</v>
      </c>
      <c r="L2272" s="27" t="s">
        <v>84</v>
      </c>
      <c r="M2272" s="529"/>
      <c r="N2272" s="530"/>
      <c r="O2272" s="550"/>
      <c r="P2272" s="172"/>
      <c r="Q2272" s="531"/>
      <c r="R2272" s="1193"/>
    </row>
    <row r="2273" spans="1:18" hidden="1" outlineLevel="2">
      <c r="C2273" s="7" t="s">
        <v>41</v>
      </c>
      <c r="D2273" s="96" t="s">
        <v>8935</v>
      </c>
      <c r="E2273" s="58" t="s">
        <v>8716</v>
      </c>
      <c r="F2273" s="17"/>
      <c r="G2273" s="18"/>
      <c r="H2273" s="19"/>
      <c r="I2273" s="26" t="s">
        <v>277</v>
      </c>
      <c r="J2273" s="26" t="s">
        <v>3341</v>
      </c>
      <c r="K2273" s="26" t="s">
        <v>132</v>
      </c>
      <c r="L2273" s="27" t="s">
        <v>84</v>
      </c>
      <c r="M2273" s="529"/>
      <c r="N2273" s="530"/>
      <c r="O2273" s="172"/>
      <c r="P2273" s="172"/>
      <c r="Q2273" s="531"/>
      <c r="R2273" s="1193"/>
    </row>
    <row r="2274" spans="1:18" ht="13.5" hidden="1" outlineLevel="2" thickBot="1">
      <c r="C2274" s="7" t="s">
        <v>41</v>
      </c>
      <c r="D2274" s="96" t="s">
        <v>8935</v>
      </c>
      <c r="E2274" s="58" t="s">
        <v>8716</v>
      </c>
      <c r="F2274" s="1101"/>
      <c r="G2274" s="828"/>
      <c r="H2274" s="520"/>
      <c r="I2274" s="1102" t="s">
        <v>278</v>
      </c>
      <c r="J2274" s="1102" t="s">
        <v>3342</v>
      </c>
      <c r="K2274" s="1102" t="s">
        <v>132</v>
      </c>
      <c r="L2274" s="1112" t="s">
        <v>84</v>
      </c>
      <c r="M2274" s="1113"/>
      <c r="N2274" s="1114"/>
      <c r="O2274" s="1115"/>
      <c r="P2274" s="1115"/>
      <c r="Q2274" s="536"/>
      <c r="R2274" s="1194"/>
    </row>
    <row r="2275" spans="1:18" ht="13.5" hidden="1" outlineLevel="2" thickBot="1">
      <c r="C2275" s="7" t="s">
        <v>41</v>
      </c>
      <c r="D2275" s="96" t="s">
        <v>8935</v>
      </c>
      <c r="E2275" s="58" t="s">
        <v>8716</v>
      </c>
      <c r="F2275" s="198"/>
      <c r="G2275" s="198"/>
      <c r="H2275" s="198"/>
      <c r="I2275" s="198"/>
      <c r="J2275" s="198"/>
      <c r="K2275" s="198"/>
      <c r="L2275" s="198"/>
      <c r="M2275" s="9"/>
      <c r="N2275" s="9"/>
      <c r="O2275" s="9"/>
      <c r="P2275" s="9"/>
      <c r="Q2275" s="7"/>
    </row>
    <row r="2276" spans="1:18" ht="13.5" outlineLevel="1" collapsed="1" thickBot="1">
      <c r="A2276" s="7" t="s">
        <v>41</v>
      </c>
      <c r="B2276" s="7" t="s">
        <v>41</v>
      </c>
      <c r="D2276" s="96" t="s">
        <v>8935</v>
      </c>
      <c r="E2276" s="3" t="s">
        <v>8911</v>
      </c>
      <c r="F2276" s="13" t="s">
        <v>340</v>
      </c>
      <c r="G2276" s="14">
        <v>69</v>
      </c>
      <c r="H2276" s="14">
        <v>25</v>
      </c>
      <c r="I2276" s="1198" t="s">
        <v>3938</v>
      </c>
      <c r="J2276" s="1199"/>
      <c r="K2276" s="1199"/>
      <c r="L2276" s="1200"/>
      <c r="M2276" s="391" t="s">
        <v>86</v>
      </c>
      <c r="N2276" s="15"/>
      <c r="O2276" s="1190" t="s">
        <v>3543</v>
      </c>
      <c r="P2276" s="1191"/>
      <c r="Q2276" s="226" t="s">
        <v>688</v>
      </c>
    </row>
    <row r="2277" spans="1:18" hidden="1" outlineLevel="2">
      <c r="A2277" s="7" t="s">
        <v>41</v>
      </c>
      <c r="B2277" s="7" t="s">
        <v>41</v>
      </c>
      <c r="D2277" s="96" t="s">
        <v>8935</v>
      </c>
      <c r="E2277" s="58" t="s">
        <v>8911</v>
      </c>
      <c r="F2277" s="17"/>
      <c r="G2277" s="18"/>
      <c r="H2277" s="19"/>
      <c r="I2277" s="26" t="str">
        <f>"7077"</f>
        <v>7077</v>
      </c>
      <c r="J2277" s="26" t="s">
        <v>3470</v>
      </c>
      <c r="K2277" s="26" t="s">
        <v>132</v>
      </c>
      <c r="L2277" s="27" t="s">
        <v>84</v>
      </c>
      <c r="M2277" s="392"/>
      <c r="N2277" s="10"/>
      <c r="O2277" s="47" t="s">
        <v>747</v>
      </c>
      <c r="P2277" s="26" t="s">
        <v>132</v>
      </c>
      <c r="Q2277" s="222" t="s">
        <v>688</v>
      </c>
      <c r="R2277" s="498"/>
    </row>
    <row r="2278" spans="1:18" hidden="1" outlineLevel="2">
      <c r="A2278" s="7" t="s">
        <v>41</v>
      </c>
      <c r="B2278" s="7" t="s">
        <v>41</v>
      </c>
      <c r="D2278" s="96" t="s">
        <v>8935</v>
      </c>
      <c r="E2278" s="58" t="s">
        <v>8911</v>
      </c>
      <c r="F2278" s="17"/>
      <c r="G2278" s="18"/>
      <c r="H2278" s="19"/>
      <c r="I2278" s="20" t="str">
        <f>"7081"</f>
        <v>7081</v>
      </c>
      <c r="J2278" s="20" t="s">
        <v>3471</v>
      </c>
      <c r="K2278" s="20" t="s">
        <v>132</v>
      </c>
      <c r="L2278" s="21" t="s">
        <v>84</v>
      </c>
      <c r="M2278" s="443"/>
      <c r="N2278" s="129"/>
      <c r="O2278" s="169"/>
      <c r="P2278" s="131"/>
      <c r="Q2278" s="219"/>
      <c r="R2278" s="498"/>
    </row>
    <row r="2279" spans="1:18" hidden="1" outlineLevel="2">
      <c r="A2279" s="7" t="s">
        <v>41</v>
      </c>
      <c r="B2279" s="7" t="s">
        <v>41</v>
      </c>
      <c r="D2279" s="96" t="s">
        <v>8935</v>
      </c>
      <c r="E2279" s="58" t="s">
        <v>8911</v>
      </c>
      <c r="F2279" s="17"/>
      <c r="G2279" s="18"/>
      <c r="H2279" s="19"/>
      <c r="I2279" s="20" t="s">
        <v>282</v>
      </c>
      <c r="J2279" s="20" t="s">
        <v>3472</v>
      </c>
      <c r="K2279" s="20"/>
      <c r="L2279" s="21" t="s">
        <v>84</v>
      </c>
      <c r="M2279" s="394"/>
      <c r="N2279" s="23"/>
      <c r="O2279" s="20"/>
      <c r="P2279" s="20"/>
      <c r="Q2279" s="213" t="s">
        <v>688</v>
      </c>
      <c r="R2279" s="498"/>
    </row>
    <row r="2280" spans="1:18" hidden="1" outlineLevel="2">
      <c r="A2280" s="7" t="s">
        <v>41</v>
      </c>
      <c r="B2280" s="7" t="s">
        <v>41</v>
      </c>
      <c r="D2280" s="96" t="s">
        <v>8935</v>
      </c>
      <c r="E2280" s="58" t="s">
        <v>8911</v>
      </c>
      <c r="F2280" s="17"/>
      <c r="G2280" s="18"/>
      <c r="H2280" s="19"/>
      <c r="I2280" s="26" t="s">
        <v>283</v>
      </c>
      <c r="J2280" s="26" t="s">
        <v>3473</v>
      </c>
      <c r="K2280" s="26" t="s">
        <v>174</v>
      </c>
      <c r="L2280" s="27" t="s">
        <v>84</v>
      </c>
      <c r="M2280" s="392" t="s">
        <v>86</v>
      </c>
      <c r="N2280" s="98" t="s">
        <v>632</v>
      </c>
      <c r="O2280" s="26" t="s">
        <v>3957</v>
      </c>
      <c r="P2280" s="26" t="s">
        <v>174</v>
      </c>
      <c r="Q2280" s="214" t="s">
        <v>688</v>
      </c>
      <c r="R2280" s="498"/>
    </row>
    <row r="2281" spans="1:18" hidden="1" outlineLevel="2">
      <c r="A2281" s="7" t="s">
        <v>41</v>
      </c>
      <c r="B2281" s="7" t="s">
        <v>41</v>
      </c>
      <c r="D2281" s="96" t="s">
        <v>8935</v>
      </c>
      <c r="E2281" s="58" t="s">
        <v>8911</v>
      </c>
      <c r="F2281" s="17"/>
      <c r="G2281" s="18"/>
      <c r="H2281" s="19"/>
      <c r="I2281" s="26" t="s">
        <v>284</v>
      </c>
      <c r="J2281" s="26" t="s">
        <v>3341</v>
      </c>
      <c r="K2281" s="26" t="s">
        <v>132</v>
      </c>
      <c r="L2281" s="27" t="s">
        <v>84</v>
      </c>
      <c r="M2281" s="442"/>
      <c r="N2281" s="124"/>
      <c r="O2281" s="127"/>
      <c r="P2281" s="127"/>
      <c r="Q2281" s="218"/>
      <c r="R2281" s="498"/>
    </row>
    <row r="2282" spans="1:18" hidden="1" outlineLevel="2">
      <c r="A2282" s="7" t="s">
        <v>41</v>
      </c>
      <c r="B2282" s="7" t="s">
        <v>41</v>
      </c>
      <c r="D2282" s="96" t="s">
        <v>8935</v>
      </c>
      <c r="E2282" s="58" t="s">
        <v>8911</v>
      </c>
      <c r="F2282" s="17"/>
      <c r="G2282" s="18"/>
      <c r="H2282" s="19"/>
      <c r="I2282" s="26" t="s">
        <v>285</v>
      </c>
      <c r="J2282" s="26" t="s">
        <v>3342</v>
      </c>
      <c r="K2282" s="26" t="s">
        <v>132</v>
      </c>
      <c r="L2282" s="27" t="s">
        <v>84</v>
      </c>
      <c r="M2282" s="442"/>
      <c r="N2282" s="124"/>
      <c r="O2282" s="127"/>
      <c r="P2282" s="127"/>
      <c r="Q2282" s="218"/>
      <c r="R2282" s="498"/>
    </row>
    <row r="2283" spans="1:18" hidden="1" outlineLevel="2">
      <c r="A2283" s="7" t="s">
        <v>41</v>
      </c>
      <c r="B2283" s="7" t="s">
        <v>41</v>
      </c>
      <c r="D2283" s="96" t="s">
        <v>8935</v>
      </c>
      <c r="E2283" s="58" t="s">
        <v>8911</v>
      </c>
      <c r="F2283" s="17"/>
      <c r="G2283" s="18"/>
      <c r="H2283" s="19"/>
      <c r="I2283" s="26" t="s">
        <v>286</v>
      </c>
      <c r="J2283" s="26" t="s">
        <v>3474</v>
      </c>
      <c r="K2283" s="26" t="s">
        <v>105</v>
      </c>
      <c r="L2283" s="27" t="s">
        <v>84</v>
      </c>
      <c r="M2283" s="392" t="s">
        <v>86</v>
      </c>
      <c r="N2283" s="98" t="s">
        <v>630</v>
      </c>
      <c r="O2283" s="26" t="s">
        <v>3958</v>
      </c>
      <c r="P2283" s="26" t="s">
        <v>2744</v>
      </c>
      <c r="Q2283" s="214" t="s">
        <v>688</v>
      </c>
      <c r="R2283" s="498"/>
    </row>
    <row r="2284" spans="1:18" hidden="1" outlineLevel="2">
      <c r="A2284" s="7" t="s">
        <v>41</v>
      </c>
      <c r="B2284" s="7" t="s">
        <v>41</v>
      </c>
      <c r="D2284" s="96" t="s">
        <v>8935</v>
      </c>
      <c r="E2284" s="58" t="s">
        <v>8911</v>
      </c>
      <c r="F2284" s="17"/>
      <c r="G2284" s="18"/>
      <c r="H2284" s="19"/>
      <c r="I2284" s="26" t="s">
        <v>286</v>
      </c>
      <c r="J2284" s="26" t="s">
        <v>3474</v>
      </c>
      <c r="K2284" s="26" t="s">
        <v>105</v>
      </c>
      <c r="L2284" s="27" t="s">
        <v>84</v>
      </c>
      <c r="M2284" s="392" t="s">
        <v>86</v>
      </c>
      <c r="N2284" s="10" t="s">
        <v>631</v>
      </c>
      <c r="O2284" s="26" t="s">
        <v>3959</v>
      </c>
      <c r="P2284" s="26" t="s">
        <v>2744</v>
      </c>
      <c r="Q2284" s="216" t="s">
        <v>84</v>
      </c>
      <c r="R2284" s="498"/>
    </row>
    <row r="2285" spans="1:18" hidden="1" outlineLevel="2">
      <c r="A2285" s="7" t="s">
        <v>41</v>
      </c>
      <c r="B2285" s="7" t="s">
        <v>41</v>
      </c>
      <c r="D2285" s="96" t="s">
        <v>8935</v>
      </c>
      <c r="E2285" s="58" t="s">
        <v>8911</v>
      </c>
      <c r="F2285" s="17"/>
      <c r="G2285" s="18"/>
      <c r="H2285" s="19"/>
      <c r="I2285" s="26" t="s">
        <v>287</v>
      </c>
      <c r="J2285" s="26" t="s">
        <v>3475</v>
      </c>
      <c r="K2285" s="26" t="s">
        <v>132</v>
      </c>
      <c r="L2285" s="27" t="s">
        <v>84</v>
      </c>
      <c r="M2285" s="442"/>
      <c r="N2285" s="124"/>
      <c r="O2285" s="127"/>
      <c r="P2285" s="127"/>
      <c r="Q2285" s="218"/>
      <c r="R2285" s="498"/>
    </row>
    <row r="2286" spans="1:18" ht="13.5" hidden="1" outlineLevel="2" thickBot="1">
      <c r="A2286" s="7" t="s">
        <v>41</v>
      </c>
      <c r="B2286" s="7" t="s">
        <v>41</v>
      </c>
      <c r="D2286" s="96" t="s">
        <v>8935</v>
      </c>
      <c r="E2286" s="58" t="s">
        <v>8911</v>
      </c>
      <c r="F2286" s="38"/>
      <c r="G2286" s="39"/>
      <c r="H2286" s="40"/>
      <c r="I2286" s="41" t="str">
        <f>"7383"</f>
        <v>7383</v>
      </c>
      <c r="J2286" s="41" t="s">
        <v>3476</v>
      </c>
      <c r="K2286" s="41" t="s">
        <v>132</v>
      </c>
      <c r="L2286" s="42" t="s">
        <v>84</v>
      </c>
      <c r="M2286" s="444"/>
      <c r="N2286" s="136"/>
      <c r="O2286" s="137"/>
      <c r="P2286" s="137"/>
      <c r="Q2286" s="220"/>
      <c r="R2286" s="498"/>
    </row>
    <row r="2287" spans="1:18" ht="13.5" hidden="1" outlineLevel="2" thickBot="1">
      <c r="A2287" s="7" t="s">
        <v>41</v>
      </c>
      <c r="B2287" s="7" t="s">
        <v>41</v>
      </c>
      <c r="D2287" s="96" t="s">
        <v>8935</v>
      </c>
      <c r="E2287" s="58" t="s">
        <v>8911</v>
      </c>
      <c r="F2287" s="198"/>
      <c r="G2287" s="198"/>
      <c r="H2287" s="198"/>
      <c r="I2287" s="198"/>
      <c r="J2287" s="198"/>
      <c r="K2287" s="198"/>
      <c r="L2287" s="198"/>
      <c r="M2287" s="9"/>
      <c r="N2287" s="9"/>
      <c r="O2287" s="9"/>
      <c r="P2287" s="9"/>
      <c r="Q2287" s="7"/>
    </row>
    <row r="2288" spans="1:18" ht="13.5" outlineLevel="1" collapsed="1" thickBot="1">
      <c r="A2288" s="7" t="s">
        <v>41</v>
      </c>
      <c r="B2288" s="7" t="s">
        <v>41</v>
      </c>
      <c r="C2288" s="7" t="s">
        <v>41</v>
      </c>
      <c r="D2288" s="96" t="s">
        <v>8935</v>
      </c>
      <c r="E2288" s="3" t="s">
        <v>8947</v>
      </c>
      <c r="F2288" s="13" t="s">
        <v>340</v>
      </c>
      <c r="G2288" s="14">
        <v>69</v>
      </c>
      <c r="H2288" s="14">
        <v>25</v>
      </c>
      <c r="I2288" s="1198" t="s">
        <v>8948</v>
      </c>
      <c r="J2288" s="1199"/>
      <c r="K2288" s="1199"/>
      <c r="L2288" s="1200"/>
      <c r="M2288" s="391" t="s">
        <v>86</v>
      </c>
      <c r="N2288" s="15"/>
      <c r="O2288" s="1190" t="s">
        <v>3543</v>
      </c>
      <c r="P2288" s="1191"/>
      <c r="Q2288" s="226" t="s">
        <v>688</v>
      </c>
    </row>
    <row r="2289" spans="1:18" hidden="1" outlineLevel="2">
      <c r="A2289" s="7" t="s">
        <v>41</v>
      </c>
      <c r="B2289" s="7" t="s">
        <v>41</v>
      </c>
      <c r="C2289" s="7" t="s">
        <v>41</v>
      </c>
      <c r="D2289" s="96" t="s">
        <v>8935</v>
      </c>
      <c r="E2289" s="58" t="s">
        <v>8947</v>
      </c>
      <c r="F2289" s="17"/>
      <c r="G2289" s="18"/>
      <c r="H2289" s="19"/>
      <c r="I2289" s="26" t="str">
        <f>"7077"</f>
        <v>7077</v>
      </c>
      <c r="J2289" s="26" t="s">
        <v>3470</v>
      </c>
      <c r="K2289" s="26" t="s">
        <v>132</v>
      </c>
      <c r="L2289" s="27" t="s">
        <v>84</v>
      </c>
      <c r="M2289" s="392"/>
      <c r="N2289" s="10"/>
      <c r="O2289" s="47" t="s">
        <v>747</v>
      </c>
      <c r="P2289" s="26" t="s">
        <v>132</v>
      </c>
      <c r="Q2289" s="222" t="s">
        <v>688</v>
      </c>
      <c r="R2289" s="1228" t="s">
        <v>8949</v>
      </c>
    </row>
    <row r="2290" spans="1:18" hidden="1" outlineLevel="2">
      <c r="A2290" s="7" t="s">
        <v>41</v>
      </c>
      <c r="B2290" s="7" t="s">
        <v>41</v>
      </c>
      <c r="C2290" s="7" t="s">
        <v>41</v>
      </c>
      <c r="D2290" s="96" t="s">
        <v>8935</v>
      </c>
      <c r="E2290" s="58" t="s">
        <v>8947</v>
      </c>
      <c r="F2290" s="17"/>
      <c r="G2290" s="18"/>
      <c r="H2290" s="19"/>
      <c r="I2290" s="20" t="str">
        <f>"7081"</f>
        <v>7081</v>
      </c>
      <c r="J2290" s="20" t="s">
        <v>3471</v>
      </c>
      <c r="K2290" s="20" t="s">
        <v>132</v>
      </c>
      <c r="L2290" s="21" t="s">
        <v>84</v>
      </c>
      <c r="M2290" s="443"/>
      <c r="N2290" s="129"/>
      <c r="O2290" s="169"/>
      <c r="P2290" s="131"/>
      <c r="Q2290" s="219"/>
      <c r="R2290" s="1193"/>
    </row>
    <row r="2291" spans="1:18" hidden="1" outlineLevel="2">
      <c r="A2291" s="7" t="s">
        <v>41</v>
      </c>
      <c r="B2291" s="7" t="s">
        <v>41</v>
      </c>
      <c r="C2291" s="7" t="s">
        <v>41</v>
      </c>
      <c r="D2291" s="96" t="s">
        <v>8935</v>
      </c>
      <c r="E2291" s="58" t="s">
        <v>8947</v>
      </c>
      <c r="F2291" s="17"/>
      <c r="G2291" s="18"/>
      <c r="H2291" s="19"/>
      <c r="I2291" s="20" t="s">
        <v>282</v>
      </c>
      <c r="J2291" s="20" t="s">
        <v>3472</v>
      </c>
      <c r="K2291" s="20"/>
      <c r="L2291" s="21" t="s">
        <v>84</v>
      </c>
      <c r="M2291" s="394"/>
      <c r="N2291" s="23"/>
      <c r="O2291" s="20"/>
      <c r="P2291" s="20"/>
      <c r="Q2291" s="213" t="s">
        <v>688</v>
      </c>
      <c r="R2291" s="1193"/>
    </row>
    <row r="2292" spans="1:18" hidden="1" outlineLevel="2">
      <c r="A2292" s="7" t="s">
        <v>41</v>
      </c>
      <c r="B2292" s="7" t="s">
        <v>41</v>
      </c>
      <c r="C2292" s="7" t="s">
        <v>41</v>
      </c>
      <c r="D2292" s="96" t="s">
        <v>8935</v>
      </c>
      <c r="E2292" s="58" t="s">
        <v>8947</v>
      </c>
      <c r="F2292" s="17"/>
      <c r="G2292" s="18"/>
      <c r="H2292" s="19"/>
      <c r="I2292" s="26" t="s">
        <v>283</v>
      </c>
      <c r="J2292" s="26" t="s">
        <v>3473</v>
      </c>
      <c r="K2292" s="26" t="s">
        <v>174</v>
      </c>
      <c r="L2292" s="27" t="s">
        <v>84</v>
      </c>
      <c r="M2292" s="392" t="s">
        <v>86</v>
      </c>
      <c r="N2292" s="98" t="s">
        <v>632</v>
      </c>
      <c r="O2292" s="26" t="s">
        <v>8770</v>
      </c>
      <c r="P2292" s="26" t="s">
        <v>174</v>
      </c>
      <c r="Q2292" s="214" t="s">
        <v>688</v>
      </c>
      <c r="R2292" s="1193"/>
    </row>
    <row r="2293" spans="1:18" hidden="1" outlineLevel="2">
      <c r="A2293" s="7" t="s">
        <v>41</v>
      </c>
      <c r="B2293" s="7" t="s">
        <v>41</v>
      </c>
      <c r="C2293" s="7" t="s">
        <v>41</v>
      </c>
      <c r="D2293" s="96" t="s">
        <v>8935</v>
      </c>
      <c r="E2293" s="58" t="s">
        <v>8947</v>
      </c>
      <c r="F2293" s="17"/>
      <c r="G2293" s="18"/>
      <c r="H2293" s="19"/>
      <c r="I2293" s="26" t="s">
        <v>284</v>
      </c>
      <c r="J2293" s="26" t="s">
        <v>3341</v>
      </c>
      <c r="K2293" s="26" t="s">
        <v>132</v>
      </c>
      <c r="L2293" s="27" t="s">
        <v>84</v>
      </c>
      <c r="M2293" s="442"/>
      <c r="N2293" s="124"/>
      <c r="O2293" s="127"/>
      <c r="P2293" s="127"/>
      <c r="Q2293" s="218"/>
      <c r="R2293" s="1193"/>
    </row>
    <row r="2294" spans="1:18" hidden="1" outlineLevel="2">
      <c r="A2294" s="7" t="s">
        <v>41</v>
      </c>
      <c r="B2294" s="7" t="s">
        <v>41</v>
      </c>
      <c r="C2294" s="7" t="s">
        <v>41</v>
      </c>
      <c r="D2294" s="96" t="s">
        <v>8935</v>
      </c>
      <c r="E2294" s="58" t="s">
        <v>8947</v>
      </c>
      <c r="F2294" s="17"/>
      <c r="G2294" s="18"/>
      <c r="H2294" s="19"/>
      <c r="I2294" s="26" t="s">
        <v>285</v>
      </c>
      <c r="J2294" s="26" t="s">
        <v>3342</v>
      </c>
      <c r="K2294" s="26" t="s">
        <v>132</v>
      </c>
      <c r="L2294" s="27" t="s">
        <v>84</v>
      </c>
      <c r="M2294" s="442"/>
      <c r="N2294" s="124"/>
      <c r="O2294" s="127"/>
      <c r="P2294" s="127"/>
      <c r="Q2294" s="218"/>
      <c r="R2294" s="1193"/>
    </row>
    <row r="2295" spans="1:18" hidden="1" outlineLevel="2">
      <c r="A2295" s="7" t="s">
        <v>41</v>
      </c>
      <c r="B2295" s="7" t="s">
        <v>41</v>
      </c>
      <c r="C2295" s="7" t="s">
        <v>41</v>
      </c>
      <c r="D2295" s="96" t="s">
        <v>8935</v>
      </c>
      <c r="E2295" s="58" t="s">
        <v>8947</v>
      </c>
      <c r="F2295" s="17"/>
      <c r="G2295" s="18"/>
      <c r="H2295" s="19"/>
      <c r="I2295" s="26" t="s">
        <v>286</v>
      </c>
      <c r="J2295" s="26" t="s">
        <v>3474</v>
      </c>
      <c r="K2295" s="26" t="s">
        <v>105</v>
      </c>
      <c r="L2295" s="27" t="s">
        <v>84</v>
      </c>
      <c r="M2295" s="392" t="s">
        <v>86</v>
      </c>
      <c r="N2295" s="98" t="s">
        <v>630</v>
      </c>
      <c r="O2295" s="26" t="s">
        <v>8768</v>
      </c>
      <c r="P2295" s="26" t="s">
        <v>105</v>
      </c>
      <c r="Q2295" s="214" t="s">
        <v>688</v>
      </c>
      <c r="R2295" s="1193"/>
    </row>
    <row r="2296" spans="1:18" hidden="1" outlineLevel="2">
      <c r="A2296" s="7" t="s">
        <v>41</v>
      </c>
      <c r="B2296" s="7" t="s">
        <v>41</v>
      </c>
      <c r="C2296" s="7" t="s">
        <v>41</v>
      </c>
      <c r="D2296" s="96" t="s">
        <v>8935</v>
      </c>
      <c r="E2296" s="58" t="s">
        <v>8947</v>
      </c>
      <c r="F2296" s="17"/>
      <c r="G2296" s="18"/>
      <c r="H2296" s="19"/>
      <c r="I2296" s="26" t="s">
        <v>286</v>
      </c>
      <c r="J2296" s="26" t="s">
        <v>3474</v>
      </c>
      <c r="K2296" s="26" t="s">
        <v>105</v>
      </c>
      <c r="L2296" s="27" t="s">
        <v>84</v>
      </c>
      <c r="M2296" s="392" t="s">
        <v>86</v>
      </c>
      <c r="N2296" s="10" t="s">
        <v>631</v>
      </c>
      <c r="O2296" s="26" t="s">
        <v>8769</v>
      </c>
      <c r="P2296" s="26" t="s">
        <v>105</v>
      </c>
      <c r="Q2296" s="216" t="s">
        <v>84</v>
      </c>
      <c r="R2296" s="1193"/>
    </row>
    <row r="2297" spans="1:18" hidden="1" outlineLevel="2">
      <c r="A2297" s="7" t="s">
        <v>41</v>
      </c>
      <c r="B2297" s="7" t="s">
        <v>41</v>
      </c>
      <c r="C2297" s="7" t="s">
        <v>41</v>
      </c>
      <c r="D2297" s="96" t="s">
        <v>8935</v>
      </c>
      <c r="E2297" s="58" t="s">
        <v>8947</v>
      </c>
      <c r="F2297" s="17"/>
      <c r="G2297" s="18"/>
      <c r="H2297" s="19"/>
      <c r="I2297" s="26" t="s">
        <v>287</v>
      </c>
      <c r="J2297" s="26" t="s">
        <v>3475</v>
      </c>
      <c r="K2297" s="26" t="s">
        <v>132</v>
      </c>
      <c r="L2297" s="27" t="s">
        <v>84</v>
      </c>
      <c r="M2297" s="442"/>
      <c r="N2297" s="124"/>
      <c r="O2297" s="127"/>
      <c r="P2297" s="127"/>
      <c r="Q2297" s="218"/>
      <c r="R2297" s="1193"/>
    </row>
    <row r="2298" spans="1:18" ht="13.5" hidden="1" outlineLevel="2" thickBot="1">
      <c r="A2298" s="7" t="s">
        <v>41</v>
      </c>
      <c r="B2298" s="7" t="s">
        <v>41</v>
      </c>
      <c r="C2298" s="7" t="s">
        <v>41</v>
      </c>
      <c r="D2298" s="96" t="s">
        <v>8935</v>
      </c>
      <c r="E2298" s="58" t="s">
        <v>8947</v>
      </c>
      <c r="F2298" s="38"/>
      <c r="G2298" s="39"/>
      <c r="H2298" s="40"/>
      <c r="I2298" s="41" t="str">
        <f>"7383"</f>
        <v>7383</v>
      </c>
      <c r="J2298" s="41" t="s">
        <v>3476</v>
      </c>
      <c r="K2298" s="41" t="s">
        <v>132</v>
      </c>
      <c r="L2298" s="42" t="s">
        <v>84</v>
      </c>
      <c r="M2298" s="444"/>
      <c r="N2298" s="136"/>
      <c r="O2298" s="137"/>
      <c r="P2298" s="137"/>
      <c r="Q2298" s="220"/>
      <c r="R2298" s="1195"/>
    </row>
    <row r="2299" spans="1:18" ht="13.5" hidden="1" outlineLevel="2" thickBot="1">
      <c r="A2299" s="7" t="s">
        <v>41</v>
      </c>
      <c r="B2299" s="7" t="s">
        <v>41</v>
      </c>
      <c r="C2299" s="7" t="s">
        <v>41</v>
      </c>
      <c r="D2299" s="96" t="s">
        <v>8935</v>
      </c>
      <c r="E2299" s="58" t="s">
        <v>8947</v>
      </c>
      <c r="F2299" s="198"/>
      <c r="G2299" s="198"/>
      <c r="H2299" s="198"/>
      <c r="I2299" s="198"/>
      <c r="J2299" s="198"/>
      <c r="K2299" s="198"/>
      <c r="L2299" s="198"/>
      <c r="M2299" s="9"/>
      <c r="N2299" s="9"/>
      <c r="O2299" s="9"/>
      <c r="P2299" s="9"/>
      <c r="Q2299" s="7"/>
    </row>
    <row r="2300" spans="1:18" ht="13.5" outlineLevel="1" collapsed="1" thickBot="1">
      <c r="A2300" s="7" t="s">
        <v>41</v>
      </c>
      <c r="B2300" s="7" t="s">
        <v>41</v>
      </c>
      <c r="D2300" s="96" t="s">
        <v>8935</v>
      </c>
      <c r="E2300" s="3" t="s">
        <v>8912</v>
      </c>
      <c r="F2300" s="13" t="s">
        <v>578</v>
      </c>
      <c r="G2300" s="14">
        <v>71</v>
      </c>
      <c r="H2300" s="14">
        <v>25</v>
      </c>
      <c r="I2300" s="1198" t="s">
        <v>3939</v>
      </c>
      <c r="J2300" s="1199"/>
      <c r="K2300" s="1199"/>
      <c r="L2300" s="1200"/>
      <c r="M2300" s="391" t="s">
        <v>86</v>
      </c>
      <c r="N2300" s="15"/>
      <c r="O2300" s="1190" t="s">
        <v>3543</v>
      </c>
      <c r="P2300" s="1191"/>
      <c r="Q2300" s="226" t="s">
        <v>688</v>
      </c>
    </row>
    <row r="2301" spans="1:18" ht="13" hidden="1" customHeight="1" outlineLevel="2">
      <c r="A2301" s="7" t="s">
        <v>41</v>
      </c>
      <c r="B2301" s="7" t="s">
        <v>41</v>
      </c>
      <c r="D2301" s="96" t="s">
        <v>8935</v>
      </c>
      <c r="E2301" s="58" t="s">
        <v>8912</v>
      </c>
      <c r="F2301" s="17"/>
      <c r="G2301" s="18"/>
      <c r="H2301" s="19"/>
      <c r="I2301" s="26" t="s">
        <v>299</v>
      </c>
      <c r="J2301" s="26" t="s">
        <v>3446</v>
      </c>
      <c r="K2301" s="26"/>
      <c r="L2301" s="27" t="s">
        <v>688</v>
      </c>
      <c r="M2301" s="392"/>
      <c r="N2301" s="10"/>
      <c r="O2301" s="26"/>
      <c r="P2301" s="26"/>
      <c r="Q2301" s="222" t="s">
        <v>688</v>
      </c>
      <c r="R2301" s="498"/>
    </row>
    <row r="2302" spans="1:18" hidden="1" outlineLevel="2">
      <c r="A2302" s="7" t="s">
        <v>41</v>
      </c>
      <c r="B2302" s="7" t="s">
        <v>41</v>
      </c>
      <c r="D2302" s="96" t="s">
        <v>8935</v>
      </c>
      <c r="E2302" s="58" t="s">
        <v>8912</v>
      </c>
      <c r="F2302" s="17"/>
      <c r="G2302" s="18"/>
      <c r="H2302" s="19"/>
      <c r="I2302" s="26" t="s">
        <v>300</v>
      </c>
      <c r="J2302" s="26" t="s">
        <v>3447</v>
      </c>
      <c r="K2302" s="26" t="s">
        <v>132</v>
      </c>
      <c r="L2302" s="27" t="s">
        <v>688</v>
      </c>
      <c r="M2302" s="392"/>
      <c r="N2302" s="10"/>
      <c r="O2302" s="47" t="s">
        <v>753</v>
      </c>
      <c r="P2302" s="26" t="s">
        <v>132</v>
      </c>
      <c r="Q2302" s="214" t="s">
        <v>688</v>
      </c>
      <c r="R2302" s="498"/>
    </row>
    <row r="2303" spans="1:18" hidden="1" outlineLevel="2">
      <c r="A2303" s="7" t="s">
        <v>41</v>
      </c>
      <c r="B2303" s="7" t="s">
        <v>41</v>
      </c>
      <c r="D2303" s="96" t="s">
        <v>8935</v>
      </c>
      <c r="E2303" s="58" t="s">
        <v>8912</v>
      </c>
      <c r="F2303" s="17"/>
      <c r="G2303" s="18"/>
      <c r="H2303" s="19"/>
      <c r="I2303" s="26" t="s">
        <v>301</v>
      </c>
      <c r="J2303" s="26" t="s">
        <v>3448</v>
      </c>
      <c r="K2303" s="26" t="s">
        <v>302</v>
      </c>
      <c r="L2303" s="27" t="s">
        <v>688</v>
      </c>
      <c r="M2303" s="392" t="s">
        <v>86</v>
      </c>
      <c r="N2303" s="98" t="s">
        <v>633</v>
      </c>
      <c r="O2303" s="26" t="s">
        <v>3960</v>
      </c>
      <c r="P2303" s="26" t="s">
        <v>1110</v>
      </c>
      <c r="Q2303" s="214" t="s">
        <v>688</v>
      </c>
      <c r="R2303" s="498"/>
    </row>
    <row r="2304" spans="1:18" ht="36.5" hidden="1" outlineLevel="2" thickBot="1">
      <c r="A2304" s="7" t="s">
        <v>41</v>
      </c>
      <c r="B2304" s="7" t="s">
        <v>41</v>
      </c>
      <c r="D2304" s="96" t="s">
        <v>8935</v>
      </c>
      <c r="E2304" s="58" t="s">
        <v>8912</v>
      </c>
      <c r="F2304" s="38"/>
      <c r="G2304" s="39"/>
      <c r="H2304" s="40"/>
      <c r="I2304" s="48" t="s">
        <v>303</v>
      </c>
      <c r="J2304" s="48" t="s">
        <v>3449</v>
      </c>
      <c r="K2304" s="48" t="s">
        <v>132</v>
      </c>
      <c r="L2304" s="49" t="s">
        <v>84</v>
      </c>
      <c r="M2304" s="445" t="s">
        <v>86</v>
      </c>
      <c r="N2304" s="62" t="s">
        <v>634</v>
      </c>
      <c r="O2304" s="85" t="s">
        <v>3894</v>
      </c>
      <c r="P2304" s="48" t="s">
        <v>137</v>
      </c>
      <c r="Q2304" s="224" t="s">
        <v>84</v>
      </c>
      <c r="R2304" s="498"/>
    </row>
    <row r="2305" spans="1:18" ht="13.5" hidden="1" outlineLevel="2" thickBot="1">
      <c r="A2305" s="7" t="s">
        <v>41</v>
      </c>
      <c r="B2305" s="7" t="s">
        <v>41</v>
      </c>
      <c r="D2305" s="96" t="s">
        <v>8935</v>
      </c>
      <c r="E2305" s="58" t="s">
        <v>8912</v>
      </c>
      <c r="F2305" s="198"/>
      <c r="G2305" s="198"/>
      <c r="H2305" s="198"/>
      <c r="I2305" s="198"/>
      <c r="J2305" s="198"/>
      <c r="K2305" s="198"/>
      <c r="L2305" s="198"/>
      <c r="M2305" s="9"/>
      <c r="N2305" s="9"/>
      <c r="O2305" s="9"/>
      <c r="P2305" s="9"/>
      <c r="Q2305" s="7"/>
    </row>
    <row r="2306" spans="1:18" ht="13.5" outlineLevel="1" collapsed="1" thickBot="1">
      <c r="A2306" s="7" t="s">
        <v>41</v>
      </c>
      <c r="B2306" s="7" t="s">
        <v>41</v>
      </c>
      <c r="C2306" s="7" t="s">
        <v>41</v>
      </c>
      <c r="D2306" s="96" t="s">
        <v>8935</v>
      </c>
      <c r="E2306" s="3" t="s">
        <v>8950</v>
      </c>
      <c r="F2306" s="13" t="s">
        <v>578</v>
      </c>
      <c r="G2306" s="14">
        <v>71</v>
      </c>
      <c r="H2306" s="14">
        <v>25</v>
      </c>
      <c r="I2306" s="1198" t="s">
        <v>8771</v>
      </c>
      <c r="J2306" s="1199"/>
      <c r="K2306" s="1199"/>
      <c r="L2306" s="1200"/>
      <c r="M2306" s="391" t="s">
        <v>86</v>
      </c>
      <c r="N2306" s="15"/>
      <c r="O2306" s="1190" t="s">
        <v>3543</v>
      </c>
      <c r="P2306" s="1191"/>
      <c r="Q2306" s="226" t="s">
        <v>688</v>
      </c>
    </row>
    <row r="2307" spans="1:18" hidden="1" outlineLevel="2">
      <c r="A2307" s="7" t="s">
        <v>41</v>
      </c>
      <c r="B2307" s="7" t="s">
        <v>41</v>
      </c>
      <c r="C2307" s="7" t="s">
        <v>41</v>
      </c>
      <c r="D2307" s="96" t="s">
        <v>8935</v>
      </c>
      <c r="E2307" s="58" t="s">
        <v>8950</v>
      </c>
      <c r="F2307" s="17"/>
      <c r="G2307" s="18"/>
      <c r="H2307" s="19"/>
      <c r="I2307" s="26" t="s">
        <v>299</v>
      </c>
      <c r="J2307" s="26" t="s">
        <v>3446</v>
      </c>
      <c r="K2307" s="26"/>
      <c r="L2307" s="27" t="s">
        <v>688</v>
      </c>
      <c r="M2307" s="392"/>
      <c r="N2307" s="10"/>
      <c r="O2307" s="26"/>
      <c r="P2307" s="26"/>
      <c r="Q2307" s="222" t="s">
        <v>688</v>
      </c>
      <c r="R2307" s="1192" t="s">
        <v>5433</v>
      </c>
    </row>
    <row r="2308" spans="1:18" hidden="1" outlineLevel="2">
      <c r="A2308" s="7" t="s">
        <v>41</v>
      </c>
      <c r="B2308" s="7" t="s">
        <v>41</v>
      </c>
      <c r="C2308" s="7" t="s">
        <v>41</v>
      </c>
      <c r="D2308" s="96" t="s">
        <v>8935</v>
      </c>
      <c r="E2308" s="58" t="s">
        <v>8950</v>
      </c>
      <c r="F2308" s="17"/>
      <c r="G2308" s="18"/>
      <c r="H2308" s="19"/>
      <c r="I2308" s="26" t="s">
        <v>300</v>
      </c>
      <c r="J2308" s="26" t="s">
        <v>3447</v>
      </c>
      <c r="K2308" s="26" t="s">
        <v>132</v>
      </c>
      <c r="L2308" s="27" t="s">
        <v>688</v>
      </c>
      <c r="M2308" s="392"/>
      <c r="N2308" s="10"/>
      <c r="O2308" s="47" t="s">
        <v>753</v>
      </c>
      <c r="P2308" s="26" t="s">
        <v>132</v>
      </c>
      <c r="Q2308" s="214" t="s">
        <v>688</v>
      </c>
      <c r="R2308" s="1193"/>
    </row>
    <row r="2309" spans="1:18" hidden="1" outlineLevel="2">
      <c r="A2309" s="7" t="s">
        <v>41</v>
      </c>
      <c r="B2309" s="7" t="s">
        <v>41</v>
      </c>
      <c r="C2309" s="7" t="s">
        <v>41</v>
      </c>
      <c r="D2309" s="96" t="s">
        <v>8935</v>
      </c>
      <c r="E2309" s="58" t="s">
        <v>8950</v>
      </c>
      <c r="F2309" s="17"/>
      <c r="G2309" s="18"/>
      <c r="H2309" s="19"/>
      <c r="I2309" s="26" t="s">
        <v>301</v>
      </c>
      <c r="J2309" s="26" t="s">
        <v>3448</v>
      </c>
      <c r="K2309" s="26" t="s">
        <v>302</v>
      </c>
      <c r="L2309" s="27" t="s">
        <v>688</v>
      </c>
      <c r="M2309" s="392" t="s">
        <v>86</v>
      </c>
      <c r="N2309" s="98" t="s">
        <v>633</v>
      </c>
      <c r="O2309" s="26" t="s">
        <v>8771</v>
      </c>
      <c r="P2309" s="26" t="s">
        <v>1110</v>
      </c>
      <c r="Q2309" s="214" t="s">
        <v>688</v>
      </c>
      <c r="R2309" s="1193"/>
    </row>
    <row r="2310" spans="1:18" ht="13.5" hidden="1" outlineLevel="2" thickBot="1">
      <c r="A2310" s="7" t="s">
        <v>41</v>
      </c>
      <c r="B2310" s="7" t="s">
        <v>41</v>
      </c>
      <c r="C2310" s="7" t="s">
        <v>41</v>
      </c>
      <c r="D2310" s="96" t="s">
        <v>8935</v>
      </c>
      <c r="E2310" s="58" t="s">
        <v>8950</v>
      </c>
      <c r="F2310" s="38"/>
      <c r="G2310" s="39"/>
      <c r="H2310" s="40"/>
      <c r="I2310" s="48" t="s">
        <v>303</v>
      </c>
      <c r="J2310" s="48" t="s">
        <v>3449</v>
      </c>
      <c r="K2310" s="48" t="s">
        <v>132</v>
      </c>
      <c r="L2310" s="49" t="s">
        <v>84</v>
      </c>
      <c r="M2310" s="553"/>
      <c r="N2310" s="554"/>
      <c r="O2310" s="551"/>
      <c r="P2310" s="552"/>
      <c r="Q2310" s="555"/>
      <c r="R2310" s="1194"/>
    </row>
    <row r="2311" spans="1:18" ht="13.5" hidden="1" outlineLevel="2" thickBot="1">
      <c r="A2311" s="7" t="s">
        <v>41</v>
      </c>
      <c r="B2311" s="7" t="s">
        <v>41</v>
      </c>
      <c r="C2311" s="7" t="s">
        <v>41</v>
      </c>
      <c r="D2311" s="96" t="s">
        <v>8935</v>
      </c>
      <c r="E2311" s="58" t="s">
        <v>8950</v>
      </c>
      <c r="F2311" s="198"/>
      <c r="G2311" s="198"/>
      <c r="H2311" s="198"/>
      <c r="I2311" s="198"/>
      <c r="J2311" s="198"/>
      <c r="K2311" s="198"/>
      <c r="L2311" s="198"/>
      <c r="M2311" s="9"/>
      <c r="N2311" s="9"/>
      <c r="O2311" s="9"/>
      <c r="P2311" s="9"/>
      <c r="Q2311" s="7"/>
    </row>
    <row r="2312" spans="1:18" ht="13.5" outlineLevel="1" collapsed="1" thickBot="1">
      <c r="A2312" s="7" t="s">
        <v>41</v>
      </c>
      <c r="B2312" s="7" t="s">
        <v>41</v>
      </c>
      <c r="D2312" s="96" t="s">
        <v>8935</v>
      </c>
      <c r="E2312" s="3" t="s">
        <v>8913</v>
      </c>
      <c r="F2312" s="13" t="s">
        <v>579</v>
      </c>
      <c r="G2312" s="14">
        <v>71</v>
      </c>
      <c r="H2312" s="14">
        <v>25</v>
      </c>
      <c r="I2312" s="1198" t="s">
        <v>3810</v>
      </c>
      <c r="J2312" s="1199"/>
      <c r="K2312" s="1199"/>
      <c r="L2312" s="1200"/>
      <c r="M2312" s="391" t="s">
        <v>86</v>
      </c>
      <c r="N2312" s="15"/>
      <c r="O2312" s="1190" t="s">
        <v>3949</v>
      </c>
      <c r="P2312" s="1191"/>
      <c r="Q2312" s="212" t="s">
        <v>109</v>
      </c>
    </row>
    <row r="2313" spans="1:18" hidden="1" outlineLevel="2">
      <c r="A2313" s="7" t="s">
        <v>41</v>
      </c>
      <c r="B2313" s="7" t="s">
        <v>41</v>
      </c>
      <c r="D2313" s="96" t="s">
        <v>8935</v>
      </c>
      <c r="E2313" s="58" t="s">
        <v>8913</v>
      </c>
      <c r="F2313" s="17"/>
      <c r="G2313" s="18"/>
      <c r="H2313" s="19"/>
      <c r="I2313" s="26" t="s">
        <v>299</v>
      </c>
      <c r="J2313" s="26" t="s">
        <v>3446</v>
      </c>
      <c r="K2313" s="26"/>
      <c r="L2313" s="27" t="s">
        <v>688</v>
      </c>
      <c r="M2313" s="392"/>
      <c r="N2313" s="10"/>
      <c r="O2313" s="26"/>
      <c r="P2313" s="26"/>
      <c r="Q2313" s="222" t="s">
        <v>688</v>
      </c>
    </row>
    <row r="2314" spans="1:18" hidden="1" outlineLevel="2">
      <c r="A2314" s="7" t="s">
        <v>41</v>
      </c>
      <c r="B2314" s="7" t="s">
        <v>41</v>
      </c>
      <c r="D2314" s="96" t="s">
        <v>8935</v>
      </c>
      <c r="E2314" s="58" t="s">
        <v>8913</v>
      </c>
      <c r="F2314" s="17"/>
      <c r="G2314" s="18"/>
      <c r="H2314" s="19"/>
      <c r="I2314" s="26" t="s">
        <v>300</v>
      </c>
      <c r="J2314" s="26" t="s">
        <v>3447</v>
      </c>
      <c r="K2314" s="26" t="s">
        <v>132</v>
      </c>
      <c r="L2314" s="27" t="s">
        <v>688</v>
      </c>
      <c r="M2314" s="392"/>
      <c r="N2314" s="10"/>
      <c r="O2314" s="47" t="s">
        <v>754</v>
      </c>
      <c r="P2314" s="26" t="s">
        <v>132</v>
      </c>
      <c r="Q2314" s="214" t="s">
        <v>688</v>
      </c>
      <c r="R2314" s="498"/>
    </row>
    <row r="2315" spans="1:18" hidden="1" outlineLevel="2">
      <c r="A2315" s="7" t="s">
        <v>41</v>
      </c>
      <c r="B2315" s="7" t="s">
        <v>41</v>
      </c>
      <c r="D2315" s="96" t="s">
        <v>8935</v>
      </c>
      <c r="E2315" s="58" t="s">
        <v>8913</v>
      </c>
      <c r="F2315" s="17"/>
      <c r="G2315" s="18"/>
      <c r="H2315" s="19"/>
      <c r="I2315" s="26" t="s">
        <v>301</v>
      </c>
      <c r="J2315" s="26" t="s">
        <v>3448</v>
      </c>
      <c r="K2315" s="26" t="s">
        <v>302</v>
      </c>
      <c r="L2315" s="27" t="s">
        <v>688</v>
      </c>
      <c r="M2315" s="392" t="s">
        <v>86</v>
      </c>
      <c r="N2315" s="385" t="s">
        <v>635</v>
      </c>
      <c r="O2315" s="26" t="s">
        <v>3810</v>
      </c>
      <c r="P2315" s="26" t="s">
        <v>186</v>
      </c>
      <c r="Q2315" s="214" t="s">
        <v>688</v>
      </c>
      <c r="R2315" s="498"/>
    </row>
    <row r="2316" spans="1:18" ht="13.5" hidden="1" outlineLevel="2" thickBot="1">
      <c r="A2316" s="7" t="s">
        <v>41</v>
      </c>
      <c r="B2316" s="7" t="s">
        <v>41</v>
      </c>
      <c r="D2316" s="96" t="s">
        <v>8935</v>
      </c>
      <c r="E2316" s="58" t="s">
        <v>8913</v>
      </c>
      <c r="F2316" s="38"/>
      <c r="G2316" s="39"/>
      <c r="H2316" s="40"/>
      <c r="I2316" s="48" t="s">
        <v>303</v>
      </c>
      <c r="J2316" s="48" t="s">
        <v>3449</v>
      </c>
      <c r="K2316" s="48" t="s">
        <v>132</v>
      </c>
      <c r="L2316" s="49" t="s">
        <v>84</v>
      </c>
      <c r="M2316" s="446"/>
      <c r="N2316" s="140"/>
      <c r="O2316" s="150"/>
      <c r="P2316" s="151"/>
      <c r="Q2316" s="221"/>
      <c r="R2316" s="498"/>
    </row>
    <row r="2317" spans="1:18" ht="13.5" hidden="1" outlineLevel="2" thickBot="1">
      <c r="A2317" s="7" t="s">
        <v>41</v>
      </c>
      <c r="B2317" s="7" t="s">
        <v>41</v>
      </c>
      <c r="D2317" s="96" t="s">
        <v>8935</v>
      </c>
      <c r="E2317" s="58" t="s">
        <v>8913</v>
      </c>
      <c r="F2317" s="198"/>
      <c r="G2317" s="198"/>
      <c r="H2317" s="198"/>
      <c r="I2317" s="198"/>
      <c r="J2317" s="198"/>
      <c r="K2317" s="198"/>
      <c r="L2317" s="198"/>
      <c r="M2317" s="9"/>
      <c r="N2317" s="9"/>
      <c r="O2317" s="9"/>
      <c r="P2317" s="9"/>
      <c r="Q2317" s="7"/>
      <c r="R2317" s="786"/>
    </row>
    <row r="2318" spans="1:18" ht="13.5" outlineLevel="1" collapsed="1" thickBot="1">
      <c r="C2318" s="7" t="s">
        <v>41</v>
      </c>
      <c r="D2318" s="96" t="s">
        <v>8935</v>
      </c>
      <c r="E2318" s="3" t="s">
        <v>8914</v>
      </c>
      <c r="F2318" s="13" t="s">
        <v>8718</v>
      </c>
      <c r="G2318" s="14">
        <v>74</v>
      </c>
      <c r="H2318" s="14">
        <v>25</v>
      </c>
      <c r="I2318" s="1198" t="s">
        <v>8709</v>
      </c>
      <c r="J2318" s="1199"/>
      <c r="K2318" s="1199"/>
      <c r="L2318" s="1200"/>
      <c r="M2318" s="391" t="s">
        <v>86</v>
      </c>
      <c r="N2318" s="15"/>
      <c r="O2318" s="1196"/>
      <c r="P2318" s="1197"/>
      <c r="Q2318" s="64" t="s">
        <v>84</v>
      </c>
    </row>
    <row r="2319" spans="1:18" hidden="1" outlineLevel="2">
      <c r="C2319" s="7" t="s">
        <v>41</v>
      </c>
      <c r="D2319" s="96" t="s">
        <v>8935</v>
      </c>
      <c r="E2319" s="58" t="s">
        <v>8914</v>
      </c>
      <c r="F2319" s="17"/>
      <c r="G2319" s="18"/>
      <c r="H2319" s="19"/>
      <c r="I2319" s="26" t="s">
        <v>159</v>
      </c>
      <c r="J2319" s="26" t="s">
        <v>3348</v>
      </c>
      <c r="K2319" s="26"/>
      <c r="L2319" s="31" t="s">
        <v>688</v>
      </c>
      <c r="M2319" s="59"/>
      <c r="N2319" s="10"/>
      <c r="O2319" s="26"/>
      <c r="P2319" s="26"/>
      <c r="Q2319" s="222" t="s">
        <v>688</v>
      </c>
      <c r="R2319" s="1265" t="s">
        <v>8816</v>
      </c>
    </row>
    <row r="2320" spans="1:18" hidden="1" outlineLevel="2">
      <c r="C2320" s="7" t="s">
        <v>41</v>
      </c>
      <c r="D2320" s="96" t="s">
        <v>8935</v>
      </c>
      <c r="E2320" s="58" t="s">
        <v>8914</v>
      </c>
      <c r="F2320" s="17"/>
      <c r="G2320" s="18"/>
      <c r="H2320" s="19"/>
      <c r="I2320" s="26" t="s">
        <v>160</v>
      </c>
      <c r="J2320" s="26" t="s">
        <v>3349</v>
      </c>
      <c r="K2320" s="26" t="s">
        <v>132</v>
      </c>
      <c r="L2320" s="31" t="s">
        <v>688</v>
      </c>
      <c r="M2320" s="59"/>
      <c r="N2320" s="10"/>
      <c r="O2320" s="47" t="s">
        <v>8719</v>
      </c>
      <c r="P2320" s="26" t="s">
        <v>132</v>
      </c>
      <c r="Q2320" s="214" t="s">
        <v>688</v>
      </c>
      <c r="R2320" s="1193"/>
    </row>
    <row r="2321" spans="1:18" hidden="1" outlineLevel="2">
      <c r="C2321" s="7" t="s">
        <v>41</v>
      </c>
      <c r="D2321" s="96" t="s">
        <v>8935</v>
      </c>
      <c r="E2321" s="58" t="s">
        <v>8914</v>
      </c>
      <c r="F2321" s="17"/>
      <c r="G2321" s="18"/>
      <c r="H2321" s="19"/>
      <c r="I2321" s="26" t="s">
        <v>161</v>
      </c>
      <c r="J2321" s="26" t="s">
        <v>3350</v>
      </c>
      <c r="K2321" s="26" t="s">
        <v>105</v>
      </c>
      <c r="L2321" s="31" t="s">
        <v>84</v>
      </c>
      <c r="M2321" s="392" t="s">
        <v>86</v>
      </c>
      <c r="N2321" s="10" t="s">
        <v>8707</v>
      </c>
      <c r="O2321" s="26" t="s">
        <v>8709</v>
      </c>
      <c r="P2321" s="26" t="s">
        <v>117</v>
      </c>
      <c r="Q2321" s="214" t="s">
        <v>688</v>
      </c>
      <c r="R2321" s="1193"/>
    </row>
    <row r="2322" spans="1:18" ht="13.5" hidden="1" outlineLevel="2" thickBot="1">
      <c r="C2322" s="7" t="s">
        <v>41</v>
      </c>
      <c r="D2322" s="96" t="s">
        <v>8935</v>
      </c>
      <c r="E2322" s="58" t="s">
        <v>8914</v>
      </c>
      <c r="F2322" s="38"/>
      <c r="G2322" s="39"/>
      <c r="H2322" s="40"/>
      <c r="I2322" s="48" t="s">
        <v>163</v>
      </c>
      <c r="J2322" s="48" t="s">
        <v>3351</v>
      </c>
      <c r="K2322" s="48" t="s">
        <v>132</v>
      </c>
      <c r="L2322" s="60" t="s">
        <v>84</v>
      </c>
      <c r="M2322" s="61"/>
      <c r="N2322" s="62"/>
      <c r="O2322" s="63" t="s">
        <v>710</v>
      </c>
      <c r="P2322" s="48" t="s">
        <v>132</v>
      </c>
      <c r="Q2322" s="224" t="s">
        <v>84</v>
      </c>
      <c r="R2322" s="1194"/>
    </row>
    <row r="2323" spans="1:18" ht="13.5" hidden="1" outlineLevel="2" thickBot="1">
      <c r="C2323" s="7" t="s">
        <v>41</v>
      </c>
      <c r="D2323" s="96" t="s">
        <v>8935</v>
      </c>
      <c r="E2323" s="58" t="s">
        <v>8914</v>
      </c>
      <c r="F2323" s="198"/>
      <c r="G2323" s="198"/>
      <c r="H2323" s="198"/>
      <c r="I2323" s="198"/>
      <c r="J2323" s="198"/>
      <c r="K2323" s="198"/>
      <c r="L2323" s="198"/>
      <c r="M2323" s="9"/>
      <c r="N2323" s="9"/>
      <c r="O2323" s="9"/>
      <c r="P2323" s="9"/>
      <c r="Q2323" s="7"/>
    </row>
    <row r="2324" spans="1:18" ht="13.5" outlineLevel="1" collapsed="1" thickBot="1">
      <c r="A2324" s="7" t="s">
        <v>41</v>
      </c>
      <c r="B2324" s="7" t="s">
        <v>41</v>
      </c>
      <c r="D2324" s="96" t="s">
        <v>8935</v>
      </c>
      <c r="E2324" s="3" t="s">
        <v>8915</v>
      </c>
      <c r="F2324" s="13" t="s">
        <v>581</v>
      </c>
      <c r="G2324" s="14">
        <v>79</v>
      </c>
      <c r="H2324" s="14">
        <v>25</v>
      </c>
      <c r="I2324" s="1198" t="s">
        <v>3961</v>
      </c>
      <c r="J2324" s="1199"/>
      <c r="K2324" s="1199"/>
      <c r="L2324" s="1200"/>
      <c r="M2324" s="393" t="s">
        <v>86</v>
      </c>
      <c r="N2324" s="15"/>
      <c r="O2324" s="1190"/>
      <c r="P2324" s="1191"/>
      <c r="Q2324" s="64" t="s">
        <v>84</v>
      </c>
    </row>
    <row r="2325" spans="1:18" hidden="1" outlineLevel="2">
      <c r="A2325" s="7" t="s">
        <v>41</v>
      </c>
      <c r="B2325" s="7" t="s">
        <v>41</v>
      </c>
      <c r="D2325" s="96" t="s">
        <v>8935</v>
      </c>
      <c r="E2325" s="58" t="s">
        <v>8915</v>
      </c>
      <c r="F2325" s="17"/>
      <c r="G2325" s="18"/>
      <c r="H2325" s="19"/>
      <c r="I2325" s="26" t="str">
        <f>"4451"</f>
        <v>4451</v>
      </c>
      <c r="J2325" s="26" t="s">
        <v>3357</v>
      </c>
      <c r="K2325" s="33" t="s">
        <v>132</v>
      </c>
      <c r="L2325" s="31" t="s">
        <v>688</v>
      </c>
      <c r="M2325" s="392"/>
      <c r="N2325" s="10"/>
      <c r="O2325" s="30" t="s">
        <v>755</v>
      </c>
      <c r="P2325" s="33" t="s">
        <v>132</v>
      </c>
      <c r="Q2325" s="222" t="s">
        <v>688</v>
      </c>
      <c r="R2325" s="498"/>
    </row>
    <row r="2326" spans="1:18" hidden="1" outlineLevel="2">
      <c r="A2326" s="7" t="s">
        <v>41</v>
      </c>
      <c r="B2326" s="7" t="s">
        <v>41</v>
      </c>
      <c r="D2326" s="96" t="s">
        <v>8935</v>
      </c>
      <c r="E2326" s="58" t="s">
        <v>8915</v>
      </c>
      <c r="F2326" s="17"/>
      <c r="G2326" s="18"/>
      <c r="H2326" s="19"/>
      <c r="I2326" s="20" t="str">
        <f>"4453"</f>
        <v>4453</v>
      </c>
      <c r="J2326" s="20" t="s">
        <v>3358</v>
      </c>
      <c r="K2326" s="24" t="s">
        <v>132</v>
      </c>
      <c r="L2326" s="25" t="s">
        <v>84</v>
      </c>
      <c r="M2326" s="443"/>
      <c r="N2326" s="129"/>
      <c r="O2326" s="130"/>
      <c r="P2326" s="130"/>
      <c r="Q2326" s="219"/>
      <c r="R2326" s="498"/>
    </row>
    <row r="2327" spans="1:18" hidden="1" outlineLevel="2">
      <c r="A2327" s="7" t="s">
        <v>41</v>
      </c>
      <c r="B2327" s="7" t="s">
        <v>41</v>
      </c>
      <c r="D2327" s="96" t="s">
        <v>8935</v>
      </c>
      <c r="E2327" s="58" t="s">
        <v>8915</v>
      </c>
      <c r="F2327" s="17"/>
      <c r="G2327" s="18"/>
      <c r="H2327" s="19"/>
      <c r="I2327" s="20" t="s">
        <v>172</v>
      </c>
      <c r="J2327" s="20" t="s">
        <v>3359</v>
      </c>
      <c r="K2327" s="24"/>
      <c r="L2327" s="25" t="s">
        <v>84</v>
      </c>
      <c r="M2327" s="443"/>
      <c r="N2327" s="129"/>
      <c r="O2327" s="138"/>
      <c r="P2327" s="138"/>
      <c r="Q2327" s="219"/>
      <c r="R2327" s="498"/>
    </row>
    <row r="2328" spans="1:18" hidden="1" outlineLevel="2">
      <c r="A2328" s="7" t="s">
        <v>41</v>
      </c>
      <c r="B2328" s="7" t="s">
        <v>41</v>
      </c>
      <c r="D2328" s="96" t="s">
        <v>8935</v>
      </c>
      <c r="E2328" s="58" t="s">
        <v>8915</v>
      </c>
      <c r="F2328" s="17"/>
      <c r="G2328" s="18"/>
      <c r="H2328" s="19"/>
      <c r="I2328" s="26" t="s">
        <v>173</v>
      </c>
      <c r="J2328" s="26" t="s">
        <v>3360</v>
      </c>
      <c r="K2328" s="33" t="s">
        <v>174</v>
      </c>
      <c r="L2328" s="31" t="s">
        <v>688</v>
      </c>
      <c r="M2328" s="442"/>
      <c r="N2328" s="124"/>
      <c r="O2328" s="126"/>
      <c r="P2328" s="126"/>
      <c r="Q2328" s="218"/>
      <c r="R2328" s="498"/>
    </row>
    <row r="2329" spans="1:18" hidden="1" outlineLevel="2">
      <c r="A2329" s="7" t="s">
        <v>41</v>
      </c>
      <c r="B2329" s="7" t="s">
        <v>41</v>
      </c>
      <c r="D2329" s="96" t="s">
        <v>8935</v>
      </c>
      <c r="E2329" s="58" t="s">
        <v>8915</v>
      </c>
      <c r="F2329" s="17"/>
      <c r="G2329" s="18"/>
      <c r="H2329" s="19"/>
      <c r="I2329" s="26" t="s">
        <v>175</v>
      </c>
      <c r="J2329" s="26" t="s">
        <v>3341</v>
      </c>
      <c r="K2329" s="33" t="s">
        <v>132</v>
      </c>
      <c r="L2329" s="31" t="s">
        <v>84</v>
      </c>
      <c r="M2329" s="442"/>
      <c r="N2329" s="124"/>
      <c r="O2329" s="126"/>
      <c r="P2329" s="126"/>
      <c r="Q2329" s="218"/>
      <c r="R2329" s="498"/>
    </row>
    <row r="2330" spans="1:18" hidden="1" outlineLevel="2">
      <c r="A2330" s="7" t="s">
        <v>41</v>
      </c>
      <c r="B2330" s="7" t="s">
        <v>41</v>
      </c>
      <c r="D2330" s="96" t="s">
        <v>8935</v>
      </c>
      <c r="E2330" s="58" t="s">
        <v>8915</v>
      </c>
      <c r="F2330" s="17"/>
      <c r="G2330" s="18"/>
      <c r="H2330" s="19"/>
      <c r="I2330" s="26" t="s">
        <v>176</v>
      </c>
      <c r="J2330" s="26" t="s">
        <v>3342</v>
      </c>
      <c r="K2330" s="33" t="s">
        <v>132</v>
      </c>
      <c r="L2330" s="31" t="s">
        <v>84</v>
      </c>
      <c r="M2330" s="442"/>
      <c r="N2330" s="124"/>
      <c r="O2330" s="126"/>
      <c r="P2330" s="126"/>
      <c r="Q2330" s="218"/>
      <c r="R2330" s="498"/>
    </row>
    <row r="2331" spans="1:18" hidden="1" outlineLevel="2">
      <c r="A2331" s="7" t="s">
        <v>41</v>
      </c>
      <c r="B2331" s="7" t="s">
        <v>41</v>
      </c>
      <c r="D2331" s="96" t="s">
        <v>8935</v>
      </c>
      <c r="E2331" s="58" t="s">
        <v>8915</v>
      </c>
      <c r="F2331" s="17"/>
      <c r="G2331" s="18"/>
      <c r="H2331" s="19"/>
      <c r="I2331" s="20" t="s">
        <v>177</v>
      </c>
      <c r="J2331" s="20" t="s">
        <v>3361</v>
      </c>
      <c r="K2331" s="24"/>
      <c r="L2331" s="25" t="s">
        <v>84</v>
      </c>
      <c r="M2331" s="394"/>
      <c r="N2331" s="23"/>
      <c r="O2331" s="24"/>
      <c r="P2331" s="24"/>
      <c r="Q2331" s="213" t="s">
        <v>688</v>
      </c>
      <c r="R2331" s="498"/>
    </row>
    <row r="2332" spans="1:18" hidden="1" outlineLevel="2">
      <c r="A2332" s="7" t="s">
        <v>41</v>
      </c>
      <c r="B2332" s="7" t="s">
        <v>41</v>
      </c>
      <c r="D2332" s="96" t="s">
        <v>8935</v>
      </c>
      <c r="E2332" s="58" t="s">
        <v>8915</v>
      </c>
      <c r="F2332" s="17"/>
      <c r="G2332" s="18"/>
      <c r="H2332" s="19"/>
      <c r="I2332" s="26" t="s">
        <v>178</v>
      </c>
      <c r="J2332" s="26" t="s">
        <v>3362</v>
      </c>
      <c r="K2332" s="33" t="s">
        <v>179</v>
      </c>
      <c r="L2332" s="31" t="s">
        <v>688</v>
      </c>
      <c r="M2332" s="392" t="s">
        <v>86</v>
      </c>
      <c r="N2332" s="10" t="s">
        <v>636</v>
      </c>
      <c r="O2332" s="33" t="s">
        <v>6306</v>
      </c>
      <c r="P2332" s="33" t="s">
        <v>179</v>
      </c>
      <c r="Q2332" s="216" t="s">
        <v>84</v>
      </c>
      <c r="R2332" s="498"/>
    </row>
    <row r="2333" spans="1:18" hidden="1" outlineLevel="2">
      <c r="A2333" s="7" t="s">
        <v>41</v>
      </c>
      <c r="B2333" s="7" t="s">
        <v>41</v>
      </c>
      <c r="D2333" s="96" t="s">
        <v>8935</v>
      </c>
      <c r="E2333" s="58" t="s">
        <v>8915</v>
      </c>
      <c r="F2333" s="17"/>
      <c r="G2333" s="18"/>
      <c r="H2333" s="19"/>
      <c r="I2333" s="26" t="s">
        <v>178</v>
      </c>
      <c r="J2333" s="26" t="s">
        <v>3362</v>
      </c>
      <c r="K2333" s="33" t="s">
        <v>179</v>
      </c>
      <c r="L2333" s="31" t="s">
        <v>84</v>
      </c>
      <c r="M2333" s="392" t="s">
        <v>86</v>
      </c>
      <c r="N2333" s="10" t="s">
        <v>637</v>
      </c>
      <c r="O2333" s="33" t="s">
        <v>6307</v>
      </c>
      <c r="P2333" s="33" t="s">
        <v>179</v>
      </c>
      <c r="Q2333" s="216" t="s">
        <v>84</v>
      </c>
      <c r="R2333" s="498"/>
    </row>
    <row r="2334" spans="1:18" hidden="1" outlineLevel="2">
      <c r="A2334" s="7" t="s">
        <v>41</v>
      </c>
      <c r="B2334" s="7" t="s">
        <v>41</v>
      </c>
      <c r="D2334" s="96" t="s">
        <v>8935</v>
      </c>
      <c r="E2334" s="58" t="s">
        <v>8915</v>
      </c>
      <c r="F2334" s="17"/>
      <c r="G2334" s="18"/>
      <c r="H2334" s="19"/>
      <c r="I2334" s="26" t="s">
        <v>178</v>
      </c>
      <c r="J2334" s="26" t="s">
        <v>3362</v>
      </c>
      <c r="K2334" s="33" t="s">
        <v>179</v>
      </c>
      <c r="L2334" s="31" t="s">
        <v>84</v>
      </c>
      <c r="M2334" s="392" t="s">
        <v>86</v>
      </c>
      <c r="N2334" s="10" t="s">
        <v>638</v>
      </c>
      <c r="O2334" s="33" t="s">
        <v>6308</v>
      </c>
      <c r="P2334" s="33" t="s">
        <v>179</v>
      </c>
      <c r="Q2334" s="216" t="s">
        <v>84</v>
      </c>
      <c r="R2334" s="498"/>
    </row>
    <row r="2335" spans="1:18" hidden="1" outlineLevel="2">
      <c r="A2335" s="7" t="s">
        <v>41</v>
      </c>
      <c r="B2335" s="7" t="s">
        <v>41</v>
      </c>
      <c r="D2335" s="96" t="s">
        <v>8935</v>
      </c>
      <c r="E2335" s="58" t="s">
        <v>8915</v>
      </c>
      <c r="F2335" s="17"/>
      <c r="G2335" s="18"/>
      <c r="H2335" s="19"/>
      <c r="I2335" s="26" t="s">
        <v>178</v>
      </c>
      <c r="J2335" s="26" t="s">
        <v>3362</v>
      </c>
      <c r="K2335" s="33" t="s">
        <v>179</v>
      </c>
      <c r="L2335" s="31" t="s">
        <v>84</v>
      </c>
      <c r="M2335" s="392" t="s">
        <v>86</v>
      </c>
      <c r="N2335" s="10" t="s">
        <v>639</v>
      </c>
      <c r="O2335" s="33" t="s">
        <v>6309</v>
      </c>
      <c r="P2335" s="33" t="s">
        <v>179</v>
      </c>
      <c r="Q2335" s="216" t="s">
        <v>84</v>
      </c>
      <c r="R2335" s="498"/>
    </row>
    <row r="2336" spans="1:18" hidden="1" outlineLevel="2">
      <c r="A2336" s="7" t="s">
        <v>41</v>
      </c>
      <c r="B2336" s="7" t="s">
        <v>41</v>
      </c>
      <c r="D2336" s="96" t="s">
        <v>8935</v>
      </c>
      <c r="E2336" s="58" t="s">
        <v>8915</v>
      </c>
      <c r="F2336" s="17"/>
      <c r="G2336" s="18"/>
      <c r="H2336" s="19"/>
      <c r="I2336" s="26" t="s">
        <v>178</v>
      </c>
      <c r="J2336" s="26" t="s">
        <v>3362</v>
      </c>
      <c r="K2336" s="33" t="s">
        <v>179</v>
      </c>
      <c r="L2336" s="31" t="s">
        <v>84</v>
      </c>
      <c r="M2336" s="392" t="s">
        <v>86</v>
      </c>
      <c r="N2336" s="10" t="s">
        <v>640</v>
      </c>
      <c r="O2336" s="33" t="s">
        <v>6310</v>
      </c>
      <c r="P2336" s="33" t="s">
        <v>179</v>
      </c>
      <c r="Q2336" s="216" t="s">
        <v>84</v>
      </c>
      <c r="R2336" s="498"/>
    </row>
    <row r="2337" spans="1:18" ht="13.5" hidden="1" outlineLevel="2" thickBot="1">
      <c r="A2337" s="7" t="s">
        <v>41</v>
      </c>
      <c r="B2337" s="7" t="s">
        <v>41</v>
      </c>
      <c r="D2337" s="96" t="s">
        <v>8935</v>
      </c>
      <c r="E2337" s="58" t="s">
        <v>8915</v>
      </c>
      <c r="F2337" s="38"/>
      <c r="G2337" s="39"/>
      <c r="H2337" s="40"/>
      <c r="I2337" s="41" t="str">
        <f>"3453"</f>
        <v>3453</v>
      </c>
      <c r="J2337" s="41" t="s">
        <v>3363</v>
      </c>
      <c r="K2337" s="67" t="s">
        <v>132</v>
      </c>
      <c r="L2337" s="57" t="s">
        <v>84</v>
      </c>
      <c r="M2337" s="444"/>
      <c r="N2337" s="136"/>
      <c r="O2337" s="152"/>
      <c r="P2337" s="152"/>
      <c r="Q2337" s="220"/>
      <c r="R2337" s="498"/>
    </row>
    <row r="2338" spans="1:18" ht="13.5" hidden="1" outlineLevel="2" thickBot="1">
      <c r="A2338" s="7" t="s">
        <v>41</v>
      </c>
      <c r="B2338" s="7" t="s">
        <v>41</v>
      </c>
      <c r="D2338" s="96" t="s">
        <v>8935</v>
      </c>
      <c r="E2338" s="58" t="s">
        <v>8915</v>
      </c>
      <c r="F2338" s="198"/>
      <c r="G2338" s="198"/>
      <c r="H2338" s="198"/>
      <c r="I2338" s="198"/>
      <c r="J2338" s="198"/>
      <c r="K2338" s="198"/>
      <c r="L2338" s="198"/>
      <c r="M2338" s="9"/>
      <c r="N2338" s="9"/>
      <c r="O2338" s="9"/>
      <c r="P2338" s="9"/>
      <c r="Q2338" s="7"/>
    </row>
    <row r="2339" spans="1:18" ht="13.5" outlineLevel="1" collapsed="1" thickBot="1">
      <c r="C2339" s="7" t="s">
        <v>41</v>
      </c>
      <c r="D2339" s="96" t="s">
        <v>8935</v>
      </c>
      <c r="E2339" s="3" t="s">
        <v>8915</v>
      </c>
      <c r="F2339" s="13" t="s">
        <v>581</v>
      </c>
      <c r="G2339" s="14">
        <v>79</v>
      </c>
      <c r="H2339" s="14">
        <v>25</v>
      </c>
      <c r="I2339" s="1198" t="s">
        <v>8953</v>
      </c>
      <c r="J2339" s="1199"/>
      <c r="K2339" s="1199"/>
      <c r="L2339" s="1200"/>
      <c r="M2339" s="393" t="s">
        <v>86</v>
      </c>
      <c r="N2339" s="15"/>
      <c r="O2339" s="1190"/>
      <c r="P2339" s="1191"/>
      <c r="Q2339" s="64" t="s">
        <v>84</v>
      </c>
    </row>
    <row r="2340" spans="1:18" hidden="1" outlineLevel="2">
      <c r="C2340" s="7" t="s">
        <v>41</v>
      </c>
      <c r="D2340" s="96" t="s">
        <v>8935</v>
      </c>
      <c r="E2340" s="58" t="s">
        <v>8915</v>
      </c>
      <c r="F2340" s="17"/>
      <c r="G2340" s="18"/>
      <c r="H2340" s="19"/>
      <c r="I2340" s="26" t="str">
        <f>"4451"</f>
        <v>4451</v>
      </c>
      <c r="J2340" s="26" t="s">
        <v>3357</v>
      </c>
      <c r="K2340" s="33" t="s">
        <v>132</v>
      </c>
      <c r="L2340" s="31" t="s">
        <v>688</v>
      </c>
      <c r="M2340" s="392"/>
      <c r="N2340" s="10"/>
      <c r="O2340" s="30" t="s">
        <v>755</v>
      </c>
      <c r="P2340" s="33" t="s">
        <v>132</v>
      </c>
      <c r="Q2340" s="222" t="s">
        <v>688</v>
      </c>
      <c r="R2340" s="1192" t="s">
        <v>8954</v>
      </c>
    </row>
    <row r="2341" spans="1:18" hidden="1" outlineLevel="2">
      <c r="C2341" s="7" t="s">
        <v>41</v>
      </c>
      <c r="D2341" s="96" t="s">
        <v>8935</v>
      </c>
      <c r="E2341" s="58" t="s">
        <v>8915</v>
      </c>
      <c r="F2341" s="17"/>
      <c r="G2341" s="18"/>
      <c r="H2341" s="19"/>
      <c r="I2341" s="20" t="str">
        <f>"4453"</f>
        <v>4453</v>
      </c>
      <c r="J2341" s="20" t="s">
        <v>3358</v>
      </c>
      <c r="K2341" s="24" t="s">
        <v>132</v>
      </c>
      <c r="L2341" s="25" t="s">
        <v>84</v>
      </c>
      <c r="M2341" s="443"/>
      <c r="N2341" s="129"/>
      <c r="O2341" s="130"/>
      <c r="P2341" s="130"/>
      <c r="Q2341" s="219"/>
      <c r="R2341" s="1193"/>
    </row>
    <row r="2342" spans="1:18" hidden="1" outlineLevel="2">
      <c r="C2342" s="7" t="s">
        <v>41</v>
      </c>
      <c r="D2342" s="96" t="s">
        <v>8935</v>
      </c>
      <c r="E2342" s="58" t="s">
        <v>8915</v>
      </c>
      <c r="F2342" s="17"/>
      <c r="G2342" s="18"/>
      <c r="H2342" s="19"/>
      <c r="I2342" s="20" t="s">
        <v>172</v>
      </c>
      <c r="J2342" s="20" t="s">
        <v>3359</v>
      </c>
      <c r="K2342" s="24"/>
      <c r="L2342" s="25" t="s">
        <v>84</v>
      </c>
      <c r="M2342" s="443"/>
      <c r="N2342" s="129"/>
      <c r="O2342" s="138"/>
      <c r="P2342" s="138"/>
      <c r="Q2342" s="219"/>
      <c r="R2342" s="1193"/>
    </row>
    <row r="2343" spans="1:18" hidden="1" outlineLevel="2">
      <c r="C2343" s="7" t="s">
        <v>41</v>
      </c>
      <c r="D2343" s="96" t="s">
        <v>8935</v>
      </c>
      <c r="E2343" s="58" t="s">
        <v>8915</v>
      </c>
      <c r="F2343" s="17"/>
      <c r="G2343" s="18"/>
      <c r="H2343" s="19"/>
      <c r="I2343" s="26" t="s">
        <v>173</v>
      </c>
      <c r="J2343" s="26" t="s">
        <v>3360</v>
      </c>
      <c r="K2343" s="33" t="s">
        <v>174</v>
      </c>
      <c r="L2343" s="31" t="s">
        <v>688</v>
      </c>
      <c r="M2343" s="442"/>
      <c r="N2343" s="124"/>
      <c r="O2343" s="126"/>
      <c r="P2343" s="126"/>
      <c r="Q2343" s="218"/>
      <c r="R2343" s="1193"/>
    </row>
    <row r="2344" spans="1:18" hidden="1" outlineLevel="2">
      <c r="C2344" s="7" t="s">
        <v>41</v>
      </c>
      <c r="D2344" s="96" t="s">
        <v>8935</v>
      </c>
      <c r="E2344" s="58" t="s">
        <v>8915</v>
      </c>
      <c r="F2344" s="17"/>
      <c r="G2344" s="18"/>
      <c r="H2344" s="19"/>
      <c r="I2344" s="26" t="s">
        <v>175</v>
      </c>
      <c r="J2344" s="26" t="s">
        <v>3341</v>
      </c>
      <c r="K2344" s="33" t="s">
        <v>132</v>
      </c>
      <c r="L2344" s="31" t="s">
        <v>84</v>
      </c>
      <c r="M2344" s="442"/>
      <c r="N2344" s="124"/>
      <c r="O2344" s="126"/>
      <c r="P2344" s="126"/>
      <c r="Q2344" s="218"/>
      <c r="R2344" s="1193"/>
    </row>
    <row r="2345" spans="1:18" hidden="1" outlineLevel="2">
      <c r="C2345" s="7" t="s">
        <v>41</v>
      </c>
      <c r="D2345" s="96" t="s">
        <v>8935</v>
      </c>
      <c r="E2345" s="58" t="s">
        <v>8915</v>
      </c>
      <c r="F2345" s="17"/>
      <c r="G2345" s="18"/>
      <c r="H2345" s="19"/>
      <c r="I2345" s="26" t="s">
        <v>176</v>
      </c>
      <c r="J2345" s="26" t="s">
        <v>3342</v>
      </c>
      <c r="K2345" s="33" t="s">
        <v>132</v>
      </c>
      <c r="L2345" s="31" t="s">
        <v>84</v>
      </c>
      <c r="M2345" s="442"/>
      <c r="N2345" s="124"/>
      <c r="O2345" s="126"/>
      <c r="P2345" s="126"/>
      <c r="Q2345" s="218"/>
      <c r="R2345" s="1193"/>
    </row>
    <row r="2346" spans="1:18" hidden="1" outlineLevel="2">
      <c r="C2346" s="7" t="s">
        <v>41</v>
      </c>
      <c r="D2346" s="96" t="s">
        <v>8935</v>
      </c>
      <c r="E2346" s="58" t="s">
        <v>8915</v>
      </c>
      <c r="F2346" s="17"/>
      <c r="G2346" s="18"/>
      <c r="H2346" s="19"/>
      <c r="I2346" s="20" t="s">
        <v>177</v>
      </c>
      <c r="J2346" s="20" t="s">
        <v>3361</v>
      </c>
      <c r="K2346" s="24"/>
      <c r="L2346" s="25" t="s">
        <v>84</v>
      </c>
      <c r="M2346" s="394"/>
      <c r="N2346" s="23"/>
      <c r="O2346" s="24"/>
      <c r="P2346" s="24"/>
      <c r="Q2346" s="213" t="s">
        <v>688</v>
      </c>
      <c r="R2346" s="1193"/>
    </row>
    <row r="2347" spans="1:18" hidden="1" outlineLevel="2">
      <c r="C2347" s="7" t="s">
        <v>41</v>
      </c>
      <c r="D2347" s="96" t="s">
        <v>8935</v>
      </c>
      <c r="E2347" s="58" t="s">
        <v>8915</v>
      </c>
      <c r="F2347" s="17"/>
      <c r="G2347" s="18"/>
      <c r="H2347" s="19"/>
      <c r="I2347" s="26" t="s">
        <v>178</v>
      </c>
      <c r="J2347" s="26" t="s">
        <v>3362</v>
      </c>
      <c r="K2347" s="33" t="s">
        <v>179</v>
      </c>
      <c r="L2347" s="31" t="s">
        <v>688</v>
      </c>
      <c r="M2347" s="392" t="s">
        <v>86</v>
      </c>
      <c r="N2347" s="10" t="s">
        <v>636</v>
      </c>
      <c r="O2347" s="33" t="s">
        <v>8772</v>
      </c>
      <c r="P2347" s="33" t="s">
        <v>179</v>
      </c>
      <c r="Q2347" s="216" t="s">
        <v>84</v>
      </c>
      <c r="R2347" s="1193"/>
    </row>
    <row r="2348" spans="1:18" hidden="1" outlineLevel="2">
      <c r="C2348" s="7" t="s">
        <v>41</v>
      </c>
      <c r="D2348" s="96" t="s">
        <v>8935</v>
      </c>
      <c r="E2348" s="58" t="s">
        <v>8915</v>
      </c>
      <c r="F2348" s="17"/>
      <c r="G2348" s="18"/>
      <c r="H2348" s="19"/>
      <c r="I2348" s="26" t="s">
        <v>178</v>
      </c>
      <c r="J2348" s="26" t="s">
        <v>3362</v>
      </c>
      <c r="K2348" s="33" t="s">
        <v>179</v>
      </c>
      <c r="L2348" s="31" t="s">
        <v>84</v>
      </c>
      <c r="M2348" s="392" t="s">
        <v>86</v>
      </c>
      <c r="N2348" s="10" t="s">
        <v>637</v>
      </c>
      <c r="O2348" s="33" t="s">
        <v>8773</v>
      </c>
      <c r="P2348" s="33" t="s">
        <v>179</v>
      </c>
      <c r="Q2348" s="544" t="s">
        <v>109</v>
      </c>
      <c r="R2348" s="1193"/>
    </row>
    <row r="2349" spans="1:18" hidden="1" outlineLevel="2">
      <c r="C2349" s="7" t="s">
        <v>41</v>
      </c>
      <c r="D2349" s="96" t="s">
        <v>8935</v>
      </c>
      <c r="E2349" s="58" t="s">
        <v>8915</v>
      </c>
      <c r="F2349" s="17"/>
      <c r="G2349" s="18"/>
      <c r="H2349" s="19"/>
      <c r="I2349" s="26" t="s">
        <v>178</v>
      </c>
      <c r="J2349" s="26" t="s">
        <v>3362</v>
      </c>
      <c r="K2349" s="33" t="s">
        <v>179</v>
      </c>
      <c r="L2349" s="31" t="s">
        <v>84</v>
      </c>
      <c r="M2349" s="392" t="s">
        <v>86</v>
      </c>
      <c r="N2349" s="10" t="s">
        <v>637</v>
      </c>
      <c r="O2349" s="33" t="s">
        <v>8952</v>
      </c>
      <c r="P2349" s="33" t="s">
        <v>179</v>
      </c>
      <c r="Q2349" s="216" t="s">
        <v>84</v>
      </c>
      <c r="R2349" s="1193"/>
    </row>
    <row r="2350" spans="1:18" hidden="1" outlineLevel="2">
      <c r="C2350" s="7" t="s">
        <v>41</v>
      </c>
      <c r="D2350" s="96" t="s">
        <v>8935</v>
      </c>
      <c r="E2350" s="58" t="s">
        <v>8915</v>
      </c>
      <c r="F2350" s="17"/>
      <c r="G2350" s="18"/>
      <c r="H2350" s="19"/>
      <c r="I2350" s="26" t="s">
        <v>178</v>
      </c>
      <c r="J2350" s="26" t="s">
        <v>3362</v>
      </c>
      <c r="K2350" s="33" t="s">
        <v>179</v>
      </c>
      <c r="L2350" s="31" t="s">
        <v>84</v>
      </c>
      <c r="M2350" s="392" t="s">
        <v>86</v>
      </c>
      <c r="N2350" s="10" t="s">
        <v>637</v>
      </c>
      <c r="O2350" s="33" t="s">
        <v>8952</v>
      </c>
      <c r="P2350" s="33" t="s">
        <v>179</v>
      </c>
      <c r="Q2350" s="216" t="s">
        <v>84</v>
      </c>
      <c r="R2350" s="1193"/>
    </row>
    <row r="2351" spans="1:18" hidden="1" outlineLevel="2">
      <c r="C2351" s="7" t="s">
        <v>41</v>
      </c>
      <c r="D2351" s="96" t="s">
        <v>8935</v>
      </c>
      <c r="E2351" s="58" t="s">
        <v>8915</v>
      </c>
      <c r="F2351" s="17"/>
      <c r="G2351" s="18"/>
      <c r="H2351" s="19"/>
      <c r="I2351" s="26" t="s">
        <v>178</v>
      </c>
      <c r="J2351" s="26" t="s">
        <v>3362</v>
      </c>
      <c r="K2351" s="33" t="s">
        <v>179</v>
      </c>
      <c r="L2351" s="31" t="s">
        <v>84</v>
      </c>
      <c r="M2351" s="392" t="s">
        <v>86</v>
      </c>
      <c r="N2351" s="10" t="s">
        <v>637</v>
      </c>
      <c r="O2351" s="33" t="s">
        <v>8952</v>
      </c>
      <c r="P2351" s="33" t="s">
        <v>179</v>
      </c>
      <c r="Q2351" s="216" t="s">
        <v>84</v>
      </c>
      <c r="R2351" s="1193"/>
    </row>
    <row r="2352" spans="1:18" ht="13.5" hidden="1" outlineLevel="2" thickBot="1">
      <c r="C2352" s="7" t="s">
        <v>41</v>
      </c>
      <c r="D2352" s="96" t="s">
        <v>8935</v>
      </c>
      <c r="E2352" s="58" t="s">
        <v>8915</v>
      </c>
      <c r="F2352" s="38"/>
      <c r="G2352" s="39"/>
      <c r="H2352" s="40"/>
      <c r="I2352" s="41" t="str">
        <f>"3453"</f>
        <v>3453</v>
      </c>
      <c r="J2352" s="41" t="s">
        <v>3363</v>
      </c>
      <c r="K2352" s="67" t="s">
        <v>132</v>
      </c>
      <c r="L2352" s="57" t="s">
        <v>84</v>
      </c>
      <c r="M2352" s="444"/>
      <c r="N2352" s="136"/>
      <c r="O2352" s="152"/>
      <c r="P2352" s="152"/>
      <c r="Q2352" s="220"/>
      <c r="R2352" s="1194"/>
    </row>
    <row r="2353" spans="1:18" ht="13.5" hidden="1" outlineLevel="2" thickBot="1">
      <c r="C2353" s="7" t="s">
        <v>41</v>
      </c>
      <c r="D2353" s="96" t="s">
        <v>8935</v>
      </c>
      <c r="E2353" s="58" t="s">
        <v>8915</v>
      </c>
      <c r="F2353" s="198"/>
      <c r="G2353" s="198"/>
      <c r="H2353" s="198"/>
      <c r="I2353" s="198"/>
      <c r="J2353" s="198"/>
      <c r="K2353" s="198"/>
      <c r="L2353" s="198"/>
      <c r="M2353" s="9"/>
      <c r="N2353" s="9"/>
      <c r="O2353" s="9"/>
      <c r="P2353" s="9"/>
      <c r="Q2353" s="7"/>
    </row>
    <row r="2354" spans="1:18" ht="13.5" outlineLevel="1" collapsed="1" thickBot="1">
      <c r="A2354" s="7" t="s">
        <v>41</v>
      </c>
      <c r="B2354" s="7" t="s">
        <v>41</v>
      </c>
      <c r="D2354" s="96" t="s">
        <v>8935</v>
      </c>
      <c r="E2354" s="3" t="s">
        <v>8916</v>
      </c>
      <c r="F2354" s="13" t="s">
        <v>587</v>
      </c>
      <c r="G2354" s="14">
        <v>80</v>
      </c>
      <c r="H2354" s="14">
        <v>26</v>
      </c>
      <c r="I2354" s="1198" t="s">
        <v>3940</v>
      </c>
      <c r="J2354" s="1199"/>
      <c r="K2354" s="1199"/>
      <c r="L2354" s="1200"/>
      <c r="M2354" s="391" t="s">
        <v>86</v>
      </c>
      <c r="N2354" s="15"/>
      <c r="O2354" s="1199"/>
      <c r="P2354" s="1205"/>
      <c r="Q2354" s="64" t="s">
        <v>84</v>
      </c>
    </row>
    <row r="2355" spans="1:18" hidden="1" outlineLevel="2">
      <c r="A2355" s="7" t="s">
        <v>41</v>
      </c>
      <c r="B2355" s="7" t="s">
        <v>41</v>
      </c>
      <c r="D2355" s="96" t="s">
        <v>8935</v>
      </c>
      <c r="E2355" s="58" t="s">
        <v>8916</v>
      </c>
      <c r="F2355" s="17"/>
      <c r="G2355" s="18"/>
      <c r="H2355" s="19"/>
      <c r="I2355" s="26" t="s">
        <v>266</v>
      </c>
      <c r="J2355" s="26" t="s">
        <v>3428</v>
      </c>
      <c r="K2355" s="26"/>
      <c r="L2355" s="27" t="s">
        <v>688</v>
      </c>
      <c r="M2355" s="392"/>
      <c r="N2355" s="10"/>
      <c r="O2355" s="26"/>
      <c r="P2355" s="26"/>
      <c r="Q2355" s="222" t="s">
        <v>688</v>
      </c>
      <c r="R2355" s="498"/>
    </row>
    <row r="2356" spans="1:18" hidden="1" outlineLevel="2">
      <c r="A2356" s="7" t="s">
        <v>41</v>
      </c>
      <c r="B2356" s="7" t="s">
        <v>41</v>
      </c>
      <c r="D2356" s="96" t="s">
        <v>8935</v>
      </c>
      <c r="E2356" s="58" t="s">
        <v>8916</v>
      </c>
      <c r="F2356" s="17"/>
      <c r="G2356" s="18"/>
      <c r="H2356" s="19"/>
      <c r="I2356" s="26" t="s">
        <v>267</v>
      </c>
      <c r="J2356" s="26" t="s">
        <v>3429</v>
      </c>
      <c r="K2356" s="26" t="s">
        <v>132</v>
      </c>
      <c r="L2356" s="27" t="s">
        <v>688</v>
      </c>
      <c r="M2356" s="447"/>
      <c r="N2356" s="72"/>
      <c r="O2356" s="47" t="s">
        <v>756</v>
      </c>
      <c r="P2356" s="26" t="s">
        <v>132</v>
      </c>
      <c r="Q2356" s="214" t="s">
        <v>688</v>
      </c>
      <c r="R2356" s="498"/>
    </row>
    <row r="2357" spans="1:18" hidden="1" outlineLevel="2">
      <c r="A2357" s="7" t="s">
        <v>41</v>
      </c>
      <c r="B2357" s="7" t="s">
        <v>41</v>
      </c>
      <c r="D2357" s="96" t="s">
        <v>8935</v>
      </c>
      <c r="E2357" s="58" t="s">
        <v>8916</v>
      </c>
      <c r="F2357" s="17"/>
      <c r="G2357" s="18"/>
      <c r="H2357" s="19"/>
      <c r="I2357" s="26" t="s">
        <v>268</v>
      </c>
      <c r="J2357" s="26" t="s">
        <v>3430</v>
      </c>
      <c r="K2357" s="26" t="s">
        <v>269</v>
      </c>
      <c r="L2357" s="27" t="s">
        <v>84</v>
      </c>
      <c r="M2357" s="392" t="s">
        <v>86</v>
      </c>
      <c r="N2357" s="385" t="s">
        <v>641</v>
      </c>
      <c r="O2357" s="65" t="s">
        <v>3940</v>
      </c>
      <c r="P2357" s="26" t="s">
        <v>1109</v>
      </c>
      <c r="Q2357" s="214" t="s">
        <v>688</v>
      </c>
      <c r="R2357" s="498"/>
    </row>
    <row r="2358" spans="1:18" hidden="1" outlineLevel="2">
      <c r="A2358" s="7" t="s">
        <v>41</v>
      </c>
      <c r="B2358" s="7" t="s">
        <v>41</v>
      </c>
      <c r="D2358" s="96" t="s">
        <v>8935</v>
      </c>
      <c r="E2358" s="58" t="s">
        <v>8916</v>
      </c>
      <c r="F2358" s="17"/>
      <c r="G2358" s="18"/>
      <c r="H2358" s="19"/>
      <c r="I2358" s="26" t="s">
        <v>270</v>
      </c>
      <c r="J2358" s="26" t="s">
        <v>3396</v>
      </c>
      <c r="K2358" s="26" t="s">
        <v>132</v>
      </c>
      <c r="L2358" s="27" t="s">
        <v>84</v>
      </c>
      <c r="M2358" s="442"/>
      <c r="N2358" s="124"/>
      <c r="O2358" s="127"/>
      <c r="P2358" s="127"/>
      <c r="Q2358" s="218"/>
      <c r="R2358" s="498"/>
    </row>
    <row r="2359" spans="1:18" hidden="1" outlineLevel="2">
      <c r="A2359" s="7" t="s">
        <v>41</v>
      </c>
      <c r="B2359" s="7" t="s">
        <v>41</v>
      </c>
      <c r="D2359" s="96" t="s">
        <v>8935</v>
      </c>
      <c r="E2359" s="58" t="s">
        <v>8916</v>
      </c>
      <c r="F2359" s="17"/>
      <c r="G2359" s="18"/>
      <c r="H2359" s="19"/>
      <c r="I2359" s="26" t="s">
        <v>271</v>
      </c>
      <c r="J2359" s="26" t="s">
        <v>3411</v>
      </c>
      <c r="K2359" s="26" t="s">
        <v>132</v>
      </c>
      <c r="L2359" s="27" t="s">
        <v>84</v>
      </c>
      <c r="M2359" s="442"/>
      <c r="N2359" s="124"/>
      <c r="O2359" s="127"/>
      <c r="P2359" s="127"/>
      <c r="Q2359" s="218"/>
      <c r="R2359" s="498"/>
    </row>
    <row r="2360" spans="1:18" ht="13.5" hidden="1" outlineLevel="2" thickBot="1">
      <c r="A2360" s="7" t="s">
        <v>41</v>
      </c>
      <c r="B2360" s="7" t="s">
        <v>41</v>
      </c>
      <c r="D2360" s="96" t="s">
        <v>8935</v>
      </c>
      <c r="E2360" s="58" t="s">
        <v>8916</v>
      </c>
      <c r="F2360" s="38"/>
      <c r="G2360" s="39"/>
      <c r="H2360" s="40"/>
      <c r="I2360" s="48" t="s">
        <v>272</v>
      </c>
      <c r="J2360" s="48" t="s">
        <v>3431</v>
      </c>
      <c r="K2360" s="48" t="s">
        <v>132</v>
      </c>
      <c r="L2360" s="49" t="s">
        <v>84</v>
      </c>
      <c r="M2360" s="446"/>
      <c r="N2360" s="140"/>
      <c r="O2360" s="151"/>
      <c r="P2360" s="151"/>
      <c r="Q2360" s="221"/>
      <c r="R2360" s="498"/>
    </row>
    <row r="2361" spans="1:18" ht="13.5" hidden="1" outlineLevel="2" thickBot="1">
      <c r="A2361" s="7" t="s">
        <v>41</v>
      </c>
      <c r="B2361" s="7" t="s">
        <v>41</v>
      </c>
      <c r="D2361" s="96" t="s">
        <v>8935</v>
      </c>
      <c r="E2361" s="58" t="s">
        <v>8916</v>
      </c>
      <c r="F2361" s="198"/>
      <c r="G2361" s="198"/>
      <c r="H2361" s="198"/>
      <c r="I2361" s="198"/>
      <c r="J2361" s="198"/>
      <c r="K2361" s="198"/>
      <c r="L2361" s="198"/>
      <c r="M2361" s="9"/>
      <c r="N2361" s="9"/>
      <c r="O2361" s="9"/>
      <c r="P2361" s="9"/>
      <c r="Q2361" s="7"/>
    </row>
    <row r="2362" spans="1:18" ht="13.5" outlineLevel="1" collapsed="1" thickBot="1">
      <c r="A2362" s="7" t="s">
        <v>41</v>
      </c>
      <c r="B2362" s="7" t="s">
        <v>41</v>
      </c>
      <c r="C2362" s="7" t="s">
        <v>41</v>
      </c>
      <c r="D2362" s="96" t="s">
        <v>8935</v>
      </c>
      <c r="E2362" s="3" t="s">
        <v>8917</v>
      </c>
      <c r="F2362" s="13" t="s">
        <v>588</v>
      </c>
      <c r="G2362" s="14">
        <v>80</v>
      </c>
      <c r="H2362" s="14">
        <v>26</v>
      </c>
      <c r="I2362" s="1198" t="s">
        <v>8774</v>
      </c>
      <c r="J2362" s="1199"/>
      <c r="K2362" s="1199"/>
      <c r="L2362" s="1200"/>
      <c r="M2362" s="391" t="s">
        <v>86</v>
      </c>
      <c r="N2362" s="15"/>
      <c r="O2362" s="1190" t="s">
        <v>8955</v>
      </c>
      <c r="P2362" s="1191"/>
      <c r="Q2362" s="212" t="s">
        <v>109</v>
      </c>
    </row>
    <row r="2363" spans="1:18" ht="13" hidden="1" customHeight="1" outlineLevel="2">
      <c r="A2363" s="7" t="s">
        <v>41</v>
      </c>
      <c r="B2363" s="7" t="s">
        <v>41</v>
      </c>
      <c r="C2363" s="7" t="s">
        <v>41</v>
      </c>
      <c r="D2363" s="96" t="s">
        <v>8935</v>
      </c>
      <c r="E2363" s="58" t="s">
        <v>8917</v>
      </c>
      <c r="F2363" s="17"/>
      <c r="G2363" s="18"/>
      <c r="H2363" s="19"/>
      <c r="I2363" s="26" t="s">
        <v>266</v>
      </c>
      <c r="J2363" s="26" t="s">
        <v>3428</v>
      </c>
      <c r="K2363" s="26"/>
      <c r="L2363" s="27" t="s">
        <v>688</v>
      </c>
      <c r="M2363" s="392"/>
      <c r="N2363" s="10"/>
      <c r="O2363" s="26"/>
      <c r="P2363" s="26"/>
      <c r="Q2363" s="222" t="s">
        <v>688</v>
      </c>
      <c r="R2363" s="1192" t="s">
        <v>8956</v>
      </c>
    </row>
    <row r="2364" spans="1:18" hidden="1" outlineLevel="2">
      <c r="A2364" s="7" t="s">
        <v>41</v>
      </c>
      <c r="B2364" s="7" t="s">
        <v>41</v>
      </c>
      <c r="C2364" s="7" t="s">
        <v>41</v>
      </c>
      <c r="D2364" s="96" t="s">
        <v>8935</v>
      </c>
      <c r="E2364" s="58" t="s">
        <v>8917</v>
      </c>
      <c r="F2364" s="17"/>
      <c r="G2364" s="18"/>
      <c r="H2364" s="19"/>
      <c r="I2364" s="26" t="s">
        <v>267</v>
      </c>
      <c r="J2364" s="26" t="s">
        <v>3429</v>
      </c>
      <c r="K2364" s="26" t="s">
        <v>132</v>
      </c>
      <c r="L2364" s="27" t="s">
        <v>688</v>
      </c>
      <c r="M2364" s="447"/>
      <c r="N2364" s="72"/>
      <c r="O2364" s="47" t="s">
        <v>757</v>
      </c>
      <c r="P2364" s="26" t="s">
        <v>132</v>
      </c>
      <c r="Q2364" s="214" t="s">
        <v>688</v>
      </c>
      <c r="R2364" s="1193"/>
    </row>
    <row r="2365" spans="1:18" hidden="1" outlineLevel="2">
      <c r="A2365" s="7" t="s">
        <v>41</v>
      </c>
      <c r="B2365" s="7" t="s">
        <v>41</v>
      </c>
      <c r="C2365" s="7" t="s">
        <v>41</v>
      </c>
      <c r="D2365" s="96" t="s">
        <v>8935</v>
      </c>
      <c r="E2365" s="58" t="s">
        <v>8917</v>
      </c>
      <c r="F2365" s="17"/>
      <c r="G2365" s="18"/>
      <c r="H2365" s="19"/>
      <c r="I2365" s="26" t="s">
        <v>268</v>
      </c>
      <c r="J2365" s="26" t="s">
        <v>3430</v>
      </c>
      <c r="K2365" s="26" t="s">
        <v>269</v>
      </c>
      <c r="L2365" s="27" t="s">
        <v>84</v>
      </c>
      <c r="M2365" s="392" t="s">
        <v>86</v>
      </c>
      <c r="N2365" s="385" t="s">
        <v>642</v>
      </c>
      <c r="O2365" s="65" t="s">
        <v>8774</v>
      </c>
      <c r="P2365" s="26" t="s">
        <v>1109</v>
      </c>
      <c r="Q2365" s="214" t="s">
        <v>688</v>
      </c>
      <c r="R2365" s="1193"/>
    </row>
    <row r="2366" spans="1:18" hidden="1" outlineLevel="2">
      <c r="A2366" s="7" t="s">
        <v>41</v>
      </c>
      <c r="B2366" s="7" t="s">
        <v>41</v>
      </c>
      <c r="C2366" s="7" t="s">
        <v>41</v>
      </c>
      <c r="D2366" s="96" t="s">
        <v>8935</v>
      </c>
      <c r="E2366" s="58" t="s">
        <v>8917</v>
      </c>
      <c r="F2366" s="17"/>
      <c r="G2366" s="18"/>
      <c r="H2366" s="19"/>
      <c r="I2366" s="26" t="s">
        <v>270</v>
      </c>
      <c r="J2366" s="26" t="s">
        <v>3396</v>
      </c>
      <c r="K2366" s="26" t="s">
        <v>132</v>
      </c>
      <c r="L2366" s="27" t="s">
        <v>84</v>
      </c>
      <c r="M2366" s="442"/>
      <c r="N2366" s="124"/>
      <c r="O2366" s="127"/>
      <c r="P2366" s="127"/>
      <c r="Q2366" s="218"/>
      <c r="R2366" s="1193"/>
    </row>
    <row r="2367" spans="1:18" hidden="1" outlineLevel="2">
      <c r="A2367" s="7" t="s">
        <v>41</v>
      </c>
      <c r="B2367" s="7" t="s">
        <v>41</v>
      </c>
      <c r="C2367" s="7" t="s">
        <v>41</v>
      </c>
      <c r="D2367" s="96" t="s">
        <v>8935</v>
      </c>
      <c r="E2367" s="58" t="s">
        <v>8917</v>
      </c>
      <c r="F2367" s="17"/>
      <c r="G2367" s="18"/>
      <c r="H2367" s="19"/>
      <c r="I2367" s="26" t="s">
        <v>271</v>
      </c>
      <c r="J2367" s="26" t="s">
        <v>3411</v>
      </c>
      <c r="K2367" s="26" t="s">
        <v>132</v>
      </c>
      <c r="L2367" s="27" t="s">
        <v>84</v>
      </c>
      <c r="M2367" s="442"/>
      <c r="N2367" s="124"/>
      <c r="O2367" s="127"/>
      <c r="P2367" s="127"/>
      <c r="Q2367" s="218"/>
      <c r="R2367" s="1193"/>
    </row>
    <row r="2368" spans="1:18" ht="13.5" hidden="1" outlineLevel="2" thickBot="1">
      <c r="A2368" s="7" t="s">
        <v>41</v>
      </c>
      <c r="B2368" s="7" t="s">
        <v>41</v>
      </c>
      <c r="C2368" s="7" t="s">
        <v>41</v>
      </c>
      <c r="D2368" s="96" t="s">
        <v>8935</v>
      </c>
      <c r="E2368" s="58" t="s">
        <v>8917</v>
      </c>
      <c r="F2368" s="38"/>
      <c r="G2368" s="39"/>
      <c r="H2368" s="40"/>
      <c r="I2368" s="48" t="s">
        <v>272</v>
      </c>
      <c r="J2368" s="48" t="s">
        <v>3431</v>
      </c>
      <c r="K2368" s="48" t="s">
        <v>132</v>
      </c>
      <c r="L2368" s="49" t="s">
        <v>84</v>
      </c>
      <c r="M2368" s="446"/>
      <c r="N2368" s="140"/>
      <c r="O2368" s="151"/>
      <c r="P2368" s="151"/>
      <c r="Q2368" s="221"/>
      <c r="R2368" s="1194"/>
    </row>
    <row r="2369" spans="1:18" ht="13.5" hidden="1" outlineLevel="2" thickBot="1">
      <c r="A2369" s="7" t="s">
        <v>41</v>
      </c>
      <c r="B2369" s="7" t="s">
        <v>41</v>
      </c>
      <c r="C2369" s="7" t="s">
        <v>41</v>
      </c>
      <c r="D2369" s="96" t="s">
        <v>8935</v>
      </c>
      <c r="E2369" s="58" t="s">
        <v>8917</v>
      </c>
      <c r="F2369" s="198"/>
      <c r="G2369" s="198"/>
      <c r="H2369" s="198"/>
      <c r="I2369" s="198"/>
      <c r="J2369" s="198"/>
      <c r="K2369" s="198"/>
      <c r="L2369" s="198"/>
      <c r="M2369" s="9"/>
      <c r="N2369" s="9"/>
      <c r="O2369" s="9"/>
      <c r="P2369" s="9"/>
      <c r="Q2369" s="7"/>
    </row>
    <row r="2370" spans="1:18" ht="13.5" outlineLevel="1" collapsed="1" thickBot="1">
      <c r="A2370" s="7" t="s">
        <v>41</v>
      </c>
      <c r="B2370" s="7" t="s">
        <v>41</v>
      </c>
      <c r="C2370" s="7" t="s">
        <v>41</v>
      </c>
      <c r="D2370" s="96" t="s">
        <v>8935</v>
      </c>
      <c r="E2370" s="3" t="s">
        <v>8918</v>
      </c>
      <c r="F2370" s="13" t="s">
        <v>305</v>
      </c>
      <c r="G2370" s="14">
        <v>86</v>
      </c>
      <c r="H2370" s="14">
        <v>28</v>
      </c>
      <c r="I2370" s="1198" t="s">
        <v>8957</v>
      </c>
      <c r="J2370" s="1199"/>
      <c r="K2370" s="1199"/>
      <c r="L2370" s="1200"/>
      <c r="M2370" s="391" t="s">
        <v>86</v>
      </c>
      <c r="N2370" s="15"/>
      <c r="O2370" s="1190" t="s">
        <v>8955</v>
      </c>
      <c r="P2370" s="1191"/>
      <c r="Q2370" s="212" t="s">
        <v>109</v>
      </c>
    </row>
    <row r="2371" spans="1:18" hidden="1" outlineLevel="2">
      <c r="A2371" s="7" t="s">
        <v>41</v>
      </c>
      <c r="B2371" s="7" t="s">
        <v>41</v>
      </c>
      <c r="C2371" s="7" t="s">
        <v>41</v>
      </c>
      <c r="D2371" s="96" t="s">
        <v>8935</v>
      </c>
      <c r="E2371" s="58" t="s">
        <v>8918</v>
      </c>
      <c r="F2371" s="17"/>
      <c r="G2371" s="18"/>
      <c r="H2371" s="19"/>
      <c r="I2371" s="26" t="s">
        <v>306</v>
      </c>
      <c r="J2371" s="26" t="s">
        <v>3488</v>
      </c>
      <c r="K2371" s="86"/>
      <c r="L2371" s="46" t="s">
        <v>84</v>
      </c>
      <c r="M2371" s="448"/>
      <c r="N2371" s="87"/>
      <c r="O2371" s="86"/>
      <c r="P2371" s="86"/>
      <c r="Q2371" s="222" t="s">
        <v>688</v>
      </c>
      <c r="R2371" s="1192" t="s">
        <v>8958</v>
      </c>
    </row>
    <row r="2372" spans="1:18" hidden="1" outlineLevel="2">
      <c r="A2372" s="7" t="s">
        <v>41</v>
      </c>
      <c r="B2372" s="7" t="s">
        <v>41</v>
      </c>
      <c r="C2372" s="7" t="s">
        <v>41</v>
      </c>
      <c r="D2372" s="96" t="s">
        <v>8935</v>
      </c>
      <c r="E2372" s="58" t="s">
        <v>8918</v>
      </c>
      <c r="F2372" s="17"/>
      <c r="G2372" s="18"/>
      <c r="H2372" s="19"/>
      <c r="I2372" s="26" t="s">
        <v>307</v>
      </c>
      <c r="J2372" s="26" t="s">
        <v>3489</v>
      </c>
      <c r="K2372" s="88" t="s">
        <v>132</v>
      </c>
      <c r="L2372" s="31" t="s">
        <v>688</v>
      </c>
      <c r="M2372" s="392"/>
      <c r="N2372" s="10"/>
      <c r="O2372" s="89" t="s">
        <v>758</v>
      </c>
      <c r="P2372" s="88" t="s">
        <v>132</v>
      </c>
      <c r="Q2372" s="214" t="s">
        <v>688</v>
      </c>
      <c r="R2372" s="1193"/>
    </row>
    <row r="2373" spans="1:18" hidden="1" outlineLevel="2">
      <c r="A2373" s="7" t="s">
        <v>41</v>
      </c>
      <c r="B2373" s="7" t="s">
        <v>41</v>
      </c>
      <c r="C2373" s="7" t="s">
        <v>41</v>
      </c>
      <c r="D2373" s="96" t="s">
        <v>8935</v>
      </c>
      <c r="E2373" s="58" t="s">
        <v>8918</v>
      </c>
      <c r="F2373" s="17"/>
      <c r="G2373" s="18"/>
      <c r="H2373" s="19"/>
      <c r="I2373" s="26" t="s">
        <v>308</v>
      </c>
      <c r="J2373" s="26" t="s">
        <v>3490</v>
      </c>
      <c r="K2373" s="88" t="s">
        <v>302</v>
      </c>
      <c r="L2373" s="31" t="s">
        <v>84</v>
      </c>
      <c r="M2373" s="392" t="s">
        <v>86</v>
      </c>
      <c r="N2373" s="385" t="s">
        <v>643</v>
      </c>
      <c r="O2373" s="88" t="s">
        <v>8776</v>
      </c>
      <c r="P2373" s="88" t="s">
        <v>790</v>
      </c>
      <c r="Q2373" s="214" t="s">
        <v>688</v>
      </c>
      <c r="R2373" s="1193"/>
    </row>
    <row r="2374" spans="1:18" hidden="1" outlineLevel="2">
      <c r="A2374" s="7" t="s">
        <v>41</v>
      </c>
      <c r="B2374" s="7" t="s">
        <v>41</v>
      </c>
      <c r="C2374" s="7" t="s">
        <v>41</v>
      </c>
      <c r="D2374" s="96" t="s">
        <v>8935</v>
      </c>
      <c r="E2374" s="58" t="s">
        <v>8918</v>
      </c>
      <c r="F2374" s="17"/>
      <c r="G2374" s="18"/>
      <c r="H2374" s="19"/>
      <c r="I2374" s="26" t="s">
        <v>309</v>
      </c>
      <c r="J2374" s="26" t="s">
        <v>3491</v>
      </c>
      <c r="K2374" s="88" t="s">
        <v>132</v>
      </c>
      <c r="L2374" s="27" t="s">
        <v>84</v>
      </c>
      <c r="M2374" s="442"/>
      <c r="N2374" s="124"/>
      <c r="O2374" s="171"/>
      <c r="P2374" s="171"/>
      <c r="Q2374" s="218"/>
      <c r="R2374" s="1193"/>
    </row>
    <row r="2375" spans="1:18" hidden="1" outlineLevel="2">
      <c r="A2375" s="7" t="s">
        <v>41</v>
      </c>
      <c r="B2375" s="7" t="s">
        <v>41</v>
      </c>
      <c r="C2375" s="7" t="s">
        <v>41</v>
      </c>
      <c r="D2375" s="96" t="s">
        <v>8935</v>
      </c>
      <c r="E2375" s="58" t="s">
        <v>8918</v>
      </c>
      <c r="F2375" s="17"/>
      <c r="G2375" s="18"/>
      <c r="H2375" s="19"/>
      <c r="I2375" s="26" t="s">
        <v>310</v>
      </c>
      <c r="J2375" s="26" t="s">
        <v>3492</v>
      </c>
      <c r="K2375" s="88" t="s">
        <v>132</v>
      </c>
      <c r="L2375" s="27" t="s">
        <v>84</v>
      </c>
      <c r="M2375" s="392"/>
      <c r="N2375" s="10"/>
      <c r="O2375" s="89" t="s">
        <v>759</v>
      </c>
      <c r="P2375" s="88" t="s">
        <v>132</v>
      </c>
      <c r="Q2375" s="214" t="s">
        <v>688</v>
      </c>
      <c r="R2375" s="1193"/>
    </row>
    <row r="2376" spans="1:18" hidden="1" outlineLevel="2">
      <c r="A2376" s="7" t="s">
        <v>41</v>
      </c>
      <c r="B2376" s="7" t="s">
        <v>41</v>
      </c>
      <c r="C2376" s="7" t="s">
        <v>41</v>
      </c>
      <c r="D2376" s="96" t="s">
        <v>8935</v>
      </c>
      <c r="E2376" s="58" t="s">
        <v>8918</v>
      </c>
      <c r="F2376" s="17"/>
      <c r="G2376" s="18"/>
      <c r="H2376" s="19"/>
      <c r="I2376" s="26" t="s">
        <v>311</v>
      </c>
      <c r="J2376" s="26" t="s">
        <v>3493</v>
      </c>
      <c r="K2376" s="26" t="s">
        <v>312</v>
      </c>
      <c r="L2376" s="27" t="s">
        <v>84</v>
      </c>
      <c r="M2376" s="442"/>
      <c r="N2376" s="124"/>
      <c r="O2376" s="127"/>
      <c r="P2376" s="127"/>
      <c r="Q2376" s="218"/>
      <c r="R2376" s="1193"/>
    </row>
    <row r="2377" spans="1:18" hidden="1" outlineLevel="2">
      <c r="A2377" s="7" t="s">
        <v>41</v>
      </c>
      <c r="B2377" s="7" t="s">
        <v>41</v>
      </c>
      <c r="C2377" s="7" t="s">
        <v>41</v>
      </c>
      <c r="D2377" s="96" t="s">
        <v>8935</v>
      </c>
      <c r="E2377" s="58" t="s">
        <v>8918</v>
      </c>
      <c r="F2377" s="17"/>
      <c r="G2377" s="18"/>
      <c r="H2377" s="19"/>
      <c r="I2377" s="26" t="s">
        <v>313</v>
      </c>
      <c r="J2377" s="26" t="s">
        <v>3449</v>
      </c>
      <c r="K2377" s="26" t="s">
        <v>132</v>
      </c>
      <c r="L2377" s="27" t="s">
        <v>84</v>
      </c>
      <c r="M2377" s="442"/>
      <c r="N2377" s="124"/>
      <c r="O2377" s="127"/>
      <c r="P2377" s="127"/>
      <c r="Q2377" s="218"/>
      <c r="R2377" s="1193"/>
    </row>
    <row r="2378" spans="1:18" ht="13.5" hidden="1" outlineLevel="2" thickBot="1">
      <c r="A2378" s="7" t="s">
        <v>41</v>
      </c>
      <c r="B2378" s="7" t="s">
        <v>41</v>
      </c>
      <c r="C2378" s="7" t="s">
        <v>41</v>
      </c>
      <c r="D2378" s="96" t="s">
        <v>8935</v>
      </c>
      <c r="E2378" s="58" t="s">
        <v>8918</v>
      </c>
      <c r="F2378" s="38"/>
      <c r="G2378" s="39"/>
      <c r="H2378" s="40"/>
      <c r="I2378" s="41" t="str">
        <f>"5213"</f>
        <v>5213</v>
      </c>
      <c r="J2378" s="41" t="s">
        <v>3494</v>
      </c>
      <c r="K2378" s="41" t="s">
        <v>132</v>
      </c>
      <c r="L2378" s="42" t="s">
        <v>84</v>
      </c>
      <c r="M2378" s="444"/>
      <c r="N2378" s="136"/>
      <c r="O2378" s="137"/>
      <c r="P2378" s="137"/>
      <c r="Q2378" s="220"/>
      <c r="R2378" s="1194"/>
    </row>
    <row r="2379" spans="1:18" ht="13.5" hidden="1" outlineLevel="2" thickBot="1">
      <c r="A2379" s="7" t="s">
        <v>41</v>
      </c>
      <c r="B2379" s="7" t="s">
        <v>41</v>
      </c>
      <c r="C2379" s="7" t="s">
        <v>41</v>
      </c>
      <c r="D2379" s="96" t="s">
        <v>8935</v>
      </c>
      <c r="E2379" s="58" t="s">
        <v>8918</v>
      </c>
      <c r="F2379" s="198"/>
      <c r="G2379" s="198"/>
      <c r="H2379" s="198"/>
      <c r="I2379" s="198"/>
      <c r="J2379" s="198"/>
      <c r="K2379" s="198"/>
      <c r="L2379" s="198"/>
      <c r="M2379" s="9"/>
      <c r="N2379" s="9"/>
      <c r="O2379" s="9"/>
      <c r="P2379" s="9"/>
      <c r="Q2379" s="7"/>
    </row>
    <row r="2380" spans="1:18" ht="13.5" outlineLevel="1" collapsed="1" thickBot="1">
      <c r="A2380" s="7" t="s">
        <v>41</v>
      </c>
      <c r="B2380" s="7" t="s">
        <v>41</v>
      </c>
      <c r="D2380" s="96" t="s">
        <v>8935</v>
      </c>
      <c r="E2380" s="3" t="s">
        <v>8919</v>
      </c>
      <c r="F2380" s="13" t="s">
        <v>592</v>
      </c>
      <c r="G2380" s="14">
        <v>86</v>
      </c>
      <c r="H2380" s="14">
        <v>28</v>
      </c>
      <c r="I2380" s="1198" t="s">
        <v>3941</v>
      </c>
      <c r="J2380" s="1199"/>
      <c r="K2380" s="1199"/>
      <c r="L2380" s="1200"/>
      <c r="M2380" s="391" t="s">
        <v>86</v>
      </c>
      <c r="N2380" s="15"/>
      <c r="O2380" s="1190" t="s">
        <v>3543</v>
      </c>
      <c r="P2380" s="1191"/>
      <c r="Q2380" s="226" t="s">
        <v>688</v>
      </c>
    </row>
    <row r="2381" spans="1:18" ht="13" hidden="1" customHeight="1" outlineLevel="2">
      <c r="A2381" s="7" t="s">
        <v>41</v>
      </c>
      <c r="B2381" s="7" t="s">
        <v>41</v>
      </c>
      <c r="D2381" s="96" t="s">
        <v>8935</v>
      </c>
      <c r="E2381" s="58" t="s">
        <v>8919</v>
      </c>
      <c r="F2381" s="17"/>
      <c r="G2381" s="18"/>
      <c r="H2381" s="19"/>
      <c r="I2381" s="26" t="s">
        <v>306</v>
      </c>
      <c r="J2381" s="26" t="s">
        <v>3488</v>
      </c>
      <c r="K2381" s="86"/>
      <c r="L2381" s="46" t="s">
        <v>84</v>
      </c>
      <c r="M2381" s="448"/>
      <c r="N2381" s="87"/>
      <c r="O2381" s="86"/>
      <c r="P2381" s="86"/>
      <c r="Q2381" s="222" t="s">
        <v>688</v>
      </c>
      <c r="R2381" s="498"/>
    </row>
    <row r="2382" spans="1:18" hidden="1" outlineLevel="2">
      <c r="A2382" s="7" t="s">
        <v>41</v>
      </c>
      <c r="B2382" s="7" t="s">
        <v>41</v>
      </c>
      <c r="D2382" s="96" t="s">
        <v>8935</v>
      </c>
      <c r="E2382" s="58" t="s">
        <v>8919</v>
      </c>
      <c r="F2382" s="17"/>
      <c r="G2382" s="18"/>
      <c r="H2382" s="19"/>
      <c r="I2382" s="26" t="s">
        <v>307</v>
      </c>
      <c r="J2382" s="26" t="s">
        <v>3489</v>
      </c>
      <c r="K2382" s="88" t="s">
        <v>132</v>
      </c>
      <c r="L2382" s="31" t="s">
        <v>688</v>
      </c>
      <c r="M2382" s="392"/>
      <c r="N2382" s="10"/>
      <c r="O2382" s="89" t="s">
        <v>760</v>
      </c>
      <c r="P2382" s="88" t="s">
        <v>132</v>
      </c>
      <c r="Q2382" s="214" t="s">
        <v>688</v>
      </c>
      <c r="R2382" s="498"/>
    </row>
    <row r="2383" spans="1:18" hidden="1" outlineLevel="2">
      <c r="A2383" s="7" t="s">
        <v>41</v>
      </c>
      <c r="B2383" s="7" t="s">
        <v>41</v>
      </c>
      <c r="D2383" s="96" t="s">
        <v>8935</v>
      </c>
      <c r="E2383" s="58" t="s">
        <v>8919</v>
      </c>
      <c r="F2383" s="17"/>
      <c r="G2383" s="18"/>
      <c r="H2383" s="19"/>
      <c r="I2383" s="26" t="s">
        <v>308</v>
      </c>
      <c r="J2383" s="26" t="s">
        <v>3490</v>
      </c>
      <c r="K2383" s="88" t="s">
        <v>302</v>
      </c>
      <c r="L2383" s="31" t="s">
        <v>84</v>
      </c>
      <c r="M2383" s="392" t="s">
        <v>86</v>
      </c>
      <c r="N2383" s="98" t="s">
        <v>644</v>
      </c>
      <c r="O2383" s="88" t="s">
        <v>3962</v>
      </c>
      <c r="P2383" s="88" t="s">
        <v>790</v>
      </c>
      <c r="Q2383" s="214" t="s">
        <v>688</v>
      </c>
      <c r="R2383" s="498"/>
    </row>
    <row r="2384" spans="1:18" ht="36" hidden="1" outlineLevel="2">
      <c r="A2384" s="7" t="s">
        <v>41</v>
      </c>
      <c r="B2384" s="7" t="s">
        <v>41</v>
      </c>
      <c r="D2384" s="96" t="s">
        <v>8935</v>
      </c>
      <c r="E2384" s="58" t="s">
        <v>8919</v>
      </c>
      <c r="F2384" s="17"/>
      <c r="G2384" s="18"/>
      <c r="H2384" s="19"/>
      <c r="I2384" s="26" t="s">
        <v>309</v>
      </c>
      <c r="J2384" s="26" t="s">
        <v>3491</v>
      </c>
      <c r="K2384" s="88" t="s">
        <v>132</v>
      </c>
      <c r="L2384" s="27" t="s">
        <v>84</v>
      </c>
      <c r="M2384" s="392" t="s">
        <v>86</v>
      </c>
      <c r="N2384" s="10" t="s">
        <v>645</v>
      </c>
      <c r="O2384" s="90" t="s">
        <v>3898</v>
      </c>
      <c r="P2384" s="88" t="s">
        <v>459</v>
      </c>
      <c r="Q2384" s="216" t="s">
        <v>84</v>
      </c>
      <c r="R2384" s="498"/>
    </row>
    <row r="2385" spans="1:18" hidden="1" outlineLevel="2">
      <c r="A2385" s="7" t="s">
        <v>41</v>
      </c>
      <c r="B2385" s="7" t="s">
        <v>41</v>
      </c>
      <c r="D2385" s="96" t="s">
        <v>8935</v>
      </c>
      <c r="E2385" s="58" t="s">
        <v>8919</v>
      </c>
      <c r="F2385" s="17"/>
      <c r="G2385" s="18"/>
      <c r="H2385" s="19"/>
      <c r="I2385" s="26" t="s">
        <v>310</v>
      </c>
      <c r="J2385" s="26" t="s">
        <v>3492</v>
      </c>
      <c r="K2385" s="88" t="s">
        <v>132</v>
      </c>
      <c r="L2385" s="27" t="s">
        <v>84</v>
      </c>
      <c r="M2385" s="392"/>
      <c r="N2385" s="10"/>
      <c r="O2385" s="89" t="s">
        <v>761</v>
      </c>
      <c r="P2385" s="88" t="s">
        <v>132</v>
      </c>
      <c r="Q2385" s="214" t="s">
        <v>688</v>
      </c>
      <c r="R2385" s="498"/>
    </row>
    <row r="2386" spans="1:18" hidden="1" outlineLevel="2">
      <c r="A2386" s="7" t="s">
        <v>41</v>
      </c>
      <c r="B2386" s="7" t="s">
        <v>41</v>
      </c>
      <c r="D2386" s="96" t="s">
        <v>8935</v>
      </c>
      <c r="E2386" s="58" t="s">
        <v>8919</v>
      </c>
      <c r="F2386" s="17"/>
      <c r="G2386" s="18"/>
      <c r="H2386" s="19"/>
      <c r="I2386" s="26" t="s">
        <v>311</v>
      </c>
      <c r="J2386" s="26" t="s">
        <v>3493</v>
      </c>
      <c r="K2386" s="26" t="s">
        <v>312</v>
      </c>
      <c r="L2386" s="27" t="s">
        <v>84</v>
      </c>
      <c r="M2386" s="442"/>
      <c r="N2386" s="124"/>
      <c r="O2386" s="127"/>
      <c r="P2386" s="127"/>
      <c r="Q2386" s="218"/>
      <c r="R2386" s="498"/>
    </row>
    <row r="2387" spans="1:18" hidden="1" outlineLevel="2">
      <c r="A2387" s="7" t="s">
        <v>41</v>
      </c>
      <c r="B2387" s="7" t="s">
        <v>41</v>
      </c>
      <c r="D2387" s="96" t="s">
        <v>8935</v>
      </c>
      <c r="E2387" s="58" t="s">
        <v>8919</v>
      </c>
      <c r="F2387" s="17"/>
      <c r="G2387" s="18"/>
      <c r="H2387" s="19"/>
      <c r="I2387" s="26" t="s">
        <v>313</v>
      </c>
      <c r="J2387" s="26" t="s">
        <v>3449</v>
      </c>
      <c r="K2387" s="26" t="s">
        <v>132</v>
      </c>
      <c r="L2387" s="27" t="s">
        <v>84</v>
      </c>
      <c r="M2387" s="442"/>
      <c r="N2387" s="124"/>
      <c r="O2387" s="127"/>
      <c r="P2387" s="127"/>
      <c r="Q2387" s="218"/>
      <c r="R2387" s="498"/>
    </row>
    <row r="2388" spans="1:18" ht="13.5" hidden="1" outlineLevel="2" thickBot="1">
      <c r="A2388" s="7" t="s">
        <v>41</v>
      </c>
      <c r="B2388" s="7" t="s">
        <v>41</v>
      </c>
      <c r="D2388" s="96" t="s">
        <v>8935</v>
      </c>
      <c r="E2388" s="58" t="s">
        <v>8919</v>
      </c>
      <c r="F2388" s="38"/>
      <c r="G2388" s="39"/>
      <c r="H2388" s="40"/>
      <c r="I2388" s="41" t="str">
        <f>"5213"</f>
        <v>5213</v>
      </c>
      <c r="J2388" s="41" t="s">
        <v>3494</v>
      </c>
      <c r="K2388" s="41" t="s">
        <v>132</v>
      </c>
      <c r="L2388" s="42" t="s">
        <v>84</v>
      </c>
      <c r="M2388" s="444"/>
      <c r="N2388" s="136"/>
      <c r="O2388" s="137"/>
      <c r="P2388" s="137"/>
      <c r="Q2388" s="220"/>
      <c r="R2388" s="498"/>
    </row>
    <row r="2389" spans="1:18" ht="13.5" hidden="1" outlineLevel="2" thickBot="1">
      <c r="A2389" s="7" t="s">
        <v>41</v>
      </c>
      <c r="B2389" s="7" t="s">
        <v>41</v>
      </c>
      <c r="D2389" s="96" t="s">
        <v>8935</v>
      </c>
      <c r="E2389" s="58" t="s">
        <v>8919</v>
      </c>
      <c r="F2389" s="198"/>
      <c r="G2389" s="198"/>
      <c r="H2389" s="198"/>
      <c r="I2389" s="198"/>
      <c r="J2389" s="198"/>
      <c r="K2389" s="198"/>
      <c r="L2389" s="198"/>
      <c r="M2389" s="9"/>
      <c r="N2389" s="9"/>
      <c r="O2389" s="9"/>
      <c r="P2389" s="9"/>
      <c r="Q2389" s="7"/>
    </row>
    <row r="2390" spans="1:18" ht="13.5" outlineLevel="1" collapsed="1" thickBot="1">
      <c r="C2390" s="7" t="s">
        <v>41</v>
      </c>
      <c r="D2390" s="96" t="s">
        <v>8935</v>
      </c>
      <c r="E2390" s="3" t="s">
        <v>8919</v>
      </c>
      <c r="F2390" s="13" t="s">
        <v>592</v>
      </c>
      <c r="G2390" s="14">
        <v>86</v>
      </c>
      <c r="H2390" s="14">
        <v>28</v>
      </c>
      <c r="I2390" s="1198" t="s">
        <v>8959</v>
      </c>
      <c r="J2390" s="1199"/>
      <c r="K2390" s="1199"/>
      <c r="L2390" s="1200"/>
      <c r="M2390" s="391" t="s">
        <v>86</v>
      </c>
      <c r="N2390" s="15"/>
      <c r="O2390" s="1190" t="s">
        <v>8955</v>
      </c>
      <c r="P2390" s="1191"/>
      <c r="Q2390" s="212" t="s">
        <v>109</v>
      </c>
    </row>
    <row r="2391" spans="1:18" ht="13" hidden="1" customHeight="1" outlineLevel="2">
      <c r="C2391" s="7" t="s">
        <v>41</v>
      </c>
      <c r="D2391" s="96" t="s">
        <v>8935</v>
      </c>
      <c r="E2391" s="58" t="s">
        <v>8919</v>
      </c>
      <c r="F2391" s="17"/>
      <c r="G2391" s="18"/>
      <c r="H2391" s="19"/>
      <c r="I2391" s="26" t="s">
        <v>306</v>
      </c>
      <c r="J2391" s="26" t="s">
        <v>3488</v>
      </c>
      <c r="K2391" s="86"/>
      <c r="L2391" s="46" t="s">
        <v>84</v>
      </c>
      <c r="M2391" s="448"/>
      <c r="N2391" s="87"/>
      <c r="O2391" s="86"/>
      <c r="P2391" s="86"/>
      <c r="Q2391" s="222" t="s">
        <v>688</v>
      </c>
      <c r="R2391" s="1201" t="s">
        <v>8960</v>
      </c>
    </row>
    <row r="2392" spans="1:18" hidden="1" outlineLevel="2">
      <c r="C2392" s="7" t="s">
        <v>41</v>
      </c>
      <c r="D2392" s="96" t="s">
        <v>8935</v>
      </c>
      <c r="E2392" s="58" t="s">
        <v>8919</v>
      </c>
      <c r="F2392" s="17"/>
      <c r="G2392" s="18"/>
      <c r="H2392" s="19"/>
      <c r="I2392" s="26" t="s">
        <v>307</v>
      </c>
      <c r="J2392" s="26" t="s">
        <v>3489</v>
      </c>
      <c r="K2392" s="88" t="s">
        <v>132</v>
      </c>
      <c r="L2392" s="31" t="s">
        <v>688</v>
      </c>
      <c r="M2392" s="392"/>
      <c r="N2392" s="10"/>
      <c r="O2392" s="89" t="s">
        <v>760</v>
      </c>
      <c r="P2392" s="88" t="s">
        <v>132</v>
      </c>
      <c r="Q2392" s="214" t="s">
        <v>688</v>
      </c>
      <c r="R2392" s="1193"/>
    </row>
    <row r="2393" spans="1:18" hidden="1" outlineLevel="2">
      <c r="C2393" s="7" t="s">
        <v>41</v>
      </c>
      <c r="D2393" s="96" t="s">
        <v>8935</v>
      </c>
      <c r="E2393" s="58" t="s">
        <v>8919</v>
      </c>
      <c r="F2393" s="17"/>
      <c r="G2393" s="18"/>
      <c r="H2393" s="19"/>
      <c r="I2393" s="26" t="s">
        <v>308</v>
      </c>
      <c r="J2393" s="26" t="s">
        <v>3490</v>
      </c>
      <c r="K2393" s="88" t="s">
        <v>302</v>
      </c>
      <c r="L2393" s="31" t="s">
        <v>84</v>
      </c>
      <c r="M2393" s="392" t="s">
        <v>86</v>
      </c>
      <c r="N2393" s="385" t="s">
        <v>644</v>
      </c>
      <c r="O2393" s="88" t="s">
        <v>8777</v>
      </c>
      <c r="P2393" s="88" t="s">
        <v>790</v>
      </c>
      <c r="Q2393" s="214" t="s">
        <v>688</v>
      </c>
      <c r="R2393" s="1193"/>
    </row>
    <row r="2394" spans="1:18" hidden="1" outlineLevel="2">
      <c r="C2394" s="7" t="s">
        <v>41</v>
      </c>
      <c r="D2394" s="96" t="s">
        <v>8935</v>
      </c>
      <c r="E2394" s="58" t="s">
        <v>8919</v>
      </c>
      <c r="F2394" s="17"/>
      <c r="G2394" s="18"/>
      <c r="H2394" s="19"/>
      <c r="I2394" s="26" t="s">
        <v>309</v>
      </c>
      <c r="J2394" s="26" t="s">
        <v>3491</v>
      </c>
      <c r="K2394" s="88" t="s">
        <v>132</v>
      </c>
      <c r="L2394" s="27" t="s">
        <v>84</v>
      </c>
      <c r="M2394" s="529"/>
      <c r="N2394" s="530"/>
      <c r="O2394" s="705"/>
      <c r="P2394" s="706"/>
      <c r="Q2394" s="531"/>
      <c r="R2394" s="1193"/>
    </row>
    <row r="2395" spans="1:18" hidden="1" outlineLevel="2">
      <c r="C2395" s="7" t="s">
        <v>41</v>
      </c>
      <c r="D2395" s="96" t="s">
        <v>8935</v>
      </c>
      <c r="E2395" s="58" t="s">
        <v>8919</v>
      </c>
      <c r="F2395" s="17"/>
      <c r="G2395" s="18"/>
      <c r="H2395" s="19"/>
      <c r="I2395" s="26" t="s">
        <v>310</v>
      </c>
      <c r="J2395" s="26" t="s">
        <v>3492</v>
      </c>
      <c r="K2395" s="88" t="s">
        <v>132</v>
      </c>
      <c r="L2395" s="27" t="s">
        <v>84</v>
      </c>
      <c r="M2395" s="392"/>
      <c r="N2395" s="10"/>
      <c r="O2395" s="89" t="s">
        <v>761</v>
      </c>
      <c r="P2395" s="88" t="s">
        <v>132</v>
      </c>
      <c r="Q2395" s="214" t="s">
        <v>688</v>
      </c>
      <c r="R2395" s="1193"/>
    </row>
    <row r="2396" spans="1:18" hidden="1" outlineLevel="2">
      <c r="C2396" s="7" t="s">
        <v>41</v>
      </c>
      <c r="D2396" s="96" t="s">
        <v>8935</v>
      </c>
      <c r="E2396" s="58" t="s">
        <v>8919</v>
      </c>
      <c r="F2396" s="17"/>
      <c r="G2396" s="18"/>
      <c r="H2396" s="19"/>
      <c r="I2396" s="26" t="s">
        <v>311</v>
      </c>
      <c r="J2396" s="26" t="s">
        <v>3493</v>
      </c>
      <c r="K2396" s="26" t="s">
        <v>312</v>
      </c>
      <c r="L2396" s="27" t="s">
        <v>84</v>
      </c>
      <c r="M2396" s="442"/>
      <c r="N2396" s="124"/>
      <c r="O2396" s="127"/>
      <c r="P2396" s="127"/>
      <c r="Q2396" s="218"/>
      <c r="R2396" s="1193"/>
    </row>
    <row r="2397" spans="1:18" hidden="1" outlineLevel="2">
      <c r="C2397" s="7" t="s">
        <v>41</v>
      </c>
      <c r="D2397" s="96" t="s">
        <v>8935</v>
      </c>
      <c r="E2397" s="58" t="s">
        <v>8919</v>
      </c>
      <c r="F2397" s="17"/>
      <c r="G2397" s="18"/>
      <c r="H2397" s="19"/>
      <c r="I2397" s="26" t="s">
        <v>313</v>
      </c>
      <c r="J2397" s="26" t="s">
        <v>3449</v>
      </c>
      <c r="K2397" s="26" t="s">
        <v>132</v>
      </c>
      <c r="L2397" s="27" t="s">
        <v>84</v>
      </c>
      <c r="M2397" s="442"/>
      <c r="N2397" s="124"/>
      <c r="O2397" s="127"/>
      <c r="P2397" s="127"/>
      <c r="Q2397" s="218"/>
      <c r="R2397" s="1193"/>
    </row>
    <row r="2398" spans="1:18" ht="13.5" hidden="1" outlineLevel="2" thickBot="1">
      <c r="C2398" s="7" t="s">
        <v>41</v>
      </c>
      <c r="D2398" s="96" t="s">
        <v>8935</v>
      </c>
      <c r="E2398" s="58" t="s">
        <v>8919</v>
      </c>
      <c r="F2398" s="38"/>
      <c r="G2398" s="39"/>
      <c r="H2398" s="40"/>
      <c r="I2398" s="41" t="str">
        <f>"5213"</f>
        <v>5213</v>
      </c>
      <c r="J2398" s="41" t="s">
        <v>3494</v>
      </c>
      <c r="K2398" s="41" t="s">
        <v>132</v>
      </c>
      <c r="L2398" s="42" t="s">
        <v>84</v>
      </c>
      <c r="M2398" s="444"/>
      <c r="N2398" s="136"/>
      <c r="O2398" s="137"/>
      <c r="P2398" s="137"/>
      <c r="Q2398" s="220"/>
      <c r="R2398" s="1194"/>
    </row>
    <row r="2399" spans="1:18" ht="13.5" hidden="1" outlineLevel="2" thickBot="1">
      <c r="C2399" s="7" t="s">
        <v>41</v>
      </c>
      <c r="D2399" s="96" t="s">
        <v>8935</v>
      </c>
      <c r="E2399" s="58" t="s">
        <v>8919</v>
      </c>
      <c r="F2399" s="198"/>
      <c r="G2399" s="198"/>
      <c r="H2399" s="198"/>
      <c r="I2399" s="198"/>
      <c r="J2399" s="198"/>
      <c r="K2399" s="198"/>
      <c r="L2399" s="198"/>
      <c r="M2399" s="9"/>
      <c r="N2399" s="9"/>
      <c r="O2399" s="9"/>
      <c r="P2399" s="9"/>
      <c r="Q2399" s="7"/>
    </row>
    <row r="2400" spans="1:18" ht="13.5" outlineLevel="1" collapsed="1" thickBot="1">
      <c r="A2400" s="7" t="s">
        <v>41</v>
      </c>
      <c r="B2400" s="7" t="s">
        <v>41</v>
      </c>
      <c r="C2400" s="7" t="s">
        <v>41</v>
      </c>
      <c r="D2400" s="96" t="s">
        <v>8935</v>
      </c>
      <c r="E2400" s="3" t="s">
        <v>8920</v>
      </c>
      <c r="F2400" s="13" t="s">
        <v>465</v>
      </c>
      <c r="G2400" s="14">
        <v>91</v>
      </c>
      <c r="H2400" s="14">
        <v>29</v>
      </c>
      <c r="I2400" s="1198" t="s">
        <v>3586</v>
      </c>
      <c r="J2400" s="1199"/>
      <c r="K2400" s="1199"/>
      <c r="L2400" s="1200"/>
      <c r="M2400" s="391" t="s">
        <v>86</v>
      </c>
      <c r="N2400" s="15"/>
      <c r="O2400" s="1190" t="s">
        <v>9059</v>
      </c>
      <c r="P2400" s="1191"/>
      <c r="Q2400" s="212" t="s">
        <v>109</v>
      </c>
    </row>
    <row r="2401" spans="1:18" hidden="1" outlineLevel="2">
      <c r="A2401" s="7" t="s">
        <v>41</v>
      </c>
      <c r="B2401" s="7" t="s">
        <v>41</v>
      </c>
      <c r="C2401" s="7" t="s">
        <v>41</v>
      </c>
      <c r="D2401" s="96" t="s">
        <v>8935</v>
      </c>
      <c r="E2401" s="58" t="s">
        <v>8920</v>
      </c>
      <c r="F2401" s="17"/>
      <c r="G2401" s="18"/>
      <c r="H2401" s="19"/>
      <c r="I2401" s="26" t="s">
        <v>181</v>
      </c>
      <c r="J2401" s="26" t="s">
        <v>182</v>
      </c>
      <c r="K2401" s="26"/>
      <c r="L2401" s="31" t="s">
        <v>688</v>
      </c>
      <c r="M2401" s="392"/>
      <c r="N2401" s="10"/>
      <c r="O2401" s="26"/>
      <c r="P2401" s="26"/>
      <c r="Q2401" s="222" t="s">
        <v>688</v>
      </c>
      <c r="R2401" s="1192" t="s">
        <v>8961</v>
      </c>
    </row>
    <row r="2402" spans="1:18" hidden="1" outlineLevel="2">
      <c r="A2402" s="7" t="s">
        <v>41</v>
      </c>
      <c r="B2402" s="7" t="s">
        <v>41</v>
      </c>
      <c r="C2402" s="7" t="s">
        <v>41</v>
      </c>
      <c r="D2402" s="96" t="s">
        <v>8935</v>
      </c>
      <c r="E2402" s="58" t="s">
        <v>8920</v>
      </c>
      <c r="F2402" s="17"/>
      <c r="G2402" s="18"/>
      <c r="H2402" s="19"/>
      <c r="I2402" s="26" t="s">
        <v>183</v>
      </c>
      <c r="J2402" s="26" t="s">
        <v>3364</v>
      </c>
      <c r="K2402" s="26" t="s">
        <v>132</v>
      </c>
      <c r="L2402" s="31" t="s">
        <v>688</v>
      </c>
      <c r="M2402" s="392"/>
      <c r="N2402" s="10"/>
      <c r="O2402" s="47" t="s">
        <v>739</v>
      </c>
      <c r="P2402" s="26" t="s">
        <v>132</v>
      </c>
      <c r="Q2402" s="214" t="s">
        <v>688</v>
      </c>
      <c r="R2402" s="1193"/>
    </row>
    <row r="2403" spans="1:18" hidden="1" outlineLevel="2">
      <c r="A2403" s="7" t="s">
        <v>41</v>
      </c>
      <c r="B2403" s="7" t="s">
        <v>41</v>
      </c>
      <c r="C2403" s="7" t="s">
        <v>41</v>
      </c>
      <c r="D2403" s="96" t="s">
        <v>8935</v>
      </c>
      <c r="E2403" s="58" t="s">
        <v>8920</v>
      </c>
      <c r="F2403" s="17"/>
      <c r="G2403" s="18"/>
      <c r="H2403" s="19"/>
      <c r="I2403" s="26" t="s">
        <v>184</v>
      </c>
      <c r="J2403" s="26" t="s">
        <v>3365</v>
      </c>
      <c r="K2403" s="26" t="s">
        <v>105</v>
      </c>
      <c r="L2403" s="31" t="s">
        <v>84</v>
      </c>
      <c r="M2403" s="392" t="s">
        <v>86</v>
      </c>
      <c r="N2403" s="385" t="s">
        <v>646</v>
      </c>
      <c r="O2403" s="26" t="s">
        <v>3586</v>
      </c>
      <c r="P2403" s="26" t="s">
        <v>105</v>
      </c>
      <c r="Q2403" s="214" t="s">
        <v>688</v>
      </c>
      <c r="R2403" s="1193"/>
    </row>
    <row r="2404" spans="1:18" hidden="1" outlineLevel="2">
      <c r="A2404" s="7" t="s">
        <v>41</v>
      </c>
      <c r="B2404" s="7" t="s">
        <v>41</v>
      </c>
      <c r="C2404" s="7" t="s">
        <v>41</v>
      </c>
      <c r="D2404" s="96" t="s">
        <v>8935</v>
      </c>
      <c r="E2404" s="58" t="s">
        <v>8920</v>
      </c>
      <c r="F2404" s="17"/>
      <c r="G2404" s="18"/>
      <c r="H2404" s="19"/>
      <c r="I2404" s="26" t="s">
        <v>185</v>
      </c>
      <c r="J2404" s="26" t="s">
        <v>3366</v>
      </c>
      <c r="K2404" s="26" t="s">
        <v>130</v>
      </c>
      <c r="L2404" s="31" t="s">
        <v>84</v>
      </c>
      <c r="M2404" s="392" t="s">
        <v>86</v>
      </c>
      <c r="N2404" s="10" t="s">
        <v>647</v>
      </c>
      <c r="O2404" s="26" t="s">
        <v>3899</v>
      </c>
      <c r="P2404" s="26" t="s">
        <v>186</v>
      </c>
      <c r="Q2404" s="216" t="s">
        <v>84</v>
      </c>
      <c r="R2404" s="1193"/>
    </row>
    <row r="2405" spans="1:18" ht="13.5" hidden="1" outlineLevel="2" thickBot="1">
      <c r="A2405" s="7" t="s">
        <v>41</v>
      </c>
      <c r="B2405" s="7" t="s">
        <v>41</v>
      </c>
      <c r="C2405" s="7" t="s">
        <v>41</v>
      </c>
      <c r="D2405" s="96" t="s">
        <v>8935</v>
      </c>
      <c r="E2405" s="58" t="s">
        <v>8920</v>
      </c>
      <c r="F2405" s="38"/>
      <c r="G2405" s="39"/>
      <c r="H2405" s="40"/>
      <c r="I2405" s="48" t="s">
        <v>187</v>
      </c>
      <c r="J2405" s="48" t="s">
        <v>3367</v>
      </c>
      <c r="K2405" s="48" t="s">
        <v>105</v>
      </c>
      <c r="L2405" s="60" t="s">
        <v>84</v>
      </c>
      <c r="M2405" s="446"/>
      <c r="N2405" s="140"/>
      <c r="O2405" s="1082"/>
      <c r="P2405" s="151"/>
      <c r="Q2405" s="221"/>
      <c r="R2405" s="1194"/>
    </row>
    <row r="2406" spans="1:18" ht="13.5" hidden="1" outlineLevel="2" thickBot="1">
      <c r="A2406" s="7" t="s">
        <v>41</v>
      </c>
      <c r="B2406" s="7" t="s">
        <v>41</v>
      </c>
      <c r="C2406" s="7" t="s">
        <v>41</v>
      </c>
      <c r="D2406" s="96" t="s">
        <v>8935</v>
      </c>
      <c r="E2406" s="58" t="s">
        <v>8920</v>
      </c>
      <c r="F2406" s="198"/>
      <c r="G2406" s="198"/>
      <c r="H2406" s="198"/>
      <c r="I2406" s="198"/>
      <c r="J2406" s="198"/>
      <c r="K2406" s="198"/>
      <c r="L2406" s="198"/>
      <c r="M2406" s="9"/>
      <c r="N2406" s="9"/>
      <c r="O2406" s="9"/>
      <c r="P2406" s="9"/>
      <c r="Q2406" s="7"/>
    </row>
    <row r="2407" spans="1:18" ht="13.5" outlineLevel="1" collapsed="1" thickBot="1">
      <c r="C2407" s="7" t="s">
        <v>41</v>
      </c>
      <c r="D2407" s="96" t="s">
        <v>8935</v>
      </c>
      <c r="E2407" s="3" t="s">
        <v>8921</v>
      </c>
      <c r="F2407" s="13" t="s">
        <v>467</v>
      </c>
      <c r="G2407" s="14">
        <v>92</v>
      </c>
      <c r="H2407" s="14">
        <v>29</v>
      </c>
      <c r="I2407" s="1198" t="s">
        <v>8329</v>
      </c>
      <c r="J2407" s="1199"/>
      <c r="K2407" s="1199"/>
      <c r="L2407" s="1200"/>
      <c r="M2407" s="391" t="s">
        <v>86</v>
      </c>
      <c r="N2407" s="15"/>
      <c r="O2407" s="1196" t="s">
        <v>8962</v>
      </c>
      <c r="P2407" s="1197"/>
      <c r="Q2407" s="212" t="s">
        <v>109</v>
      </c>
    </row>
    <row r="2408" spans="1:18" ht="13" hidden="1" customHeight="1" outlineLevel="2">
      <c r="C2408" s="7" t="s">
        <v>41</v>
      </c>
      <c r="D2408" s="96" t="s">
        <v>8935</v>
      </c>
      <c r="E2408" s="58" t="s">
        <v>8921</v>
      </c>
      <c r="F2408" s="17"/>
      <c r="G2408" s="18"/>
      <c r="H2408" s="19"/>
      <c r="I2408" s="26" t="s">
        <v>159</v>
      </c>
      <c r="J2408" s="26" t="s">
        <v>3348</v>
      </c>
      <c r="K2408" s="26"/>
      <c r="L2408" s="31" t="s">
        <v>688</v>
      </c>
      <c r="M2408" s="59"/>
      <c r="N2408" s="10"/>
      <c r="O2408" s="26"/>
      <c r="P2408" s="26"/>
      <c r="Q2408" s="222" t="s">
        <v>688</v>
      </c>
      <c r="R2408" s="1228" t="s">
        <v>8963</v>
      </c>
    </row>
    <row r="2409" spans="1:18" hidden="1" outlineLevel="2">
      <c r="C2409" s="7" t="s">
        <v>41</v>
      </c>
      <c r="D2409" s="96" t="s">
        <v>8935</v>
      </c>
      <c r="E2409" s="58" t="s">
        <v>8921</v>
      </c>
      <c r="F2409" s="17"/>
      <c r="G2409" s="18"/>
      <c r="H2409" s="19"/>
      <c r="I2409" s="26" t="s">
        <v>160</v>
      </c>
      <c r="J2409" s="26" t="s">
        <v>3349</v>
      </c>
      <c r="K2409" s="26" t="s">
        <v>132</v>
      </c>
      <c r="L2409" s="31" t="s">
        <v>688</v>
      </c>
      <c r="M2409" s="59"/>
      <c r="N2409" s="10"/>
      <c r="O2409" s="47" t="s">
        <v>740</v>
      </c>
      <c r="P2409" s="26" t="s">
        <v>132</v>
      </c>
      <c r="Q2409" s="214" t="s">
        <v>688</v>
      </c>
      <c r="R2409" s="1193"/>
    </row>
    <row r="2410" spans="1:18" hidden="1" outlineLevel="2">
      <c r="C2410" s="7" t="s">
        <v>41</v>
      </c>
      <c r="D2410" s="96" t="s">
        <v>8935</v>
      </c>
      <c r="E2410" s="58" t="s">
        <v>8921</v>
      </c>
      <c r="F2410" s="17"/>
      <c r="G2410" s="18"/>
      <c r="H2410" s="19"/>
      <c r="I2410" s="26" t="s">
        <v>161</v>
      </c>
      <c r="J2410" s="26" t="s">
        <v>3350</v>
      </c>
      <c r="K2410" s="26" t="s">
        <v>105</v>
      </c>
      <c r="L2410" s="31" t="s">
        <v>84</v>
      </c>
      <c r="M2410" s="392" t="s">
        <v>86</v>
      </c>
      <c r="N2410" s="385" t="s">
        <v>1139</v>
      </c>
      <c r="O2410" s="26" t="s">
        <v>8329</v>
      </c>
      <c r="P2410" s="26" t="s">
        <v>117</v>
      </c>
      <c r="Q2410" s="214" t="s">
        <v>688</v>
      </c>
      <c r="R2410" s="1193"/>
    </row>
    <row r="2411" spans="1:18" ht="13.5" hidden="1" outlineLevel="2" thickBot="1">
      <c r="C2411" s="7" t="s">
        <v>41</v>
      </c>
      <c r="D2411" s="96" t="s">
        <v>8935</v>
      </c>
      <c r="E2411" s="58" t="s">
        <v>8921</v>
      </c>
      <c r="F2411" s="38"/>
      <c r="G2411" s="39"/>
      <c r="H2411" s="40"/>
      <c r="I2411" s="48" t="s">
        <v>163</v>
      </c>
      <c r="J2411" s="48" t="s">
        <v>3351</v>
      </c>
      <c r="K2411" s="48" t="s">
        <v>132</v>
      </c>
      <c r="L2411" s="60" t="s">
        <v>84</v>
      </c>
      <c r="M2411" s="61"/>
      <c r="N2411" s="62"/>
      <c r="O2411" s="63" t="s">
        <v>710</v>
      </c>
      <c r="P2411" s="48" t="s">
        <v>132</v>
      </c>
      <c r="Q2411" s="224" t="s">
        <v>84</v>
      </c>
      <c r="R2411" s="1195"/>
    </row>
    <row r="2412" spans="1:18" ht="13.5" hidden="1" outlineLevel="2" thickBot="1">
      <c r="C2412" s="7" t="s">
        <v>41</v>
      </c>
      <c r="D2412" s="96" t="s">
        <v>8935</v>
      </c>
      <c r="E2412" s="58" t="s">
        <v>8921</v>
      </c>
      <c r="F2412" s="198"/>
      <c r="G2412" s="198"/>
      <c r="H2412" s="198"/>
      <c r="I2412" s="198"/>
      <c r="J2412" s="198"/>
      <c r="K2412" s="198"/>
      <c r="L2412" s="198"/>
      <c r="M2412" s="9"/>
      <c r="N2412" s="9"/>
      <c r="O2412" s="9"/>
      <c r="P2412" s="9"/>
      <c r="Q2412" s="7"/>
    </row>
    <row r="2413" spans="1:18" ht="13.5" outlineLevel="1" collapsed="1" thickBot="1">
      <c r="C2413" s="7" t="s">
        <v>41</v>
      </c>
      <c r="D2413" s="96" t="s">
        <v>8935</v>
      </c>
      <c r="E2413" s="3" t="s">
        <v>8922</v>
      </c>
      <c r="F2413" s="13" t="s">
        <v>8380</v>
      </c>
      <c r="G2413" s="14">
        <v>91</v>
      </c>
      <c r="H2413" s="14">
        <v>29</v>
      </c>
      <c r="I2413" s="1198" t="s">
        <v>8365</v>
      </c>
      <c r="J2413" s="1199"/>
      <c r="K2413" s="1199"/>
      <c r="L2413" s="1200"/>
      <c r="M2413" s="391" t="s">
        <v>86</v>
      </c>
      <c r="N2413" s="15"/>
      <c r="O2413" s="1190"/>
      <c r="P2413" s="1191"/>
      <c r="Q2413" s="64" t="s">
        <v>84</v>
      </c>
    </row>
    <row r="2414" spans="1:18" hidden="1" outlineLevel="2">
      <c r="C2414" s="7" t="s">
        <v>41</v>
      </c>
      <c r="D2414" s="96" t="s">
        <v>8935</v>
      </c>
      <c r="E2414" s="58" t="s">
        <v>8922</v>
      </c>
      <c r="F2414" s="17"/>
      <c r="G2414" s="18"/>
      <c r="H2414" s="19"/>
      <c r="I2414" s="26" t="s">
        <v>181</v>
      </c>
      <c r="J2414" s="26" t="s">
        <v>182</v>
      </c>
      <c r="K2414" s="26"/>
      <c r="L2414" s="31" t="s">
        <v>688</v>
      </c>
      <c r="M2414" s="392"/>
      <c r="N2414" s="10"/>
      <c r="O2414" s="26"/>
      <c r="P2414" s="26"/>
      <c r="Q2414" s="222" t="s">
        <v>688</v>
      </c>
      <c r="R2414" s="1192" t="s">
        <v>8397</v>
      </c>
    </row>
    <row r="2415" spans="1:18" hidden="1" outlineLevel="2">
      <c r="C2415" s="7" t="s">
        <v>41</v>
      </c>
      <c r="D2415" s="96" t="s">
        <v>8935</v>
      </c>
      <c r="E2415" s="58" t="s">
        <v>8922</v>
      </c>
      <c r="F2415" s="17"/>
      <c r="G2415" s="18"/>
      <c r="H2415" s="19"/>
      <c r="I2415" s="26" t="s">
        <v>183</v>
      </c>
      <c r="J2415" s="26" t="s">
        <v>3364</v>
      </c>
      <c r="K2415" s="26" t="s">
        <v>132</v>
      </c>
      <c r="L2415" s="31" t="s">
        <v>688</v>
      </c>
      <c r="M2415" s="392"/>
      <c r="N2415" s="10"/>
      <c r="O2415" s="823" t="s">
        <v>8393</v>
      </c>
      <c r="P2415" s="26" t="s">
        <v>132</v>
      </c>
      <c r="Q2415" s="214" t="s">
        <v>688</v>
      </c>
      <c r="R2415" s="1193"/>
    </row>
    <row r="2416" spans="1:18" hidden="1" outlineLevel="2">
      <c r="C2416" s="7" t="s">
        <v>41</v>
      </c>
      <c r="D2416" s="96" t="s">
        <v>8935</v>
      </c>
      <c r="E2416" s="58" t="s">
        <v>8922</v>
      </c>
      <c r="F2416" s="17"/>
      <c r="G2416" s="18"/>
      <c r="H2416" s="19"/>
      <c r="I2416" s="26" t="s">
        <v>184</v>
      </c>
      <c r="J2416" s="26" t="s">
        <v>3365</v>
      </c>
      <c r="K2416" s="26" t="s">
        <v>105</v>
      </c>
      <c r="L2416" s="31" t="s">
        <v>84</v>
      </c>
      <c r="M2416" s="392" t="s">
        <v>86</v>
      </c>
      <c r="N2416" s="10" t="s">
        <v>8378</v>
      </c>
      <c r="O2416" s="26" t="s">
        <v>8365</v>
      </c>
      <c r="P2416" s="26" t="s">
        <v>105</v>
      </c>
      <c r="Q2416" s="214" t="s">
        <v>688</v>
      </c>
      <c r="R2416" s="1193"/>
    </row>
    <row r="2417" spans="3:18" hidden="1" outlineLevel="2">
      <c r="C2417" s="7" t="s">
        <v>41</v>
      </c>
      <c r="D2417" s="96" t="s">
        <v>8935</v>
      </c>
      <c r="E2417" s="58" t="s">
        <v>8922</v>
      </c>
      <c r="F2417" s="17"/>
      <c r="G2417" s="18"/>
      <c r="H2417" s="19"/>
      <c r="I2417" s="26" t="s">
        <v>185</v>
      </c>
      <c r="J2417" s="26" t="s">
        <v>3366</v>
      </c>
      <c r="K2417" s="26" t="s">
        <v>130</v>
      </c>
      <c r="L2417" s="31" t="s">
        <v>84</v>
      </c>
      <c r="M2417" s="529"/>
      <c r="N2417" s="530"/>
      <c r="O2417" s="172"/>
      <c r="P2417" s="172"/>
      <c r="Q2417" s="531"/>
      <c r="R2417" s="1193"/>
    </row>
    <row r="2418" spans="3:18" ht="13.5" hidden="1" outlineLevel="2" thickBot="1">
      <c r="C2418" s="7" t="s">
        <v>41</v>
      </c>
      <c r="D2418" s="96" t="s">
        <v>8935</v>
      </c>
      <c r="E2418" s="58" t="s">
        <v>8922</v>
      </c>
      <c r="F2418" s="38"/>
      <c r="G2418" s="39"/>
      <c r="H2418" s="40"/>
      <c r="I2418" s="48" t="s">
        <v>187</v>
      </c>
      <c r="J2418" s="48" t="s">
        <v>3367</v>
      </c>
      <c r="K2418" s="48" t="s">
        <v>105</v>
      </c>
      <c r="L2418" s="60" t="s">
        <v>84</v>
      </c>
      <c r="M2418" s="446"/>
      <c r="N2418" s="140"/>
      <c r="O2418" s="1082"/>
      <c r="P2418" s="151"/>
      <c r="Q2418" s="221"/>
      <c r="R2418" s="1194"/>
    </row>
    <row r="2419" spans="3:18" ht="13.5" hidden="1" outlineLevel="2" thickBot="1">
      <c r="C2419" s="7" t="s">
        <v>41</v>
      </c>
      <c r="D2419" s="96" t="s">
        <v>8935</v>
      </c>
      <c r="E2419" s="58" t="s">
        <v>8922</v>
      </c>
      <c r="F2419" s="198"/>
      <c r="G2419" s="198"/>
      <c r="H2419" s="198"/>
      <c r="I2419" s="198"/>
      <c r="J2419" s="198"/>
      <c r="K2419" s="198"/>
      <c r="L2419" s="198"/>
      <c r="M2419" s="9"/>
      <c r="N2419" s="9"/>
      <c r="O2419" s="9"/>
      <c r="P2419" s="9"/>
      <c r="Q2419" s="7"/>
    </row>
    <row r="2420" spans="3:18" ht="13.5" outlineLevel="1" collapsed="1" thickBot="1">
      <c r="C2420" s="7" t="s">
        <v>41</v>
      </c>
      <c r="D2420" s="96" t="s">
        <v>8935</v>
      </c>
      <c r="E2420" s="3" t="s">
        <v>8923</v>
      </c>
      <c r="F2420" s="13" t="s">
        <v>188</v>
      </c>
      <c r="G2420" s="14">
        <v>92</v>
      </c>
      <c r="H2420" s="14">
        <v>29</v>
      </c>
      <c r="I2420" s="1198" t="s">
        <v>8371</v>
      </c>
      <c r="J2420" s="1199"/>
      <c r="K2420" s="1199"/>
      <c r="L2420" s="1200"/>
      <c r="M2420" s="391" t="s">
        <v>86</v>
      </c>
      <c r="N2420" s="15"/>
      <c r="O2420" s="1196" t="s">
        <v>8399</v>
      </c>
      <c r="P2420" s="1197"/>
      <c r="Q2420" s="64" t="s">
        <v>84</v>
      </c>
    </row>
    <row r="2421" spans="3:18" ht="13" hidden="1" customHeight="1" outlineLevel="2">
      <c r="C2421" s="7" t="s">
        <v>41</v>
      </c>
      <c r="D2421" s="96" t="s">
        <v>8935</v>
      </c>
      <c r="E2421" s="58" t="s">
        <v>8923</v>
      </c>
      <c r="F2421" s="17"/>
      <c r="G2421" s="18"/>
      <c r="H2421" s="19"/>
      <c r="I2421" s="26" t="s">
        <v>159</v>
      </c>
      <c r="J2421" s="26" t="s">
        <v>3348</v>
      </c>
      <c r="K2421" s="26"/>
      <c r="L2421" s="31" t="s">
        <v>688</v>
      </c>
      <c r="M2421" s="59"/>
      <c r="N2421" s="10"/>
      <c r="O2421" s="26"/>
      <c r="P2421" s="26"/>
      <c r="Q2421" s="222" t="s">
        <v>688</v>
      </c>
      <c r="R2421" s="1228" t="s">
        <v>8398</v>
      </c>
    </row>
    <row r="2422" spans="3:18" hidden="1" outlineLevel="2">
      <c r="C2422" s="7" t="s">
        <v>41</v>
      </c>
      <c r="D2422" s="96" t="s">
        <v>8935</v>
      </c>
      <c r="E2422" s="58" t="s">
        <v>8923</v>
      </c>
      <c r="F2422" s="17"/>
      <c r="G2422" s="18"/>
      <c r="H2422" s="19"/>
      <c r="I2422" s="26" t="s">
        <v>160</v>
      </c>
      <c r="J2422" s="26" t="s">
        <v>3349</v>
      </c>
      <c r="K2422" s="26" t="s">
        <v>132</v>
      </c>
      <c r="L2422" s="31" t="s">
        <v>688</v>
      </c>
      <c r="M2422" s="59"/>
      <c r="N2422" s="10"/>
      <c r="O2422" s="823" t="s">
        <v>717</v>
      </c>
      <c r="P2422" s="26" t="s">
        <v>132</v>
      </c>
      <c r="Q2422" s="214" t="s">
        <v>688</v>
      </c>
      <c r="R2422" s="1193"/>
    </row>
    <row r="2423" spans="3:18" hidden="1" outlineLevel="2">
      <c r="C2423" s="7" t="s">
        <v>41</v>
      </c>
      <c r="D2423" s="96" t="s">
        <v>8935</v>
      </c>
      <c r="E2423" s="58" t="s">
        <v>8923</v>
      </c>
      <c r="F2423" s="17"/>
      <c r="G2423" s="18"/>
      <c r="H2423" s="19"/>
      <c r="I2423" s="26" t="s">
        <v>161</v>
      </c>
      <c r="J2423" s="26" t="s">
        <v>3350</v>
      </c>
      <c r="K2423" s="26" t="s">
        <v>105</v>
      </c>
      <c r="L2423" s="31" t="s">
        <v>84</v>
      </c>
      <c r="M2423" s="392" t="s">
        <v>86</v>
      </c>
      <c r="N2423" s="385" t="s">
        <v>8379</v>
      </c>
      <c r="O2423" s="818" t="s">
        <v>8371</v>
      </c>
      <c r="P2423" s="26" t="s">
        <v>117</v>
      </c>
      <c r="Q2423" s="214" t="s">
        <v>688</v>
      </c>
      <c r="R2423" s="1193"/>
    </row>
    <row r="2424" spans="3:18" ht="13.5" hidden="1" outlineLevel="2" thickBot="1">
      <c r="C2424" s="7" t="s">
        <v>41</v>
      </c>
      <c r="D2424" s="96" t="s">
        <v>8935</v>
      </c>
      <c r="E2424" s="58" t="s">
        <v>8923</v>
      </c>
      <c r="F2424" s="38"/>
      <c r="G2424" s="39"/>
      <c r="H2424" s="40"/>
      <c r="I2424" s="48" t="s">
        <v>163</v>
      </c>
      <c r="J2424" s="48" t="s">
        <v>3351</v>
      </c>
      <c r="K2424" s="48" t="s">
        <v>132</v>
      </c>
      <c r="L2424" s="60" t="s">
        <v>84</v>
      </c>
      <c r="M2424" s="61"/>
      <c r="N2424" s="62"/>
      <c r="O2424" s="63" t="s">
        <v>710</v>
      </c>
      <c r="P2424" s="48" t="s">
        <v>132</v>
      </c>
      <c r="Q2424" s="224" t="s">
        <v>84</v>
      </c>
      <c r="R2424" s="1195"/>
    </row>
    <row r="2425" spans="3:18" ht="13.5" hidden="1" outlineLevel="2" thickBot="1">
      <c r="C2425" s="7" t="s">
        <v>41</v>
      </c>
      <c r="D2425" s="96" t="s">
        <v>8935</v>
      </c>
      <c r="E2425" s="58" t="s">
        <v>8923</v>
      </c>
      <c r="F2425" s="198"/>
      <c r="G2425" s="198"/>
      <c r="H2425" s="198"/>
      <c r="I2425" s="198"/>
      <c r="J2425" s="198"/>
      <c r="K2425" s="198"/>
      <c r="L2425" s="198"/>
      <c r="M2425" s="9"/>
      <c r="N2425" s="9"/>
      <c r="O2425" s="9"/>
      <c r="P2425" s="9"/>
      <c r="Q2425" s="7"/>
    </row>
    <row r="2426" spans="3:18" ht="13.5" outlineLevel="1" collapsed="1" thickBot="1">
      <c r="C2426" s="7" t="s">
        <v>41</v>
      </c>
      <c r="D2426" s="96" t="s">
        <v>8935</v>
      </c>
      <c r="E2426" s="3" t="s">
        <v>8924</v>
      </c>
      <c r="F2426" s="13" t="s">
        <v>1136</v>
      </c>
      <c r="G2426" s="14">
        <v>91</v>
      </c>
      <c r="H2426" s="14">
        <v>29</v>
      </c>
      <c r="I2426" s="1216" t="s">
        <v>3822</v>
      </c>
      <c r="J2426" s="1217"/>
      <c r="K2426" s="1217"/>
      <c r="L2426" s="1218"/>
      <c r="M2426" s="391" t="s">
        <v>86</v>
      </c>
      <c r="N2426" s="15"/>
      <c r="O2426" s="1217"/>
      <c r="P2426" s="1219"/>
      <c r="Q2426" s="64" t="s">
        <v>84</v>
      </c>
    </row>
    <row r="2427" spans="3:18" hidden="1" outlineLevel="2">
      <c r="C2427" s="7" t="s">
        <v>41</v>
      </c>
      <c r="D2427" s="96" t="s">
        <v>8935</v>
      </c>
      <c r="E2427" s="58" t="s">
        <v>8924</v>
      </c>
      <c r="F2427" s="17" t="s">
        <v>1136</v>
      </c>
      <c r="G2427" s="18"/>
      <c r="H2427" s="19"/>
      <c r="I2427" s="26" t="s">
        <v>181</v>
      </c>
      <c r="J2427" s="26" t="s">
        <v>182</v>
      </c>
      <c r="K2427" s="26"/>
      <c r="L2427" s="31" t="s">
        <v>688</v>
      </c>
      <c r="M2427" s="59"/>
      <c r="N2427" s="10"/>
      <c r="O2427" s="26"/>
      <c r="P2427" s="26"/>
      <c r="Q2427" s="222" t="s">
        <v>688</v>
      </c>
      <c r="R2427" s="1228" t="s">
        <v>5959</v>
      </c>
    </row>
    <row r="2428" spans="3:18" hidden="1" outlineLevel="2">
      <c r="C2428" s="7" t="s">
        <v>41</v>
      </c>
      <c r="D2428" s="96" t="s">
        <v>8935</v>
      </c>
      <c r="E2428" s="58" t="s">
        <v>8924</v>
      </c>
      <c r="F2428" s="17" t="s">
        <v>1136</v>
      </c>
      <c r="G2428" s="18"/>
      <c r="H2428" s="19"/>
      <c r="I2428" s="26" t="s">
        <v>183</v>
      </c>
      <c r="J2428" s="26" t="s">
        <v>3364</v>
      </c>
      <c r="K2428" s="26" t="s">
        <v>132</v>
      </c>
      <c r="L2428" s="31" t="s">
        <v>688</v>
      </c>
      <c r="M2428" s="59"/>
      <c r="N2428" s="10"/>
      <c r="O2428" s="47" t="s">
        <v>1137</v>
      </c>
      <c r="P2428" s="26" t="s">
        <v>132</v>
      </c>
      <c r="Q2428" s="214" t="s">
        <v>688</v>
      </c>
      <c r="R2428" s="1193"/>
    </row>
    <row r="2429" spans="3:18" hidden="1" outlineLevel="2">
      <c r="C2429" s="7" t="s">
        <v>41</v>
      </c>
      <c r="D2429" s="96" t="s">
        <v>8935</v>
      </c>
      <c r="E2429" s="58" t="s">
        <v>8924</v>
      </c>
      <c r="F2429" s="17" t="s">
        <v>1136</v>
      </c>
      <c r="G2429" s="18"/>
      <c r="H2429" s="19"/>
      <c r="I2429" s="26" t="s">
        <v>184</v>
      </c>
      <c r="J2429" s="26" t="s">
        <v>3365</v>
      </c>
      <c r="K2429" s="26" t="s">
        <v>105</v>
      </c>
      <c r="L2429" s="31" t="s">
        <v>84</v>
      </c>
      <c r="M2429" s="392" t="s">
        <v>86</v>
      </c>
      <c r="N2429" s="10" t="s">
        <v>1166</v>
      </c>
      <c r="O2429" s="26" t="s">
        <v>8778</v>
      </c>
      <c r="P2429" s="26" t="s">
        <v>105</v>
      </c>
      <c r="Q2429" s="214" t="s">
        <v>688</v>
      </c>
      <c r="R2429" s="1193"/>
    </row>
    <row r="2430" spans="3:18" hidden="1" outlineLevel="2">
      <c r="C2430" s="7" t="s">
        <v>41</v>
      </c>
      <c r="D2430" s="96" t="s">
        <v>8935</v>
      </c>
      <c r="E2430" s="58" t="s">
        <v>8924</v>
      </c>
      <c r="F2430" s="17" t="s">
        <v>1136</v>
      </c>
      <c r="G2430" s="18"/>
      <c r="H2430" s="19"/>
      <c r="I2430" s="26" t="s">
        <v>185</v>
      </c>
      <c r="J2430" s="26" t="s">
        <v>3366</v>
      </c>
      <c r="K2430" s="26" t="s">
        <v>130</v>
      </c>
      <c r="L2430" s="31" t="s">
        <v>84</v>
      </c>
      <c r="M2430" s="514"/>
      <c r="N2430" s="375"/>
      <c r="O2430" s="172"/>
      <c r="P2430" s="172"/>
      <c r="Q2430" s="377"/>
      <c r="R2430" s="1193"/>
    </row>
    <row r="2431" spans="3:18" ht="13.5" hidden="1" outlineLevel="2" thickBot="1">
      <c r="C2431" s="7" t="s">
        <v>41</v>
      </c>
      <c r="D2431" s="96" t="s">
        <v>8935</v>
      </c>
      <c r="E2431" s="58" t="s">
        <v>8924</v>
      </c>
      <c r="F2431" s="38" t="s">
        <v>1136</v>
      </c>
      <c r="G2431" s="39"/>
      <c r="H2431" s="40"/>
      <c r="I2431" s="48" t="s">
        <v>187</v>
      </c>
      <c r="J2431" s="48" t="s">
        <v>3367</v>
      </c>
      <c r="K2431" s="48" t="s">
        <v>105</v>
      </c>
      <c r="L2431" s="60" t="s">
        <v>84</v>
      </c>
      <c r="M2431" s="139"/>
      <c r="N2431" s="140"/>
      <c r="O2431" s="151"/>
      <c r="P2431" s="151"/>
      <c r="Q2431" s="221"/>
      <c r="R2431" s="1195"/>
    </row>
    <row r="2432" spans="3:18" ht="13.5" hidden="1" outlineLevel="2" thickBot="1">
      <c r="C2432" s="7" t="s">
        <v>41</v>
      </c>
      <c r="D2432" s="96" t="s">
        <v>8935</v>
      </c>
      <c r="E2432" s="58" t="s">
        <v>8924</v>
      </c>
      <c r="F2432" s="198"/>
      <c r="G2432" s="198"/>
      <c r="H2432" s="198"/>
      <c r="I2432" s="198"/>
      <c r="J2432" s="198"/>
      <c r="K2432" s="198"/>
      <c r="L2432" s="198"/>
      <c r="M2432" s="9"/>
      <c r="N2432" s="9"/>
      <c r="O2432" s="9"/>
      <c r="P2432" s="9"/>
      <c r="Q2432" s="7"/>
    </row>
    <row r="2433" spans="1:19" ht="13.5" outlineLevel="1" collapsed="1" thickBot="1">
      <c r="A2433" s="7" t="s">
        <v>41</v>
      </c>
      <c r="B2433" s="7" t="s">
        <v>41</v>
      </c>
      <c r="D2433" s="96" t="s">
        <v>8935</v>
      </c>
      <c r="E2433" s="3" t="s">
        <v>8925</v>
      </c>
      <c r="F2433" s="13" t="s">
        <v>556</v>
      </c>
      <c r="G2433" s="14">
        <v>102</v>
      </c>
      <c r="H2433" s="14">
        <v>33</v>
      </c>
      <c r="I2433" s="1198" t="s">
        <v>3942</v>
      </c>
      <c r="J2433" s="1199"/>
      <c r="K2433" s="1199"/>
      <c r="L2433" s="1200"/>
      <c r="M2433" s="393" t="s">
        <v>86</v>
      </c>
      <c r="N2433" s="15"/>
      <c r="O2433" s="1190" t="s">
        <v>3543</v>
      </c>
      <c r="P2433" s="1191"/>
      <c r="Q2433" s="226" t="s">
        <v>688</v>
      </c>
    </row>
    <row r="2434" spans="1:19" s="198" customFormat="1" hidden="1" outlineLevel="2">
      <c r="A2434" s="7" t="s">
        <v>41</v>
      </c>
      <c r="B2434" s="7" t="s">
        <v>41</v>
      </c>
      <c r="C2434" s="7"/>
      <c r="D2434" s="96" t="s">
        <v>8935</v>
      </c>
      <c r="E2434" s="43" t="s">
        <v>8925</v>
      </c>
      <c r="F2434" s="17"/>
      <c r="G2434" s="18"/>
      <c r="H2434" s="19"/>
      <c r="I2434" s="26" t="s">
        <v>314</v>
      </c>
      <c r="J2434" s="26" t="s">
        <v>3458</v>
      </c>
      <c r="K2434" s="33" t="s">
        <v>132</v>
      </c>
      <c r="L2434" s="31" t="s">
        <v>688</v>
      </c>
      <c r="M2434" s="449"/>
      <c r="N2434" s="9"/>
      <c r="O2434" s="47" t="s">
        <v>744</v>
      </c>
      <c r="P2434" s="33" t="s">
        <v>132</v>
      </c>
      <c r="Q2434" s="214" t="s">
        <v>688</v>
      </c>
      <c r="R2434" s="9"/>
      <c r="S2434" s="2"/>
    </row>
    <row r="2435" spans="1:19" s="198" customFormat="1" hidden="1" outlineLevel="2">
      <c r="A2435" s="7" t="s">
        <v>41</v>
      </c>
      <c r="B2435" s="7" t="s">
        <v>41</v>
      </c>
      <c r="C2435" s="7"/>
      <c r="D2435" s="96" t="s">
        <v>8935</v>
      </c>
      <c r="E2435" s="43" t="s">
        <v>8925</v>
      </c>
      <c r="F2435" s="17"/>
      <c r="G2435" s="18"/>
      <c r="H2435" s="19"/>
      <c r="I2435" s="20" t="s">
        <v>315</v>
      </c>
      <c r="J2435" s="20" t="s">
        <v>3459</v>
      </c>
      <c r="K2435" s="24"/>
      <c r="L2435" s="25" t="s">
        <v>84</v>
      </c>
      <c r="M2435" s="450"/>
      <c r="N2435" s="202"/>
      <c r="O2435" s="20"/>
      <c r="P2435" s="24"/>
      <c r="Q2435" s="213" t="s">
        <v>688</v>
      </c>
      <c r="R2435" s="9"/>
      <c r="S2435" s="2"/>
    </row>
    <row r="2436" spans="1:19" s="198" customFormat="1" hidden="1" outlineLevel="2">
      <c r="A2436" s="7" t="s">
        <v>41</v>
      </c>
      <c r="B2436" s="7" t="s">
        <v>41</v>
      </c>
      <c r="C2436" s="7"/>
      <c r="D2436" s="96" t="s">
        <v>8935</v>
      </c>
      <c r="E2436" s="43" t="s">
        <v>8925</v>
      </c>
      <c r="F2436" s="17"/>
      <c r="G2436" s="18"/>
      <c r="H2436" s="19"/>
      <c r="I2436" s="26" t="s">
        <v>316</v>
      </c>
      <c r="J2436" s="26" t="s">
        <v>3460</v>
      </c>
      <c r="K2436" s="33" t="s">
        <v>132</v>
      </c>
      <c r="L2436" s="31" t="s">
        <v>84</v>
      </c>
      <c r="M2436" s="396"/>
      <c r="N2436" s="211"/>
      <c r="O2436" s="53" t="s">
        <v>745</v>
      </c>
      <c r="P2436" s="33" t="s">
        <v>132</v>
      </c>
      <c r="Q2436" s="214" t="s">
        <v>688</v>
      </c>
      <c r="R2436" s="9"/>
      <c r="S2436" s="2"/>
    </row>
    <row r="2437" spans="1:19" s="198" customFormat="1" hidden="1" outlineLevel="2">
      <c r="A2437" s="7" t="s">
        <v>41</v>
      </c>
      <c r="B2437" s="7" t="s">
        <v>41</v>
      </c>
      <c r="C2437" s="7"/>
      <c r="D2437" s="96" t="s">
        <v>8935</v>
      </c>
      <c r="E2437" s="43" t="s">
        <v>8925</v>
      </c>
      <c r="F2437" s="17"/>
      <c r="G2437" s="18"/>
      <c r="H2437" s="19"/>
      <c r="I2437" s="26" t="s">
        <v>317</v>
      </c>
      <c r="J2437" s="26" t="s">
        <v>3341</v>
      </c>
      <c r="K2437" s="33" t="s">
        <v>174</v>
      </c>
      <c r="L2437" s="31" t="s">
        <v>84</v>
      </c>
      <c r="M2437" s="451"/>
      <c r="N2437" s="204"/>
      <c r="O2437" s="127"/>
      <c r="P2437" s="125"/>
      <c r="Q2437" s="218"/>
      <c r="R2437" s="9"/>
      <c r="S2437" s="2"/>
    </row>
    <row r="2438" spans="1:19" s="198" customFormat="1" hidden="1" outlineLevel="2">
      <c r="A2438" s="7" t="s">
        <v>41</v>
      </c>
      <c r="B2438" s="7" t="s">
        <v>41</v>
      </c>
      <c r="C2438" s="7"/>
      <c r="D2438" s="96" t="s">
        <v>8935</v>
      </c>
      <c r="E2438" s="43" t="s">
        <v>8925</v>
      </c>
      <c r="F2438" s="17"/>
      <c r="G2438" s="18"/>
      <c r="H2438" s="19"/>
      <c r="I2438" s="26" t="s">
        <v>318</v>
      </c>
      <c r="J2438" s="26" t="s">
        <v>3342</v>
      </c>
      <c r="K2438" s="33" t="s">
        <v>132</v>
      </c>
      <c r="L2438" s="31" t="s">
        <v>84</v>
      </c>
      <c r="M2438" s="451"/>
      <c r="N2438" s="204"/>
      <c r="O2438" s="127"/>
      <c r="P2438" s="125"/>
      <c r="Q2438" s="218"/>
      <c r="R2438" s="9"/>
      <c r="S2438" s="2"/>
    </row>
    <row r="2439" spans="1:19" s="198" customFormat="1" hidden="1" outlineLevel="2">
      <c r="A2439" s="7" t="s">
        <v>41</v>
      </c>
      <c r="B2439" s="7" t="s">
        <v>41</v>
      </c>
      <c r="C2439" s="7"/>
      <c r="D2439" s="96" t="s">
        <v>8935</v>
      </c>
      <c r="E2439" s="43" t="s">
        <v>8925</v>
      </c>
      <c r="F2439" s="17"/>
      <c r="G2439" s="18"/>
      <c r="H2439" s="19"/>
      <c r="I2439" s="26" t="s">
        <v>319</v>
      </c>
      <c r="J2439" s="26" t="s">
        <v>3461</v>
      </c>
      <c r="K2439" s="33" t="s">
        <v>105</v>
      </c>
      <c r="L2439" s="31" t="s">
        <v>84</v>
      </c>
      <c r="M2439" s="451"/>
      <c r="N2439" s="204"/>
      <c r="O2439" s="127"/>
      <c r="P2439" s="125"/>
      <c r="Q2439" s="218"/>
      <c r="R2439" s="9"/>
      <c r="S2439" s="2"/>
    </row>
    <row r="2440" spans="1:19" s="198" customFormat="1" hidden="1" outlineLevel="2">
      <c r="A2440" s="7" t="s">
        <v>41</v>
      </c>
      <c r="B2440" s="7" t="s">
        <v>41</v>
      </c>
      <c r="C2440" s="7"/>
      <c r="D2440" s="96" t="s">
        <v>8935</v>
      </c>
      <c r="E2440" s="43" t="s">
        <v>8925</v>
      </c>
      <c r="F2440" s="17"/>
      <c r="G2440" s="18"/>
      <c r="H2440" s="19"/>
      <c r="I2440" s="20" t="s">
        <v>320</v>
      </c>
      <c r="J2440" s="20" t="s">
        <v>3462</v>
      </c>
      <c r="K2440" s="24"/>
      <c r="L2440" s="25" t="s">
        <v>84</v>
      </c>
      <c r="M2440" s="452"/>
      <c r="N2440" s="206"/>
      <c r="O2440" s="131"/>
      <c r="P2440" s="130"/>
      <c r="Q2440" s="219"/>
      <c r="R2440" s="9"/>
      <c r="S2440" s="2"/>
    </row>
    <row r="2441" spans="1:19" s="198" customFormat="1" hidden="1" outlineLevel="2">
      <c r="A2441" s="7" t="s">
        <v>41</v>
      </c>
      <c r="B2441" s="7" t="s">
        <v>41</v>
      </c>
      <c r="C2441" s="7"/>
      <c r="D2441" s="96" t="s">
        <v>8935</v>
      </c>
      <c r="E2441" s="43" t="s">
        <v>8925</v>
      </c>
      <c r="F2441" s="17"/>
      <c r="G2441" s="18"/>
      <c r="H2441" s="19"/>
      <c r="I2441" s="26" t="s">
        <v>321</v>
      </c>
      <c r="J2441" s="26" t="s">
        <v>3463</v>
      </c>
      <c r="K2441" s="33" t="s">
        <v>130</v>
      </c>
      <c r="L2441" s="31" t="s">
        <v>688</v>
      </c>
      <c r="M2441" s="451"/>
      <c r="N2441" s="204"/>
      <c r="O2441" s="127"/>
      <c r="P2441" s="125"/>
      <c r="Q2441" s="218"/>
      <c r="R2441" s="9"/>
      <c r="S2441" s="2"/>
    </row>
    <row r="2442" spans="1:19" s="198" customFormat="1" hidden="1" outlineLevel="2">
      <c r="A2442" s="7" t="s">
        <v>41</v>
      </c>
      <c r="B2442" s="7" t="s">
        <v>41</v>
      </c>
      <c r="C2442" s="7"/>
      <c r="D2442" s="96" t="s">
        <v>8935</v>
      </c>
      <c r="E2442" s="43" t="s">
        <v>8925</v>
      </c>
      <c r="F2442" s="17"/>
      <c r="G2442" s="18"/>
      <c r="H2442" s="19"/>
      <c r="I2442" s="26" t="s">
        <v>322</v>
      </c>
      <c r="J2442" s="26" t="s">
        <v>3341</v>
      </c>
      <c r="K2442" s="33" t="s">
        <v>174</v>
      </c>
      <c r="L2442" s="31" t="s">
        <v>84</v>
      </c>
      <c r="M2442" s="451"/>
      <c r="N2442" s="204"/>
      <c r="O2442" s="127"/>
      <c r="P2442" s="125"/>
      <c r="Q2442" s="218"/>
      <c r="R2442" s="9"/>
      <c r="S2442" s="2"/>
    </row>
    <row r="2443" spans="1:19" s="198" customFormat="1" hidden="1" outlineLevel="2">
      <c r="A2443" s="7" t="s">
        <v>41</v>
      </c>
      <c r="B2443" s="7" t="s">
        <v>41</v>
      </c>
      <c r="C2443" s="7"/>
      <c r="D2443" s="96" t="s">
        <v>8935</v>
      </c>
      <c r="E2443" s="43" t="s">
        <v>8925</v>
      </c>
      <c r="F2443" s="17"/>
      <c r="G2443" s="18"/>
      <c r="H2443" s="19"/>
      <c r="I2443" s="26" t="s">
        <v>323</v>
      </c>
      <c r="J2443" s="26" t="s">
        <v>3342</v>
      </c>
      <c r="K2443" s="33" t="s">
        <v>132</v>
      </c>
      <c r="L2443" s="31" t="s">
        <v>84</v>
      </c>
      <c r="M2443" s="451"/>
      <c r="N2443" s="204"/>
      <c r="O2443" s="127"/>
      <c r="P2443" s="125"/>
      <c r="Q2443" s="218"/>
      <c r="R2443" s="9"/>
      <c r="S2443" s="2"/>
    </row>
    <row r="2444" spans="1:19" s="198" customFormat="1" hidden="1" outlineLevel="2">
      <c r="A2444" s="7" t="s">
        <v>41</v>
      </c>
      <c r="B2444" s="7" t="s">
        <v>41</v>
      </c>
      <c r="C2444" s="7"/>
      <c r="D2444" s="96" t="s">
        <v>8935</v>
      </c>
      <c r="E2444" s="43" t="s">
        <v>8925</v>
      </c>
      <c r="F2444" s="17"/>
      <c r="G2444" s="18"/>
      <c r="H2444" s="19"/>
      <c r="I2444" s="34" t="s">
        <v>324</v>
      </c>
      <c r="J2444" s="34" t="s">
        <v>3464</v>
      </c>
      <c r="K2444" s="36" t="s">
        <v>154</v>
      </c>
      <c r="L2444" s="74" t="s">
        <v>84</v>
      </c>
      <c r="M2444" s="453"/>
      <c r="N2444" s="167"/>
      <c r="O2444" s="168"/>
      <c r="P2444" s="160"/>
      <c r="Q2444" s="227"/>
      <c r="R2444" s="9"/>
      <c r="S2444" s="2"/>
    </row>
    <row r="2445" spans="1:19" s="198" customFormat="1" hidden="1" outlineLevel="2">
      <c r="A2445" s="7" t="s">
        <v>41</v>
      </c>
      <c r="B2445" s="7" t="s">
        <v>41</v>
      </c>
      <c r="C2445" s="7"/>
      <c r="D2445" s="96" t="s">
        <v>8935</v>
      </c>
      <c r="E2445" s="43" t="s">
        <v>8925</v>
      </c>
      <c r="F2445" s="17"/>
      <c r="G2445" s="18"/>
      <c r="H2445" s="19"/>
      <c r="I2445" s="20" t="s">
        <v>325</v>
      </c>
      <c r="J2445" s="20" t="s">
        <v>3465</v>
      </c>
      <c r="K2445" s="24"/>
      <c r="L2445" s="25" t="s">
        <v>84</v>
      </c>
      <c r="M2445" s="450"/>
      <c r="N2445" s="202"/>
      <c r="O2445" s="20"/>
      <c r="P2445" s="24"/>
      <c r="Q2445" s="213" t="s">
        <v>688</v>
      </c>
      <c r="R2445" s="9"/>
      <c r="S2445" s="2"/>
    </row>
    <row r="2446" spans="1:19" s="198" customFormat="1" hidden="1" outlineLevel="2">
      <c r="A2446" s="7" t="s">
        <v>41</v>
      </c>
      <c r="B2446" s="7" t="s">
        <v>41</v>
      </c>
      <c r="C2446" s="7"/>
      <c r="D2446" s="96" t="s">
        <v>8935</v>
      </c>
      <c r="E2446" s="43" t="s">
        <v>8925</v>
      </c>
      <c r="F2446" s="17"/>
      <c r="G2446" s="18"/>
      <c r="H2446" s="19"/>
      <c r="I2446" s="26" t="s">
        <v>326</v>
      </c>
      <c r="J2446" s="26" t="s">
        <v>3466</v>
      </c>
      <c r="K2446" s="33" t="s">
        <v>327</v>
      </c>
      <c r="L2446" s="31" t="s">
        <v>84</v>
      </c>
      <c r="M2446" s="451"/>
      <c r="N2446" s="204"/>
      <c r="O2446" s="127"/>
      <c r="P2446" s="125"/>
      <c r="Q2446" s="218"/>
      <c r="R2446" s="9"/>
      <c r="S2446" s="2"/>
    </row>
    <row r="2447" spans="1:19" s="198" customFormat="1" hidden="1" outlineLevel="2">
      <c r="A2447" s="7" t="s">
        <v>41</v>
      </c>
      <c r="B2447" s="7" t="s">
        <v>41</v>
      </c>
      <c r="C2447" s="7"/>
      <c r="D2447" s="96" t="s">
        <v>8935</v>
      </c>
      <c r="E2447" s="43" t="s">
        <v>8925</v>
      </c>
      <c r="F2447" s="17"/>
      <c r="G2447" s="18"/>
      <c r="H2447" s="19"/>
      <c r="I2447" s="26" t="s">
        <v>328</v>
      </c>
      <c r="J2447" s="26" t="s">
        <v>3341</v>
      </c>
      <c r="K2447" s="33" t="s">
        <v>174</v>
      </c>
      <c r="L2447" s="31" t="s">
        <v>84</v>
      </c>
      <c r="M2447" s="451"/>
      <c r="N2447" s="204"/>
      <c r="O2447" s="127"/>
      <c r="P2447" s="125"/>
      <c r="Q2447" s="218"/>
      <c r="R2447" s="9"/>
      <c r="S2447" s="2"/>
    </row>
    <row r="2448" spans="1:19" s="198" customFormat="1" hidden="1" outlineLevel="2">
      <c r="A2448" s="7" t="s">
        <v>41</v>
      </c>
      <c r="B2448" s="7" t="s">
        <v>41</v>
      </c>
      <c r="C2448" s="7"/>
      <c r="D2448" s="96" t="s">
        <v>8935</v>
      </c>
      <c r="E2448" s="43" t="s">
        <v>8925</v>
      </c>
      <c r="F2448" s="17"/>
      <c r="G2448" s="18"/>
      <c r="H2448" s="19"/>
      <c r="I2448" s="26" t="s">
        <v>329</v>
      </c>
      <c r="J2448" s="26" t="s">
        <v>3342</v>
      </c>
      <c r="K2448" s="33" t="s">
        <v>132</v>
      </c>
      <c r="L2448" s="31" t="s">
        <v>84</v>
      </c>
      <c r="M2448" s="451"/>
      <c r="N2448" s="204"/>
      <c r="O2448" s="127"/>
      <c r="P2448" s="125"/>
      <c r="Q2448" s="218"/>
      <c r="R2448" s="9"/>
      <c r="S2448" s="2"/>
    </row>
    <row r="2449" spans="1:19" s="198" customFormat="1" hidden="1" outlineLevel="2">
      <c r="A2449" s="7" t="s">
        <v>41</v>
      </c>
      <c r="B2449" s="7" t="s">
        <v>41</v>
      </c>
      <c r="C2449" s="7"/>
      <c r="D2449" s="96" t="s">
        <v>8935</v>
      </c>
      <c r="E2449" s="43" t="s">
        <v>8925</v>
      </c>
      <c r="F2449" s="17"/>
      <c r="G2449" s="18"/>
      <c r="H2449" s="19"/>
      <c r="I2449" s="26" t="s">
        <v>330</v>
      </c>
      <c r="J2449" s="26" t="s">
        <v>3466</v>
      </c>
      <c r="K2449" s="33" t="s">
        <v>174</v>
      </c>
      <c r="L2449" s="31" t="s">
        <v>84</v>
      </c>
      <c r="M2449" s="396" t="s">
        <v>86</v>
      </c>
      <c r="N2449" s="208" t="s">
        <v>648</v>
      </c>
      <c r="O2449" s="26" t="s">
        <v>3964</v>
      </c>
      <c r="P2449" s="33" t="s">
        <v>789</v>
      </c>
      <c r="Q2449" s="214" t="s">
        <v>688</v>
      </c>
      <c r="R2449" s="9"/>
      <c r="S2449" s="2"/>
    </row>
    <row r="2450" spans="1:19" s="198" customFormat="1" hidden="1" outlineLevel="2">
      <c r="A2450" s="7" t="s">
        <v>41</v>
      </c>
      <c r="B2450" s="7" t="s">
        <v>41</v>
      </c>
      <c r="C2450" s="7"/>
      <c r="D2450" s="96" t="s">
        <v>8935</v>
      </c>
      <c r="E2450" s="43" t="s">
        <v>8925</v>
      </c>
      <c r="F2450" s="17"/>
      <c r="G2450" s="18"/>
      <c r="H2450" s="19"/>
      <c r="I2450" s="26" t="s">
        <v>331</v>
      </c>
      <c r="J2450" s="26" t="s">
        <v>3467</v>
      </c>
      <c r="K2450" s="33" t="s">
        <v>332</v>
      </c>
      <c r="L2450" s="31" t="s">
        <v>84</v>
      </c>
      <c r="M2450" s="451"/>
      <c r="N2450" s="204"/>
      <c r="O2450" s="127"/>
      <c r="P2450" s="125"/>
      <c r="Q2450" s="218"/>
      <c r="R2450" s="9"/>
      <c r="S2450" s="2"/>
    </row>
    <row r="2451" spans="1:19" s="198" customFormat="1" hidden="1" outlineLevel="2">
      <c r="A2451" s="7" t="s">
        <v>41</v>
      </c>
      <c r="B2451" s="7" t="s">
        <v>41</v>
      </c>
      <c r="C2451" s="7"/>
      <c r="D2451" s="96" t="s">
        <v>8935</v>
      </c>
      <c r="E2451" s="43" t="s">
        <v>8925</v>
      </c>
      <c r="F2451" s="17"/>
      <c r="G2451" s="18"/>
      <c r="H2451" s="19"/>
      <c r="I2451" s="26" t="s">
        <v>328</v>
      </c>
      <c r="J2451" s="26" t="s">
        <v>3341</v>
      </c>
      <c r="K2451" s="33" t="s">
        <v>174</v>
      </c>
      <c r="L2451" s="31" t="s">
        <v>84</v>
      </c>
      <c r="M2451" s="451"/>
      <c r="N2451" s="204"/>
      <c r="O2451" s="127"/>
      <c r="P2451" s="125"/>
      <c r="Q2451" s="218"/>
      <c r="R2451" s="9"/>
      <c r="S2451" s="2"/>
    </row>
    <row r="2452" spans="1:19" s="198" customFormat="1" hidden="1" outlineLevel="2">
      <c r="A2452" s="7" t="s">
        <v>41</v>
      </c>
      <c r="B2452" s="7" t="s">
        <v>41</v>
      </c>
      <c r="C2452" s="7"/>
      <c r="D2452" s="96" t="s">
        <v>8935</v>
      </c>
      <c r="E2452" s="43" t="s">
        <v>8925</v>
      </c>
      <c r="F2452" s="17"/>
      <c r="G2452" s="18"/>
      <c r="H2452" s="19"/>
      <c r="I2452" s="26" t="s">
        <v>329</v>
      </c>
      <c r="J2452" s="26" t="s">
        <v>3342</v>
      </c>
      <c r="K2452" s="33" t="s">
        <v>132</v>
      </c>
      <c r="L2452" s="31" t="s">
        <v>84</v>
      </c>
      <c r="M2452" s="451"/>
      <c r="N2452" s="204"/>
      <c r="O2452" s="127"/>
      <c r="P2452" s="125"/>
      <c r="Q2452" s="218"/>
      <c r="R2452" s="9"/>
      <c r="S2452" s="2"/>
    </row>
    <row r="2453" spans="1:19" s="198" customFormat="1" hidden="1" outlineLevel="2">
      <c r="A2453" s="7" t="s">
        <v>41</v>
      </c>
      <c r="B2453" s="7" t="s">
        <v>41</v>
      </c>
      <c r="C2453" s="7"/>
      <c r="D2453" s="96" t="s">
        <v>8935</v>
      </c>
      <c r="E2453" s="43" t="s">
        <v>8925</v>
      </c>
      <c r="F2453" s="17"/>
      <c r="G2453" s="18"/>
      <c r="H2453" s="19"/>
      <c r="I2453" s="34" t="s">
        <v>333</v>
      </c>
      <c r="J2453" s="34" t="s">
        <v>3468</v>
      </c>
      <c r="K2453" s="36" t="s">
        <v>132</v>
      </c>
      <c r="L2453" s="74" t="s">
        <v>84</v>
      </c>
      <c r="M2453" s="453"/>
      <c r="N2453" s="167"/>
      <c r="O2453" s="168"/>
      <c r="P2453" s="160"/>
      <c r="Q2453" s="227"/>
      <c r="R2453" s="9"/>
      <c r="S2453" s="2"/>
    </row>
    <row r="2454" spans="1:19" s="198" customFormat="1" ht="13.5" hidden="1" outlineLevel="2" thickBot="1">
      <c r="A2454" s="7" t="s">
        <v>41</v>
      </c>
      <c r="B2454" s="7" t="s">
        <v>41</v>
      </c>
      <c r="C2454" s="7"/>
      <c r="D2454" s="96" t="s">
        <v>8935</v>
      </c>
      <c r="E2454" s="43" t="s">
        <v>8925</v>
      </c>
      <c r="F2454" s="38"/>
      <c r="G2454" s="39"/>
      <c r="H2454" s="40"/>
      <c r="I2454" s="41" t="s">
        <v>334</v>
      </c>
      <c r="J2454" s="41" t="s">
        <v>3469</v>
      </c>
      <c r="K2454" s="67" t="s">
        <v>335</v>
      </c>
      <c r="L2454" s="57" t="s">
        <v>84</v>
      </c>
      <c r="M2454" s="454"/>
      <c r="N2454" s="210"/>
      <c r="O2454" s="137"/>
      <c r="P2454" s="152"/>
      <c r="Q2454" s="220"/>
      <c r="R2454" s="9"/>
      <c r="S2454" s="2"/>
    </row>
    <row r="2455" spans="1:19" ht="13.5" hidden="1" outlineLevel="2" thickBot="1">
      <c r="A2455" s="7" t="s">
        <v>41</v>
      </c>
      <c r="B2455" s="7" t="s">
        <v>41</v>
      </c>
      <c r="D2455" s="96" t="s">
        <v>8935</v>
      </c>
      <c r="E2455" s="58" t="s">
        <v>8925</v>
      </c>
      <c r="F2455" s="198"/>
      <c r="G2455" s="198"/>
      <c r="H2455" s="198"/>
      <c r="I2455" s="198"/>
      <c r="J2455" s="198"/>
      <c r="K2455" s="198"/>
      <c r="L2455" s="198"/>
      <c r="M2455" s="9"/>
      <c r="N2455" s="9"/>
      <c r="O2455" s="9"/>
      <c r="P2455" s="9"/>
      <c r="Q2455" s="7"/>
    </row>
    <row r="2456" spans="1:19" ht="13.5" outlineLevel="1" collapsed="1" thickBot="1">
      <c r="C2456" s="7" t="s">
        <v>41</v>
      </c>
      <c r="D2456" s="96" t="s">
        <v>8935</v>
      </c>
      <c r="E2456" s="3" t="s">
        <v>8965</v>
      </c>
      <c r="F2456" s="13" t="s">
        <v>556</v>
      </c>
      <c r="G2456" s="14">
        <v>102</v>
      </c>
      <c r="H2456" s="14">
        <v>33</v>
      </c>
      <c r="I2456" s="1198" t="s">
        <v>8966</v>
      </c>
      <c r="J2456" s="1199"/>
      <c r="K2456" s="1199"/>
      <c r="L2456" s="1200"/>
      <c r="M2456" s="393" t="s">
        <v>86</v>
      </c>
      <c r="N2456" s="15"/>
      <c r="O2456" s="1190" t="s">
        <v>8955</v>
      </c>
      <c r="P2456" s="1191"/>
      <c r="Q2456" s="212" t="s">
        <v>109</v>
      </c>
    </row>
    <row r="2457" spans="1:19" s="198" customFormat="1" ht="13" hidden="1" customHeight="1" outlineLevel="2">
      <c r="A2457" s="7"/>
      <c r="B2457" s="7"/>
      <c r="C2457" s="7" t="s">
        <v>41</v>
      </c>
      <c r="D2457" s="96" t="s">
        <v>8935</v>
      </c>
      <c r="E2457" s="43" t="s">
        <v>8965</v>
      </c>
      <c r="F2457" s="17"/>
      <c r="G2457" s="18"/>
      <c r="H2457" s="19"/>
      <c r="I2457" s="26" t="s">
        <v>314</v>
      </c>
      <c r="J2457" s="26" t="s">
        <v>3458</v>
      </c>
      <c r="K2457" s="33" t="s">
        <v>132</v>
      </c>
      <c r="L2457" s="31" t="s">
        <v>688</v>
      </c>
      <c r="M2457" s="449"/>
      <c r="N2457" s="9"/>
      <c r="O2457" s="47" t="s">
        <v>744</v>
      </c>
      <c r="P2457" s="33" t="s">
        <v>132</v>
      </c>
      <c r="Q2457" s="214" t="s">
        <v>688</v>
      </c>
      <c r="R2457" s="1192" t="s">
        <v>8964</v>
      </c>
      <c r="S2457" s="2"/>
    </row>
    <row r="2458" spans="1:19" s="198" customFormat="1" hidden="1" outlineLevel="2">
      <c r="A2458" s="7"/>
      <c r="B2458" s="7"/>
      <c r="C2458" s="7" t="s">
        <v>41</v>
      </c>
      <c r="D2458" s="96" t="s">
        <v>8935</v>
      </c>
      <c r="E2458" s="43" t="s">
        <v>8965</v>
      </c>
      <c r="F2458" s="17"/>
      <c r="G2458" s="18"/>
      <c r="H2458" s="19"/>
      <c r="I2458" s="20" t="s">
        <v>315</v>
      </c>
      <c r="J2458" s="20" t="s">
        <v>3459</v>
      </c>
      <c r="K2458" s="24"/>
      <c r="L2458" s="25" t="s">
        <v>84</v>
      </c>
      <c r="M2458" s="450"/>
      <c r="N2458" s="202"/>
      <c r="O2458" s="20"/>
      <c r="P2458" s="24"/>
      <c r="Q2458" s="213" t="s">
        <v>688</v>
      </c>
      <c r="R2458" s="1202"/>
      <c r="S2458" s="2"/>
    </row>
    <row r="2459" spans="1:19" s="198" customFormat="1" hidden="1" outlineLevel="2">
      <c r="A2459" s="7"/>
      <c r="B2459" s="7"/>
      <c r="C2459" s="7" t="s">
        <v>41</v>
      </c>
      <c r="D2459" s="96" t="s">
        <v>8935</v>
      </c>
      <c r="E2459" s="43" t="s">
        <v>8965</v>
      </c>
      <c r="F2459" s="17"/>
      <c r="G2459" s="18"/>
      <c r="H2459" s="19"/>
      <c r="I2459" s="26" t="s">
        <v>316</v>
      </c>
      <c r="J2459" s="26" t="s">
        <v>3460</v>
      </c>
      <c r="K2459" s="33" t="s">
        <v>132</v>
      </c>
      <c r="L2459" s="31" t="s">
        <v>84</v>
      </c>
      <c r="M2459" s="396"/>
      <c r="N2459" s="211"/>
      <c r="O2459" s="53" t="s">
        <v>745</v>
      </c>
      <c r="P2459" s="33" t="s">
        <v>132</v>
      </c>
      <c r="Q2459" s="214" t="s">
        <v>688</v>
      </c>
      <c r="R2459" s="1202"/>
      <c r="S2459" s="2"/>
    </row>
    <row r="2460" spans="1:19" s="198" customFormat="1" hidden="1" outlineLevel="2">
      <c r="A2460" s="7"/>
      <c r="B2460" s="7"/>
      <c r="C2460" s="7" t="s">
        <v>41</v>
      </c>
      <c r="D2460" s="96" t="s">
        <v>8935</v>
      </c>
      <c r="E2460" s="43" t="s">
        <v>8965</v>
      </c>
      <c r="F2460" s="17"/>
      <c r="G2460" s="18"/>
      <c r="H2460" s="19"/>
      <c r="I2460" s="26" t="s">
        <v>317</v>
      </c>
      <c r="J2460" s="26" t="s">
        <v>3341</v>
      </c>
      <c r="K2460" s="33" t="s">
        <v>174</v>
      </c>
      <c r="L2460" s="31" t="s">
        <v>84</v>
      </c>
      <c r="M2460" s="451"/>
      <c r="N2460" s="204"/>
      <c r="O2460" s="127"/>
      <c r="P2460" s="125"/>
      <c r="Q2460" s="218"/>
      <c r="R2460" s="1202"/>
      <c r="S2460" s="2"/>
    </row>
    <row r="2461" spans="1:19" s="198" customFormat="1" hidden="1" outlineLevel="2">
      <c r="A2461" s="7"/>
      <c r="B2461" s="7"/>
      <c r="C2461" s="7" t="s">
        <v>41</v>
      </c>
      <c r="D2461" s="96" t="s">
        <v>8935</v>
      </c>
      <c r="E2461" s="43" t="s">
        <v>8965</v>
      </c>
      <c r="F2461" s="17"/>
      <c r="G2461" s="18"/>
      <c r="H2461" s="19"/>
      <c r="I2461" s="26" t="s">
        <v>318</v>
      </c>
      <c r="J2461" s="26" t="s">
        <v>3342</v>
      </c>
      <c r="K2461" s="33" t="s">
        <v>132</v>
      </c>
      <c r="L2461" s="31" t="s">
        <v>84</v>
      </c>
      <c r="M2461" s="451"/>
      <c r="N2461" s="204"/>
      <c r="O2461" s="127"/>
      <c r="P2461" s="125"/>
      <c r="Q2461" s="218"/>
      <c r="R2461" s="1202"/>
      <c r="S2461" s="2"/>
    </row>
    <row r="2462" spans="1:19" s="198" customFormat="1" hidden="1" outlineLevel="2">
      <c r="A2462" s="7"/>
      <c r="B2462" s="7"/>
      <c r="C2462" s="7" t="s">
        <v>41</v>
      </c>
      <c r="D2462" s="96" t="s">
        <v>8935</v>
      </c>
      <c r="E2462" s="43" t="s">
        <v>8965</v>
      </c>
      <c r="F2462" s="17"/>
      <c r="G2462" s="18"/>
      <c r="H2462" s="19"/>
      <c r="I2462" s="26" t="s">
        <v>319</v>
      </c>
      <c r="J2462" s="26" t="s">
        <v>3461</v>
      </c>
      <c r="K2462" s="33" t="s">
        <v>105</v>
      </c>
      <c r="L2462" s="31" t="s">
        <v>84</v>
      </c>
      <c r="M2462" s="451"/>
      <c r="N2462" s="204"/>
      <c r="O2462" s="127"/>
      <c r="P2462" s="125"/>
      <c r="Q2462" s="218"/>
      <c r="R2462" s="1202"/>
      <c r="S2462" s="2"/>
    </row>
    <row r="2463" spans="1:19" s="198" customFormat="1" hidden="1" outlineLevel="2">
      <c r="A2463" s="7"/>
      <c r="B2463" s="7"/>
      <c r="C2463" s="7" t="s">
        <v>41</v>
      </c>
      <c r="D2463" s="96" t="s">
        <v>8935</v>
      </c>
      <c r="E2463" s="43" t="s">
        <v>8965</v>
      </c>
      <c r="F2463" s="17"/>
      <c r="G2463" s="18"/>
      <c r="H2463" s="19"/>
      <c r="I2463" s="20" t="s">
        <v>320</v>
      </c>
      <c r="J2463" s="20" t="s">
        <v>3462</v>
      </c>
      <c r="K2463" s="24"/>
      <c r="L2463" s="25" t="s">
        <v>84</v>
      </c>
      <c r="M2463" s="452"/>
      <c r="N2463" s="206"/>
      <c r="O2463" s="131"/>
      <c r="P2463" s="130"/>
      <c r="Q2463" s="219"/>
      <c r="R2463" s="1202"/>
      <c r="S2463" s="2"/>
    </row>
    <row r="2464" spans="1:19" s="198" customFormat="1" hidden="1" outlineLevel="2">
      <c r="A2464" s="7"/>
      <c r="B2464" s="7"/>
      <c r="C2464" s="7" t="s">
        <v>41</v>
      </c>
      <c r="D2464" s="96" t="s">
        <v>8935</v>
      </c>
      <c r="E2464" s="43" t="s">
        <v>8965</v>
      </c>
      <c r="F2464" s="17"/>
      <c r="G2464" s="18"/>
      <c r="H2464" s="19"/>
      <c r="I2464" s="26" t="s">
        <v>321</v>
      </c>
      <c r="J2464" s="26" t="s">
        <v>3463</v>
      </c>
      <c r="K2464" s="33" t="s">
        <v>130</v>
      </c>
      <c r="L2464" s="31" t="s">
        <v>688</v>
      </c>
      <c r="M2464" s="451"/>
      <c r="N2464" s="204"/>
      <c r="O2464" s="127"/>
      <c r="P2464" s="125"/>
      <c r="Q2464" s="218"/>
      <c r="R2464" s="1202"/>
      <c r="S2464" s="2"/>
    </row>
    <row r="2465" spans="1:19" s="198" customFormat="1" hidden="1" outlineLevel="2">
      <c r="A2465" s="7"/>
      <c r="B2465" s="7"/>
      <c r="C2465" s="7" t="s">
        <v>41</v>
      </c>
      <c r="D2465" s="96" t="s">
        <v>8935</v>
      </c>
      <c r="E2465" s="43" t="s">
        <v>8965</v>
      </c>
      <c r="F2465" s="17"/>
      <c r="G2465" s="18"/>
      <c r="H2465" s="19"/>
      <c r="I2465" s="26" t="s">
        <v>322</v>
      </c>
      <c r="J2465" s="26" t="s">
        <v>3341</v>
      </c>
      <c r="K2465" s="33" t="s">
        <v>174</v>
      </c>
      <c r="L2465" s="31" t="s">
        <v>84</v>
      </c>
      <c r="M2465" s="451"/>
      <c r="N2465" s="204"/>
      <c r="O2465" s="127"/>
      <c r="P2465" s="125"/>
      <c r="Q2465" s="218"/>
      <c r="R2465" s="1202"/>
      <c r="S2465" s="2"/>
    </row>
    <row r="2466" spans="1:19" s="198" customFormat="1" hidden="1" outlineLevel="2">
      <c r="A2466" s="7"/>
      <c r="B2466" s="7"/>
      <c r="C2466" s="7" t="s">
        <v>41</v>
      </c>
      <c r="D2466" s="96" t="s">
        <v>8935</v>
      </c>
      <c r="E2466" s="43" t="s">
        <v>8965</v>
      </c>
      <c r="F2466" s="17"/>
      <c r="G2466" s="18"/>
      <c r="H2466" s="19"/>
      <c r="I2466" s="26" t="s">
        <v>323</v>
      </c>
      <c r="J2466" s="26" t="s">
        <v>3342</v>
      </c>
      <c r="K2466" s="33" t="s">
        <v>132</v>
      </c>
      <c r="L2466" s="31" t="s">
        <v>84</v>
      </c>
      <c r="M2466" s="451"/>
      <c r="N2466" s="204"/>
      <c r="O2466" s="127"/>
      <c r="P2466" s="125"/>
      <c r="Q2466" s="218"/>
      <c r="R2466" s="1202"/>
      <c r="S2466" s="2"/>
    </row>
    <row r="2467" spans="1:19" s="198" customFormat="1" hidden="1" outlineLevel="2">
      <c r="A2467" s="7"/>
      <c r="B2467" s="7"/>
      <c r="C2467" s="7" t="s">
        <v>41</v>
      </c>
      <c r="D2467" s="96" t="s">
        <v>8935</v>
      </c>
      <c r="E2467" s="43" t="s">
        <v>8965</v>
      </c>
      <c r="F2467" s="17"/>
      <c r="G2467" s="18"/>
      <c r="H2467" s="19"/>
      <c r="I2467" s="34" t="s">
        <v>324</v>
      </c>
      <c r="J2467" s="34" t="s">
        <v>3464</v>
      </c>
      <c r="K2467" s="36" t="s">
        <v>154</v>
      </c>
      <c r="L2467" s="74" t="s">
        <v>84</v>
      </c>
      <c r="M2467" s="453"/>
      <c r="N2467" s="167"/>
      <c r="O2467" s="168"/>
      <c r="P2467" s="160"/>
      <c r="Q2467" s="227"/>
      <c r="R2467" s="1202"/>
      <c r="S2467" s="2"/>
    </row>
    <row r="2468" spans="1:19" s="198" customFormat="1" hidden="1" outlineLevel="2">
      <c r="A2468" s="7"/>
      <c r="B2468" s="7"/>
      <c r="C2468" s="7" t="s">
        <v>41</v>
      </c>
      <c r="D2468" s="96" t="s">
        <v>8935</v>
      </c>
      <c r="E2468" s="43" t="s">
        <v>8965</v>
      </c>
      <c r="F2468" s="17"/>
      <c r="G2468" s="18"/>
      <c r="H2468" s="19"/>
      <c r="I2468" s="20" t="s">
        <v>325</v>
      </c>
      <c r="J2468" s="20" t="s">
        <v>3465</v>
      </c>
      <c r="K2468" s="24"/>
      <c r="L2468" s="25" t="s">
        <v>84</v>
      </c>
      <c r="M2468" s="450"/>
      <c r="N2468" s="202"/>
      <c r="O2468" s="20"/>
      <c r="P2468" s="24"/>
      <c r="Q2468" s="213" t="s">
        <v>688</v>
      </c>
      <c r="R2468" s="1202"/>
      <c r="S2468" s="2"/>
    </row>
    <row r="2469" spans="1:19" s="198" customFormat="1" hidden="1" outlineLevel="2">
      <c r="A2469" s="7"/>
      <c r="B2469" s="7"/>
      <c r="C2469" s="7" t="s">
        <v>41</v>
      </c>
      <c r="D2469" s="96" t="s">
        <v>8935</v>
      </c>
      <c r="E2469" s="43" t="s">
        <v>8965</v>
      </c>
      <c r="F2469" s="17"/>
      <c r="G2469" s="18"/>
      <c r="H2469" s="19"/>
      <c r="I2469" s="26" t="s">
        <v>326</v>
      </c>
      <c r="J2469" s="26" t="s">
        <v>3466</v>
      </c>
      <c r="K2469" s="33" t="s">
        <v>327</v>
      </c>
      <c r="L2469" s="31" t="s">
        <v>84</v>
      </c>
      <c r="M2469" s="451"/>
      <c r="N2469" s="204"/>
      <c r="O2469" s="127"/>
      <c r="P2469" s="125"/>
      <c r="Q2469" s="218"/>
      <c r="R2469" s="1202"/>
      <c r="S2469" s="2"/>
    </row>
    <row r="2470" spans="1:19" s="198" customFormat="1" hidden="1" outlineLevel="2">
      <c r="A2470" s="7"/>
      <c r="B2470" s="7"/>
      <c r="C2470" s="7" t="s">
        <v>41</v>
      </c>
      <c r="D2470" s="96" t="s">
        <v>8935</v>
      </c>
      <c r="E2470" s="43" t="s">
        <v>8965</v>
      </c>
      <c r="F2470" s="17"/>
      <c r="G2470" s="18"/>
      <c r="H2470" s="19"/>
      <c r="I2470" s="26" t="s">
        <v>328</v>
      </c>
      <c r="J2470" s="26" t="s">
        <v>3341</v>
      </c>
      <c r="K2470" s="33" t="s">
        <v>174</v>
      </c>
      <c r="L2470" s="31" t="s">
        <v>84</v>
      </c>
      <c r="M2470" s="451"/>
      <c r="N2470" s="204"/>
      <c r="O2470" s="127"/>
      <c r="P2470" s="125"/>
      <c r="Q2470" s="218"/>
      <c r="R2470" s="1202"/>
      <c r="S2470" s="2"/>
    </row>
    <row r="2471" spans="1:19" s="198" customFormat="1" hidden="1" outlineLevel="2">
      <c r="A2471" s="7"/>
      <c r="B2471" s="7"/>
      <c r="C2471" s="7" t="s">
        <v>41</v>
      </c>
      <c r="D2471" s="96" t="s">
        <v>8935</v>
      </c>
      <c r="E2471" s="43" t="s">
        <v>8965</v>
      </c>
      <c r="F2471" s="17"/>
      <c r="G2471" s="18"/>
      <c r="H2471" s="19"/>
      <c r="I2471" s="26" t="s">
        <v>329</v>
      </c>
      <c r="J2471" s="26" t="s">
        <v>3342</v>
      </c>
      <c r="K2471" s="33" t="s">
        <v>132</v>
      </c>
      <c r="L2471" s="31" t="s">
        <v>84</v>
      </c>
      <c r="M2471" s="451"/>
      <c r="N2471" s="204"/>
      <c r="O2471" s="127"/>
      <c r="P2471" s="125"/>
      <c r="Q2471" s="218"/>
      <c r="R2471" s="1202"/>
      <c r="S2471" s="2"/>
    </row>
    <row r="2472" spans="1:19" s="198" customFormat="1" hidden="1" outlineLevel="2">
      <c r="A2472" s="7"/>
      <c r="B2472" s="7"/>
      <c r="C2472" s="7" t="s">
        <v>41</v>
      </c>
      <c r="D2472" s="96" t="s">
        <v>8935</v>
      </c>
      <c r="E2472" s="43" t="s">
        <v>8965</v>
      </c>
      <c r="F2472" s="17"/>
      <c r="G2472" s="18"/>
      <c r="H2472" s="19"/>
      <c r="I2472" s="26" t="s">
        <v>330</v>
      </c>
      <c r="J2472" s="26" t="s">
        <v>3466</v>
      </c>
      <c r="K2472" s="33" t="s">
        <v>174</v>
      </c>
      <c r="L2472" s="31" t="s">
        <v>84</v>
      </c>
      <c r="M2472" s="396" t="s">
        <v>86</v>
      </c>
      <c r="N2472" s="389" t="s">
        <v>648</v>
      </c>
      <c r="O2472" s="26" t="s">
        <v>8775</v>
      </c>
      <c r="P2472" s="33" t="s">
        <v>789</v>
      </c>
      <c r="Q2472" s="214" t="s">
        <v>688</v>
      </c>
      <c r="R2472" s="1202"/>
      <c r="S2472" s="2"/>
    </row>
    <row r="2473" spans="1:19" s="198" customFormat="1" hidden="1" outlineLevel="2">
      <c r="A2473" s="7"/>
      <c r="B2473" s="7"/>
      <c r="C2473" s="7" t="s">
        <v>41</v>
      </c>
      <c r="D2473" s="96" t="s">
        <v>8935</v>
      </c>
      <c r="E2473" s="43" t="s">
        <v>8965</v>
      </c>
      <c r="F2473" s="17"/>
      <c r="G2473" s="18"/>
      <c r="H2473" s="19"/>
      <c r="I2473" s="26" t="s">
        <v>331</v>
      </c>
      <c r="J2473" s="26" t="s">
        <v>3467</v>
      </c>
      <c r="K2473" s="33" t="s">
        <v>332</v>
      </c>
      <c r="L2473" s="31" t="s">
        <v>84</v>
      </c>
      <c r="M2473" s="451"/>
      <c r="N2473" s="204"/>
      <c r="O2473" s="127"/>
      <c r="P2473" s="125"/>
      <c r="Q2473" s="218"/>
      <c r="R2473" s="1202"/>
      <c r="S2473" s="2"/>
    </row>
    <row r="2474" spans="1:19" s="198" customFormat="1" hidden="1" outlineLevel="2">
      <c r="A2474" s="7"/>
      <c r="B2474" s="7"/>
      <c r="C2474" s="7" t="s">
        <v>41</v>
      </c>
      <c r="D2474" s="96" t="s">
        <v>8935</v>
      </c>
      <c r="E2474" s="43" t="s">
        <v>8965</v>
      </c>
      <c r="F2474" s="17"/>
      <c r="G2474" s="18"/>
      <c r="H2474" s="19"/>
      <c r="I2474" s="26" t="s">
        <v>328</v>
      </c>
      <c r="J2474" s="26" t="s">
        <v>3341</v>
      </c>
      <c r="K2474" s="33" t="s">
        <v>174</v>
      </c>
      <c r="L2474" s="31" t="s">
        <v>84</v>
      </c>
      <c r="M2474" s="451"/>
      <c r="N2474" s="204"/>
      <c r="O2474" s="127"/>
      <c r="P2474" s="125"/>
      <c r="Q2474" s="218"/>
      <c r="R2474" s="1202"/>
      <c r="S2474" s="2"/>
    </row>
    <row r="2475" spans="1:19" s="198" customFormat="1" hidden="1" outlineLevel="2">
      <c r="A2475" s="7"/>
      <c r="B2475" s="7"/>
      <c r="C2475" s="7" t="s">
        <v>41</v>
      </c>
      <c r="D2475" s="96" t="s">
        <v>8935</v>
      </c>
      <c r="E2475" s="43" t="s">
        <v>8965</v>
      </c>
      <c r="F2475" s="17"/>
      <c r="G2475" s="18"/>
      <c r="H2475" s="19"/>
      <c r="I2475" s="26" t="s">
        <v>329</v>
      </c>
      <c r="J2475" s="26" t="s">
        <v>3342</v>
      </c>
      <c r="K2475" s="33" t="s">
        <v>132</v>
      </c>
      <c r="L2475" s="31" t="s">
        <v>84</v>
      </c>
      <c r="M2475" s="451"/>
      <c r="N2475" s="204"/>
      <c r="O2475" s="127"/>
      <c r="P2475" s="125"/>
      <c r="Q2475" s="218"/>
      <c r="R2475" s="1202"/>
      <c r="S2475" s="2"/>
    </row>
    <row r="2476" spans="1:19" s="198" customFormat="1" ht="72" hidden="1" outlineLevel="2">
      <c r="A2476" s="7"/>
      <c r="B2476" s="7"/>
      <c r="C2476" s="7" t="s">
        <v>41</v>
      </c>
      <c r="D2476" s="96" t="s">
        <v>8935</v>
      </c>
      <c r="E2476" s="43" t="s">
        <v>8965</v>
      </c>
      <c r="F2476" s="17"/>
      <c r="G2476" s="18"/>
      <c r="H2476" s="19"/>
      <c r="I2476" s="34" t="s">
        <v>333</v>
      </c>
      <c r="J2476" s="34" t="s">
        <v>3468</v>
      </c>
      <c r="K2476" s="36" t="s">
        <v>132</v>
      </c>
      <c r="L2476" s="74" t="s">
        <v>84</v>
      </c>
      <c r="M2476" s="397" t="s">
        <v>86</v>
      </c>
      <c r="N2476" s="390" t="s">
        <v>809</v>
      </c>
      <c r="O2476" s="197" t="s">
        <v>3911</v>
      </c>
      <c r="P2476" s="36" t="s">
        <v>132</v>
      </c>
      <c r="Q2476" s="217" t="s">
        <v>688</v>
      </c>
      <c r="R2476" s="1202"/>
      <c r="S2476" s="2"/>
    </row>
    <row r="2477" spans="1:19" s="198" customFormat="1" ht="13.5" hidden="1" outlineLevel="2" thickBot="1">
      <c r="A2477" s="7"/>
      <c r="B2477" s="7"/>
      <c r="C2477" s="7" t="s">
        <v>41</v>
      </c>
      <c r="D2477" s="96" t="s">
        <v>8935</v>
      </c>
      <c r="E2477" s="43" t="s">
        <v>8965</v>
      </c>
      <c r="F2477" s="38"/>
      <c r="G2477" s="39"/>
      <c r="H2477" s="40"/>
      <c r="I2477" s="41" t="s">
        <v>334</v>
      </c>
      <c r="J2477" s="41" t="s">
        <v>3469</v>
      </c>
      <c r="K2477" s="67" t="s">
        <v>335</v>
      </c>
      <c r="L2477" s="57" t="s">
        <v>84</v>
      </c>
      <c r="M2477" s="454"/>
      <c r="N2477" s="210"/>
      <c r="O2477" s="137"/>
      <c r="P2477" s="152"/>
      <c r="Q2477" s="220"/>
      <c r="R2477" s="1203"/>
      <c r="S2477" s="2"/>
    </row>
    <row r="2478" spans="1:19" ht="13.5" hidden="1" outlineLevel="2" thickBot="1">
      <c r="C2478" s="7" t="s">
        <v>41</v>
      </c>
      <c r="D2478" s="96" t="s">
        <v>8935</v>
      </c>
      <c r="E2478" s="58" t="s">
        <v>8965</v>
      </c>
      <c r="F2478" s="198"/>
      <c r="G2478" s="198"/>
      <c r="H2478" s="198"/>
      <c r="I2478" s="198"/>
      <c r="J2478" s="198"/>
      <c r="K2478" s="198"/>
      <c r="L2478" s="198"/>
      <c r="M2478" s="9"/>
      <c r="N2478" s="9"/>
      <c r="O2478" s="9"/>
      <c r="P2478" s="9"/>
      <c r="Q2478" s="7"/>
    </row>
    <row r="2479" spans="1:19" ht="13.5" outlineLevel="1" collapsed="1" thickBot="1">
      <c r="C2479" s="7" t="s">
        <v>41</v>
      </c>
      <c r="D2479" s="96" t="s">
        <v>8935</v>
      </c>
      <c r="E2479" s="3" t="s">
        <v>8926</v>
      </c>
      <c r="F2479" s="813" t="s">
        <v>814</v>
      </c>
      <c r="G2479" s="814">
        <v>105</v>
      </c>
      <c r="H2479" s="814">
        <v>34</v>
      </c>
      <c r="I2479" s="1206" t="s">
        <v>9057</v>
      </c>
      <c r="J2479" s="1207"/>
      <c r="K2479" s="1207"/>
      <c r="L2479" s="1208"/>
      <c r="M2479" s="958" t="s">
        <v>86</v>
      </c>
      <c r="N2479" s="816"/>
      <c r="O2479" s="1214" t="s">
        <v>8969</v>
      </c>
      <c r="P2479" s="1215"/>
      <c r="Q2479" s="817" t="s">
        <v>109</v>
      </c>
    </row>
    <row r="2480" spans="1:19" ht="13" hidden="1" customHeight="1" outlineLevel="2">
      <c r="C2480" s="7" t="s">
        <v>41</v>
      </c>
      <c r="D2480" s="96" t="s">
        <v>8935</v>
      </c>
      <c r="E2480" s="58" t="s">
        <v>8926</v>
      </c>
      <c r="F2480" s="237"/>
      <c r="G2480" s="18"/>
      <c r="H2480" s="19"/>
      <c r="I2480" s="818" t="str">
        <f>"3035"</f>
        <v>3035</v>
      </c>
      <c r="J2480" s="818" t="s">
        <v>3368</v>
      </c>
      <c r="K2480" s="818" t="s">
        <v>132</v>
      </c>
      <c r="L2480" s="819" t="s">
        <v>688</v>
      </c>
      <c r="M2480" s="820"/>
      <c r="N2480" s="10"/>
      <c r="O2480" s="823" t="s">
        <v>815</v>
      </c>
      <c r="P2480" s="818" t="s">
        <v>132</v>
      </c>
      <c r="Q2480" s="821" t="s">
        <v>688</v>
      </c>
      <c r="R2480" s="1213" t="s">
        <v>8970</v>
      </c>
    </row>
    <row r="2481" spans="3:18" hidden="1" outlineLevel="2">
      <c r="C2481" s="7" t="s">
        <v>41</v>
      </c>
      <c r="D2481" s="96" t="s">
        <v>8935</v>
      </c>
      <c r="E2481" s="58" t="s">
        <v>8926</v>
      </c>
      <c r="F2481" s="237"/>
      <c r="G2481" s="18"/>
      <c r="H2481" s="19"/>
      <c r="I2481" s="192" t="s">
        <v>190</v>
      </c>
      <c r="J2481" s="192" t="s">
        <v>3369</v>
      </c>
      <c r="K2481" s="192"/>
      <c r="L2481" s="953" t="s">
        <v>84</v>
      </c>
      <c r="M2481" s="66"/>
      <c r="N2481" s="23"/>
      <c r="O2481" s="192"/>
      <c r="P2481" s="192"/>
      <c r="Q2481" s="213" t="s">
        <v>688</v>
      </c>
      <c r="R2481" s="1202"/>
    </row>
    <row r="2482" spans="3:18" hidden="1" outlineLevel="2">
      <c r="C2482" s="7" t="s">
        <v>41</v>
      </c>
      <c r="D2482" s="96" t="s">
        <v>8935</v>
      </c>
      <c r="E2482" s="58" t="s">
        <v>8926</v>
      </c>
      <c r="F2482" s="237"/>
      <c r="G2482" s="18"/>
      <c r="H2482" s="19"/>
      <c r="I2482" s="818" t="s">
        <v>191</v>
      </c>
      <c r="J2482" s="818" t="s">
        <v>3370</v>
      </c>
      <c r="K2482" s="818" t="s">
        <v>105</v>
      </c>
      <c r="L2482" s="819" t="s">
        <v>688</v>
      </c>
      <c r="M2482" s="957" t="s">
        <v>86</v>
      </c>
      <c r="N2482" s="385" t="s">
        <v>6761</v>
      </c>
      <c r="O2482" s="26" t="s">
        <v>8779</v>
      </c>
      <c r="P2482" s="818" t="s">
        <v>105</v>
      </c>
      <c r="Q2482" s="214" t="s">
        <v>688</v>
      </c>
      <c r="R2482" s="1202"/>
    </row>
    <row r="2483" spans="3:18" ht="48" hidden="1" outlineLevel="2">
      <c r="C2483" s="7" t="s">
        <v>41</v>
      </c>
      <c r="D2483" s="96" t="s">
        <v>8935</v>
      </c>
      <c r="E2483" s="58" t="s">
        <v>8926</v>
      </c>
      <c r="F2483" s="237"/>
      <c r="G2483" s="18"/>
      <c r="H2483" s="19"/>
      <c r="I2483" s="818" t="s">
        <v>193</v>
      </c>
      <c r="J2483" s="818" t="s">
        <v>3341</v>
      </c>
      <c r="K2483" s="818" t="s">
        <v>132</v>
      </c>
      <c r="L2483" s="819" t="s">
        <v>84</v>
      </c>
      <c r="M2483" s="957" t="s">
        <v>86</v>
      </c>
      <c r="N2483" s="385" t="s">
        <v>6762</v>
      </c>
      <c r="O2483" s="53" t="s">
        <v>8967</v>
      </c>
      <c r="P2483" s="818" t="s">
        <v>132</v>
      </c>
      <c r="Q2483" s="214" t="s">
        <v>688</v>
      </c>
      <c r="R2483" s="1202"/>
    </row>
    <row r="2484" spans="3:18" hidden="1" outlineLevel="2">
      <c r="C2484" s="7" t="s">
        <v>41</v>
      </c>
      <c r="D2484" s="96" t="s">
        <v>8935</v>
      </c>
      <c r="E2484" s="58" t="s">
        <v>8926</v>
      </c>
      <c r="F2484" s="237"/>
      <c r="G2484" s="18"/>
      <c r="H2484" s="19"/>
      <c r="I2484" s="818" t="s">
        <v>194</v>
      </c>
      <c r="J2484" s="818" t="s">
        <v>3342</v>
      </c>
      <c r="K2484" s="818" t="s">
        <v>132</v>
      </c>
      <c r="L2484" s="819" t="s">
        <v>84</v>
      </c>
      <c r="M2484" s="826"/>
      <c r="N2484" s="124"/>
      <c r="O2484" s="827"/>
      <c r="P2484" s="827"/>
      <c r="Q2484" s="218"/>
      <c r="R2484" s="1202"/>
    </row>
    <row r="2485" spans="3:18" hidden="1" outlineLevel="2">
      <c r="C2485" s="7" t="s">
        <v>41</v>
      </c>
      <c r="D2485" s="96" t="s">
        <v>8935</v>
      </c>
      <c r="E2485" s="58" t="s">
        <v>8926</v>
      </c>
      <c r="F2485" s="237"/>
      <c r="G2485" s="18"/>
      <c r="H2485" s="19"/>
      <c r="I2485" s="192" t="s">
        <v>195</v>
      </c>
      <c r="J2485" s="192" t="s">
        <v>3371</v>
      </c>
      <c r="K2485" s="192"/>
      <c r="L2485" s="953" t="s">
        <v>84</v>
      </c>
      <c r="M2485" s="128"/>
      <c r="N2485" s="129"/>
      <c r="O2485" s="954"/>
      <c r="P2485" s="954"/>
      <c r="Q2485" s="219"/>
      <c r="R2485" s="1202"/>
    </row>
    <row r="2486" spans="3:18" hidden="1" outlineLevel="2">
      <c r="C2486" s="7" t="s">
        <v>41</v>
      </c>
      <c r="D2486" s="96" t="s">
        <v>8935</v>
      </c>
      <c r="E2486" s="58" t="s">
        <v>8926</v>
      </c>
      <c r="F2486" s="237"/>
      <c r="G2486" s="18"/>
      <c r="H2486" s="19"/>
      <c r="I2486" s="818" t="s">
        <v>196</v>
      </c>
      <c r="J2486" s="818" t="s">
        <v>3372</v>
      </c>
      <c r="K2486" s="818" t="s">
        <v>105</v>
      </c>
      <c r="L2486" s="819" t="s">
        <v>688</v>
      </c>
      <c r="M2486" s="826"/>
      <c r="N2486" s="124"/>
      <c r="O2486" s="955"/>
      <c r="P2486" s="955"/>
      <c r="Q2486" s="218"/>
      <c r="R2486" s="1202"/>
    </row>
    <row r="2487" spans="3:18" hidden="1" outlineLevel="2">
      <c r="C2487" s="7" t="s">
        <v>41</v>
      </c>
      <c r="D2487" s="96" t="s">
        <v>8935</v>
      </c>
      <c r="E2487" s="58" t="s">
        <v>8926</v>
      </c>
      <c r="F2487" s="237"/>
      <c r="G2487" s="18"/>
      <c r="H2487" s="19"/>
      <c r="I2487" s="818" t="s">
        <v>196</v>
      </c>
      <c r="J2487" s="818" t="s">
        <v>3372</v>
      </c>
      <c r="K2487" s="818" t="s">
        <v>105</v>
      </c>
      <c r="L2487" s="819" t="s">
        <v>84</v>
      </c>
      <c r="M2487" s="826"/>
      <c r="N2487" s="124"/>
      <c r="O2487" s="955"/>
      <c r="P2487" s="955"/>
      <c r="Q2487" s="218"/>
      <c r="R2487" s="1202"/>
    </row>
    <row r="2488" spans="3:18" hidden="1" outlineLevel="2">
      <c r="C2488" s="7" t="s">
        <v>41</v>
      </c>
      <c r="D2488" s="96" t="s">
        <v>8935</v>
      </c>
      <c r="E2488" s="58" t="s">
        <v>8926</v>
      </c>
      <c r="F2488" s="237"/>
      <c r="G2488" s="18"/>
      <c r="H2488" s="19"/>
      <c r="I2488" s="818" t="s">
        <v>196</v>
      </c>
      <c r="J2488" s="818" t="s">
        <v>3372</v>
      </c>
      <c r="K2488" s="818" t="s">
        <v>105</v>
      </c>
      <c r="L2488" s="819" t="s">
        <v>84</v>
      </c>
      <c r="M2488" s="826"/>
      <c r="N2488" s="124"/>
      <c r="O2488" s="955"/>
      <c r="P2488" s="955"/>
      <c r="Q2488" s="218"/>
      <c r="R2488" s="1202"/>
    </row>
    <row r="2489" spans="3:18" hidden="1" outlineLevel="2">
      <c r="C2489" s="7" t="s">
        <v>41</v>
      </c>
      <c r="D2489" s="96" t="s">
        <v>8935</v>
      </c>
      <c r="E2489" s="58" t="s">
        <v>8926</v>
      </c>
      <c r="F2489" s="237"/>
      <c r="G2489" s="18"/>
      <c r="H2489" s="19"/>
      <c r="I2489" s="818" t="s">
        <v>196</v>
      </c>
      <c r="J2489" s="818" t="s">
        <v>3372</v>
      </c>
      <c r="K2489" s="818" t="s">
        <v>105</v>
      </c>
      <c r="L2489" s="819" t="s">
        <v>84</v>
      </c>
      <c r="M2489" s="826"/>
      <c r="N2489" s="124"/>
      <c r="O2489" s="955"/>
      <c r="P2489" s="955"/>
      <c r="Q2489" s="218"/>
      <c r="R2489" s="1202"/>
    </row>
    <row r="2490" spans="3:18" hidden="1" outlineLevel="2">
      <c r="C2490" s="7" t="s">
        <v>41</v>
      </c>
      <c r="D2490" s="96" t="s">
        <v>8935</v>
      </c>
      <c r="E2490" s="58" t="s">
        <v>8926</v>
      </c>
      <c r="F2490" s="237"/>
      <c r="G2490" s="18"/>
      <c r="H2490" s="19"/>
      <c r="I2490" s="818" t="s">
        <v>196</v>
      </c>
      <c r="J2490" s="818" t="s">
        <v>3372</v>
      </c>
      <c r="K2490" s="818" t="s">
        <v>105</v>
      </c>
      <c r="L2490" s="819" t="s">
        <v>84</v>
      </c>
      <c r="M2490" s="826"/>
      <c r="N2490" s="124"/>
      <c r="O2490" s="955"/>
      <c r="P2490" s="955"/>
      <c r="Q2490" s="218"/>
      <c r="R2490" s="1202"/>
    </row>
    <row r="2491" spans="3:18" hidden="1" outlineLevel="2">
      <c r="C2491" s="7" t="s">
        <v>41</v>
      </c>
      <c r="D2491" s="96" t="s">
        <v>8935</v>
      </c>
      <c r="E2491" s="58" t="s">
        <v>8926</v>
      </c>
      <c r="F2491" s="237"/>
      <c r="G2491" s="18"/>
      <c r="H2491" s="19"/>
      <c r="I2491" s="192" t="s">
        <v>197</v>
      </c>
      <c r="J2491" s="192" t="s">
        <v>3373</v>
      </c>
      <c r="K2491" s="192"/>
      <c r="L2491" s="953" t="s">
        <v>84</v>
      </c>
      <c r="M2491" s="66"/>
      <c r="N2491" s="23"/>
      <c r="O2491" s="192"/>
      <c r="P2491" s="192"/>
      <c r="Q2491" s="213" t="s">
        <v>688</v>
      </c>
      <c r="R2491" s="1202"/>
    </row>
    <row r="2492" spans="3:18" hidden="1" outlineLevel="2">
      <c r="C2492" s="7" t="s">
        <v>41</v>
      </c>
      <c r="D2492" s="96" t="s">
        <v>8935</v>
      </c>
      <c r="E2492" s="58" t="s">
        <v>8926</v>
      </c>
      <c r="F2492" s="237"/>
      <c r="G2492" s="18"/>
      <c r="H2492" s="19"/>
      <c r="I2492" s="818" t="s">
        <v>198</v>
      </c>
      <c r="J2492" s="818" t="s">
        <v>3374</v>
      </c>
      <c r="K2492" s="818" t="s">
        <v>105</v>
      </c>
      <c r="L2492" s="819" t="s">
        <v>688</v>
      </c>
      <c r="M2492" s="957" t="s">
        <v>86</v>
      </c>
      <c r="N2492" s="385" t="s">
        <v>6763</v>
      </c>
      <c r="O2492" s="818" t="s">
        <v>8781</v>
      </c>
      <c r="P2492" s="818" t="s">
        <v>105</v>
      </c>
      <c r="Q2492" s="214" t="s">
        <v>688</v>
      </c>
      <c r="R2492" s="1202"/>
    </row>
    <row r="2493" spans="3:18" hidden="1" outlineLevel="2">
      <c r="C2493" s="7" t="s">
        <v>41</v>
      </c>
      <c r="D2493" s="96" t="s">
        <v>8935</v>
      </c>
      <c r="E2493" s="58" t="s">
        <v>8926</v>
      </c>
      <c r="F2493" s="237"/>
      <c r="G2493" s="18"/>
      <c r="H2493" s="19"/>
      <c r="I2493" s="818" t="s">
        <v>198</v>
      </c>
      <c r="J2493" s="818" t="s">
        <v>3374</v>
      </c>
      <c r="K2493" s="818" t="s">
        <v>105</v>
      </c>
      <c r="L2493" s="819" t="s">
        <v>84</v>
      </c>
      <c r="M2493" s="826"/>
      <c r="N2493" s="124"/>
      <c r="O2493" s="827"/>
      <c r="P2493" s="827"/>
      <c r="Q2493" s="218"/>
      <c r="R2493" s="1202"/>
    </row>
    <row r="2494" spans="3:18" hidden="1" outlineLevel="2">
      <c r="C2494" s="7" t="s">
        <v>41</v>
      </c>
      <c r="D2494" s="96" t="s">
        <v>8935</v>
      </c>
      <c r="E2494" s="58" t="s">
        <v>8926</v>
      </c>
      <c r="F2494" s="237"/>
      <c r="G2494" s="18"/>
      <c r="H2494" s="19"/>
      <c r="I2494" s="818" t="s">
        <v>198</v>
      </c>
      <c r="J2494" s="818" t="s">
        <v>3374</v>
      </c>
      <c r="K2494" s="818" t="s">
        <v>105</v>
      </c>
      <c r="L2494" s="819" t="s">
        <v>84</v>
      </c>
      <c r="M2494" s="826"/>
      <c r="N2494" s="124"/>
      <c r="O2494" s="827"/>
      <c r="P2494" s="827"/>
      <c r="Q2494" s="218"/>
      <c r="R2494" s="1202"/>
    </row>
    <row r="2495" spans="3:18" hidden="1" outlineLevel="2">
      <c r="C2495" s="7" t="s">
        <v>41</v>
      </c>
      <c r="D2495" s="96" t="s">
        <v>8935</v>
      </c>
      <c r="E2495" s="58" t="s">
        <v>8926</v>
      </c>
      <c r="F2495" s="237"/>
      <c r="G2495" s="18"/>
      <c r="H2495" s="19"/>
      <c r="I2495" s="818" t="s">
        <v>198</v>
      </c>
      <c r="J2495" s="818" t="s">
        <v>3374</v>
      </c>
      <c r="K2495" s="818" t="s">
        <v>105</v>
      </c>
      <c r="L2495" s="819" t="s">
        <v>84</v>
      </c>
      <c r="M2495" s="826"/>
      <c r="N2495" s="124"/>
      <c r="O2495" s="827"/>
      <c r="P2495" s="827"/>
      <c r="Q2495" s="218"/>
      <c r="R2495" s="1202"/>
    </row>
    <row r="2496" spans="3:18" hidden="1" outlineLevel="2">
      <c r="C2496" s="7" t="s">
        <v>41</v>
      </c>
      <c r="D2496" s="96" t="s">
        <v>8935</v>
      </c>
      <c r="E2496" s="58" t="s">
        <v>8926</v>
      </c>
      <c r="F2496" s="237"/>
      <c r="G2496" s="18"/>
      <c r="H2496" s="19"/>
      <c r="I2496" s="818" t="s">
        <v>198</v>
      </c>
      <c r="J2496" s="818" t="s">
        <v>3374</v>
      </c>
      <c r="K2496" s="818" t="s">
        <v>105</v>
      </c>
      <c r="L2496" s="819" t="s">
        <v>84</v>
      </c>
      <c r="M2496" s="826"/>
      <c r="N2496" s="124"/>
      <c r="O2496" s="827"/>
      <c r="P2496" s="827"/>
      <c r="Q2496" s="218"/>
      <c r="R2496" s="1202"/>
    </row>
    <row r="2497" spans="3:18" hidden="1" outlineLevel="2">
      <c r="C2497" s="7" t="s">
        <v>41</v>
      </c>
      <c r="D2497" s="96" t="s">
        <v>8935</v>
      </c>
      <c r="E2497" s="58" t="s">
        <v>8926</v>
      </c>
      <c r="F2497" s="237"/>
      <c r="G2497" s="18"/>
      <c r="H2497" s="19"/>
      <c r="I2497" s="818" t="s">
        <v>199</v>
      </c>
      <c r="J2497" s="818" t="s">
        <v>3375</v>
      </c>
      <c r="K2497" s="818" t="s">
        <v>132</v>
      </c>
      <c r="L2497" s="819" t="s">
        <v>84</v>
      </c>
      <c r="M2497" s="826"/>
      <c r="N2497" s="124"/>
      <c r="O2497" s="827"/>
      <c r="P2497" s="827"/>
      <c r="Q2497" s="218"/>
      <c r="R2497" s="1202"/>
    </row>
    <row r="2498" spans="3:18" hidden="1" outlineLevel="2">
      <c r="C2498" s="7" t="s">
        <v>41</v>
      </c>
      <c r="D2498" s="96" t="s">
        <v>8935</v>
      </c>
      <c r="E2498" s="58" t="s">
        <v>8926</v>
      </c>
      <c r="F2498" s="237"/>
      <c r="G2498" s="18"/>
      <c r="H2498" s="19"/>
      <c r="I2498" s="192" t="s">
        <v>200</v>
      </c>
      <c r="J2498" s="192" t="s">
        <v>3376</v>
      </c>
      <c r="K2498" s="192"/>
      <c r="L2498" s="953" t="s">
        <v>84</v>
      </c>
      <c r="M2498" s="66"/>
      <c r="N2498" s="23"/>
      <c r="O2498" s="192"/>
      <c r="P2498" s="192"/>
      <c r="Q2498" s="213" t="s">
        <v>688</v>
      </c>
      <c r="R2498" s="1202"/>
    </row>
    <row r="2499" spans="3:18" hidden="1" outlineLevel="2">
      <c r="C2499" s="7" t="s">
        <v>41</v>
      </c>
      <c r="D2499" s="96" t="s">
        <v>8935</v>
      </c>
      <c r="E2499" s="58" t="s">
        <v>8926</v>
      </c>
      <c r="F2499" s="237"/>
      <c r="G2499" s="18"/>
      <c r="H2499" s="19"/>
      <c r="I2499" s="818" t="s">
        <v>201</v>
      </c>
      <c r="J2499" s="818" t="s">
        <v>3377</v>
      </c>
      <c r="K2499" s="818" t="s">
        <v>105</v>
      </c>
      <c r="L2499" s="819" t="s">
        <v>688</v>
      </c>
      <c r="M2499" s="957" t="s">
        <v>86</v>
      </c>
      <c r="N2499" s="385" t="s">
        <v>6764</v>
      </c>
      <c r="O2499" s="818" t="s">
        <v>8782</v>
      </c>
      <c r="P2499" s="818" t="s">
        <v>105</v>
      </c>
      <c r="Q2499" s="214" t="s">
        <v>688</v>
      </c>
      <c r="R2499" s="1202"/>
    </row>
    <row r="2500" spans="3:18" hidden="1" outlineLevel="2">
      <c r="C2500" s="7" t="s">
        <v>41</v>
      </c>
      <c r="D2500" s="96" t="s">
        <v>8935</v>
      </c>
      <c r="E2500" s="58" t="s">
        <v>8926</v>
      </c>
      <c r="F2500" s="237"/>
      <c r="G2500" s="18"/>
      <c r="H2500" s="19"/>
      <c r="I2500" s="818" t="s">
        <v>201</v>
      </c>
      <c r="J2500" s="818" t="s">
        <v>3377</v>
      </c>
      <c r="K2500" s="818" t="s">
        <v>105</v>
      </c>
      <c r="L2500" s="819" t="s">
        <v>84</v>
      </c>
      <c r="M2500" s="957" t="s">
        <v>86</v>
      </c>
      <c r="N2500" s="10" t="s">
        <v>6765</v>
      </c>
      <c r="O2500" s="818" t="s">
        <v>8783</v>
      </c>
      <c r="P2500" s="818" t="s">
        <v>105</v>
      </c>
      <c r="Q2500" s="216" t="s">
        <v>84</v>
      </c>
      <c r="R2500" s="1202"/>
    </row>
    <row r="2501" spans="3:18" hidden="1" outlineLevel="2">
      <c r="C2501" s="7" t="s">
        <v>41</v>
      </c>
      <c r="D2501" s="96" t="s">
        <v>8935</v>
      </c>
      <c r="E2501" s="58" t="s">
        <v>8926</v>
      </c>
      <c r="F2501" s="237"/>
      <c r="G2501" s="18"/>
      <c r="H2501" s="19"/>
      <c r="I2501" s="818" t="s">
        <v>201</v>
      </c>
      <c r="J2501" s="818" t="s">
        <v>3377</v>
      </c>
      <c r="K2501" s="818" t="s">
        <v>105</v>
      </c>
      <c r="L2501" s="819" t="s">
        <v>84</v>
      </c>
      <c r="M2501" s="957" t="s">
        <v>86</v>
      </c>
      <c r="N2501" s="10" t="s">
        <v>6766</v>
      </c>
      <c r="O2501" s="818" t="s">
        <v>8784</v>
      </c>
      <c r="P2501" s="818" t="s">
        <v>105</v>
      </c>
      <c r="Q2501" s="216" t="s">
        <v>84</v>
      </c>
      <c r="R2501" s="1202"/>
    </row>
    <row r="2502" spans="3:18" hidden="1" outlineLevel="2">
      <c r="C2502" s="7" t="s">
        <v>41</v>
      </c>
      <c r="D2502" s="96" t="s">
        <v>8935</v>
      </c>
      <c r="E2502" s="58" t="s">
        <v>8926</v>
      </c>
      <c r="F2502" s="237"/>
      <c r="G2502" s="18"/>
      <c r="H2502" s="19"/>
      <c r="I2502" s="818" t="s">
        <v>201</v>
      </c>
      <c r="J2502" s="818" t="s">
        <v>3377</v>
      </c>
      <c r="K2502" s="818" t="s">
        <v>105</v>
      </c>
      <c r="L2502" s="819" t="s">
        <v>84</v>
      </c>
      <c r="M2502" s="826"/>
      <c r="N2502" s="124"/>
      <c r="O2502" s="827"/>
      <c r="P2502" s="827"/>
      <c r="Q2502" s="218"/>
      <c r="R2502" s="1202"/>
    </row>
    <row r="2503" spans="3:18" hidden="1" outlineLevel="2">
      <c r="C2503" s="7" t="s">
        <v>41</v>
      </c>
      <c r="D2503" s="96" t="s">
        <v>8935</v>
      </c>
      <c r="E2503" s="58" t="s">
        <v>8926</v>
      </c>
      <c r="F2503" s="237"/>
      <c r="G2503" s="18"/>
      <c r="H2503" s="19"/>
      <c r="I2503" s="192" t="str">
        <f>"3164"</f>
        <v>3164</v>
      </c>
      <c r="J2503" s="192" t="s">
        <v>3378</v>
      </c>
      <c r="K2503" s="192" t="s">
        <v>105</v>
      </c>
      <c r="L2503" s="953" t="s">
        <v>84</v>
      </c>
      <c r="M2503" s="394" t="s">
        <v>86</v>
      </c>
      <c r="N2503" s="386" t="s">
        <v>6767</v>
      </c>
      <c r="O2503" s="192" t="s">
        <v>8785</v>
      </c>
      <c r="P2503" s="192" t="s">
        <v>105</v>
      </c>
      <c r="Q2503" s="213" t="s">
        <v>688</v>
      </c>
      <c r="R2503" s="1202"/>
    </row>
    <row r="2504" spans="3:18" hidden="1" outlineLevel="2">
      <c r="C2504" s="7" t="s">
        <v>41</v>
      </c>
      <c r="D2504" s="96" t="s">
        <v>8935</v>
      </c>
      <c r="E2504" s="58" t="s">
        <v>8926</v>
      </c>
      <c r="F2504" s="237"/>
      <c r="G2504" s="18"/>
      <c r="H2504" s="19"/>
      <c r="I2504" s="192" t="str">
        <f>"3229"</f>
        <v>3229</v>
      </c>
      <c r="J2504" s="192" t="s">
        <v>3379</v>
      </c>
      <c r="K2504" s="192" t="s">
        <v>157</v>
      </c>
      <c r="L2504" s="953" t="s">
        <v>84</v>
      </c>
      <c r="M2504" s="128"/>
      <c r="N2504" s="129"/>
      <c r="O2504" s="956"/>
      <c r="P2504" s="956"/>
      <c r="Q2504" s="219"/>
      <c r="R2504" s="1202"/>
    </row>
    <row r="2505" spans="3:18" hidden="1" outlineLevel="2">
      <c r="C2505" s="7" t="s">
        <v>41</v>
      </c>
      <c r="D2505" s="96" t="s">
        <v>8935</v>
      </c>
      <c r="E2505" s="58" t="s">
        <v>8926</v>
      </c>
      <c r="F2505" s="237"/>
      <c r="G2505" s="18"/>
      <c r="H2505" s="19"/>
      <c r="I2505" s="192" t="str">
        <f>"3251"</f>
        <v>3251</v>
      </c>
      <c r="J2505" s="192" t="s">
        <v>3380</v>
      </c>
      <c r="K2505" s="192" t="s">
        <v>157</v>
      </c>
      <c r="L2505" s="953" t="s">
        <v>84</v>
      </c>
      <c r="M2505" s="394" t="s">
        <v>86</v>
      </c>
      <c r="N2505" s="386" t="s">
        <v>6768</v>
      </c>
      <c r="O2505" s="192" t="s">
        <v>8786</v>
      </c>
      <c r="P2505" s="192" t="s">
        <v>157</v>
      </c>
      <c r="Q2505" s="213" t="s">
        <v>688</v>
      </c>
      <c r="R2505" s="1202"/>
    </row>
    <row r="2506" spans="3:18" ht="13.5" hidden="1" outlineLevel="2" thickBot="1">
      <c r="C2506" s="7" t="s">
        <v>41</v>
      </c>
      <c r="D2506" s="96" t="s">
        <v>8935</v>
      </c>
      <c r="E2506" s="58" t="s">
        <v>8926</v>
      </c>
      <c r="F2506" s="519"/>
      <c r="G2506" s="828"/>
      <c r="H2506" s="520"/>
      <c r="I2506" s="41" t="str">
        <f>"3207"</f>
        <v>3207</v>
      </c>
      <c r="J2506" s="41" t="s">
        <v>3381</v>
      </c>
      <c r="K2506" s="41" t="s">
        <v>132</v>
      </c>
      <c r="L2506" s="42" t="s">
        <v>84</v>
      </c>
      <c r="M2506" s="395" t="s">
        <v>86</v>
      </c>
      <c r="N2506" s="387" t="s">
        <v>6769</v>
      </c>
      <c r="O2506" s="41" t="s">
        <v>8968</v>
      </c>
      <c r="P2506" s="41" t="s">
        <v>124</v>
      </c>
      <c r="Q2506" s="230" t="s">
        <v>688</v>
      </c>
      <c r="R2506" s="1203"/>
    </row>
    <row r="2507" spans="3:18" ht="13.5" hidden="1" outlineLevel="2" thickBot="1">
      <c r="C2507" s="7" t="s">
        <v>41</v>
      </c>
      <c r="D2507" s="96" t="s">
        <v>8935</v>
      </c>
      <c r="E2507" s="58" t="s">
        <v>8926</v>
      </c>
      <c r="F2507" s="198"/>
      <c r="G2507" s="198"/>
      <c r="H2507" s="198"/>
      <c r="I2507" s="198"/>
      <c r="J2507" s="198"/>
      <c r="K2507" s="198"/>
      <c r="L2507" s="198"/>
      <c r="M2507" s="9"/>
      <c r="N2507" s="9"/>
      <c r="O2507" s="9"/>
      <c r="P2507" s="9"/>
      <c r="Q2507" s="7"/>
    </row>
    <row r="2508" spans="3:18" ht="13.5" outlineLevel="1" collapsed="1" thickBot="1">
      <c r="C2508" s="7" t="s">
        <v>41</v>
      </c>
      <c r="D2508" s="96" t="s">
        <v>8935</v>
      </c>
      <c r="E2508" s="3" t="s">
        <v>8927</v>
      </c>
      <c r="F2508" s="13" t="s">
        <v>1162</v>
      </c>
      <c r="G2508" s="14">
        <v>105</v>
      </c>
      <c r="H2508" s="14">
        <v>34</v>
      </c>
      <c r="I2508" s="1198" t="s">
        <v>3824</v>
      </c>
      <c r="J2508" s="1199"/>
      <c r="K2508" s="1199"/>
      <c r="L2508" s="1200"/>
      <c r="M2508" s="393" t="s">
        <v>86</v>
      </c>
      <c r="N2508" s="15"/>
      <c r="O2508" s="1199"/>
      <c r="P2508" s="1205"/>
      <c r="Q2508" s="64" t="s">
        <v>84</v>
      </c>
    </row>
    <row r="2509" spans="3:18" hidden="1" outlineLevel="2">
      <c r="C2509" s="7" t="s">
        <v>41</v>
      </c>
      <c r="D2509" s="96" t="s">
        <v>8935</v>
      </c>
      <c r="E2509" s="58" t="s">
        <v>8927</v>
      </c>
      <c r="F2509" s="17"/>
      <c r="G2509" s="18"/>
      <c r="H2509" s="19"/>
      <c r="I2509" s="26" t="str">
        <f>"3035"</f>
        <v>3035</v>
      </c>
      <c r="J2509" s="26" t="s">
        <v>3368</v>
      </c>
      <c r="K2509" s="26" t="s">
        <v>132</v>
      </c>
      <c r="L2509" s="27" t="s">
        <v>688</v>
      </c>
      <c r="M2509" s="59"/>
      <c r="N2509" s="10"/>
      <c r="O2509" s="47" t="s">
        <v>3706</v>
      </c>
      <c r="P2509" s="26" t="s">
        <v>132</v>
      </c>
      <c r="Q2509" s="222" t="s">
        <v>688</v>
      </c>
      <c r="R2509" s="1192" t="s">
        <v>8971</v>
      </c>
    </row>
    <row r="2510" spans="3:18" hidden="1" outlineLevel="2">
      <c r="C2510" s="7" t="s">
        <v>41</v>
      </c>
      <c r="D2510" s="96" t="s">
        <v>8935</v>
      </c>
      <c r="E2510" s="58" t="s">
        <v>8927</v>
      </c>
      <c r="F2510" s="17"/>
      <c r="G2510" s="18"/>
      <c r="H2510" s="19"/>
      <c r="I2510" s="20" t="s">
        <v>190</v>
      </c>
      <c r="J2510" s="20" t="s">
        <v>3369</v>
      </c>
      <c r="K2510" s="20"/>
      <c r="L2510" s="21" t="s">
        <v>84</v>
      </c>
      <c r="M2510" s="66"/>
      <c r="N2510" s="23"/>
      <c r="O2510" s="20"/>
      <c r="P2510" s="20"/>
      <c r="Q2510" s="213" t="s">
        <v>688</v>
      </c>
      <c r="R2510" s="1193"/>
    </row>
    <row r="2511" spans="3:18" hidden="1" outlineLevel="2">
      <c r="C2511" s="7" t="s">
        <v>41</v>
      </c>
      <c r="D2511" s="96" t="s">
        <v>8935</v>
      </c>
      <c r="E2511" s="58" t="s">
        <v>8927</v>
      </c>
      <c r="F2511" s="17"/>
      <c r="G2511" s="18"/>
      <c r="H2511" s="19"/>
      <c r="I2511" s="26" t="s">
        <v>191</v>
      </c>
      <c r="J2511" s="26" t="s">
        <v>3370</v>
      </c>
      <c r="K2511" s="26" t="s">
        <v>105</v>
      </c>
      <c r="L2511" s="27" t="s">
        <v>688</v>
      </c>
      <c r="M2511" s="392" t="s">
        <v>86</v>
      </c>
      <c r="N2511" s="10" t="s">
        <v>1168</v>
      </c>
      <c r="O2511" s="26" t="s">
        <v>3824</v>
      </c>
      <c r="P2511" s="26" t="s">
        <v>105</v>
      </c>
      <c r="Q2511" s="214" t="s">
        <v>688</v>
      </c>
      <c r="R2511" s="1193"/>
    </row>
    <row r="2512" spans="3:18" hidden="1" outlineLevel="2">
      <c r="C2512" s="7" t="s">
        <v>41</v>
      </c>
      <c r="D2512" s="96" t="s">
        <v>8935</v>
      </c>
      <c r="E2512" s="58" t="s">
        <v>8927</v>
      </c>
      <c r="F2512" s="17"/>
      <c r="G2512" s="18"/>
      <c r="H2512" s="19"/>
      <c r="I2512" s="26" t="s">
        <v>193</v>
      </c>
      <c r="J2512" s="26" t="s">
        <v>3341</v>
      </c>
      <c r="K2512" s="26" t="s">
        <v>132</v>
      </c>
      <c r="L2512" s="27" t="s">
        <v>84</v>
      </c>
      <c r="M2512" s="529"/>
      <c r="N2512" s="530"/>
      <c r="O2512" s="550"/>
      <c r="P2512" s="172"/>
      <c r="Q2512" s="531"/>
      <c r="R2512" s="1193"/>
    </row>
    <row r="2513" spans="3:18" hidden="1" outlineLevel="2">
      <c r="C2513" s="7" t="s">
        <v>41</v>
      </c>
      <c r="D2513" s="96" t="s">
        <v>8935</v>
      </c>
      <c r="E2513" s="58" t="s">
        <v>8927</v>
      </c>
      <c r="F2513" s="17"/>
      <c r="G2513" s="18"/>
      <c r="H2513" s="19"/>
      <c r="I2513" s="26" t="s">
        <v>194</v>
      </c>
      <c r="J2513" s="26" t="s">
        <v>3342</v>
      </c>
      <c r="K2513" s="26" t="s">
        <v>132</v>
      </c>
      <c r="L2513" s="27" t="s">
        <v>84</v>
      </c>
      <c r="M2513" s="123"/>
      <c r="N2513" s="124"/>
      <c r="O2513" s="127"/>
      <c r="P2513" s="127"/>
      <c r="Q2513" s="218"/>
      <c r="R2513" s="1193"/>
    </row>
    <row r="2514" spans="3:18" hidden="1" outlineLevel="2">
      <c r="C2514" s="7" t="s">
        <v>41</v>
      </c>
      <c r="D2514" s="96" t="s">
        <v>8935</v>
      </c>
      <c r="E2514" s="58" t="s">
        <v>8927</v>
      </c>
      <c r="F2514" s="17"/>
      <c r="G2514" s="18"/>
      <c r="H2514" s="19"/>
      <c r="I2514" s="20" t="s">
        <v>195</v>
      </c>
      <c r="J2514" s="20" t="s">
        <v>3371</v>
      </c>
      <c r="K2514" s="20"/>
      <c r="L2514" s="21" t="s">
        <v>84</v>
      </c>
      <c r="M2514" s="128"/>
      <c r="N2514" s="129"/>
      <c r="O2514" s="138"/>
      <c r="P2514" s="138"/>
      <c r="Q2514" s="219"/>
      <c r="R2514" s="1193"/>
    </row>
    <row r="2515" spans="3:18" hidden="1" outlineLevel="2">
      <c r="C2515" s="7" t="s">
        <v>41</v>
      </c>
      <c r="D2515" s="96" t="s">
        <v>8935</v>
      </c>
      <c r="E2515" s="58" t="s">
        <v>8927</v>
      </c>
      <c r="F2515" s="17"/>
      <c r="G2515" s="18"/>
      <c r="H2515" s="19"/>
      <c r="I2515" s="26" t="s">
        <v>196</v>
      </c>
      <c r="J2515" s="26" t="s">
        <v>3372</v>
      </c>
      <c r="K2515" s="26" t="s">
        <v>105</v>
      </c>
      <c r="L2515" s="27" t="s">
        <v>688</v>
      </c>
      <c r="M2515" s="123"/>
      <c r="N2515" s="124"/>
      <c r="O2515" s="126"/>
      <c r="P2515" s="126"/>
      <c r="Q2515" s="218"/>
      <c r="R2515" s="1193"/>
    </row>
    <row r="2516" spans="3:18" hidden="1" outlineLevel="2">
      <c r="C2516" s="7" t="s">
        <v>41</v>
      </c>
      <c r="D2516" s="96" t="s">
        <v>8935</v>
      </c>
      <c r="E2516" s="58" t="s">
        <v>8927</v>
      </c>
      <c r="F2516" s="17"/>
      <c r="G2516" s="18"/>
      <c r="H2516" s="19"/>
      <c r="I2516" s="26" t="s">
        <v>196</v>
      </c>
      <c r="J2516" s="26" t="s">
        <v>3372</v>
      </c>
      <c r="K2516" s="26" t="s">
        <v>105</v>
      </c>
      <c r="L2516" s="27" t="s">
        <v>84</v>
      </c>
      <c r="M2516" s="123"/>
      <c r="N2516" s="124"/>
      <c r="O2516" s="126"/>
      <c r="P2516" s="126"/>
      <c r="Q2516" s="218"/>
      <c r="R2516" s="1193"/>
    </row>
    <row r="2517" spans="3:18" hidden="1" outlineLevel="2">
      <c r="C2517" s="7" t="s">
        <v>41</v>
      </c>
      <c r="D2517" s="96" t="s">
        <v>8935</v>
      </c>
      <c r="E2517" s="58" t="s">
        <v>8927</v>
      </c>
      <c r="F2517" s="17"/>
      <c r="G2517" s="18"/>
      <c r="H2517" s="19"/>
      <c r="I2517" s="26" t="s">
        <v>196</v>
      </c>
      <c r="J2517" s="26" t="s">
        <v>3372</v>
      </c>
      <c r="K2517" s="26" t="s">
        <v>105</v>
      </c>
      <c r="L2517" s="27" t="s">
        <v>84</v>
      </c>
      <c r="M2517" s="123"/>
      <c r="N2517" s="124"/>
      <c r="O2517" s="126"/>
      <c r="P2517" s="126"/>
      <c r="Q2517" s="218"/>
      <c r="R2517" s="1193"/>
    </row>
    <row r="2518" spans="3:18" hidden="1" outlineLevel="2">
      <c r="C2518" s="7" t="s">
        <v>41</v>
      </c>
      <c r="D2518" s="96" t="s">
        <v>8935</v>
      </c>
      <c r="E2518" s="58" t="s">
        <v>8927</v>
      </c>
      <c r="F2518" s="17"/>
      <c r="G2518" s="18"/>
      <c r="H2518" s="19"/>
      <c r="I2518" s="26" t="s">
        <v>196</v>
      </c>
      <c r="J2518" s="26" t="s">
        <v>3372</v>
      </c>
      <c r="K2518" s="26" t="s">
        <v>105</v>
      </c>
      <c r="L2518" s="27" t="s">
        <v>84</v>
      </c>
      <c r="M2518" s="123"/>
      <c r="N2518" s="124"/>
      <c r="O2518" s="126"/>
      <c r="P2518" s="126"/>
      <c r="Q2518" s="218"/>
      <c r="R2518" s="1193"/>
    </row>
    <row r="2519" spans="3:18" hidden="1" outlineLevel="2">
      <c r="C2519" s="7" t="s">
        <v>41</v>
      </c>
      <c r="D2519" s="96" t="s">
        <v>8935</v>
      </c>
      <c r="E2519" s="58" t="s">
        <v>8927</v>
      </c>
      <c r="F2519" s="17"/>
      <c r="G2519" s="18"/>
      <c r="H2519" s="19"/>
      <c r="I2519" s="26" t="s">
        <v>196</v>
      </c>
      <c r="J2519" s="26" t="s">
        <v>3372</v>
      </c>
      <c r="K2519" s="26" t="s">
        <v>105</v>
      </c>
      <c r="L2519" s="27" t="s">
        <v>84</v>
      </c>
      <c r="M2519" s="123"/>
      <c r="N2519" s="124"/>
      <c r="O2519" s="126"/>
      <c r="P2519" s="126"/>
      <c r="Q2519" s="218"/>
      <c r="R2519" s="1193"/>
    </row>
    <row r="2520" spans="3:18" hidden="1" outlineLevel="2">
      <c r="C2520" s="7" t="s">
        <v>41</v>
      </c>
      <c r="D2520" s="96" t="s">
        <v>8935</v>
      </c>
      <c r="E2520" s="58" t="s">
        <v>8927</v>
      </c>
      <c r="F2520" s="17"/>
      <c r="G2520" s="18"/>
      <c r="H2520" s="19"/>
      <c r="I2520" s="20" t="s">
        <v>197</v>
      </c>
      <c r="J2520" s="20" t="s">
        <v>3373</v>
      </c>
      <c r="K2520" s="20"/>
      <c r="L2520" s="21" t="s">
        <v>84</v>
      </c>
      <c r="M2520" s="128"/>
      <c r="N2520" s="129"/>
      <c r="O2520" s="131"/>
      <c r="P2520" s="131"/>
      <c r="Q2520" s="219"/>
      <c r="R2520" s="1193"/>
    </row>
    <row r="2521" spans="3:18" hidden="1" outlineLevel="2">
      <c r="C2521" s="7" t="s">
        <v>41</v>
      </c>
      <c r="D2521" s="96" t="s">
        <v>8935</v>
      </c>
      <c r="E2521" s="58" t="s">
        <v>8927</v>
      </c>
      <c r="F2521" s="17"/>
      <c r="G2521" s="18"/>
      <c r="H2521" s="19"/>
      <c r="I2521" s="26" t="s">
        <v>198</v>
      </c>
      <c r="J2521" s="26" t="s">
        <v>3374</v>
      </c>
      <c r="K2521" s="26" t="s">
        <v>105</v>
      </c>
      <c r="L2521" s="27" t="s">
        <v>688</v>
      </c>
      <c r="M2521" s="123"/>
      <c r="N2521" s="124"/>
      <c r="O2521" s="127"/>
      <c r="P2521" s="127"/>
      <c r="Q2521" s="218"/>
      <c r="R2521" s="1193"/>
    </row>
    <row r="2522" spans="3:18" hidden="1" outlineLevel="2">
      <c r="C2522" s="7" t="s">
        <v>41</v>
      </c>
      <c r="D2522" s="96" t="s">
        <v>8935</v>
      </c>
      <c r="E2522" s="58" t="s">
        <v>8927</v>
      </c>
      <c r="F2522" s="17"/>
      <c r="G2522" s="18"/>
      <c r="H2522" s="19"/>
      <c r="I2522" s="26" t="s">
        <v>198</v>
      </c>
      <c r="J2522" s="26" t="s">
        <v>3374</v>
      </c>
      <c r="K2522" s="26" t="s">
        <v>105</v>
      </c>
      <c r="L2522" s="27" t="s">
        <v>84</v>
      </c>
      <c r="M2522" s="123"/>
      <c r="N2522" s="124"/>
      <c r="O2522" s="127"/>
      <c r="P2522" s="127"/>
      <c r="Q2522" s="218"/>
      <c r="R2522" s="1193"/>
    </row>
    <row r="2523" spans="3:18" hidden="1" outlineLevel="2">
      <c r="C2523" s="7" t="s">
        <v>41</v>
      </c>
      <c r="D2523" s="96" t="s">
        <v>8935</v>
      </c>
      <c r="E2523" s="58" t="s">
        <v>8927</v>
      </c>
      <c r="F2523" s="17"/>
      <c r="G2523" s="18"/>
      <c r="H2523" s="19"/>
      <c r="I2523" s="26" t="s">
        <v>198</v>
      </c>
      <c r="J2523" s="26" t="s">
        <v>3374</v>
      </c>
      <c r="K2523" s="26" t="s">
        <v>105</v>
      </c>
      <c r="L2523" s="27" t="s">
        <v>84</v>
      </c>
      <c r="M2523" s="123"/>
      <c r="N2523" s="124"/>
      <c r="O2523" s="127"/>
      <c r="P2523" s="127"/>
      <c r="Q2523" s="218"/>
      <c r="R2523" s="1193"/>
    </row>
    <row r="2524" spans="3:18" hidden="1" outlineLevel="2">
      <c r="C2524" s="7" t="s">
        <v>41</v>
      </c>
      <c r="D2524" s="96" t="s">
        <v>8935</v>
      </c>
      <c r="E2524" s="58" t="s">
        <v>8927</v>
      </c>
      <c r="F2524" s="17"/>
      <c r="G2524" s="18"/>
      <c r="H2524" s="19"/>
      <c r="I2524" s="26" t="s">
        <v>198</v>
      </c>
      <c r="J2524" s="26" t="s">
        <v>3374</v>
      </c>
      <c r="K2524" s="26" t="s">
        <v>105</v>
      </c>
      <c r="L2524" s="27" t="s">
        <v>84</v>
      </c>
      <c r="M2524" s="123"/>
      <c r="N2524" s="124"/>
      <c r="O2524" s="127"/>
      <c r="P2524" s="127"/>
      <c r="Q2524" s="218"/>
      <c r="R2524" s="1193"/>
    </row>
    <row r="2525" spans="3:18" hidden="1" outlineLevel="2">
      <c r="C2525" s="7" t="s">
        <v>41</v>
      </c>
      <c r="D2525" s="96" t="s">
        <v>8935</v>
      </c>
      <c r="E2525" s="58" t="s">
        <v>8927</v>
      </c>
      <c r="F2525" s="17"/>
      <c r="G2525" s="18"/>
      <c r="H2525" s="19"/>
      <c r="I2525" s="26" t="s">
        <v>198</v>
      </c>
      <c r="J2525" s="26" t="s">
        <v>3374</v>
      </c>
      <c r="K2525" s="26" t="s">
        <v>105</v>
      </c>
      <c r="L2525" s="27" t="s">
        <v>84</v>
      </c>
      <c r="M2525" s="123"/>
      <c r="N2525" s="124"/>
      <c r="O2525" s="127"/>
      <c r="P2525" s="127"/>
      <c r="Q2525" s="218"/>
      <c r="R2525" s="1193"/>
    </row>
    <row r="2526" spans="3:18" hidden="1" outlineLevel="2">
      <c r="C2526" s="7" t="s">
        <v>41</v>
      </c>
      <c r="D2526" s="96" t="s">
        <v>8935</v>
      </c>
      <c r="E2526" s="58" t="s">
        <v>8927</v>
      </c>
      <c r="F2526" s="17"/>
      <c r="G2526" s="18"/>
      <c r="H2526" s="19"/>
      <c r="I2526" s="26" t="s">
        <v>199</v>
      </c>
      <c r="J2526" s="26" t="s">
        <v>3375</v>
      </c>
      <c r="K2526" s="26" t="s">
        <v>132</v>
      </c>
      <c r="L2526" s="27" t="s">
        <v>84</v>
      </c>
      <c r="M2526" s="123"/>
      <c r="N2526" s="124"/>
      <c r="O2526" s="127"/>
      <c r="P2526" s="127"/>
      <c r="Q2526" s="218"/>
      <c r="R2526" s="1193"/>
    </row>
    <row r="2527" spans="3:18" hidden="1" outlineLevel="2">
      <c r="C2527" s="7" t="s">
        <v>41</v>
      </c>
      <c r="D2527" s="96" t="s">
        <v>8935</v>
      </c>
      <c r="E2527" s="58" t="s">
        <v>8927</v>
      </c>
      <c r="F2527" s="17"/>
      <c r="G2527" s="18"/>
      <c r="H2527" s="19"/>
      <c r="I2527" s="20" t="s">
        <v>200</v>
      </c>
      <c r="J2527" s="20" t="s">
        <v>3376</v>
      </c>
      <c r="K2527" s="20"/>
      <c r="L2527" s="21" t="s">
        <v>84</v>
      </c>
      <c r="M2527" s="128"/>
      <c r="N2527" s="129"/>
      <c r="O2527" s="131"/>
      <c r="P2527" s="131"/>
      <c r="Q2527" s="219"/>
      <c r="R2527" s="1193"/>
    </row>
    <row r="2528" spans="3:18" hidden="1" outlineLevel="2">
      <c r="C2528" s="7" t="s">
        <v>41</v>
      </c>
      <c r="D2528" s="96" t="s">
        <v>8935</v>
      </c>
      <c r="E2528" s="58" t="s">
        <v>8927</v>
      </c>
      <c r="F2528" s="17"/>
      <c r="G2528" s="18"/>
      <c r="H2528" s="19"/>
      <c r="I2528" s="26" t="s">
        <v>201</v>
      </c>
      <c r="J2528" s="26" t="s">
        <v>3377</v>
      </c>
      <c r="K2528" s="26" t="s">
        <v>105</v>
      </c>
      <c r="L2528" s="27" t="s">
        <v>688</v>
      </c>
      <c r="M2528" s="148"/>
      <c r="N2528" s="149"/>
      <c r="O2528" s="127"/>
      <c r="P2528" s="127"/>
      <c r="Q2528" s="218"/>
      <c r="R2528" s="1193"/>
    </row>
    <row r="2529" spans="1:18" hidden="1" outlineLevel="2">
      <c r="C2529" s="7" t="s">
        <v>41</v>
      </c>
      <c r="D2529" s="96" t="s">
        <v>8935</v>
      </c>
      <c r="E2529" s="58" t="s">
        <v>8927</v>
      </c>
      <c r="F2529" s="17"/>
      <c r="G2529" s="18"/>
      <c r="H2529" s="19"/>
      <c r="I2529" s="26" t="s">
        <v>201</v>
      </c>
      <c r="J2529" s="26" t="s">
        <v>3377</v>
      </c>
      <c r="K2529" s="26" t="s">
        <v>105</v>
      </c>
      <c r="L2529" s="27" t="s">
        <v>84</v>
      </c>
      <c r="M2529" s="123"/>
      <c r="N2529" s="124"/>
      <c r="O2529" s="127"/>
      <c r="P2529" s="127"/>
      <c r="Q2529" s="218"/>
      <c r="R2529" s="1193"/>
    </row>
    <row r="2530" spans="1:18" hidden="1" outlineLevel="2">
      <c r="C2530" s="7" t="s">
        <v>41</v>
      </c>
      <c r="D2530" s="96" t="s">
        <v>8935</v>
      </c>
      <c r="E2530" s="58" t="s">
        <v>8927</v>
      </c>
      <c r="F2530" s="17"/>
      <c r="G2530" s="18"/>
      <c r="H2530" s="19"/>
      <c r="I2530" s="26" t="s">
        <v>201</v>
      </c>
      <c r="J2530" s="26" t="s">
        <v>3377</v>
      </c>
      <c r="K2530" s="26" t="s">
        <v>105</v>
      </c>
      <c r="L2530" s="27" t="s">
        <v>84</v>
      </c>
      <c r="M2530" s="123"/>
      <c r="N2530" s="124"/>
      <c r="O2530" s="127"/>
      <c r="P2530" s="127"/>
      <c r="Q2530" s="218"/>
      <c r="R2530" s="1193"/>
    </row>
    <row r="2531" spans="1:18" hidden="1" outlineLevel="2">
      <c r="C2531" s="7" t="s">
        <v>41</v>
      </c>
      <c r="D2531" s="96" t="s">
        <v>8935</v>
      </c>
      <c r="E2531" s="58" t="s">
        <v>8927</v>
      </c>
      <c r="F2531" s="17"/>
      <c r="G2531" s="18"/>
      <c r="H2531" s="19"/>
      <c r="I2531" s="26" t="s">
        <v>201</v>
      </c>
      <c r="J2531" s="26" t="s">
        <v>3377</v>
      </c>
      <c r="K2531" s="26" t="s">
        <v>105</v>
      </c>
      <c r="L2531" s="27" t="s">
        <v>84</v>
      </c>
      <c r="M2531" s="123"/>
      <c r="N2531" s="124"/>
      <c r="O2531" s="127"/>
      <c r="P2531" s="127"/>
      <c r="Q2531" s="218"/>
      <c r="R2531" s="1193"/>
    </row>
    <row r="2532" spans="1:18" hidden="1" outlineLevel="2">
      <c r="C2532" s="7" t="s">
        <v>41</v>
      </c>
      <c r="D2532" s="96" t="s">
        <v>8935</v>
      </c>
      <c r="E2532" s="58" t="s">
        <v>8927</v>
      </c>
      <c r="F2532" s="17"/>
      <c r="G2532" s="18"/>
      <c r="H2532" s="19"/>
      <c r="I2532" s="20" t="str">
        <f>"3164"</f>
        <v>3164</v>
      </c>
      <c r="J2532" s="20" t="s">
        <v>3378</v>
      </c>
      <c r="K2532" s="20" t="s">
        <v>105</v>
      </c>
      <c r="L2532" s="21" t="s">
        <v>84</v>
      </c>
      <c r="M2532" s="132"/>
      <c r="N2532" s="133"/>
      <c r="O2532" s="131"/>
      <c r="P2532" s="131"/>
      <c r="Q2532" s="219"/>
      <c r="R2532" s="1193"/>
    </row>
    <row r="2533" spans="1:18" hidden="1" outlineLevel="2">
      <c r="C2533" s="7" t="s">
        <v>41</v>
      </c>
      <c r="D2533" s="96" t="s">
        <v>8935</v>
      </c>
      <c r="E2533" s="58" t="s">
        <v>8927</v>
      </c>
      <c r="F2533" s="17"/>
      <c r="G2533" s="18"/>
      <c r="H2533" s="19"/>
      <c r="I2533" s="20" t="str">
        <f>"3229"</f>
        <v>3229</v>
      </c>
      <c r="J2533" s="20" t="s">
        <v>3379</v>
      </c>
      <c r="K2533" s="20" t="s">
        <v>157</v>
      </c>
      <c r="L2533" s="21" t="s">
        <v>84</v>
      </c>
      <c r="M2533" s="128"/>
      <c r="N2533" s="129"/>
      <c r="O2533" s="131"/>
      <c r="P2533" s="131"/>
      <c r="Q2533" s="219"/>
      <c r="R2533" s="1193"/>
    </row>
    <row r="2534" spans="1:18" hidden="1" outlineLevel="2">
      <c r="C2534" s="7" t="s">
        <v>41</v>
      </c>
      <c r="D2534" s="96" t="s">
        <v>8935</v>
      </c>
      <c r="E2534" s="58" t="s">
        <v>8927</v>
      </c>
      <c r="F2534" s="17"/>
      <c r="G2534" s="18"/>
      <c r="H2534" s="19"/>
      <c r="I2534" s="20" t="str">
        <f>"3251"</f>
        <v>3251</v>
      </c>
      <c r="J2534" s="20" t="s">
        <v>3380</v>
      </c>
      <c r="K2534" s="20" t="s">
        <v>157</v>
      </c>
      <c r="L2534" s="21" t="s">
        <v>84</v>
      </c>
      <c r="M2534" s="132"/>
      <c r="N2534" s="133"/>
      <c r="O2534" s="131"/>
      <c r="P2534" s="131"/>
      <c r="Q2534" s="219"/>
      <c r="R2534" s="1193"/>
    </row>
    <row r="2535" spans="1:18" ht="13.5" hidden="1" outlineLevel="2" thickBot="1">
      <c r="C2535" s="7" t="s">
        <v>41</v>
      </c>
      <c r="D2535" s="96" t="s">
        <v>8935</v>
      </c>
      <c r="E2535" s="58" t="s">
        <v>8927</v>
      </c>
      <c r="F2535" s="38"/>
      <c r="G2535" s="39"/>
      <c r="H2535" s="40"/>
      <c r="I2535" s="41" t="str">
        <f>"3207"</f>
        <v>3207</v>
      </c>
      <c r="J2535" s="41" t="s">
        <v>3381</v>
      </c>
      <c r="K2535" s="41" t="s">
        <v>132</v>
      </c>
      <c r="L2535" s="42" t="s">
        <v>84</v>
      </c>
      <c r="M2535" s="135"/>
      <c r="N2535" s="136"/>
      <c r="O2535" s="137"/>
      <c r="P2535" s="137"/>
      <c r="Q2535" s="220"/>
      <c r="R2535" s="1195"/>
    </row>
    <row r="2536" spans="1:18" ht="13.5" hidden="1" outlineLevel="2" thickBot="1">
      <c r="C2536" s="7" t="s">
        <v>41</v>
      </c>
      <c r="D2536" s="96" t="s">
        <v>8935</v>
      </c>
      <c r="E2536" s="58" t="s">
        <v>8927</v>
      </c>
      <c r="F2536" s="198"/>
      <c r="G2536" s="198"/>
      <c r="H2536" s="198"/>
      <c r="I2536" s="198"/>
      <c r="J2536" s="198"/>
      <c r="K2536" s="198"/>
      <c r="L2536" s="198"/>
      <c r="M2536" s="9"/>
      <c r="N2536" s="9"/>
      <c r="O2536" s="9"/>
      <c r="P2536" s="9"/>
      <c r="Q2536" s="7"/>
    </row>
    <row r="2537" spans="1:18" ht="13.5" outlineLevel="1" collapsed="1" thickBot="1">
      <c r="A2537" s="7" t="s">
        <v>41</v>
      </c>
      <c r="B2537" s="7" t="s">
        <v>41</v>
      </c>
      <c r="C2537" s="7" t="s">
        <v>41</v>
      </c>
      <c r="D2537" s="96" t="s">
        <v>8935</v>
      </c>
      <c r="E2537" s="3" t="s">
        <v>8928</v>
      </c>
      <c r="F2537" s="13" t="s">
        <v>604</v>
      </c>
      <c r="G2537" s="14">
        <v>113</v>
      </c>
      <c r="H2537" s="14">
        <v>38</v>
      </c>
      <c r="I2537" s="1198" t="s">
        <v>3827</v>
      </c>
      <c r="J2537" s="1199"/>
      <c r="K2537" s="1199"/>
      <c r="L2537" s="1200"/>
      <c r="M2537" s="393" t="s">
        <v>86</v>
      </c>
      <c r="N2537" s="15"/>
      <c r="O2537" s="1222" t="s">
        <v>8972</v>
      </c>
      <c r="P2537" s="1223"/>
      <c r="Q2537" s="64" t="s">
        <v>84</v>
      </c>
    </row>
    <row r="2538" spans="1:18" ht="36" hidden="1" customHeight="1" outlineLevel="2">
      <c r="A2538" s="7" t="s">
        <v>41</v>
      </c>
      <c r="B2538" s="7" t="s">
        <v>41</v>
      </c>
      <c r="C2538" s="7" t="s">
        <v>41</v>
      </c>
      <c r="D2538" s="96" t="s">
        <v>8935</v>
      </c>
      <c r="E2538" s="58" t="s">
        <v>8928</v>
      </c>
      <c r="F2538" s="17"/>
      <c r="G2538" s="18"/>
      <c r="H2538" s="19"/>
      <c r="I2538" s="26" t="str">
        <f>"5463"</f>
        <v>5463</v>
      </c>
      <c r="J2538" s="26" t="s">
        <v>3450</v>
      </c>
      <c r="K2538" s="33" t="s">
        <v>132</v>
      </c>
      <c r="L2538" s="31" t="s">
        <v>688</v>
      </c>
      <c r="M2538" s="455" t="s">
        <v>86</v>
      </c>
      <c r="N2538" s="412" t="s">
        <v>649</v>
      </c>
      <c r="O2538" s="274" t="s">
        <v>3912</v>
      </c>
      <c r="P2538" s="88" t="s">
        <v>132</v>
      </c>
      <c r="Q2538" s="214" t="s">
        <v>688</v>
      </c>
      <c r="R2538" s="1201" t="s">
        <v>8973</v>
      </c>
    </row>
    <row r="2539" spans="1:18" hidden="1" outlineLevel="2">
      <c r="A2539" s="7" t="s">
        <v>41</v>
      </c>
      <c r="B2539" s="7" t="s">
        <v>41</v>
      </c>
      <c r="C2539" s="7" t="s">
        <v>41</v>
      </c>
      <c r="D2539" s="96" t="s">
        <v>8935</v>
      </c>
      <c r="E2539" s="58" t="s">
        <v>8928</v>
      </c>
      <c r="F2539" s="17"/>
      <c r="G2539" s="18"/>
      <c r="H2539" s="19"/>
      <c r="I2539" s="20" t="s">
        <v>345</v>
      </c>
      <c r="J2539" s="20" t="s">
        <v>3451</v>
      </c>
      <c r="K2539" s="24"/>
      <c r="L2539" s="25" t="s">
        <v>84</v>
      </c>
      <c r="M2539" s="452"/>
      <c r="N2539" s="255"/>
      <c r="O2539" s="270"/>
      <c r="P2539" s="270"/>
      <c r="Q2539" s="219"/>
      <c r="R2539" s="1193"/>
    </row>
    <row r="2540" spans="1:18" hidden="1" outlineLevel="2">
      <c r="A2540" s="7" t="s">
        <v>41</v>
      </c>
      <c r="B2540" s="7" t="s">
        <v>41</v>
      </c>
      <c r="C2540" s="7" t="s">
        <v>41</v>
      </c>
      <c r="D2540" s="96" t="s">
        <v>8935</v>
      </c>
      <c r="E2540" s="58" t="s">
        <v>8928</v>
      </c>
      <c r="F2540" s="17"/>
      <c r="G2540" s="18"/>
      <c r="H2540" s="19"/>
      <c r="I2540" s="26" t="s">
        <v>346</v>
      </c>
      <c r="J2540" s="26" t="s">
        <v>3452</v>
      </c>
      <c r="K2540" s="33" t="s">
        <v>105</v>
      </c>
      <c r="L2540" s="31" t="s">
        <v>84</v>
      </c>
      <c r="M2540" s="451"/>
      <c r="N2540" s="256"/>
      <c r="O2540" s="171"/>
      <c r="P2540" s="171"/>
      <c r="Q2540" s="218"/>
      <c r="R2540" s="1193"/>
    </row>
    <row r="2541" spans="1:18" hidden="1" outlineLevel="2">
      <c r="A2541" s="7" t="s">
        <v>41</v>
      </c>
      <c r="B2541" s="7" t="s">
        <v>41</v>
      </c>
      <c r="C2541" s="7" t="s">
        <v>41</v>
      </c>
      <c r="D2541" s="96" t="s">
        <v>8935</v>
      </c>
      <c r="E2541" s="58" t="s">
        <v>8928</v>
      </c>
      <c r="F2541" s="17"/>
      <c r="G2541" s="18"/>
      <c r="H2541" s="19"/>
      <c r="I2541" s="54" t="s">
        <v>347</v>
      </c>
      <c r="J2541" s="54" t="s">
        <v>3453</v>
      </c>
      <c r="K2541" s="73" t="s">
        <v>132</v>
      </c>
      <c r="L2541" s="55" t="s">
        <v>84</v>
      </c>
      <c r="M2541" s="451"/>
      <c r="N2541" s="256"/>
      <c r="O2541" s="171"/>
      <c r="P2541" s="171"/>
      <c r="Q2541" s="218"/>
      <c r="R2541" s="1193"/>
    </row>
    <row r="2542" spans="1:18" hidden="1" outlineLevel="2">
      <c r="A2542" s="7" t="s">
        <v>41</v>
      </c>
      <c r="B2542" s="7" t="s">
        <v>41</v>
      </c>
      <c r="C2542" s="7" t="s">
        <v>41</v>
      </c>
      <c r="D2542" s="96" t="s">
        <v>8935</v>
      </c>
      <c r="E2542" s="58" t="s">
        <v>8928</v>
      </c>
      <c r="F2542" s="17"/>
      <c r="G2542" s="18"/>
      <c r="H2542" s="19"/>
      <c r="I2542" s="34" t="str">
        <f>"4471"</f>
        <v>4471</v>
      </c>
      <c r="J2542" s="34" t="s">
        <v>3454</v>
      </c>
      <c r="K2542" s="36" t="s">
        <v>132</v>
      </c>
      <c r="L2542" s="74" t="s">
        <v>84</v>
      </c>
      <c r="M2542" s="453"/>
      <c r="N2542" s="271"/>
      <c r="O2542" s="275"/>
      <c r="P2542" s="272"/>
      <c r="Q2542" s="227"/>
      <c r="R2542" s="1193"/>
    </row>
    <row r="2543" spans="1:18" hidden="1" outlineLevel="2">
      <c r="A2543" s="7" t="s">
        <v>41</v>
      </c>
      <c r="B2543" s="7" t="s">
        <v>41</v>
      </c>
      <c r="C2543" s="7" t="s">
        <v>41</v>
      </c>
      <c r="D2543" s="96" t="s">
        <v>8935</v>
      </c>
      <c r="E2543" s="58" t="s">
        <v>8928</v>
      </c>
      <c r="F2543" s="17"/>
      <c r="G2543" s="18"/>
      <c r="H2543" s="19"/>
      <c r="I2543" s="26" t="str">
        <f>"1227"</f>
        <v>1227</v>
      </c>
      <c r="J2543" s="26" t="s">
        <v>3455</v>
      </c>
      <c r="K2543" s="33" t="s">
        <v>132</v>
      </c>
      <c r="L2543" s="31" t="s">
        <v>84</v>
      </c>
      <c r="M2543" s="453"/>
      <c r="N2543" s="271"/>
      <c r="O2543" s="272"/>
      <c r="P2543" s="272"/>
      <c r="Q2543" s="227"/>
      <c r="R2543" s="1193"/>
    </row>
    <row r="2544" spans="1:18" hidden="1" outlineLevel="2">
      <c r="A2544" s="7" t="s">
        <v>41</v>
      </c>
      <c r="B2544" s="7" t="s">
        <v>41</v>
      </c>
      <c r="C2544" s="7" t="s">
        <v>41</v>
      </c>
      <c r="D2544" s="96" t="s">
        <v>8935</v>
      </c>
      <c r="E2544" s="58" t="s">
        <v>8928</v>
      </c>
      <c r="F2544" s="17"/>
      <c r="G2544" s="18"/>
      <c r="H2544" s="19"/>
      <c r="I2544" s="20" t="s">
        <v>348</v>
      </c>
      <c r="J2544" s="20" t="s">
        <v>3456</v>
      </c>
      <c r="K2544" s="24"/>
      <c r="L2544" s="25" t="s">
        <v>84</v>
      </c>
      <c r="M2544" s="451"/>
      <c r="N2544" s="256"/>
      <c r="O2544" s="171"/>
      <c r="P2544" s="171"/>
      <c r="Q2544" s="218"/>
      <c r="R2544" s="1193"/>
    </row>
    <row r="2545" spans="1:18" hidden="1" outlineLevel="2">
      <c r="A2545" s="7" t="s">
        <v>41</v>
      </c>
      <c r="B2545" s="7" t="s">
        <v>41</v>
      </c>
      <c r="C2545" s="7" t="s">
        <v>41</v>
      </c>
      <c r="D2545" s="96" t="s">
        <v>8935</v>
      </c>
      <c r="E2545" s="58" t="s">
        <v>8928</v>
      </c>
      <c r="F2545" s="17"/>
      <c r="G2545" s="18"/>
      <c r="H2545" s="19"/>
      <c r="I2545" s="26" t="s">
        <v>349</v>
      </c>
      <c r="J2545" s="26" t="s">
        <v>3457</v>
      </c>
      <c r="K2545" s="33" t="s">
        <v>132</v>
      </c>
      <c r="L2545" s="31" t="s">
        <v>84</v>
      </c>
      <c r="M2545" s="451"/>
      <c r="N2545" s="256"/>
      <c r="O2545" s="276"/>
      <c r="P2545" s="171"/>
      <c r="Q2545" s="218"/>
      <c r="R2545" s="1193"/>
    </row>
    <row r="2546" spans="1:18" hidden="1" outlineLevel="2">
      <c r="A2546" s="7" t="s">
        <v>41</v>
      </c>
      <c r="B2546" s="7" t="s">
        <v>41</v>
      </c>
      <c r="C2546" s="7" t="s">
        <v>41</v>
      </c>
      <c r="D2546" s="96" t="s">
        <v>8935</v>
      </c>
      <c r="E2546" s="58" t="s">
        <v>8928</v>
      </c>
      <c r="F2546" s="17"/>
      <c r="G2546" s="18"/>
      <c r="H2546" s="19"/>
      <c r="I2546" s="26" t="s">
        <v>350</v>
      </c>
      <c r="J2546" s="26" t="s">
        <v>3341</v>
      </c>
      <c r="K2546" s="33" t="s">
        <v>132</v>
      </c>
      <c r="L2546" s="31" t="s">
        <v>84</v>
      </c>
      <c r="M2546" s="451"/>
      <c r="N2546" s="256"/>
      <c r="O2546" s="171"/>
      <c r="P2546" s="171"/>
      <c r="Q2546" s="218"/>
      <c r="R2546" s="1193"/>
    </row>
    <row r="2547" spans="1:18" hidden="1" outlineLevel="2">
      <c r="A2547" s="7" t="s">
        <v>41</v>
      </c>
      <c r="B2547" s="7" t="s">
        <v>41</v>
      </c>
      <c r="C2547" s="7" t="s">
        <v>41</v>
      </c>
      <c r="D2547" s="96" t="s">
        <v>8935</v>
      </c>
      <c r="E2547" s="58" t="s">
        <v>8928</v>
      </c>
      <c r="F2547" s="17"/>
      <c r="G2547" s="18"/>
      <c r="H2547" s="19"/>
      <c r="I2547" s="26" t="s">
        <v>351</v>
      </c>
      <c r="J2547" s="26" t="s">
        <v>3342</v>
      </c>
      <c r="K2547" s="33" t="s">
        <v>132</v>
      </c>
      <c r="L2547" s="31" t="s">
        <v>84</v>
      </c>
      <c r="M2547" s="451"/>
      <c r="N2547" s="256"/>
      <c r="O2547" s="171"/>
      <c r="P2547" s="171"/>
      <c r="Q2547" s="218"/>
      <c r="R2547" s="1193"/>
    </row>
    <row r="2548" spans="1:18" hidden="1" outlineLevel="2">
      <c r="A2548" s="7" t="s">
        <v>41</v>
      </c>
      <c r="B2548" s="7" t="s">
        <v>41</v>
      </c>
      <c r="C2548" s="7" t="s">
        <v>41</v>
      </c>
      <c r="D2548" s="96" t="s">
        <v>8935</v>
      </c>
      <c r="E2548" s="58" t="s">
        <v>8928</v>
      </c>
      <c r="F2548" s="17"/>
      <c r="G2548" s="18"/>
      <c r="H2548" s="19"/>
      <c r="I2548" s="26" t="s">
        <v>352</v>
      </c>
      <c r="J2548" s="26" t="s">
        <v>353</v>
      </c>
      <c r="K2548" s="33" t="s">
        <v>105</v>
      </c>
      <c r="L2548" s="31" t="s">
        <v>84</v>
      </c>
      <c r="M2548" s="451"/>
      <c r="N2548" s="256"/>
      <c r="O2548" s="171"/>
      <c r="P2548" s="171"/>
      <c r="Q2548" s="218"/>
      <c r="R2548" s="1193"/>
    </row>
    <row r="2549" spans="1:18" ht="13.5" hidden="1" outlineLevel="2" thickBot="1">
      <c r="A2549" s="7" t="s">
        <v>41</v>
      </c>
      <c r="B2549" s="7" t="s">
        <v>41</v>
      </c>
      <c r="C2549" s="7" t="s">
        <v>41</v>
      </c>
      <c r="D2549" s="96" t="s">
        <v>8935</v>
      </c>
      <c r="E2549" s="58" t="s">
        <v>8928</v>
      </c>
      <c r="F2549" s="38"/>
      <c r="G2549" s="39"/>
      <c r="H2549" s="40"/>
      <c r="I2549" s="48" t="s">
        <v>352</v>
      </c>
      <c r="J2549" s="48" t="s">
        <v>353</v>
      </c>
      <c r="K2549" s="273" t="s">
        <v>105</v>
      </c>
      <c r="L2549" s="60" t="s">
        <v>84</v>
      </c>
      <c r="M2549" s="456"/>
      <c r="N2549" s="262"/>
      <c r="O2549" s="266"/>
      <c r="P2549" s="266"/>
      <c r="Q2549" s="221"/>
      <c r="R2549" s="1194"/>
    </row>
    <row r="2550" spans="1:18" ht="13.5" hidden="1" outlineLevel="2" thickBot="1">
      <c r="A2550" s="7" t="s">
        <v>41</v>
      </c>
      <c r="B2550" s="7" t="s">
        <v>41</v>
      </c>
      <c r="C2550" s="7" t="s">
        <v>41</v>
      </c>
      <c r="D2550" s="96" t="s">
        <v>8935</v>
      </c>
      <c r="E2550" s="58" t="s">
        <v>8928</v>
      </c>
      <c r="F2550" s="198"/>
      <c r="G2550" s="198"/>
      <c r="H2550" s="198"/>
      <c r="I2550" s="198"/>
      <c r="J2550" s="198"/>
      <c r="K2550" s="198"/>
      <c r="L2550" s="198"/>
      <c r="M2550" s="9"/>
      <c r="N2550" s="9"/>
      <c r="O2550" s="9"/>
      <c r="P2550" s="9"/>
      <c r="Q2550" s="7"/>
    </row>
    <row r="2551" spans="1:18" ht="13.5" outlineLevel="1" collapsed="1" thickBot="1">
      <c r="C2551" s="7" t="s">
        <v>41</v>
      </c>
      <c r="D2551" s="96" t="s">
        <v>8935</v>
      </c>
      <c r="E2551" s="3" t="s">
        <v>8974</v>
      </c>
      <c r="F2551" s="13" t="s">
        <v>1113</v>
      </c>
      <c r="G2551" s="14">
        <v>113</v>
      </c>
      <c r="H2551" s="14">
        <v>38</v>
      </c>
      <c r="I2551" s="1198" t="s">
        <v>3828</v>
      </c>
      <c r="J2551" s="1199"/>
      <c r="K2551" s="1199"/>
      <c r="L2551" s="1200"/>
      <c r="M2551" s="393" t="s">
        <v>86</v>
      </c>
      <c r="N2551" s="15"/>
      <c r="O2551" s="1190" t="s">
        <v>8975</v>
      </c>
      <c r="P2551" s="1197"/>
      <c r="Q2551" s="212" t="s">
        <v>109</v>
      </c>
    </row>
    <row r="2552" spans="1:18" ht="13" hidden="1" customHeight="1" outlineLevel="2">
      <c r="C2552" s="7" t="s">
        <v>41</v>
      </c>
      <c r="D2552" s="96" t="s">
        <v>8935</v>
      </c>
      <c r="E2552" s="58" t="s">
        <v>8974</v>
      </c>
      <c r="F2552" s="17"/>
      <c r="G2552" s="18"/>
      <c r="H2552" s="19"/>
      <c r="I2552" s="26" t="str">
        <f>"5463"</f>
        <v>5463</v>
      </c>
      <c r="J2552" s="26" t="s">
        <v>3450</v>
      </c>
      <c r="K2552" s="33" t="s">
        <v>132</v>
      </c>
      <c r="L2552" s="31" t="s">
        <v>688</v>
      </c>
      <c r="M2552" s="254"/>
      <c r="N2552" s="252"/>
      <c r="O2552" s="89" t="s">
        <v>1112</v>
      </c>
      <c r="P2552" s="88" t="s">
        <v>132</v>
      </c>
      <c r="Q2552" s="214" t="s">
        <v>688</v>
      </c>
      <c r="R2552" s="1201" t="s">
        <v>8976</v>
      </c>
    </row>
    <row r="2553" spans="1:18" hidden="1" outlineLevel="2">
      <c r="C2553" s="7" t="s">
        <v>41</v>
      </c>
      <c r="D2553" s="96" t="s">
        <v>8935</v>
      </c>
      <c r="E2553" s="58" t="s">
        <v>8974</v>
      </c>
      <c r="F2553" s="17"/>
      <c r="G2553" s="18"/>
      <c r="H2553" s="19"/>
      <c r="I2553" s="20" t="s">
        <v>345</v>
      </c>
      <c r="J2553" s="20" t="s">
        <v>3451</v>
      </c>
      <c r="K2553" s="24"/>
      <c r="L2553" s="25" t="s">
        <v>84</v>
      </c>
      <c r="M2553" s="205"/>
      <c r="N2553" s="255"/>
      <c r="O2553" s="270"/>
      <c r="P2553" s="270"/>
      <c r="Q2553" s="219"/>
      <c r="R2553" s="1193"/>
    </row>
    <row r="2554" spans="1:18" hidden="1" outlineLevel="2">
      <c r="C2554" s="7" t="s">
        <v>41</v>
      </c>
      <c r="D2554" s="96" t="s">
        <v>8935</v>
      </c>
      <c r="E2554" s="58" t="s">
        <v>8974</v>
      </c>
      <c r="F2554" s="17"/>
      <c r="G2554" s="18"/>
      <c r="H2554" s="19"/>
      <c r="I2554" s="26" t="s">
        <v>346</v>
      </c>
      <c r="J2554" s="26" t="s">
        <v>3452</v>
      </c>
      <c r="K2554" s="33" t="s">
        <v>105</v>
      </c>
      <c r="L2554" s="31" t="s">
        <v>84</v>
      </c>
      <c r="M2554" s="203"/>
      <c r="N2554" s="256"/>
      <c r="O2554" s="171"/>
      <c r="P2554" s="171"/>
      <c r="Q2554" s="218"/>
      <c r="R2554" s="1193"/>
    </row>
    <row r="2555" spans="1:18" hidden="1" outlineLevel="2">
      <c r="C2555" s="7" t="s">
        <v>41</v>
      </c>
      <c r="D2555" s="96" t="s">
        <v>8935</v>
      </c>
      <c r="E2555" s="58" t="s">
        <v>8974</v>
      </c>
      <c r="F2555" s="17"/>
      <c r="G2555" s="18"/>
      <c r="H2555" s="19"/>
      <c r="I2555" s="54" t="s">
        <v>347</v>
      </c>
      <c r="J2555" s="54" t="s">
        <v>3453</v>
      </c>
      <c r="K2555" s="73" t="s">
        <v>132</v>
      </c>
      <c r="L2555" s="55" t="s">
        <v>84</v>
      </c>
      <c r="M2555" s="207"/>
      <c r="N2555" s="412"/>
      <c r="O2555" s="90"/>
      <c r="P2555" s="88" t="s">
        <v>132</v>
      </c>
      <c r="Q2555" s="214" t="s">
        <v>688</v>
      </c>
      <c r="R2555" s="1193"/>
    </row>
    <row r="2556" spans="1:18" hidden="1" outlineLevel="2">
      <c r="C2556" s="7" t="s">
        <v>41</v>
      </c>
      <c r="D2556" s="96" t="s">
        <v>8935</v>
      </c>
      <c r="E2556" s="58" t="s">
        <v>8974</v>
      </c>
      <c r="F2556" s="17"/>
      <c r="G2556" s="18"/>
      <c r="H2556" s="19"/>
      <c r="I2556" s="34" t="str">
        <f>"4471"</f>
        <v>4471</v>
      </c>
      <c r="J2556" s="34" t="s">
        <v>3454</v>
      </c>
      <c r="K2556" s="36" t="s">
        <v>132</v>
      </c>
      <c r="L2556" s="74" t="s">
        <v>84</v>
      </c>
      <c r="M2556" s="257"/>
      <c r="N2556" s="258"/>
      <c r="O2556" s="277" t="s">
        <v>770</v>
      </c>
      <c r="P2556" s="253" t="s">
        <v>132</v>
      </c>
      <c r="Q2556" s="217" t="s">
        <v>688</v>
      </c>
      <c r="R2556" s="1193"/>
    </row>
    <row r="2557" spans="1:18" hidden="1" outlineLevel="2">
      <c r="C2557" s="7" t="s">
        <v>41</v>
      </c>
      <c r="D2557" s="96" t="s">
        <v>8935</v>
      </c>
      <c r="E2557" s="58" t="s">
        <v>8974</v>
      </c>
      <c r="F2557" s="17"/>
      <c r="G2557" s="18"/>
      <c r="H2557" s="19"/>
      <c r="I2557" s="26" t="str">
        <f>"1227"</f>
        <v>1227</v>
      </c>
      <c r="J2557" s="26" t="s">
        <v>3455</v>
      </c>
      <c r="K2557" s="33" t="s">
        <v>132</v>
      </c>
      <c r="L2557" s="31" t="s">
        <v>84</v>
      </c>
      <c r="M2557" s="196"/>
      <c r="N2557" s="414"/>
      <c r="O2557" s="253"/>
      <c r="P2557" s="253" t="s">
        <v>102</v>
      </c>
      <c r="Q2557" s="217" t="s">
        <v>688</v>
      </c>
      <c r="R2557" s="1193"/>
    </row>
    <row r="2558" spans="1:18" hidden="1" outlineLevel="2">
      <c r="C2558" s="7" t="s">
        <v>41</v>
      </c>
      <c r="D2558" s="96" t="s">
        <v>8935</v>
      </c>
      <c r="E2558" s="58" t="s">
        <v>8974</v>
      </c>
      <c r="F2558" s="17"/>
      <c r="G2558" s="18"/>
      <c r="H2558" s="19"/>
      <c r="I2558" s="20" t="s">
        <v>348</v>
      </c>
      <c r="J2558" s="20" t="s">
        <v>3456</v>
      </c>
      <c r="K2558" s="24"/>
      <c r="L2558" s="25" t="s">
        <v>84</v>
      </c>
      <c r="M2558" s="259"/>
      <c r="N2558" s="260"/>
      <c r="O2558" s="88"/>
      <c r="P2558" s="88"/>
      <c r="Q2558" s="214" t="s">
        <v>688</v>
      </c>
      <c r="R2558" s="1193"/>
    </row>
    <row r="2559" spans="1:18" hidden="1" outlineLevel="2">
      <c r="C2559" s="7" t="s">
        <v>41</v>
      </c>
      <c r="D2559" s="96" t="s">
        <v>8935</v>
      </c>
      <c r="E2559" s="58" t="s">
        <v>8974</v>
      </c>
      <c r="F2559" s="17"/>
      <c r="G2559" s="18"/>
      <c r="H2559" s="19"/>
      <c r="I2559" s="26" t="s">
        <v>349</v>
      </c>
      <c r="J2559" s="26" t="s">
        <v>3457</v>
      </c>
      <c r="K2559" s="33" t="s">
        <v>132</v>
      </c>
      <c r="L2559" s="31" t="s">
        <v>84</v>
      </c>
      <c r="M2559" s="259"/>
      <c r="N2559" s="260"/>
      <c r="O2559" s="89" t="s">
        <v>771</v>
      </c>
      <c r="P2559" s="88" t="s">
        <v>132</v>
      </c>
      <c r="Q2559" s="214" t="s">
        <v>688</v>
      </c>
      <c r="R2559" s="1193"/>
    </row>
    <row r="2560" spans="1:18" hidden="1" outlineLevel="2">
      <c r="C2560" s="7" t="s">
        <v>41</v>
      </c>
      <c r="D2560" s="96" t="s">
        <v>8935</v>
      </c>
      <c r="E2560" s="58" t="s">
        <v>8974</v>
      </c>
      <c r="F2560" s="17"/>
      <c r="G2560" s="18"/>
      <c r="H2560" s="19"/>
      <c r="I2560" s="26" t="s">
        <v>350</v>
      </c>
      <c r="J2560" s="26" t="s">
        <v>3341</v>
      </c>
      <c r="K2560" s="33" t="s">
        <v>132</v>
      </c>
      <c r="L2560" s="31" t="s">
        <v>84</v>
      </c>
      <c r="M2560" s="203"/>
      <c r="N2560" s="256"/>
      <c r="O2560" s="171"/>
      <c r="P2560" s="171"/>
      <c r="Q2560" s="218"/>
      <c r="R2560" s="1193"/>
    </row>
    <row r="2561" spans="1:18" hidden="1" outlineLevel="2">
      <c r="C2561" s="7" t="s">
        <v>41</v>
      </c>
      <c r="D2561" s="96" t="s">
        <v>8935</v>
      </c>
      <c r="E2561" s="58" t="s">
        <v>8974</v>
      </c>
      <c r="F2561" s="17"/>
      <c r="G2561" s="18"/>
      <c r="H2561" s="19"/>
      <c r="I2561" s="26" t="s">
        <v>351</v>
      </c>
      <c r="J2561" s="26" t="s">
        <v>3342</v>
      </c>
      <c r="K2561" s="33" t="s">
        <v>132</v>
      </c>
      <c r="L2561" s="31" t="s">
        <v>84</v>
      </c>
      <c r="M2561" s="203"/>
      <c r="N2561" s="256"/>
      <c r="O2561" s="171"/>
      <c r="P2561" s="171"/>
      <c r="Q2561" s="218"/>
      <c r="R2561" s="1193"/>
    </row>
    <row r="2562" spans="1:18" hidden="1" outlineLevel="2">
      <c r="C2562" s="7" t="s">
        <v>41</v>
      </c>
      <c r="D2562" s="96" t="s">
        <v>8935</v>
      </c>
      <c r="E2562" s="58" t="s">
        <v>8974</v>
      </c>
      <c r="F2562" s="17"/>
      <c r="G2562" s="18"/>
      <c r="H2562" s="19"/>
      <c r="I2562" s="26" t="s">
        <v>352</v>
      </c>
      <c r="J2562" s="26" t="s">
        <v>353</v>
      </c>
      <c r="K2562" s="33" t="s">
        <v>105</v>
      </c>
      <c r="L2562" s="31" t="s">
        <v>84</v>
      </c>
      <c r="M2562" s="203"/>
      <c r="N2562" s="256"/>
      <c r="O2562" s="171"/>
      <c r="P2562" s="171"/>
      <c r="Q2562" s="218"/>
      <c r="R2562" s="1193"/>
    </row>
    <row r="2563" spans="1:18" ht="13.5" hidden="1" outlineLevel="2" thickBot="1">
      <c r="C2563" s="7" t="s">
        <v>41</v>
      </c>
      <c r="D2563" s="96" t="s">
        <v>8935</v>
      </c>
      <c r="E2563" s="58" t="s">
        <v>8974</v>
      </c>
      <c r="F2563" s="38"/>
      <c r="G2563" s="39"/>
      <c r="H2563" s="40"/>
      <c r="I2563" s="48" t="s">
        <v>352</v>
      </c>
      <c r="J2563" s="48" t="s">
        <v>353</v>
      </c>
      <c r="K2563" s="273" t="s">
        <v>105</v>
      </c>
      <c r="L2563" s="60" t="s">
        <v>84</v>
      </c>
      <c r="M2563" s="261"/>
      <c r="N2563" s="262"/>
      <c r="O2563" s="266"/>
      <c r="P2563" s="266"/>
      <c r="Q2563" s="221"/>
      <c r="R2563" s="1194"/>
    </row>
    <row r="2564" spans="1:18" ht="13.5" hidden="1" outlineLevel="2" thickBot="1">
      <c r="C2564" s="7" t="s">
        <v>41</v>
      </c>
      <c r="D2564" s="96" t="s">
        <v>8935</v>
      </c>
      <c r="E2564" s="58" t="s">
        <v>8974</v>
      </c>
      <c r="F2564" s="198"/>
      <c r="G2564" s="198"/>
      <c r="H2564" s="198"/>
      <c r="I2564" s="198"/>
      <c r="J2564" s="198"/>
      <c r="K2564" s="198"/>
      <c r="L2564" s="198"/>
      <c r="M2564" s="9"/>
      <c r="N2564" s="9"/>
      <c r="O2564" s="9"/>
      <c r="P2564" s="9"/>
      <c r="Q2564" s="7"/>
    </row>
    <row r="2565" spans="1:18" ht="13.5" outlineLevel="1" collapsed="1" thickBot="1">
      <c r="C2565" s="7" t="s">
        <v>41</v>
      </c>
      <c r="D2565" s="96" t="s">
        <v>8935</v>
      </c>
      <c r="E2565" s="3" t="s">
        <v>8977</v>
      </c>
      <c r="F2565" s="13" t="s">
        <v>473</v>
      </c>
      <c r="G2565" s="14">
        <v>120</v>
      </c>
      <c r="H2565" s="14">
        <v>41</v>
      </c>
      <c r="I2565" s="1198" t="s">
        <v>3943</v>
      </c>
      <c r="J2565" s="1199"/>
      <c r="K2565" s="1199"/>
      <c r="L2565" s="1200"/>
      <c r="M2565" s="393" t="s">
        <v>86</v>
      </c>
      <c r="N2565" s="15"/>
      <c r="O2565" s="1190" t="s">
        <v>8975</v>
      </c>
      <c r="P2565" s="1197"/>
      <c r="Q2565" s="212" t="s">
        <v>109</v>
      </c>
    </row>
    <row r="2566" spans="1:18" ht="13" hidden="1" customHeight="1" outlineLevel="2">
      <c r="C2566" s="7" t="s">
        <v>41</v>
      </c>
      <c r="D2566" s="96" t="s">
        <v>8935</v>
      </c>
      <c r="E2566" s="58" t="s">
        <v>8977</v>
      </c>
      <c r="F2566" s="17"/>
      <c r="G2566" s="18"/>
      <c r="H2566" s="19"/>
      <c r="I2566" s="26" t="s">
        <v>266</v>
      </c>
      <c r="J2566" s="26" t="s">
        <v>3428</v>
      </c>
      <c r="K2566" s="26"/>
      <c r="L2566" s="27" t="s">
        <v>688</v>
      </c>
      <c r="M2566" s="59"/>
      <c r="N2566" s="10"/>
      <c r="O2566" s="26"/>
      <c r="P2566" s="26"/>
      <c r="Q2566" s="222" t="s">
        <v>688</v>
      </c>
      <c r="R2566" s="1229" t="s">
        <v>8978</v>
      </c>
    </row>
    <row r="2567" spans="1:18" hidden="1" outlineLevel="2">
      <c r="C2567" s="7" t="s">
        <v>41</v>
      </c>
      <c r="D2567" s="96" t="s">
        <v>8935</v>
      </c>
      <c r="E2567" s="58" t="s">
        <v>8977</v>
      </c>
      <c r="F2567" s="17"/>
      <c r="G2567" s="18"/>
      <c r="H2567" s="19"/>
      <c r="I2567" s="26" t="s">
        <v>267</v>
      </c>
      <c r="J2567" s="26" t="s">
        <v>3429</v>
      </c>
      <c r="K2567" s="26" t="s">
        <v>132</v>
      </c>
      <c r="L2567" s="27" t="s">
        <v>688</v>
      </c>
      <c r="M2567" s="71"/>
      <c r="N2567" s="72"/>
      <c r="O2567" s="47" t="s">
        <v>743</v>
      </c>
      <c r="P2567" s="26" t="s">
        <v>132</v>
      </c>
      <c r="Q2567" s="214" t="s">
        <v>688</v>
      </c>
      <c r="R2567" s="1230"/>
    </row>
    <row r="2568" spans="1:18" hidden="1" outlineLevel="2">
      <c r="C2568" s="7" t="s">
        <v>41</v>
      </c>
      <c r="D2568" s="96" t="s">
        <v>8935</v>
      </c>
      <c r="E2568" s="58" t="s">
        <v>8977</v>
      </c>
      <c r="F2568" s="17"/>
      <c r="G2568" s="18"/>
      <c r="H2568" s="19"/>
      <c r="I2568" s="26" t="s">
        <v>268</v>
      </c>
      <c r="J2568" s="26" t="s">
        <v>3430</v>
      </c>
      <c r="K2568" s="26" t="s">
        <v>269</v>
      </c>
      <c r="L2568" s="27" t="s">
        <v>84</v>
      </c>
      <c r="M2568" s="392" t="s">
        <v>86</v>
      </c>
      <c r="N2568" s="385" t="s">
        <v>1131</v>
      </c>
      <c r="O2568" s="65" t="s">
        <v>8788</v>
      </c>
      <c r="P2568" s="26" t="s">
        <v>790</v>
      </c>
      <c r="Q2568" s="214" t="s">
        <v>688</v>
      </c>
      <c r="R2568" s="1230"/>
    </row>
    <row r="2569" spans="1:18" hidden="1" outlineLevel="2">
      <c r="C2569" s="7" t="s">
        <v>41</v>
      </c>
      <c r="D2569" s="96" t="s">
        <v>8935</v>
      </c>
      <c r="E2569" s="58" t="s">
        <v>8977</v>
      </c>
      <c r="F2569" s="17"/>
      <c r="G2569" s="18"/>
      <c r="H2569" s="19"/>
      <c r="I2569" s="26" t="s">
        <v>270</v>
      </c>
      <c r="J2569" s="26" t="s">
        <v>3396</v>
      </c>
      <c r="K2569" s="26" t="s">
        <v>132</v>
      </c>
      <c r="L2569" s="27" t="s">
        <v>84</v>
      </c>
      <c r="M2569" s="123"/>
      <c r="N2569" s="124"/>
      <c r="O2569" s="127"/>
      <c r="P2569" s="127"/>
      <c r="Q2569" s="218"/>
      <c r="R2569" s="1230"/>
    </row>
    <row r="2570" spans="1:18" hidden="1" outlineLevel="2">
      <c r="C2570" s="7" t="s">
        <v>41</v>
      </c>
      <c r="D2570" s="96" t="s">
        <v>8935</v>
      </c>
      <c r="E2570" s="58" t="s">
        <v>8977</v>
      </c>
      <c r="F2570" s="17"/>
      <c r="G2570" s="18"/>
      <c r="H2570" s="19"/>
      <c r="I2570" s="26" t="s">
        <v>271</v>
      </c>
      <c r="J2570" s="26" t="s">
        <v>3411</v>
      </c>
      <c r="K2570" s="26" t="s">
        <v>132</v>
      </c>
      <c r="L2570" s="27" t="s">
        <v>84</v>
      </c>
      <c r="M2570" s="123"/>
      <c r="N2570" s="124"/>
      <c r="O2570" s="127"/>
      <c r="P2570" s="127"/>
      <c r="Q2570" s="218"/>
      <c r="R2570" s="1230"/>
    </row>
    <row r="2571" spans="1:18" ht="13.5" hidden="1" outlineLevel="2" thickBot="1">
      <c r="C2571" s="7" t="s">
        <v>41</v>
      </c>
      <c r="D2571" s="96" t="s">
        <v>8935</v>
      </c>
      <c r="E2571" s="58" t="s">
        <v>8977</v>
      </c>
      <c r="F2571" s="38"/>
      <c r="G2571" s="39"/>
      <c r="H2571" s="40"/>
      <c r="I2571" s="48" t="s">
        <v>272</v>
      </c>
      <c r="J2571" s="48" t="s">
        <v>3431</v>
      </c>
      <c r="K2571" s="48" t="s">
        <v>132</v>
      </c>
      <c r="L2571" s="49" t="s">
        <v>84</v>
      </c>
      <c r="M2571" s="139"/>
      <c r="N2571" s="140"/>
      <c r="O2571" s="151"/>
      <c r="P2571" s="151"/>
      <c r="Q2571" s="221"/>
      <c r="R2571" s="1231"/>
    </row>
    <row r="2572" spans="1:18" ht="13.5" hidden="1" outlineLevel="2" thickBot="1">
      <c r="C2572" s="7" t="s">
        <v>41</v>
      </c>
      <c r="D2572" s="96" t="s">
        <v>8935</v>
      </c>
      <c r="E2572" s="58" t="s">
        <v>8977</v>
      </c>
      <c r="F2572" s="198"/>
      <c r="G2572" s="198"/>
      <c r="H2572" s="198"/>
      <c r="I2572" s="198"/>
      <c r="J2572" s="198"/>
      <c r="K2572" s="198"/>
      <c r="L2572" s="198"/>
      <c r="M2572" s="9"/>
      <c r="N2572" s="9"/>
      <c r="O2572" s="9"/>
      <c r="P2572" s="9"/>
      <c r="Q2572" s="7"/>
    </row>
    <row r="2573" spans="1:18" ht="13.5" outlineLevel="1" collapsed="1" thickBot="1">
      <c r="A2573" s="7" t="s">
        <v>41</v>
      </c>
      <c r="B2573" s="7" t="s">
        <v>41</v>
      </c>
      <c r="D2573" s="96" t="s">
        <v>8935</v>
      </c>
      <c r="E2573" s="3" t="s">
        <v>8979</v>
      </c>
      <c r="F2573" s="13" t="s">
        <v>75</v>
      </c>
      <c r="G2573" s="14">
        <v>113</v>
      </c>
      <c r="H2573" s="14">
        <v>38</v>
      </c>
      <c r="I2573" s="1198" t="s">
        <v>3850</v>
      </c>
      <c r="J2573" s="1199"/>
      <c r="K2573" s="1199"/>
      <c r="L2573" s="1200"/>
      <c r="M2573" s="393" t="s">
        <v>86</v>
      </c>
      <c r="N2573" s="15"/>
      <c r="O2573" s="1190" t="s">
        <v>3838</v>
      </c>
      <c r="P2573" s="1197"/>
      <c r="Q2573" s="212" t="s">
        <v>109</v>
      </c>
    </row>
    <row r="2574" spans="1:18" hidden="1" outlineLevel="2">
      <c r="A2574" s="7" t="s">
        <v>41</v>
      </c>
      <c r="B2574" s="7" t="s">
        <v>41</v>
      </c>
      <c r="D2574" s="96" t="s">
        <v>8935</v>
      </c>
      <c r="E2574" s="58" t="s">
        <v>8979</v>
      </c>
      <c r="F2574" s="17"/>
      <c r="G2574" s="18"/>
      <c r="H2574" s="19"/>
      <c r="I2574" s="26" t="str">
        <f>"5463"</f>
        <v>5463</v>
      </c>
      <c r="J2574" s="26" t="s">
        <v>3450</v>
      </c>
      <c r="K2574" s="33" t="s">
        <v>132</v>
      </c>
      <c r="L2574" s="31" t="s">
        <v>688</v>
      </c>
      <c r="M2574" s="455"/>
      <c r="N2574" s="252"/>
      <c r="O2574" s="89" t="s">
        <v>769</v>
      </c>
      <c r="P2574" s="88" t="s">
        <v>132</v>
      </c>
      <c r="Q2574" s="214" t="s">
        <v>688</v>
      </c>
    </row>
    <row r="2575" spans="1:18" hidden="1" outlineLevel="2">
      <c r="A2575" s="7" t="s">
        <v>41</v>
      </c>
      <c r="B2575" s="7" t="s">
        <v>41</v>
      </c>
      <c r="D2575" s="96" t="s">
        <v>8935</v>
      </c>
      <c r="E2575" s="58" t="s">
        <v>8979</v>
      </c>
      <c r="F2575" s="17"/>
      <c r="G2575" s="18"/>
      <c r="H2575" s="19"/>
      <c r="I2575" s="20" t="s">
        <v>345</v>
      </c>
      <c r="J2575" s="20" t="s">
        <v>3451</v>
      </c>
      <c r="K2575" s="24"/>
      <c r="L2575" s="25" t="s">
        <v>84</v>
      </c>
      <c r="M2575" s="452"/>
      <c r="N2575" s="255"/>
      <c r="O2575" s="270"/>
      <c r="P2575" s="270"/>
      <c r="Q2575" s="219"/>
    </row>
    <row r="2576" spans="1:18" hidden="1" outlineLevel="2">
      <c r="A2576" s="7" t="s">
        <v>41</v>
      </c>
      <c r="B2576" s="7" t="s">
        <v>41</v>
      </c>
      <c r="D2576" s="96" t="s">
        <v>8935</v>
      </c>
      <c r="E2576" s="58" t="s">
        <v>8979</v>
      </c>
      <c r="F2576" s="17"/>
      <c r="G2576" s="18"/>
      <c r="H2576" s="19"/>
      <c r="I2576" s="26" t="s">
        <v>346</v>
      </c>
      <c r="J2576" s="26" t="s">
        <v>3452</v>
      </c>
      <c r="K2576" s="33" t="s">
        <v>105</v>
      </c>
      <c r="L2576" s="31" t="s">
        <v>84</v>
      </c>
      <c r="M2576" s="451"/>
      <c r="N2576" s="256"/>
      <c r="O2576" s="171"/>
      <c r="P2576" s="171"/>
      <c r="Q2576" s="218"/>
    </row>
    <row r="2577" spans="1:18" hidden="1" outlineLevel="2">
      <c r="A2577" s="7" t="s">
        <v>41</v>
      </c>
      <c r="B2577" s="7" t="s">
        <v>41</v>
      </c>
      <c r="D2577" s="96" t="s">
        <v>8935</v>
      </c>
      <c r="E2577" s="58" t="s">
        <v>8979</v>
      </c>
      <c r="F2577" s="17"/>
      <c r="G2577" s="18"/>
      <c r="H2577" s="19"/>
      <c r="I2577" s="54" t="s">
        <v>347</v>
      </c>
      <c r="J2577" s="54" t="s">
        <v>3453</v>
      </c>
      <c r="K2577" s="73" t="s">
        <v>132</v>
      </c>
      <c r="L2577" s="55" t="s">
        <v>84</v>
      </c>
      <c r="M2577" s="451"/>
      <c r="N2577" s="256"/>
      <c r="O2577" s="171"/>
      <c r="P2577" s="171"/>
      <c r="Q2577" s="218"/>
    </row>
    <row r="2578" spans="1:18" hidden="1" outlineLevel="2">
      <c r="A2578" s="7" t="s">
        <v>41</v>
      </c>
      <c r="B2578" s="7" t="s">
        <v>41</v>
      </c>
      <c r="D2578" s="96" t="s">
        <v>8935</v>
      </c>
      <c r="E2578" s="58" t="s">
        <v>8979</v>
      </c>
      <c r="F2578" s="17"/>
      <c r="G2578" s="18"/>
      <c r="H2578" s="19"/>
      <c r="I2578" s="34" t="str">
        <f>"4471"</f>
        <v>4471</v>
      </c>
      <c r="J2578" s="34" t="s">
        <v>3454</v>
      </c>
      <c r="K2578" s="36" t="s">
        <v>132</v>
      </c>
      <c r="L2578" s="74" t="s">
        <v>84</v>
      </c>
      <c r="M2578" s="457"/>
      <c r="N2578" s="258"/>
      <c r="O2578" s="277" t="s">
        <v>770</v>
      </c>
      <c r="P2578" s="253" t="s">
        <v>132</v>
      </c>
      <c r="Q2578" s="217" t="s">
        <v>688</v>
      </c>
    </row>
    <row r="2579" spans="1:18" hidden="1" outlineLevel="2">
      <c r="A2579" s="7" t="s">
        <v>41</v>
      </c>
      <c r="B2579" s="7" t="s">
        <v>41</v>
      </c>
      <c r="D2579" s="96" t="s">
        <v>8935</v>
      </c>
      <c r="E2579" s="58" t="s">
        <v>8979</v>
      </c>
      <c r="F2579" s="17"/>
      <c r="G2579" s="18"/>
      <c r="H2579" s="19"/>
      <c r="I2579" s="26" t="str">
        <f>"1227"</f>
        <v>1227</v>
      </c>
      <c r="J2579" s="26" t="s">
        <v>3455</v>
      </c>
      <c r="K2579" s="33" t="s">
        <v>132</v>
      </c>
      <c r="L2579" s="31" t="s">
        <v>84</v>
      </c>
      <c r="M2579" s="397" t="s">
        <v>86</v>
      </c>
      <c r="N2579" s="414" t="s">
        <v>650</v>
      </c>
      <c r="O2579" s="253" t="s">
        <v>3914</v>
      </c>
      <c r="P2579" s="253" t="s">
        <v>248</v>
      </c>
      <c r="Q2579" s="217" t="s">
        <v>688</v>
      </c>
    </row>
    <row r="2580" spans="1:18" hidden="1" outlineLevel="2">
      <c r="A2580" s="7" t="s">
        <v>41</v>
      </c>
      <c r="B2580" s="7" t="s">
        <v>41</v>
      </c>
      <c r="D2580" s="96" t="s">
        <v>8935</v>
      </c>
      <c r="E2580" s="58" t="s">
        <v>8979</v>
      </c>
      <c r="F2580" s="17"/>
      <c r="G2580" s="18"/>
      <c r="H2580" s="19"/>
      <c r="I2580" s="20" t="s">
        <v>348</v>
      </c>
      <c r="J2580" s="20" t="s">
        <v>3456</v>
      </c>
      <c r="K2580" s="24"/>
      <c r="L2580" s="25" t="s">
        <v>84</v>
      </c>
      <c r="M2580" s="458"/>
      <c r="N2580" s="260"/>
      <c r="O2580" s="88"/>
      <c r="P2580" s="88"/>
      <c r="Q2580" s="214" t="s">
        <v>688</v>
      </c>
    </row>
    <row r="2581" spans="1:18" hidden="1" outlineLevel="2">
      <c r="A2581" s="7" t="s">
        <v>41</v>
      </c>
      <c r="B2581" s="7" t="s">
        <v>41</v>
      </c>
      <c r="D2581" s="96" t="s">
        <v>8935</v>
      </c>
      <c r="E2581" s="58" t="s">
        <v>8979</v>
      </c>
      <c r="F2581" s="17"/>
      <c r="G2581" s="18"/>
      <c r="H2581" s="19"/>
      <c r="I2581" s="26" t="s">
        <v>349</v>
      </c>
      <c r="J2581" s="26" t="s">
        <v>3457</v>
      </c>
      <c r="K2581" s="33" t="s">
        <v>132</v>
      </c>
      <c r="L2581" s="31" t="s">
        <v>84</v>
      </c>
      <c r="M2581" s="458"/>
      <c r="N2581" s="260"/>
      <c r="O2581" s="89" t="s">
        <v>771</v>
      </c>
      <c r="P2581" s="88" t="s">
        <v>132</v>
      </c>
      <c r="Q2581" s="214" t="s">
        <v>688</v>
      </c>
    </row>
    <row r="2582" spans="1:18" hidden="1" outlineLevel="2">
      <c r="A2582" s="7" t="s">
        <v>41</v>
      </c>
      <c r="B2582" s="7" t="s">
        <v>41</v>
      </c>
      <c r="D2582" s="96" t="s">
        <v>8935</v>
      </c>
      <c r="E2582" s="58" t="s">
        <v>8979</v>
      </c>
      <c r="F2582" s="17"/>
      <c r="G2582" s="18"/>
      <c r="H2582" s="19"/>
      <c r="I2582" s="26" t="s">
        <v>350</v>
      </c>
      <c r="J2582" s="26" t="s">
        <v>3341</v>
      </c>
      <c r="K2582" s="33" t="s">
        <v>132</v>
      </c>
      <c r="L2582" s="31" t="s">
        <v>84</v>
      </c>
      <c r="M2582" s="451"/>
      <c r="N2582" s="256"/>
      <c r="O2582" s="171"/>
      <c r="P2582" s="171"/>
      <c r="Q2582" s="218"/>
    </row>
    <row r="2583" spans="1:18" hidden="1" outlineLevel="2">
      <c r="A2583" s="7" t="s">
        <v>41</v>
      </c>
      <c r="B2583" s="7" t="s">
        <v>41</v>
      </c>
      <c r="D2583" s="96" t="s">
        <v>8935</v>
      </c>
      <c r="E2583" s="58" t="s">
        <v>8979</v>
      </c>
      <c r="F2583" s="17"/>
      <c r="G2583" s="18"/>
      <c r="H2583" s="19"/>
      <c r="I2583" s="26" t="s">
        <v>351</v>
      </c>
      <c r="J2583" s="26" t="s">
        <v>3342</v>
      </c>
      <c r="K2583" s="33" t="s">
        <v>132</v>
      </c>
      <c r="L2583" s="31" t="s">
        <v>84</v>
      </c>
      <c r="M2583" s="451"/>
      <c r="N2583" s="256"/>
      <c r="O2583" s="171"/>
      <c r="P2583" s="171"/>
      <c r="Q2583" s="218"/>
    </row>
    <row r="2584" spans="1:18" hidden="1" outlineLevel="2">
      <c r="A2584" s="7" t="s">
        <v>41</v>
      </c>
      <c r="B2584" s="7" t="s">
        <v>41</v>
      </c>
      <c r="D2584" s="96" t="s">
        <v>8935</v>
      </c>
      <c r="E2584" s="58" t="s">
        <v>8979</v>
      </c>
      <c r="F2584" s="17"/>
      <c r="G2584" s="18"/>
      <c r="H2584" s="19"/>
      <c r="I2584" s="26" t="s">
        <v>352</v>
      </c>
      <c r="J2584" s="26" t="s">
        <v>353</v>
      </c>
      <c r="K2584" s="33" t="s">
        <v>105</v>
      </c>
      <c r="L2584" s="31" t="s">
        <v>84</v>
      </c>
      <c r="M2584" s="451"/>
      <c r="N2584" s="256"/>
      <c r="O2584" s="171"/>
      <c r="P2584" s="171"/>
      <c r="Q2584" s="218"/>
    </row>
    <row r="2585" spans="1:18" ht="13.5" hidden="1" outlineLevel="2" thickBot="1">
      <c r="A2585" s="7" t="s">
        <v>41</v>
      </c>
      <c r="B2585" s="7" t="s">
        <v>41</v>
      </c>
      <c r="D2585" s="96" t="s">
        <v>8935</v>
      </c>
      <c r="E2585" s="58" t="s">
        <v>8979</v>
      </c>
      <c r="F2585" s="38"/>
      <c r="G2585" s="39"/>
      <c r="H2585" s="40"/>
      <c r="I2585" s="48" t="s">
        <v>352</v>
      </c>
      <c r="J2585" s="48" t="s">
        <v>353</v>
      </c>
      <c r="K2585" s="273" t="s">
        <v>105</v>
      </c>
      <c r="L2585" s="60" t="s">
        <v>84</v>
      </c>
      <c r="M2585" s="456"/>
      <c r="N2585" s="262"/>
      <c r="O2585" s="266"/>
      <c r="P2585" s="266"/>
      <c r="Q2585" s="221"/>
    </row>
    <row r="2586" spans="1:18" ht="13.5" hidden="1" outlineLevel="2" thickBot="1">
      <c r="A2586" s="7" t="s">
        <v>41</v>
      </c>
      <c r="B2586" s="7" t="s">
        <v>41</v>
      </c>
      <c r="D2586" s="96" t="s">
        <v>8935</v>
      </c>
      <c r="E2586" s="58" t="s">
        <v>8979</v>
      </c>
      <c r="F2586" s="198"/>
      <c r="G2586" s="198"/>
      <c r="H2586" s="198"/>
      <c r="I2586" s="198"/>
      <c r="J2586" s="198"/>
      <c r="K2586" s="198"/>
      <c r="L2586" s="198"/>
      <c r="M2586" s="9"/>
      <c r="N2586" s="9"/>
      <c r="O2586" s="9"/>
      <c r="P2586" s="9"/>
      <c r="Q2586" s="7"/>
    </row>
    <row r="2587" spans="1:18" ht="13.5" outlineLevel="1" collapsed="1" thickBot="1">
      <c r="C2587" s="7" t="s">
        <v>41</v>
      </c>
      <c r="D2587" s="96" t="s">
        <v>8935</v>
      </c>
      <c r="E2587" s="3" t="s">
        <v>8979</v>
      </c>
      <c r="F2587" s="13" t="s">
        <v>75</v>
      </c>
      <c r="G2587" s="14">
        <v>113</v>
      </c>
      <c r="H2587" s="14">
        <v>38</v>
      </c>
      <c r="I2587" s="1198" t="s">
        <v>8980</v>
      </c>
      <c r="J2587" s="1199"/>
      <c r="K2587" s="1199"/>
      <c r="L2587" s="1200"/>
      <c r="M2587" s="393" t="s">
        <v>86</v>
      </c>
      <c r="N2587" s="15"/>
      <c r="O2587" s="1190" t="s">
        <v>8981</v>
      </c>
      <c r="P2587" s="1197"/>
      <c r="Q2587" s="212" t="s">
        <v>109</v>
      </c>
    </row>
    <row r="2588" spans="1:18" ht="13" hidden="1" customHeight="1" outlineLevel="2">
      <c r="C2588" s="7" t="s">
        <v>41</v>
      </c>
      <c r="D2588" s="96" t="s">
        <v>8935</v>
      </c>
      <c r="E2588" s="58" t="s">
        <v>8979</v>
      </c>
      <c r="F2588" s="17"/>
      <c r="G2588" s="18"/>
      <c r="H2588" s="19"/>
      <c r="I2588" s="26" t="str">
        <f>"5463"</f>
        <v>5463</v>
      </c>
      <c r="J2588" s="26" t="s">
        <v>3450</v>
      </c>
      <c r="K2588" s="33" t="s">
        <v>132</v>
      </c>
      <c r="L2588" s="31" t="s">
        <v>688</v>
      </c>
      <c r="M2588" s="455"/>
      <c r="N2588" s="252"/>
      <c r="O2588" s="89" t="s">
        <v>769</v>
      </c>
      <c r="P2588" s="88" t="s">
        <v>132</v>
      </c>
      <c r="Q2588" s="214" t="s">
        <v>688</v>
      </c>
      <c r="R2588" s="1201" t="s">
        <v>9058</v>
      </c>
    </row>
    <row r="2589" spans="1:18" hidden="1" outlineLevel="2">
      <c r="C2589" s="7" t="s">
        <v>41</v>
      </c>
      <c r="D2589" s="96" t="s">
        <v>8935</v>
      </c>
      <c r="E2589" s="58" t="s">
        <v>8979</v>
      </c>
      <c r="F2589" s="17"/>
      <c r="G2589" s="18"/>
      <c r="H2589" s="19"/>
      <c r="I2589" s="20" t="s">
        <v>345</v>
      </c>
      <c r="J2589" s="20" t="s">
        <v>3451</v>
      </c>
      <c r="K2589" s="24"/>
      <c r="L2589" s="25" t="s">
        <v>84</v>
      </c>
      <c r="M2589" s="201"/>
      <c r="N2589" s="279"/>
      <c r="O2589" s="280"/>
      <c r="P2589" s="280"/>
      <c r="Q2589" s="213" t="s">
        <v>688</v>
      </c>
      <c r="R2589" s="1193"/>
    </row>
    <row r="2590" spans="1:18" hidden="1" outlineLevel="2">
      <c r="C2590" s="7" t="s">
        <v>41</v>
      </c>
      <c r="D2590" s="96" t="s">
        <v>8935</v>
      </c>
      <c r="E2590" s="58" t="s">
        <v>8979</v>
      </c>
      <c r="F2590" s="17"/>
      <c r="G2590" s="18"/>
      <c r="H2590" s="19"/>
      <c r="I2590" s="26" t="s">
        <v>346</v>
      </c>
      <c r="J2590" s="26" t="s">
        <v>3452</v>
      </c>
      <c r="K2590" s="33" t="s">
        <v>105</v>
      </c>
      <c r="L2590" s="31" t="s">
        <v>84</v>
      </c>
      <c r="M2590" s="396" t="s">
        <v>86</v>
      </c>
      <c r="N2590" s="412" t="s">
        <v>6676</v>
      </c>
      <c r="O2590" s="88" t="s">
        <v>8790</v>
      </c>
      <c r="P2590" s="88" t="s">
        <v>105</v>
      </c>
      <c r="Q2590" s="216" t="s">
        <v>84</v>
      </c>
      <c r="R2590" s="1193"/>
    </row>
    <row r="2591" spans="1:18" ht="120" hidden="1" outlineLevel="2">
      <c r="C2591" s="7" t="s">
        <v>41</v>
      </c>
      <c r="D2591" s="96" t="s">
        <v>8935</v>
      </c>
      <c r="E2591" s="58" t="s">
        <v>8979</v>
      </c>
      <c r="F2591" s="17"/>
      <c r="G2591" s="18"/>
      <c r="H2591" s="19"/>
      <c r="I2591" s="54" t="s">
        <v>347</v>
      </c>
      <c r="J2591" s="54" t="s">
        <v>3453</v>
      </c>
      <c r="K2591" s="73" t="s">
        <v>132</v>
      </c>
      <c r="L2591" s="55" t="s">
        <v>84</v>
      </c>
      <c r="M2591" s="396" t="s">
        <v>86</v>
      </c>
      <c r="N2591" s="412" t="s">
        <v>1103</v>
      </c>
      <c r="O2591" s="90" t="s">
        <v>8982</v>
      </c>
      <c r="P2591" s="88" t="s">
        <v>132</v>
      </c>
      <c r="Q2591" s="216" t="s">
        <v>84</v>
      </c>
      <c r="R2591" s="1193"/>
    </row>
    <row r="2592" spans="1:18" hidden="1" outlineLevel="2">
      <c r="C2592" s="7" t="s">
        <v>41</v>
      </c>
      <c r="D2592" s="96" t="s">
        <v>8935</v>
      </c>
      <c r="E2592" s="58" t="s">
        <v>8979</v>
      </c>
      <c r="F2592" s="17"/>
      <c r="G2592" s="18"/>
      <c r="H2592" s="19"/>
      <c r="I2592" s="34" t="str">
        <f>"4471"</f>
        <v>4471</v>
      </c>
      <c r="J2592" s="34" t="s">
        <v>3454</v>
      </c>
      <c r="K2592" s="36" t="s">
        <v>132</v>
      </c>
      <c r="L2592" s="74" t="s">
        <v>84</v>
      </c>
      <c r="M2592" s="457"/>
      <c r="N2592" s="258"/>
      <c r="O2592" s="277" t="s">
        <v>770</v>
      </c>
      <c r="P2592" s="253" t="s">
        <v>132</v>
      </c>
      <c r="Q2592" s="217" t="s">
        <v>688</v>
      </c>
      <c r="R2592" s="1193"/>
    </row>
    <row r="2593" spans="1:18" hidden="1" outlineLevel="2">
      <c r="C2593" s="7" t="s">
        <v>41</v>
      </c>
      <c r="D2593" s="96" t="s">
        <v>8935</v>
      </c>
      <c r="E2593" s="58" t="s">
        <v>8979</v>
      </c>
      <c r="F2593" s="17"/>
      <c r="G2593" s="18"/>
      <c r="H2593" s="19"/>
      <c r="I2593" s="26" t="str">
        <f>"1227"</f>
        <v>1227</v>
      </c>
      <c r="J2593" s="26" t="s">
        <v>3455</v>
      </c>
      <c r="K2593" s="33" t="s">
        <v>132</v>
      </c>
      <c r="L2593" s="31" t="s">
        <v>84</v>
      </c>
      <c r="M2593" s="717"/>
      <c r="N2593" s="718"/>
      <c r="O2593" s="719"/>
      <c r="P2593" s="719"/>
      <c r="Q2593" s="720"/>
      <c r="R2593" s="1193"/>
    </row>
    <row r="2594" spans="1:18" hidden="1" outlineLevel="2">
      <c r="C2594" s="7" t="s">
        <v>41</v>
      </c>
      <c r="D2594" s="96" t="s">
        <v>8935</v>
      </c>
      <c r="E2594" s="58" t="s">
        <v>8979</v>
      </c>
      <c r="F2594" s="17"/>
      <c r="G2594" s="18"/>
      <c r="H2594" s="19"/>
      <c r="I2594" s="20" t="s">
        <v>348</v>
      </c>
      <c r="J2594" s="20" t="s">
        <v>3456</v>
      </c>
      <c r="K2594" s="24"/>
      <c r="L2594" s="25" t="s">
        <v>84</v>
      </c>
      <c r="M2594" s="458"/>
      <c r="N2594" s="260"/>
      <c r="O2594" s="88"/>
      <c r="P2594" s="88"/>
      <c r="Q2594" s="214" t="s">
        <v>688</v>
      </c>
      <c r="R2594" s="1193"/>
    </row>
    <row r="2595" spans="1:18" hidden="1" outlineLevel="2">
      <c r="C2595" s="7" t="s">
        <v>41</v>
      </c>
      <c r="D2595" s="96" t="s">
        <v>8935</v>
      </c>
      <c r="E2595" s="58" t="s">
        <v>8979</v>
      </c>
      <c r="F2595" s="17"/>
      <c r="G2595" s="18"/>
      <c r="H2595" s="19"/>
      <c r="I2595" s="26" t="s">
        <v>349</v>
      </c>
      <c r="J2595" s="26" t="s">
        <v>3457</v>
      </c>
      <c r="K2595" s="33" t="s">
        <v>132</v>
      </c>
      <c r="L2595" s="31" t="s">
        <v>84</v>
      </c>
      <c r="M2595" s="458"/>
      <c r="N2595" s="260"/>
      <c r="O2595" s="89" t="s">
        <v>771</v>
      </c>
      <c r="P2595" s="88" t="s">
        <v>132</v>
      </c>
      <c r="Q2595" s="214" t="s">
        <v>688</v>
      </c>
      <c r="R2595" s="1193"/>
    </row>
    <row r="2596" spans="1:18" hidden="1" outlineLevel="2">
      <c r="C2596" s="7" t="s">
        <v>41</v>
      </c>
      <c r="D2596" s="96" t="s">
        <v>8935</v>
      </c>
      <c r="E2596" s="58" t="s">
        <v>8979</v>
      </c>
      <c r="F2596" s="17"/>
      <c r="G2596" s="18"/>
      <c r="H2596" s="19"/>
      <c r="I2596" s="26" t="s">
        <v>350</v>
      </c>
      <c r="J2596" s="26" t="s">
        <v>3341</v>
      </c>
      <c r="K2596" s="33" t="s">
        <v>132</v>
      </c>
      <c r="L2596" s="31" t="s">
        <v>84</v>
      </c>
      <c r="M2596" s="451"/>
      <c r="N2596" s="256"/>
      <c r="O2596" s="171"/>
      <c r="P2596" s="171"/>
      <c r="Q2596" s="218"/>
      <c r="R2596" s="1193"/>
    </row>
    <row r="2597" spans="1:18" hidden="1" outlineLevel="2">
      <c r="C2597" s="7" t="s">
        <v>41</v>
      </c>
      <c r="D2597" s="96" t="s">
        <v>8935</v>
      </c>
      <c r="E2597" s="58" t="s">
        <v>8979</v>
      </c>
      <c r="F2597" s="17"/>
      <c r="G2597" s="18"/>
      <c r="H2597" s="19"/>
      <c r="I2597" s="26" t="s">
        <v>351</v>
      </c>
      <c r="J2597" s="26" t="s">
        <v>3342</v>
      </c>
      <c r="K2597" s="33" t="s">
        <v>132</v>
      </c>
      <c r="L2597" s="31" t="s">
        <v>84</v>
      </c>
      <c r="M2597" s="451"/>
      <c r="N2597" s="256"/>
      <c r="O2597" s="171"/>
      <c r="P2597" s="171"/>
      <c r="Q2597" s="218"/>
      <c r="R2597" s="1193"/>
    </row>
    <row r="2598" spans="1:18" hidden="1" outlineLevel="2">
      <c r="C2598" s="7" t="s">
        <v>41</v>
      </c>
      <c r="D2598" s="96" t="s">
        <v>8935</v>
      </c>
      <c r="E2598" s="58" t="s">
        <v>8979</v>
      </c>
      <c r="F2598" s="17"/>
      <c r="G2598" s="18"/>
      <c r="H2598" s="19"/>
      <c r="I2598" s="26" t="s">
        <v>352</v>
      </c>
      <c r="J2598" s="26" t="s">
        <v>353</v>
      </c>
      <c r="K2598" s="33" t="s">
        <v>105</v>
      </c>
      <c r="L2598" s="31" t="s">
        <v>84</v>
      </c>
      <c r="M2598" s="451"/>
      <c r="N2598" s="256"/>
      <c r="O2598" s="171"/>
      <c r="P2598" s="171"/>
      <c r="Q2598" s="218"/>
      <c r="R2598" s="1193"/>
    </row>
    <row r="2599" spans="1:18" ht="13.5" hidden="1" outlineLevel="2" thickBot="1">
      <c r="C2599" s="7" t="s">
        <v>41</v>
      </c>
      <c r="D2599" s="96" t="s">
        <v>8935</v>
      </c>
      <c r="E2599" s="58" t="s">
        <v>8979</v>
      </c>
      <c r="F2599" s="38"/>
      <c r="G2599" s="39"/>
      <c r="H2599" s="40"/>
      <c r="I2599" s="48" t="s">
        <v>352</v>
      </c>
      <c r="J2599" s="48" t="s">
        <v>353</v>
      </c>
      <c r="K2599" s="273" t="s">
        <v>105</v>
      </c>
      <c r="L2599" s="60" t="s">
        <v>84</v>
      </c>
      <c r="M2599" s="456"/>
      <c r="N2599" s="262"/>
      <c r="O2599" s="266"/>
      <c r="P2599" s="266"/>
      <c r="Q2599" s="221"/>
      <c r="R2599" s="1194"/>
    </row>
    <row r="2600" spans="1:18" ht="13.5" hidden="1" outlineLevel="2" thickBot="1">
      <c r="C2600" s="7" t="s">
        <v>41</v>
      </c>
      <c r="D2600" s="96" t="s">
        <v>8935</v>
      </c>
      <c r="E2600" s="58" t="s">
        <v>8979</v>
      </c>
      <c r="F2600" s="198"/>
      <c r="G2600" s="198"/>
      <c r="H2600" s="198"/>
      <c r="I2600" s="198"/>
      <c r="J2600" s="198"/>
      <c r="K2600" s="198"/>
      <c r="L2600" s="198"/>
      <c r="M2600" s="9"/>
      <c r="N2600" s="9"/>
      <c r="O2600" s="9"/>
      <c r="P2600" s="9"/>
      <c r="Q2600" s="7"/>
    </row>
    <row r="2601" spans="1:18" ht="13.5" outlineLevel="1" collapsed="1" thickBot="1">
      <c r="A2601" s="7" t="s">
        <v>41</v>
      </c>
      <c r="B2601" s="7" t="s">
        <v>41</v>
      </c>
      <c r="C2601" s="7" t="s">
        <v>41</v>
      </c>
      <c r="D2601" s="96" t="s">
        <v>8935</v>
      </c>
      <c r="E2601" s="3" t="s">
        <v>8983</v>
      </c>
      <c r="F2601" s="13" t="s">
        <v>608</v>
      </c>
      <c r="G2601" s="14">
        <v>118</v>
      </c>
      <c r="H2601" s="14">
        <v>40</v>
      </c>
      <c r="I2601" s="1198" t="s">
        <v>8984</v>
      </c>
      <c r="J2601" s="1199"/>
      <c r="K2601" s="1199"/>
      <c r="L2601" s="1200"/>
      <c r="M2601" s="393" t="s">
        <v>86</v>
      </c>
      <c r="N2601" s="15"/>
      <c r="O2601" s="1190" t="s">
        <v>9018</v>
      </c>
      <c r="P2601" s="1197"/>
      <c r="Q2601" s="212" t="s">
        <v>109</v>
      </c>
    </row>
    <row r="2602" spans="1:18" ht="13" hidden="1" customHeight="1" outlineLevel="2">
      <c r="A2602" s="7" t="s">
        <v>41</v>
      </c>
      <c r="B2602" s="7" t="s">
        <v>41</v>
      </c>
      <c r="C2602" s="7" t="s">
        <v>41</v>
      </c>
      <c r="D2602" s="96" t="s">
        <v>8935</v>
      </c>
      <c r="E2602" s="58" t="s">
        <v>8983</v>
      </c>
      <c r="F2602" s="17"/>
      <c r="G2602" s="18"/>
      <c r="H2602" s="19"/>
      <c r="I2602" s="26" t="s">
        <v>259</v>
      </c>
      <c r="J2602" s="26" t="s">
        <v>3424</v>
      </c>
      <c r="K2602" s="26"/>
      <c r="L2602" s="31" t="s">
        <v>688</v>
      </c>
      <c r="M2602" s="392"/>
      <c r="N2602" s="10"/>
      <c r="O2602" s="26"/>
      <c r="P2602" s="26"/>
      <c r="Q2602" s="214" t="s">
        <v>688</v>
      </c>
      <c r="R2602" s="1201" t="s">
        <v>8985</v>
      </c>
    </row>
    <row r="2603" spans="1:18" hidden="1" outlineLevel="2">
      <c r="A2603" s="7" t="s">
        <v>41</v>
      </c>
      <c r="B2603" s="7" t="s">
        <v>41</v>
      </c>
      <c r="C2603" s="7" t="s">
        <v>41</v>
      </c>
      <c r="D2603" s="96" t="s">
        <v>8935</v>
      </c>
      <c r="E2603" s="58" t="s">
        <v>8983</v>
      </c>
      <c r="F2603" s="17"/>
      <c r="G2603" s="18"/>
      <c r="H2603" s="19"/>
      <c r="I2603" s="26" t="s">
        <v>260</v>
      </c>
      <c r="J2603" s="26" t="s">
        <v>3425</v>
      </c>
      <c r="K2603" s="26" t="s">
        <v>132</v>
      </c>
      <c r="L2603" s="31" t="s">
        <v>688</v>
      </c>
      <c r="M2603" s="392"/>
      <c r="N2603" s="10"/>
      <c r="O2603" s="47" t="s">
        <v>772</v>
      </c>
      <c r="P2603" s="26" t="s">
        <v>132</v>
      </c>
      <c r="Q2603" s="214" t="s">
        <v>688</v>
      </c>
      <c r="R2603" s="1193"/>
    </row>
    <row r="2604" spans="1:18" hidden="1" outlineLevel="2">
      <c r="A2604" s="7" t="s">
        <v>41</v>
      </c>
      <c r="B2604" s="7" t="s">
        <v>41</v>
      </c>
      <c r="C2604" s="7" t="s">
        <v>41</v>
      </c>
      <c r="D2604" s="96" t="s">
        <v>8935</v>
      </c>
      <c r="E2604" s="58" t="s">
        <v>8983</v>
      </c>
      <c r="F2604" s="17"/>
      <c r="G2604" s="18"/>
      <c r="H2604" s="19"/>
      <c r="I2604" s="26" t="s">
        <v>261</v>
      </c>
      <c r="J2604" s="26" t="s">
        <v>3426</v>
      </c>
      <c r="K2604" s="26" t="s">
        <v>265</v>
      </c>
      <c r="L2604" s="31" t="s">
        <v>84</v>
      </c>
      <c r="M2604" s="392" t="s">
        <v>86</v>
      </c>
      <c r="N2604" s="385" t="s">
        <v>651</v>
      </c>
      <c r="O2604" s="26" t="s">
        <v>8791</v>
      </c>
      <c r="P2604" s="26" t="s">
        <v>794</v>
      </c>
      <c r="Q2604" s="214" t="s">
        <v>688</v>
      </c>
      <c r="R2604" s="1193"/>
    </row>
    <row r="2605" spans="1:18" hidden="1" outlineLevel="2">
      <c r="A2605" s="7" t="s">
        <v>41</v>
      </c>
      <c r="B2605" s="7" t="s">
        <v>41</v>
      </c>
      <c r="C2605" s="7" t="s">
        <v>41</v>
      </c>
      <c r="D2605" s="96" t="s">
        <v>8935</v>
      </c>
      <c r="E2605" s="58" t="s">
        <v>8983</v>
      </c>
      <c r="F2605" s="17"/>
      <c r="G2605" s="18"/>
      <c r="H2605" s="19"/>
      <c r="I2605" s="26" t="s">
        <v>262</v>
      </c>
      <c r="J2605" s="26" t="s">
        <v>3427</v>
      </c>
      <c r="K2605" s="26" t="s">
        <v>132</v>
      </c>
      <c r="L2605" s="31" t="s">
        <v>84</v>
      </c>
      <c r="M2605" s="442"/>
      <c r="N2605" s="124"/>
      <c r="O2605" s="172"/>
      <c r="P2605" s="127"/>
      <c r="Q2605" s="218"/>
      <c r="R2605" s="1193"/>
    </row>
    <row r="2606" spans="1:18" hidden="1" outlineLevel="2">
      <c r="A2606" s="7" t="s">
        <v>41</v>
      </c>
      <c r="B2606" s="7" t="s">
        <v>41</v>
      </c>
      <c r="C2606" s="7" t="s">
        <v>41</v>
      </c>
      <c r="D2606" s="96" t="s">
        <v>8935</v>
      </c>
      <c r="E2606" s="58" t="s">
        <v>8983</v>
      </c>
      <c r="F2606" s="17"/>
      <c r="G2606" s="18"/>
      <c r="H2606" s="19"/>
      <c r="I2606" s="26" t="s">
        <v>263</v>
      </c>
      <c r="J2606" s="26" t="s">
        <v>3341</v>
      </c>
      <c r="K2606" s="26" t="s">
        <v>132</v>
      </c>
      <c r="L2606" s="31" t="s">
        <v>84</v>
      </c>
      <c r="M2606" s="442"/>
      <c r="N2606" s="124"/>
      <c r="O2606" s="127"/>
      <c r="P2606" s="127"/>
      <c r="Q2606" s="218"/>
      <c r="R2606" s="1193"/>
    </row>
    <row r="2607" spans="1:18" ht="13.5" hidden="1" outlineLevel="2" thickBot="1">
      <c r="A2607" s="7" t="s">
        <v>41</v>
      </c>
      <c r="B2607" s="7" t="s">
        <v>41</v>
      </c>
      <c r="C2607" s="7" t="s">
        <v>41</v>
      </c>
      <c r="D2607" s="96" t="s">
        <v>8935</v>
      </c>
      <c r="E2607" s="58" t="s">
        <v>8983</v>
      </c>
      <c r="F2607" s="38"/>
      <c r="G2607" s="39"/>
      <c r="H2607" s="40"/>
      <c r="I2607" s="48" t="s">
        <v>264</v>
      </c>
      <c r="J2607" s="48" t="s">
        <v>3342</v>
      </c>
      <c r="K2607" s="48" t="s">
        <v>132</v>
      </c>
      <c r="L2607" s="60" t="s">
        <v>84</v>
      </c>
      <c r="M2607" s="446"/>
      <c r="N2607" s="163"/>
      <c r="O2607" s="151"/>
      <c r="P2607" s="151"/>
      <c r="Q2607" s="221"/>
      <c r="R2607" s="1194"/>
    </row>
    <row r="2608" spans="1:18" ht="13.5" hidden="1" outlineLevel="2" thickBot="1">
      <c r="A2608" s="7" t="s">
        <v>41</v>
      </c>
      <c r="B2608" s="7" t="s">
        <v>41</v>
      </c>
      <c r="C2608" s="7" t="s">
        <v>41</v>
      </c>
      <c r="D2608" s="96" t="s">
        <v>8935</v>
      </c>
      <c r="E2608" s="58" t="s">
        <v>8983</v>
      </c>
      <c r="F2608" s="198"/>
      <c r="G2608" s="198"/>
      <c r="H2608" s="198"/>
      <c r="I2608" s="198"/>
      <c r="J2608" s="198"/>
      <c r="K2608" s="198"/>
      <c r="L2608" s="198"/>
      <c r="M2608" s="9"/>
      <c r="N2608" s="9"/>
      <c r="O2608" s="9"/>
      <c r="P2608" s="9"/>
      <c r="Q2608" s="7"/>
    </row>
    <row r="2609" spans="1:18" ht="13.5" outlineLevel="1" collapsed="1" thickBot="1">
      <c r="A2609" s="7" t="s">
        <v>41</v>
      </c>
      <c r="B2609" s="7" t="s">
        <v>41</v>
      </c>
      <c r="C2609" s="7" t="s">
        <v>41</v>
      </c>
      <c r="D2609" s="96" t="s">
        <v>8935</v>
      </c>
      <c r="E2609" s="3" t="s">
        <v>9003</v>
      </c>
      <c r="F2609" s="13" t="s">
        <v>609</v>
      </c>
      <c r="G2609" s="14">
        <v>120</v>
      </c>
      <c r="H2609" s="14">
        <v>41</v>
      </c>
      <c r="I2609" s="1198" t="s">
        <v>9003</v>
      </c>
      <c r="J2609" s="1199"/>
      <c r="K2609" s="1199"/>
      <c r="L2609" s="1200"/>
      <c r="M2609" s="391" t="s">
        <v>86</v>
      </c>
      <c r="N2609" s="15"/>
      <c r="O2609" s="1190" t="s">
        <v>9009</v>
      </c>
      <c r="P2609" s="1197"/>
      <c r="Q2609" s="212" t="s">
        <v>109</v>
      </c>
    </row>
    <row r="2610" spans="1:18" ht="13" hidden="1" customHeight="1" outlineLevel="2">
      <c r="A2610" s="7" t="s">
        <v>41</v>
      </c>
      <c r="B2610" s="7" t="s">
        <v>41</v>
      </c>
      <c r="C2610" s="7" t="s">
        <v>41</v>
      </c>
      <c r="D2610" s="96" t="s">
        <v>8935</v>
      </c>
      <c r="E2610" s="58" t="s">
        <v>9003</v>
      </c>
      <c r="F2610" s="17"/>
      <c r="G2610" s="18"/>
      <c r="H2610" s="19"/>
      <c r="I2610" s="26" t="s">
        <v>266</v>
      </c>
      <c r="J2610" s="26" t="s">
        <v>3428</v>
      </c>
      <c r="K2610" s="26"/>
      <c r="L2610" s="27" t="s">
        <v>688</v>
      </c>
      <c r="M2610" s="392"/>
      <c r="N2610" s="10"/>
      <c r="O2610" s="26"/>
      <c r="P2610" s="26"/>
      <c r="Q2610" s="222" t="s">
        <v>688</v>
      </c>
      <c r="R2610" s="1201" t="s">
        <v>9004</v>
      </c>
    </row>
    <row r="2611" spans="1:18" hidden="1" outlineLevel="2">
      <c r="A2611" s="7" t="s">
        <v>41</v>
      </c>
      <c r="B2611" s="7" t="s">
        <v>41</v>
      </c>
      <c r="C2611" s="7" t="s">
        <v>41</v>
      </c>
      <c r="D2611" s="96" t="s">
        <v>8935</v>
      </c>
      <c r="E2611" s="58" t="s">
        <v>9003</v>
      </c>
      <c r="F2611" s="17"/>
      <c r="G2611" s="18"/>
      <c r="H2611" s="19"/>
      <c r="I2611" s="26" t="s">
        <v>267</v>
      </c>
      <c r="J2611" s="26" t="s">
        <v>3429</v>
      </c>
      <c r="K2611" s="26" t="s">
        <v>132</v>
      </c>
      <c r="L2611" s="27" t="s">
        <v>688</v>
      </c>
      <c r="M2611" s="447"/>
      <c r="N2611" s="72"/>
      <c r="O2611" s="47" t="s">
        <v>773</v>
      </c>
      <c r="P2611" s="26" t="s">
        <v>132</v>
      </c>
      <c r="Q2611" s="214" t="s">
        <v>688</v>
      </c>
      <c r="R2611" s="1193"/>
    </row>
    <row r="2612" spans="1:18" hidden="1" outlineLevel="2">
      <c r="A2612" s="7" t="s">
        <v>41</v>
      </c>
      <c r="B2612" s="7" t="s">
        <v>41</v>
      </c>
      <c r="C2612" s="7" t="s">
        <v>41</v>
      </c>
      <c r="D2612" s="96" t="s">
        <v>8935</v>
      </c>
      <c r="E2612" s="58" t="s">
        <v>9003</v>
      </c>
      <c r="F2612" s="17"/>
      <c r="G2612" s="18"/>
      <c r="H2612" s="19"/>
      <c r="I2612" s="26" t="s">
        <v>268</v>
      </c>
      <c r="J2612" s="26" t="s">
        <v>3430</v>
      </c>
      <c r="K2612" s="26" t="s">
        <v>269</v>
      </c>
      <c r="L2612" s="27" t="s">
        <v>84</v>
      </c>
      <c r="M2612" s="392" t="s">
        <v>86</v>
      </c>
      <c r="N2612" s="385" t="s">
        <v>652</v>
      </c>
      <c r="O2612" s="26" t="s">
        <v>8792</v>
      </c>
      <c r="P2612" s="26" t="s">
        <v>790</v>
      </c>
      <c r="Q2612" s="214" t="s">
        <v>688</v>
      </c>
      <c r="R2612" s="1193"/>
    </row>
    <row r="2613" spans="1:18" hidden="1" outlineLevel="2">
      <c r="A2613" s="7" t="s">
        <v>41</v>
      </c>
      <c r="B2613" s="7" t="s">
        <v>41</v>
      </c>
      <c r="C2613" s="7" t="s">
        <v>41</v>
      </c>
      <c r="D2613" s="96" t="s">
        <v>8935</v>
      </c>
      <c r="E2613" s="58" t="s">
        <v>9003</v>
      </c>
      <c r="F2613" s="17"/>
      <c r="G2613" s="18"/>
      <c r="H2613" s="19"/>
      <c r="I2613" s="26" t="s">
        <v>270</v>
      </c>
      <c r="J2613" s="26" t="s">
        <v>3396</v>
      </c>
      <c r="K2613" s="26" t="s">
        <v>132</v>
      </c>
      <c r="L2613" s="27" t="s">
        <v>84</v>
      </c>
      <c r="M2613" s="442"/>
      <c r="N2613" s="124"/>
      <c r="O2613" s="127"/>
      <c r="P2613" s="127"/>
      <c r="Q2613" s="218"/>
      <c r="R2613" s="1193"/>
    </row>
    <row r="2614" spans="1:18" hidden="1" outlineLevel="2">
      <c r="A2614" s="7" t="s">
        <v>41</v>
      </c>
      <c r="B2614" s="7" t="s">
        <v>41</v>
      </c>
      <c r="C2614" s="7" t="s">
        <v>41</v>
      </c>
      <c r="D2614" s="96" t="s">
        <v>8935</v>
      </c>
      <c r="E2614" s="58" t="s">
        <v>9003</v>
      </c>
      <c r="F2614" s="17"/>
      <c r="G2614" s="18"/>
      <c r="H2614" s="19"/>
      <c r="I2614" s="26" t="s">
        <v>271</v>
      </c>
      <c r="J2614" s="26" t="s">
        <v>3411</v>
      </c>
      <c r="K2614" s="26" t="s">
        <v>132</v>
      </c>
      <c r="L2614" s="27" t="s">
        <v>84</v>
      </c>
      <c r="M2614" s="442"/>
      <c r="N2614" s="124"/>
      <c r="O2614" s="127"/>
      <c r="P2614" s="127"/>
      <c r="Q2614" s="218"/>
      <c r="R2614" s="1193"/>
    </row>
    <row r="2615" spans="1:18" ht="13.5" hidden="1" outlineLevel="2" thickBot="1">
      <c r="A2615" s="7" t="s">
        <v>41</v>
      </c>
      <c r="B2615" s="7" t="s">
        <v>41</v>
      </c>
      <c r="C2615" s="7" t="s">
        <v>41</v>
      </c>
      <c r="D2615" s="96" t="s">
        <v>8935</v>
      </c>
      <c r="E2615" s="58" t="s">
        <v>9003</v>
      </c>
      <c r="F2615" s="38"/>
      <c r="G2615" s="39"/>
      <c r="H2615" s="40"/>
      <c r="I2615" s="48" t="s">
        <v>272</v>
      </c>
      <c r="J2615" s="48" t="s">
        <v>3431</v>
      </c>
      <c r="K2615" s="48" t="s">
        <v>132</v>
      </c>
      <c r="L2615" s="49" t="s">
        <v>84</v>
      </c>
      <c r="M2615" s="446"/>
      <c r="N2615" s="140"/>
      <c r="O2615" s="151"/>
      <c r="P2615" s="151"/>
      <c r="Q2615" s="221"/>
      <c r="R2615" s="1194"/>
    </row>
    <row r="2616" spans="1:18" ht="13.5" hidden="1" outlineLevel="2" thickBot="1">
      <c r="A2616" s="7" t="s">
        <v>41</v>
      </c>
      <c r="B2616" s="7" t="s">
        <v>41</v>
      </c>
      <c r="C2616" s="7" t="s">
        <v>41</v>
      </c>
      <c r="D2616" s="96" t="s">
        <v>8935</v>
      </c>
      <c r="E2616" s="58" t="s">
        <v>9003</v>
      </c>
      <c r="F2616" s="198"/>
      <c r="G2616" s="198"/>
      <c r="H2616" s="198"/>
      <c r="I2616" s="198"/>
      <c r="J2616" s="198"/>
      <c r="K2616" s="198"/>
      <c r="L2616" s="198"/>
      <c r="M2616" s="9"/>
      <c r="N2616" s="9"/>
      <c r="O2616" s="9"/>
      <c r="P2616" s="9"/>
      <c r="Q2616" s="7"/>
    </row>
    <row r="2617" spans="1:18" ht="13.5" outlineLevel="1" collapsed="1" thickBot="1">
      <c r="A2617" s="7" t="s">
        <v>41</v>
      </c>
      <c r="B2617" s="7" t="s">
        <v>41</v>
      </c>
      <c r="C2617" s="7" t="s">
        <v>41</v>
      </c>
      <c r="D2617" s="96" t="s">
        <v>8935</v>
      </c>
      <c r="E2617" s="3" t="s">
        <v>9024</v>
      </c>
      <c r="F2617" s="13" t="s">
        <v>473</v>
      </c>
      <c r="G2617" s="14">
        <v>120</v>
      </c>
      <c r="H2617" s="14">
        <v>41</v>
      </c>
      <c r="I2617" s="1198" t="s">
        <v>8986</v>
      </c>
      <c r="J2617" s="1199"/>
      <c r="K2617" s="1199"/>
      <c r="L2617" s="1200"/>
      <c r="M2617" s="391" t="s">
        <v>86</v>
      </c>
      <c r="N2617" s="15"/>
      <c r="O2617" s="1190" t="s">
        <v>8981</v>
      </c>
      <c r="P2617" s="1197"/>
      <c r="Q2617" s="212" t="s">
        <v>109</v>
      </c>
    </row>
    <row r="2618" spans="1:18" ht="13" hidden="1" customHeight="1" outlineLevel="2">
      <c r="A2618" s="7" t="s">
        <v>41</v>
      </c>
      <c r="B2618" s="7" t="s">
        <v>41</v>
      </c>
      <c r="C2618" s="7" t="s">
        <v>41</v>
      </c>
      <c r="D2618" s="96" t="s">
        <v>8935</v>
      </c>
      <c r="E2618" s="58" t="s">
        <v>9024</v>
      </c>
      <c r="F2618" s="17"/>
      <c r="G2618" s="18"/>
      <c r="H2618" s="19"/>
      <c r="I2618" s="26" t="s">
        <v>266</v>
      </c>
      <c r="J2618" s="26" t="s">
        <v>3428</v>
      </c>
      <c r="K2618" s="26"/>
      <c r="L2618" s="27" t="s">
        <v>688</v>
      </c>
      <c r="M2618" s="392"/>
      <c r="N2618" s="10"/>
      <c r="O2618" s="26"/>
      <c r="P2618" s="26"/>
      <c r="Q2618" s="222" t="s">
        <v>688</v>
      </c>
      <c r="R2618" s="1259" t="s">
        <v>9019</v>
      </c>
    </row>
    <row r="2619" spans="1:18" hidden="1" outlineLevel="2">
      <c r="A2619" s="7" t="s">
        <v>41</v>
      </c>
      <c r="B2619" s="7" t="s">
        <v>41</v>
      </c>
      <c r="C2619" s="7" t="s">
        <v>41</v>
      </c>
      <c r="D2619" s="96" t="s">
        <v>8935</v>
      </c>
      <c r="E2619" s="58" t="s">
        <v>9024</v>
      </c>
      <c r="F2619" s="17"/>
      <c r="G2619" s="18"/>
      <c r="H2619" s="19"/>
      <c r="I2619" s="26" t="s">
        <v>267</v>
      </c>
      <c r="J2619" s="26" t="s">
        <v>3429</v>
      </c>
      <c r="K2619" s="26" t="s">
        <v>132</v>
      </c>
      <c r="L2619" s="27" t="s">
        <v>688</v>
      </c>
      <c r="M2619" s="447"/>
      <c r="N2619" s="72"/>
      <c r="O2619" s="47" t="s">
        <v>743</v>
      </c>
      <c r="P2619" s="26" t="s">
        <v>132</v>
      </c>
      <c r="Q2619" s="214" t="s">
        <v>688</v>
      </c>
      <c r="R2619" s="1230"/>
    </row>
    <row r="2620" spans="1:18" hidden="1" outlineLevel="2">
      <c r="A2620" s="7" t="s">
        <v>41</v>
      </c>
      <c r="B2620" s="7" t="s">
        <v>41</v>
      </c>
      <c r="C2620" s="7" t="s">
        <v>41</v>
      </c>
      <c r="D2620" s="96" t="s">
        <v>8935</v>
      </c>
      <c r="E2620" s="58" t="s">
        <v>9024</v>
      </c>
      <c r="F2620" s="17"/>
      <c r="G2620" s="18"/>
      <c r="H2620" s="19"/>
      <c r="I2620" s="26" t="s">
        <v>268</v>
      </c>
      <c r="J2620" s="26" t="s">
        <v>3430</v>
      </c>
      <c r="K2620" s="26" t="s">
        <v>269</v>
      </c>
      <c r="L2620" s="27" t="s">
        <v>84</v>
      </c>
      <c r="M2620" s="392" t="s">
        <v>86</v>
      </c>
      <c r="N2620" s="385" t="s">
        <v>653</v>
      </c>
      <c r="O2620" s="65" t="s">
        <v>8793</v>
      </c>
      <c r="P2620" s="26" t="s">
        <v>790</v>
      </c>
      <c r="Q2620" s="214" t="s">
        <v>688</v>
      </c>
      <c r="R2620" s="1230"/>
    </row>
    <row r="2621" spans="1:18" hidden="1" outlineLevel="2">
      <c r="A2621" s="7" t="s">
        <v>41</v>
      </c>
      <c r="B2621" s="7" t="s">
        <v>41</v>
      </c>
      <c r="C2621" s="7" t="s">
        <v>41</v>
      </c>
      <c r="D2621" s="96" t="s">
        <v>8935</v>
      </c>
      <c r="E2621" s="58" t="s">
        <v>9024</v>
      </c>
      <c r="F2621" s="17"/>
      <c r="G2621" s="18"/>
      <c r="H2621" s="19"/>
      <c r="I2621" s="26" t="s">
        <v>270</v>
      </c>
      <c r="J2621" s="26" t="s">
        <v>3396</v>
      </c>
      <c r="K2621" s="26" t="s">
        <v>132</v>
      </c>
      <c r="L2621" s="27" t="s">
        <v>84</v>
      </c>
      <c r="M2621" s="442"/>
      <c r="N2621" s="124"/>
      <c r="O2621" s="127"/>
      <c r="P2621" s="127"/>
      <c r="Q2621" s="218"/>
      <c r="R2621" s="1230"/>
    </row>
    <row r="2622" spans="1:18" hidden="1" outlineLevel="2">
      <c r="A2622" s="7" t="s">
        <v>41</v>
      </c>
      <c r="B2622" s="7" t="s">
        <v>41</v>
      </c>
      <c r="C2622" s="7" t="s">
        <v>41</v>
      </c>
      <c r="D2622" s="96" t="s">
        <v>8935</v>
      </c>
      <c r="E2622" s="58" t="s">
        <v>9024</v>
      </c>
      <c r="F2622" s="17"/>
      <c r="G2622" s="18"/>
      <c r="H2622" s="19"/>
      <c r="I2622" s="26" t="s">
        <v>271</v>
      </c>
      <c r="J2622" s="26" t="s">
        <v>3411</v>
      </c>
      <c r="K2622" s="26" t="s">
        <v>132</v>
      </c>
      <c r="L2622" s="27" t="s">
        <v>84</v>
      </c>
      <c r="M2622" s="442"/>
      <c r="N2622" s="124"/>
      <c r="O2622" s="127"/>
      <c r="P2622" s="127"/>
      <c r="Q2622" s="218"/>
      <c r="R2622" s="1230"/>
    </row>
    <row r="2623" spans="1:18" ht="13.5" hidden="1" outlineLevel="2" thickBot="1">
      <c r="A2623" s="7" t="s">
        <v>41</v>
      </c>
      <c r="B2623" s="7" t="s">
        <v>41</v>
      </c>
      <c r="C2623" s="7" t="s">
        <v>41</v>
      </c>
      <c r="D2623" s="96" t="s">
        <v>8935</v>
      </c>
      <c r="E2623" s="58" t="s">
        <v>9024</v>
      </c>
      <c r="F2623" s="38"/>
      <c r="G2623" s="39"/>
      <c r="H2623" s="40"/>
      <c r="I2623" s="48" t="s">
        <v>272</v>
      </c>
      <c r="J2623" s="48" t="s">
        <v>3431</v>
      </c>
      <c r="K2623" s="48" t="s">
        <v>132</v>
      </c>
      <c r="L2623" s="49" t="s">
        <v>84</v>
      </c>
      <c r="M2623" s="446"/>
      <c r="N2623" s="140"/>
      <c r="O2623" s="151"/>
      <c r="P2623" s="151"/>
      <c r="Q2623" s="221"/>
      <c r="R2623" s="1260"/>
    </row>
    <row r="2624" spans="1:18" ht="13.5" hidden="1" outlineLevel="2" thickBot="1">
      <c r="A2624" s="7" t="s">
        <v>41</v>
      </c>
      <c r="B2624" s="7" t="s">
        <v>41</v>
      </c>
      <c r="C2624" s="7" t="s">
        <v>41</v>
      </c>
      <c r="D2624" s="96" t="s">
        <v>8935</v>
      </c>
      <c r="E2624" s="58" t="s">
        <v>9024</v>
      </c>
      <c r="F2624" s="198"/>
      <c r="G2624" s="198"/>
      <c r="H2624" s="198"/>
      <c r="I2624" s="198"/>
      <c r="J2624" s="198"/>
      <c r="K2624" s="198"/>
      <c r="L2624" s="198"/>
      <c r="M2624" s="9"/>
      <c r="N2624" s="9"/>
      <c r="O2624" s="9"/>
      <c r="P2624" s="9"/>
      <c r="Q2624" s="7"/>
    </row>
    <row r="2625" spans="1:18" ht="13.5" outlineLevel="1" collapsed="1" thickBot="1">
      <c r="A2625" s="7" t="s">
        <v>41</v>
      </c>
      <c r="B2625" s="7" t="s">
        <v>41</v>
      </c>
      <c r="D2625" s="96" t="s">
        <v>8935</v>
      </c>
      <c r="E2625" s="3" t="s">
        <v>9025</v>
      </c>
      <c r="F2625" s="13" t="s">
        <v>75</v>
      </c>
      <c r="G2625" s="14">
        <v>113</v>
      </c>
      <c r="H2625" s="14">
        <v>38</v>
      </c>
      <c r="I2625" s="1198" t="s">
        <v>3853</v>
      </c>
      <c r="J2625" s="1199"/>
      <c r="K2625" s="1199"/>
      <c r="L2625" s="1200"/>
      <c r="M2625" s="393" t="s">
        <v>86</v>
      </c>
      <c r="N2625" s="15"/>
      <c r="O2625" s="1190" t="s">
        <v>5534</v>
      </c>
      <c r="P2625" s="1197"/>
      <c r="Q2625" s="212" t="s">
        <v>109</v>
      </c>
    </row>
    <row r="2626" spans="1:18" hidden="1" outlineLevel="2">
      <c r="A2626" s="7" t="s">
        <v>41</v>
      </c>
      <c r="B2626" s="7" t="s">
        <v>41</v>
      </c>
      <c r="D2626" s="96" t="s">
        <v>8935</v>
      </c>
      <c r="E2626" s="58" t="s">
        <v>9025</v>
      </c>
      <c r="F2626" s="17"/>
      <c r="G2626" s="18"/>
      <c r="H2626" s="19"/>
      <c r="I2626" s="26" t="str">
        <f>"5463"</f>
        <v>5463</v>
      </c>
      <c r="J2626" s="26" t="s">
        <v>3450</v>
      </c>
      <c r="K2626" s="33" t="s">
        <v>132</v>
      </c>
      <c r="L2626" s="31" t="s">
        <v>688</v>
      </c>
      <c r="M2626" s="455"/>
      <c r="N2626" s="252"/>
      <c r="O2626" s="89" t="s">
        <v>769</v>
      </c>
      <c r="P2626" s="88" t="s">
        <v>132</v>
      </c>
      <c r="Q2626" s="214" t="s">
        <v>688</v>
      </c>
    </row>
    <row r="2627" spans="1:18" hidden="1" outlineLevel="2">
      <c r="A2627" s="7" t="s">
        <v>41</v>
      </c>
      <c r="B2627" s="7" t="s">
        <v>41</v>
      </c>
      <c r="D2627" s="96" t="s">
        <v>8935</v>
      </c>
      <c r="E2627" s="58" t="s">
        <v>9025</v>
      </c>
      <c r="F2627" s="17"/>
      <c r="G2627" s="18"/>
      <c r="H2627" s="19"/>
      <c r="I2627" s="20" t="s">
        <v>345</v>
      </c>
      <c r="J2627" s="20" t="s">
        <v>3451</v>
      </c>
      <c r="K2627" s="24"/>
      <c r="L2627" s="25" t="s">
        <v>84</v>
      </c>
      <c r="M2627" s="452"/>
      <c r="N2627" s="255"/>
      <c r="O2627" s="270"/>
      <c r="P2627" s="270"/>
      <c r="Q2627" s="219"/>
    </row>
    <row r="2628" spans="1:18" hidden="1" outlineLevel="2">
      <c r="A2628" s="7" t="s">
        <v>41</v>
      </c>
      <c r="B2628" s="7" t="s">
        <v>41</v>
      </c>
      <c r="D2628" s="96" t="s">
        <v>8935</v>
      </c>
      <c r="E2628" s="58" t="s">
        <v>9025</v>
      </c>
      <c r="F2628" s="17"/>
      <c r="G2628" s="18"/>
      <c r="H2628" s="19"/>
      <c r="I2628" s="26" t="s">
        <v>346</v>
      </c>
      <c r="J2628" s="26" t="s">
        <v>3452</v>
      </c>
      <c r="K2628" s="33" t="s">
        <v>105</v>
      </c>
      <c r="L2628" s="31" t="s">
        <v>84</v>
      </c>
      <c r="M2628" s="451"/>
      <c r="N2628" s="256"/>
      <c r="O2628" s="171"/>
      <c r="P2628" s="171"/>
      <c r="Q2628" s="218"/>
    </row>
    <row r="2629" spans="1:18" hidden="1" outlineLevel="2">
      <c r="A2629" s="7" t="s">
        <v>41</v>
      </c>
      <c r="B2629" s="7" t="s">
        <v>41</v>
      </c>
      <c r="D2629" s="96" t="s">
        <v>8935</v>
      </c>
      <c r="E2629" s="58" t="s">
        <v>9025</v>
      </c>
      <c r="F2629" s="17"/>
      <c r="G2629" s="18"/>
      <c r="H2629" s="19"/>
      <c r="I2629" s="54" t="s">
        <v>347</v>
      </c>
      <c r="J2629" s="54" t="s">
        <v>3453</v>
      </c>
      <c r="K2629" s="73" t="s">
        <v>132</v>
      </c>
      <c r="L2629" s="55" t="s">
        <v>84</v>
      </c>
      <c r="M2629" s="451"/>
      <c r="N2629" s="256"/>
      <c r="O2629" s="171"/>
      <c r="P2629" s="171"/>
      <c r="Q2629" s="218"/>
    </row>
    <row r="2630" spans="1:18" hidden="1" outlineLevel="2">
      <c r="A2630" s="7" t="s">
        <v>41</v>
      </c>
      <c r="B2630" s="7" t="s">
        <v>41</v>
      </c>
      <c r="D2630" s="96" t="s">
        <v>8935</v>
      </c>
      <c r="E2630" s="58" t="s">
        <v>9025</v>
      </c>
      <c r="F2630" s="17"/>
      <c r="G2630" s="18"/>
      <c r="H2630" s="19"/>
      <c r="I2630" s="34" t="str">
        <f>"4471"</f>
        <v>4471</v>
      </c>
      <c r="J2630" s="34" t="s">
        <v>3454</v>
      </c>
      <c r="K2630" s="36" t="s">
        <v>132</v>
      </c>
      <c r="L2630" s="74" t="s">
        <v>84</v>
      </c>
      <c r="M2630" s="457"/>
      <c r="N2630" s="258"/>
      <c r="O2630" s="277" t="s">
        <v>770</v>
      </c>
      <c r="P2630" s="253" t="s">
        <v>132</v>
      </c>
      <c r="Q2630" s="217" t="s">
        <v>688</v>
      </c>
    </row>
    <row r="2631" spans="1:18" ht="36" hidden="1" outlineLevel="2">
      <c r="A2631" s="7" t="s">
        <v>41</v>
      </c>
      <c r="B2631" s="7" t="s">
        <v>41</v>
      </c>
      <c r="D2631" s="96" t="s">
        <v>8935</v>
      </c>
      <c r="E2631" s="58" t="s">
        <v>9025</v>
      </c>
      <c r="F2631" s="17"/>
      <c r="G2631" s="18"/>
      <c r="H2631" s="19"/>
      <c r="I2631" s="26" t="str">
        <f>"1227"</f>
        <v>1227</v>
      </c>
      <c r="J2631" s="26" t="s">
        <v>3455</v>
      </c>
      <c r="K2631" s="33" t="s">
        <v>132</v>
      </c>
      <c r="L2631" s="31" t="s">
        <v>84</v>
      </c>
      <c r="M2631" s="397" t="s">
        <v>86</v>
      </c>
      <c r="N2631" s="414" t="s">
        <v>654</v>
      </c>
      <c r="O2631" s="278" t="s">
        <v>3933</v>
      </c>
      <c r="P2631" s="253" t="s">
        <v>102</v>
      </c>
      <c r="Q2631" s="217" t="s">
        <v>688</v>
      </c>
    </row>
    <row r="2632" spans="1:18" hidden="1" outlineLevel="2">
      <c r="A2632" s="7" t="s">
        <v>41</v>
      </c>
      <c r="B2632" s="7" t="s">
        <v>41</v>
      </c>
      <c r="D2632" s="96" t="s">
        <v>8935</v>
      </c>
      <c r="E2632" s="58" t="s">
        <v>9025</v>
      </c>
      <c r="F2632" s="17"/>
      <c r="G2632" s="18"/>
      <c r="H2632" s="19"/>
      <c r="I2632" s="20" t="s">
        <v>348</v>
      </c>
      <c r="J2632" s="20" t="s">
        <v>3456</v>
      </c>
      <c r="K2632" s="24"/>
      <c r="L2632" s="25" t="s">
        <v>84</v>
      </c>
      <c r="M2632" s="458"/>
      <c r="N2632" s="260"/>
      <c r="O2632" s="88"/>
      <c r="P2632" s="88"/>
      <c r="Q2632" s="214" t="s">
        <v>688</v>
      </c>
    </row>
    <row r="2633" spans="1:18" hidden="1" outlineLevel="2">
      <c r="A2633" s="7" t="s">
        <v>41</v>
      </c>
      <c r="B2633" s="7" t="s">
        <v>41</v>
      </c>
      <c r="D2633" s="96" t="s">
        <v>8935</v>
      </c>
      <c r="E2633" s="58" t="s">
        <v>9025</v>
      </c>
      <c r="F2633" s="17"/>
      <c r="G2633" s="18"/>
      <c r="H2633" s="19"/>
      <c r="I2633" s="26" t="s">
        <v>349</v>
      </c>
      <c r="J2633" s="26" t="s">
        <v>3457</v>
      </c>
      <c r="K2633" s="33" t="s">
        <v>132</v>
      </c>
      <c r="L2633" s="31" t="s">
        <v>84</v>
      </c>
      <c r="M2633" s="458"/>
      <c r="N2633" s="260"/>
      <c r="O2633" s="89" t="s">
        <v>771</v>
      </c>
      <c r="P2633" s="88" t="s">
        <v>132</v>
      </c>
      <c r="Q2633" s="214" t="s">
        <v>688</v>
      </c>
    </row>
    <row r="2634" spans="1:18" hidden="1" outlineLevel="2">
      <c r="A2634" s="7" t="s">
        <v>41</v>
      </c>
      <c r="B2634" s="7" t="s">
        <v>41</v>
      </c>
      <c r="D2634" s="96" t="s">
        <v>8935</v>
      </c>
      <c r="E2634" s="58" t="s">
        <v>9025</v>
      </c>
      <c r="F2634" s="17"/>
      <c r="G2634" s="18"/>
      <c r="H2634" s="19"/>
      <c r="I2634" s="26" t="s">
        <v>350</v>
      </c>
      <c r="J2634" s="26" t="s">
        <v>3341</v>
      </c>
      <c r="K2634" s="33" t="s">
        <v>132</v>
      </c>
      <c r="L2634" s="31" t="s">
        <v>84</v>
      </c>
      <c r="M2634" s="451"/>
      <c r="N2634" s="256"/>
      <c r="O2634" s="171"/>
      <c r="P2634" s="171"/>
      <c r="Q2634" s="218"/>
    </row>
    <row r="2635" spans="1:18" hidden="1" outlineLevel="2">
      <c r="A2635" s="7" t="s">
        <v>41</v>
      </c>
      <c r="B2635" s="7" t="s">
        <v>41</v>
      </c>
      <c r="D2635" s="96" t="s">
        <v>8935</v>
      </c>
      <c r="E2635" s="58" t="s">
        <v>9025</v>
      </c>
      <c r="F2635" s="17"/>
      <c r="G2635" s="18"/>
      <c r="H2635" s="19"/>
      <c r="I2635" s="26" t="s">
        <v>351</v>
      </c>
      <c r="J2635" s="26" t="s">
        <v>3342</v>
      </c>
      <c r="K2635" s="33" t="s">
        <v>132</v>
      </c>
      <c r="L2635" s="31" t="s">
        <v>84</v>
      </c>
      <c r="M2635" s="451"/>
      <c r="N2635" s="256"/>
      <c r="O2635" s="171"/>
      <c r="P2635" s="171"/>
      <c r="Q2635" s="218"/>
    </row>
    <row r="2636" spans="1:18" hidden="1" outlineLevel="2">
      <c r="A2636" s="7" t="s">
        <v>41</v>
      </c>
      <c r="B2636" s="7" t="s">
        <v>41</v>
      </c>
      <c r="D2636" s="96" t="s">
        <v>8935</v>
      </c>
      <c r="E2636" s="58" t="s">
        <v>9025</v>
      </c>
      <c r="F2636" s="17"/>
      <c r="G2636" s="18"/>
      <c r="H2636" s="19"/>
      <c r="I2636" s="26" t="s">
        <v>352</v>
      </c>
      <c r="J2636" s="26" t="s">
        <v>353</v>
      </c>
      <c r="K2636" s="33" t="s">
        <v>105</v>
      </c>
      <c r="L2636" s="31" t="s">
        <v>84</v>
      </c>
      <c r="M2636" s="451"/>
      <c r="N2636" s="256"/>
      <c r="O2636" s="171"/>
      <c r="P2636" s="171"/>
      <c r="Q2636" s="218"/>
    </row>
    <row r="2637" spans="1:18" ht="13.5" hidden="1" outlineLevel="2" thickBot="1">
      <c r="A2637" s="7" t="s">
        <v>41</v>
      </c>
      <c r="B2637" s="7" t="s">
        <v>41</v>
      </c>
      <c r="D2637" s="96" t="s">
        <v>8935</v>
      </c>
      <c r="E2637" s="58" t="s">
        <v>9025</v>
      </c>
      <c r="F2637" s="38"/>
      <c r="G2637" s="39"/>
      <c r="H2637" s="40"/>
      <c r="I2637" s="48" t="s">
        <v>352</v>
      </c>
      <c r="J2637" s="48" t="s">
        <v>353</v>
      </c>
      <c r="K2637" s="273" t="s">
        <v>105</v>
      </c>
      <c r="L2637" s="60" t="s">
        <v>84</v>
      </c>
      <c r="M2637" s="456"/>
      <c r="N2637" s="262"/>
      <c r="O2637" s="266"/>
      <c r="P2637" s="266"/>
      <c r="Q2637" s="221"/>
    </row>
    <row r="2638" spans="1:18" ht="13.5" hidden="1" outlineLevel="2" thickBot="1">
      <c r="A2638" s="7" t="s">
        <v>41</v>
      </c>
      <c r="B2638" s="7" t="s">
        <v>41</v>
      </c>
      <c r="D2638" s="96" t="s">
        <v>8935</v>
      </c>
      <c r="E2638" s="58" t="s">
        <v>9025</v>
      </c>
      <c r="F2638" s="198"/>
      <c r="G2638" s="198"/>
      <c r="H2638" s="198"/>
      <c r="I2638" s="198"/>
      <c r="J2638" s="198"/>
      <c r="K2638" s="198"/>
      <c r="L2638" s="198"/>
      <c r="M2638" s="9"/>
      <c r="N2638" s="9"/>
      <c r="O2638" s="9"/>
      <c r="P2638" s="9"/>
      <c r="Q2638" s="7"/>
    </row>
    <row r="2639" spans="1:18" ht="13.5" outlineLevel="1" collapsed="1" thickBot="1">
      <c r="C2639" s="7" t="s">
        <v>41</v>
      </c>
      <c r="D2639" s="96" t="s">
        <v>8935</v>
      </c>
      <c r="E2639" s="3" t="s">
        <v>9025</v>
      </c>
      <c r="F2639" s="13" t="s">
        <v>75</v>
      </c>
      <c r="G2639" s="14">
        <v>113</v>
      </c>
      <c r="H2639" s="14">
        <v>38</v>
      </c>
      <c r="I2639" s="1198" t="s">
        <v>8987</v>
      </c>
      <c r="J2639" s="1199"/>
      <c r="K2639" s="1199"/>
      <c r="L2639" s="1200"/>
      <c r="M2639" s="393" t="s">
        <v>86</v>
      </c>
      <c r="N2639" s="15"/>
      <c r="O2639" s="1190" t="s">
        <v>9005</v>
      </c>
      <c r="P2639" s="1197"/>
      <c r="Q2639" s="212" t="s">
        <v>109</v>
      </c>
    </row>
    <row r="2640" spans="1:18" ht="13" hidden="1" customHeight="1" outlineLevel="2">
      <c r="C2640" s="7" t="s">
        <v>41</v>
      </c>
      <c r="D2640" s="96" t="s">
        <v>8935</v>
      </c>
      <c r="E2640" s="58" t="s">
        <v>9025</v>
      </c>
      <c r="F2640" s="17"/>
      <c r="G2640" s="18"/>
      <c r="H2640" s="19"/>
      <c r="I2640" s="26" t="str">
        <f>"5463"</f>
        <v>5463</v>
      </c>
      <c r="J2640" s="26" t="s">
        <v>3450</v>
      </c>
      <c r="K2640" s="33" t="s">
        <v>132</v>
      </c>
      <c r="L2640" s="31" t="s">
        <v>688</v>
      </c>
      <c r="M2640" s="455"/>
      <c r="N2640" s="252"/>
      <c r="O2640" s="89" t="s">
        <v>769</v>
      </c>
      <c r="P2640" s="88" t="s">
        <v>132</v>
      </c>
      <c r="Q2640" s="214" t="s">
        <v>688</v>
      </c>
      <c r="R2640" s="1201" t="s">
        <v>9020</v>
      </c>
    </row>
    <row r="2641" spans="1:18" hidden="1" outlineLevel="2">
      <c r="C2641" s="7" t="s">
        <v>41</v>
      </c>
      <c r="D2641" s="96" t="s">
        <v>8935</v>
      </c>
      <c r="E2641" s="58" t="s">
        <v>9025</v>
      </c>
      <c r="F2641" s="17"/>
      <c r="G2641" s="18"/>
      <c r="H2641" s="19"/>
      <c r="I2641" s="20" t="s">
        <v>345</v>
      </c>
      <c r="J2641" s="20" t="s">
        <v>3451</v>
      </c>
      <c r="K2641" s="24"/>
      <c r="L2641" s="25" t="s">
        <v>84</v>
      </c>
      <c r="M2641" s="201"/>
      <c r="N2641" s="279"/>
      <c r="O2641" s="280"/>
      <c r="P2641" s="280"/>
      <c r="Q2641" s="213" t="s">
        <v>688</v>
      </c>
      <c r="R2641" s="1193"/>
    </row>
    <row r="2642" spans="1:18" hidden="1" outlineLevel="2">
      <c r="C2642" s="7" t="s">
        <v>41</v>
      </c>
      <c r="D2642" s="96" t="s">
        <v>8935</v>
      </c>
      <c r="E2642" s="58" t="s">
        <v>9025</v>
      </c>
      <c r="F2642" s="17"/>
      <c r="G2642" s="18"/>
      <c r="H2642" s="19"/>
      <c r="I2642" s="26" t="s">
        <v>346</v>
      </c>
      <c r="J2642" s="26" t="s">
        <v>3452</v>
      </c>
      <c r="K2642" s="33" t="s">
        <v>105</v>
      </c>
      <c r="L2642" s="31" t="s">
        <v>84</v>
      </c>
      <c r="M2642" s="396" t="s">
        <v>86</v>
      </c>
      <c r="N2642" s="412" t="s">
        <v>6677</v>
      </c>
      <c r="O2642" s="88" t="s">
        <v>8795</v>
      </c>
      <c r="P2642" s="88" t="s">
        <v>105</v>
      </c>
      <c r="Q2642" s="216" t="s">
        <v>84</v>
      </c>
      <c r="R2642" s="1193"/>
    </row>
    <row r="2643" spans="1:18" ht="120" hidden="1" outlineLevel="2">
      <c r="C2643" s="7" t="s">
        <v>41</v>
      </c>
      <c r="D2643" s="96" t="s">
        <v>8935</v>
      </c>
      <c r="E2643" s="58" t="s">
        <v>9025</v>
      </c>
      <c r="F2643" s="17"/>
      <c r="G2643" s="18"/>
      <c r="H2643" s="19"/>
      <c r="I2643" s="54" t="s">
        <v>347</v>
      </c>
      <c r="J2643" s="54" t="s">
        <v>3453</v>
      </c>
      <c r="K2643" s="73" t="s">
        <v>132</v>
      </c>
      <c r="L2643" s="55" t="s">
        <v>84</v>
      </c>
      <c r="M2643" s="396" t="s">
        <v>86</v>
      </c>
      <c r="N2643" s="412" t="s">
        <v>1104</v>
      </c>
      <c r="O2643" s="90" t="s">
        <v>9021</v>
      </c>
      <c r="P2643" s="88" t="s">
        <v>132</v>
      </c>
      <c r="Q2643" s="216" t="s">
        <v>84</v>
      </c>
      <c r="R2643" s="1193"/>
    </row>
    <row r="2644" spans="1:18" hidden="1" outlineLevel="2">
      <c r="C2644" s="7" t="s">
        <v>41</v>
      </c>
      <c r="D2644" s="96" t="s">
        <v>8935</v>
      </c>
      <c r="E2644" s="58" t="s">
        <v>9025</v>
      </c>
      <c r="F2644" s="17"/>
      <c r="G2644" s="18"/>
      <c r="H2644" s="19"/>
      <c r="I2644" s="34" t="str">
        <f>"4471"</f>
        <v>4471</v>
      </c>
      <c r="J2644" s="34" t="s">
        <v>3454</v>
      </c>
      <c r="K2644" s="36" t="s">
        <v>132</v>
      </c>
      <c r="L2644" s="74" t="s">
        <v>84</v>
      </c>
      <c r="M2644" s="457"/>
      <c r="N2644" s="258"/>
      <c r="O2644" s="277" t="s">
        <v>770</v>
      </c>
      <c r="P2644" s="253" t="s">
        <v>132</v>
      </c>
      <c r="Q2644" s="217" t="s">
        <v>688</v>
      </c>
      <c r="R2644" s="1193"/>
    </row>
    <row r="2645" spans="1:18" hidden="1" outlineLevel="2">
      <c r="C2645" s="7" t="s">
        <v>41</v>
      </c>
      <c r="D2645" s="96" t="s">
        <v>8935</v>
      </c>
      <c r="E2645" s="58" t="s">
        <v>9025</v>
      </c>
      <c r="F2645" s="17"/>
      <c r="G2645" s="18"/>
      <c r="H2645" s="19"/>
      <c r="I2645" s="26" t="str">
        <f>"1227"</f>
        <v>1227</v>
      </c>
      <c r="J2645" s="26" t="s">
        <v>3455</v>
      </c>
      <c r="K2645" s="33" t="s">
        <v>132</v>
      </c>
      <c r="L2645" s="31" t="s">
        <v>84</v>
      </c>
      <c r="M2645" s="717"/>
      <c r="N2645" s="718"/>
      <c r="O2645" s="719"/>
      <c r="P2645" s="719"/>
      <c r="Q2645" s="720"/>
      <c r="R2645" s="1193"/>
    </row>
    <row r="2646" spans="1:18" hidden="1" outlineLevel="2">
      <c r="C2646" s="7" t="s">
        <v>41</v>
      </c>
      <c r="D2646" s="96" t="s">
        <v>8935</v>
      </c>
      <c r="E2646" s="58" t="s">
        <v>9025</v>
      </c>
      <c r="F2646" s="17"/>
      <c r="G2646" s="18"/>
      <c r="H2646" s="19"/>
      <c r="I2646" s="20" t="s">
        <v>348</v>
      </c>
      <c r="J2646" s="20" t="s">
        <v>3456</v>
      </c>
      <c r="K2646" s="24"/>
      <c r="L2646" s="25" t="s">
        <v>84</v>
      </c>
      <c r="M2646" s="458"/>
      <c r="N2646" s="260"/>
      <c r="O2646" s="88"/>
      <c r="P2646" s="88"/>
      <c r="Q2646" s="214" t="s">
        <v>688</v>
      </c>
      <c r="R2646" s="1193"/>
    </row>
    <row r="2647" spans="1:18" hidden="1" outlineLevel="2">
      <c r="C2647" s="7" t="s">
        <v>41</v>
      </c>
      <c r="D2647" s="96" t="s">
        <v>8935</v>
      </c>
      <c r="E2647" s="58" t="s">
        <v>9025</v>
      </c>
      <c r="F2647" s="17"/>
      <c r="G2647" s="18"/>
      <c r="H2647" s="19"/>
      <c r="I2647" s="26" t="s">
        <v>349</v>
      </c>
      <c r="J2647" s="26" t="s">
        <v>3457</v>
      </c>
      <c r="K2647" s="33" t="s">
        <v>132</v>
      </c>
      <c r="L2647" s="31" t="s">
        <v>84</v>
      </c>
      <c r="M2647" s="458"/>
      <c r="N2647" s="260"/>
      <c r="O2647" s="89" t="s">
        <v>771</v>
      </c>
      <c r="P2647" s="88" t="s">
        <v>132</v>
      </c>
      <c r="Q2647" s="214" t="s">
        <v>688</v>
      </c>
      <c r="R2647" s="1193"/>
    </row>
    <row r="2648" spans="1:18" hidden="1" outlineLevel="2">
      <c r="C2648" s="7" t="s">
        <v>41</v>
      </c>
      <c r="D2648" s="96" t="s">
        <v>8935</v>
      </c>
      <c r="E2648" s="58" t="s">
        <v>9025</v>
      </c>
      <c r="F2648" s="17"/>
      <c r="G2648" s="18"/>
      <c r="H2648" s="19"/>
      <c r="I2648" s="26" t="s">
        <v>350</v>
      </c>
      <c r="J2648" s="26" t="s">
        <v>3341</v>
      </c>
      <c r="K2648" s="33" t="s">
        <v>132</v>
      </c>
      <c r="L2648" s="31" t="s">
        <v>84</v>
      </c>
      <c r="M2648" s="451"/>
      <c r="N2648" s="256"/>
      <c r="O2648" s="171"/>
      <c r="P2648" s="171"/>
      <c r="Q2648" s="218"/>
      <c r="R2648" s="1193"/>
    </row>
    <row r="2649" spans="1:18" hidden="1" outlineLevel="2">
      <c r="C2649" s="7" t="s">
        <v>41</v>
      </c>
      <c r="D2649" s="96" t="s">
        <v>8935</v>
      </c>
      <c r="E2649" s="58" t="s">
        <v>9025</v>
      </c>
      <c r="F2649" s="17"/>
      <c r="G2649" s="18"/>
      <c r="H2649" s="19"/>
      <c r="I2649" s="26" t="s">
        <v>351</v>
      </c>
      <c r="J2649" s="26" t="s">
        <v>3342</v>
      </c>
      <c r="K2649" s="33" t="s">
        <v>132</v>
      </c>
      <c r="L2649" s="31" t="s">
        <v>84</v>
      </c>
      <c r="M2649" s="451"/>
      <c r="N2649" s="256"/>
      <c r="O2649" s="171"/>
      <c r="P2649" s="171"/>
      <c r="Q2649" s="218"/>
      <c r="R2649" s="1193"/>
    </row>
    <row r="2650" spans="1:18" hidden="1" outlineLevel="2">
      <c r="C2650" s="7" t="s">
        <v>41</v>
      </c>
      <c r="D2650" s="96" t="s">
        <v>8935</v>
      </c>
      <c r="E2650" s="58" t="s">
        <v>9025</v>
      </c>
      <c r="F2650" s="17"/>
      <c r="G2650" s="18"/>
      <c r="H2650" s="19"/>
      <c r="I2650" s="26" t="s">
        <v>352</v>
      </c>
      <c r="J2650" s="26" t="s">
        <v>353</v>
      </c>
      <c r="K2650" s="33" t="s">
        <v>105</v>
      </c>
      <c r="L2650" s="31" t="s">
        <v>84</v>
      </c>
      <c r="M2650" s="451"/>
      <c r="N2650" s="256"/>
      <c r="O2650" s="171"/>
      <c r="P2650" s="171"/>
      <c r="Q2650" s="218"/>
      <c r="R2650" s="1193"/>
    </row>
    <row r="2651" spans="1:18" ht="13.5" hidden="1" outlineLevel="2" thickBot="1">
      <c r="C2651" s="7" t="s">
        <v>41</v>
      </c>
      <c r="D2651" s="96" t="s">
        <v>8935</v>
      </c>
      <c r="E2651" s="58" t="s">
        <v>9025</v>
      </c>
      <c r="F2651" s="38"/>
      <c r="G2651" s="39"/>
      <c r="H2651" s="40"/>
      <c r="I2651" s="48" t="s">
        <v>352</v>
      </c>
      <c r="J2651" s="48" t="s">
        <v>353</v>
      </c>
      <c r="K2651" s="273" t="s">
        <v>105</v>
      </c>
      <c r="L2651" s="60" t="s">
        <v>84</v>
      </c>
      <c r="M2651" s="456"/>
      <c r="N2651" s="262"/>
      <c r="O2651" s="266"/>
      <c r="P2651" s="266"/>
      <c r="Q2651" s="221"/>
      <c r="R2651" s="1194"/>
    </row>
    <row r="2652" spans="1:18" ht="13.5" hidden="1" outlineLevel="2" thickBot="1">
      <c r="C2652" s="7" t="s">
        <v>41</v>
      </c>
      <c r="D2652" s="96" t="s">
        <v>8935</v>
      </c>
      <c r="E2652" s="58" t="s">
        <v>9025</v>
      </c>
      <c r="F2652" s="198"/>
      <c r="G2652" s="198"/>
      <c r="H2652" s="198"/>
      <c r="I2652" s="198"/>
      <c r="J2652" s="198"/>
      <c r="K2652" s="198"/>
      <c r="L2652" s="198"/>
      <c r="M2652" s="9"/>
      <c r="N2652" s="9"/>
      <c r="O2652" s="9"/>
      <c r="P2652" s="9"/>
      <c r="Q2652" s="7"/>
    </row>
    <row r="2653" spans="1:18" ht="13.5" outlineLevel="1" collapsed="1" thickBot="1">
      <c r="A2653" s="7" t="s">
        <v>41</v>
      </c>
      <c r="B2653" s="7" t="s">
        <v>41</v>
      </c>
      <c r="C2653" s="7" t="s">
        <v>41</v>
      </c>
      <c r="D2653" s="96" t="s">
        <v>8935</v>
      </c>
      <c r="E2653" s="3" t="s">
        <v>9026</v>
      </c>
      <c r="F2653" s="13" t="s">
        <v>608</v>
      </c>
      <c r="G2653" s="14">
        <v>118</v>
      </c>
      <c r="H2653" s="14">
        <v>40</v>
      </c>
      <c r="I2653" s="1198" t="s">
        <v>8988</v>
      </c>
      <c r="J2653" s="1199"/>
      <c r="K2653" s="1199"/>
      <c r="L2653" s="1200"/>
      <c r="M2653" s="393" t="s">
        <v>86</v>
      </c>
      <c r="N2653" s="15"/>
      <c r="O2653" s="1190" t="s">
        <v>9017</v>
      </c>
      <c r="P2653" s="1197"/>
      <c r="Q2653" s="212" t="s">
        <v>109</v>
      </c>
    </row>
    <row r="2654" spans="1:18" ht="13" hidden="1" customHeight="1" outlineLevel="2">
      <c r="A2654" s="7" t="s">
        <v>41</v>
      </c>
      <c r="B2654" s="7" t="s">
        <v>41</v>
      </c>
      <c r="C2654" s="7" t="s">
        <v>41</v>
      </c>
      <c r="D2654" s="96" t="s">
        <v>8935</v>
      </c>
      <c r="E2654" s="58" t="s">
        <v>9026</v>
      </c>
      <c r="F2654" s="17"/>
      <c r="G2654" s="18"/>
      <c r="H2654" s="19"/>
      <c r="I2654" s="26" t="s">
        <v>259</v>
      </c>
      <c r="J2654" s="26" t="s">
        <v>3424</v>
      </c>
      <c r="K2654" s="26"/>
      <c r="L2654" s="31" t="s">
        <v>688</v>
      </c>
      <c r="M2654" s="392"/>
      <c r="N2654" s="10"/>
      <c r="O2654" s="26"/>
      <c r="P2654" s="26"/>
      <c r="Q2654" s="214" t="s">
        <v>688</v>
      </c>
      <c r="R2654" s="1201" t="s">
        <v>9022</v>
      </c>
    </row>
    <row r="2655" spans="1:18" hidden="1" outlineLevel="2">
      <c r="A2655" s="7" t="s">
        <v>41</v>
      </c>
      <c r="B2655" s="7" t="s">
        <v>41</v>
      </c>
      <c r="C2655" s="7" t="s">
        <v>41</v>
      </c>
      <c r="D2655" s="96" t="s">
        <v>8935</v>
      </c>
      <c r="E2655" s="58" t="s">
        <v>9026</v>
      </c>
      <c r="F2655" s="17"/>
      <c r="G2655" s="18"/>
      <c r="H2655" s="19"/>
      <c r="I2655" s="26" t="s">
        <v>260</v>
      </c>
      <c r="J2655" s="26" t="s">
        <v>3425</v>
      </c>
      <c r="K2655" s="26" t="s">
        <v>132</v>
      </c>
      <c r="L2655" s="31" t="s">
        <v>688</v>
      </c>
      <c r="M2655" s="392"/>
      <c r="N2655" s="10"/>
      <c r="O2655" s="47" t="s">
        <v>772</v>
      </c>
      <c r="P2655" s="26" t="s">
        <v>132</v>
      </c>
      <c r="Q2655" s="214" t="s">
        <v>688</v>
      </c>
      <c r="R2655" s="1193"/>
    </row>
    <row r="2656" spans="1:18" hidden="1" outlineLevel="2">
      <c r="A2656" s="7" t="s">
        <v>41</v>
      </c>
      <c r="B2656" s="7" t="s">
        <v>41</v>
      </c>
      <c r="C2656" s="7" t="s">
        <v>41</v>
      </c>
      <c r="D2656" s="96" t="s">
        <v>8935</v>
      </c>
      <c r="E2656" s="58" t="s">
        <v>9026</v>
      </c>
      <c r="F2656" s="17"/>
      <c r="G2656" s="18"/>
      <c r="H2656" s="19"/>
      <c r="I2656" s="26" t="s">
        <v>261</v>
      </c>
      <c r="J2656" s="26" t="s">
        <v>3426</v>
      </c>
      <c r="K2656" s="26" t="s">
        <v>265</v>
      </c>
      <c r="L2656" s="31" t="s">
        <v>84</v>
      </c>
      <c r="M2656" s="392" t="s">
        <v>86</v>
      </c>
      <c r="N2656" s="385" t="s">
        <v>655</v>
      </c>
      <c r="O2656" s="26" t="s">
        <v>8796</v>
      </c>
      <c r="P2656" s="26" t="s">
        <v>794</v>
      </c>
      <c r="Q2656" s="214" t="s">
        <v>688</v>
      </c>
      <c r="R2656" s="1193"/>
    </row>
    <row r="2657" spans="1:18" hidden="1" outlineLevel="2">
      <c r="A2657" s="7" t="s">
        <v>41</v>
      </c>
      <c r="B2657" s="7" t="s">
        <v>41</v>
      </c>
      <c r="C2657" s="7" t="s">
        <v>41</v>
      </c>
      <c r="D2657" s="96" t="s">
        <v>8935</v>
      </c>
      <c r="E2657" s="58" t="s">
        <v>9026</v>
      </c>
      <c r="F2657" s="17"/>
      <c r="G2657" s="18"/>
      <c r="H2657" s="19"/>
      <c r="I2657" s="26" t="s">
        <v>262</v>
      </c>
      <c r="J2657" s="26" t="s">
        <v>3427</v>
      </c>
      <c r="K2657" s="26" t="s">
        <v>132</v>
      </c>
      <c r="L2657" s="31" t="s">
        <v>84</v>
      </c>
      <c r="M2657" s="442"/>
      <c r="N2657" s="124"/>
      <c r="O2657" s="127"/>
      <c r="P2657" s="127"/>
      <c r="Q2657" s="218"/>
      <c r="R2657" s="1193"/>
    </row>
    <row r="2658" spans="1:18" hidden="1" outlineLevel="2">
      <c r="A2658" s="7" t="s">
        <v>41</v>
      </c>
      <c r="B2658" s="7" t="s">
        <v>41</v>
      </c>
      <c r="C2658" s="7" t="s">
        <v>41</v>
      </c>
      <c r="D2658" s="96" t="s">
        <v>8935</v>
      </c>
      <c r="E2658" s="58" t="s">
        <v>9026</v>
      </c>
      <c r="F2658" s="17"/>
      <c r="G2658" s="18"/>
      <c r="H2658" s="19"/>
      <c r="I2658" s="26" t="s">
        <v>263</v>
      </c>
      <c r="J2658" s="26" t="s">
        <v>3341</v>
      </c>
      <c r="K2658" s="26" t="s">
        <v>132</v>
      </c>
      <c r="L2658" s="31" t="s">
        <v>84</v>
      </c>
      <c r="M2658" s="442"/>
      <c r="N2658" s="124"/>
      <c r="O2658" s="127"/>
      <c r="P2658" s="127"/>
      <c r="Q2658" s="218"/>
      <c r="R2658" s="1193"/>
    </row>
    <row r="2659" spans="1:18" ht="13.5" hidden="1" outlineLevel="2" thickBot="1">
      <c r="A2659" s="7" t="s">
        <v>41</v>
      </c>
      <c r="B2659" s="7" t="s">
        <v>41</v>
      </c>
      <c r="C2659" s="7" t="s">
        <v>41</v>
      </c>
      <c r="D2659" s="96" t="s">
        <v>8935</v>
      </c>
      <c r="E2659" s="58" t="s">
        <v>9026</v>
      </c>
      <c r="F2659" s="38"/>
      <c r="G2659" s="39"/>
      <c r="H2659" s="40"/>
      <c r="I2659" s="48" t="s">
        <v>264</v>
      </c>
      <c r="J2659" s="48" t="s">
        <v>3342</v>
      </c>
      <c r="K2659" s="48" t="s">
        <v>132</v>
      </c>
      <c r="L2659" s="60" t="s">
        <v>84</v>
      </c>
      <c r="M2659" s="446"/>
      <c r="N2659" s="163"/>
      <c r="O2659" s="151"/>
      <c r="P2659" s="151"/>
      <c r="Q2659" s="221"/>
      <c r="R2659" s="1194"/>
    </row>
    <row r="2660" spans="1:18" ht="13.5" hidden="1" outlineLevel="2" thickBot="1">
      <c r="A2660" s="7" t="s">
        <v>41</v>
      </c>
      <c r="B2660" s="7" t="s">
        <v>41</v>
      </c>
      <c r="C2660" s="7" t="s">
        <v>41</v>
      </c>
      <c r="D2660" s="96" t="s">
        <v>8935</v>
      </c>
      <c r="E2660" s="58" t="s">
        <v>9026</v>
      </c>
      <c r="F2660" s="198"/>
      <c r="G2660" s="198"/>
      <c r="H2660" s="198"/>
      <c r="I2660" s="198"/>
      <c r="J2660" s="198"/>
      <c r="K2660" s="198"/>
      <c r="L2660" s="198"/>
      <c r="M2660" s="9"/>
      <c r="N2660" s="9"/>
      <c r="O2660" s="9"/>
      <c r="P2660" s="9"/>
      <c r="Q2660" s="7"/>
    </row>
    <row r="2661" spans="1:18" ht="13.5" outlineLevel="1" collapsed="1" thickBot="1">
      <c r="A2661" s="7" t="s">
        <v>41</v>
      </c>
      <c r="B2661" s="7" t="s">
        <v>41</v>
      </c>
      <c r="C2661" s="7" t="s">
        <v>41</v>
      </c>
      <c r="D2661" s="96" t="s">
        <v>8935</v>
      </c>
      <c r="E2661" s="3" t="s">
        <v>9027</v>
      </c>
      <c r="F2661" s="13" t="s">
        <v>609</v>
      </c>
      <c r="G2661" s="14">
        <v>120</v>
      </c>
      <c r="H2661" s="14">
        <v>41</v>
      </c>
      <c r="I2661" s="1198" t="s">
        <v>8989</v>
      </c>
      <c r="J2661" s="1199"/>
      <c r="K2661" s="1199"/>
      <c r="L2661" s="1200"/>
      <c r="M2661" s="391" t="s">
        <v>86</v>
      </c>
      <c r="N2661" s="15"/>
      <c r="O2661" s="1190" t="s">
        <v>9010</v>
      </c>
      <c r="P2661" s="1197"/>
      <c r="Q2661" s="212" t="s">
        <v>109</v>
      </c>
    </row>
    <row r="2662" spans="1:18" ht="13" hidden="1" customHeight="1" outlineLevel="2">
      <c r="A2662" s="7" t="s">
        <v>41</v>
      </c>
      <c r="B2662" s="7" t="s">
        <v>41</v>
      </c>
      <c r="C2662" s="7" t="s">
        <v>41</v>
      </c>
      <c r="D2662" s="96" t="s">
        <v>8935</v>
      </c>
      <c r="E2662" s="58" t="s">
        <v>9027</v>
      </c>
      <c r="F2662" s="17"/>
      <c r="G2662" s="18"/>
      <c r="H2662" s="19"/>
      <c r="I2662" s="26" t="s">
        <v>266</v>
      </c>
      <c r="J2662" s="26" t="s">
        <v>3428</v>
      </c>
      <c r="K2662" s="26"/>
      <c r="L2662" s="27" t="s">
        <v>688</v>
      </c>
      <c r="M2662" s="392"/>
      <c r="N2662" s="10"/>
      <c r="O2662" s="26"/>
      <c r="P2662" s="26"/>
      <c r="Q2662" s="222" t="s">
        <v>688</v>
      </c>
      <c r="R2662" s="1201" t="s">
        <v>9023</v>
      </c>
    </row>
    <row r="2663" spans="1:18" hidden="1" outlineLevel="2">
      <c r="A2663" s="7" t="s">
        <v>41</v>
      </c>
      <c r="B2663" s="7" t="s">
        <v>41</v>
      </c>
      <c r="C2663" s="7" t="s">
        <v>41</v>
      </c>
      <c r="D2663" s="96" t="s">
        <v>8935</v>
      </c>
      <c r="E2663" s="58" t="s">
        <v>9027</v>
      </c>
      <c r="F2663" s="17"/>
      <c r="G2663" s="18"/>
      <c r="H2663" s="19"/>
      <c r="I2663" s="26" t="s">
        <v>267</v>
      </c>
      <c r="J2663" s="26" t="s">
        <v>3429</v>
      </c>
      <c r="K2663" s="26" t="s">
        <v>132</v>
      </c>
      <c r="L2663" s="27" t="s">
        <v>688</v>
      </c>
      <c r="M2663" s="447"/>
      <c r="N2663" s="72"/>
      <c r="O2663" s="47" t="s">
        <v>773</v>
      </c>
      <c r="P2663" s="26" t="s">
        <v>132</v>
      </c>
      <c r="Q2663" s="214" t="s">
        <v>688</v>
      </c>
      <c r="R2663" s="1193"/>
    </row>
    <row r="2664" spans="1:18" hidden="1" outlineLevel="2">
      <c r="A2664" s="7" t="s">
        <v>41</v>
      </c>
      <c r="B2664" s="7" t="s">
        <v>41</v>
      </c>
      <c r="C2664" s="7" t="s">
        <v>41</v>
      </c>
      <c r="D2664" s="96" t="s">
        <v>8935</v>
      </c>
      <c r="E2664" s="58" t="s">
        <v>9027</v>
      </c>
      <c r="F2664" s="17"/>
      <c r="G2664" s="18"/>
      <c r="H2664" s="19"/>
      <c r="I2664" s="26" t="s">
        <v>268</v>
      </c>
      <c r="J2664" s="26" t="s">
        <v>3430</v>
      </c>
      <c r="K2664" s="26" t="s">
        <v>269</v>
      </c>
      <c r="L2664" s="27" t="s">
        <v>84</v>
      </c>
      <c r="M2664" s="392" t="s">
        <v>86</v>
      </c>
      <c r="N2664" s="385" t="s">
        <v>0</v>
      </c>
      <c r="O2664" s="26" t="s">
        <v>8797</v>
      </c>
      <c r="P2664" s="26" t="s">
        <v>790</v>
      </c>
      <c r="Q2664" s="214" t="s">
        <v>688</v>
      </c>
      <c r="R2664" s="1193"/>
    </row>
    <row r="2665" spans="1:18" hidden="1" outlineLevel="2">
      <c r="A2665" s="7" t="s">
        <v>41</v>
      </c>
      <c r="B2665" s="7" t="s">
        <v>41</v>
      </c>
      <c r="C2665" s="7" t="s">
        <v>41</v>
      </c>
      <c r="D2665" s="96" t="s">
        <v>8935</v>
      </c>
      <c r="E2665" s="58" t="s">
        <v>9027</v>
      </c>
      <c r="F2665" s="17"/>
      <c r="G2665" s="18"/>
      <c r="H2665" s="19"/>
      <c r="I2665" s="26" t="s">
        <v>270</v>
      </c>
      <c r="J2665" s="26" t="s">
        <v>3396</v>
      </c>
      <c r="K2665" s="26" t="s">
        <v>132</v>
      </c>
      <c r="L2665" s="27" t="s">
        <v>84</v>
      </c>
      <c r="M2665" s="442"/>
      <c r="N2665" s="124"/>
      <c r="O2665" s="127"/>
      <c r="P2665" s="127"/>
      <c r="Q2665" s="218"/>
      <c r="R2665" s="1193"/>
    </row>
    <row r="2666" spans="1:18" hidden="1" outlineLevel="2">
      <c r="A2666" s="7" t="s">
        <v>41</v>
      </c>
      <c r="B2666" s="7" t="s">
        <v>41</v>
      </c>
      <c r="C2666" s="7" t="s">
        <v>41</v>
      </c>
      <c r="D2666" s="96" t="s">
        <v>8935</v>
      </c>
      <c r="E2666" s="58" t="s">
        <v>9027</v>
      </c>
      <c r="F2666" s="17"/>
      <c r="G2666" s="18"/>
      <c r="H2666" s="19"/>
      <c r="I2666" s="26" t="s">
        <v>271</v>
      </c>
      <c r="J2666" s="26" t="s">
        <v>3411</v>
      </c>
      <c r="K2666" s="26" t="s">
        <v>132</v>
      </c>
      <c r="L2666" s="27" t="s">
        <v>84</v>
      </c>
      <c r="M2666" s="442"/>
      <c r="N2666" s="124"/>
      <c r="O2666" s="127"/>
      <c r="P2666" s="127"/>
      <c r="Q2666" s="218"/>
      <c r="R2666" s="1193"/>
    </row>
    <row r="2667" spans="1:18" ht="13.5" hidden="1" outlineLevel="2" thickBot="1">
      <c r="A2667" s="7" t="s">
        <v>41</v>
      </c>
      <c r="B2667" s="7" t="s">
        <v>41</v>
      </c>
      <c r="C2667" s="7" t="s">
        <v>41</v>
      </c>
      <c r="D2667" s="96" t="s">
        <v>8935</v>
      </c>
      <c r="E2667" s="58" t="s">
        <v>9027</v>
      </c>
      <c r="F2667" s="38"/>
      <c r="G2667" s="39"/>
      <c r="H2667" s="40"/>
      <c r="I2667" s="48" t="s">
        <v>272</v>
      </c>
      <c r="J2667" s="48" t="s">
        <v>3431</v>
      </c>
      <c r="K2667" s="48" t="s">
        <v>132</v>
      </c>
      <c r="L2667" s="49" t="s">
        <v>84</v>
      </c>
      <c r="M2667" s="446"/>
      <c r="N2667" s="140"/>
      <c r="O2667" s="151"/>
      <c r="P2667" s="151"/>
      <c r="Q2667" s="221"/>
      <c r="R2667" s="1194"/>
    </row>
    <row r="2668" spans="1:18" ht="13.5" hidden="1" outlineLevel="2" thickBot="1">
      <c r="A2668" s="7" t="s">
        <v>41</v>
      </c>
      <c r="B2668" s="7" t="s">
        <v>41</v>
      </c>
      <c r="C2668" s="7" t="s">
        <v>41</v>
      </c>
      <c r="D2668" s="96" t="s">
        <v>8935</v>
      </c>
      <c r="E2668" s="58" t="s">
        <v>9027</v>
      </c>
      <c r="F2668" s="198"/>
      <c r="G2668" s="198"/>
      <c r="H2668" s="198"/>
      <c r="I2668" s="198"/>
      <c r="J2668" s="198"/>
      <c r="K2668" s="198"/>
      <c r="L2668" s="198"/>
      <c r="M2668" s="9"/>
      <c r="N2668" s="9"/>
      <c r="O2668" s="9"/>
      <c r="P2668" s="9"/>
      <c r="Q2668" s="7"/>
    </row>
    <row r="2669" spans="1:18" ht="13.5" outlineLevel="1" collapsed="1" thickBot="1">
      <c r="A2669" s="7" t="s">
        <v>41</v>
      </c>
      <c r="B2669" s="7" t="s">
        <v>41</v>
      </c>
      <c r="C2669" s="7" t="s">
        <v>41</v>
      </c>
      <c r="D2669" s="96" t="s">
        <v>8935</v>
      </c>
      <c r="E2669" s="3" t="s">
        <v>9028</v>
      </c>
      <c r="F2669" s="13" t="s">
        <v>473</v>
      </c>
      <c r="G2669" s="14">
        <v>120</v>
      </c>
      <c r="H2669" s="14">
        <v>41</v>
      </c>
      <c r="I2669" s="1198" t="s">
        <v>8990</v>
      </c>
      <c r="J2669" s="1199"/>
      <c r="K2669" s="1199"/>
      <c r="L2669" s="1200"/>
      <c r="M2669" s="391" t="s">
        <v>86</v>
      </c>
      <c r="N2669" s="15"/>
      <c r="O2669" s="1190" t="s">
        <v>9005</v>
      </c>
      <c r="P2669" s="1197"/>
      <c r="Q2669" s="212" t="s">
        <v>109</v>
      </c>
    </row>
    <row r="2670" spans="1:18" ht="13" hidden="1" customHeight="1" outlineLevel="2">
      <c r="A2670" s="7" t="s">
        <v>41</v>
      </c>
      <c r="B2670" s="7" t="s">
        <v>41</v>
      </c>
      <c r="C2670" s="7" t="s">
        <v>41</v>
      </c>
      <c r="D2670" s="96" t="s">
        <v>8935</v>
      </c>
      <c r="E2670" s="58" t="s">
        <v>9028</v>
      </c>
      <c r="F2670" s="17"/>
      <c r="G2670" s="18"/>
      <c r="H2670" s="19"/>
      <c r="I2670" s="26" t="s">
        <v>266</v>
      </c>
      <c r="J2670" s="26" t="s">
        <v>3428</v>
      </c>
      <c r="K2670" s="26"/>
      <c r="L2670" s="27" t="s">
        <v>688</v>
      </c>
      <c r="M2670" s="392"/>
      <c r="N2670" s="10"/>
      <c r="O2670" s="26"/>
      <c r="P2670" s="26"/>
      <c r="Q2670" s="222" t="s">
        <v>688</v>
      </c>
      <c r="R2670" s="1259" t="s">
        <v>9030</v>
      </c>
    </row>
    <row r="2671" spans="1:18" hidden="1" outlineLevel="2">
      <c r="A2671" s="7" t="s">
        <v>41</v>
      </c>
      <c r="B2671" s="7" t="s">
        <v>41</v>
      </c>
      <c r="C2671" s="7" t="s">
        <v>41</v>
      </c>
      <c r="D2671" s="96" t="s">
        <v>8935</v>
      </c>
      <c r="E2671" s="58" t="s">
        <v>9028</v>
      </c>
      <c r="F2671" s="17"/>
      <c r="G2671" s="18"/>
      <c r="H2671" s="19"/>
      <c r="I2671" s="26" t="s">
        <v>267</v>
      </c>
      <c r="J2671" s="26" t="s">
        <v>3429</v>
      </c>
      <c r="K2671" s="26" t="s">
        <v>132</v>
      </c>
      <c r="L2671" s="27" t="s">
        <v>688</v>
      </c>
      <c r="M2671" s="447"/>
      <c r="N2671" s="72"/>
      <c r="O2671" s="47" t="s">
        <v>743</v>
      </c>
      <c r="P2671" s="26" t="s">
        <v>132</v>
      </c>
      <c r="Q2671" s="214" t="s">
        <v>688</v>
      </c>
      <c r="R2671" s="1230"/>
    </row>
    <row r="2672" spans="1:18" hidden="1" outlineLevel="2">
      <c r="A2672" s="7" t="s">
        <v>41</v>
      </c>
      <c r="B2672" s="7" t="s">
        <v>41</v>
      </c>
      <c r="C2672" s="7" t="s">
        <v>41</v>
      </c>
      <c r="D2672" s="96" t="s">
        <v>8935</v>
      </c>
      <c r="E2672" s="58" t="s">
        <v>9028</v>
      </c>
      <c r="F2672" s="17"/>
      <c r="G2672" s="18"/>
      <c r="H2672" s="19"/>
      <c r="I2672" s="26" t="s">
        <v>268</v>
      </c>
      <c r="J2672" s="26" t="s">
        <v>3430</v>
      </c>
      <c r="K2672" s="26" t="s">
        <v>269</v>
      </c>
      <c r="L2672" s="27" t="s">
        <v>84</v>
      </c>
      <c r="M2672" s="392" t="s">
        <v>86</v>
      </c>
      <c r="N2672" s="385" t="s">
        <v>1</v>
      </c>
      <c r="O2672" s="65" t="s">
        <v>8798</v>
      </c>
      <c r="P2672" s="26" t="s">
        <v>790</v>
      </c>
      <c r="Q2672" s="214" t="s">
        <v>688</v>
      </c>
      <c r="R2672" s="1230"/>
    </row>
    <row r="2673" spans="1:18" hidden="1" outlineLevel="2">
      <c r="A2673" s="7" t="s">
        <v>41</v>
      </c>
      <c r="B2673" s="7" t="s">
        <v>41</v>
      </c>
      <c r="C2673" s="7" t="s">
        <v>41</v>
      </c>
      <c r="D2673" s="96" t="s">
        <v>8935</v>
      </c>
      <c r="E2673" s="58" t="s">
        <v>9028</v>
      </c>
      <c r="F2673" s="17"/>
      <c r="G2673" s="18"/>
      <c r="H2673" s="19"/>
      <c r="I2673" s="26" t="s">
        <v>270</v>
      </c>
      <c r="J2673" s="26" t="s">
        <v>3396</v>
      </c>
      <c r="K2673" s="26" t="s">
        <v>132</v>
      </c>
      <c r="L2673" s="27" t="s">
        <v>84</v>
      </c>
      <c r="M2673" s="442"/>
      <c r="N2673" s="124"/>
      <c r="O2673" s="127"/>
      <c r="P2673" s="127"/>
      <c r="Q2673" s="218"/>
      <c r="R2673" s="1230"/>
    </row>
    <row r="2674" spans="1:18" hidden="1" outlineLevel="2">
      <c r="A2674" s="7" t="s">
        <v>41</v>
      </c>
      <c r="B2674" s="7" t="s">
        <v>41</v>
      </c>
      <c r="C2674" s="7" t="s">
        <v>41</v>
      </c>
      <c r="D2674" s="96" t="s">
        <v>8935</v>
      </c>
      <c r="E2674" s="58" t="s">
        <v>9028</v>
      </c>
      <c r="F2674" s="17"/>
      <c r="G2674" s="18"/>
      <c r="H2674" s="19"/>
      <c r="I2674" s="26" t="s">
        <v>271</v>
      </c>
      <c r="J2674" s="26" t="s">
        <v>3411</v>
      </c>
      <c r="K2674" s="26" t="s">
        <v>132</v>
      </c>
      <c r="L2674" s="27" t="s">
        <v>84</v>
      </c>
      <c r="M2674" s="442"/>
      <c r="N2674" s="124"/>
      <c r="O2674" s="127"/>
      <c r="P2674" s="127"/>
      <c r="Q2674" s="218"/>
      <c r="R2674" s="1230"/>
    </row>
    <row r="2675" spans="1:18" ht="13.5" hidden="1" outlineLevel="2" thickBot="1">
      <c r="A2675" s="7" t="s">
        <v>41</v>
      </c>
      <c r="B2675" s="7" t="s">
        <v>41</v>
      </c>
      <c r="C2675" s="7" t="s">
        <v>41</v>
      </c>
      <c r="D2675" s="96" t="s">
        <v>8935</v>
      </c>
      <c r="E2675" s="58" t="s">
        <v>9028</v>
      </c>
      <c r="F2675" s="38"/>
      <c r="G2675" s="39"/>
      <c r="H2675" s="40"/>
      <c r="I2675" s="48" t="s">
        <v>272</v>
      </c>
      <c r="J2675" s="48" t="s">
        <v>3431</v>
      </c>
      <c r="K2675" s="48" t="s">
        <v>132</v>
      </c>
      <c r="L2675" s="49" t="s">
        <v>84</v>
      </c>
      <c r="M2675" s="446"/>
      <c r="N2675" s="140"/>
      <c r="O2675" s="151"/>
      <c r="P2675" s="151"/>
      <c r="Q2675" s="221"/>
      <c r="R2675" s="1260"/>
    </row>
    <row r="2676" spans="1:18" ht="13.5" hidden="1" outlineLevel="2" thickBot="1">
      <c r="A2676" s="7" t="s">
        <v>41</v>
      </c>
      <c r="B2676" s="7" t="s">
        <v>41</v>
      </c>
      <c r="C2676" s="7" t="s">
        <v>41</v>
      </c>
      <c r="D2676" s="96" t="s">
        <v>8935</v>
      </c>
      <c r="E2676" s="58" t="s">
        <v>9028</v>
      </c>
      <c r="F2676" s="198"/>
      <c r="G2676" s="198"/>
      <c r="H2676" s="198"/>
      <c r="I2676" s="198"/>
      <c r="J2676" s="198"/>
      <c r="K2676" s="198"/>
      <c r="L2676" s="198"/>
      <c r="M2676" s="9"/>
      <c r="N2676" s="9"/>
      <c r="O2676" s="9"/>
      <c r="P2676" s="9"/>
      <c r="Q2676" s="7"/>
    </row>
    <row r="2677" spans="1:18" ht="13.5" outlineLevel="1" collapsed="1" thickBot="1">
      <c r="A2677" s="7" t="s">
        <v>41</v>
      </c>
      <c r="B2677" s="7" t="s">
        <v>41</v>
      </c>
      <c r="D2677" s="96" t="s">
        <v>8935</v>
      </c>
      <c r="E2677" s="3" t="s">
        <v>9029</v>
      </c>
      <c r="F2677" s="13" t="s">
        <v>75</v>
      </c>
      <c r="G2677" s="14">
        <v>113</v>
      </c>
      <c r="H2677" s="14">
        <v>38</v>
      </c>
      <c r="I2677" s="1198" t="s">
        <v>3856</v>
      </c>
      <c r="J2677" s="1199"/>
      <c r="K2677" s="1199"/>
      <c r="L2677" s="1200"/>
      <c r="M2677" s="393" t="s">
        <v>86</v>
      </c>
      <c r="N2677" s="15"/>
      <c r="O2677" s="1190" t="s">
        <v>5535</v>
      </c>
      <c r="P2677" s="1197"/>
      <c r="Q2677" s="212" t="s">
        <v>109</v>
      </c>
    </row>
    <row r="2678" spans="1:18" hidden="1" outlineLevel="2">
      <c r="A2678" s="7" t="s">
        <v>41</v>
      </c>
      <c r="B2678" s="7" t="s">
        <v>41</v>
      </c>
      <c r="D2678" s="96" t="s">
        <v>8935</v>
      </c>
      <c r="E2678" s="58" t="s">
        <v>9029</v>
      </c>
      <c r="F2678" s="17"/>
      <c r="G2678" s="18"/>
      <c r="H2678" s="19"/>
      <c r="I2678" s="26" t="str">
        <f>"5463"</f>
        <v>5463</v>
      </c>
      <c r="J2678" s="26" t="s">
        <v>3450</v>
      </c>
      <c r="K2678" s="33" t="s">
        <v>132</v>
      </c>
      <c r="L2678" s="31" t="s">
        <v>688</v>
      </c>
      <c r="M2678" s="455"/>
      <c r="N2678" s="252"/>
      <c r="O2678" s="89" t="s">
        <v>769</v>
      </c>
      <c r="P2678" s="88" t="s">
        <v>132</v>
      </c>
      <c r="Q2678" s="214" t="s">
        <v>688</v>
      </c>
    </row>
    <row r="2679" spans="1:18" hidden="1" outlineLevel="2">
      <c r="A2679" s="7" t="s">
        <v>41</v>
      </c>
      <c r="B2679" s="7" t="s">
        <v>41</v>
      </c>
      <c r="D2679" s="96" t="s">
        <v>8935</v>
      </c>
      <c r="E2679" s="58" t="s">
        <v>9029</v>
      </c>
      <c r="F2679" s="17"/>
      <c r="G2679" s="18"/>
      <c r="H2679" s="19"/>
      <c r="I2679" s="20" t="s">
        <v>345</v>
      </c>
      <c r="J2679" s="20" t="s">
        <v>3451</v>
      </c>
      <c r="K2679" s="24"/>
      <c r="L2679" s="25" t="s">
        <v>84</v>
      </c>
      <c r="M2679" s="452"/>
      <c r="N2679" s="255"/>
      <c r="O2679" s="270"/>
      <c r="P2679" s="270"/>
      <c r="Q2679" s="219"/>
    </row>
    <row r="2680" spans="1:18" hidden="1" outlineLevel="2">
      <c r="A2680" s="7" t="s">
        <v>41</v>
      </c>
      <c r="B2680" s="7" t="s">
        <v>41</v>
      </c>
      <c r="D2680" s="96" t="s">
        <v>8935</v>
      </c>
      <c r="E2680" s="58" t="s">
        <v>9029</v>
      </c>
      <c r="F2680" s="17"/>
      <c r="G2680" s="18"/>
      <c r="H2680" s="19"/>
      <c r="I2680" s="26" t="s">
        <v>346</v>
      </c>
      <c r="J2680" s="26" t="s">
        <v>3452</v>
      </c>
      <c r="K2680" s="33" t="s">
        <v>105</v>
      </c>
      <c r="L2680" s="31" t="s">
        <v>84</v>
      </c>
      <c r="M2680" s="451"/>
      <c r="N2680" s="256"/>
      <c r="O2680" s="171"/>
      <c r="P2680" s="171"/>
      <c r="Q2680" s="218"/>
    </row>
    <row r="2681" spans="1:18" hidden="1" outlineLevel="2">
      <c r="A2681" s="7" t="s">
        <v>41</v>
      </c>
      <c r="B2681" s="7" t="s">
        <v>41</v>
      </c>
      <c r="D2681" s="96" t="s">
        <v>8935</v>
      </c>
      <c r="E2681" s="58" t="s">
        <v>9029</v>
      </c>
      <c r="F2681" s="17"/>
      <c r="G2681" s="18"/>
      <c r="H2681" s="19"/>
      <c r="I2681" s="54" t="s">
        <v>347</v>
      </c>
      <c r="J2681" s="54" t="s">
        <v>3453</v>
      </c>
      <c r="K2681" s="73" t="s">
        <v>132</v>
      </c>
      <c r="L2681" s="55" t="s">
        <v>84</v>
      </c>
      <c r="M2681" s="451"/>
      <c r="N2681" s="256"/>
      <c r="O2681" s="171"/>
      <c r="P2681" s="171"/>
      <c r="Q2681" s="218"/>
    </row>
    <row r="2682" spans="1:18" hidden="1" outlineLevel="2">
      <c r="A2682" s="7" t="s">
        <v>41</v>
      </c>
      <c r="B2682" s="7" t="s">
        <v>41</v>
      </c>
      <c r="D2682" s="96" t="s">
        <v>8935</v>
      </c>
      <c r="E2682" s="58" t="s">
        <v>9029</v>
      </c>
      <c r="F2682" s="17"/>
      <c r="G2682" s="18"/>
      <c r="H2682" s="19"/>
      <c r="I2682" s="34" t="str">
        <f>"4471"</f>
        <v>4471</v>
      </c>
      <c r="J2682" s="34" t="s">
        <v>3454</v>
      </c>
      <c r="K2682" s="36" t="s">
        <v>132</v>
      </c>
      <c r="L2682" s="74" t="s">
        <v>84</v>
      </c>
      <c r="M2682" s="457"/>
      <c r="N2682" s="258"/>
      <c r="O2682" s="277" t="s">
        <v>770</v>
      </c>
      <c r="P2682" s="253" t="s">
        <v>132</v>
      </c>
      <c r="Q2682" s="217" t="s">
        <v>688</v>
      </c>
    </row>
    <row r="2683" spans="1:18" ht="36" hidden="1" outlineLevel="2">
      <c r="A2683" s="7" t="s">
        <v>41</v>
      </c>
      <c r="B2683" s="7" t="s">
        <v>41</v>
      </c>
      <c r="D2683" s="96" t="s">
        <v>8935</v>
      </c>
      <c r="E2683" s="58" t="s">
        <v>9029</v>
      </c>
      <c r="F2683" s="17"/>
      <c r="G2683" s="18"/>
      <c r="H2683" s="19"/>
      <c r="I2683" s="26" t="str">
        <f>"1227"</f>
        <v>1227</v>
      </c>
      <c r="J2683" s="26" t="s">
        <v>3455</v>
      </c>
      <c r="K2683" s="33" t="s">
        <v>132</v>
      </c>
      <c r="L2683" s="31" t="s">
        <v>84</v>
      </c>
      <c r="M2683" s="397" t="s">
        <v>86</v>
      </c>
      <c r="N2683" s="414" t="s">
        <v>2</v>
      </c>
      <c r="O2683" s="278" t="s">
        <v>3934</v>
      </c>
      <c r="P2683" s="253" t="s">
        <v>102</v>
      </c>
      <c r="Q2683" s="217" t="s">
        <v>688</v>
      </c>
    </row>
    <row r="2684" spans="1:18" hidden="1" outlineLevel="2">
      <c r="A2684" s="7" t="s">
        <v>41</v>
      </c>
      <c r="B2684" s="7" t="s">
        <v>41</v>
      </c>
      <c r="D2684" s="96" t="s">
        <v>8935</v>
      </c>
      <c r="E2684" s="58" t="s">
        <v>9029</v>
      </c>
      <c r="F2684" s="17"/>
      <c r="G2684" s="18"/>
      <c r="H2684" s="19"/>
      <c r="I2684" s="20" t="s">
        <v>348</v>
      </c>
      <c r="J2684" s="20" t="s">
        <v>3456</v>
      </c>
      <c r="K2684" s="24"/>
      <c r="L2684" s="25" t="s">
        <v>84</v>
      </c>
      <c r="M2684" s="458"/>
      <c r="N2684" s="260"/>
      <c r="O2684" s="88"/>
      <c r="P2684" s="88"/>
      <c r="Q2684" s="214" t="s">
        <v>688</v>
      </c>
    </row>
    <row r="2685" spans="1:18" hidden="1" outlineLevel="2">
      <c r="A2685" s="7" t="s">
        <v>41</v>
      </c>
      <c r="B2685" s="7" t="s">
        <v>41</v>
      </c>
      <c r="D2685" s="96" t="s">
        <v>8935</v>
      </c>
      <c r="E2685" s="58" t="s">
        <v>9029</v>
      </c>
      <c r="F2685" s="17"/>
      <c r="G2685" s="18"/>
      <c r="H2685" s="19"/>
      <c r="I2685" s="26" t="s">
        <v>349</v>
      </c>
      <c r="J2685" s="26" t="s">
        <v>3457</v>
      </c>
      <c r="K2685" s="33" t="s">
        <v>132</v>
      </c>
      <c r="L2685" s="31" t="s">
        <v>84</v>
      </c>
      <c r="M2685" s="458"/>
      <c r="N2685" s="260"/>
      <c r="O2685" s="89" t="s">
        <v>771</v>
      </c>
      <c r="P2685" s="88" t="s">
        <v>132</v>
      </c>
      <c r="Q2685" s="214" t="s">
        <v>688</v>
      </c>
    </row>
    <row r="2686" spans="1:18" hidden="1" outlineLevel="2">
      <c r="A2686" s="7" t="s">
        <v>41</v>
      </c>
      <c r="B2686" s="7" t="s">
        <v>41</v>
      </c>
      <c r="D2686" s="96" t="s">
        <v>8935</v>
      </c>
      <c r="E2686" s="58" t="s">
        <v>9029</v>
      </c>
      <c r="F2686" s="17"/>
      <c r="G2686" s="18"/>
      <c r="H2686" s="19"/>
      <c r="I2686" s="26" t="s">
        <v>350</v>
      </c>
      <c r="J2686" s="26" t="s">
        <v>3341</v>
      </c>
      <c r="K2686" s="33" t="s">
        <v>132</v>
      </c>
      <c r="L2686" s="31" t="s">
        <v>84</v>
      </c>
      <c r="M2686" s="451"/>
      <c r="N2686" s="256"/>
      <c r="O2686" s="171"/>
      <c r="P2686" s="171"/>
      <c r="Q2686" s="218"/>
    </row>
    <row r="2687" spans="1:18" hidden="1" outlineLevel="2">
      <c r="A2687" s="7" t="s">
        <v>41</v>
      </c>
      <c r="B2687" s="7" t="s">
        <v>41</v>
      </c>
      <c r="D2687" s="96" t="s">
        <v>8935</v>
      </c>
      <c r="E2687" s="58" t="s">
        <v>9029</v>
      </c>
      <c r="F2687" s="17"/>
      <c r="G2687" s="18"/>
      <c r="H2687" s="19"/>
      <c r="I2687" s="26" t="s">
        <v>351</v>
      </c>
      <c r="J2687" s="26" t="s">
        <v>3342</v>
      </c>
      <c r="K2687" s="33" t="s">
        <v>132</v>
      </c>
      <c r="L2687" s="31" t="s">
        <v>84</v>
      </c>
      <c r="M2687" s="451"/>
      <c r="N2687" s="256"/>
      <c r="O2687" s="171"/>
      <c r="P2687" s="171"/>
      <c r="Q2687" s="218"/>
    </row>
    <row r="2688" spans="1:18" hidden="1" outlineLevel="2">
      <c r="A2688" s="7" t="s">
        <v>41</v>
      </c>
      <c r="B2688" s="7" t="s">
        <v>41</v>
      </c>
      <c r="D2688" s="96" t="s">
        <v>8935</v>
      </c>
      <c r="E2688" s="58" t="s">
        <v>9029</v>
      </c>
      <c r="F2688" s="17"/>
      <c r="G2688" s="18"/>
      <c r="H2688" s="19"/>
      <c r="I2688" s="26" t="s">
        <v>352</v>
      </c>
      <c r="J2688" s="26" t="s">
        <v>353</v>
      </c>
      <c r="K2688" s="33" t="s">
        <v>105</v>
      </c>
      <c r="L2688" s="31" t="s">
        <v>84</v>
      </c>
      <c r="M2688" s="451"/>
      <c r="N2688" s="256"/>
      <c r="O2688" s="171"/>
      <c r="P2688" s="171"/>
      <c r="Q2688" s="218"/>
    </row>
    <row r="2689" spans="1:18" ht="13.5" hidden="1" outlineLevel="2" thickBot="1">
      <c r="A2689" s="7" t="s">
        <v>41</v>
      </c>
      <c r="B2689" s="7" t="s">
        <v>41</v>
      </c>
      <c r="D2689" s="96" t="s">
        <v>8935</v>
      </c>
      <c r="E2689" s="58" t="s">
        <v>9029</v>
      </c>
      <c r="F2689" s="38"/>
      <c r="G2689" s="39"/>
      <c r="H2689" s="40"/>
      <c r="I2689" s="48" t="s">
        <v>352</v>
      </c>
      <c r="J2689" s="48" t="s">
        <v>353</v>
      </c>
      <c r="K2689" s="273" t="s">
        <v>105</v>
      </c>
      <c r="L2689" s="60" t="s">
        <v>84</v>
      </c>
      <c r="M2689" s="456"/>
      <c r="N2689" s="262"/>
      <c r="O2689" s="266"/>
      <c r="P2689" s="266"/>
      <c r="Q2689" s="221"/>
    </row>
    <row r="2690" spans="1:18" ht="13.5" hidden="1" outlineLevel="2" thickBot="1">
      <c r="A2690" s="7" t="s">
        <v>41</v>
      </c>
      <c r="B2690" s="7" t="s">
        <v>41</v>
      </c>
      <c r="D2690" s="96" t="s">
        <v>8935</v>
      </c>
      <c r="E2690" s="58" t="s">
        <v>9029</v>
      </c>
      <c r="F2690" s="198"/>
      <c r="G2690" s="198"/>
      <c r="H2690" s="198"/>
      <c r="I2690" s="198"/>
      <c r="J2690" s="198"/>
      <c r="K2690" s="198"/>
      <c r="L2690" s="198"/>
      <c r="M2690" s="9"/>
      <c r="N2690" s="9"/>
      <c r="O2690" s="9"/>
      <c r="P2690" s="9"/>
      <c r="Q2690" s="7"/>
    </row>
    <row r="2691" spans="1:18" ht="13.5" outlineLevel="1" collapsed="1" thickBot="1">
      <c r="C2691" s="7" t="s">
        <v>41</v>
      </c>
      <c r="D2691" s="96" t="s">
        <v>8935</v>
      </c>
      <c r="E2691" s="3" t="s">
        <v>9029</v>
      </c>
      <c r="F2691" s="13" t="s">
        <v>75</v>
      </c>
      <c r="G2691" s="14">
        <v>113</v>
      </c>
      <c r="H2691" s="14">
        <v>38</v>
      </c>
      <c r="I2691" s="1198" t="s">
        <v>8991</v>
      </c>
      <c r="J2691" s="1199"/>
      <c r="K2691" s="1199"/>
      <c r="L2691" s="1200"/>
      <c r="M2691" s="393" t="s">
        <v>86</v>
      </c>
      <c r="N2691" s="15"/>
      <c r="O2691" s="1190" t="s">
        <v>9006</v>
      </c>
      <c r="P2691" s="1197"/>
      <c r="Q2691" s="212" t="s">
        <v>109</v>
      </c>
    </row>
    <row r="2692" spans="1:18" ht="13" hidden="1" customHeight="1" outlineLevel="2">
      <c r="C2692" s="7" t="s">
        <v>41</v>
      </c>
      <c r="D2692" s="96" t="s">
        <v>8935</v>
      </c>
      <c r="E2692" s="58" t="s">
        <v>9029</v>
      </c>
      <c r="F2692" s="17"/>
      <c r="G2692" s="18"/>
      <c r="H2692" s="19"/>
      <c r="I2692" s="26" t="str">
        <f>"5463"</f>
        <v>5463</v>
      </c>
      <c r="J2692" s="26" t="s">
        <v>3450</v>
      </c>
      <c r="K2692" s="33" t="s">
        <v>132</v>
      </c>
      <c r="L2692" s="31" t="s">
        <v>688</v>
      </c>
      <c r="M2692" s="455"/>
      <c r="N2692" s="252"/>
      <c r="O2692" s="89" t="s">
        <v>769</v>
      </c>
      <c r="P2692" s="88" t="s">
        <v>132</v>
      </c>
      <c r="Q2692" s="214" t="s">
        <v>688</v>
      </c>
      <c r="R2692" s="1201" t="s">
        <v>9031</v>
      </c>
    </row>
    <row r="2693" spans="1:18" hidden="1" outlineLevel="2">
      <c r="C2693" s="7" t="s">
        <v>41</v>
      </c>
      <c r="D2693" s="96" t="s">
        <v>8935</v>
      </c>
      <c r="E2693" s="58" t="s">
        <v>9029</v>
      </c>
      <c r="F2693" s="17"/>
      <c r="G2693" s="18"/>
      <c r="H2693" s="19"/>
      <c r="I2693" s="20" t="s">
        <v>345</v>
      </c>
      <c r="J2693" s="20" t="s">
        <v>3451</v>
      </c>
      <c r="K2693" s="24"/>
      <c r="L2693" s="25" t="s">
        <v>84</v>
      </c>
      <c r="M2693" s="201"/>
      <c r="N2693" s="279"/>
      <c r="O2693" s="280"/>
      <c r="P2693" s="280"/>
      <c r="Q2693" s="213" t="s">
        <v>688</v>
      </c>
      <c r="R2693" s="1193"/>
    </row>
    <row r="2694" spans="1:18" hidden="1" outlineLevel="2">
      <c r="C2694" s="7" t="s">
        <v>41</v>
      </c>
      <c r="D2694" s="96" t="s">
        <v>8935</v>
      </c>
      <c r="E2694" s="58" t="s">
        <v>9029</v>
      </c>
      <c r="F2694" s="17"/>
      <c r="G2694" s="18"/>
      <c r="H2694" s="19"/>
      <c r="I2694" s="26" t="s">
        <v>346</v>
      </c>
      <c r="J2694" s="26" t="s">
        <v>3452</v>
      </c>
      <c r="K2694" s="33" t="s">
        <v>105</v>
      </c>
      <c r="L2694" s="31" t="s">
        <v>84</v>
      </c>
      <c r="M2694" s="396" t="s">
        <v>86</v>
      </c>
      <c r="N2694" s="412" t="s">
        <v>6678</v>
      </c>
      <c r="O2694" s="88" t="s">
        <v>8800</v>
      </c>
      <c r="P2694" s="88" t="s">
        <v>105</v>
      </c>
      <c r="Q2694" s="216" t="s">
        <v>84</v>
      </c>
      <c r="R2694" s="1193"/>
    </row>
    <row r="2695" spans="1:18" ht="120" hidden="1" outlineLevel="2">
      <c r="C2695" s="7" t="s">
        <v>41</v>
      </c>
      <c r="D2695" s="96" t="s">
        <v>8935</v>
      </c>
      <c r="E2695" s="58" t="s">
        <v>9029</v>
      </c>
      <c r="F2695" s="17"/>
      <c r="G2695" s="18"/>
      <c r="H2695" s="19"/>
      <c r="I2695" s="54" t="s">
        <v>347</v>
      </c>
      <c r="J2695" s="54" t="s">
        <v>3453</v>
      </c>
      <c r="K2695" s="73" t="s">
        <v>132</v>
      </c>
      <c r="L2695" s="55" t="s">
        <v>84</v>
      </c>
      <c r="M2695" s="396" t="s">
        <v>86</v>
      </c>
      <c r="N2695" s="412" t="s">
        <v>1105</v>
      </c>
      <c r="O2695" s="90" t="s">
        <v>9032</v>
      </c>
      <c r="P2695" s="88" t="s">
        <v>132</v>
      </c>
      <c r="Q2695" s="216" t="s">
        <v>84</v>
      </c>
      <c r="R2695" s="1193"/>
    </row>
    <row r="2696" spans="1:18" hidden="1" outlineLevel="2">
      <c r="C2696" s="7" t="s">
        <v>41</v>
      </c>
      <c r="D2696" s="96" t="s">
        <v>8935</v>
      </c>
      <c r="E2696" s="58" t="s">
        <v>9029</v>
      </c>
      <c r="F2696" s="17"/>
      <c r="G2696" s="18"/>
      <c r="H2696" s="19"/>
      <c r="I2696" s="34" t="str">
        <f>"4471"</f>
        <v>4471</v>
      </c>
      <c r="J2696" s="34" t="s">
        <v>3454</v>
      </c>
      <c r="K2696" s="36" t="s">
        <v>132</v>
      </c>
      <c r="L2696" s="74" t="s">
        <v>84</v>
      </c>
      <c r="M2696" s="457"/>
      <c r="N2696" s="258"/>
      <c r="O2696" s="277" t="s">
        <v>770</v>
      </c>
      <c r="P2696" s="253" t="s">
        <v>132</v>
      </c>
      <c r="Q2696" s="217" t="s">
        <v>688</v>
      </c>
      <c r="R2696" s="1193"/>
    </row>
    <row r="2697" spans="1:18" hidden="1" outlineLevel="2">
      <c r="C2697" s="7" t="s">
        <v>41</v>
      </c>
      <c r="D2697" s="96" t="s">
        <v>8935</v>
      </c>
      <c r="E2697" s="58" t="s">
        <v>9029</v>
      </c>
      <c r="F2697" s="17"/>
      <c r="G2697" s="18"/>
      <c r="H2697" s="19"/>
      <c r="I2697" s="26" t="str">
        <f>"1227"</f>
        <v>1227</v>
      </c>
      <c r="J2697" s="26" t="s">
        <v>3455</v>
      </c>
      <c r="K2697" s="33" t="s">
        <v>132</v>
      </c>
      <c r="L2697" s="31" t="s">
        <v>84</v>
      </c>
      <c r="M2697" s="717"/>
      <c r="N2697" s="718"/>
      <c r="O2697" s="719"/>
      <c r="P2697" s="719"/>
      <c r="Q2697" s="720"/>
      <c r="R2697" s="1193"/>
    </row>
    <row r="2698" spans="1:18" hidden="1" outlineLevel="2">
      <c r="C2698" s="7" t="s">
        <v>41</v>
      </c>
      <c r="D2698" s="96" t="s">
        <v>8935</v>
      </c>
      <c r="E2698" s="58" t="s">
        <v>9029</v>
      </c>
      <c r="F2698" s="17"/>
      <c r="G2698" s="18"/>
      <c r="H2698" s="19"/>
      <c r="I2698" s="20" t="s">
        <v>348</v>
      </c>
      <c r="J2698" s="20" t="s">
        <v>3456</v>
      </c>
      <c r="K2698" s="24"/>
      <c r="L2698" s="25" t="s">
        <v>84</v>
      </c>
      <c r="M2698" s="458"/>
      <c r="N2698" s="260"/>
      <c r="O2698" s="88"/>
      <c r="P2698" s="88"/>
      <c r="Q2698" s="214" t="s">
        <v>688</v>
      </c>
      <c r="R2698" s="1193"/>
    </row>
    <row r="2699" spans="1:18" hidden="1" outlineLevel="2">
      <c r="C2699" s="7" t="s">
        <v>41</v>
      </c>
      <c r="D2699" s="96" t="s">
        <v>8935</v>
      </c>
      <c r="E2699" s="58" t="s">
        <v>9029</v>
      </c>
      <c r="F2699" s="17"/>
      <c r="G2699" s="18"/>
      <c r="H2699" s="19"/>
      <c r="I2699" s="26" t="s">
        <v>349</v>
      </c>
      <c r="J2699" s="26" t="s">
        <v>3457</v>
      </c>
      <c r="K2699" s="33" t="s">
        <v>132</v>
      </c>
      <c r="L2699" s="31" t="s">
        <v>84</v>
      </c>
      <c r="M2699" s="458"/>
      <c r="N2699" s="260"/>
      <c r="O2699" s="89" t="s">
        <v>771</v>
      </c>
      <c r="P2699" s="88" t="s">
        <v>132</v>
      </c>
      <c r="Q2699" s="214" t="s">
        <v>688</v>
      </c>
      <c r="R2699" s="1193"/>
    </row>
    <row r="2700" spans="1:18" hidden="1" outlineLevel="2">
      <c r="C2700" s="7" t="s">
        <v>41</v>
      </c>
      <c r="D2700" s="96" t="s">
        <v>8935</v>
      </c>
      <c r="E2700" s="58" t="s">
        <v>9029</v>
      </c>
      <c r="F2700" s="17"/>
      <c r="G2700" s="18"/>
      <c r="H2700" s="19"/>
      <c r="I2700" s="26" t="s">
        <v>350</v>
      </c>
      <c r="J2700" s="26" t="s">
        <v>3341</v>
      </c>
      <c r="K2700" s="33" t="s">
        <v>132</v>
      </c>
      <c r="L2700" s="31" t="s">
        <v>84</v>
      </c>
      <c r="M2700" s="451"/>
      <c r="N2700" s="256"/>
      <c r="O2700" s="171"/>
      <c r="P2700" s="171"/>
      <c r="Q2700" s="218"/>
      <c r="R2700" s="1193"/>
    </row>
    <row r="2701" spans="1:18" hidden="1" outlineLevel="2">
      <c r="C2701" s="7" t="s">
        <v>41</v>
      </c>
      <c r="D2701" s="96" t="s">
        <v>8935</v>
      </c>
      <c r="E2701" s="58" t="s">
        <v>9029</v>
      </c>
      <c r="F2701" s="17"/>
      <c r="G2701" s="18"/>
      <c r="H2701" s="19"/>
      <c r="I2701" s="26" t="s">
        <v>351</v>
      </c>
      <c r="J2701" s="26" t="s">
        <v>3342</v>
      </c>
      <c r="K2701" s="33" t="s">
        <v>132</v>
      </c>
      <c r="L2701" s="31" t="s">
        <v>84</v>
      </c>
      <c r="M2701" s="451"/>
      <c r="N2701" s="256"/>
      <c r="O2701" s="171"/>
      <c r="P2701" s="171"/>
      <c r="Q2701" s="218"/>
      <c r="R2701" s="1193"/>
    </row>
    <row r="2702" spans="1:18" hidden="1" outlineLevel="2">
      <c r="C2702" s="7" t="s">
        <v>41</v>
      </c>
      <c r="D2702" s="96" t="s">
        <v>8935</v>
      </c>
      <c r="E2702" s="58" t="s">
        <v>9029</v>
      </c>
      <c r="F2702" s="17"/>
      <c r="G2702" s="18"/>
      <c r="H2702" s="19"/>
      <c r="I2702" s="26" t="s">
        <v>352</v>
      </c>
      <c r="J2702" s="26" t="s">
        <v>353</v>
      </c>
      <c r="K2702" s="33" t="s">
        <v>105</v>
      </c>
      <c r="L2702" s="31" t="s">
        <v>84</v>
      </c>
      <c r="M2702" s="451"/>
      <c r="N2702" s="256"/>
      <c r="O2702" s="171"/>
      <c r="P2702" s="171"/>
      <c r="Q2702" s="218"/>
      <c r="R2702" s="1193"/>
    </row>
    <row r="2703" spans="1:18" ht="13.5" hidden="1" outlineLevel="2" thickBot="1">
      <c r="C2703" s="7" t="s">
        <v>41</v>
      </c>
      <c r="D2703" s="96" t="s">
        <v>8935</v>
      </c>
      <c r="E2703" s="58" t="s">
        <v>9029</v>
      </c>
      <c r="F2703" s="38"/>
      <c r="G2703" s="39"/>
      <c r="H2703" s="40"/>
      <c r="I2703" s="48" t="s">
        <v>352</v>
      </c>
      <c r="J2703" s="48" t="s">
        <v>353</v>
      </c>
      <c r="K2703" s="273" t="s">
        <v>105</v>
      </c>
      <c r="L2703" s="60" t="s">
        <v>84</v>
      </c>
      <c r="M2703" s="456"/>
      <c r="N2703" s="262"/>
      <c r="O2703" s="266"/>
      <c r="P2703" s="266"/>
      <c r="Q2703" s="221"/>
      <c r="R2703" s="1194"/>
    </row>
    <row r="2704" spans="1:18" ht="13.5" hidden="1" outlineLevel="2" thickBot="1">
      <c r="C2704" s="7" t="s">
        <v>41</v>
      </c>
      <c r="D2704" s="96" t="s">
        <v>8935</v>
      </c>
      <c r="E2704" s="58" t="s">
        <v>9029</v>
      </c>
      <c r="F2704" s="198"/>
      <c r="G2704" s="198"/>
      <c r="H2704" s="198"/>
      <c r="I2704" s="198"/>
      <c r="J2704" s="198"/>
      <c r="K2704" s="198"/>
      <c r="L2704" s="198"/>
      <c r="M2704" s="9"/>
      <c r="N2704" s="9"/>
      <c r="O2704" s="9"/>
      <c r="P2704" s="9"/>
      <c r="Q2704" s="7"/>
    </row>
    <row r="2705" spans="1:18" ht="13.5" outlineLevel="1" collapsed="1" thickBot="1">
      <c r="A2705" s="7" t="s">
        <v>41</v>
      </c>
      <c r="B2705" s="7" t="s">
        <v>41</v>
      </c>
      <c r="C2705" s="7" t="s">
        <v>41</v>
      </c>
      <c r="D2705" s="96" t="s">
        <v>8935</v>
      </c>
      <c r="E2705" s="3" t="s">
        <v>9034</v>
      </c>
      <c r="F2705" s="13" t="s">
        <v>608</v>
      </c>
      <c r="G2705" s="14">
        <v>118</v>
      </c>
      <c r="H2705" s="14">
        <v>40</v>
      </c>
      <c r="I2705" s="1198" t="s">
        <v>8992</v>
      </c>
      <c r="J2705" s="1199"/>
      <c r="K2705" s="1199"/>
      <c r="L2705" s="1200"/>
      <c r="M2705" s="393" t="s">
        <v>86</v>
      </c>
      <c r="N2705" s="15"/>
      <c r="O2705" s="1190" t="s">
        <v>9016</v>
      </c>
      <c r="P2705" s="1197"/>
      <c r="Q2705" s="212" t="s">
        <v>109</v>
      </c>
    </row>
    <row r="2706" spans="1:18" ht="13" hidden="1" customHeight="1" outlineLevel="2">
      <c r="A2706" s="7" t="s">
        <v>41</v>
      </c>
      <c r="B2706" s="7" t="s">
        <v>41</v>
      </c>
      <c r="C2706" s="7" t="s">
        <v>41</v>
      </c>
      <c r="D2706" s="96" t="s">
        <v>8935</v>
      </c>
      <c r="E2706" s="58" t="s">
        <v>9034</v>
      </c>
      <c r="F2706" s="17"/>
      <c r="G2706" s="18"/>
      <c r="H2706" s="19"/>
      <c r="I2706" s="26" t="s">
        <v>259</v>
      </c>
      <c r="J2706" s="26" t="s">
        <v>3424</v>
      </c>
      <c r="K2706" s="26"/>
      <c r="L2706" s="31" t="s">
        <v>688</v>
      </c>
      <c r="M2706" s="392"/>
      <c r="N2706" s="10"/>
      <c r="O2706" s="26"/>
      <c r="P2706" s="26"/>
      <c r="Q2706" s="214" t="s">
        <v>688</v>
      </c>
      <c r="R2706" s="1201" t="s">
        <v>9033</v>
      </c>
    </row>
    <row r="2707" spans="1:18" hidden="1" outlineLevel="2">
      <c r="A2707" s="7" t="s">
        <v>41</v>
      </c>
      <c r="B2707" s="7" t="s">
        <v>41</v>
      </c>
      <c r="C2707" s="7" t="s">
        <v>41</v>
      </c>
      <c r="D2707" s="96" t="s">
        <v>8935</v>
      </c>
      <c r="E2707" s="58" t="s">
        <v>9034</v>
      </c>
      <c r="F2707" s="17"/>
      <c r="G2707" s="18"/>
      <c r="H2707" s="19"/>
      <c r="I2707" s="26" t="s">
        <v>260</v>
      </c>
      <c r="J2707" s="26" t="s">
        <v>3425</v>
      </c>
      <c r="K2707" s="26" t="s">
        <v>132</v>
      </c>
      <c r="L2707" s="31" t="s">
        <v>688</v>
      </c>
      <c r="M2707" s="392"/>
      <c r="N2707" s="10"/>
      <c r="O2707" s="47" t="s">
        <v>772</v>
      </c>
      <c r="P2707" s="26" t="s">
        <v>132</v>
      </c>
      <c r="Q2707" s="214" t="s">
        <v>688</v>
      </c>
      <c r="R2707" s="1193"/>
    </row>
    <row r="2708" spans="1:18" hidden="1" outlineLevel="2">
      <c r="A2708" s="7" t="s">
        <v>41</v>
      </c>
      <c r="B2708" s="7" t="s">
        <v>41</v>
      </c>
      <c r="C2708" s="7" t="s">
        <v>41</v>
      </c>
      <c r="D2708" s="96" t="s">
        <v>8935</v>
      </c>
      <c r="E2708" s="58" t="s">
        <v>9034</v>
      </c>
      <c r="F2708" s="17"/>
      <c r="G2708" s="18"/>
      <c r="H2708" s="19"/>
      <c r="I2708" s="26" t="s">
        <v>261</v>
      </c>
      <c r="J2708" s="26" t="s">
        <v>3426</v>
      </c>
      <c r="K2708" s="26" t="s">
        <v>265</v>
      </c>
      <c r="L2708" s="31" t="s">
        <v>84</v>
      </c>
      <c r="M2708" s="392" t="s">
        <v>86</v>
      </c>
      <c r="N2708" s="385" t="s">
        <v>3</v>
      </c>
      <c r="O2708" s="26" t="s">
        <v>8801</v>
      </c>
      <c r="P2708" s="26" t="s">
        <v>794</v>
      </c>
      <c r="Q2708" s="214" t="s">
        <v>688</v>
      </c>
      <c r="R2708" s="1193"/>
    </row>
    <row r="2709" spans="1:18" hidden="1" outlineLevel="2">
      <c r="A2709" s="7" t="s">
        <v>41</v>
      </c>
      <c r="B2709" s="7" t="s">
        <v>41</v>
      </c>
      <c r="C2709" s="7" t="s">
        <v>41</v>
      </c>
      <c r="D2709" s="96" t="s">
        <v>8935</v>
      </c>
      <c r="E2709" s="58" t="s">
        <v>9034</v>
      </c>
      <c r="F2709" s="17"/>
      <c r="G2709" s="18"/>
      <c r="H2709" s="19"/>
      <c r="I2709" s="26" t="s">
        <v>262</v>
      </c>
      <c r="J2709" s="26" t="s">
        <v>3427</v>
      </c>
      <c r="K2709" s="26" t="s">
        <v>132</v>
      </c>
      <c r="L2709" s="31" t="s">
        <v>84</v>
      </c>
      <c r="M2709" s="442"/>
      <c r="N2709" s="124"/>
      <c r="O2709" s="127"/>
      <c r="P2709" s="127"/>
      <c r="Q2709" s="218"/>
      <c r="R2709" s="1193"/>
    </row>
    <row r="2710" spans="1:18" hidden="1" outlineLevel="2">
      <c r="A2710" s="7" t="s">
        <v>41</v>
      </c>
      <c r="B2710" s="7" t="s">
        <v>41</v>
      </c>
      <c r="C2710" s="7" t="s">
        <v>41</v>
      </c>
      <c r="D2710" s="96" t="s">
        <v>8935</v>
      </c>
      <c r="E2710" s="58" t="s">
        <v>9034</v>
      </c>
      <c r="F2710" s="17"/>
      <c r="G2710" s="18"/>
      <c r="H2710" s="19"/>
      <c r="I2710" s="26" t="s">
        <v>263</v>
      </c>
      <c r="J2710" s="26" t="s">
        <v>3341</v>
      </c>
      <c r="K2710" s="26" t="s">
        <v>132</v>
      </c>
      <c r="L2710" s="31" t="s">
        <v>84</v>
      </c>
      <c r="M2710" s="442"/>
      <c r="N2710" s="124"/>
      <c r="O2710" s="127"/>
      <c r="P2710" s="127"/>
      <c r="Q2710" s="218"/>
      <c r="R2710" s="1193"/>
    </row>
    <row r="2711" spans="1:18" ht="13.5" hidden="1" outlineLevel="2" thickBot="1">
      <c r="A2711" s="7" t="s">
        <v>41</v>
      </c>
      <c r="B2711" s="7" t="s">
        <v>41</v>
      </c>
      <c r="C2711" s="7" t="s">
        <v>41</v>
      </c>
      <c r="D2711" s="96" t="s">
        <v>8935</v>
      </c>
      <c r="E2711" s="58" t="s">
        <v>9034</v>
      </c>
      <c r="F2711" s="38"/>
      <c r="G2711" s="39"/>
      <c r="H2711" s="40"/>
      <c r="I2711" s="48" t="s">
        <v>264</v>
      </c>
      <c r="J2711" s="48" t="s">
        <v>3342</v>
      </c>
      <c r="K2711" s="48" t="s">
        <v>132</v>
      </c>
      <c r="L2711" s="60" t="s">
        <v>84</v>
      </c>
      <c r="M2711" s="446"/>
      <c r="N2711" s="163"/>
      <c r="O2711" s="151"/>
      <c r="P2711" s="151"/>
      <c r="Q2711" s="221"/>
      <c r="R2711" s="1194"/>
    </row>
    <row r="2712" spans="1:18" ht="13.5" hidden="1" outlineLevel="2" thickBot="1">
      <c r="A2712" s="7" t="s">
        <v>41</v>
      </c>
      <c r="B2712" s="7" t="s">
        <v>41</v>
      </c>
      <c r="C2712" s="7" t="s">
        <v>41</v>
      </c>
      <c r="D2712" s="96" t="s">
        <v>8935</v>
      </c>
      <c r="E2712" s="58" t="s">
        <v>9034</v>
      </c>
      <c r="F2712" s="198"/>
      <c r="G2712" s="198"/>
      <c r="H2712" s="198"/>
      <c r="I2712" s="198"/>
      <c r="J2712" s="198"/>
      <c r="K2712" s="198"/>
      <c r="L2712" s="198"/>
      <c r="M2712" s="9"/>
      <c r="N2712" s="9"/>
      <c r="O2712" s="9"/>
      <c r="P2712" s="9"/>
      <c r="Q2712" s="7"/>
    </row>
    <row r="2713" spans="1:18" ht="13.5" outlineLevel="1" collapsed="1" thickBot="1">
      <c r="A2713" s="7" t="s">
        <v>41</v>
      </c>
      <c r="B2713" s="7" t="s">
        <v>41</v>
      </c>
      <c r="C2713" s="7" t="s">
        <v>41</v>
      </c>
      <c r="D2713" s="96" t="s">
        <v>8935</v>
      </c>
      <c r="E2713" s="3" t="s">
        <v>9035</v>
      </c>
      <c r="F2713" s="13" t="s">
        <v>609</v>
      </c>
      <c r="G2713" s="14">
        <v>120</v>
      </c>
      <c r="H2713" s="14">
        <v>41</v>
      </c>
      <c r="I2713" s="1198" t="s">
        <v>8993</v>
      </c>
      <c r="J2713" s="1199"/>
      <c r="K2713" s="1199"/>
      <c r="L2713" s="1200"/>
      <c r="M2713" s="391" t="s">
        <v>86</v>
      </c>
      <c r="N2713" s="15"/>
      <c r="O2713" s="1190" t="s">
        <v>9011</v>
      </c>
      <c r="P2713" s="1197"/>
      <c r="Q2713" s="212" t="s">
        <v>109</v>
      </c>
    </row>
    <row r="2714" spans="1:18" ht="13" hidden="1" customHeight="1" outlineLevel="2">
      <c r="A2714" s="7" t="s">
        <v>41</v>
      </c>
      <c r="B2714" s="7" t="s">
        <v>41</v>
      </c>
      <c r="C2714" s="7" t="s">
        <v>41</v>
      </c>
      <c r="D2714" s="96" t="s">
        <v>8935</v>
      </c>
      <c r="E2714" s="58" t="s">
        <v>9035</v>
      </c>
      <c r="F2714" s="17"/>
      <c r="G2714" s="18"/>
      <c r="H2714" s="19"/>
      <c r="I2714" s="26" t="s">
        <v>266</v>
      </c>
      <c r="J2714" s="26" t="s">
        <v>3428</v>
      </c>
      <c r="K2714" s="26"/>
      <c r="L2714" s="27" t="s">
        <v>688</v>
      </c>
      <c r="M2714" s="392"/>
      <c r="N2714" s="10"/>
      <c r="O2714" s="26"/>
      <c r="P2714" s="26"/>
      <c r="Q2714" s="222" t="s">
        <v>688</v>
      </c>
      <c r="R2714" s="1201" t="s">
        <v>9036</v>
      </c>
    </row>
    <row r="2715" spans="1:18" hidden="1" outlineLevel="2">
      <c r="A2715" s="7" t="s">
        <v>41</v>
      </c>
      <c r="B2715" s="7" t="s">
        <v>41</v>
      </c>
      <c r="C2715" s="7" t="s">
        <v>41</v>
      </c>
      <c r="D2715" s="96" t="s">
        <v>8935</v>
      </c>
      <c r="E2715" s="58" t="s">
        <v>9035</v>
      </c>
      <c r="F2715" s="17"/>
      <c r="G2715" s="18"/>
      <c r="H2715" s="19"/>
      <c r="I2715" s="26" t="s">
        <v>267</v>
      </c>
      <c r="J2715" s="26" t="s">
        <v>3429</v>
      </c>
      <c r="K2715" s="26" t="s">
        <v>132</v>
      </c>
      <c r="L2715" s="27" t="s">
        <v>688</v>
      </c>
      <c r="M2715" s="447"/>
      <c r="N2715" s="72"/>
      <c r="O2715" s="47" t="s">
        <v>773</v>
      </c>
      <c r="P2715" s="26" t="s">
        <v>132</v>
      </c>
      <c r="Q2715" s="214" t="s">
        <v>688</v>
      </c>
      <c r="R2715" s="1193"/>
    </row>
    <row r="2716" spans="1:18" hidden="1" outlineLevel="2">
      <c r="A2716" s="7" t="s">
        <v>41</v>
      </c>
      <c r="B2716" s="7" t="s">
        <v>41</v>
      </c>
      <c r="C2716" s="7" t="s">
        <v>41</v>
      </c>
      <c r="D2716" s="96" t="s">
        <v>8935</v>
      </c>
      <c r="E2716" s="58" t="s">
        <v>9035</v>
      </c>
      <c r="F2716" s="17"/>
      <c r="G2716" s="18"/>
      <c r="H2716" s="19"/>
      <c r="I2716" s="26" t="s">
        <v>268</v>
      </c>
      <c r="J2716" s="26" t="s">
        <v>3430</v>
      </c>
      <c r="K2716" s="26" t="s">
        <v>269</v>
      </c>
      <c r="L2716" s="27" t="s">
        <v>84</v>
      </c>
      <c r="M2716" s="392" t="s">
        <v>86</v>
      </c>
      <c r="N2716" s="385" t="s">
        <v>4</v>
      </c>
      <c r="O2716" s="26" t="s">
        <v>8802</v>
      </c>
      <c r="P2716" s="26" t="s">
        <v>790</v>
      </c>
      <c r="Q2716" s="214" t="s">
        <v>688</v>
      </c>
      <c r="R2716" s="1193"/>
    </row>
    <row r="2717" spans="1:18" hidden="1" outlineLevel="2">
      <c r="A2717" s="7" t="s">
        <v>41</v>
      </c>
      <c r="B2717" s="7" t="s">
        <v>41</v>
      </c>
      <c r="C2717" s="7" t="s">
        <v>41</v>
      </c>
      <c r="D2717" s="96" t="s">
        <v>8935</v>
      </c>
      <c r="E2717" s="58" t="s">
        <v>9035</v>
      </c>
      <c r="F2717" s="17"/>
      <c r="G2717" s="18"/>
      <c r="H2717" s="19"/>
      <c r="I2717" s="26" t="s">
        <v>270</v>
      </c>
      <c r="J2717" s="26" t="s">
        <v>3396</v>
      </c>
      <c r="K2717" s="26" t="s">
        <v>132</v>
      </c>
      <c r="L2717" s="27" t="s">
        <v>84</v>
      </c>
      <c r="M2717" s="442"/>
      <c r="N2717" s="124"/>
      <c r="O2717" s="127"/>
      <c r="P2717" s="127"/>
      <c r="Q2717" s="218"/>
      <c r="R2717" s="1193"/>
    </row>
    <row r="2718" spans="1:18" hidden="1" outlineLevel="2">
      <c r="A2718" s="7" t="s">
        <v>41</v>
      </c>
      <c r="B2718" s="7" t="s">
        <v>41</v>
      </c>
      <c r="C2718" s="7" t="s">
        <v>41</v>
      </c>
      <c r="D2718" s="96" t="s">
        <v>8935</v>
      </c>
      <c r="E2718" s="58" t="s">
        <v>9035</v>
      </c>
      <c r="F2718" s="17"/>
      <c r="G2718" s="18"/>
      <c r="H2718" s="19"/>
      <c r="I2718" s="26" t="s">
        <v>271</v>
      </c>
      <c r="J2718" s="26" t="s">
        <v>3411</v>
      </c>
      <c r="K2718" s="26" t="s">
        <v>132</v>
      </c>
      <c r="L2718" s="27" t="s">
        <v>84</v>
      </c>
      <c r="M2718" s="442"/>
      <c r="N2718" s="124"/>
      <c r="O2718" s="127"/>
      <c r="P2718" s="127"/>
      <c r="Q2718" s="218"/>
      <c r="R2718" s="1193"/>
    </row>
    <row r="2719" spans="1:18" ht="13.5" hidden="1" outlineLevel="2" thickBot="1">
      <c r="A2719" s="7" t="s">
        <v>41</v>
      </c>
      <c r="B2719" s="7" t="s">
        <v>41</v>
      </c>
      <c r="C2719" s="7" t="s">
        <v>41</v>
      </c>
      <c r="D2719" s="96" t="s">
        <v>8935</v>
      </c>
      <c r="E2719" s="58" t="s">
        <v>9035</v>
      </c>
      <c r="F2719" s="38"/>
      <c r="G2719" s="39"/>
      <c r="H2719" s="40"/>
      <c r="I2719" s="48" t="s">
        <v>272</v>
      </c>
      <c r="J2719" s="48" t="s">
        <v>3431</v>
      </c>
      <c r="K2719" s="48" t="s">
        <v>132</v>
      </c>
      <c r="L2719" s="49" t="s">
        <v>84</v>
      </c>
      <c r="M2719" s="446"/>
      <c r="N2719" s="140"/>
      <c r="O2719" s="151"/>
      <c r="P2719" s="151"/>
      <c r="Q2719" s="221"/>
      <c r="R2719" s="1194"/>
    </row>
    <row r="2720" spans="1:18" ht="13.5" hidden="1" outlineLevel="2" thickBot="1">
      <c r="A2720" s="7" t="s">
        <v>41</v>
      </c>
      <c r="B2720" s="7" t="s">
        <v>41</v>
      </c>
      <c r="C2720" s="7" t="s">
        <v>41</v>
      </c>
      <c r="D2720" s="96" t="s">
        <v>8935</v>
      </c>
      <c r="E2720" s="58" t="s">
        <v>9035</v>
      </c>
      <c r="F2720" s="198"/>
      <c r="G2720" s="198"/>
      <c r="H2720" s="198"/>
      <c r="I2720" s="198"/>
      <c r="J2720" s="198"/>
      <c r="K2720" s="198"/>
      <c r="L2720" s="198"/>
      <c r="M2720" s="9"/>
      <c r="N2720" s="9"/>
      <c r="O2720" s="9"/>
      <c r="P2720" s="9"/>
      <c r="Q2720" s="7"/>
    </row>
    <row r="2721" spans="1:18" ht="13.5" outlineLevel="1" collapsed="1" thickBot="1">
      <c r="A2721" s="7" t="s">
        <v>41</v>
      </c>
      <c r="B2721" s="7" t="s">
        <v>41</v>
      </c>
      <c r="C2721" s="7" t="s">
        <v>41</v>
      </c>
      <c r="D2721" s="96" t="s">
        <v>8935</v>
      </c>
      <c r="E2721" s="3" t="s">
        <v>9037</v>
      </c>
      <c r="F2721" s="13" t="s">
        <v>473</v>
      </c>
      <c r="G2721" s="14">
        <v>120</v>
      </c>
      <c r="H2721" s="14">
        <v>41</v>
      </c>
      <c r="I2721" s="1198" t="s">
        <v>8994</v>
      </c>
      <c r="J2721" s="1199"/>
      <c r="K2721" s="1199"/>
      <c r="L2721" s="1200"/>
      <c r="M2721" s="391" t="s">
        <v>86</v>
      </c>
      <c r="N2721" s="15"/>
      <c r="O2721" s="1190" t="s">
        <v>9006</v>
      </c>
      <c r="P2721" s="1197"/>
      <c r="Q2721" s="212" t="s">
        <v>109</v>
      </c>
    </row>
    <row r="2722" spans="1:18" ht="13" hidden="1" customHeight="1" outlineLevel="2">
      <c r="A2722" s="7" t="s">
        <v>41</v>
      </c>
      <c r="B2722" s="7" t="s">
        <v>41</v>
      </c>
      <c r="C2722" s="7" t="s">
        <v>41</v>
      </c>
      <c r="D2722" s="96" t="s">
        <v>8935</v>
      </c>
      <c r="E2722" s="58" t="s">
        <v>9037</v>
      </c>
      <c r="F2722" s="17"/>
      <c r="G2722" s="18"/>
      <c r="H2722" s="19"/>
      <c r="I2722" s="26" t="s">
        <v>266</v>
      </c>
      <c r="J2722" s="26" t="s">
        <v>3428</v>
      </c>
      <c r="K2722" s="26"/>
      <c r="L2722" s="27" t="s">
        <v>688</v>
      </c>
      <c r="M2722" s="392"/>
      <c r="N2722" s="10"/>
      <c r="O2722" s="26"/>
      <c r="P2722" s="26"/>
      <c r="Q2722" s="222" t="s">
        <v>688</v>
      </c>
      <c r="R2722" s="1259" t="s">
        <v>9038</v>
      </c>
    </row>
    <row r="2723" spans="1:18" hidden="1" outlineLevel="2">
      <c r="A2723" s="7" t="s">
        <v>41</v>
      </c>
      <c r="B2723" s="7" t="s">
        <v>41</v>
      </c>
      <c r="C2723" s="7" t="s">
        <v>41</v>
      </c>
      <c r="D2723" s="96" t="s">
        <v>8935</v>
      </c>
      <c r="E2723" s="58" t="s">
        <v>9037</v>
      </c>
      <c r="F2723" s="17"/>
      <c r="G2723" s="18"/>
      <c r="H2723" s="19"/>
      <c r="I2723" s="26" t="s">
        <v>267</v>
      </c>
      <c r="J2723" s="26" t="s">
        <v>3429</v>
      </c>
      <c r="K2723" s="26" t="s">
        <v>132</v>
      </c>
      <c r="L2723" s="27" t="s">
        <v>688</v>
      </c>
      <c r="M2723" s="447"/>
      <c r="N2723" s="72"/>
      <c r="O2723" s="47" t="s">
        <v>743</v>
      </c>
      <c r="P2723" s="26" t="s">
        <v>132</v>
      </c>
      <c r="Q2723" s="214" t="s">
        <v>688</v>
      </c>
      <c r="R2723" s="1230"/>
    </row>
    <row r="2724" spans="1:18" hidden="1" outlineLevel="2">
      <c r="A2724" s="7" t="s">
        <v>41</v>
      </c>
      <c r="B2724" s="7" t="s">
        <v>41</v>
      </c>
      <c r="C2724" s="7" t="s">
        <v>41</v>
      </c>
      <c r="D2724" s="96" t="s">
        <v>8935</v>
      </c>
      <c r="E2724" s="58" t="s">
        <v>9037</v>
      </c>
      <c r="F2724" s="17"/>
      <c r="G2724" s="18"/>
      <c r="H2724" s="19"/>
      <c r="I2724" s="26" t="s">
        <v>268</v>
      </c>
      <c r="J2724" s="26" t="s">
        <v>3430</v>
      </c>
      <c r="K2724" s="26" t="s">
        <v>269</v>
      </c>
      <c r="L2724" s="27" t="s">
        <v>84</v>
      </c>
      <c r="M2724" s="392" t="s">
        <v>86</v>
      </c>
      <c r="N2724" s="385" t="s">
        <v>5</v>
      </c>
      <c r="O2724" s="65" t="s">
        <v>8803</v>
      </c>
      <c r="P2724" s="26" t="s">
        <v>790</v>
      </c>
      <c r="Q2724" s="214" t="s">
        <v>688</v>
      </c>
      <c r="R2724" s="1230"/>
    </row>
    <row r="2725" spans="1:18" hidden="1" outlineLevel="2">
      <c r="A2725" s="7" t="s">
        <v>41</v>
      </c>
      <c r="B2725" s="7" t="s">
        <v>41</v>
      </c>
      <c r="C2725" s="7" t="s">
        <v>41</v>
      </c>
      <c r="D2725" s="96" t="s">
        <v>8935</v>
      </c>
      <c r="E2725" s="58" t="s">
        <v>9037</v>
      </c>
      <c r="F2725" s="17"/>
      <c r="G2725" s="18"/>
      <c r="H2725" s="19"/>
      <c r="I2725" s="26" t="s">
        <v>270</v>
      </c>
      <c r="J2725" s="26" t="s">
        <v>3396</v>
      </c>
      <c r="K2725" s="26" t="s">
        <v>132</v>
      </c>
      <c r="L2725" s="27" t="s">
        <v>84</v>
      </c>
      <c r="M2725" s="442"/>
      <c r="N2725" s="124"/>
      <c r="O2725" s="127"/>
      <c r="P2725" s="127"/>
      <c r="Q2725" s="218"/>
      <c r="R2725" s="1230"/>
    </row>
    <row r="2726" spans="1:18" hidden="1" outlineLevel="2">
      <c r="A2726" s="7" t="s">
        <v>41</v>
      </c>
      <c r="B2726" s="7" t="s">
        <v>41</v>
      </c>
      <c r="C2726" s="7" t="s">
        <v>41</v>
      </c>
      <c r="D2726" s="96" t="s">
        <v>8935</v>
      </c>
      <c r="E2726" s="58" t="s">
        <v>9037</v>
      </c>
      <c r="F2726" s="17"/>
      <c r="G2726" s="18"/>
      <c r="H2726" s="19"/>
      <c r="I2726" s="26" t="s">
        <v>271</v>
      </c>
      <c r="J2726" s="26" t="s">
        <v>3411</v>
      </c>
      <c r="K2726" s="26" t="s">
        <v>132</v>
      </c>
      <c r="L2726" s="27" t="s">
        <v>84</v>
      </c>
      <c r="M2726" s="442"/>
      <c r="N2726" s="124"/>
      <c r="O2726" s="127"/>
      <c r="P2726" s="127"/>
      <c r="Q2726" s="218"/>
      <c r="R2726" s="1230"/>
    </row>
    <row r="2727" spans="1:18" ht="13.5" hidden="1" outlineLevel="2" thickBot="1">
      <c r="A2727" s="7" t="s">
        <v>41</v>
      </c>
      <c r="B2727" s="7" t="s">
        <v>41</v>
      </c>
      <c r="C2727" s="7" t="s">
        <v>41</v>
      </c>
      <c r="D2727" s="96" t="s">
        <v>8935</v>
      </c>
      <c r="E2727" s="58" t="s">
        <v>9037</v>
      </c>
      <c r="F2727" s="38"/>
      <c r="G2727" s="39"/>
      <c r="H2727" s="40"/>
      <c r="I2727" s="48" t="s">
        <v>272</v>
      </c>
      <c r="J2727" s="48" t="s">
        <v>3431</v>
      </c>
      <c r="K2727" s="48" t="s">
        <v>132</v>
      </c>
      <c r="L2727" s="49" t="s">
        <v>84</v>
      </c>
      <c r="M2727" s="446"/>
      <c r="N2727" s="140"/>
      <c r="O2727" s="151"/>
      <c r="P2727" s="151"/>
      <c r="Q2727" s="221"/>
      <c r="R2727" s="1260"/>
    </row>
    <row r="2728" spans="1:18" ht="13.5" hidden="1" outlineLevel="2" thickBot="1">
      <c r="A2728" s="7" t="s">
        <v>41</v>
      </c>
      <c r="B2728" s="7" t="s">
        <v>41</v>
      </c>
      <c r="C2728" s="7" t="s">
        <v>41</v>
      </c>
      <c r="D2728" s="96" t="s">
        <v>8935</v>
      </c>
      <c r="E2728" s="58" t="s">
        <v>9037</v>
      </c>
      <c r="F2728" s="198"/>
      <c r="G2728" s="198"/>
      <c r="H2728" s="198"/>
      <c r="I2728" s="198"/>
      <c r="J2728" s="198"/>
      <c r="K2728" s="198"/>
      <c r="L2728" s="198"/>
      <c r="M2728" s="9"/>
      <c r="N2728" s="9"/>
      <c r="O2728" s="9"/>
      <c r="P2728" s="9"/>
      <c r="Q2728" s="7"/>
    </row>
    <row r="2729" spans="1:18" ht="13.5" outlineLevel="1" collapsed="1" thickBot="1">
      <c r="C2729" s="7" t="s">
        <v>41</v>
      </c>
      <c r="D2729" s="96" t="s">
        <v>8935</v>
      </c>
      <c r="E2729" s="3" t="s">
        <v>9039</v>
      </c>
      <c r="F2729" s="13" t="s">
        <v>75</v>
      </c>
      <c r="G2729" s="14">
        <v>113</v>
      </c>
      <c r="H2729" s="14">
        <v>38</v>
      </c>
      <c r="I2729" s="1198" t="s">
        <v>8995</v>
      </c>
      <c r="J2729" s="1199"/>
      <c r="K2729" s="1199"/>
      <c r="L2729" s="1200"/>
      <c r="M2729" s="391" t="s">
        <v>86</v>
      </c>
      <c r="N2729" s="15"/>
      <c r="O2729" s="1190" t="s">
        <v>9007</v>
      </c>
      <c r="P2729" s="1197"/>
      <c r="Q2729" s="212" t="s">
        <v>109</v>
      </c>
    </row>
    <row r="2730" spans="1:18" ht="13" hidden="1" customHeight="1" outlineLevel="2">
      <c r="C2730" s="7" t="s">
        <v>41</v>
      </c>
      <c r="D2730" s="96" t="s">
        <v>8935</v>
      </c>
      <c r="E2730" s="58" t="s">
        <v>9039</v>
      </c>
      <c r="F2730" s="17"/>
      <c r="G2730" s="18"/>
      <c r="H2730" s="19"/>
      <c r="I2730" s="26" t="str">
        <f>"5463"</f>
        <v>5463</v>
      </c>
      <c r="J2730" s="26" t="s">
        <v>3450</v>
      </c>
      <c r="K2730" s="33" t="s">
        <v>132</v>
      </c>
      <c r="L2730" s="31" t="s">
        <v>688</v>
      </c>
      <c r="M2730" s="254"/>
      <c r="N2730" s="252"/>
      <c r="O2730" s="89" t="s">
        <v>769</v>
      </c>
      <c r="P2730" s="88" t="s">
        <v>132</v>
      </c>
      <c r="Q2730" s="214" t="s">
        <v>688</v>
      </c>
      <c r="R2730" s="1201" t="s">
        <v>9041</v>
      </c>
    </row>
    <row r="2731" spans="1:18" hidden="1" outlineLevel="2">
      <c r="C2731" s="7" t="s">
        <v>41</v>
      </c>
      <c r="D2731" s="96" t="s">
        <v>8935</v>
      </c>
      <c r="E2731" s="58" t="s">
        <v>9039</v>
      </c>
      <c r="F2731" s="17"/>
      <c r="G2731" s="18"/>
      <c r="H2731" s="19"/>
      <c r="I2731" s="20" t="s">
        <v>345</v>
      </c>
      <c r="J2731" s="20" t="s">
        <v>3451</v>
      </c>
      <c r="K2731" s="24"/>
      <c r="L2731" s="25" t="s">
        <v>84</v>
      </c>
      <c r="M2731" s="201"/>
      <c r="N2731" s="279"/>
      <c r="O2731" s="280"/>
      <c r="P2731" s="280"/>
      <c r="Q2731" s="213" t="s">
        <v>688</v>
      </c>
      <c r="R2731" s="1193"/>
    </row>
    <row r="2732" spans="1:18" hidden="1" outlineLevel="2">
      <c r="C2732" s="7" t="s">
        <v>41</v>
      </c>
      <c r="D2732" s="96" t="s">
        <v>8935</v>
      </c>
      <c r="E2732" s="58" t="s">
        <v>9039</v>
      </c>
      <c r="F2732" s="17"/>
      <c r="G2732" s="18"/>
      <c r="H2732" s="19"/>
      <c r="I2732" s="26" t="s">
        <v>346</v>
      </c>
      <c r="J2732" s="26" t="s">
        <v>3452</v>
      </c>
      <c r="K2732" s="33" t="s">
        <v>105</v>
      </c>
      <c r="L2732" s="31" t="s">
        <v>84</v>
      </c>
      <c r="M2732" s="396" t="s">
        <v>86</v>
      </c>
      <c r="N2732" s="412" t="s">
        <v>6679</v>
      </c>
      <c r="O2732" s="88" t="s">
        <v>8805</v>
      </c>
      <c r="P2732" s="88" t="s">
        <v>105</v>
      </c>
      <c r="Q2732" s="216" t="s">
        <v>84</v>
      </c>
      <c r="R2732" s="1193"/>
    </row>
    <row r="2733" spans="1:18" ht="120" hidden="1" outlineLevel="2">
      <c r="C2733" s="7" t="s">
        <v>41</v>
      </c>
      <c r="D2733" s="96" t="s">
        <v>8935</v>
      </c>
      <c r="E2733" s="58" t="s">
        <v>9039</v>
      </c>
      <c r="F2733" s="17"/>
      <c r="G2733" s="18"/>
      <c r="H2733" s="19"/>
      <c r="I2733" s="54" t="s">
        <v>347</v>
      </c>
      <c r="J2733" s="54" t="s">
        <v>3453</v>
      </c>
      <c r="K2733" s="73" t="s">
        <v>132</v>
      </c>
      <c r="L2733" s="55" t="s">
        <v>84</v>
      </c>
      <c r="M2733" s="396" t="s">
        <v>86</v>
      </c>
      <c r="N2733" s="412" t="s">
        <v>1122</v>
      </c>
      <c r="O2733" s="90" t="s">
        <v>9040</v>
      </c>
      <c r="P2733" s="88" t="s">
        <v>132</v>
      </c>
      <c r="Q2733" s="216" t="s">
        <v>84</v>
      </c>
      <c r="R2733" s="1193"/>
    </row>
    <row r="2734" spans="1:18" hidden="1" outlineLevel="2">
      <c r="C2734" s="7" t="s">
        <v>41</v>
      </c>
      <c r="D2734" s="96" t="s">
        <v>8935</v>
      </c>
      <c r="E2734" s="58" t="s">
        <v>9039</v>
      </c>
      <c r="F2734" s="17"/>
      <c r="G2734" s="18"/>
      <c r="H2734" s="19"/>
      <c r="I2734" s="34" t="str">
        <f>"4471"</f>
        <v>4471</v>
      </c>
      <c r="J2734" s="34" t="s">
        <v>3454</v>
      </c>
      <c r="K2734" s="36" t="s">
        <v>132</v>
      </c>
      <c r="L2734" s="74" t="s">
        <v>84</v>
      </c>
      <c r="M2734" s="257"/>
      <c r="N2734" s="258"/>
      <c r="O2734" s="277" t="s">
        <v>770</v>
      </c>
      <c r="P2734" s="253" t="s">
        <v>132</v>
      </c>
      <c r="Q2734" s="217" t="s">
        <v>688</v>
      </c>
      <c r="R2734" s="1193"/>
    </row>
    <row r="2735" spans="1:18" hidden="1" outlineLevel="2">
      <c r="C2735" s="7" t="s">
        <v>41</v>
      </c>
      <c r="D2735" s="96" t="s">
        <v>8935</v>
      </c>
      <c r="E2735" s="58" t="s">
        <v>9039</v>
      </c>
      <c r="F2735" s="17"/>
      <c r="G2735" s="18"/>
      <c r="H2735" s="19"/>
      <c r="I2735" s="26" t="str">
        <f>"1227"</f>
        <v>1227</v>
      </c>
      <c r="J2735" s="26" t="s">
        <v>3455</v>
      </c>
      <c r="K2735" s="33" t="s">
        <v>132</v>
      </c>
      <c r="L2735" s="31" t="s">
        <v>84</v>
      </c>
      <c r="M2735" s="717"/>
      <c r="N2735" s="718"/>
      <c r="O2735" s="719"/>
      <c r="P2735" s="719"/>
      <c r="Q2735" s="720"/>
      <c r="R2735" s="1193"/>
    </row>
    <row r="2736" spans="1:18" hidden="1" outlineLevel="2">
      <c r="C2736" s="7" t="s">
        <v>41</v>
      </c>
      <c r="D2736" s="96" t="s">
        <v>8935</v>
      </c>
      <c r="E2736" s="58" t="s">
        <v>9039</v>
      </c>
      <c r="F2736" s="17"/>
      <c r="G2736" s="18"/>
      <c r="H2736" s="19"/>
      <c r="I2736" s="20" t="s">
        <v>348</v>
      </c>
      <c r="J2736" s="20" t="s">
        <v>3456</v>
      </c>
      <c r="K2736" s="24"/>
      <c r="L2736" s="25" t="s">
        <v>84</v>
      </c>
      <c r="M2736" s="259"/>
      <c r="N2736" s="260"/>
      <c r="O2736" s="88"/>
      <c r="P2736" s="88"/>
      <c r="Q2736" s="214" t="s">
        <v>688</v>
      </c>
      <c r="R2736" s="1193"/>
    </row>
    <row r="2737" spans="3:18" hidden="1" outlineLevel="2">
      <c r="C2737" s="7" t="s">
        <v>41</v>
      </c>
      <c r="D2737" s="96" t="s">
        <v>8935</v>
      </c>
      <c r="E2737" s="58" t="s">
        <v>9039</v>
      </c>
      <c r="F2737" s="17"/>
      <c r="G2737" s="18"/>
      <c r="H2737" s="19"/>
      <c r="I2737" s="26" t="s">
        <v>349</v>
      </c>
      <c r="J2737" s="26" t="s">
        <v>3457</v>
      </c>
      <c r="K2737" s="33" t="s">
        <v>132</v>
      </c>
      <c r="L2737" s="31" t="s">
        <v>84</v>
      </c>
      <c r="M2737" s="259"/>
      <c r="N2737" s="260"/>
      <c r="O2737" s="89" t="s">
        <v>771</v>
      </c>
      <c r="P2737" s="88" t="s">
        <v>132</v>
      </c>
      <c r="Q2737" s="214" t="s">
        <v>688</v>
      </c>
      <c r="R2737" s="1193"/>
    </row>
    <row r="2738" spans="3:18" hidden="1" outlineLevel="2">
      <c r="C2738" s="7" t="s">
        <v>41</v>
      </c>
      <c r="D2738" s="96" t="s">
        <v>8935</v>
      </c>
      <c r="E2738" s="58" t="s">
        <v>9039</v>
      </c>
      <c r="F2738" s="17"/>
      <c r="G2738" s="18"/>
      <c r="H2738" s="19"/>
      <c r="I2738" s="26" t="s">
        <v>350</v>
      </c>
      <c r="J2738" s="26" t="s">
        <v>3341</v>
      </c>
      <c r="K2738" s="33" t="s">
        <v>132</v>
      </c>
      <c r="L2738" s="31" t="s">
        <v>84</v>
      </c>
      <c r="M2738" s="203"/>
      <c r="N2738" s="256"/>
      <c r="O2738" s="171"/>
      <c r="P2738" s="171"/>
      <c r="Q2738" s="218"/>
      <c r="R2738" s="1193"/>
    </row>
    <row r="2739" spans="3:18" hidden="1" outlineLevel="2">
      <c r="C2739" s="7" t="s">
        <v>41</v>
      </c>
      <c r="D2739" s="96" t="s">
        <v>8935</v>
      </c>
      <c r="E2739" s="58" t="s">
        <v>9039</v>
      </c>
      <c r="F2739" s="17"/>
      <c r="G2739" s="18"/>
      <c r="H2739" s="19"/>
      <c r="I2739" s="26" t="s">
        <v>351</v>
      </c>
      <c r="J2739" s="26" t="s">
        <v>3342</v>
      </c>
      <c r="K2739" s="33" t="s">
        <v>132</v>
      </c>
      <c r="L2739" s="31" t="s">
        <v>84</v>
      </c>
      <c r="M2739" s="203"/>
      <c r="N2739" s="256"/>
      <c r="O2739" s="171"/>
      <c r="P2739" s="171"/>
      <c r="Q2739" s="218"/>
      <c r="R2739" s="1193"/>
    </row>
    <row r="2740" spans="3:18" hidden="1" outlineLevel="2">
      <c r="C2740" s="7" t="s">
        <v>41</v>
      </c>
      <c r="D2740" s="96" t="s">
        <v>8935</v>
      </c>
      <c r="E2740" s="58" t="s">
        <v>9039</v>
      </c>
      <c r="F2740" s="17"/>
      <c r="G2740" s="18"/>
      <c r="H2740" s="19"/>
      <c r="I2740" s="26" t="s">
        <v>352</v>
      </c>
      <c r="J2740" s="26" t="s">
        <v>353</v>
      </c>
      <c r="K2740" s="33" t="s">
        <v>105</v>
      </c>
      <c r="L2740" s="31" t="s">
        <v>84</v>
      </c>
      <c r="M2740" s="203"/>
      <c r="N2740" s="256"/>
      <c r="O2740" s="171"/>
      <c r="P2740" s="171"/>
      <c r="Q2740" s="218"/>
      <c r="R2740" s="1193"/>
    </row>
    <row r="2741" spans="3:18" ht="13.5" hidden="1" outlineLevel="2" thickBot="1">
      <c r="C2741" s="7" t="s">
        <v>41</v>
      </c>
      <c r="D2741" s="96" t="s">
        <v>8935</v>
      </c>
      <c r="E2741" s="58" t="s">
        <v>9039</v>
      </c>
      <c r="F2741" s="38"/>
      <c r="G2741" s="39"/>
      <c r="H2741" s="40"/>
      <c r="I2741" s="48" t="s">
        <v>352</v>
      </c>
      <c r="J2741" s="48" t="s">
        <v>353</v>
      </c>
      <c r="K2741" s="273" t="s">
        <v>105</v>
      </c>
      <c r="L2741" s="60" t="s">
        <v>84</v>
      </c>
      <c r="M2741" s="261"/>
      <c r="N2741" s="262"/>
      <c r="O2741" s="266"/>
      <c r="P2741" s="266"/>
      <c r="Q2741" s="221"/>
      <c r="R2741" s="1194"/>
    </row>
    <row r="2742" spans="3:18" ht="13.5" hidden="1" outlineLevel="2" thickBot="1">
      <c r="C2742" s="7" t="s">
        <v>41</v>
      </c>
      <c r="D2742" s="96" t="s">
        <v>8935</v>
      </c>
      <c r="E2742" s="58" t="s">
        <v>9039</v>
      </c>
      <c r="F2742" s="198"/>
      <c r="G2742" s="198"/>
      <c r="H2742" s="198"/>
      <c r="I2742" s="198"/>
      <c r="J2742" s="198"/>
      <c r="K2742" s="198"/>
      <c r="L2742" s="198"/>
      <c r="M2742" s="9"/>
      <c r="N2742" s="9"/>
      <c r="O2742" s="9"/>
      <c r="P2742" s="9"/>
      <c r="Q2742" s="7"/>
    </row>
    <row r="2743" spans="3:18" ht="13.5" outlineLevel="1" collapsed="1" thickBot="1">
      <c r="C2743" s="7" t="s">
        <v>41</v>
      </c>
      <c r="D2743" s="96" t="s">
        <v>8935</v>
      </c>
      <c r="E2743" s="3" t="s">
        <v>9042</v>
      </c>
      <c r="F2743" s="13" t="s">
        <v>608</v>
      </c>
      <c r="G2743" s="14">
        <v>118</v>
      </c>
      <c r="H2743" s="14">
        <v>40</v>
      </c>
      <c r="I2743" s="1198" t="s">
        <v>8996</v>
      </c>
      <c r="J2743" s="1199"/>
      <c r="K2743" s="1199"/>
      <c r="L2743" s="1200"/>
      <c r="M2743" s="391" t="s">
        <v>86</v>
      </c>
      <c r="N2743" s="15"/>
      <c r="O2743" s="1190" t="s">
        <v>9015</v>
      </c>
      <c r="P2743" s="1197"/>
      <c r="Q2743" s="212" t="s">
        <v>109</v>
      </c>
    </row>
    <row r="2744" spans="3:18" ht="13" hidden="1" customHeight="1" outlineLevel="2">
      <c r="C2744" s="7" t="s">
        <v>41</v>
      </c>
      <c r="D2744" s="96" t="s">
        <v>8935</v>
      </c>
      <c r="E2744" s="58" t="s">
        <v>9042</v>
      </c>
      <c r="F2744" s="17"/>
      <c r="G2744" s="18"/>
      <c r="H2744" s="19"/>
      <c r="I2744" s="26" t="s">
        <v>259</v>
      </c>
      <c r="J2744" s="26" t="s">
        <v>3424</v>
      </c>
      <c r="K2744" s="26"/>
      <c r="L2744" s="31" t="s">
        <v>688</v>
      </c>
      <c r="M2744" s="59"/>
      <c r="N2744" s="10"/>
      <c r="O2744" s="26"/>
      <c r="P2744" s="26"/>
      <c r="Q2744" s="214" t="s">
        <v>688</v>
      </c>
      <c r="R2744" s="1201" t="s">
        <v>9043</v>
      </c>
    </row>
    <row r="2745" spans="3:18" hidden="1" outlineLevel="2">
      <c r="C2745" s="7" t="s">
        <v>41</v>
      </c>
      <c r="D2745" s="96" t="s">
        <v>8935</v>
      </c>
      <c r="E2745" s="58" t="s">
        <v>9042</v>
      </c>
      <c r="F2745" s="17"/>
      <c r="G2745" s="18"/>
      <c r="H2745" s="19"/>
      <c r="I2745" s="26" t="s">
        <v>260</v>
      </c>
      <c r="J2745" s="26" t="s">
        <v>3425</v>
      </c>
      <c r="K2745" s="26" t="s">
        <v>132</v>
      </c>
      <c r="L2745" s="31" t="s">
        <v>688</v>
      </c>
      <c r="M2745" s="59"/>
      <c r="N2745" s="10"/>
      <c r="O2745" s="47" t="s">
        <v>772</v>
      </c>
      <c r="P2745" s="26" t="s">
        <v>132</v>
      </c>
      <c r="Q2745" s="214" t="s">
        <v>688</v>
      </c>
      <c r="R2745" s="1193"/>
    </row>
    <row r="2746" spans="3:18" hidden="1" outlineLevel="2">
      <c r="C2746" s="7" t="s">
        <v>41</v>
      </c>
      <c r="D2746" s="96" t="s">
        <v>8935</v>
      </c>
      <c r="E2746" s="58" t="s">
        <v>9042</v>
      </c>
      <c r="F2746" s="17"/>
      <c r="G2746" s="18"/>
      <c r="H2746" s="19"/>
      <c r="I2746" s="26" t="s">
        <v>261</v>
      </c>
      <c r="J2746" s="26" t="s">
        <v>3426</v>
      </c>
      <c r="K2746" s="26" t="s">
        <v>265</v>
      </c>
      <c r="L2746" s="31" t="s">
        <v>84</v>
      </c>
      <c r="M2746" s="392" t="s">
        <v>86</v>
      </c>
      <c r="N2746" s="385" t="s">
        <v>1123</v>
      </c>
      <c r="O2746" s="26" t="s">
        <v>8806</v>
      </c>
      <c r="P2746" s="26" t="s">
        <v>794</v>
      </c>
      <c r="Q2746" s="214" t="s">
        <v>688</v>
      </c>
      <c r="R2746" s="1193"/>
    </row>
    <row r="2747" spans="3:18" hidden="1" outlineLevel="2">
      <c r="C2747" s="7" t="s">
        <v>41</v>
      </c>
      <c r="D2747" s="96" t="s">
        <v>8935</v>
      </c>
      <c r="E2747" s="58" t="s">
        <v>9042</v>
      </c>
      <c r="F2747" s="17"/>
      <c r="G2747" s="18"/>
      <c r="H2747" s="19"/>
      <c r="I2747" s="26" t="s">
        <v>262</v>
      </c>
      <c r="J2747" s="26" t="s">
        <v>3427</v>
      </c>
      <c r="K2747" s="26" t="s">
        <v>132</v>
      </c>
      <c r="L2747" s="31" t="s">
        <v>84</v>
      </c>
      <c r="M2747" s="123"/>
      <c r="N2747" s="124"/>
      <c r="O2747" s="127"/>
      <c r="P2747" s="127"/>
      <c r="Q2747" s="218"/>
      <c r="R2747" s="1193"/>
    </row>
    <row r="2748" spans="3:18" hidden="1" outlineLevel="2">
      <c r="C2748" s="7" t="s">
        <v>41</v>
      </c>
      <c r="D2748" s="96" t="s">
        <v>8935</v>
      </c>
      <c r="E2748" s="58" t="s">
        <v>9042</v>
      </c>
      <c r="F2748" s="17"/>
      <c r="G2748" s="18"/>
      <c r="H2748" s="19"/>
      <c r="I2748" s="26" t="s">
        <v>263</v>
      </c>
      <c r="J2748" s="26" t="s">
        <v>3341</v>
      </c>
      <c r="K2748" s="26" t="s">
        <v>132</v>
      </c>
      <c r="L2748" s="31" t="s">
        <v>84</v>
      </c>
      <c r="M2748" s="123"/>
      <c r="N2748" s="124"/>
      <c r="O2748" s="127"/>
      <c r="P2748" s="127"/>
      <c r="Q2748" s="218"/>
      <c r="R2748" s="1193"/>
    </row>
    <row r="2749" spans="3:18" ht="13.5" hidden="1" outlineLevel="2" thickBot="1">
      <c r="C2749" s="7" t="s">
        <v>41</v>
      </c>
      <c r="D2749" s="96" t="s">
        <v>8935</v>
      </c>
      <c r="E2749" s="58" t="s">
        <v>9042</v>
      </c>
      <c r="F2749" s="38"/>
      <c r="G2749" s="39"/>
      <c r="H2749" s="40"/>
      <c r="I2749" s="48" t="s">
        <v>264</v>
      </c>
      <c r="J2749" s="48" t="s">
        <v>3342</v>
      </c>
      <c r="K2749" s="48" t="s">
        <v>132</v>
      </c>
      <c r="L2749" s="60" t="s">
        <v>84</v>
      </c>
      <c r="M2749" s="162"/>
      <c r="N2749" s="163"/>
      <c r="O2749" s="151"/>
      <c r="P2749" s="151"/>
      <c r="Q2749" s="221"/>
      <c r="R2749" s="1194"/>
    </row>
    <row r="2750" spans="3:18" ht="13.5" hidden="1" outlineLevel="2" thickBot="1">
      <c r="C2750" s="7" t="s">
        <v>41</v>
      </c>
      <c r="D2750" s="96" t="s">
        <v>8935</v>
      </c>
      <c r="E2750" s="58" t="s">
        <v>9042</v>
      </c>
      <c r="F2750" s="198"/>
      <c r="G2750" s="198"/>
      <c r="H2750" s="198"/>
      <c r="I2750" s="198"/>
      <c r="J2750" s="198"/>
      <c r="K2750" s="198"/>
      <c r="L2750" s="198"/>
      <c r="M2750" s="9"/>
      <c r="N2750" s="9"/>
      <c r="O2750" s="9"/>
      <c r="P2750" s="9"/>
      <c r="Q2750" s="7"/>
    </row>
    <row r="2751" spans="3:18" ht="13.5" outlineLevel="1" collapsed="1" thickBot="1">
      <c r="C2751" s="7" t="s">
        <v>41</v>
      </c>
      <c r="D2751" s="96" t="s">
        <v>8935</v>
      </c>
      <c r="E2751" s="3" t="s">
        <v>9044</v>
      </c>
      <c r="F2751" s="13" t="s">
        <v>609</v>
      </c>
      <c r="G2751" s="14">
        <v>120</v>
      </c>
      <c r="H2751" s="14">
        <v>41</v>
      </c>
      <c r="I2751" s="1198" t="s">
        <v>8997</v>
      </c>
      <c r="J2751" s="1199"/>
      <c r="K2751" s="1199"/>
      <c r="L2751" s="1200"/>
      <c r="M2751" s="391" t="s">
        <v>86</v>
      </c>
      <c r="N2751" s="15"/>
      <c r="O2751" s="1190" t="s">
        <v>9012</v>
      </c>
      <c r="P2751" s="1197"/>
      <c r="Q2751" s="212" t="s">
        <v>109</v>
      </c>
    </row>
    <row r="2752" spans="3:18" ht="13" hidden="1" customHeight="1" outlineLevel="2">
      <c r="C2752" s="7" t="s">
        <v>41</v>
      </c>
      <c r="D2752" s="96" t="s">
        <v>8935</v>
      </c>
      <c r="E2752" s="58" t="s">
        <v>9044</v>
      </c>
      <c r="F2752" s="17"/>
      <c r="G2752" s="18"/>
      <c r="H2752" s="19"/>
      <c r="I2752" s="26" t="s">
        <v>266</v>
      </c>
      <c r="J2752" s="26" t="s">
        <v>3428</v>
      </c>
      <c r="K2752" s="26"/>
      <c r="L2752" s="27" t="s">
        <v>688</v>
      </c>
      <c r="M2752" s="59"/>
      <c r="N2752" s="10"/>
      <c r="O2752" s="26"/>
      <c r="P2752" s="26"/>
      <c r="Q2752" s="222" t="s">
        <v>688</v>
      </c>
      <c r="R2752" s="1201" t="s">
        <v>9045</v>
      </c>
    </row>
    <row r="2753" spans="3:18" hidden="1" outlineLevel="2">
      <c r="C2753" s="7" t="s">
        <v>41</v>
      </c>
      <c r="D2753" s="96" t="s">
        <v>8935</v>
      </c>
      <c r="E2753" s="58" t="s">
        <v>9044</v>
      </c>
      <c r="F2753" s="17"/>
      <c r="G2753" s="18"/>
      <c r="H2753" s="19"/>
      <c r="I2753" s="26" t="s">
        <v>267</v>
      </c>
      <c r="J2753" s="26" t="s">
        <v>3429</v>
      </c>
      <c r="K2753" s="26" t="s">
        <v>132</v>
      </c>
      <c r="L2753" s="27" t="s">
        <v>688</v>
      </c>
      <c r="M2753" s="71"/>
      <c r="N2753" s="72"/>
      <c r="O2753" s="47" t="s">
        <v>773</v>
      </c>
      <c r="P2753" s="26" t="s">
        <v>132</v>
      </c>
      <c r="Q2753" s="214" t="s">
        <v>688</v>
      </c>
      <c r="R2753" s="1193"/>
    </row>
    <row r="2754" spans="3:18" hidden="1" outlineLevel="2">
      <c r="C2754" s="7" t="s">
        <v>41</v>
      </c>
      <c r="D2754" s="96" t="s">
        <v>8935</v>
      </c>
      <c r="E2754" s="58" t="s">
        <v>9044</v>
      </c>
      <c r="F2754" s="17"/>
      <c r="G2754" s="18"/>
      <c r="H2754" s="19"/>
      <c r="I2754" s="26" t="s">
        <v>268</v>
      </c>
      <c r="J2754" s="26" t="s">
        <v>3430</v>
      </c>
      <c r="K2754" s="26" t="s">
        <v>269</v>
      </c>
      <c r="L2754" s="27" t="s">
        <v>84</v>
      </c>
      <c r="M2754" s="392" t="s">
        <v>86</v>
      </c>
      <c r="N2754" s="385" t="s">
        <v>1124</v>
      </c>
      <c r="O2754" s="26" t="s">
        <v>8807</v>
      </c>
      <c r="P2754" s="26" t="s">
        <v>790</v>
      </c>
      <c r="Q2754" s="214" t="s">
        <v>688</v>
      </c>
      <c r="R2754" s="1193"/>
    </row>
    <row r="2755" spans="3:18" hidden="1" outlineLevel="2">
      <c r="C2755" s="7" t="s">
        <v>41</v>
      </c>
      <c r="D2755" s="96" t="s">
        <v>8935</v>
      </c>
      <c r="E2755" s="58" t="s">
        <v>9044</v>
      </c>
      <c r="F2755" s="17"/>
      <c r="G2755" s="18"/>
      <c r="H2755" s="19"/>
      <c r="I2755" s="26" t="s">
        <v>270</v>
      </c>
      <c r="J2755" s="26" t="s">
        <v>3396</v>
      </c>
      <c r="K2755" s="26" t="s">
        <v>132</v>
      </c>
      <c r="L2755" s="27" t="s">
        <v>84</v>
      </c>
      <c r="M2755" s="123"/>
      <c r="N2755" s="124"/>
      <c r="O2755" s="127"/>
      <c r="P2755" s="127"/>
      <c r="Q2755" s="218"/>
      <c r="R2755" s="1193"/>
    </row>
    <row r="2756" spans="3:18" hidden="1" outlineLevel="2">
      <c r="C2756" s="7" t="s">
        <v>41</v>
      </c>
      <c r="D2756" s="96" t="s">
        <v>8935</v>
      </c>
      <c r="E2756" s="58" t="s">
        <v>9044</v>
      </c>
      <c r="F2756" s="17"/>
      <c r="G2756" s="18"/>
      <c r="H2756" s="19"/>
      <c r="I2756" s="26" t="s">
        <v>271</v>
      </c>
      <c r="J2756" s="26" t="s">
        <v>3411</v>
      </c>
      <c r="K2756" s="26" t="s">
        <v>132</v>
      </c>
      <c r="L2756" s="27" t="s">
        <v>84</v>
      </c>
      <c r="M2756" s="123"/>
      <c r="N2756" s="124"/>
      <c r="O2756" s="127"/>
      <c r="P2756" s="127"/>
      <c r="Q2756" s="218"/>
      <c r="R2756" s="1193"/>
    </row>
    <row r="2757" spans="3:18" ht="13.5" hidden="1" outlineLevel="2" thickBot="1">
      <c r="C2757" s="7" t="s">
        <v>41</v>
      </c>
      <c r="D2757" s="96" t="s">
        <v>8935</v>
      </c>
      <c r="E2757" s="58" t="s">
        <v>9044</v>
      </c>
      <c r="F2757" s="38"/>
      <c r="G2757" s="39"/>
      <c r="H2757" s="40"/>
      <c r="I2757" s="48" t="s">
        <v>272</v>
      </c>
      <c r="J2757" s="48" t="s">
        <v>3431</v>
      </c>
      <c r="K2757" s="48" t="s">
        <v>132</v>
      </c>
      <c r="L2757" s="49" t="s">
        <v>84</v>
      </c>
      <c r="M2757" s="139"/>
      <c r="N2757" s="140"/>
      <c r="O2757" s="151"/>
      <c r="P2757" s="151"/>
      <c r="Q2757" s="221"/>
      <c r="R2757" s="1194"/>
    </row>
    <row r="2758" spans="3:18" ht="13.5" hidden="1" outlineLevel="2" thickBot="1">
      <c r="C2758" s="7" t="s">
        <v>41</v>
      </c>
      <c r="D2758" s="96" t="s">
        <v>8935</v>
      </c>
      <c r="E2758" s="58" t="s">
        <v>9044</v>
      </c>
      <c r="F2758" s="198"/>
      <c r="G2758" s="198"/>
      <c r="H2758" s="198"/>
      <c r="I2758" s="198"/>
      <c r="J2758" s="198"/>
      <c r="K2758" s="198"/>
      <c r="L2758" s="198"/>
      <c r="M2758" s="9"/>
      <c r="N2758" s="9"/>
      <c r="O2758" s="9"/>
      <c r="P2758" s="9"/>
      <c r="Q2758" s="7"/>
    </row>
    <row r="2759" spans="3:18" ht="13.5" outlineLevel="1" collapsed="1" thickBot="1">
      <c r="C2759" s="7" t="s">
        <v>41</v>
      </c>
      <c r="D2759" s="96" t="s">
        <v>8935</v>
      </c>
      <c r="E2759" s="3" t="s">
        <v>9046</v>
      </c>
      <c r="F2759" s="13" t="s">
        <v>473</v>
      </c>
      <c r="G2759" s="14">
        <v>120</v>
      </c>
      <c r="H2759" s="14">
        <v>41</v>
      </c>
      <c r="I2759" s="1198" t="s">
        <v>8998</v>
      </c>
      <c r="J2759" s="1199"/>
      <c r="K2759" s="1199"/>
      <c r="L2759" s="1200"/>
      <c r="M2759" s="391" t="s">
        <v>86</v>
      </c>
      <c r="N2759" s="15"/>
      <c r="O2759" s="1190" t="s">
        <v>9007</v>
      </c>
      <c r="P2759" s="1197"/>
      <c r="Q2759" s="212" t="s">
        <v>109</v>
      </c>
    </row>
    <row r="2760" spans="3:18" ht="13" hidden="1" customHeight="1" outlineLevel="2">
      <c r="C2760" s="7" t="s">
        <v>41</v>
      </c>
      <c r="D2760" s="96" t="s">
        <v>8935</v>
      </c>
      <c r="E2760" s="58" t="s">
        <v>9046</v>
      </c>
      <c r="F2760" s="17"/>
      <c r="G2760" s="18"/>
      <c r="H2760" s="19"/>
      <c r="I2760" s="26" t="s">
        <v>266</v>
      </c>
      <c r="J2760" s="26" t="s">
        <v>3428</v>
      </c>
      <c r="K2760" s="26"/>
      <c r="L2760" s="27" t="s">
        <v>688</v>
      </c>
      <c r="M2760" s="59"/>
      <c r="N2760" s="10"/>
      <c r="O2760" s="26"/>
      <c r="P2760" s="26"/>
      <c r="Q2760" s="222" t="s">
        <v>688</v>
      </c>
      <c r="R2760" s="1259" t="s">
        <v>9047</v>
      </c>
    </row>
    <row r="2761" spans="3:18" hidden="1" outlineLevel="2">
      <c r="C2761" s="7" t="s">
        <v>41</v>
      </c>
      <c r="D2761" s="96" t="s">
        <v>8935</v>
      </c>
      <c r="E2761" s="58" t="s">
        <v>9046</v>
      </c>
      <c r="F2761" s="17"/>
      <c r="G2761" s="18"/>
      <c r="H2761" s="19"/>
      <c r="I2761" s="26" t="s">
        <v>267</v>
      </c>
      <c r="J2761" s="26" t="s">
        <v>3429</v>
      </c>
      <c r="K2761" s="26" t="s">
        <v>132</v>
      </c>
      <c r="L2761" s="27" t="s">
        <v>688</v>
      </c>
      <c r="M2761" s="71"/>
      <c r="N2761" s="72"/>
      <c r="O2761" s="47" t="s">
        <v>743</v>
      </c>
      <c r="P2761" s="26" t="s">
        <v>132</v>
      </c>
      <c r="Q2761" s="214" t="s">
        <v>688</v>
      </c>
      <c r="R2761" s="1230"/>
    </row>
    <row r="2762" spans="3:18" hidden="1" outlineLevel="2">
      <c r="C2762" s="7" t="s">
        <v>41</v>
      </c>
      <c r="D2762" s="96" t="s">
        <v>8935</v>
      </c>
      <c r="E2762" s="58" t="s">
        <v>9046</v>
      </c>
      <c r="F2762" s="17"/>
      <c r="G2762" s="18"/>
      <c r="H2762" s="19"/>
      <c r="I2762" s="26" t="s">
        <v>268</v>
      </c>
      <c r="J2762" s="26" t="s">
        <v>3430</v>
      </c>
      <c r="K2762" s="26" t="s">
        <v>269</v>
      </c>
      <c r="L2762" s="27" t="s">
        <v>84</v>
      </c>
      <c r="M2762" s="392" t="s">
        <v>86</v>
      </c>
      <c r="N2762" s="385" t="s">
        <v>1125</v>
      </c>
      <c r="O2762" s="65" t="s">
        <v>8808</v>
      </c>
      <c r="P2762" s="26" t="s">
        <v>790</v>
      </c>
      <c r="Q2762" s="214" t="s">
        <v>688</v>
      </c>
      <c r="R2762" s="1230"/>
    </row>
    <row r="2763" spans="3:18" hidden="1" outlineLevel="2">
      <c r="C2763" s="7" t="s">
        <v>41</v>
      </c>
      <c r="D2763" s="96" t="s">
        <v>8935</v>
      </c>
      <c r="E2763" s="58" t="s">
        <v>9046</v>
      </c>
      <c r="F2763" s="17"/>
      <c r="G2763" s="18"/>
      <c r="H2763" s="19"/>
      <c r="I2763" s="26" t="s">
        <v>270</v>
      </c>
      <c r="J2763" s="26" t="s">
        <v>3396</v>
      </c>
      <c r="K2763" s="26" t="s">
        <v>132</v>
      </c>
      <c r="L2763" s="27" t="s">
        <v>84</v>
      </c>
      <c r="M2763" s="123"/>
      <c r="N2763" s="124"/>
      <c r="O2763" s="127"/>
      <c r="P2763" s="127"/>
      <c r="Q2763" s="218"/>
      <c r="R2763" s="1230"/>
    </row>
    <row r="2764" spans="3:18" hidden="1" outlineLevel="2">
      <c r="C2764" s="7" t="s">
        <v>41</v>
      </c>
      <c r="D2764" s="96" t="s">
        <v>8935</v>
      </c>
      <c r="E2764" s="58" t="s">
        <v>9046</v>
      </c>
      <c r="F2764" s="17"/>
      <c r="G2764" s="18"/>
      <c r="H2764" s="19"/>
      <c r="I2764" s="26" t="s">
        <v>271</v>
      </c>
      <c r="J2764" s="26" t="s">
        <v>3411</v>
      </c>
      <c r="K2764" s="26" t="s">
        <v>132</v>
      </c>
      <c r="L2764" s="27" t="s">
        <v>84</v>
      </c>
      <c r="M2764" s="123"/>
      <c r="N2764" s="124"/>
      <c r="O2764" s="127"/>
      <c r="P2764" s="127"/>
      <c r="Q2764" s="218"/>
      <c r="R2764" s="1230"/>
    </row>
    <row r="2765" spans="3:18" ht="13.5" hidden="1" outlineLevel="2" thickBot="1">
      <c r="C2765" s="7" t="s">
        <v>41</v>
      </c>
      <c r="D2765" s="96" t="s">
        <v>8935</v>
      </c>
      <c r="E2765" s="58" t="s">
        <v>9046</v>
      </c>
      <c r="F2765" s="38"/>
      <c r="G2765" s="39"/>
      <c r="H2765" s="40"/>
      <c r="I2765" s="48" t="s">
        <v>272</v>
      </c>
      <c r="J2765" s="48" t="s">
        <v>3431</v>
      </c>
      <c r="K2765" s="48" t="s">
        <v>132</v>
      </c>
      <c r="L2765" s="49" t="s">
        <v>84</v>
      </c>
      <c r="M2765" s="139"/>
      <c r="N2765" s="140"/>
      <c r="O2765" s="151"/>
      <c r="P2765" s="151"/>
      <c r="Q2765" s="221"/>
      <c r="R2765" s="1260"/>
    </row>
    <row r="2766" spans="3:18" ht="13.5" hidden="1" outlineLevel="2" thickBot="1">
      <c r="C2766" s="7" t="s">
        <v>41</v>
      </c>
      <c r="D2766" s="96" t="s">
        <v>8935</v>
      </c>
      <c r="E2766" s="58" t="s">
        <v>9046</v>
      </c>
      <c r="F2766" s="198"/>
      <c r="G2766" s="198"/>
      <c r="H2766" s="198"/>
      <c r="I2766" s="198"/>
      <c r="J2766" s="198"/>
      <c r="K2766" s="198"/>
      <c r="L2766" s="198"/>
      <c r="M2766" s="9"/>
      <c r="N2766" s="9"/>
      <c r="O2766" s="9"/>
      <c r="P2766" s="9"/>
      <c r="Q2766" s="7"/>
    </row>
    <row r="2767" spans="3:18" ht="13.5" outlineLevel="1" collapsed="1" thickBot="1">
      <c r="C2767" s="7" t="s">
        <v>41</v>
      </c>
      <c r="D2767" s="96" t="s">
        <v>8935</v>
      </c>
      <c r="E2767" s="3" t="s">
        <v>9048</v>
      </c>
      <c r="F2767" s="13" t="s">
        <v>75</v>
      </c>
      <c r="G2767" s="14">
        <v>113</v>
      </c>
      <c r="H2767" s="14">
        <v>38</v>
      </c>
      <c r="I2767" s="1198" t="s">
        <v>8999</v>
      </c>
      <c r="J2767" s="1199"/>
      <c r="K2767" s="1199"/>
      <c r="L2767" s="1200"/>
      <c r="M2767" s="391" t="s">
        <v>86</v>
      </c>
      <c r="N2767" s="15"/>
      <c r="O2767" s="1190" t="s">
        <v>9008</v>
      </c>
      <c r="P2767" s="1197"/>
      <c r="Q2767" s="212" t="s">
        <v>109</v>
      </c>
    </row>
    <row r="2768" spans="3:18" ht="13" hidden="1" customHeight="1" outlineLevel="2">
      <c r="C2768" s="7" t="s">
        <v>41</v>
      </c>
      <c r="D2768" s="96" t="s">
        <v>8935</v>
      </c>
      <c r="E2768" s="58" t="s">
        <v>9048</v>
      </c>
      <c r="F2768" s="17"/>
      <c r="G2768" s="18"/>
      <c r="H2768" s="19"/>
      <c r="I2768" s="26" t="str">
        <f>"5463"</f>
        <v>5463</v>
      </c>
      <c r="J2768" s="26" t="s">
        <v>3450</v>
      </c>
      <c r="K2768" s="33" t="s">
        <v>132</v>
      </c>
      <c r="L2768" s="31" t="s">
        <v>688</v>
      </c>
      <c r="M2768" s="254"/>
      <c r="N2768" s="252"/>
      <c r="O2768" s="89" t="s">
        <v>769</v>
      </c>
      <c r="P2768" s="88" t="s">
        <v>132</v>
      </c>
      <c r="Q2768" s="214" t="s">
        <v>688</v>
      </c>
      <c r="R2768" s="1228" t="s">
        <v>9050</v>
      </c>
    </row>
    <row r="2769" spans="3:18" hidden="1" outlineLevel="2">
      <c r="C2769" s="7" t="s">
        <v>41</v>
      </c>
      <c r="D2769" s="96" t="s">
        <v>8935</v>
      </c>
      <c r="E2769" s="58" t="s">
        <v>9048</v>
      </c>
      <c r="F2769" s="17"/>
      <c r="G2769" s="18"/>
      <c r="H2769" s="19"/>
      <c r="I2769" s="20" t="s">
        <v>345</v>
      </c>
      <c r="J2769" s="20" t="s">
        <v>3451</v>
      </c>
      <c r="K2769" s="24"/>
      <c r="L2769" s="25" t="s">
        <v>84</v>
      </c>
      <c r="M2769" s="201"/>
      <c r="N2769" s="279"/>
      <c r="O2769" s="280"/>
      <c r="P2769" s="280"/>
      <c r="Q2769" s="213" t="s">
        <v>688</v>
      </c>
      <c r="R2769" s="1193"/>
    </row>
    <row r="2770" spans="3:18" hidden="1" outlineLevel="2">
      <c r="C2770" s="7" t="s">
        <v>41</v>
      </c>
      <c r="D2770" s="96" t="s">
        <v>8935</v>
      </c>
      <c r="E2770" s="58" t="s">
        <v>9048</v>
      </c>
      <c r="F2770" s="17"/>
      <c r="G2770" s="18"/>
      <c r="H2770" s="19"/>
      <c r="I2770" s="26" t="s">
        <v>346</v>
      </c>
      <c r="J2770" s="26" t="s">
        <v>3452</v>
      </c>
      <c r="K2770" s="33" t="s">
        <v>105</v>
      </c>
      <c r="L2770" s="31" t="s">
        <v>84</v>
      </c>
      <c r="M2770" s="396" t="s">
        <v>86</v>
      </c>
      <c r="N2770" s="412" t="s">
        <v>6680</v>
      </c>
      <c r="O2770" s="88" t="s">
        <v>8810</v>
      </c>
      <c r="P2770" s="88" t="s">
        <v>105</v>
      </c>
      <c r="Q2770" s="216" t="s">
        <v>84</v>
      </c>
      <c r="R2770" s="1193"/>
    </row>
    <row r="2771" spans="3:18" ht="120" hidden="1" outlineLevel="2">
      <c r="C2771" s="7" t="s">
        <v>41</v>
      </c>
      <c r="D2771" s="96" t="s">
        <v>8935</v>
      </c>
      <c r="E2771" s="58" t="s">
        <v>9048</v>
      </c>
      <c r="F2771" s="17"/>
      <c r="G2771" s="18"/>
      <c r="H2771" s="19"/>
      <c r="I2771" s="54" t="s">
        <v>347</v>
      </c>
      <c r="J2771" s="54" t="s">
        <v>3453</v>
      </c>
      <c r="K2771" s="73" t="s">
        <v>132</v>
      </c>
      <c r="L2771" s="55" t="s">
        <v>84</v>
      </c>
      <c r="M2771" s="396" t="s">
        <v>86</v>
      </c>
      <c r="N2771" s="412" t="s">
        <v>1126</v>
      </c>
      <c r="O2771" s="90" t="s">
        <v>9049</v>
      </c>
      <c r="P2771" s="88" t="s">
        <v>132</v>
      </c>
      <c r="Q2771" s="216" t="s">
        <v>84</v>
      </c>
      <c r="R2771" s="1193"/>
    </row>
    <row r="2772" spans="3:18" hidden="1" outlineLevel="2">
      <c r="C2772" s="7" t="s">
        <v>41</v>
      </c>
      <c r="D2772" s="96" t="s">
        <v>8935</v>
      </c>
      <c r="E2772" s="58" t="s">
        <v>9048</v>
      </c>
      <c r="F2772" s="17"/>
      <c r="G2772" s="18"/>
      <c r="H2772" s="19"/>
      <c r="I2772" s="34" t="str">
        <f>"4471"</f>
        <v>4471</v>
      </c>
      <c r="J2772" s="34" t="s">
        <v>3454</v>
      </c>
      <c r="K2772" s="36" t="s">
        <v>132</v>
      </c>
      <c r="L2772" s="74" t="s">
        <v>84</v>
      </c>
      <c r="M2772" s="257"/>
      <c r="N2772" s="258"/>
      <c r="O2772" s="277" t="s">
        <v>770</v>
      </c>
      <c r="P2772" s="253" t="s">
        <v>132</v>
      </c>
      <c r="Q2772" s="217" t="s">
        <v>688</v>
      </c>
      <c r="R2772" s="1193"/>
    </row>
    <row r="2773" spans="3:18" hidden="1" outlineLevel="2">
      <c r="C2773" s="7" t="s">
        <v>41</v>
      </c>
      <c r="D2773" s="96" t="s">
        <v>8935</v>
      </c>
      <c r="E2773" s="58" t="s">
        <v>9048</v>
      </c>
      <c r="F2773" s="17"/>
      <c r="G2773" s="18"/>
      <c r="H2773" s="19"/>
      <c r="I2773" s="26" t="str">
        <f>"1227"</f>
        <v>1227</v>
      </c>
      <c r="J2773" s="26" t="s">
        <v>3455</v>
      </c>
      <c r="K2773" s="33" t="s">
        <v>132</v>
      </c>
      <c r="L2773" s="31" t="s">
        <v>84</v>
      </c>
      <c r="M2773" s="717"/>
      <c r="N2773" s="718"/>
      <c r="O2773" s="719"/>
      <c r="P2773" s="719"/>
      <c r="Q2773" s="720"/>
      <c r="R2773" s="1193"/>
    </row>
    <row r="2774" spans="3:18" hidden="1" outlineLevel="2">
      <c r="C2774" s="7" t="s">
        <v>41</v>
      </c>
      <c r="D2774" s="96" t="s">
        <v>8935</v>
      </c>
      <c r="E2774" s="58" t="s">
        <v>9048</v>
      </c>
      <c r="F2774" s="17"/>
      <c r="G2774" s="18"/>
      <c r="H2774" s="19"/>
      <c r="I2774" s="20" t="s">
        <v>348</v>
      </c>
      <c r="J2774" s="20" t="s">
        <v>3456</v>
      </c>
      <c r="K2774" s="24"/>
      <c r="L2774" s="25" t="s">
        <v>84</v>
      </c>
      <c r="M2774" s="259"/>
      <c r="N2774" s="260"/>
      <c r="O2774" s="88"/>
      <c r="P2774" s="88"/>
      <c r="Q2774" s="214" t="s">
        <v>688</v>
      </c>
      <c r="R2774" s="1193"/>
    </row>
    <row r="2775" spans="3:18" hidden="1" outlineLevel="2">
      <c r="C2775" s="7" t="s">
        <v>41</v>
      </c>
      <c r="D2775" s="96" t="s">
        <v>8935</v>
      </c>
      <c r="E2775" s="58" t="s">
        <v>9048</v>
      </c>
      <c r="F2775" s="17"/>
      <c r="G2775" s="18"/>
      <c r="H2775" s="19"/>
      <c r="I2775" s="26" t="s">
        <v>349</v>
      </c>
      <c r="J2775" s="26" t="s">
        <v>3457</v>
      </c>
      <c r="K2775" s="33" t="s">
        <v>132</v>
      </c>
      <c r="L2775" s="31" t="s">
        <v>84</v>
      </c>
      <c r="M2775" s="259"/>
      <c r="N2775" s="260"/>
      <c r="O2775" s="89" t="s">
        <v>771</v>
      </c>
      <c r="P2775" s="88" t="s">
        <v>132</v>
      </c>
      <c r="Q2775" s="214" t="s">
        <v>688</v>
      </c>
      <c r="R2775" s="1193"/>
    </row>
    <row r="2776" spans="3:18" hidden="1" outlineLevel="2">
      <c r="C2776" s="7" t="s">
        <v>41</v>
      </c>
      <c r="D2776" s="96" t="s">
        <v>8935</v>
      </c>
      <c r="E2776" s="58" t="s">
        <v>9048</v>
      </c>
      <c r="F2776" s="17"/>
      <c r="G2776" s="18"/>
      <c r="H2776" s="19"/>
      <c r="I2776" s="26" t="s">
        <v>350</v>
      </c>
      <c r="J2776" s="26" t="s">
        <v>3341</v>
      </c>
      <c r="K2776" s="33" t="s">
        <v>132</v>
      </c>
      <c r="L2776" s="31" t="s">
        <v>84</v>
      </c>
      <c r="M2776" s="203"/>
      <c r="N2776" s="256"/>
      <c r="O2776" s="171"/>
      <c r="P2776" s="171"/>
      <c r="Q2776" s="218"/>
      <c r="R2776" s="1193"/>
    </row>
    <row r="2777" spans="3:18" hidden="1" outlineLevel="2">
      <c r="C2777" s="7" t="s">
        <v>41</v>
      </c>
      <c r="D2777" s="96" t="s">
        <v>8935</v>
      </c>
      <c r="E2777" s="58" t="s">
        <v>9048</v>
      </c>
      <c r="F2777" s="17"/>
      <c r="G2777" s="18"/>
      <c r="H2777" s="19"/>
      <c r="I2777" s="26" t="s">
        <v>351</v>
      </c>
      <c r="J2777" s="26" t="s">
        <v>3342</v>
      </c>
      <c r="K2777" s="33" t="s">
        <v>132</v>
      </c>
      <c r="L2777" s="31" t="s">
        <v>84</v>
      </c>
      <c r="M2777" s="203"/>
      <c r="N2777" s="256"/>
      <c r="O2777" s="171"/>
      <c r="P2777" s="171"/>
      <c r="Q2777" s="218"/>
      <c r="R2777" s="1193"/>
    </row>
    <row r="2778" spans="3:18" hidden="1" outlineLevel="2">
      <c r="C2778" s="7" t="s">
        <v>41</v>
      </c>
      <c r="D2778" s="96" t="s">
        <v>8935</v>
      </c>
      <c r="E2778" s="58" t="s">
        <v>9048</v>
      </c>
      <c r="F2778" s="17"/>
      <c r="G2778" s="18"/>
      <c r="H2778" s="19"/>
      <c r="I2778" s="26" t="s">
        <v>352</v>
      </c>
      <c r="J2778" s="26" t="s">
        <v>353</v>
      </c>
      <c r="K2778" s="33" t="s">
        <v>105</v>
      </c>
      <c r="L2778" s="31" t="s">
        <v>84</v>
      </c>
      <c r="M2778" s="203"/>
      <c r="N2778" s="256"/>
      <c r="O2778" s="171"/>
      <c r="P2778" s="171"/>
      <c r="Q2778" s="218"/>
      <c r="R2778" s="1193"/>
    </row>
    <row r="2779" spans="3:18" ht="13.5" hidden="1" outlineLevel="2" thickBot="1">
      <c r="C2779" s="7" t="s">
        <v>41</v>
      </c>
      <c r="D2779" s="96" t="s">
        <v>8935</v>
      </c>
      <c r="E2779" s="58" t="s">
        <v>9048</v>
      </c>
      <c r="F2779" s="38"/>
      <c r="G2779" s="39"/>
      <c r="H2779" s="40"/>
      <c r="I2779" s="48" t="s">
        <v>352</v>
      </c>
      <c r="J2779" s="48" t="s">
        <v>353</v>
      </c>
      <c r="K2779" s="273" t="s">
        <v>105</v>
      </c>
      <c r="L2779" s="60" t="s">
        <v>84</v>
      </c>
      <c r="M2779" s="261"/>
      <c r="N2779" s="262"/>
      <c r="O2779" s="266"/>
      <c r="P2779" s="266"/>
      <c r="Q2779" s="221"/>
      <c r="R2779" s="1195"/>
    </row>
    <row r="2780" spans="3:18" ht="13.5" hidden="1" outlineLevel="2" thickBot="1">
      <c r="C2780" s="7" t="s">
        <v>41</v>
      </c>
      <c r="D2780" s="96" t="s">
        <v>8935</v>
      </c>
      <c r="E2780" s="58" t="s">
        <v>9048</v>
      </c>
      <c r="F2780" s="198"/>
      <c r="G2780" s="198"/>
      <c r="H2780" s="198"/>
      <c r="I2780" s="198"/>
      <c r="J2780" s="198"/>
      <c r="K2780" s="198"/>
      <c r="L2780" s="198"/>
      <c r="M2780" s="9"/>
      <c r="N2780" s="9"/>
      <c r="O2780" s="9"/>
      <c r="P2780" s="9"/>
      <c r="Q2780" s="7"/>
    </row>
    <row r="2781" spans="3:18" ht="13.5" outlineLevel="1" collapsed="1" thickBot="1">
      <c r="C2781" s="7" t="s">
        <v>41</v>
      </c>
      <c r="D2781" s="96" t="s">
        <v>8935</v>
      </c>
      <c r="E2781" s="3" t="s">
        <v>9051</v>
      </c>
      <c r="F2781" s="13" t="s">
        <v>608</v>
      </c>
      <c r="G2781" s="14">
        <v>118</v>
      </c>
      <c r="H2781" s="14">
        <v>40</v>
      </c>
      <c r="I2781" s="1198" t="s">
        <v>9000</v>
      </c>
      <c r="J2781" s="1199"/>
      <c r="K2781" s="1199"/>
      <c r="L2781" s="1200"/>
      <c r="M2781" s="391" t="s">
        <v>86</v>
      </c>
      <c r="N2781" s="15"/>
      <c r="O2781" s="1190" t="s">
        <v>9014</v>
      </c>
      <c r="P2781" s="1197"/>
      <c r="Q2781" s="212" t="s">
        <v>109</v>
      </c>
    </row>
    <row r="2782" spans="3:18" ht="13" hidden="1" customHeight="1" outlineLevel="2">
      <c r="C2782" s="7" t="s">
        <v>41</v>
      </c>
      <c r="D2782" s="96" t="s">
        <v>8935</v>
      </c>
      <c r="E2782" s="58" t="s">
        <v>9051</v>
      </c>
      <c r="F2782" s="17"/>
      <c r="G2782" s="18"/>
      <c r="H2782" s="19"/>
      <c r="I2782" s="26" t="s">
        <v>259</v>
      </c>
      <c r="J2782" s="26" t="s">
        <v>3424</v>
      </c>
      <c r="K2782" s="26"/>
      <c r="L2782" s="31" t="s">
        <v>688</v>
      </c>
      <c r="M2782" s="59"/>
      <c r="N2782" s="10"/>
      <c r="O2782" s="26"/>
      <c r="P2782" s="26"/>
      <c r="Q2782" s="214" t="s">
        <v>688</v>
      </c>
      <c r="R2782" s="1201" t="s">
        <v>9052</v>
      </c>
    </row>
    <row r="2783" spans="3:18" hidden="1" outlineLevel="2">
      <c r="C2783" s="7" t="s">
        <v>41</v>
      </c>
      <c r="D2783" s="96" t="s">
        <v>8935</v>
      </c>
      <c r="E2783" s="58" t="s">
        <v>9051</v>
      </c>
      <c r="F2783" s="17"/>
      <c r="G2783" s="18"/>
      <c r="H2783" s="19"/>
      <c r="I2783" s="26" t="s">
        <v>260</v>
      </c>
      <c r="J2783" s="26" t="s">
        <v>3425</v>
      </c>
      <c r="K2783" s="26" t="s">
        <v>132</v>
      </c>
      <c r="L2783" s="31" t="s">
        <v>688</v>
      </c>
      <c r="M2783" s="59"/>
      <c r="N2783" s="10"/>
      <c r="O2783" s="47" t="s">
        <v>772</v>
      </c>
      <c r="P2783" s="26" t="s">
        <v>132</v>
      </c>
      <c r="Q2783" s="214" t="s">
        <v>688</v>
      </c>
      <c r="R2783" s="1193"/>
    </row>
    <row r="2784" spans="3:18" hidden="1" outlineLevel="2">
      <c r="C2784" s="7" t="s">
        <v>41</v>
      </c>
      <c r="D2784" s="96" t="s">
        <v>8935</v>
      </c>
      <c r="E2784" s="58" t="s">
        <v>9051</v>
      </c>
      <c r="F2784" s="17"/>
      <c r="G2784" s="18"/>
      <c r="H2784" s="19"/>
      <c r="I2784" s="26" t="s">
        <v>261</v>
      </c>
      <c r="J2784" s="26" t="s">
        <v>3426</v>
      </c>
      <c r="K2784" s="26" t="s">
        <v>265</v>
      </c>
      <c r="L2784" s="31" t="s">
        <v>84</v>
      </c>
      <c r="M2784" s="392" t="s">
        <v>86</v>
      </c>
      <c r="N2784" s="385" t="s">
        <v>1127</v>
      </c>
      <c r="O2784" s="26" t="s">
        <v>8811</v>
      </c>
      <c r="P2784" s="26" t="s">
        <v>794</v>
      </c>
      <c r="Q2784" s="214" t="s">
        <v>688</v>
      </c>
      <c r="R2784" s="1193"/>
    </row>
    <row r="2785" spans="3:18" hidden="1" outlineLevel="2">
      <c r="C2785" s="7" t="s">
        <v>41</v>
      </c>
      <c r="D2785" s="96" t="s">
        <v>8935</v>
      </c>
      <c r="E2785" s="58" t="s">
        <v>9051</v>
      </c>
      <c r="F2785" s="17"/>
      <c r="G2785" s="18"/>
      <c r="H2785" s="19"/>
      <c r="I2785" s="26" t="s">
        <v>262</v>
      </c>
      <c r="J2785" s="26" t="s">
        <v>3427</v>
      </c>
      <c r="K2785" s="26" t="s">
        <v>132</v>
      </c>
      <c r="L2785" s="31" t="s">
        <v>84</v>
      </c>
      <c r="M2785" s="123"/>
      <c r="N2785" s="124"/>
      <c r="O2785" s="127"/>
      <c r="P2785" s="127"/>
      <c r="Q2785" s="218"/>
      <c r="R2785" s="1193"/>
    </row>
    <row r="2786" spans="3:18" hidden="1" outlineLevel="2">
      <c r="C2786" s="7" t="s">
        <v>41</v>
      </c>
      <c r="D2786" s="96" t="s">
        <v>8935</v>
      </c>
      <c r="E2786" s="58" t="s">
        <v>9051</v>
      </c>
      <c r="F2786" s="17"/>
      <c r="G2786" s="18"/>
      <c r="H2786" s="19"/>
      <c r="I2786" s="26" t="s">
        <v>263</v>
      </c>
      <c r="J2786" s="26" t="s">
        <v>3341</v>
      </c>
      <c r="K2786" s="26" t="s">
        <v>132</v>
      </c>
      <c r="L2786" s="31" t="s">
        <v>84</v>
      </c>
      <c r="M2786" s="123"/>
      <c r="N2786" s="124"/>
      <c r="O2786" s="127"/>
      <c r="P2786" s="127"/>
      <c r="Q2786" s="218"/>
      <c r="R2786" s="1193"/>
    </row>
    <row r="2787" spans="3:18" ht="13.5" hidden="1" outlineLevel="2" thickBot="1">
      <c r="C2787" s="7" t="s">
        <v>41</v>
      </c>
      <c r="D2787" s="96" t="s">
        <v>8935</v>
      </c>
      <c r="E2787" s="58" t="s">
        <v>9051</v>
      </c>
      <c r="F2787" s="38"/>
      <c r="G2787" s="39"/>
      <c r="H2787" s="40"/>
      <c r="I2787" s="48" t="s">
        <v>264</v>
      </c>
      <c r="J2787" s="48" t="s">
        <v>3342</v>
      </c>
      <c r="K2787" s="48" t="s">
        <v>132</v>
      </c>
      <c r="L2787" s="60" t="s">
        <v>84</v>
      </c>
      <c r="M2787" s="162"/>
      <c r="N2787" s="163"/>
      <c r="O2787" s="151"/>
      <c r="P2787" s="151"/>
      <c r="Q2787" s="221"/>
      <c r="R2787" s="1194"/>
    </row>
    <row r="2788" spans="3:18" ht="13.5" hidden="1" outlineLevel="2" thickBot="1">
      <c r="C2788" s="7" t="s">
        <v>41</v>
      </c>
      <c r="D2788" s="96" t="s">
        <v>8935</v>
      </c>
      <c r="E2788" s="58" t="s">
        <v>9051</v>
      </c>
      <c r="F2788" s="198"/>
      <c r="G2788" s="198"/>
      <c r="H2788" s="198"/>
      <c r="I2788" s="198"/>
      <c r="J2788" s="198"/>
      <c r="K2788" s="198"/>
      <c r="L2788" s="198"/>
      <c r="M2788" s="9"/>
      <c r="N2788" s="9"/>
      <c r="O2788" s="9"/>
      <c r="P2788" s="9"/>
      <c r="Q2788" s="7"/>
    </row>
    <row r="2789" spans="3:18" ht="13.5" outlineLevel="1" collapsed="1" thickBot="1">
      <c r="C2789" s="7" t="s">
        <v>41</v>
      </c>
      <c r="D2789" s="96" t="s">
        <v>8935</v>
      </c>
      <c r="E2789" s="3" t="s">
        <v>9053</v>
      </c>
      <c r="F2789" s="13" t="s">
        <v>609</v>
      </c>
      <c r="G2789" s="14">
        <v>120</v>
      </c>
      <c r="H2789" s="14">
        <v>41</v>
      </c>
      <c r="I2789" s="1198" t="s">
        <v>9001</v>
      </c>
      <c r="J2789" s="1199"/>
      <c r="K2789" s="1199"/>
      <c r="L2789" s="1200"/>
      <c r="M2789" s="391" t="s">
        <v>86</v>
      </c>
      <c r="N2789" s="15"/>
      <c r="O2789" s="1190" t="s">
        <v>9013</v>
      </c>
      <c r="P2789" s="1197"/>
      <c r="Q2789" s="212" t="s">
        <v>109</v>
      </c>
    </row>
    <row r="2790" spans="3:18" ht="13" hidden="1" customHeight="1" outlineLevel="2">
      <c r="C2790" s="7" t="s">
        <v>41</v>
      </c>
      <c r="D2790" s="96" t="s">
        <v>8935</v>
      </c>
      <c r="E2790" s="58" t="s">
        <v>9053</v>
      </c>
      <c r="F2790" s="17"/>
      <c r="G2790" s="18"/>
      <c r="H2790" s="19"/>
      <c r="I2790" s="26" t="s">
        <v>266</v>
      </c>
      <c r="J2790" s="26" t="s">
        <v>3428</v>
      </c>
      <c r="K2790" s="26"/>
      <c r="L2790" s="27" t="s">
        <v>688</v>
      </c>
      <c r="M2790" s="59"/>
      <c r="N2790" s="10"/>
      <c r="O2790" s="26"/>
      <c r="P2790" s="26"/>
      <c r="Q2790" s="222" t="s">
        <v>688</v>
      </c>
      <c r="R2790" s="1201" t="s">
        <v>9054</v>
      </c>
    </row>
    <row r="2791" spans="3:18" hidden="1" outlineLevel="2">
      <c r="C2791" s="7" t="s">
        <v>41</v>
      </c>
      <c r="D2791" s="96" t="s">
        <v>8935</v>
      </c>
      <c r="E2791" s="58" t="s">
        <v>9053</v>
      </c>
      <c r="F2791" s="17"/>
      <c r="G2791" s="18"/>
      <c r="H2791" s="19"/>
      <c r="I2791" s="26" t="s">
        <v>267</v>
      </c>
      <c r="J2791" s="26" t="s">
        <v>3429</v>
      </c>
      <c r="K2791" s="26" t="s">
        <v>132</v>
      </c>
      <c r="L2791" s="27" t="s">
        <v>688</v>
      </c>
      <c r="M2791" s="71"/>
      <c r="N2791" s="72"/>
      <c r="O2791" s="47" t="s">
        <v>773</v>
      </c>
      <c r="P2791" s="26" t="s">
        <v>132</v>
      </c>
      <c r="Q2791" s="214" t="s">
        <v>688</v>
      </c>
      <c r="R2791" s="1193"/>
    </row>
    <row r="2792" spans="3:18" hidden="1" outlineLevel="2">
      <c r="C2792" s="7" t="s">
        <v>41</v>
      </c>
      <c r="D2792" s="96" t="s">
        <v>8935</v>
      </c>
      <c r="E2792" s="58" t="s">
        <v>9053</v>
      </c>
      <c r="F2792" s="17"/>
      <c r="G2792" s="18"/>
      <c r="H2792" s="19"/>
      <c r="I2792" s="26" t="s">
        <v>268</v>
      </c>
      <c r="J2792" s="26" t="s">
        <v>3430</v>
      </c>
      <c r="K2792" s="26" t="s">
        <v>269</v>
      </c>
      <c r="L2792" s="27" t="s">
        <v>84</v>
      </c>
      <c r="M2792" s="392" t="s">
        <v>86</v>
      </c>
      <c r="N2792" s="385" t="s">
        <v>1128</v>
      </c>
      <c r="O2792" s="26" t="s">
        <v>8812</v>
      </c>
      <c r="P2792" s="26" t="s">
        <v>790</v>
      </c>
      <c r="Q2792" s="214" t="s">
        <v>688</v>
      </c>
      <c r="R2792" s="1193"/>
    </row>
    <row r="2793" spans="3:18" hidden="1" outlineLevel="2">
      <c r="C2793" s="7" t="s">
        <v>41</v>
      </c>
      <c r="D2793" s="96" t="s">
        <v>8935</v>
      </c>
      <c r="E2793" s="58" t="s">
        <v>9053</v>
      </c>
      <c r="F2793" s="17"/>
      <c r="G2793" s="18"/>
      <c r="H2793" s="19"/>
      <c r="I2793" s="26" t="s">
        <v>270</v>
      </c>
      <c r="J2793" s="26" t="s">
        <v>3396</v>
      </c>
      <c r="K2793" s="26" t="s">
        <v>132</v>
      </c>
      <c r="L2793" s="27" t="s">
        <v>84</v>
      </c>
      <c r="M2793" s="123"/>
      <c r="N2793" s="124"/>
      <c r="O2793" s="127"/>
      <c r="P2793" s="127"/>
      <c r="Q2793" s="218"/>
      <c r="R2793" s="1193"/>
    </row>
    <row r="2794" spans="3:18" hidden="1" outlineLevel="2">
      <c r="C2794" s="7" t="s">
        <v>41</v>
      </c>
      <c r="D2794" s="96" t="s">
        <v>8935</v>
      </c>
      <c r="E2794" s="58" t="s">
        <v>9053</v>
      </c>
      <c r="F2794" s="17"/>
      <c r="G2794" s="18"/>
      <c r="H2794" s="19"/>
      <c r="I2794" s="26" t="s">
        <v>271</v>
      </c>
      <c r="J2794" s="26" t="s">
        <v>3411</v>
      </c>
      <c r="K2794" s="26" t="s">
        <v>132</v>
      </c>
      <c r="L2794" s="27" t="s">
        <v>84</v>
      </c>
      <c r="M2794" s="123"/>
      <c r="N2794" s="124"/>
      <c r="O2794" s="127"/>
      <c r="P2794" s="127"/>
      <c r="Q2794" s="218"/>
      <c r="R2794" s="1193"/>
    </row>
    <row r="2795" spans="3:18" ht="13.5" hidden="1" outlineLevel="2" thickBot="1">
      <c r="C2795" s="7" t="s">
        <v>41</v>
      </c>
      <c r="D2795" s="96" t="s">
        <v>8935</v>
      </c>
      <c r="E2795" s="58" t="s">
        <v>9053</v>
      </c>
      <c r="F2795" s="38"/>
      <c r="G2795" s="39"/>
      <c r="H2795" s="40"/>
      <c r="I2795" s="48" t="s">
        <v>272</v>
      </c>
      <c r="J2795" s="48" t="s">
        <v>3431</v>
      </c>
      <c r="K2795" s="48" t="s">
        <v>132</v>
      </c>
      <c r="L2795" s="49" t="s">
        <v>84</v>
      </c>
      <c r="M2795" s="139"/>
      <c r="N2795" s="140"/>
      <c r="O2795" s="151"/>
      <c r="P2795" s="151"/>
      <c r="Q2795" s="221"/>
      <c r="R2795" s="1194"/>
    </row>
    <row r="2796" spans="3:18" ht="13.5" hidden="1" outlineLevel="2" thickBot="1">
      <c r="C2796" s="7" t="s">
        <v>41</v>
      </c>
      <c r="D2796" s="96" t="s">
        <v>8935</v>
      </c>
      <c r="E2796" s="58" t="s">
        <v>9053</v>
      </c>
      <c r="F2796" s="198"/>
      <c r="G2796" s="198"/>
      <c r="H2796" s="198"/>
      <c r="I2796" s="198"/>
      <c r="J2796" s="198"/>
      <c r="K2796" s="198"/>
      <c r="L2796" s="198"/>
      <c r="M2796" s="9"/>
      <c r="N2796" s="9"/>
      <c r="O2796" s="9"/>
      <c r="P2796" s="9"/>
      <c r="Q2796" s="7"/>
    </row>
    <row r="2797" spans="3:18" ht="13.5" outlineLevel="1" collapsed="1" thickBot="1">
      <c r="C2797" s="7" t="s">
        <v>41</v>
      </c>
      <c r="D2797" s="96" t="s">
        <v>8935</v>
      </c>
      <c r="E2797" s="3" t="s">
        <v>9055</v>
      </c>
      <c r="F2797" s="13" t="s">
        <v>473</v>
      </c>
      <c r="G2797" s="14">
        <v>120</v>
      </c>
      <c r="H2797" s="14">
        <v>41</v>
      </c>
      <c r="I2797" s="1198" t="s">
        <v>9002</v>
      </c>
      <c r="J2797" s="1199"/>
      <c r="K2797" s="1199"/>
      <c r="L2797" s="1200"/>
      <c r="M2797" s="391" t="s">
        <v>86</v>
      </c>
      <c r="N2797" s="15"/>
      <c r="O2797" s="1190" t="s">
        <v>9008</v>
      </c>
      <c r="P2797" s="1197"/>
      <c r="Q2797" s="212" t="s">
        <v>109</v>
      </c>
    </row>
    <row r="2798" spans="3:18" ht="13" hidden="1" customHeight="1" outlineLevel="2">
      <c r="C2798" s="7" t="s">
        <v>41</v>
      </c>
      <c r="D2798" s="96" t="s">
        <v>8935</v>
      </c>
      <c r="E2798" s="58" t="s">
        <v>9055</v>
      </c>
      <c r="F2798" s="17"/>
      <c r="G2798" s="18"/>
      <c r="H2798" s="19"/>
      <c r="I2798" s="26" t="s">
        <v>266</v>
      </c>
      <c r="J2798" s="26" t="s">
        <v>3428</v>
      </c>
      <c r="K2798" s="26"/>
      <c r="L2798" s="27" t="s">
        <v>688</v>
      </c>
      <c r="M2798" s="59"/>
      <c r="N2798" s="10"/>
      <c r="O2798" s="26"/>
      <c r="P2798" s="26"/>
      <c r="Q2798" s="222" t="s">
        <v>688</v>
      </c>
      <c r="R2798" s="1259" t="s">
        <v>9056</v>
      </c>
    </row>
    <row r="2799" spans="3:18" hidden="1" outlineLevel="2">
      <c r="C2799" s="7" t="s">
        <v>41</v>
      </c>
      <c r="D2799" s="96" t="s">
        <v>8935</v>
      </c>
      <c r="E2799" s="58" t="s">
        <v>9055</v>
      </c>
      <c r="F2799" s="17"/>
      <c r="G2799" s="18"/>
      <c r="H2799" s="19"/>
      <c r="I2799" s="26" t="s">
        <v>267</v>
      </c>
      <c r="J2799" s="26" t="s">
        <v>3429</v>
      </c>
      <c r="K2799" s="26" t="s">
        <v>132</v>
      </c>
      <c r="L2799" s="27" t="s">
        <v>688</v>
      </c>
      <c r="M2799" s="71"/>
      <c r="N2799" s="72"/>
      <c r="O2799" s="47" t="s">
        <v>743</v>
      </c>
      <c r="P2799" s="26" t="s">
        <v>132</v>
      </c>
      <c r="Q2799" s="214" t="s">
        <v>688</v>
      </c>
      <c r="R2799" s="1230"/>
    </row>
    <row r="2800" spans="3:18" hidden="1" outlineLevel="2">
      <c r="C2800" s="7" t="s">
        <v>41</v>
      </c>
      <c r="D2800" s="96" t="s">
        <v>8935</v>
      </c>
      <c r="E2800" s="58" t="s">
        <v>9055</v>
      </c>
      <c r="F2800" s="17"/>
      <c r="G2800" s="18"/>
      <c r="H2800" s="19"/>
      <c r="I2800" s="26" t="s">
        <v>268</v>
      </c>
      <c r="J2800" s="26" t="s">
        <v>3430</v>
      </c>
      <c r="K2800" s="26" t="s">
        <v>269</v>
      </c>
      <c r="L2800" s="27" t="s">
        <v>84</v>
      </c>
      <c r="M2800" s="392" t="s">
        <v>86</v>
      </c>
      <c r="N2800" s="385" t="s">
        <v>1129</v>
      </c>
      <c r="O2800" s="65" t="s">
        <v>8813</v>
      </c>
      <c r="P2800" s="26" t="s">
        <v>790</v>
      </c>
      <c r="Q2800" s="214" t="s">
        <v>688</v>
      </c>
      <c r="R2800" s="1230"/>
    </row>
    <row r="2801" spans="1:18" hidden="1" outlineLevel="2">
      <c r="C2801" s="7" t="s">
        <v>41</v>
      </c>
      <c r="D2801" s="96" t="s">
        <v>8935</v>
      </c>
      <c r="E2801" s="58" t="s">
        <v>9055</v>
      </c>
      <c r="F2801" s="17"/>
      <c r="G2801" s="18"/>
      <c r="H2801" s="19"/>
      <c r="I2801" s="26" t="s">
        <v>270</v>
      </c>
      <c r="J2801" s="26" t="s">
        <v>3396</v>
      </c>
      <c r="K2801" s="26" t="s">
        <v>132</v>
      </c>
      <c r="L2801" s="27" t="s">
        <v>84</v>
      </c>
      <c r="M2801" s="123"/>
      <c r="N2801" s="124"/>
      <c r="O2801" s="127"/>
      <c r="P2801" s="127"/>
      <c r="Q2801" s="218"/>
      <c r="R2801" s="1230"/>
    </row>
    <row r="2802" spans="1:18" hidden="1" outlineLevel="2">
      <c r="C2802" s="7" t="s">
        <v>41</v>
      </c>
      <c r="D2802" s="96" t="s">
        <v>8935</v>
      </c>
      <c r="E2802" s="58" t="s">
        <v>9055</v>
      </c>
      <c r="F2802" s="17"/>
      <c r="G2802" s="18"/>
      <c r="H2802" s="19"/>
      <c r="I2802" s="26" t="s">
        <v>271</v>
      </c>
      <c r="J2802" s="26" t="s">
        <v>3411</v>
      </c>
      <c r="K2802" s="26" t="s">
        <v>132</v>
      </c>
      <c r="L2802" s="27" t="s">
        <v>84</v>
      </c>
      <c r="M2802" s="123"/>
      <c r="N2802" s="124"/>
      <c r="O2802" s="127"/>
      <c r="P2802" s="127"/>
      <c r="Q2802" s="218"/>
      <c r="R2802" s="1230"/>
    </row>
    <row r="2803" spans="1:18" ht="13.5" hidden="1" outlineLevel="2" thickBot="1">
      <c r="C2803" s="7" t="s">
        <v>41</v>
      </c>
      <c r="D2803" s="96" t="s">
        <v>8935</v>
      </c>
      <c r="E2803" s="58" t="s">
        <v>9055</v>
      </c>
      <c r="F2803" s="38"/>
      <c r="G2803" s="39"/>
      <c r="H2803" s="40"/>
      <c r="I2803" s="48" t="s">
        <v>272</v>
      </c>
      <c r="J2803" s="48" t="s">
        <v>3431</v>
      </c>
      <c r="K2803" s="48" t="s">
        <v>132</v>
      </c>
      <c r="L2803" s="49" t="s">
        <v>84</v>
      </c>
      <c r="M2803" s="139"/>
      <c r="N2803" s="140"/>
      <c r="O2803" s="151"/>
      <c r="P2803" s="151"/>
      <c r="Q2803" s="221"/>
      <c r="R2803" s="1260"/>
    </row>
    <row r="2804" spans="1:18" ht="13.5" hidden="1" outlineLevel="2" thickBot="1">
      <c r="C2804" s="7" t="s">
        <v>41</v>
      </c>
      <c r="D2804" s="96" t="s">
        <v>8935</v>
      </c>
      <c r="E2804" s="58" t="s">
        <v>9055</v>
      </c>
      <c r="F2804" s="198"/>
      <c r="G2804" s="198"/>
      <c r="H2804" s="198"/>
      <c r="I2804" s="198"/>
      <c r="J2804" s="198"/>
      <c r="K2804" s="198"/>
      <c r="L2804" s="198"/>
      <c r="M2804" s="9"/>
      <c r="N2804" s="9"/>
      <c r="O2804" s="9"/>
      <c r="P2804" s="9"/>
      <c r="Q2804" s="7"/>
    </row>
    <row r="2805" spans="1:18" ht="13.5" outlineLevel="1" collapsed="1" thickBot="1">
      <c r="A2805" s="7" t="s">
        <v>41</v>
      </c>
      <c r="B2805" s="7" t="s">
        <v>41</v>
      </c>
      <c r="D2805" s="96" t="s">
        <v>8935</v>
      </c>
      <c r="E2805" s="3" t="s">
        <v>8929</v>
      </c>
      <c r="F2805" s="13" t="s">
        <v>621</v>
      </c>
      <c r="G2805" s="14">
        <v>113</v>
      </c>
      <c r="H2805" s="14">
        <v>38</v>
      </c>
      <c r="I2805" s="1198" t="s">
        <v>3590</v>
      </c>
      <c r="J2805" s="1199"/>
      <c r="K2805" s="1199"/>
      <c r="L2805" s="1200"/>
      <c r="M2805" s="393" t="s">
        <v>86</v>
      </c>
      <c r="N2805" s="15"/>
      <c r="O2805" s="1190" t="s">
        <v>3865</v>
      </c>
      <c r="P2805" s="1197"/>
      <c r="Q2805" s="64" t="s">
        <v>84</v>
      </c>
    </row>
    <row r="2806" spans="1:18" hidden="1" outlineLevel="2">
      <c r="A2806" s="7" t="s">
        <v>41</v>
      </c>
      <c r="B2806" s="7" t="s">
        <v>41</v>
      </c>
      <c r="D2806" s="96" t="s">
        <v>8935</v>
      </c>
      <c r="E2806" s="58" t="s">
        <v>8929</v>
      </c>
      <c r="F2806" s="17"/>
      <c r="G2806" s="18"/>
      <c r="H2806" s="19"/>
      <c r="I2806" s="26" t="str">
        <f>"5463"</f>
        <v>5463</v>
      </c>
      <c r="J2806" s="26" t="s">
        <v>3450</v>
      </c>
      <c r="K2806" s="33" t="s">
        <v>132</v>
      </c>
      <c r="L2806" s="31" t="s">
        <v>688</v>
      </c>
      <c r="M2806" s="455"/>
      <c r="N2806" s="252"/>
      <c r="O2806" s="89" t="s">
        <v>741</v>
      </c>
      <c r="P2806" s="88" t="s">
        <v>132</v>
      </c>
      <c r="Q2806" s="214" t="s">
        <v>688</v>
      </c>
      <c r="R2806" s="498"/>
    </row>
    <row r="2807" spans="1:18" hidden="1" outlineLevel="2">
      <c r="A2807" s="7" t="s">
        <v>41</v>
      </c>
      <c r="B2807" s="7" t="s">
        <v>41</v>
      </c>
      <c r="D2807" s="96" t="s">
        <v>8935</v>
      </c>
      <c r="E2807" s="58" t="s">
        <v>8929</v>
      </c>
      <c r="F2807" s="17"/>
      <c r="G2807" s="18"/>
      <c r="H2807" s="19"/>
      <c r="I2807" s="20" t="s">
        <v>345</v>
      </c>
      <c r="J2807" s="20" t="s">
        <v>3451</v>
      </c>
      <c r="K2807" s="24"/>
      <c r="L2807" s="25" t="s">
        <v>84</v>
      </c>
      <c r="M2807" s="452"/>
      <c r="N2807" s="255"/>
      <c r="O2807" s="270"/>
      <c r="P2807" s="270"/>
      <c r="Q2807" s="219"/>
      <c r="R2807" s="498"/>
    </row>
    <row r="2808" spans="1:18" hidden="1" outlineLevel="2">
      <c r="A2808" s="7" t="s">
        <v>41</v>
      </c>
      <c r="B2808" s="7" t="s">
        <v>41</v>
      </c>
      <c r="D2808" s="96" t="s">
        <v>8935</v>
      </c>
      <c r="E2808" s="58" t="s">
        <v>8929</v>
      </c>
      <c r="F2808" s="17"/>
      <c r="G2808" s="18"/>
      <c r="H2808" s="19"/>
      <c r="I2808" s="26" t="s">
        <v>346</v>
      </c>
      <c r="J2808" s="26" t="s">
        <v>3452</v>
      </c>
      <c r="K2808" s="33" t="s">
        <v>105</v>
      </c>
      <c r="L2808" s="31" t="s">
        <v>84</v>
      </c>
      <c r="M2808" s="451"/>
      <c r="N2808" s="256"/>
      <c r="O2808" s="171"/>
      <c r="P2808" s="171"/>
      <c r="Q2808" s="218"/>
      <c r="R2808" s="498"/>
    </row>
    <row r="2809" spans="1:18" hidden="1" outlineLevel="2">
      <c r="A2809" s="7" t="s">
        <v>41</v>
      </c>
      <c r="B2809" s="7" t="s">
        <v>41</v>
      </c>
      <c r="D2809" s="96" t="s">
        <v>8935</v>
      </c>
      <c r="E2809" s="58" t="s">
        <v>8929</v>
      </c>
      <c r="F2809" s="17"/>
      <c r="G2809" s="18"/>
      <c r="H2809" s="19"/>
      <c r="I2809" s="54" t="s">
        <v>347</v>
      </c>
      <c r="J2809" s="54" t="s">
        <v>3453</v>
      </c>
      <c r="K2809" s="73" t="s">
        <v>132</v>
      </c>
      <c r="L2809" s="55" t="s">
        <v>84</v>
      </c>
      <c r="M2809" s="451"/>
      <c r="N2809" s="256"/>
      <c r="O2809" s="171"/>
      <c r="P2809" s="171"/>
      <c r="Q2809" s="218"/>
      <c r="R2809" s="498"/>
    </row>
    <row r="2810" spans="1:18" hidden="1" outlineLevel="2">
      <c r="A2810" s="7" t="s">
        <v>41</v>
      </c>
      <c r="B2810" s="7" t="s">
        <v>41</v>
      </c>
      <c r="D2810" s="96" t="s">
        <v>8935</v>
      </c>
      <c r="E2810" s="58" t="s">
        <v>8929</v>
      </c>
      <c r="F2810" s="17"/>
      <c r="G2810" s="18"/>
      <c r="H2810" s="19"/>
      <c r="I2810" s="34" t="str">
        <f>"4471"</f>
        <v>4471</v>
      </c>
      <c r="J2810" s="34" t="s">
        <v>3454</v>
      </c>
      <c r="K2810" s="36" t="s">
        <v>132</v>
      </c>
      <c r="L2810" s="74" t="s">
        <v>84</v>
      </c>
      <c r="M2810" s="457"/>
      <c r="N2810" s="258"/>
      <c r="O2810" s="277" t="s">
        <v>770</v>
      </c>
      <c r="P2810" s="253" t="s">
        <v>132</v>
      </c>
      <c r="Q2810" s="217" t="s">
        <v>688</v>
      </c>
      <c r="R2810" s="498"/>
    </row>
    <row r="2811" spans="1:18" hidden="1" outlineLevel="2">
      <c r="A2811" s="7" t="s">
        <v>41</v>
      </c>
      <c r="B2811" s="7" t="s">
        <v>41</v>
      </c>
      <c r="D2811" s="96" t="s">
        <v>8935</v>
      </c>
      <c r="E2811" s="58" t="s">
        <v>8929</v>
      </c>
      <c r="F2811" s="17"/>
      <c r="G2811" s="18"/>
      <c r="H2811" s="19"/>
      <c r="I2811" s="26" t="str">
        <f>"1227"</f>
        <v>1227</v>
      </c>
      <c r="J2811" s="26" t="s">
        <v>3455</v>
      </c>
      <c r="K2811" s="33" t="s">
        <v>132</v>
      </c>
      <c r="L2811" s="31" t="s">
        <v>84</v>
      </c>
      <c r="M2811" s="459"/>
      <c r="N2811" s="282"/>
      <c r="O2811" s="272"/>
      <c r="P2811" s="272"/>
      <c r="Q2811" s="227"/>
      <c r="R2811" s="498"/>
    </row>
    <row r="2812" spans="1:18" hidden="1" outlineLevel="2">
      <c r="A2812" s="7" t="s">
        <v>41</v>
      </c>
      <c r="B2812" s="7" t="s">
        <v>41</v>
      </c>
      <c r="D2812" s="96" t="s">
        <v>8935</v>
      </c>
      <c r="E2812" s="58" t="s">
        <v>8929</v>
      </c>
      <c r="F2812" s="17"/>
      <c r="G2812" s="18"/>
      <c r="H2812" s="19"/>
      <c r="I2812" s="20" t="s">
        <v>348</v>
      </c>
      <c r="J2812" s="20" t="s">
        <v>3456</v>
      </c>
      <c r="K2812" s="24"/>
      <c r="L2812" s="25" t="s">
        <v>84</v>
      </c>
      <c r="M2812" s="458"/>
      <c r="N2812" s="260"/>
      <c r="O2812" s="88"/>
      <c r="P2812" s="88"/>
      <c r="Q2812" s="214" t="s">
        <v>688</v>
      </c>
      <c r="R2812" s="498"/>
    </row>
    <row r="2813" spans="1:18" hidden="1" outlineLevel="2">
      <c r="A2813" s="7" t="s">
        <v>41</v>
      </c>
      <c r="B2813" s="7" t="s">
        <v>41</v>
      </c>
      <c r="D2813" s="96" t="s">
        <v>8935</v>
      </c>
      <c r="E2813" s="58" t="s">
        <v>8929</v>
      </c>
      <c r="F2813" s="17"/>
      <c r="G2813" s="18"/>
      <c r="H2813" s="19"/>
      <c r="I2813" s="26" t="s">
        <v>349</v>
      </c>
      <c r="J2813" s="26" t="s">
        <v>3457</v>
      </c>
      <c r="K2813" s="33" t="s">
        <v>132</v>
      </c>
      <c r="L2813" s="31" t="s">
        <v>84</v>
      </c>
      <c r="M2813" s="458"/>
      <c r="N2813" s="260"/>
      <c r="O2813" s="89" t="s">
        <v>746</v>
      </c>
      <c r="P2813" s="88" t="s">
        <v>132</v>
      </c>
      <c r="Q2813" s="214" t="s">
        <v>688</v>
      </c>
      <c r="R2813" s="498"/>
    </row>
    <row r="2814" spans="1:18" hidden="1" outlineLevel="2">
      <c r="A2814" s="7" t="s">
        <v>41</v>
      </c>
      <c r="B2814" s="7" t="s">
        <v>41</v>
      </c>
      <c r="D2814" s="96" t="s">
        <v>8935</v>
      </c>
      <c r="E2814" s="58" t="s">
        <v>8929</v>
      </c>
      <c r="F2814" s="17"/>
      <c r="G2814" s="18"/>
      <c r="H2814" s="19"/>
      <c r="I2814" s="26" t="s">
        <v>350</v>
      </c>
      <c r="J2814" s="26" t="s">
        <v>3341</v>
      </c>
      <c r="K2814" s="33" t="s">
        <v>132</v>
      </c>
      <c r="L2814" s="31" t="s">
        <v>84</v>
      </c>
      <c r="M2814" s="451"/>
      <c r="N2814" s="256"/>
      <c r="O2814" s="171"/>
      <c r="P2814" s="171"/>
      <c r="Q2814" s="218"/>
      <c r="R2814" s="498"/>
    </row>
    <row r="2815" spans="1:18" hidden="1" outlineLevel="2">
      <c r="A2815" s="7" t="s">
        <v>41</v>
      </c>
      <c r="B2815" s="7" t="s">
        <v>41</v>
      </c>
      <c r="D2815" s="96" t="s">
        <v>8935</v>
      </c>
      <c r="E2815" s="58" t="s">
        <v>8929</v>
      </c>
      <c r="F2815" s="17"/>
      <c r="G2815" s="18"/>
      <c r="H2815" s="19"/>
      <c r="I2815" s="26" t="s">
        <v>351</v>
      </c>
      <c r="J2815" s="26" t="s">
        <v>3342</v>
      </c>
      <c r="K2815" s="33" t="s">
        <v>132</v>
      </c>
      <c r="L2815" s="31" t="s">
        <v>84</v>
      </c>
      <c r="M2815" s="451"/>
      <c r="N2815" s="256"/>
      <c r="O2815" s="171"/>
      <c r="P2815" s="171"/>
      <c r="Q2815" s="218"/>
      <c r="R2815" s="498"/>
    </row>
    <row r="2816" spans="1:18" hidden="1" outlineLevel="2">
      <c r="A2816" s="7" t="s">
        <v>41</v>
      </c>
      <c r="B2816" s="7" t="s">
        <v>41</v>
      </c>
      <c r="D2816" s="96" t="s">
        <v>8935</v>
      </c>
      <c r="E2816" s="58" t="s">
        <v>8929</v>
      </c>
      <c r="F2816" s="17"/>
      <c r="G2816" s="18"/>
      <c r="H2816" s="19"/>
      <c r="I2816" s="26" t="s">
        <v>352</v>
      </c>
      <c r="J2816" s="26" t="s">
        <v>353</v>
      </c>
      <c r="K2816" s="33" t="s">
        <v>105</v>
      </c>
      <c r="L2816" s="31" t="s">
        <v>84</v>
      </c>
      <c r="M2816" s="451"/>
      <c r="N2816" s="256"/>
      <c r="O2816" s="171"/>
      <c r="P2816" s="171"/>
      <c r="Q2816" s="218"/>
      <c r="R2816" s="498"/>
    </row>
    <row r="2817" spans="1:18" ht="13.5" hidden="1" outlineLevel="2" thickBot="1">
      <c r="A2817" s="7" t="s">
        <v>41</v>
      </c>
      <c r="B2817" s="7" t="s">
        <v>41</v>
      </c>
      <c r="D2817" s="96" t="s">
        <v>8935</v>
      </c>
      <c r="E2817" s="58" t="s">
        <v>8929</v>
      </c>
      <c r="F2817" s="38"/>
      <c r="G2817" s="39"/>
      <c r="H2817" s="40"/>
      <c r="I2817" s="48" t="s">
        <v>352</v>
      </c>
      <c r="J2817" s="48" t="s">
        <v>353</v>
      </c>
      <c r="K2817" s="273" t="s">
        <v>105</v>
      </c>
      <c r="L2817" s="60" t="s">
        <v>84</v>
      </c>
      <c r="M2817" s="456"/>
      <c r="N2817" s="262"/>
      <c r="O2817" s="266"/>
      <c r="P2817" s="266"/>
      <c r="Q2817" s="221"/>
      <c r="R2817" s="498"/>
    </row>
    <row r="2818" spans="1:18" ht="13.5" hidden="1" outlineLevel="2" thickBot="1">
      <c r="A2818" s="7" t="s">
        <v>41</v>
      </c>
      <c r="B2818" s="7" t="s">
        <v>41</v>
      </c>
      <c r="D2818" s="96" t="s">
        <v>8935</v>
      </c>
      <c r="E2818" s="58" t="s">
        <v>8929</v>
      </c>
      <c r="F2818" s="198"/>
      <c r="G2818" s="198"/>
      <c r="H2818" s="198"/>
      <c r="I2818" s="198"/>
      <c r="J2818" s="198"/>
      <c r="K2818" s="198"/>
      <c r="L2818" s="198"/>
      <c r="M2818" s="9"/>
      <c r="N2818" s="9"/>
      <c r="O2818" s="9"/>
      <c r="P2818" s="9"/>
      <c r="Q2818" s="7"/>
    </row>
    <row r="2819" spans="1:18" ht="13.5" outlineLevel="1" collapsed="1" thickBot="1">
      <c r="A2819" s="7" t="s">
        <v>41</v>
      </c>
      <c r="B2819" s="7" t="s">
        <v>41</v>
      </c>
      <c r="D2819" s="96" t="s">
        <v>8935</v>
      </c>
      <c r="E2819" s="3" t="s">
        <v>8930</v>
      </c>
      <c r="F2819" s="13" t="s">
        <v>473</v>
      </c>
      <c r="G2819" s="14">
        <v>120</v>
      </c>
      <c r="H2819" s="14">
        <v>41</v>
      </c>
      <c r="I2819" s="1198" t="s">
        <v>3867</v>
      </c>
      <c r="J2819" s="1199"/>
      <c r="K2819" s="1199"/>
      <c r="L2819" s="1200"/>
      <c r="M2819" s="391" t="s">
        <v>86</v>
      </c>
      <c r="N2819" s="15"/>
      <c r="O2819" s="1190" t="s">
        <v>3865</v>
      </c>
      <c r="P2819" s="1197"/>
      <c r="Q2819" s="212" t="s">
        <v>109</v>
      </c>
    </row>
    <row r="2820" spans="1:18" hidden="1" outlineLevel="2">
      <c r="A2820" s="7" t="s">
        <v>41</v>
      </c>
      <c r="B2820" s="7" t="s">
        <v>41</v>
      </c>
      <c r="D2820" s="96" t="s">
        <v>8935</v>
      </c>
      <c r="E2820" s="58" t="s">
        <v>8930</v>
      </c>
      <c r="F2820" s="17"/>
      <c r="G2820" s="18"/>
      <c r="H2820" s="19"/>
      <c r="I2820" s="26" t="s">
        <v>266</v>
      </c>
      <c r="J2820" s="26" t="s">
        <v>3428</v>
      </c>
      <c r="K2820" s="26"/>
      <c r="L2820" s="27" t="s">
        <v>688</v>
      </c>
      <c r="M2820" s="392"/>
      <c r="N2820" s="10"/>
      <c r="O2820" s="26"/>
      <c r="P2820" s="26"/>
      <c r="Q2820" s="222" t="s">
        <v>688</v>
      </c>
      <c r="R2820" s="498"/>
    </row>
    <row r="2821" spans="1:18" hidden="1" outlineLevel="2">
      <c r="A2821" s="7" t="s">
        <v>41</v>
      </c>
      <c r="B2821" s="7" t="s">
        <v>41</v>
      </c>
      <c r="D2821" s="96" t="s">
        <v>8935</v>
      </c>
      <c r="E2821" s="58" t="s">
        <v>8930</v>
      </c>
      <c r="F2821" s="17"/>
      <c r="G2821" s="18"/>
      <c r="H2821" s="19"/>
      <c r="I2821" s="26" t="s">
        <v>267</v>
      </c>
      <c r="J2821" s="26" t="s">
        <v>3429</v>
      </c>
      <c r="K2821" s="26" t="s">
        <v>132</v>
      </c>
      <c r="L2821" s="27" t="s">
        <v>688</v>
      </c>
      <c r="M2821" s="447"/>
      <c r="N2821" s="72"/>
      <c r="O2821" s="47" t="s">
        <v>743</v>
      </c>
      <c r="P2821" s="26" t="s">
        <v>132</v>
      </c>
      <c r="Q2821" s="214" t="s">
        <v>688</v>
      </c>
      <c r="R2821" s="498"/>
    </row>
    <row r="2822" spans="1:18" hidden="1" outlineLevel="2">
      <c r="A2822" s="7" t="s">
        <v>41</v>
      </c>
      <c r="B2822" s="7" t="s">
        <v>41</v>
      </c>
      <c r="D2822" s="96" t="s">
        <v>8935</v>
      </c>
      <c r="E2822" s="58" t="s">
        <v>8930</v>
      </c>
      <c r="F2822" s="17"/>
      <c r="G2822" s="18"/>
      <c r="H2822" s="19"/>
      <c r="I2822" s="26" t="s">
        <v>268</v>
      </c>
      <c r="J2822" s="26" t="s">
        <v>3430</v>
      </c>
      <c r="K2822" s="26" t="s">
        <v>269</v>
      </c>
      <c r="L2822" s="27" t="s">
        <v>84</v>
      </c>
      <c r="M2822" s="392" t="s">
        <v>86</v>
      </c>
      <c r="N2822" s="385" t="s">
        <v>6</v>
      </c>
      <c r="O2822" s="26" t="s">
        <v>3930</v>
      </c>
      <c r="P2822" s="26" t="s">
        <v>790</v>
      </c>
      <c r="Q2822" s="214" t="s">
        <v>688</v>
      </c>
      <c r="R2822" s="498"/>
    </row>
    <row r="2823" spans="1:18" hidden="1" outlineLevel="2">
      <c r="A2823" s="7" t="s">
        <v>41</v>
      </c>
      <c r="B2823" s="7" t="s">
        <v>41</v>
      </c>
      <c r="D2823" s="96" t="s">
        <v>8935</v>
      </c>
      <c r="E2823" s="58" t="s">
        <v>8930</v>
      </c>
      <c r="F2823" s="17"/>
      <c r="G2823" s="18"/>
      <c r="H2823" s="19"/>
      <c r="I2823" s="26" t="s">
        <v>270</v>
      </c>
      <c r="J2823" s="26" t="s">
        <v>3396</v>
      </c>
      <c r="K2823" s="26" t="s">
        <v>132</v>
      </c>
      <c r="L2823" s="27" t="s">
        <v>84</v>
      </c>
      <c r="M2823" s="442"/>
      <c r="N2823" s="124"/>
      <c r="O2823" s="127"/>
      <c r="P2823" s="127"/>
      <c r="Q2823" s="218"/>
      <c r="R2823" s="498"/>
    </row>
    <row r="2824" spans="1:18" hidden="1" outlineLevel="2">
      <c r="A2824" s="7" t="s">
        <v>41</v>
      </c>
      <c r="B2824" s="7" t="s">
        <v>41</v>
      </c>
      <c r="D2824" s="96" t="s">
        <v>8935</v>
      </c>
      <c r="E2824" s="58" t="s">
        <v>8930</v>
      </c>
      <c r="F2824" s="17"/>
      <c r="G2824" s="18"/>
      <c r="H2824" s="19"/>
      <c r="I2824" s="26" t="s">
        <v>271</v>
      </c>
      <c r="J2824" s="26" t="s">
        <v>3411</v>
      </c>
      <c r="K2824" s="26" t="s">
        <v>132</v>
      </c>
      <c r="L2824" s="27" t="s">
        <v>84</v>
      </c>
      <c r="M2824" s="442"/>
      <c r="N2824" s="124"/>
      <c r="O2824" s="127"/>
      <c r="P2824" s="127"/>
      <c r="Q2824" s="218"/>
      <c r="R2824" s="498"/>
    </row>
    <row r="2825" spans="1:18" ht="13.5" hidden="1" outlineLevel="2" thickBot="1">
      <c r="A2825" s="7" t="s">
        <v>41</v>
      </c>
      <c r="B2825" s="7" t="s">
        <v>41</v>
      </c>
      <c r="D2825" s="96" t="s">
        <v>8935</v>
      </c>
      <c r="E2825" s="58" t="s">
        <v>8930</v>
      </c>
      <c r="F2825" s="38"/>
      <c r="G2825" s="39"/>
      <c r="H2825" s="40"/>
      <c r="I2825" s="48" t="s">
        <v>272</v>
      </c>
      <c r="J2825" s="48" t="s">
        <v>3431</v>
      </c>
      <c r="K2825" s="48" t="s">
        <v>132</v>
      </c>
      <c r="L2825" s="49" t="s">
        <v>84</v>
      </c>
      <c r="M2825" s="446"/>
      <c r="N2825" s="140"/>
      <c r="O2825" s="151"/>
      <c r="P2825" s="151"/>
      <c r="Q2825" s="221"/>
      <c r="R2825" s="498"/>
    </row>
    <row r="2826" spans="1:18" ht="13.5" hidden="1" outlineLevel="2" thickBot="1">
      <c r="A2826" s="7" t="s">
        <v>41</v>
      </c>
      <c r="B2826" s="7" t="s">
        <v>41</v>
      </c>
      <c r="D2826" s="96" t="s">
        <v>8935</v>
      </c>
      <c r="E2826" s="58" t="s">
        <v>8930</v>
      </c>
      <c r="F2826" s="198"/>
      <c r="G2826" s="198"/>
      <c r="H2826" s="198"/>
      <c r="I2826" s="198"/>
      <c r="J2826" s="198"/>
      <c r="K2826" s="198"/>
      <c r="L2826" s="198"/>
      <c r="M2826" s="9"/>
      <c r="N2826" s="9"/>
      <c r="O2826" s="9"/>
      <c r="P2826" s="9"/>
      <c r="Q2826" s="7"/>
    </row>
    <row r="2827" spans="1:18" ht="13.5" outlineLevel="1" collapsed="1" thickBot="1">
      <c r="A2827" s="7" t="s">
        <v>41</v>
      </c>
      <c r="B2827" s="7" t="s">
        <v>41</v>
      </c>
      <c r="D2827" s="96" t="s">
        <v>8935</v>
      </c>
      <c r="E2827" s="3" t="s">
        <v>8931</v>
      </c>
      <c r="F2827" s="13" t="s">
        <v>623</v>
      </c>
      <c r="G2827" s="14">
        <v>113</v>
      </c>
      <c r="H2827" s="14">
        <v>38</v>
      </c>
      <c r="I2827" s="1198" t="s">
        <v>3589</v>
      </c>
      <c r="J2827" s="1199"/>
      <c r="K2827" s="1199"/>
      <c r="L2827" s="1200"/>
      <c r="M2827" s="393" t="s">
        <v>86</v>
      </c>
      <c r="N2827" s="15"/>
      <c r="O2827" s="1190" t="s">
        <v>3866</v>
      </c>
      <c r="P2827" s="1197"/>
      <c r="Q2827" s="64" t="s">
        <v>84</v>
      </c>
    </row>
    <row r="2828" spans="1:18" ht="13" hidden="1" customHeight="1" outlineLevel="2">
      <c r="A2828" s="7" t="s">
        <v>41</v>
      </c>
      <c r="B2828" s="7" t="s">
        <v>41</v>
      </c>
      <c r="D2828" s="96" t="s">
        <v>8935</v>
      </c>
      <c r="E2828" s="58" t="s">
        <v>8931</v>
      </c>
      <c r="F2828" s="17"/>
      <c r="G2828" s="18"/>
      <c r="H2828" s="19"/>
      <c r="I2828" s="26" t="str">
        <f>"5463"</f>
        <v>5463</v>
      </c>
      <c r="J2828" s="26" t="s">
        <v>3450</v>
      </c>
      <c r="K2828" s="33" t="s">
        <v>132</v>
      </c>
      <c r="L2828" s="31" t="s">
        <v>688</v>
      </c>
      <c r="M2828" s="455"/>
      <c r="N2828" s="252"/>
      <c r="O2828" s="89" t="s">
        <v>741</v>
      </c>
      <c r="P2828" s="88" t="s">
        <v>132</v>
      </c>
      <c r="Q2828" s="214" t="s">
        <v>688</v>
      </c>
      <c r="R2828" s="498"/>
    </row>
    <row r="2829" spans="1:18" hidden="1" outlineLevel="2">
      <c r="A2829" s="7" t="s">
        <v>41</v>
      </c>
      <c r="B2829" s="7" t="s">
        <v>41</v>
      </c>
      <c r="D2829" s="96" t="s">
        <v>8935</v>
      </c>
      <c r="E2829" s="58" t="s">
        <v>8931</v>
      </c>
      <c r="F2829" s="17"/>
      <c r="G2829" s="18"/>
      <c r="H2829" s="19"/>
      <c r="I2829" s="20" t="s">
        <v>345</v>
      </c>
      <c r="J2829" s="20" t="s">
        <v>3451</v>
      </c>
      <c r="K2829" s="24"/>
      <c r="L2829" s="25" t="s">
        <v>84</v>
      </c>
      <c r="M2829" s="452"/>
      <c r="N2829" s="255"/>
      <c r="O2829" s="270"/>
      <c r="P2829" s="270"/>
      <c r="Q2829" s="219"/>
      <c r="R2829" s="498"/>
    </row>
    <row r="2830" spans="1:18" hidden="1" outlineLevel="2">
      <c r="A2830" s="7" t="s">
        <v>41</v>
      </c>
      <c r="B2830" s="7" t="s">
        <v>41</v>
      </c>
      <c r="D2830" s="96" t="s">
        <v>8935</v>
      </c>
      <c r="E2830" s="58" t="s">
        <v>8931</v>
      </c>
      <c r="F2830" s="17"/>
      <c r="G2830" s="18"/>
      <c r="H2830" s="19"/>
      <c r="I2830" s="26" t="s">
        <v>346</v>
      </c>
      <c r="J2830" s="26" t="s">
        <v>3452</v>
      </c>
      <c r="K2830" s="33" t="s">
        <v>105</v>
      </c>
      <c r="L2830" s="31" t="s">
        <v>84</v>
      </c>
      <c r="M2830" s="451"/>
      <c r="N2830" s="256"/>
      <c r="O2830" s="171"/>
      <c r="P2830" s="171"/>
      <c r="Q2830" s="218"/>
      <c r="R2830" s="498"/>
    </row>
    <row r="2831" spans="1:18" hidden="1" outlineLevel="2">
      <c r="A2831" s="7" t="s">
        <v>41</v>
      </c>
      <c r="B2831" s="7" t="s">
        <v>41</v>
      </c>
      <c r="D2831" s="96" t="s">
        <v>8935</v>
      </c>
      <c r="E2831" s="58" t="s">
        <v>8931</v>
      </c>
      <c r="F2831" s="17"/>
      <c r="G2831" s="18"/>
      <c r="H2831" s="19"/>
      <c r="I2831" s="54" t="s">
        <v>347</v>
      </c>
      <c r="J2831" s="54" t="s">
        <v>3453</v>
      </c>
      <c r="K2831" s="73" t="s">
        <v>132</v>
      </c>
      <c r="L2831" s="55" t="s">
        <v>84</v>
      </c>
      <c r="M2831" s="451"/>
      <c r="N2831" s="256"/>
      <c r="O2831" s="171"/>
      <c r="P2831" s="171"/>
      <c r="Q2831" s="218"/>
      <c r="R2831" s="498"/>
    </row>
    <row r="2832" spans="1:18" hidden="1" outlineLevel="2">
      <c r="A2832" s="7" t="s">
        <v>41</v>
      </c>
      <c r="B2832" s="7" t="s">
        <v>41</v>
      </c>
      <c r="D2832" s="96" t="s">
        <v>8935</v>
      </c>
      <c r="E2832" s="58" t="s">
        <v>8931</v>
      </c>
      <c r="F2832" s="17"/>
      <c r="G2832" s="18"/>
      <c r="H2832" s="19"/>
      <c r="I2832" s="34" t="str">
        <f>"4471"</f>
        <v>4471</v>
      </c>
      <c r="J2832" s="34" t="s">
        <v>3454</v>
      </c>
      <c r="K2832" s="36" t="s">
        <v>132</v>
      </c>
      <c r="L2832" s="74" t="s">
        <v>84</v>
      </c>
      <c r="M2832" s="457"/>
      <c r="N2832" s="258"/>
      <c r="O2832" s="277" t="s">
        <v>770</v>
      </c>
      <c r="P2832" s="253" t="s">
        <v>132</v>
      </c>
      <c r="Q2832" s="217" t="s">
        <v>688</v>
      </c>
      <c r="R2832" s="498"/>
    </row>
    <row r="2833" spans="1:18" hidden="1" outlineLevel="2">
      <c r="A2833" s="7" t="s">
        <v>41</v>
      </c>
      <c r="B2833" s="7" t="s">
        <v>41</v>
      </c>
      <c r="D2833" s="96" t="s">
        <v>8935</v>
      </c>
      <c r="E2833" s="58" t="s">
        <v>8931</v>
      </c>
      <c r="F2833" s="17"/>
      <c r="G2833" s="18"/>
      <c r="H2833" s="19"/>
      <c r="I2833" s="26" t="str">
        <f>"1227"</f>
        <v>1227</v>
      </c>
      <c r="J2833" s="26" t="s">
        <v>3455</v>
      </c>
      <c r="K2833" s="33" t="s">
        <v>132</v>
      </c>
      <c r="L2833" s="31" t="s">
        <v>84</v>
      </c>
      <c r="M2833" s="459"/>
      <c r="N2833" s="282"/>
      <c r="O2833" s="272"/>
      <c r="P2833" s="272"/>
      <c r="Q2833" s="227"/>
      <c r="R2833" s="498"/>
    </row>
    <row r="2834" spans="1:18" hidden="1" outlineLevel="2">
      <c r="A2834" s="7" t="s">
        <v>41</v>
      </c>
      <c r="B2834" s="7" t="s">
        <v>41</v>
      </c>
      <c r="D2834" s="96" t="s">
        <v>8935</v>
      </c>
      <c r="E2834" s="58" t="s">
        <v>8931</v>
      </c>
      <c r="F2834" s="17"/>
      <c r="G2834" s="18"/>
      <c r="H2834" s="19"/>
      <c r="I2834" s="20" t="s">
        <v>348</v>
      </c>
      <c r="J2834" s="20" t="s">
        <v>3456</v>
      </c>
      <c r="K2834" s="24"/>
      <c r="L2834" s="25" t="s">
        <v>84</v>
      </c>
      <c r="M2834" s="458"/>
      <c r="N2834" s="260"/>
      <c r="O2834" s="88"/>
      <c r="P2834" s="88"/>
      <c r="Q2834" s="214" t="s">
        <v>688</v>
      </c>
      <c r="R2834" s="498"/>
    </row>
    <row r="2835" spans="1:18" hidden="1" outlineLevel="2">
      <c r="A2835" s="7" t="s">
        <v>41</v>
      </c>
      <c r="B2835" s="7" t="s">
        <v>41</v>
      </c>
      <c r="D2835" s="96" t="s">
        <v>8935</v>
      </c>
      <c r="E2835" s="58" t="s">
        <v>8931</v>
      </c>
      <c r="F2835" s="17"/>
      <c r="G2835" s="18"/>
      <c r="H2835" s="19"/>
      <c r="I2835" s="26" t="s">
        <v>349</v>
      </c>
      <c r="J2835" s="26" t="s">
        <v>3457</v>
      </c>
      <c r="K2835" s="33" t="s">
        <v>132</v>
      </c>
      <c r="L2835" s="31" t="s">
        <v>84</v>
      </c>
      <c r="M2835" s="458"/>
      <c r="N2835" s="260"/>
      <c r="O2835" s="89" t="s">
        <v>774</v>
      </c>
      <c r="P2835" s="88" t="s">
        <v>132</v>
      </c>
      <c r="Q2835" s="214" t="s">
        <v>688</v>
      </c>
      <c r="R2835" s="498"/>
    </row>
    <row r="2836" spans="1:18" hidden="1" outlineLevel="2">
      <c r="A2836" s="7" t="s">
        <v>41</v>
      </c>
      <c r="B2836" s="7" t="s">
        <v>41</v>
      </c>
      <c r="D2836" s="96" t="s">
        <v>8935</v>
      </c>
      <c r="E2836" s="58" t="s">
        <v>8931</v>
      </c>
      <c r="F2836" s="17"/>
      <c r="G2836" s="18"/>
      <c r="H2836" s="19"/>
      <c r="I2836" s="26" t="s">
        <v>350</v>
      </c>
      <c r="J2836" s="26" t="s">
        <v>3341</v>
      </c>
      <c r="K2836" s="33" t="s">
        <v>132</v>
      </c>
      <c r="L2836" s="31" t="s">
        <v>84</v>
      </c>
      <c r="M2836" s="451"/>
      <c r="N2836" s="256"/>
      <c r="O2836" s="171"/>
      <c r="P2836" s="171"/>
      <c r="Q2836" s="218"/>
      <c r="R2836" s="498"/>
    </row>
    <row r="2837" spans="1:18" hidden="1" outlineLevel="2">
      <c r="A2837" s="7" t="s">
        <v>41</v>
      </c>
      <c r="B2837" s="7" t="s">
        <v>41</v>
      </c>
      <c r="D2837" s="96" t="s">
        <v>8935</v>
      </c>
      <c r="E2837" s="58" t="s">
        <v>8931</v>
      </c>
      <c r="F2837" s="17"/>
      <c r="G2837" s="18"/>
      <c r="H2837" s="19"/>
      <c r="I2837" s="26" t="s">
        <v>351</v>
      </c>
      <c r="J2837" s="26" t="s">
        <v>3342</v>
      </c>
      <c r="K2837" s="33" t="s">
        <v>132</v>
      </c>
      <c r="L2837" s="31" t="s">
        <v>84</v>
      </c>
      <c r="M2837" s="451"/>
      <c r="N2837" s="256"/>
      <c r="O2837" s="171"/>
      <c r="P2837" s="171"/>
      <c r="Q2837" s="218"/>
      <c r="R2837" s="498"/>
    </row>
    <row r="2838" spans="1:18" hidden="1" outlineLevel="2">
      <c r="A2838" s="7" t="s">
        <v>41</v>
      </c>
      <c r="B2838" s="7" t="s">
        <v>41</v>
      </c>
      <c r="D2838" s="96" t="s">
        <v>8935</v>
      </c>
      <c r="E2838" s="58" t="s">
        <v>8931</v>
      </c>
      <c r="F2838" s="17"/>
      <c r="G2838" s="18"/>
      <c r="H2838" s="19"/>
      <c r="I2838" s="26" t="s">
        <v>352</v>
      </c>
      <c r="J2838" s="26" t="s">
        <v>353</v>
      </c>
      <c r="K2838" s="33" t="s">
        <v>105</v>
      </c>
      <c r="L2838" s="31" t="s">
        <v>84</v>
      </c>
      <c r="M2838" s="451"/>
      <c r="N2838" s="256"/>
      <c r="O2838" s="171"/>
      <c r="P2838" s="171"/>
      <c r="Q2838" s="218"/>
      <c r="R2838" s="498"/>
    </row>
    <row r="2839" spans="1:18" ht="13.5" hidden="1" outlineLevel="2" thickBot="1">
      <c r="A2839" s="7" t="s">
        <v>41</v>
      </c>
      <c r="B2839" s="7" t="s">
        <v>41</v>
      </c>
      <c r="D2839" s="96" t="s">
        <v>8935</v>
      </c>
      <c r="E2839" s="58" t="s">
        <v>8931</v>
      </c>
      <c r="F2839" s="38"/>
      <c r="G2839" s="39"/>
      <c r="H2839" s="40"/>
      <c r="I2839" s="48" t="s">
        <v>352</v>
      </c>
      <c r="J2839" s="48" t="s">
        <v>353</v>
      </c>
      <c r="K2839" s="273" t="s">
        <v>105</v>
      </c>
      <c r="L2839" s="60" t="s">
        <v>84</v>
      </c>
      <c r="M2839" s="456"/>
      <c r="N2839" s="262"/>
      <c r="O2839" s="266"/>
      <c r="P2839" s="266"/>
      <c r="Q2839" s="221"/>
      <c r="R2839" s="498"/>
    </row>
    <row r="2840" spans="1:18" ht="13.5" hidden="1" outlineLevel="2" thickBot="1">
      <c r="A2840" s="7" t="s">
        <v>41</v>
      </c>
      <c r="B2840" s="7" t="s">
        <v>41</v>
      </c>
      <c r="D2840" s="96" t="s">
        <v>8935</v>
      </c>
      <c r="E2840" s="58" t="s">
        <v>8931</v>
      </c>
      <c r="F2840" s="198"/>
      <c r="G2840" s="198"/>
      <c r="H2840" s="198"/>
      <c r="I2840" s="198"/>
      <c r="J2840" s="198"/>
      <c r="K2840" s="198"/>
      <c r="L2840" s="198"/>
      <c r="M2840" s="9"/>
      <c r="N2840" s="9"/>
      <c r="O2840" s="9"/>
      <c r="P2840" s="9"/>
      <c r="Q2840" s="7"/>
    </row>
    <row r="2841" spans="1:18" ht="13.5" outlineLevel="1" collapsed="1" thickBot="1">
      <c r="A2841" s="7" t="s">
        <v>41</v>
      </c>
      <c r="B2841" s="7" t="s">
        <v>41</v>
      </c>
      <c r="D2841" s="96" t="s">
        <v>8935</v>
      </c>
      <c r="E2841" s="3" t="s">
        <v>8932</v>
      </c>
      <c r="F2841" s="13" t="s">
        <v>473</v>
      </c>
      <c r="G2841" s="14">
        <v>120</v>
      </c>
      <c r="H2841" s="14">
        <v>41</v>
      </c>
      <c r="I2841" s="1198" t="s">
        <v>3950</v>
      </c>
      <c r="J2841" s="1199"/>
      <c r="K2841" s="1199"/>
      <c r="L2841" s="1200"/>
      <c r="M2841" s="391" t="s">
        <v>86</v>
      </c>
      <c r="N2841" s="15"/>
      <c r="O2841" s="1190" t="s">
        <v>3866</v>
      </c>
      <c r="P2841" s="1197"/>
      <c r="Q2841" s="212" t="s">
        <v>109</v>
      </c>
    </row>
    <row r="2842" spans="1:18" hidden="1" outlineLevel="2">
      <c r="A2842" s="7" t="s">
        <v>41</v>
      </c>
      <c r="B2842" s="7" t="s">
        <v>41</v>
      </c>
      <c r="D2842" s="96" t="s">
        <v>8935</v>
      </c>
      <c r="E2842" s="58" t="s">
        <v>8932</v>
      </c>
      <c r="F2842" s="17"/>
      <c r="G2842" s="18"/>
      <c r="H2842" s="19"/>
      <c r="I2842" s="26" t="s">
        <v>266</v>
      </c>
      <c r="J2842" s="26" t="s">
        <v>3428</v>
      </c>
      <c r="K2842" s="26"/>
      <c r="L2842" s="27" t="s">
        <v>688</v>
      </c>
      <c r="M2842" s="392"/>
      <c r="N2842" s="10"/>
      <c r="O2842" s="26"/>
      <c r="P2842" s="26"/>
      <c r="Q2842" s="222" t="s">
        <v>688</v>
      </c>
      <c r="R2842" s="498"/>
    </row>
    <row r="2843" spans="1:18" hidden="1" outlineLevel="2">
      <c r="A2843" s="7" t="s">
        <v>41</v>
      </c>
      <c r="B2843" s="7" t="s">
        <v>41</v>
      </c>
      <c r="D2843" s="96" t="s">
        <v>8935</v>
      </c>
      <c r="E2843" s="58" t="s">
        <v>8932</v>
      </c>
      <c r="F2843" s="17"/>
      <c r="G2843" s="18"/>
      <c r="H2843" s="19"/>
      <c r="I2843" s="26" t="s">
        <v>267</v>
      </c>
      <c r="J2843" s="26" t="s">
        <v>3429</v>
      </c>
      <c r="K2843" s="26" t="s">
        <v>132</v>
      </c>
      <c r="L2843" s="27" t="s">
        <v>688</v>
      </c>
      <c r="M2843" s="447"/>
      <c r="N2843" s="72"/>
      <c r="O2843" s="47" t="s">
        <v>743</v>
      </c>
      <c r="P2843" s="26" t="s">
        <v>132</v>
      </c>
      <c r="Q2843" s="214" t="s">
        <v>688</v>
      </c>
      <c r="R2843" s="498"/>
    </row>
    <row r="2844" spans="1:18" hidden="1" outlineLevel="2">
      <c r="A2844" s="7" t="s">
        <v>41</v>
      </c>
      <c r="B2844" s="7" t="s">
        <v>41</v>
      </c>
      <c r="D2844" s="96" t="s">
        <v>8935</v>
      </c>
      <c r="E2844" s="58" t="s">
        <v>8932</v>
      </c>
      <c r="F2844" s="17"/>
      <c r="G2844" s="18"/>
      <c r="H2844" s="19"/>
      <c r="I2844" s="26" t="s">
        <v>268</v>
      </c>
      <c r="J2844" s="26" t="s">
        <v>3430</v>
      </c>
      <c r="K2844" s="26" t="s">
        <v>269</v>
      </c>
      <c r="L2844" s="27" t="s">
        <v>84</v>
      </c>
      <c r="M2844" s="392" t="s">
        <v>86</v>
      </c>
      <c r="N2844" s="385" t="s">
        <v>7</v>
      </c>
      <c r="O2844" s="26" t="s">
        <v>3931</v>
      </c>
      <c r="P2844" s="26" t="s">
        <v>790</v>
      </c>
      <c r="Q2844" s="214" t="s">
        <v>688</v>
      </c>
      <c r="R2844" s="498"/>
    </row>
    <row r="2845" spans="1:18" hidden="1" outlineLevel="2">
      <c r="A2845" s="7" t="s">
        <v>41</v>
      </c>
      <c r="B2845" s="7" t="s">
        <v>41</v>
      </c>
      <c r="D2845" s="96" t="s">
        <v>8935</v>
      </c>
      <c r="E2845" s="58" t="s">
        <v>8932</v>
      </c>
      <c r="F2845" s="17"/>
      <c r="G2845" s="18"/>
      <c r="H2845" s="19"/>
      <c r="I2845" s="26" t="s">
        <v>270</v>
      </c>
      <c r="J2845" s="26" t="s">
        <v>3396</v>
      </c>
      <c r="K2845" s="26" t="s">
        <v>132</v>
      </c>
      <c r="L2845" s="27" t="s">
        <v>84</v>
      </c>
      <c r="M2845" s="442"/>
      <c r="N2845" s="124"/>
      <c r="O2845" s="127"/>
      <c r="P2845" s="127"/>
      <c r="Q2845" s="218"/>
      <c r="R2845" s="498"/>
    </row>
    <row r="2846" spans="1:18" hidden="1" outlineLevel="2">
      <c r="A2846" s="7" t="s">
        <v>41</v>
      </c>
      <c r="B2846" s="7" t="s">
        <v>41</v>
      </c>
      <c r="D2846" s="96" t="s">
        <v>8935</v>
      </c>
      <c r="E2846" s="58" t="s">
        <v>8932</v>
      </c>
      <c r="F2846" s="17"/>
      <c r="G2846" s="18"/>
      <c r="H2846" s="19"/>
      <c r="I2846" s="26" t="s">
        <v>271</v>
      </c>
      <c r="J2846" s="26" t="s">
        <v>3411</v>
      </c>
      <c r="K2846" s="26" t="s">
        <v>132</v>
      </c>
      <c r="L2846" s="27" t="s">
        <v>84</v>
      </c>
      <c r="M2846" s="442"/>
      <c r="N2846" s="124"/>
      <c r="O2846" s="127"/>
      <c r="P2846" s="127"/>
      <c r="Q2846" s="218"/>
      <c r="R2846" s="498"/>
    </row>
    <row r="2847" spans="1:18" ht="13.5" hidden="1" outlineLevel="2" thickBot="1">
      <c r="A2847" s="7" t="s">
        <v>41</v>
      </c>
      <c r="B2847" s="7" t="s">
        <v>41</v>
      </c>
      <c r="D2847" s="96" t="s">
        <v>8935</v>
      </c>
      <c r="E2847" s="58" t="s">
        <v>8932</v>
      </c>
      <c r="F2847" s="38"/>
      <c r="G2847" s="39"/>
      <c r="H2847" s="40"/>
      <c r="I2847" s="48" t="s">
        <v>272</v>
      </c>
      <c r="J2847" s="48" t="s">
        <v>3431</v>
      </c>
      <c r="K2847" s="48" t="s">
        <v>132</v>
      </c>
      <c r="L2847" s="49" t="s">
        <v>84</v>
      </c>
      <c r="M2847" s="446"/>
      <c r="N2847" s="140"/>
      <c r="O2847" s="151"/>
      <c r="P2847" s="151"/>
      <c r="Q2847" s="221"/>
      <c r="R2847" s="498"/>
    </row>
    <row r="2848" spans="1:18" ht="13.5" outlineLevel="1" thickBot="1">
      <c r="A2848" s="7" t="s">
        <v>41</v>
      </c>
      <c r="B2848" s="7" t="s">
        <v>41</v>
      </c>
      <c r="D2848" s="96" t="s">
        <v>8935</v>
      </c>
      <c r="E2848" s="58" t="s">
        <v>8932</v>
      </c>
      <c r="F2848" s="50"/>
      <c r="G2848" s="50"/>
      <c r="H2848" s="50"/>
      <c r="I2848" s="50"/>
      <c r="J2848" s="50"/>
      <c r="K2848" s="50"/>
      <c r="L2848" s="50"/>
      <c r="M2848" s="51"/>
      <c r="N2848" s="51"/>
      <c r="O2848" s="51"/>
      <c r="P2848" s="51"/>
      <c r="Q2848" s="52"/>
    </row>
    <row r="2849" spans="1:18" s="9" customFormat="1" ht="13.5" thickBot="1">
      <c r="A2849" s="7"/>
      <c r="B2849" s="7"/>
      <c r="C2849" s="7" t="s">
        <v>41</v>
      </c>
      <c r="D2849" s="118" t="s">
        <v>5983</v>
      </c>
      <c r="F2849" s="1221" t="s">
        <v>3977</v>
      </c>
      <c r="G2849" s="1221"/>
      <c r="H2849" s="1221"/>
      <c r="I2849" s="1221"/>
      <c r="J2849" s="1221"/>
      <c r="K2849" s="1221"/>
      <c r="L2849" s="1221"/>
      <c r="M2849" s="98"/>
      <c r="N2849" s="1256" t="s">
        <v>3978</v>
      </c>
      <c r="O2849" s="1256"/>
      <c r="P2849" s="1264"/>
      <c r="Q2849" s="699" t="s">
        <v>109</v>
      </c>
    </row>
    <row r="2850" spans="1:18" s="9" customFormat="1">
      <c r="A2850" s="7"/>
      <c r="B2850" s="7"/>
      <c r="C2850" s="7" t="s">
        <v>974</v>
      </c>
      <c r="D2850" s="96" t="s">
        <v>5983</v>
      </c>
      <c r="F2850" s="698"/>
      <c r="G2850" s="698"/>
      <c r="H2850" s="698"/>
      <c r="I2850" s="698"/>
      <c r="J2850" s="698"/>
      <c r="K2850" s="698"/>
      <c r="L2850" s="698"/>
      <c r="M2850" s="98"/>
      <c r="N2850" s="1256" t="s">
        <v>3539</v>
      </c>
      <c r="O2850" s="1256"/>
      <c r="P2850" s="1256"/>
      <c r="Q2850" s="702"/>
    </row>
    <row r="2851" spans="1:18" s="9" customFormat="1" ht="13" customHeight="1">
      <c r="A2851" s="7"/>
      <c r="B2851" s="7"/>
      <c r="C2851" s="7" t="s">
        <v>41</v>
      </c>
      <c r="D2851" s="96" t="s">
        <v>5983</v>
      </c>
      <c r="F2851" s="698"/>
      <c r="G2851" s="698"/>
      <c r="H2851" s="698"/>
      <c r="I2851" s="698"/>
      <c r="J2851" s="698"/>
      <c r="K2851" s="698"/>
      <c r="L2851" s="698"/>
      <c r="M2851" s="98"/>
      <c r="N2851" s="1257" t="s">
        <v>5981</v>
      </c>
      <c r="O2851" s="1257"/>
      <c r="P2851" s="1257"/>
      <c r="Q2851" s="702"/>
    </row>
    <row r="2852" spans="1:18" s="9" customFormat="1" ht="12.75" customHeight="1" outlineLevel="1" thickBot="1">
      <c r="A2852" s="7"/>
      <c r="B2852" s="7"/>
      <c r="C2852" s="7" t="s">
        <v>41</v>
      </c>
      <c r="D2852" s="96" t="s">
        <v>5983</v>
      </c>
      <c r="F2852" s="8"/>
      <c r="G2852" s="7"/>
      <c r="H2852" s="7"/>
      <c r="L2852" s="7"/>
      <c r="M2852" s="10"/>
      <c r="P2852" s="7"/>
    </row>
    <row r="2853" spans="1:18" ht="13.5" outlineLevel="1" collapsed="1" thickBot="1">
      <c r="C2853" s="7" t="s">
        <v>41</v>
      </c>
      <c r="D2853" s="96" t="s">
        <v>5983</v>
      </c>
      <c r="E2853" s="3" t="s">
        <v>5985</v>
      </c>
      <c r="F2853" s="13" t="s">
        <v>6027</v>
      </c>
      <c r="G2853" s="14">
        <v>67</v>
      </c>
      <c r="H2853" s="14">
        <v>25</v>
      </c>
      <c r="I2853" s="1198" t="s">
        <v>3979</v>
      </c>
      <c r="J2853" s="1199"/>
      <c r="K2853" s="1199"/>
      <c r="L2853" s="1200"/>
      <c r="M2853" s="121" t="s">
        <v>5984</v>
      </c>
      <c r="N2853" s="15"/>
      <c r="O2853" s="1190" t="s">
        <v>3543</v>
      </c>
      <c r="P2853" s="1191"/>
      <c r="Q2853" s="226" t="s">
        <v>688</v>
      </c>
    </row>
    <row r="2854" spans="1:18" hidden="1" outlineLevel="2">
      <c r="C2854" s="7" t="s">
        <v>41</v>
      </c>
      <c r="D2854" s="96" t="s">
        <v>5983</v>
      </c>
      <c r="E2854" s="58" t="s">
        <v>5985</v>
      </c>
      <c r="F2854" s="17"/>
      <c r="G2854" s="18"/>
      <c r="H2854" s="19"/>
      <c r="I2854" s="26" t="str">
        <f>"1082"</f>
        <v>1082</v>
      </c>
      <c r="J2854" s="26" t="s">
        <v>3436</v>
      </c>
      <c r="K2854" s="26" t="s">
        <v>186</v>
      </c>
      <c r="L2854" s="27" t="s">
        <v>84</v>
      </c>
      <c r="M2854" s="97" t="s">
        <v>5984</v>
      </c>
      <c r="N2854" s="98" t="s">
        <v>477</v>
      </c>
      <c r="O2854" s="26" t="s">
        <v>3366</v>
      </c>
      <c r="P2854" s="26" t="s">
        <v>186</v>
      </c>
      <c r="Q2854" s="222" t="s">
        <v>688</v>
      </c>
      <c r="R2854" s="1192" t="s">
        <v>5960</v>
      </c>
    </row>
    <row r="2855" spans="1:18" hidden="1" outlineLevel="2">
      <c r="C2855" s="7" t="s">
        <v>41</v>
      </c>
      <c r="D2855" s="96" t="s">
        <v>5983</v>
      </c>
      <c r="E2855" s="58" t="s">
        <v>5985</v>
      </c>
      <c r="F2855" s="17"/>
      <c r="G2855" s="18"/>
      <c r="H2855" s="19"/>
      <c r="I2855" s="20" t="str">
        <f>"1229"</f>
        <v>1229</v>
      </c>
      <c r="J2855" s="20" t="s">
        <v>3437</v>
      </c>
      <c r="K2855" s="20" t="s">
        <v>132</v>
      </c>
      <c r="L2855" s="21" t="s">
        <v>84</v>
      </c>
      <c r="M2855" s="164"/>
      <c r="N2855" s="165"/>
      <c r="O2855" s="131"/>
      <c r="P2855" s="131"/>
      <c r="Q2855" s="219"/>
      <c r="R2855" s="1193"/>
    </row>
    <row r="2856" spans="1:18" hidden="1" outlineLevel="2">
      <c r="C2856" s="7" t="s">
        <v>41</v>
      </c>
      <c r="D2856" s="96" t="s">
        <v>5983</v>
      </c>
      <c r="E2856" s="58" t="s">
        <v>5985</v>
      </c>
      <c r="F2856" s="17"/>
      <c r="G2856" s="18"/>
      <c r="H2856" s="19"/>
      <c r="I2856" s="20" t="s">
        <v>274</v>
      </c>
      <c r="J2856" s="20" t="s">
        <v>3438</v>
      </c>
      <c r="K2856" s="20"/>
      <c r="L2856" s="21" t="s">
        <v>84</v>
      </c>
      <c r="M2856" s="66"/>
      <c r="N2856" s="23"/>
      <c r="O2856" s="20"/>
      <c r="P2856" s="20"/>
      <c r="Q2856" s="213" t="s">
        <v>688</v>
      </c>
      <c r="R2856" s="1193"/>
    </row>
    <row r="2857" spans="1:18" hidden="1" outlineLevel="2">
      <c r="C2857" s="7" t="s">
        <v>41</v>
      </c>
      <c r="D2857" s="96" t="s">
        <v>5983</v>
      </c>
      <c r="E2857" s="58" t="s">
        <v>5985</v>
      </c>
      <c r="F2857" s="17"/>
      <c r="G2857" s="18"/>
      <c r="H2857" s="19"/>
      <c r="I2857" s="26" t="s">
        <v>275</v>
      </c>
      <c r="J2857" s="26" t="s">
        <v>3439</v>
      </c>
      <c r="K2857" s="26" t="s">
        <v>105</v>
      </c>
      <c r="L2857" s="27" t="s">
        <v>84</v>
      </c>
      <c r="M2857" s="97" t="s">
        <v>5984</v>
      </c>
      <c r="N2857" s="98" t="s">
        <v>478</v>
      </c>
      <c r="O2857" s="26" t="s">
        <v>3979</v>
      </c>
      <c r="P2857" s="26" t="s">
        <v>105</v>
      </c>
      <c r="Q2857" s="214" t="s">
        <v>688</v>
      </c>
      <c r="R2857" s="1193"/>
    </row>
    <row r="2858" spans="1:18" ht="24" hidden="1" outlineLevel="2">
      <c r="C2858" s="7" t="s">
        <v>41</v>
      </c>
      <c r="D2858" s="96" t="s">
        <v>5983</v>
      </c>
      <c r="E2858" s="58" t="s">
        <v>5985</v>
      </c>
      <c r="F2858" s="17"/>
      <c r="G2858" s="18"/>
      <c r="H2858" s="19"/>
      <c r="I2858" s="26" t="s">
        <v>276</v>
      </c>
      <c r="J2858" s="26" t="s">
        <v>3440</v>
      </c>
      <c r="K2858" s="26" t="s">
        <v>132</v>
      </c>
      <c r="L2858" s="27" t="s">
        <v>84</v>
      </c>
      <c r="M2858" s="97" t="s">
        <v>5984</v>
      </c>
      <c r="N2858" s="98" t="s">
        <v>479</v>
      </c>
      <c r="O2858" s="53" t="s">
        <v>3980</v>
      </c>
      <c r="P2858" s="26" t="s">
        <v>132</v>
      </c>
      <c r="Q2858" s="214" t="s">
        <v>688</v>
      </c>
      <c r="R2858" s="1193"/>
    </row>
    <row r="2859" spans="1:18" hidden="1" outlineLevel="2">
      <c r="C2859" s="7" t="s">
        <v>41</v>
      </c>
      <c r="D2859" s="96" t="s">
        <v>5983</v>
      </c>
      <c r="E2859" s="58" t="s">
        <v>5985</v>
      </c>
      <c r="F2859" s="17"/>
      <c r="G2859" s="18"/>
      <c r="H2859" s="19"/>
      <c r="I2859" s="26" t="s">
        <v>277</v>
      </c>
      <c r="J2859" s="26" t="s">
        <v>3341</v>
      </c>
      <c r="K2859" s="26" t="s">
        <v>132</v>
      </c>
      <c r="L2859" s="27" t="s">
        <v>84</v>
      </c>
      <c r="M2859" s="123"/>
      <c r="N2859" s="124"/>
      <c r="O2859" s="127"/>
      <c r="P2859" s="127"/>
      <c r="Q2859" s="218"/>
      <c r="R2859" s="1193"/>
    </row>
    <row r="2860" spans="1:18" hidden="1" outlineLevel="2">
      <c r="C2860" s="7" t="s">
        <v>41</v>
      </c>
      <c r="D2860" s="96" t="s">
        <v>5983</v>
      </c>
      <c r="E2860" s="58" t="s">
        <v>5985</v>
      </c>
      <c r="F2860" s="17"/>
      <c r="G2860" s="18"/>
      <c r="H2860" s="19"/>
      <c r="I2860" s="26" t="s">
        <v>278</v>
      </c>
      <c r="J2860" s="26" t="s">
        <v>3342</v>
      </c>
      <c r="K2860" s="26" t="s">
        <v>132</v>
      </c>
      <c r="L2860" s="27" t="s">
        <v>84</v>
      </c>
      <c r="M2860" s="123"/>
      <c r="N2860" s="124"/>
      <c r="O2860" s="127"/>
      <c r="P2860" s="127"/>
      <c r="Q2860" s="218"/>
      <c r="R2860" s="1193"/>
    </row>
    <row r="2861" spans="1:18" hidden="1" outlineLevel="2">
      <c r="C2861" s="7" t="s">
        <v>41</v>
      </c>
      <c r="D2861" s="96" t="s">
        <v>5983</v>
      </c>
      <c r="E2861" s="58" t="s">
        <v>5985</v>
      </c>
      <c r="F2861" s="17"/>
      <c r="G2861" s="18"/>
      <c r="H2861" s="19"/>
      <c r="I2861" s="20" t="s">
        <v>279</v>
      </c>
      <c r="J2861" s="20" t="s">
        <v>3441</v>
      </c>
      <c r="K2861" s="20"/>
      <c r="L2861" s="21" t="s">
        <v>84</v>
      </c>
      <c r="M2861" s="128"/>
      <c r="N2861" s="129"/>
      <c r="O2861" s="131"/>
      <c r="P2861" s="131"/>
      <c r="Q2861" s="219"/>
      <c r="R2861" s="1193"/>
    </row>
    <row r="2862" spans="1:18" hidden="1" outlineLevel="2">
      <c r="C2862" s="7" t="s">
        <v>41</v>
      </c>
      <c r="D2862" s="96" t="s">
        <v>5983</v>
      </c>
      <c r="E2862" s="58" t="s">
        <v>5985</v>
      </c>
      <c r="F2862" s="17"/>
      <c r="G2862" s="18"/>
      <c r="H2862" s="19"/>
      <c r="I2862" s="26" t="s">
        <v>280</v>
      </c>
      <c r="J2862" s="26" t="s">
        <v>3442</v>
      </c>
      <c r="K2862" s="26" t="s">
        <v>132</v>
      </c>
      <c r="L2862" s="27" t="s">
        <v>84</v>
      </c>
      <c r="M2862" s="123"/>
      <c r="N2862" s="124"/>
      <c r="O2862" s="147"/>
      <c r="P2862" s="127"/>
      <c r="Q2862" s="218"/>
      <c r="R2862" s="1193"/>
    </row>
    <row r="2863" spans="1:18" hidden="1" outlineLevel="2">
      <c r="C2863" s="7" t="s">
        <v>41</v>
      </c>
      <c r="D2863" s="96" t="s">
        <v>5983</v>
      </c>
      <c r="E2863" s="58" t="s">
        <v>5985</v>
      </c>
      <c r="F2863" s="17"/>
      <c r="G2863" s="18"/>
      <c r="H2863" s="19"/>
      <c r="I2863" s="26" t="s">
        <v>281</v>
      </c>
      <c r="J2863" s="26" t="s">
        <v>3443</v>
      </c>
      <c r="K2863" s="26" t="s">
        <v>186</v>
      </c>
      <c r="L2863" s="27" t="s">
        <v>84</v>
      </c>
      <c r="M2863" s="123"/>
      <c r="N2863" s="124"/>
      <c r="O2863" s="127"/>
      <c r="P2863" s="127"/>
      <c r="Q2863" s="218"/>
      <c r="R2863" s="1193"/>
    </row>
    <row r="2864" spans="1:18" hidden="1" outlineLevel="2">
      <c r="C2864" s="7" t="s">
        <v>41</v>
      </c>
      <c r="D2864" s="96" t="s">
        <v>5983</v>
      </c>
      <c r="E2864" s="58" t="s">
        <v>5985</v>
      </c>
      <c r="F2864" s="17"/>
      <c r="G2864" s="18"/>
      <c r="H2864" s="19"/>
      <c r="I2864" s="20" t="str">
        <f>"1222"</f>
        <v>1222</v>
      </c>
      <c r="J2864" s="20" t="s">
        <v>3444</v>
      </c>
      <c r="K2864" s="20" t="s">
        <v>142</v>
      </c>
      <c r="L2864" s="21" t="s">
        <v>84</v>
      </c>
      <c r="M2864" s="103" t="s">
        <v>5984</v>
      </c>
      <c r="N2864" s="102" t="s">
        <v>792</v>
      </c>
      <c r="O2864" s="76" t="s">
        <v>6028</v>
      </c>
      <c r="P2864" s="20" t="s">
        <v>462</v>
      </c>
      <c r="Q2864" s="213" t="s">
        <v>688</v>
      </c>
      <c r="R2864" s="1193"/>
    </row>
    <row r="2865" spans="3:18" ht="13.5" hidden="1" outlineLevel="2" thickBot="1">
      <c r="C2865" s="7" t="s">
        <v>41</v>
      </c>
      <c r="D2865" s="96" t="s">
        <v>5983</v>
      </c>
      <c r="E2865" s="58" t="s">
        <v>5985</v>
      </c>
      <c r="F2865" s="38"/>
      <c r="G2865" s="39"/>
      <c r="H2865" s="40"/>
      <c r="I2865" s="41" t="str">
        <f>"7083"</f>
        <v>7083</v>
      </c>
      <c r="J2865" s="41" t="s">
        <v>3445</v>
      </c>
      <c r="K2865" s="41" t="s">
        <v>132</v>
      </c>
      <c r="L2865" s="42" t="s">
        <v>84</v>
      </c>
      <c r="M2865" s="135"/>
      <c r="N2865" s="136"/>
      <c r="O2865" s="137"/>
      <c r="P2865" s="137"/>
      <c r="Q2865" s="220"/>
      <c r="R2865" s="1194"/>
    </row>
    <row r="2866" spans="3:18" ht="13.5" hidden="1" outlineLevel="2" thickBot="1">
      <c r="C2866" s="7" t="s">
        <v>41</v>
      </c>
      <c r="D2866" s="96" t="s">
        <v>5983</v>
      </c>
      <c r="E2866" s="58" t="s">
        <v>5985</v>
      </c>
      <c r="F2866" s="198"/>
      <c r="G2866" s="198"/>
      <c r="H2866" s="198"/>
      <c r="I2866" s="198"/>
      <c r="J2866" s="198"/>
      <c r="K2866" s="198"/>
      <c r="L2866" s="198"/>
      <c r="M2866" s="9"/>
      <c r="N2866" s="9"/>
      <c r="O2866" s="9"/>
      <c r="P2866" s="9"/>
      <c r="Q2866" s="7"/>
    </row>
    <row r="2867" spans="3:18" ht="13.5" outlineLevel="1" collapsed="1" thickBot="1">
      <c r="C2867" s="7" t="s">
        <v>41</v>
      </c>
      <c r="D2867" s="96" t="s">
        <v>5983</v>
      </c>
      <c r="E2867" s="3" t="s">
        <v>5986</v>
      </c>
      <c r="F2867" s="13" t="s">
        <v>1077</v>
      </c>
      <c r="G2867" s="14">
        <v>69</v>
      </c>
      <c r="H2867" s="14">
        <v>25</v>
      </c>
      <c r="I2867" s="1198" t="s">
        <v>3981</v>
      </c>
      <c r="J2867" s="1199"/>
      <c r="K2867" s="1199"/>
      <c r="L2867" s="1200"/>
      <c r="M2867" s="121" t="s">
        <v>5984</v>
      </c>
      <c r="N2867" s="15"/>
      <c r="O2867" s="1190" t="s">
        <v>3543</v>
      </c>
      <c r="P2867" s="1191"/>
      <c r="Q2867" s="226" t="s">
        <v>688</v>
      </c>
    </row>
    <row r="2868" spans="3:18" hidden="1" outlineLevel="2">
      <c r="C2868" s="7" t="s">
        <v>41</v>
      </c>
      <c r="D2868" s="96" t="s">
        <v>5983</v>
      </c>
      <c r="E2868" s="58" t="s">
        <v>5986</v>
      </c>
      <c r="F2868" s="17"/>
      <c r="G2868" s="18"/>
      <c r="H2868" s="19"/>
      <c r="I2868" s="26" t="str">
        <f>"7077"</f>
        <v>7077</v>
      </c>
      <c r="J2868" s="26" t="s">
        <v>3470</v>
      </c>
      <c r="K2868" s="26" t="s">
        <v>132</v>
      </c>
      <c r="L2868" s="27" t="s">
        <v>84</v>
      </c>
      <c r="M2868" s="59"/>
      <c r="N2868" s="10"/>
      <c r="O2868" s="47" t="s">
        <v>747</v>
      </c>
      <c r="P2868" s="26" t="s">
        <v>132</v>
      </c>
      <c r="Q2868" s="222" t="s">
        <v>688</v>
      </c>
      <c r="R2868" s="1228" t="s">
        <v>8410</v>
      </c>
    </row>
    <row r="2869" spans="3:18" hidden="1" outlineLevel="2">
      <c r="C2869" s="7" t="s">
        <v>41</v>
      </c>
      <c r="D2869" s="96" t="s">
        <v>5983</v>
      </c>
      <c r="E2869" s="58" t="s">
        <v>5986</v>
      </c>
      <c r="F2869" s="17"/>
      <c r="G2869" s="18"/>
      <c r="H2869" s="19"/>
      <c r="I2869" s="20" t="str">
        <f>"7081"</f>
        <v>7081</v>
      </c>
      <c r="J2869" s="20" t="s">
        <v>3471</v>
      </c>
      <c r="K2869" s="20" t="s">
        <v>132</v>
      </c>
      <c r="L2869" s="21" t="s">
        <v>84</v>
      </c>
      <c r="M2869" s="66"/>
      <c r="N2869" s="23"/>
      <c r="O2869" s="191" t="s">
        <v>748</v>
      </c>
      <c r="P2869" s="192" t="s">
        <v>132</v>
      </c>
      <c r="Q2869" s="213" t="s">
        <v>688</v>
      </c>
      <c r="R2869" s="1193"/>
    </row>
    <row r="2870" spans="3:18" hidden="1" outlineLevel="2">
      <c r="C2870" s="7" t="s">
        <v>41</v>
      </c>
      <c r="D2870" s="96" t="s">
        <v>5983</v>
      </c>
      <c r="E2870" s="58" t="s">
        <v>5986</v>
      </c>
      <c r="F2870" s="17"/>
      <c r="G2870" s="18"/>
      <c r="H2870" s="19"/>
      <c r="I2870" s="20" t="s">
        <v>282</v>
      </c>
      <c r="J2870" s="20" t="s">
        <v>3472</v>
      </c>
      <c r="K2870" s="20"/>
      <c r="L2870" s="21" t="s">
        <v>84</v>
      </c>
      <c r="M2870" s="66"/>
      <c r="N2870" s="23"/>
      <c r="O2870" s="20"/>
      <c r="P2870" s="20"/>
      <c r="Q2870" s="213" t="s">
        <v>688</v>
      </c>
      <c r="R2870" s="1193"/>
    </row>
    <row r="2871" spans="3:18" hidden="1" outlineLevel="2">
      <c r="C2871" s="7" t="s">
        <v>41</v>
      </c>
      <c r="D2871" s="96" t="s">
        <v>5983</v>
      </c>
      <c r="E2871" s="58" t="s">
        <v>5986</v>
      </c>
      <c r="F2871" s="17"/>
      <c r="G2871" s="18"/>
      <c r="H2871" s="19"/>
      <c r="I2871" s="26" t="s">
        <v>283</v>
      </c>
      <c r="J2871" s="26" t="s">
        <v>3473</v>
      </c>
      <c r="K2871" s="26" t="s">
        <v>174</v>
      </c>
      <c r="L2871" s="27" t="s">
        <v>84</v>
      </c>
      <c r="M2871" s="97" t="s">
        <v>5984</v>
      </c>
      <c r="N2871" s="98" t="s">
        <v>482</v>
      </c>
      <c r="O2871" s="26" t="s">
        <v>3982</v>
      </c>
      <c r="P2871" s="26" t="s">
        <v>174</v>
      </c>
      <c r="Q2871" s="214" t="s">
        <v>688</v>
      </c>
      <c r="R2871" s="1193"/>
    </row>
    <row r="2872" spans="3:18" hidden="1" outlineLevel="2">
      <c r="C2872" s="7" t="s">
        <v>41</v>
      </c>
      <c r="D2872" s="96" t="s">
        <v>5983</v>
      </c>
      <c r="E2872" s="58" t="s">
        <v>5986</v>
      </c>
      <c r="F2872" s="17"/>
      <c r="G2872" s="18"/>
      <c r="H2872" s="19"/>
      <c r="I2872" s="26" t="s">
        <v>284</v>
      </c>
      <c r="J2872" s="26" t="s">
        <v>3341</v>
      </c>
      <c r="K2872" s="26" t="s">
        <v>132</v>
      </c>
      <c r="L2872" s="27" t="s">
        <v>84</v>
      </c>
      <c r="M2872" s="123"/>
      <c r="N2872" s="124"/>
      <c r="O2872" s="127"/>
      <c r="P2872" s="127"/>
      <c r="Q2872" s="218"/>
      <c r="R2872" s="1193"/>
    </row>
    <row r="2873" spans="3:18" hidden="1" outlineLevel="2">
      <c r="C2873" s="7" t="s">
        <v>41</v>
      </c>
      <c r="D2873" s="96" t="s">
        <v>5983</v>
      </c>
      <c r="E2873" s="58" t="s">
        <v>5986</v>
      </c>
      <c r="F2873" s="17"/>
      <c r="G2873" s="18"/>
      <c r="H2873" s="19"/>
      <c r="I2873" s="26" t="s">
        <v>285</v>
      </c>
      <c r="J2873" s="26" t="s">
        <v>3342</v>
      </c>
      <c r="K2873" s="26" t="s">
        <v>132</v>
      </c>
      <c r="L2873" s="27" t="s">
        <v>84</v>
      </c>
      <c r="M2873" s="123"/>
      <c r="N2873" s="124"/>
      <c r="O2873" s="127"/>
      <c r="P2873" s="127"/>
      <c r="Q2873" s="218"/>
      <c r="R2873" s="1193"/>
    </row>
    <row r="2874" spans="3:18" hidden="1" outlineLevel="2">
      <c r="C2874" s="7" t="s">
        <v>41</v>
      </c>
      <c r="D2874" s="96" t="s">
        <v>5983</v>
      </c>
      <c r="E2874" s="58" t="s">
        <v>5986</v>
      </c>
      <c r="F2874" s="17"/>
      <c r="G2874" s="18"/>
      <c r="H2874" s="19"/>
      <c r="I2874" s="26" t="s">
        <v>286</v>
      </c>
      <c r="J2874" s="26" t="s">
        <v>3474</v>
      </c>
      <c r="K2874" s="26" t="s">
        <v>105</v>
      </c>
      <c r="L2874" s="27" t="s">
        <v>84</v>
      </c>
      <c r="M2874" s="97" t="s">
        <v>5984</v>
      </c>
      <c r="N2874" s="98" t="s">
        <v>480</v>
      </c>
      <c r="O2874" s="26" t="s">
        <v>3983</v>
      </c>
      <c r="P2874" s="26" t="s">
        <v>105</v>
      </c>
      <c r="Q2874" s="214" t="s">
        <v>688</v>
      </c>
      <c r="R2874" s="1193"/>
    </row>
    <row r="2875" spans="3:18" hidden="1" outlineLevel="2">
      <c r="C2875" s="7" t="s">
        <v>41</v>
      </c>
      <c r="D2875" s="96" t="s">
        <v>5983</v>
      </c>
      <c r="E2875" s="58" t="s">
        <v>5986</v>
      </c>
      <c r="F2875" s="17"/>
      <c r="G2875" s="18"/>
      <c r="H2875" s="19"/>
      <c r="I2875" s="26" t="s">
        <v>286</v>
      </c>
      <c r="J2875" s="26" t="s">
        <v>3474</v>
      </c>
      <c r="K2875" s="26" t="s">
        <v>105</v>
      </c>
      <c r="L2875" s="27" t="s">
        <v>84</v>
      </c>
      <c r="M2875" s="97" t="s">
        <v>5984</v>
      </c>
      <c r="N2875" s="10" t="s">
        <v>481</v>
      </c>
      <c r="O2875" s="26" t="s">
        <v>3984</v>
      </c>
      <c r="P2875" s="26" t="s">
        <v>105</v>
      </c>
      <c r="Q2875" s="216" t="s">
        <v>84</v>
      </c>
      <c r="R2875" s="1193"/>
    </row>
    <row r="2876" spans="3:18" hidden="1" outlineLevel="2">
      <c r="C2876" s="7" t="s">
        <v>41</v>
      </c>
      <c r="D2876" s="96" t="s">
        <v>5983</v>
      </c>
      <c r="E2876" s="58" t="s">
        <v>5986</v>
      </c>
      <c r="F2876" s="17"/>
      <c r="G2876" s="18"/>
      <c r="H2876" s="19"/>
      <c r="I2876" s="26" t="s">
        <v>287</v>
      </c>
      <c r="J2876" s="26" t="s">
        <v>3475</v>
      </c>
      <c r="K2876" s="26" t="s">
        <v>132</v>
      </c>
      <c r="L2876" s="27" t="s">
        <v>84</v>
      </c>
      <c r="M2876" s="123"/>
      <c r="N2876" s="124"/>
      <c r="O2876" s="127"/>
      <c r="P2876" s="127"/>
      <c r="Q2876" s="218"/>
      <c r="R2876" s="1193"/>
    </row>
    <row r="2877" spans="3:18" ht="13.5" hidden="1" outlineLevel="2" thickBot="1">
      <c r="C2877" s="7" t="s">
        <v>41</v>
      </c>
      <c r="D2877" s="96" t="s">
        <v>5983</v>
      </c>
      <c r="E2877" s="58" t="s">
        <v>5986</v>
      </c>
      <c r="F2877" s="38"/>
      <c r="G2877" s="39"/>
      <c r="H2877" s="40"/>
      <c r="I2877" s="41" t="str">
        <f>"7383"</f>
        <v>7383</v>
      </c>
      <c r="J2877" s="41" t="s">
        <v>3476</v>
      </c>
      <c r="K2877" s="41" t="s">
        <v>132</v>
      </c>
      <c r="L2877" s="42" t="s">
        <v>84</v>
      </c>
      <c r="M2877" s="135"/>
      <c r="N2877" s="136"/>
      <c r="O2877" s="137"/>
      <c r="P2877" s="137"/>
      <c r="Q2877" s="220"/>
      <c r="R2877" s="1195"/>
    </row>
    <row r="2878" spans="3:18" ht="13.5" hidden="1" outlineLevel="2" thickBot="1">
      <c r="C2878" s="7" t="s">
        <v>41</v>
      </c>
      <c r="D2878" s="96" t="s">
        <v>5983</v>
      </c>
      <c r="E2878" s="58" t="s">
        <v>5986</v>
      </c>
      <c r="F2878" s="198"/>
      <c r="G2878" s="198"/>
      <c r="H2878" s="198"/>
      <c r="I2878" s="198"/>
      <c r="J2878" s="198"/>
      <c r="K2878" s="198"/>
      <c r="L2878" s="198"/>
      <c r="M2878" s="9"/>
      <c r="N2878" s="9"/>
      <c r="O2878" s="9"/>
      <c r="P2878" s="9"/>
      <c r="Q2878" s="7"/>
    </row>
    <row r="2879" spans="3:18" ht="13.5" outlineLevel="1" collapsed="1" thickBot="1">
      <c r="C2879" s="7" t="s">
        <v>41</v>
      </c>
      <c r="D2879" s="96" t="s">
        <v>5983</v>
      </c>
      <c r="E2879" s="3" t="s">
        <v>5987</v>
      </c>
      <c r="F2879" s="13" t="s">
        <v>578</v>
      </c>
      <c r="G2879" s="14">
        <v>71</v>
      </c>
      <c r="H2879" s="14">
        <v>25</v>
      </c>
      <c r="I2879" s="1198" t="s">
        <v>3809</v>
      </c>
      <c r="J2879" s="1199"/>
      <c r="K2879" s="1199"/>
      <c r="L2879" s="1200"/>
      <c r="M2879" s="121" t="s">
        <v>5984</v>
      </c>
      <c r="N2879" s="15"/>
      <c r="O2879" s="1190" t="s">
        <v>3543</v>
      </c>
      <c r="P2879" s="1191"/>
      <c r="Q2879" s="226" t="s">
        <v>688</v>
      </c>
    </row>
    <row r="2880" spans="3:18" hidden="1" outlineLevel="2">
      <c r="C2880" s="7" t="s">
        <v>41</v>
      </c>
      <c r="D2880" s="96" t="s">
        <v>5983</v>
      </c>
      <c r="E2880" s="58" t="s">
        <v>5987</v>
      </c>
      <c r="F2880" s="17"/>
      <c r="G2880" s="18"/>
      <c r="H2880" s="19"/>
      <c r="I2880" s="26" t="s">
        <v>299</v>
      </c>
      <c r="J2880" s="26" t="s">
        <v>3446</v>
      </c>
      <c r="K2880" s="26"/>
      <c r="L2880" s="27" t="s">
        <v>688</v>
      </c>
      <c r="M2880" s="59"/>
      <c r="N2880" s="10"/>
      <c r="O2880" s="26"/>
      <c r="P2880" s="26"/>
      <c r="Q2880" s="222" t="s">
        <v>688</v>
      </c>
      <c r="R2880" s="1192" t="s">
        <v>5445</v>
      </c>
    </row>
    <row r="2881" spans="3:18" hidden="1" outlineLevel="2">
      <c r="C2881" s="7" t="s">
        <v>41</v>
      </c>
      <c r="D2881" s="96" t="s">
        <v>5983</v>
      </c>
      <c r="E2881" s="58" t="s">
        <v>5987</v>
      </c>
      <c r="F2881" s="17"/>
      <c r="G2881" s="18"/>
      <c r="H2881" s="19"/>
      <c r="I2881" s="26" t="s">
        <v>300</v>
      </c>
      <c r="J2881" s="26" t="s">
        <v>3447</v>
      </c>
      <c r="K2881" s="26" t="s">
        <v>132</v>
      </c>
      <c r="L2881" s="27" t="s">
        <v>688</v>
      </c>
      <c r="M2881" s="59"/>
      <c r="N2881" s="10"/>
      <c r="O2881" s="47" t="s">
        <v>753</v>
      </c>
      <c r="P2881" s="26" t="s">
        <v>132</v>
      </c>
      <c r="Q2881" s="214" t="s">
        <v>688</v>
      </c>
      <c r="R2881" s="1193"/>
    </row>
    <row r="2882" spans="3:18" hidden="1" outlineLevel="2">
      <c r="C2882" s="7" t="s">
        <v>41</v>
      </c>
      <c r="D2882" s="96" t="s">
        <v>5983</v>
      </c>
      <c r="E2882" s="58" t="s">
        <v>5987</v>
      </c>
      <c r="F2882" s="17"/>
      <c r="G2882" s="18"/>
      <c r="H2882" s="19"/>
      <c r="I2882" s="26" t="s">
        <v>301</v>
      </c>
      <c r="J2882" s="26" t="s">
        <v>3448</v>
      </c>
      <c r="K2882" s="26" t="s">
        <v>302</v>
      </c>
      <c r="L2882" s="27" t="s">
        <v>688</v>
      </c>
      <c r="M2882" s="97" t="s">
        <v>5984</v>
      </c>
      <c r="N2882" s="98" t="s">
        <v>576</v>
      </c>
      <c r="O2882" s="65" t="s">
        <v>3986</v>
      </c>
      <c r="P2882" s="26" t="s">
        <v>1110</v>
      </c>
      <c r="Q2882" s="214" t="s">
        <v>688</v>
      </c>
      <c r="R2882" s="1193"/>
    </row>
    <row r="2883" spans="3:18" ht="13.5" hidden="1" outlineLevel="2" thickBot="1">
      <c r="C2883" s="7" t="s">
        <v>41</v>
      </c>
      <c r="D2883" s="96" t="s">
        <v>5983</v>
      </c>
      <c r="E2883" s="58" t="s">
        <v>5987</v>
      </c>
      <c r="F2883" s="38"/>
      <c r="G2883" s="39"/>
      <c r="H2883" s="40"/>
      <c r="I2883" s="48" t="s">
        <v>303</v>
      </c>
      <c r="J2883" s="48" t="s">
        <v>3449</v>
      </c>
      <c r="K2883" s="48" t="s">
        <v>132</v>
      </c>
      <c r="L2883" s="49" t="s">
        <v>84</v>
      </c>
      <c r="M2883" s="553"/>
      <c r="N2883" s="554"/>
      <c r="O2883" s="551"/>
      <c r="P2883" s="552"/>
      <c r="Q2883" s="555"/>
      <c r="R2883" s="1194"/>
    </row>
    <row r="2884" spans="3:18" ht="13.5" hidden="1" outlineLevel="2" thickBot="1">
      <c r="C2884" s="7" t="s">
        <v>41</v>
      </c>
      <c r="D2884" s="96" t="s">
        <v>5983</v>
      </c>
      <c r="E2884" s="58" t="s">
        <v>5987</v>
      </c>
      <c r="F2884" s="198"/>
      <c r="G2884" s="198"/>
      <c r="H2884" s="198"/>
      <c r="I2884" s="198"/>
      <c r="J2884" s="198"/>
      <c r="K2884" s="198"/>
      <c r="L2884" s="198"/>
      <c r="M2884" s="9"/>
      <c r="N2884" s="9"/>
      <c r="O2884" s="9"/>
      <c r="P2884" s="9"/>
      <c r="Q2884" s="7"/>
    </row>
    <row r="2885" spans="3:18" ht="13.5" outlineLevel="1" collapsed="1" thickBot="1">
      <c r="C2885" s="7" t="s">
        <v>41</v>
      </c>
      <c r="D2885" s="96" t="s">
        <v>5983</v>
      </c>
      <c r="E2885" s="3" t="s">
        <v>5988</v>
      </c>
      <c r="F2885" s="13" t="s">
        <v>581</v>
      </c>
      <c r="G2885" s="14">
        <v>79</v>
      </c>
      <c r="H2885" s="14">
        <v>25</v>
      </c>
      <c r="I2885" s="1198" t="s">
        <v>3811</v>
      </c>
      <c r="J2885" s="1199"/>
      <c r="K2885" s="1199"/>
      <c r="L2885" s="1200"/>
      <c r="M2885" s="121" t="s">
        <v>5984</v>
      </c>
      <c r="N2885" s="15"/>
      <c r="O2885" s="1190"/>
      <c r="P2885" s="1191"/>
      <c r="Q2885" s="64" t="s">
        <v>84</v>
      </c>
    </row>
    <row r="2886" spans="3:18" ht="13" hidden="1" customHeight="1" outlineLevel="2">
      <c r="C2886" s="7" t="s">
        <v>41</v>
      </c>
      <c r="D2886" s="96" t="s">
        <v>5983</v>
      </c>
      <c r="E2886" s="58" t="s">
        <v>5988</v>
      </c>
      <c r="F2886" s="17"/>
      <c r="G2886" s="18"/>
      <c r="H2886" s="19"/>
      <c r="I2886" s="26" t="str">
        <f>"4451"</f>
        <v>4451</v>
      </c>
      <c r="J2886" s="26" t="s">
        <v>3357</v>
      </c>
      <c r="K2886" s="33" t="s">
        <v>132</v>
      </c>
      <c r="L2886" s="31" t="s">
        <v>688</v>
      </c>
      <c r="M2886" s="59"/>
      <c r="N2886" s="10"/>
      <c r="O2886" s="30" t="s">
        <v>755</v>
      </c>
      <c r="P2886" s="33" t="s">
        <v>132</v>
      </c>
      <c r="Q2886" s="222" t="s">
        <v>688</v>
      </c>
      <c r="R2886" s="1192" t="s">
        <v>5434</v>
      </c>
    </row>
    <row r="2887" spans="3:18" hidden="1" outlineLevel="2">
      <c r="C2887" s="7" t="s">
        <v>41</v>
      </c>
      <c r="D2887" s="96" t="s">
        <v>5983</v>
      </c>
      <c r="E2887" s="58" t="s">
        <v>5988</v>
      </c>
      <c r="F2887" s="17"/>
      <c r="G2887" s="18"/>
      <c r="H2887" s="19"/>
      <c r="I2887" s="20" t="str">
        <f>"4453"</f>
        <v>4453</v>
      </c>
      <c r="J2887" s="20" t="s">
        <v>3358</v>
      </c>
      <c r="K2887" s="24" t="s">
        <v>132</v>
      </c>
      <c r="L2887" s="25" t="s">
        <v>84</v>
      </c>
      <c r="M2887" s="128"/>
      <c r="N2887" s="129"/>
      <c r="O2887" s="130"/>
      <c r="P2887" s="130"/>
      <c r="Q2887" s="219"/>
      <c r="R2887" s="1193"/>
    </row>
    <row r="2888" spans="3:18" hidden="1" outlineLevel="2">
      <c r="C2888" s="7" t="s">
        <v>41</v>
      </c>
      <c r="D2888" s="96" t="s">
        <v>5983</v>
      </c>
      <c r="E2888" s="58" t="s">
        <v>5988</v>
      </c>
      <c r="F2888" s="17"/>
      <c r="G2888" s="18"/>
      <c r="H2888" s="19"/>
      <c r="I2888" s="20" t="s">
        <v>172</v>
      </c>
      <c r="J2888" s="20" t="s">
        <v>3359</v>
      </c>
      <c r="K2888" s="24"/>
      <c r="L2888" s="25" t="s">
        <v>84</v>
      </c>
      <c r="M2888" s="128"/>
      <c r="N2888" s="129"/>
      <c r="O2888" s="138"/>
      <c r="P2888" s="138"/>
      <c r="Q2888" s="219"/>
      <c r="R2888" s="1193"/>
    </row>
    <row r="2889" spans="3:18" hidden="1" outlineLevel="2">
      <c r="C2889" s="7" t="s">
        <v>41</v>
      </c>
      <c r="D2889" s="96" t="s">
        <v>5983</v>
      </c>
      <c r="E2889" s="58" t="s">
        <v>5988</v>
      </c>
      <c r="F2889" s="17"/>
      <c r="G2889" s="18"/>
      <c r="H2889" s="19"/>
      <c r="I2889" s="26" t="s">
        <v>173</v>
      </c>
      <c r="J2889" s="26" t="s">
        <v>3360</v>
      </c>
      <c r="K2889" s="33" t="s">
        <v>174</v>
      </c>
      <c r="L2889" s="31" t="s">
        <v>688</v>
      </c>
      <c r="M2889" s="123"/>
      <c r="N2889" s="124"/>
      <c r="O2889" s="126"/>
      <c r="P2889" s="126"/>
      <c r="Q2889" s="218"/>
      <c r="R2889" s="1193"/>
    </row>
    <row r="2890" spans="3:18" hidden="1" outlineLevel="2">
      <c r="C2890" s="7" t="s">
        <v>41</v>
      </c>
      <c r="D2890" s="96" t="s">
        <v>5983</v>
      </c>
      <c r="E2890" s="58" t="s">
        <v>5988</v>
      </c>
      <c r="F2890" s="17"/>
      <c r="G2890" s="18"/>
      <c r="H2890" s="19"/>
      <c r="I2890" s="26" t="s">
        <v>175</v>
      </c>
      <c r="J2890" s="26" t="s">
        <v>3341</v>
      </c>
      <c r="K2890" s="33" t="s">
        <v>132</v>
      </c>
      <c r="L2890" s="31" t="s">
        <v>84</v>
      </c>
      <c r="M2890" s="123"/>
      <c r="N2890" s="124"/>
      <c r="O2890" s="126"/>
      <c r="P2890" s="126"/>
      <c r="Q2890" s="218"/>
      <c r="R2890" s="1193"/>
    </row>
    <row r="2891" spans="3:18" hidden="1" outlineLevel="2">
      <c r="C2891" s="7" t="s">
        <v>41</v>
      </c>
      <c r="D2891" s="96" t="s">
        <v>5983</v>
      </c>
      <c r="E2891" s="58" t="s">
        <v>5988</v>
      </c>
      <c r="F2891" s="17"/>
      <c r="G2891" s="18"/>
      <c r="H2891" s="19"/>
      <c r="I2891" s="26" t="s">
        <v>176</v>
      </c>
      <c r="J2891" s="26" t="s">
        <v>3342</v>
      </c>
      <c r="K2891" s="33" t="s">
        <v>132</v>
      </c>
      <c r="L2891" s="31" t="s">
        <v>84</v>
      </c>
      <c r="M2891" s="123"/>
      <c r="N2891" s="124"/>
      <c r="O2891" s="126"/>
      <c r="P2891" s="126"/>
      <c r="Q2891" s="218"/>
      <c r="R2891" s="1193"/>
    </row>
    <row r="2892" spans="3:18" hidden="1" outlineLevel="2">
      <c r="C2892" s="7" t="s">
        <v>41</v>
      </c>
      <c r="D2892" s="96" t="s">
        <v>5983</v>
      </c>
      <c r="E2892" s="58" t="s">
        <v>5988</v>
      </c>
      <c r="F2892" s="17"/>
      <c r="G2892" s="18"/>
      <c r="H2892" s="19"/>
      <c r="I2892" s="20" t="s">
        <v>177</v>
      </c>
      <c r="J2892" s="20" t="s">
        <v>3361</v>
      </c>
      <c r="K2892" s="24"/>
      <c r="L2892" s="25" t="s">
        <v>84</v>
      </c>
      <c r="M2892" s="66"/>
      <c r="N2892" s="23"/>
      <c r="O2892" s="24"/>
      <c r="P2892" s="24"/>
      <c r="Q2892" s="213" t="s">
        <v>688</v>
      </c>
      <c r="R2892" s="1193"/>
    </row>
    <row r="2893" spans="3:18" hidden="1" outlineLevel="2">
      <c r="C2893" s="7" t="s">
        <v>41</v>
      </c>
      <c r="D2893" s="96" t="s">
        <v>5983</v>
      </c>
      <c r="E2893" s="58" t="s">
        <v>5988</v>
      </c>
      <c r="F2893" s="17"/>
      <c r="G2893" s="18"/>
      <c r="H2893" s="19"/>
      <c r="I2893" s="26" t="s">
        <v>178</v>
      </c>
      <c r="J2893" s="26" t="s">
        <v>3362</v>
      </c>
      <c r="K2893" s="33" t="s">
        <v>179</v>
      </c>
      <c r="L2893" s="31" t="s">
        <v>688</v>
      </c>
      <c r="M2893" s="97" t="s">
        <v>5984</v>
      </c>
      <c r="N2893" s="385" t="s">
        <v>582</v>
      </c>
      <c r="O2893" s="33" t="s">
        <v>3895</v>
      </c>
      <c r="P2893" s="33" t="s">
        <v>179</v>
      </c>
      <c r="Q2893" s="216" t="s">
        <v>84</v>
      </c>
      <c r="R2893" s="1193"/>
    </row>
    <row r="2894" spans="3:18" hidden="1" outlineLevel="2">
      <c r="C2894" s="7" t="s">
        <v>41</v>
      </c>
      <c r="D2894" s="96" t="s">
        <v>5983</v>
      </c>
      <c r="E2894" s="58" t="s">
        <v>5988</v>
      </c>
      <c r="F2894" s="17"/>
      <c r="G2894" s="18"/>
      <c r="H2894" s="19"/>
      <c r="I2894" s="26" t="s">
        <v>178</v>
      </c>
      <c r="J2894" s="26" t="s">
        <v>3362</v>
      </c>
      <c r="K2894" s="33" t="s">
        <v>179</v>
      </c>
      <c r="L2894" s="31" t="s">
        <v>84</v>
      </c>
      <c r="M2894" s="97" t="s">
        <v>5984</v>
      </c>
      <c r="N2894" s="10" t="s">
        <v>583</v>
      </c>
      <c r="O2894" s="33" t="s">
        <v>3896</v>
      </c>
      <c r="P2894" s="33" t="s">
        <v>179</v>
      </c>
      <c r="Q2894" s="544" t="s">
        <v>109</v>
      </c>
      <c r="R2894" s="1193"/>
    </row>
    <row r="2895" spans="3:18" hidden="1" outlineLevel="2">
      <c r="C2895" s="7" t="s">
        <v>41</v>
      </c>
      <c r="D2895" s="96" t="s">
        <v>5983</v>
      </c>
      <c r="E2895" s="58" t="s">
        <v>5988</v>
      </c>
      <c r="F2895" s="17"/>
      <c r="G2895" s="18"/>
      <c r="H2895" s="19"/>
      <c r="I2895" s="26" t="s">
        <v>178</v>
      </c>
      <c r="J2895" s="26" t="s">
        <v>3362</v>
      </c>
      <c r="K2895" s="33" t="s">
        <v>179</v>
      </c>
      <c r="L2895" s="31" t="s">
        <v>84</v>
      </c>
      <c r="M2895" s="97" t="s">
        <v>5984</v>
      </c>
      <c r="N2895" s="10" t="s">
        <v>583</v>
      </c>
      <c r="O2895" s="33" t="s">
        <v>3897</v>
      </c>
      <c r="P2895" s="33" t="s">
        <v>179</v>
      </c>
      <c r="Q2895" s="216" t="s">
        <v>84</v>
      </c>
      <c r="R2895" s="1193"/>
    </row>
    <row r="2896" spans="3:18" hidden="1" outlineLevel="2">
      <c r="C2896" s="7" t="s">
        <v>41</v>
      </c>
      <c r="D2896" s="96" t="s">
        <v>5983</v>
      </c>
      <c r="E2896" s="58" t="s">
        <v>5988</v>
      </c>
      <c r="F2896" s="17"/>
      <c r="G2896" s="18"/>
      <c r="H2896" s="19"/>
      <c r="I2896" s="26" t="s">
        <v>178</v>
      </c>
      <c r="J2896" s="26" t="s">
        <v>3362</v>
      </c>
      <c r="K2896" s="33" t="s">
        <v>179</v>
      </c>
      <c r="L2896" s="31" t="s">
        <v>84</v>
      </c>
      <c r="M2896" s="97" t="s">
        <v>5984</v>
      </c>
      <c r="N2896" s="10" t="s">
        <v>583</v>
      </c>
      <c r="O2896" s="33" t="s">
        <v>3897</v>
      </c>
      <c r="P2896" s="33" t="s">
        <v>179</v>
      </c>
      <c r="Q2896" s="216" t="s">
        <v>84</v>
      </c>
      <c r="R2896" s="1193"/>
    </row>
    <row r="2897" spans="3:18" hidden="1" outlineLevel="2">
      <c r="C2897" s="7" t="s">
        <v>41</v>
      </c>
      <c r="D2897" s="96" t="s">
        <v>5983</v>
      </c>
      <c r="E2897" s="58" t="s">
        <v>5988</v>
      </c>
      <c r="F2897" s="17"/>
      <c r="G2897" s="18"/>
      <c r="H2897" s="19"/>
      <c r="I2897" s="26" t="s">
        <v>178</v>
      </c>
      <c r="J2897" s="26" t="s">
        <v>3362</v>
      </c>
      <c r="K2897" s="33" t="s">
        <v>179</v>
      </c>
      <c r="L2897" s="31" t="s">
        <v>84</v>
      </c>
      <c r="M2897" s="97" t="s">
        <v>5984</v>
      </c>
      <c r="N2897" s="10" t="s">
        <v>583</v>
      </c>
      <c r="O2897" s="33" t="s">
        <v>3897</v>
      </c>
      <c r="P2897" s="33" t="s">
        <v>179</v>
      </c>
      <c r="Q2897" s="216" t="s">
        <v>84</v>
      </c>
      <c r="R2897" s="1193"/>
    </row>
    <row r="2898" spans="3:18" ht="13.5" hidden="1" outlineLevel="2" thickBot="1">
      <c r="C2898" s="7" t="s">
        <v>41</v>
      </c>
      <c r="D2898" s="96" t="s">
        <v>5983</v>
      </c>
      <c r="E2898" s="58" t="s">
        <v>5988</v>
      </c>
      <c r="F2898" s="38"/>
      <c r="G2898" s="39"/>
      <c r="H2898" s="40"/>
      <c r="I2898" s="41" t="str">
        <f>"3453"</f>
        <v>3453</v>
      </c>
      <c r="J2898" s="41" t="s">
        <v>3363</v>
      </c>
      <c r="K2898" s="67" t="s">
        <v>132</v>
      </c>
      <c r="L2898" s="57" t="s">
        <v>84</v>
      </c>
      <c r="M2898" s="135"/>
      <c r="N2898" s="136"/>
      <c r="O2898" s="152"/>
      <c r="P2898" s="152"/>
      <c r="Q2898" s="220"/>
      <c r="R2898" s="1194"/>
    </row>
    <row r="2899" spans="3:18" ht="13.5" hidden="1" outlineLevel="2" thickBot="1">
      <c r="C2899" s="7" t="s">
        <v>41</v>
      </c>
      <c r="D2899" s="96" t="s">
        <v>5983</v>
      </c>
      <c r="E2899" s="58" t="s">
        <v>5988</v>
      </c>
      <c r="F2899" s="198"/>
      <c r="G2899" s="198"/>
      <c r="H2899" s="198"/>
      <c r="I2899" s="198"/>
      <c r="J2899" s="198"/>
      <c r="K2899" s="198"/>
      <c r="L2899" s="198"/>
      <c r="M2899" s="9"/>
      <c r="N2899" s="9"/>
      <c r="O2899" s="9"/>
      <c r="P2899" s="9"/>
      <c r="Q2899" s="7"/>
    </row>
    <row r="2900" spans="3:18" ht="13.5" outlineLevel="1" collapsed="1" thickBot="1">
      <c r="C2900" s="7" t="s">
        <v>41</v>
      </c>
      <c r="D2900" s="96" t="s">
        <v>5983</v>
      </c>
      <c r="E2900" s="3" t="s">
        <v>5989</v>
      </c>
      <c r="F2900" s="13" t="s">
        <v>588</v>
      </c>
      <c r="G2900" s="14">
        <v>80</v>
      </c>
      <c r="H2900" s="14">
        <v>26</v>
      </c>
      <c r="I2900" s="1198" t="s">
        <v>3813</v>
      </c>
      <c r="J2900" s="1199"/>
      <c r="K2900" s="1199"/>
      <c r="L2900" s="1200"/>
      <c r="M2900" s="121" t="s">
        <v>5984</v>
      </c>
      <c r="N2900" s="15"/>
      <c r="O2900" s="1190" t="s">
        <v>3543</v>
      </c>
      <c r="P2900" s="1191"/>
      <c r="Q2900" s="226" t="s">
        <v>688</v>
      </c>
    </row>
    <row r="2901" spans="3:18" hidden="1" outlineLevel="2">
      <c r="C2901" s="7" t="s">
        <v>41</v>
      </c>
      <c r="D2901" s="96" t="s">
        <v>5983</v>
      </c>
      <c r="E2901" s="58" t="s">
        <v>5989</v>
      </c>
      <c r="F2901" s="17"/>
      <c r="G2901" s="18"/>
      <c r="H2901" s="19"/>
      <c r="I2901" s="26" t="s">
        <v>266</v>
      </c>
      <c r="J2901" s="26" t="s">
        <v>3428</v>
      </c>
      <c r="K2901" s="26"/>
      <c r="L2901" s="27" t="s">
        <v>688</v>
      </c>
      <c r="M2901" s="59"/>
      <c r="N2901" s="10"/>
      <c r="O2901" s="26"/>
      <c r="P2901" s="26"/>
      <c r="Q2901" s="222" t="s">
        <v>688</v>
      </c>
      <c r="R2901" s="1192" t="s">
        <v>5446</v>
      </c>
    </row>
    <row r="2902" spans="3:18" hidden="1" outlineLevel="2">
      <c r="C2902" s="7" t="s">
        <v>41</v>
      </c>
      <c r="D2902" s="96" t="s">
        <v>5983</v>
      </c>
      <c r="E2902" s="58" t="s">
        <v>5989</v>
      </c>
      <c r="F2902" s="17"/>
      <c r="G2902" s="18"/>
      <c r="H2902" s="19"/>
      <c r="I2902" s="26" t="s">
        <v>267</v>
      </c>
      <c r="J2902" s="26" t="s">
        <v>3429</v>
      </c>
      <c r="K2902" s="26" t="s">
        <v>132</v>
      </c>
      <c r="L2902" s="27" t="s">
        <v>688</v>
      </c>
      <c r="M2902" s="71"/>
      <c r="N2902" s="72"/>
      <c r="O2902" s="47" t="s">
        <v>757</v>
      </c>
      <c r="P2902" s="26" t="s">
        <v>132</v>
      </c>
      <c r="Q2902" s="214" t="s">
        <v>688</v>
      </c>
      <c r="R2902" s="1193"/>
    </row>
    <row r="2903" spans="3:18" hidden="1" outlineLevel="2">
      <c r="C2903" s="7" t="s">
        <v>41</v>
      </c>
      <c r="D2903" s="96" t="s">
        <v>5983</v>
      </c>
      <c r="E2903" s="58" t="s">
        <v>5989</v>
      </c>
      <c r="F2903" s="17"/>
      <c r="G2903" s="18"/>
      <c r="H2903" s="19"/>
      <c r="I2903" s="26" t="s">
        <v>268</v>
      </c>
      <c r="J2903" s="26" t="s">
        <v>3430</v>
      </c>
      <c r="K2903" s="26" t="s">
        <v>269</v>
      </c>
      <c r="L2903" s="27" t="s">
        <v>84</v>
      </c>
      <c r="M2903" s="97" t="s">
        <v>5984</v>
      </c>
      <c r="N2903" s="98" t="s">
        <v>590</v>
      </c>
      <c r="O2903" s="65" t="s">
        <v>3987</v>
      </c>
      <c r="P2903" s="26" t="s">
        <v>1109</v>
      </c>
      <c r="Q2903" s="214" t="s">
        <v>688</v>
      </c>
      <c r="R2903" s="1193"/>
    </row>
    <row r="2904" spans="3:18" hidden="1" outlineLevel="2">
      <c r="C2904" s="7" t="s">
        <v>41</v>
      </c>
      <c r="D2904" s="96" t="s">
        <v>5983</v>
      </c>
      <c r="E2904" s="58" t="s">
        <v>5989</v>
      </c>
      <c r="F2904" s="17"/>
      <c r="G2904" s="18"/>
      <c r="H2904" s="19"/>
      <c r="I2904" s="26" t="s">
        <v>270</v>
      </c>
      <c r="J2904" s="26" t="s">
        <v>3396</v>
      </c>
      <c r="K2904" s="26" t="s">
        <v>132</v>
      </c>
      <c r="L2904" s="27" t="s">
        <v>84</v>
      </c>
      <c r="M2904" s="123"/>
      <c r="N2904" s="124"/>
      <c r="O2904" s="127"/>
      <c r="P2904" s="127"/>
      <c r="Q2904" s="218"/>
      <c r="R2904" s="1193"/>
    </row>
    <row r="2905" spans="3:18" hidden="1" outlineLevel="2">
      <c r="C2905" s="7" t="s">
        <v>41</v>
      </c>
      <c r="D2905" s="96" t="s">
        <v>5983</v>
      </c>
      <c r="E2905" s="58" t="s">
        <v>5989</v>
      </c>
      <c r="F2905" s="17"/>
      <c r="G2905" s="18"/>
      <c r="H2905" s="19"/>
      <c r="I2905" s="26" t="s">
        <v>271</v>
      </c>
      <c r="J2905" s="26" t="s">
        <v>3411</v>
      </c>
      <c r="K2905" s="26" t="s">
        <v>132</v>
      </c>
      <c r="L2905" s="27" t="s">
        <v>84</v>
      </c>
      <c r="M2905" s="123"/>
      <c r="N2905" s="124"/>
      <c r="O2905" s="127"/>
      <c r="P2905" s="127"/>
      <c r="Q2905" s="218"/>
      <c r="R2905" s="1193"/>
    </row>
    <row r="2906" spans="3:18" ht="13.5" hidden="1" outlineLevel="2" thickBot="1">
      <c r="C2906" s="7" t="s">
        <v>41</v>
      </c>
      <c r="D2906" s="96" t="s">
        <v>5983</v>
      </c>
      <c r="E2906" s="58" t="s">
        <v>5989</v>
      </c>
      <c r="F2906" s="38"/>
      <c r="G2906" s="39"/>
      <c r="H2906" s="40"/>
      <c r="I2906" s="48" t="s">
        <v>272</v>
      </c>
      <c r="J2906" s="48" t="s">
        <v>3431</v>
      </c>
      <c r="K2906" s="48" t="s">
        <v>132</v>
      </c>
      <c r="L2906" s="49" t="s">
        <v>84</v>
      </c>
      <c r="M2906" s="139"/>
      <c r="N2906" s="140"/>
      <c r="O2906" s="151"/>
      <c r="P2906" s="151"/>
      <c r="Q2906" s="221"/>
      <c r="R2906" s="1194"/>
    </row>
    <row r="2907" spans="3:18" ht="13.5" hidden="1" outlineLevel="2" thickBot="1">
      <c r="C2907" s="7" t="s">
        <v>41</v>
      </c>
      <c r="D2907" s="96" t="s">
        <v>5983</v>
      </c>
      <c r="E2907" s="58" t="s">
        <v>5989</v>
      </c>
      <c r="F2907" s="198"/>
      <c r="G2907" s="198"/>
      <c r="H2907" s="198"/>
      <c r="I2907" s="198"/>
      <c r="J2907" s="198"/>
      <c r="K2907" s="198"/>
      <c r="L2907" s="198"/>
      <c r="M2907" s="9"/>
      <c r="N2907" s="9"/>
      <c r="O2907" s="9"/>
      <c r="P2907" s="9"/>
      <c r="Q2907" s="7"/>
    </row>
    <row r="2908" spans="3:18" ht="13.5" outlineLevel="1" collapsed="1" thickBot="1">
      <c r="C2908" s="7" t="s">
        <v>41</v>
      </c>
      <c r="D2908" s="96" t="s">
        <v>5983</v>
      </c>
      <c r="E2908" s="3" t="s">
        <v>5990</v>
      </c>
      <c r="F2908" s="13" t="s">
        <v>305</v>
      </c>
      <c r="G2908" s="14">
        <v>86</v>
      </c>
      <c r="H2908" s="14">
        <v>28</v>
      </c>
      <c r="I2908" s="1198" t="s">
        <v>3814</v>
      </c>
      <c r="J2908" s="1199"/>
      <c r="K2908" s="1199"/>
      <c r="L2908" s="1200"/>
      <c r="M2908" s="121" t="s">
        <v>5984</v>
      </c>
      <c r="N2908" s="15"/>
      <c r="O2908" s="1190" t="s">
        <v>3543</v>
      </c>
      <c r="P2908" s="1191"/>
      <c r="Q2908" s="226" t="s">
        <v>688</v>
      </c>
    </row>
    <row r="2909" spans="3:18" hidden="1" outlineLevel="2">
      <c r="C2909" s="7" t="s">
        <v>41</v>
      </c>
      <c r="D2909" s="96" t="s">
        <v>5983</v>
      </c>
      <c r="E2909" s="58" t="s">
        <v>5990</v>
      </c>
      <c r="F2909" s="17"/>
      <c r="G2909" s="18"/>
      <c r="H2909" s="19"/>
      <c r="I2909" s="26" t="s">
        <v>306</v>
      </c>
      <c r="J2909" s="26" t="s">
        <v>3488</v>
      </c>
      <c r="K2909" s="86"/>
      <c r="L2909" s="46" t="s">
        <v>84</v>
      </c>
      <c r="M2909" s="70"/>
      <c r="N2909" s="87"/>
      <c r="O2909" s="86"/>
      <c r="P2909" s="86"/>
      <c r="Q2909" s="222" t="s">
        <v>688</v>
      </c>
      <c r="R2909" s="1192" t="s">
        <v>5449</v>
      </c>
    </row>
    <row r="2910" spans="3:18" hidden="1" outlineLevel="2">
      <c r="C2910" s="7" t="s">
        <v>41</v>
      </c>
      <c r="D2910" s="96" t="s">
        <v>5983</v>
      </c>
      <c r="E2910" s="58" t="s">
        <v>5990</v>
      </c>
      <c r="F2910" s="17"/>
      <c r="G2910" s="18"/>
      <c r="H2910" s="19"/>
      <c r="I2910" s="26" t="s">
        <v>307</v>
      </c>
      <c r="J2910" s="26" t="s">
        <v>3489</v>
      </c>
      <c r="K2910" s="88" t="s">
        <v>132</v>
      </c>
      <c r="L2910" s="31" t="s">
        <v>688</v>
      </c>
      <c r="M2910" s="59"/>
      <c r="N2910" s="10"/>
      <c r="O2910" s="89" t="s">
        <v>758</v>
      </c>
      <c r="P2910" s="88" t="s">
        <v>132</v>
      </c>
      <c r="Q2910" s="214" t="s">
        <v>688</v>
      </c>
      <c r="R2910" s="1193"/>
    </row>
    <row r="2911" spans="3:18" hidden="1" outlineLevel="2">
      <c r="C2911" s="7" t="s">
        <v>41</v>
      </c>
      <c r="D2911" s="96" t="s">
        <v>5983</v>
      </c>
      <c r="E2911" s="58" t="s">
        <v>5990</v>
      </c>
      <c r="F2911" s="17"/>
      <c r="G2911" s="18"/>
      <c r="H2911" s="19"/>
      <c r="I2911" s="26" t="s">
        <v>308</v>
      </c>
      <c r="J2911" s="26" t="s">
        <v>3490</v>
      </c>
      <c r="K2911" s="88" t="s">
        <v>302</v>
      </c>
      <c r="L2911" s="31" t="s">
        <v>84</v>
      </c>
      <c r="M2911" s="97" t="s">
        <v>5984</v>
      </c>
      <c r="N2911" s="98" t="s">
        <v>591</v>
      </c>
      <c r="O2911" s="90" t="s">
        <v>3985</v>
      </c>
      <c r="P2911" s="88" t="s">
        <v>790</v>
      </c>
      <c r="Q2911" s="214" t="s">
        <v>688</v>
      </c>
      <c r="R2911" s="1193"/>
    </row>
    <row r="2912" spans="3:18" hidden="1" outlineLevel="2">
      <c r="C2912" s="7" t="s">
        <v>41</v>
      </c>
      <c r="D2912" s="96" t="s">
        <v>5983</v>
      </c>
      <c r="E2912" s="58" t="s">
        <v>5990</v>
      </c>
      <c r="F2912" s="17"/>
      <c r="G2912" s="18"/>
      <c r="H2912" s="19"/>
      <c r="I2912" s="26" t="s">
        <v>309</v>
      </c>
      <c r="J2912" s="26" t="s">
        <v>3491</v>
      </c>
      <c r="K2912" s="88" t="s">
        <v>132</v>
      </c>
      <c r="L2912" s="27" t="s">
        <v>84</v>
      </c>
      <c r="M2912" s="123"/>
      <c r="N2912" s="124"/>
      <c r="O2912" s="171"/>
      <c r="P2912" s="171"/>
      <c r="Q2912" s="218"/>
      <c r="R2912" s="1193"/>
    </row>
    <row r="2913" spans="3:18" hidden="1" outlineLevel="2">
      <c r="C2913" s="7" t="s">
        <v>41</v>
      </c>
      <c r="D2913" s="96" t="s">
        <v>5983</v>
      </c>
      <c r="E2913" s="58" t="s">
        <v>5990</v>
      </c>
      <c r="F2913" s="17"/>
      <c r="G2913" s="18"/>
      <c r="H2913" s="19"/>
      <c r="I2913" s="26" t="s">
        <v>310</v>
      </c>
      <c r="J2913" s="26" t="s">
        <v>3492</v>
      </c>
      <c r="K2913" s="88" t="s">
        <v>132</v>
      </c>
      <c r="L2913" s="27" t="s">
        <v>84</v>
      </c>
      <c r="M2913" s="59"/>
      <c r="N2913" s="10"/>
      <c r="O2913" s="89" t="s">
        <v>759</v>
      </c>
      <c r="P2913" s="88" t="s">
        <v>132</v>
      </c>
      <c r="Q2913" s="214" t="s">
        <v>688</v>
      </c>
      <c r="R2913" s="1193"/>
    </row>
    <row r="2914" spans="3:18" hidden="1" outlineLevel="2">
      <c r="C2914" s="7" t="s">
        <v>41</v>
      </c>
      <c r="D2914" s="96" t="s">
        <v>5983</v>
      </c>
      <c r="E2914" s="58" t="s">
        <v>5990</v>
      </c>
      <c r="F2914" s="17"/>
      <c r="G2914" s="18"/>
      <c r="H2914" s="19"/>
      <c r="I2914" s="26" t="s">
        <v>311</v>
      </c>
      <c r="J2914" s="26" t="s">
        <v>3493</v>
      </c>
      <c r="K2914" s="26" t="s">
        <v>312</v>
      </c>
      <c r="L2914" s="27" t="s">
        <v>84</v>
      </c>
      <c r="M2914" s="123"/>
      <c r="N2914" s="124"/>
      <c r="O2914" s="127"/>
      <c r="P2914" s="127"/>
      <c r="Q2914" s="218"/>
      <c r="R2914" s="1193"/>
    </row>
    <row r="2915" spans="3:18" hidden="1" outlineLevel="2">
      <c r="C2915" s="7" t="s">
        <v>41</v>
      </c>
      <c r="D2915" s="96" t="s">
        <v>5983</v>
      </c>
      <c r="E2915" s="58" t="s">
        <v>5990</v>
      </c>
      <c r="F2915" s="17"/>
      <c r="G2915" s="18"/>
      <c r="H2915" s="19"/>
      <c r="I2915" s="26" t="s">
        <v>313</v>
      </c>
      <c r="J2915" s="26" t="s">
        <v>3449</v>
      </c>
      <c r="K2915" s="26" t="s">
        <v>132</v>
      </c>
      <c r="L2915" s="27" t="s">
        <v>84</v>
      </c>
      <c r="M2915" s="123"/>
      <c r="N2915" s="124"/>
      <c r="O2915" s="127"/>
      <c r="P2915" s="127"/>
      <c r="Q2915" s="218"/>
      <c r="R2915" s="1193"/>
    </row>
    <row r="2916" spans="3:18" ht="13.5" hidden="1" outlineLevel="2" thickBot="1">
      <c r="C2916" s="7" t="s">
        <v>41</v>
      </c>
      <c r="D2916" s="96" t="s">
        <v>5983</v>
      </c>
      <c r="E2916" s="58" t="s">
        <v>5990</v>
      </c>
      <c r="F2916" s="38"/>
      <c r="G2916" s="39"/>
      <c r="H2916" s="40"/>
      <c r="I2916" s="41" t="str">
        <f>"5213"</f>
        <v>5213</v>
      </c>
      <c r="J2916" s="41" t="s">
        <v>3494</v>
      </c>
      <c r="K2916" s="41" t="s">
        <v>132</v>
      </c>
      <c r="L2916" s="42" t="s">
        <v>84</v>
      </c>
      <c r="M2916" s="135"/>
      <c r="N2916" s="136"/>
      <c r="O2916" s="137"/>
      <c r="P2916" s="137"/>
      <c r="Q2916" s="220"/>
      <c r="R2916" s="1194"/>
    </row>
    <row r="2917" spans="3:18" ht="13.5" hidden="1" outlineLevel="2" thickBot="1">
      <c r="C2917" s="7" t="s">
        <v>41</v>
      </c>
      <c r="D2917" s="96" t="s">
        <v>5983</v>
      </c>
      <c r="E2917" s="58" t="s">
        <v>5990</v>
      </c>
      <c r="F2917" s="198"/>
      <c r="G2917" s="198"/>
      <c r="H2917" s="198"/>
      <c r="I2917" s="198"/>
      <c r="J2917" s="198"/>
      <c r="K2917" s="198"/>
      <c r="L2917" s="198"/>
      <c r="M2917" s="9"/>
      <c r="N2917" s="9"/>
      <c r="O2917" s="9"/>
      <c r="P2917" s="9"/>
      <c r="Q2917" s="7"/>
    </row>
    <row r="2918" spans="3:18" ht="13.5" outlineLevel="1" collapsed="1" thickBot="1">
      <c r="C2918" s="7" t="s">
        <v>41</v>
      </c>
      <c r="D2918" s="96" t="s">
        <v>5983</v>
      </c>
      <c r="E2918" s="3" t="s">
        <v>5991</v>
      </c>
      <c r="F2918" s="13" t="s">
        <v>592</v>
      </c>
      <c r="G2918" s="14">
        <v>86</v>
      </c>
      <c r="H2918" s="14">
        <v>28</v>
      </c>
      <c r="I2918" s="1198" t="s">
        <v>3815</v>
      </c>
      <c r="J2918" s="1199"/>
      <c r="K2918" s="1199"/>
      <c r="L2918" s="1200"/>
      <c r="M2918" s="121" t="s">
        <v>5984</v>
      </c>
      <c r="N2918" s="15"/>
      <c r="O2918" s="1190" t="s">
        <v>3543</v>
      </c>
      <c r="P2918" s="1191"/>
      <c r="Q2918" s="226" t="s">
        <v>688</v>
      </c>
    </row>
    <row r="2919" spans="3:18" ht="13" hidden="1" customHeight="1" outlineLevel="2">
      <c r="C2919" s="7" t="s">
        <v>41</v>
      </c>
      <c r="D2919" s="96" t="s">
        <v>5983</v>
      </c>
      <c r="E2919" s="58" t="s">
        <v>5991</v>
      </c>
      <c r="F2919" s="17"/>
      <c r="G2919" s="18"/>
      <c r="H2919" s="19"/>
      <c r="I2919" s="26" t="s">
        <v>306</v>
      </c>
      <c r="J2919" s="26" t="s">
        <v>3488</v>
      </c>
      <c r="K2919" s="86"/>
      <c r="L2919" s="46" t="s">
        <v>84</v>
      </c>
      <c r="M2919" s="70"/>
      <c r="N2919" s="87"/>
      <c r="O2919" s="86"/>
      <c r="P2919" s="86"/>
      <c r="Q2919" s="222" t="s">
        <v>688</v>
      </c>
      <c r="R2919" s="1192" t="s">
        <v>5448</v>
      </c>
    </row>
    <row r="2920" spans="3:18" hidden="1" outlineLevel="2">
      <c r="C2920" s="7" t="s">
        <v>41</v>
      </c>
      <c r="D2920" s="96" t="s">
        <v>5983</v>
      </c>
      <c r="E2920" s="58" t="s">
        <v>5991</v>
      </c>
      <c r="F2920" s="17"/>
      <c r="G2920" s="18"/>
      <c r="H2920" s="19"/>
      <c r="I2920" s="26" t="s">
        <v>307</v>
      </c>
      <c r="J2920" s="26" t="s">
        <v>3489</v>
      </c>
      <c r="K2920" s="88" t="s">
        <v>132</v>
      </c>
      <c r="L2920" s="31" t="s">
        <v>688</v>
      </c>
      <c r="M2920" s="59"/>
      <c r="N2920" s="10"/>
      <c r="O2920" s="89" t="s">
        <v>760</v>
      </c>
      <c r="P2920" s="88" t="s">
        <v>132</v>
      </c>
      <c r="Q2920" s="214" t="s">
        <v>688</v>
      </c>
      <c r="R2920" s="1193"/>
    </row>
    <row r="2921" spans="3:18" hidden="1" outlineLevel="2">
      <c r="C2921" s="7" t="s">
        <v>41</v>
      </c>
      <c r="D2921" s="96" t="s">
        <v>5983</v>
      </c>
      <c r="E2921" s="58" t="s">
        <v>5991</v>
      </c>
      <c r="F2921" s="17"/>
      <c r="G2921" s="18"/>
      <c r="H2921" s="19"/>
      <c r="I2921" s="26" t="s">
        <v>308</v>
      </c>
      <c r="J2921" s="26" t="s">
        <v>3490</v>
      </c>
      <c r="K2921" s="88" t="s">
        <v>302</v>
      </c>
      <c r="L2921" s="31" t="s">
        <v>84</v>
      </c>
      <c r="M2921" s="97" t="s">
        <v>5984</v>
      </c>
      <c r="N2921" s="98" t="s">
        <v>593</v>
      </c>
      <c r="O2921" s="90" t="s">
        <v>3985</v>
      </c>
      <c r="P2921" s="88" t="s">
        <v>790</v>
      </c>
      <c r="Q2921" s="214" t="s">
        <v>688</v>
      </c>
      <c r="R2921" s="1193"/>
    </row>
    <row r="2922" spans="3:18" hidden="1" outlineLevel="2">
      <c r="C2922" s="7" t="s">
        <v>41</v>
      </c>
      <c r="D2922" s="96" t="s">
        <v>5983</v>
      </c>
      <c r="E2922" s="58" t="s">
        <v>5991</v>
      </c>
      <c r="F2922" s="17"/>
      <c r="G2922" s="18"/>
      <c r="H2922" s="19"/>
      <c r="I2922" s="26" t="s">
        <v>309</v>
      </c>
      <c r="J2922" s="26" t="s">
        <v>3491</v>
      </c>
      <c r="K2922" s="88" t="s">
        <v>132</v>
      </c>
      <c r="L2922" s="27" t="s">
        <v>84</v>
      </c>
      <c r="M2922" s="529"/>
      <c r="N2922" s="530"/>
      <c r="O2922" s="705"/>
      <c r="P2922" s="706"/>
      <c r="Q2922" s="531"/>
      <c r="R2922" s="1193"/>
    </row>
    <row r="2923" spans="3:18" hidden="1" outlineLevel="2">
      <c r="C2923" s="7" t="s">
        <v>41</v>
      </c>
      <c r="D2923" s="96" t="s">
        <v>5983</v>
      </c>
      <c r="E2923" s="58" t="s">
        <v>5991</v>
      </c>
      <c r="F2923" s="17"/>
      <c r="G2923" s="18"/>
      <c r="H2923" s="19"/>
      <c r="I2923" s="26" t="s">
        <v>310</v>
      </c>
      <c r="J2923" s="26" t="s">
        <v>3492</v>
      </c>
      <c r="K2923" s="88" t="s">
        <v>132</v>
      </c>
      <c r="L2923" s="27" t="s">
        <v>84</v>
      </c>
      <c r="M2923" s="59"/>
      <c r="N2923" s="10"/>
      <c r="O2923" s="89" t="s">
        <v>761</v>
      </c>
      <c r="P2923" s="88" t="s">
        <v>132</v>
      </c>
      <c r="Q2923" s="214" t="s">
        <v>688</v>
      </c>
      <c r="R2923" s="1193"/>
    </row>
    <row r="2924" spans="3:18" hidden="1" outlineLevel="2">
      <c r="C2924" s="7" t="s">
        <v>41</v>
      </c>
      <c r="D2924" s="96" t="s">
        <v>5983</v>
      </c>
      <c r="E2924" s="58" t="s">
        <v>5991</v>
      </c>
      <c r="F2924" s="17"/>
      <c r="G2924" s="18"/>
      <c r="H2924" s="19"/>
      <c r="I2924" s="26" t="s">
        <v>311</v>
      </c>
      <c r="J2924" s="26" t="s">
        <v>3493</v>
      </c>
      <c r="K2924" s="26" t="s">
        <v>312</v>
      </c>
      <c r="L2924" s="27" t="s">
        <v>84</v>
      </c>
      <c r="M2924" s="123"/>
      <c r="N2924" s="124"/>
      <c r="O2924" s="127"/>
      <c r="P2924" s="127"/>
      <c r="Q2924" s="218"/>
      <c r="R2924" s="1193"/>
    </row>
    <row r="2925" spans="3:18" hidden="1" outlineLevel="2">
      <c r="C2925" s="7" t="s">
        <v>41</v>
      </c>
      <c r="D2925" s="96" t="s">
        <v>5983</v>
      </c>
      <c r="E2925" s="58" t="s">
        <v>5991</v>
      </c>
      <c r="F2925" s="17"/>
      <c r="G2925" s="18"/>
      <c r="H2925" s="19"/>
      <c r="I2925" s="26" t="s">
        <v>313</v>
      </c>
      <c r="J2925" s="26" t="s">
        <v>3449</v>
      </c>
      <c r="K2925" s="26" t="s">
        <v>132</v>
      </c>
      <c r="L2925" s="27" t="s">
        <v>84</v>
      </c>
      <c r="M2925" s="123"/>
      <c r="N2925" s="124"/>
      <c r="O2925" s="127"/>
      <c r="P2925" s="127"/>
      <c r="Q2925" s="218"/>
      <c r="R2925" s="1193"/>
    </row>
    <row r="2926" spans="3:18" ht="13.5" hidden="1" outlineLevel="2" thickBot="1">
      <c r="C2926" s="7" t="s">
        <v>41</v>
      </c>
      <c r="D2926" s="96" t="s">
        <v>5983</v>
      </c>
      <c r="E2926" s="58" t="s">
        <v>5991</v>
      </c>
      <c r="F2926" s="38"/>
      <c r="G2926" s="39"/>
      <c r="H2926" s="40"/>
      <c r="I2926" s="41" t="str">
        <f>"5213"</f>
        <v>5213</v>
      </c>
      <c r="J2926" s="41" t="s">
        <v>3494</v>
      </c>
      <c r="K2926" s="41" t="s">
        <v>132</v>
      </c>
      <c r="L2926" s="42" t="s">
        <v>84</v>
      </c>
      <c r="M2926" s="135"/>
      <c r="N2926" s="136"/>
      <c r="O2926" s="137"/>
      <c r="P2926" s="137"/>
      <c r="Q2926" s="220"/>
      <c r="R2926" s="1194"/>
    </row>
    <row r="2927" spans="3:18" ht="13.5" hidden="1" outlineLevel="2" thickBot="1">
      <c r="C2927" s="7" t="s">
        <v>41</v>
      </c>
      <c r="D2927" s="96" t="s">
        <v>5983</v>
      </c>
      <c r="E2927" s="58" t="s">
        <v>5991</v>
      </c>
      <c r="F2927" s="198"/>
      <c r="G2927" s="198"/>
      <c r="H2927" s="198"/>
      <c r="I2927" s="198"/>
      <c r="J2927" s="198"/>
      <c r="K2927" s="198"/>
      <c r="L2927" s="198"/>
      <c r="M2927" s="9"/>
      <c r="N2927" s="9"/>
      <c r="O2927" s="9"/>
      <c r="P2927" s="9"/>
      <c r="Q2927" s="7"/>
    </row>
    <row r="2928" spans="3:18" ht="13.5" outlineLevel="1" collapsed="1" thickBot="1">
      <c r="C2928" s="7" t="s">
        <v>41</v>
      </c>
      <c r="D2928" s="96" t="s">
        <v>5983</v>
      </c>
      <c r="E2928" s="3" t="s">
        <v>5992</v>
      </c>
      <c r="F2928" s="13" t="s">
        <v>465</v>
      </c>
      <c r="G2928" s="14">
        <v>91</v>
      </c>
      <c r="H2928" s="14">
        <v>29</v>
      </c>
      <c r="I2928" s="1198" t="s">
        <v>3586</v>
      </c>
      <c r="J2928" s="1199"/>
      <c r="K2928" s="1199"/>
      <c r="L2928" s="1200"/>
      <c r="M2928" s="121" t="s">
        <v>5984</v>
      </c>
      <c r="N2928" s="15"/>
      <c r="O2928" s="1190" t="s">
        <v>8333</v>
      </c>
      <c r="P2928" s="1191"/>
      <c r="Q2928" s="212" t="s">
        <v>109</v>
      </c>
    </row>
    <row r="2929" spans="3:18" hidden="1" outlineLevel="2">
      <c r="C2929" s="7" t="s">
        <v>41</v>
      </c>
      <c r="D2929" s="96" t="s">
        <v>5983</v>
      </c>
      <c r="E2929" s="58" t="s">
        <v>5992</v>
      </c>
      <c r="F2929" s="17"/>
      <c r="G2929" s="18"/>
      <c r="H2929" s="19"/>
      <c r="I2929" s="26" t="s">
        <v>181</v>
      </c>
      <c r="J2929" s="26" t="s">
        <v>182</v>
      </c>
      <c r="K2929" s="26"/>
      <c r="L2929" s="31" t="s">
        <v>688</v>
      </c>
      <c r="M2929" s="59"/>
      <c r="N2929" s="10"/>
      <c r="O2929" s="26"/>
      <c r="P2929" s="26"/>
      <c r="Q2929" s="222" t="s">
        <v>688</v>
      </c>
      <c r="R2929" s="1192" t="s">
        <v>8337</v>
      </c>
    </row>
    <row r="2930" spans="3:18" hidden="1" outlineLevel="2">
      <c r="C2930" s="7" t="s">
        <v>41</v>
      </c>
      <c r="D2930" s="96" t="s">
        <v>5983</v>
      </c>
      <c r="E2930" s="58" t="s">
        <v>5992</v>
      </c>
      <c r="F2930" s="17"/>
      <c r="G2930" s="18"/>
      <c r="H2930" s="19"/>
      <c r="I2930" s="26" t="s">
        <v>183</v>
      </c>
      <c r="J2930" s="26" t="s">
        <v>3364</v>
      </c>
      <c r="K2930" s="26" t="s">
        <v>132</v>
      </c>
      <c r="L2930" s="31" t="s">
        <v>688</v>
      </c>
      <c r="M2930" s="59"/>
      <c r="N2930" s="10"/>
      <c r="O2930" s="47" t="s">
        <v>739</v>
      </c>
      <c r="P2930" s="26" t="s">
        <v>132</v>
      </c>
      <c r="Q2930" s="214" t="s">
        <v>688</v>
      </c>
      <c r="R2930" s="1193"/>
    </row>
    <row r="2931" spans="3:18" hidden="1" outlineLevel="2">
      <c r="C2931" s="7" t="s">
        <v>41</v>
      </c>
      <c r="D2931" s="96" t="s">
        <v>5983</v>
      </c>
      <c r="E2931" s="58" t="s">
        <v>5992</v>
      </c>
      <c r="F2931" s="17"/>
      <c r="G2931" s="18"/>
      <c r="H2931" s="19"/>
      <c r="I2931" s="26" t="s">
        <v>184</v>
      </c>
      <c r="J2931" s="26" t="s">
        <v>3365</v>
      </c>
      <c r="K2931" s="26" t="s">
        <v>105</v>
      </c>
      <c r="L2931" s="31" t="s">
        <v>84</v>
      </c>
      <c r="M2931" s="97" t="s">
        <v>5984</v>
      </c>
      <c r="N2931" s="385" t="s">
        <v>595</v>
      </c>
      <c r="O2931" s="26" t="s">
        <v>3586</v>
      </c>
      <c r="P2931" s="26" t="s">
        <v>105</v>
      </c>
      <c r="Q2931" s="214" t="s">
        <v>688</v>
      </c>
      <c r="R2931" s="1193"/>
    </row>
    <row r="2932" spans="3:18" hidden="1" outlineLevel="2">
      <c r="C2932" s="7" t="s">
        <v>41</v>
      </c>
      <c r="D2932" s="96" t="s">
        <v>5983</v>
      </c>
      <c r="E2932" s="58" t="s">
        <v>5992</v>
      </c>
      <c r="F2932" s="17"/>
      <c r="G2932" s="18"/>
      <c r="H2932" s="19"/>
      <c r="I2932" s="26" t="s">
        <v>185</v>
      </c>
      <c r="J2932" s="26" t="s">
        <v>3366</v>
      </c>
      <c r="K2932" s="26" t="s">
        <v>130</v>
      </c>
      <c r="L2932" s="31" t="s">
        <v>84</v>
      </c>
      <c r="M2932" s="529"/>
      <c r="N2932" s="530"/>
      <c r="O2932" s="172"/>
      <c r="P2932" s="172"/>
      <c r="Q2932" s="531"/>
      <c r="R2932" s="1193"/>
    </row>
    <row r="2933" spans="3:18" ht="24.5" hidden="1" outlineLevel="2" thickBot="1">
      <c r="C2933" s="7" t="s">
        <v>41</v>
      </c>
      <c r="D2933" s="96" t="s">
        <v>5983</v>
      </c>
      <c r="E2933" s="58" t="s">
        <v>5992</v>
      </c>
      <c r="F2933" s="38"/>
      <c r="G2933" s="39"/>
      <c r="H2933" s="40"/>
      <c r="I2933" s="48" t="s">
        <v>187</v>
      </c>
      <c r="J2933" s="48" t="s">
        <v>3367</v>
      </c>
      <c r="K2933" s="48" t="s">
        <v>105</v>
      </c>
      <c r="L2933" s="60" t="s">
        <v>84</v>
      </c>
      <c r="M2933" s="139"/>
      <c r="N2933" s="140"/>
      <c r="O2933" s="1082" t="s">
        <v>8335</v>
      </c>
      <c r="P2933" s="151"/>
      <c r="Q2933" s="221"/>
      <c r="R2933" s="1194"/>
    </row>
    <row r="2934" spans="3:18" ht="13.5" hidden="1" outlineLevel="2" thickBot="1">
      <c r="C2934" s="7" t="s">
        <v>41</v>
      </c>
      <c r="D2934" s="96" t="s">
        <v>5983</v>
      </c>
      <c r="E2934" s="58" t="s">
        <v>5992</v>
      </c>
      <c r="F2934" s="198"/>
      <c r="G2934" s="198"/>
      <c r="H2934" s="198"/>
      <c r="I2934" s="198"/>
      <c r="J2934" s="198"/>
      <c r="K2934" s="198"/>
      <c r="L2934" s="198"/>
      <c r="M2934" s="9"/>
      <c r="N2934" s="9"/>
      <c r="O2934" s="9"/>
      <c r="P2934" s="9"/>
      <c r="Q2934" s="7"/>
    </row>
    <row r="2935" spans="3:18" ht="13.5" outlineLevel="1" collapsed="1" thickBot="1">
      <c r="C2935" s="7" t="s">
        <v>41</v>
      </c>
      <c r="D2935" s="96" t="s">
        <v>5983</v>
      </c>
      <c r="E2935" s="3" t="s">
        <v>8332</v>
      </c>
      <c r="F2935" s="13" t="s">
        <v>467</v>
      </c>
      <c r="G2935" s="14">
        <v>92</v>
      </c>
      <c r="H2935" s="14">
        <v>29</v>
      </c>
      <c r="I2935" s="1198" t="s">
        <v>8329</v>
      </c>
      <c r="J2935" s="1199"/>
      <c r="K2935" s="1199"/>
      <c r="L2935" s="1200"/>
      <c r="M2935" s="121" t="s">
        <v>5984</v>
      </c>
      <c r="N2935" s="15"/>
      <c r="O2935" s="1196" t="s">
        <v>8334</v>
      </c>
      <c r="P2935" s="1197"/>
      <c r="Q2935" s="212" t="s">
        <v>109</v>
      </c>
    </row>
    <row r="2936" spans="3:18" ht="13" hidden="1" customHeight="1" outlineLevel="2">
      <c r="C2936" s="7" t="s">
        <v>41</v>
      </c>
      <c r="D2936" s="96" t="s">
        <v>5983</v>
      </c>
      <c r="E2936" s="58" t="s">
        <v>8332</v>
      </c>
      <c r="F2936" s="17"/>
      <c r="G2936" s="18"/>
      <c r="H2936" s="19"/>
      <c r="I2936" s="26" t="s">
        <v>159</v>
      </c>
      <c r="J2936" s="26" t="s">
        <v>3348</v>
      </c>
      <c r="K2936" s="26"/>
      <c r="L2936" s="31" t="s">
        <v>688</v>
      </c>
      <c r="M2936" s="59"/>
      <c r="N2936" s="10"/>
      <c r="O2936" s="26"/>
      <c r="P2936" s="26"/>
      <c r="Q2936" s="222" t="s">
        <v>688</v>
      </c>
      <c r="R2936" s="1228" t="s">
        <v>8338</v>
      </c>
    </row>
    <row r="2937" spans="3:18" hidden="1" outlineLevel="2">
      <c r="C2937" s="7" t="s">
        <v>41</v>
      </c>
      <c r="D2937" s="96" t="s">
        <v>5983</v>
      </c>
      <c r="E2937" s="58" t="s">
        <v>8332</v>
      </c>
      <c r="F2937" s="17"/>
      <c r="G2937" s="18"/>
      <c r="H2937" s="19"/>
      <c r="I2937" s="26" t="s">
        <v>160</v>
      </c>
      <c r="J2937" s="26" t="s">
        <v>3349</v>
      </c>
      <c r="K2937" s="26" t="s">
        <v>132</v>
      </c>
      <c r="L2937" s="31" t="s">
        <v>688</v>
      </c>
      <c r="M2937" s="59"/>
      <c r="N2937" s="10"/>
      <c r="O2937" s="47" t="s">
        <v>740</v>
      </c>
      <c r="P2937" s="26" t="s">
        <v>132</v>
      </c>
      <c r="Q2937" s="214" t="s">
        <v>688</v>
      </c>
      <c r="R2937" s="1193"/>
    </row>
    <row r="2938" spans="3:18" hidden="1" outlineLevel="2">
      <c r="C2938" s="7" t="s">
        <v>41</v>
      </c>
      <c r="D2938" s="96" t="s">
        <v>5983</v>
      </c>
      <c r="E2938" s="58" t="s">
        <v>8332</v>
      </c>
      <c r="F2938" s="17"/>
      <c r="G2938" s="18"/>
      <c r="H2938" s="19"/>
      <c r="I2938" s="26" t="s">
        <v>161</v>
      </c>
      <c r="J2938" s="26" t="s">
        <v>3350</v>
      </c>
      <c r="K2938" s="26" t="s">
        <v>105</v>
      </c>
      <c r="L2938" s="31" t="s">
        <v>84</v>
      </c>
      <c r="M2938" s="97" t="s">
        <v>5984</v>
      </c>
      <c r="N2938" s="385" t="s">
        <v>1138</v>
      </c>
      <c r="O2938" s="26" t="s">
        <v>8329</v>
      </c>
      <c r="P2938" s="26" t="s">
        <v>117</v>
      </c>
      <c r="Q2938" s="214" t="s">
        <v>688</v>
      </c>
      <c r="R2938" s="1193"/>
    </row>
    <row r="2939" spans="3:18" ht="13.5" hidden="1" outlineLevel="2" thickBot="1">
      <c r="C2939" s="7" t="s">
        <v>41</v>
      </c>
      <c r="D2939" s="96" t="s">
        <v>5983</v>
      </c>
      <c r="E2939" s="58" t="s">
        <v>8332</v>
      </c>
      <c r="F2939" s="38"/>
      <c r="G2939" s="39"/>
      <c r="H2939" s="40"/>
      <c r="I2939" s="48" t="s">
        <v>163</v>
      </c>
      <c r="J2939" s="48" t="s">
        <v>3351</v>
      </c>
      <c r="K2939" s="48" t="s">
        <v>132</v>
      </c>
      <c r="L2939" s="60" t="s">
        <v>84</v>
      </c>
      <c r="M2939" s="61"/>
      <c r="N2939" s="62"/>
      <c r="O2939" s="63" t="s">
        <v>710</v>
      </c>
      <c r="P2939" s="48" t="s">
        <v>132</v>
      </c>
      <c r="Q2939" s="224" t="s">
        <v>84</v>
      </c>
      <c r="R2939" s="1195"/>
    </row>
    <row r="2940" spans="3:18" ht="13.5" hidden="1" outlineLevel="2" thickBot="1">
      <c r="C2940" s="7" t="s">
        <v>41</v>
      </c>
      <c r="D2940" s="96" t="s">
        <v>5983</v>
      </c>
      <c r="E2940" s="58" t="s">
        <v>8332</v>
      </c>
      <c r="F2940" s="198"/>
      <c r="G2940" s="198"/>
      <c r="H2940" s="198"/>
      <c r="I2940" s="198"/>
      <c r="J2940" s="198"/>
      <c r="K2940" s="198"/>
      <c r="L2940" s="198"/>
      <c r="M2940" s="9"/>
      <c r="N2940" s="9"/>
      <c r="O2940" s="9"/>
      <c r="P2940" s="9"/>
      <c r="Q2940" s="7"/>
    </row>
    <row r="2941" spans="3:18" ht="13.5" outlineLevel="1" collapsed="1" thickBot="1">
      <c r="C2941" s="7" t="s">
        <v>41</v>
      </c>
      <c r="D2941" s="96" t="s">
        <v>5983</v>
      </c>
      <c r="E2941" s="3" t="s">
        <v>5993</v>
      </c>
      <c r="F2941" s="13" t="s">
        <v>597</v>
      </c>
      <c r="G2941" s="14">
        <v>91</v>
      </c>
      <c r="H2941" s="14">
        <v>29</v>
      </c>
      <c r="I2941" s="1198" t="s">
        <v>3817</v>
      </c>
      <c r="J2941" s="1199"/>
      <c r="K2941" s="1199"/>
      <c r="L2941" s="1200"/>
      <c r="M2941" s="121" t="s">
        <v>5984</v>
      </c>
      <c r="N2941" s="15"/>
      <c r="O2941" s="1190" t="s">
        <v>3835</v>
      </c>
      <c r="P2941" s="1191"/>
      <c r="Q2941" s="212" t="s">
        <v>109</v>
      </c>
    </row>
    <row r="2942" spans="3:18" hidden="1" outlineLevel="2">
      <c r="C2942" s="7" t="s">
        <v>41</v>
      </c>
      <c r="D2942" s="96" t="s">
        <v>5983</v>
      </c>
      <c r="E2942" s="58" t="s">
        <v>5993</v>
      </c>
      <c r="F2942" s="17"/>
      <c r="G2942" s="18"/>
      <c r="H2942" s="19"/>
      <c r="I2942" s="26" t="s">
        <v>181</v>
      </c>
      <c r="J2942" s="26" t="s">
        <v>182</v>
      </c>
      <c r="K2942" s="26"/>
      <c r="L2942" s="31" t="s">
        <v>688</v>
      </c>
      <c r="M2942" s="59"/>
      <c r="N2942" s="10"/>
      <c r="O2942" s="26"/>
      <c r="P2942" s="26"/>
      <c r="Q2942" s="222" t="s">
        <v>688</v>
      </c>
      <c r="R2942" s="1228" t="s">
        <v>5451</v>
      </c>
    </row>
    <row r="2943" spans="3:18" hidden="1" outlineLevel="2">
      <c r="C2943" s="7" t="s">
        <v>41</v>
      </c>
      <c r="D2943" s="96" t="s">
        <v>5983</v>
      </c>
      <c r="E2943" s="58" t="s">
        <v>5993</v>
      </c>
      <c r="F2943" s="17"/>
      <c r="G2943" s="18"/>
      <c r="H2943" s="19"/>
      <c r="I2943" s="26" t="s">
        <v>183</v>
      </c>
      <c r="J2943" s="26" t="s">
        <v>3364</v>
      </c>
      <c r="K2943" s="26" t="s">
        <v>132</v>
      </c>
      <c r="L2943" s="31" t="s">
        <v>688</v>
      </c>
      <c r="M2943" s="59"/>
      <c r="N2943" s="10"/>
      <c r="O2943" s="47" t="s">
        <v>762</v>
      </c>
      <c r="P2943" s="26" t="s">
        <v>132</v>
      </c>
      <c r="Q2943" s="214" t="s">
        <v>688</v>
      </c>
      <c r="R2943" s="1193"/>
    </row>
    <row r="2944" spans="3:18" hidden="1" outlineLevel="2">
      <c r="C2944" s="7" t="s">
        <v>41</v>
      </c>
      <c r="D2944" s="96" t="s">
        <v>5983</v>
      </c>
      <c r="E2944" s="58" t="s">
        <v>5993</v>
      </c>
      <c r="F2944" s="17"/>
      <c r="G2944" s="18"/>
      <c r="H2944" s="19"/>
      <c r="I2944" s="26" t="s">
        <v>184</v>
      </c>
      <c r="J2944" s="26" t="s">
        <v>3365</v>
      </c>
      <c r="K2944" s="26" t="s">
        <v>105</v>
      </c>
      <c r="L2944" s="31" t="s">
        <v>84</v>
      </c>
      <c r="M2944" s="97" t="s">
        <v>5984</v>
      </c>
      <c r="N2944" s="385" t="s">
        <v>598</v>
      </c>
      <c r="O2944" s="26" t="s">
        <v>3900</v>
      </c>
      <c r="P2944" s="26" t="s">
        <v>154</v>
      </c>
      <c r="Q2944" s="214" t="s">
        <v>688</v>
      </c>
      <c r="R2944" s="1193"/>
    </row>
    <row r="2945" spans="3:18" hidden="1" outlineLevel="2">
      <c r="C2945" s="7" t="s">
        <v>41</v>
      </c>
      <c r="D2945" s="96" t="s">
        <v>5983</v>
      </c>
      <c r="E2945" s="58" t="s">
        <v>5993</v>
      </c>
      <c r="F2945" s="17"/>
      <c r="G2945" s="18"/>
      <c r="H2945" s="19"/>
      <c r="I2945" s="26" t="s">
        <v>185</v>
      </c>
      <c r="J2945" s="26" t="s">
        <v>3366</v>
      </c>
      <c r="K2945" s="26" t="s">
        <v>130</v>
      </c>
      <c r="L2945" s="31" t="s">
        <v>84</v>
      </c>
      <c r="M2945" s="529"/>
      <c r="N2945" s="530"/>
      <c r="O2945" s="172"/>
      <c r="P2945" s="172"/>
      <c r="Q2945" s="531"/>
      <c r="R2945" s="1193"/>
    </row>
    <row r="2946" spans="3:18" ht="13.5" hidden="1" outlineLevel="2" thickBot="1">
      <c r="C2946" s="7" t="s">
        <v>41</v>
      </c>
      <c r="D2946" s="96" t="s">
        <v>5983</v>
      </c>
      <c r="E2946" s="58" t="s">
        <v>5993</v>
      </c>
      <c r="F2946" s="38"/>
      <c r="G2946" s="39"/>
      <c r="H2946" s="40"/>
      <c r="I2946" s="48" t="s">
        <v>187</v>
      </c>
      <c r="J2946" s="48" t="s">
        <v>3367</v>
      </c>
      <c r="K2946" s="48" t="s">
        <v>105</v>
      </c>
      <c r="L2946" s="60" t="s">
        <v>84</v>
      </c>
      <c r="M2946" s="139"/>
      <c r="N2946" s="140"/>
      <c r="O2946" s="151"/>
      <c r="P2946" s="151"/>
      <c r="Q2946" s="221"/>
      <c r="R2946" s="1195"/>
    </row>
    <row r="2947" spans="3:18" ht="13.5" hidden="1" outlineLevel="2" thickBot="1">
      <c r="C2947" s="7" t="s">
        <v>41</v>
      </c>
      <c r="D2947" s="96" t="s">
        <v>5983</v>
      </c>
      <c r="E2947" s="58" t="s">
        <v>5993</v>
      </c>
      <c r="F2947" s="8"/>
      <c r="G2947" s="7"/>
      <c r="H2947" s="7"/>
      <c r="I2947" s="9"/>
      <c r="J2947" s="9"/>
      <c r="K2947" s="9"/>
      <c r="L2947" s="7"/>
      <c r="M2947" s="10"/>
      <c r="N2947" s="10"/>
      <c r="O2947" s="9"/>
      <c r="P2947" s="9"/>
      <c r="Q2947" s="7"/>
    </row>
    <row r="2948" spans="3:18" ht="13.5" outlineLevel="1" collapsed="1" thickBot="1">
      <c r="C2948" s="7" t="s">
        <v>41</v>
      </c>
      <c r="D2948" s="96" t="s">
        <v>5983</v>
      </c>
      <c r="E2948" s="3" t="s">
        <v>8464</v>
      </c>
      <c r="F2948" s="1096" t="s">
        <v>600</v>
      </c>
      <c r="G2948" s="1097">
        <v>92</v>
      </c>
      <c r="H2948" s="1097">
        <v>29</v>
      </c>
      <c r="I2948" s="1261" t="s">
        <v>3818</v>
      </c>
      <c r="J2948" s="1262"/>
      <c r="K2948" s="1262"/>
      <c r="L2948" s="1263"/>
      <c r="M2948" s="1098" t="s">
        <v>5984</v>
      </c>
      <c r="N2948" s="1099"/>
      <c r="O2948" s="1196" t="s">
        <v>8465</v>
      </c>
      <c r="P2948" s="1197"/>
      <c r="Q2948" s="64" t="s">
        <v>84</v>
      </c>
    </row>
    <row r="2949" spans="3:18" ht="13" hidden="1" customHeight="1" outlineLevel="2">
      <c r="C2949" s="7" t="s">
        <v>41</v>
      </c>
      <c r="D2949" s="96" t="s">
        <v>5983</v>
      </c>
      <c r="E2949" s="58" t="s">
        <v>8464</v>
      </c>
      <c r="F2949" s="237"/>
      <c r="G2949" s="18"/>
      <c r="H2949" s="19"/>
      <c r="I2949" s="818" t="s">
        <v>159</v>
      </c>
      <c r="J2949" s="818" t="s">
        <v>3348</v>
      </c>
      <c r="K2949" s="818"/>
      <c r="L2949" s="31" t="s">
        <v>688</v>
      </c>
      <c r="M2949" s="820"/>
      <c r="N2949" s="10"/>
      <c r="O2949" s="818"/>
      <c r="P2949" s="818"/>
      <c r="Q2949" s="1100" t="s">
        <v>688</v>
      </c>
      <c r="R2949" s="1228" t="s">
        <v>8466</v>
      </c>
    </row>
    <row r="2950" spans="3:18" hidden="1" outlineLevel="2">
      <c r="C2950" s="7" t="s">
        <v>41</v>
      </c>
      <c r="D2950" s="96" t="s">
        <v>5983</v>
      </c>
      <c r="E2950" s="58" t="s">
        <v>8464</v>
      </c>
      <c r="F2950" s="237"/>
      <c r="G2950" s="18"/>
      <c r="H2950" s="19"/>
      <c r="I2950" s="818" t="s">
        <v>160</v>
      </c>
      <c r="J2950" s="818" t="s">
        <v>3349</v>
      </c>
      <c r="K2950" s="818" t="s">
        <v>132</v>
      </c>
      <c r="L2950" s="31" t="s">
        <v>688</v>
      </c>
      <c r="M2950" s="820"/>
      <c r="N2950" s="10"/>
      <c r="O2950" s="823" t="s">
        <v>763</v>
      </c>
      <c r="P2950" s="818" t="s">
        <v>132</v>
      </c>
      <c r="Q2950" s="214" t="s">
        <v>688</v>
      </c>
      <c r="R2950" s="1193"/>
    </row>
    <row r="2951" spans="3:18" hidden="1" outlineLevel="2">
      <c r="C2951" s="7" t="s">
        <v>41</v>
      </c>
      <c r="D2951" s="96" t="s">
        <v>5983</v>
      </c>
      <c r="E2951" s="58" t="s">
        <v>8464</v>
      </c>
      <c r="F2951" s="237"/>
      <c r="G2951" s="18"/>
      <c r="H2951" s="19"/>
      <c r="I2951" s="818" t="s">
        <v>161</v>
      </c>
      <c r="J2951" s="818" t="s">
        <v>3350</v>
      </c>
      <c r="K2951" s="818" t="s">
        <v>105</v>
      </c>
      <c r="L2951" s="31" t="s">
        <v>84</v>
      </c>
      <c r="M2951" s="824" t="s">
        <v>5984</v>
      </c>
      <c r="N2951" s="10" t="s">
        <v>601</v>
      </c>
      <c r="O2951" s="818" t="s">
        <v>3902</v>
      </c>
      <c r="P2951" s="818" t="s">
        <v>117</v>
      </c>
      <c r="Q2951" s="214" t="s">
        <v>688</v>
      </c>
      <c r="R2951" s="1193"/>
    </row>
    <row r="2952" spans="3:18" ht="13.5" hidden="1" outlineLevel="2" thickBot="1">
      <c r="C2952" s="7" t="s">
        <v>41</v>
      </c>
      <c r="D2952" s="96" t="s">
        <v>5983</v>
      </c>
      <c r="E2952" s="58" t="s">
        <v>8464</v>
      </c>
      <c r="F2952" s="1101"/>
      <c r="G2952" s="828"/>
      <c r="H2952" s="520"/>
      <c r="I2952" s="1102" t="s">
        <v>163</v>
      </c>
      <c r="J2952" s="1102" t="s">
        <v>3351</v>
      </c>
      <c r="K2952" s="1102" t="s">
        <v>132</v>
      </c>
      <c r="L2952" s="525" t="s">
        <v>84</v>
      </c>
      <c r="M2952" s="1103"/>
      <c r="N2952" s="1104"/>
      <c r="O2952" s="1095" t="s">
        <v>710</v>
      </c>
      <c r="P2952" s="1102" t="s">
        <v>132</v>
      </c>
      <c r="Q2952" s="428" t="s">
        <v>84</v>
      </c>
      <c r="R2952" s="1195"/>
    </row>
    <row r="2953" spans="3:18" ht="13.5" hidden="1" outlineLevel="2" thickBot="1">
      <c r="C2953" s="7" t="s">
        <v>41</v>
      </c>
      <c r="D2953" s="96" t="s">
        <v>5983</v>
      </c>
      <c r="E2953" s="58" t="s">
        <v>8464</v>
      </c>
      <c r="F2953" s="198"/>
      <c r="G2953" s="198"/>
      <c r="H2953" s="198"/>
      <c r="I2953" s="198"/>
      <c r="J2953" s="198"/>
      <c r="K2953" s="198"/>
      <c r="L2953" s="198"/>
      <c r="M2953" s="9"/>
      <c r="N2953" s="9"/>
      <c r="O2953" s="9"/>
      <c r="P2953" s="9"/>
      <c r="Q2953" s="7"/>
    </row>
    <row r="2954" spans="3:18" ht="13.5" outlineLevel="1" collapsed="1" thickBot="1">
      <c r="C2954" s="7" t="s">
        <v>41</v>
      </c>
      <c r="D2954" s="96" t="s">
        <v>5983</v>
      </c>
      <c r="E2954" s="3" t="s">
        <v>8467</v>
      </c>
      <c r="F2954" s="13" t="s">
        <v>8380</v>
      </c>
      <c r="G2954" s="14">
        <v>91</v>
      </c>
      <c r="H2954" s="14">
        <v>29</v>
      </c>
      <c r="I2954" s="1198" t="s">
        <v>8365</v>
      </c>
      <c r="J2954" s="1199"/>
      <c r="K2954" s="1199"/>
      <c r="L2954" s="1200"/>
      <c r="M2954" s="121" t="s">
        <v>5984</v>
      </c>
      <c r="N2954" s="15"/>
      <c r="O2954" s="1190"/>
      <c r="P2954" s="1191"/>
      <c r="Q2954" s="64" t="s">
        <v>84</v>
      </c>
    </row>
    <row r="2955" spans="3:18" hidden="1" outlineLevel="2">
      <c r="C2955" s="7" t="s">
        <v>41</v>
      </c>
      <c r="D2955" s="96" t="s">
        <v>5983</v>
      </c>
      <c r="E2955" s="58" t="s">
        <v>8467</v>
      </c>
      <c r="F2955" s="17"/>
      <c r="G2955" s="18"/>
      <c r="H2955" s="19"/>
      <c r="I2955" s="26" t="s">
        <v>181</v>
      </c>
      <c r="J2955" s="26" t="s">
        <v>182</v>
      </c>
      <c r="K2955" s="26"/>
      <c r="L2955" s="31" t="s">
        <v>688</v>
      </c>
      <c r="M2955" s="59"/>
      <c r="N2955" s="10"/>
      <c r="O2955" s="26"/>
      <c r="P2955" s="26"/>
      <c r="Q2955" s="222" t="s">
        <v>688</v>
      </c>
      <c r="R2955" s="1192" t="s">
        <v>8395</v>
      </c>
    </row>
    <row r="2956" spans="3:18" hidden="1" outlineLevel="2">
      <c r="C2956" s="7" t="s">
        <v>41</v>
      </c>
      <c r="D2956" s="96" t="s">
        <v>5983</v>
      </c>
      <c r="E2956" s="58" t="s">
        <v>8467</v>
      </c>
      <c r="F2956" s="17"/>
      <c r="G2956" s="18"/>
      <c r="H2956" s="19"/>
      <c r="I2956" s="26" t="s">
        <v>183</v>
      </c>
      <c r="J2956" s="26" t="s">
        <v>3364</v>
      </c>
      <c r="K2956" s="26" t="s">
        <v>132</v>
      </c>
      <c r="L2956" s="31" t="s">
        <v>688</v>
      </c>
      <c r="M2956" s="59"/>
      <c r="N2956" s="10"/>
      <c r="O2956" s="823" t="s">
        <v>8393</v>
      </c>
      <c r="P2956" s="26" t="s">
        <v>132</v>
      </c>
      <c r="Q2956" s="214" t="s">
        <v>688</v>
      </c>
      <c r="R2956" s="1193"/>
    </row>
    <row r="2957" spans="3:18" hidden="1" outlineLevel="2">
      <c r="C2957" s="7" t="s">
        <v>41</v>
      </c>
      <c r="D2957" s="96" t="s">
        <v>5983</v>
      </c>
      <c r="E2957" s="58" t="s">
        <v>8467</v>
      </c>
      <c r="F2957" s="17"/>
      <c r="G2957" s="18"/>
      <c r="H2957" s="19"/>
      <c r="I2957" s="26" t="s">
        <v>184</v>
      </c>
      <c r="J2957" s="26" t="s">
        <v>3365</v>
      </c>
      <c r="K2957" s="26" t="s">
        <v>105</v>
      </c>
      <c r="L2957" s="31" t="s">
        <v>84</v>
      </c>
      <c r="M2957" s="97" t="s">
        <v>5984</v>
      </c>
      <c r="N2957" s="10" t="s">
        <v>8376</v>
      </c>
      <c r="O2957" s="26" t="s">
        <v>8365</v>
      </c>
      <c r="P2957" s="26" t="s">
        <v>105</v>
      </c>
      <c r="Q2957" s="214" t="s">
        <v>688</v>
      </c>
      <c r="R2957" s="1193"/>
    </row>
    <row r="2958" spans="3:18" hidden="1" outlineLevel="2">
      <c r="C2958" s="7" t="s">
        <v>41</v>
      </c>
      <c r="D2958" s="96" t="s">
        <v>5983</v>
      </c>
      <c r="E2958" s="58" t="s">
        <v>8467</v>
      </c>
      <c r="F2958" s="17"/>
      <c r="G2958" s="18"/>
      <c r="H2958" s="19"/>
      <c r="I2958" s="26" t="s">
        <v>185</v>
      </c>
      <c r="J2958" s="26" t="s">
        <v>3366</v>
      </c>
      <c r="K2958" s="26" t="s">
        <v>130</v>
      </c>
      <c r="L2958" s="31" t="s">
        <v>84</v>
      </c>
      <c r="M2958" s="529"/>
      <c r="N2958" s="530"/>
      <c r="O2958" s="172"/>
      <c r="P2958" s="172"/>
      <c r="Q2958" s="531"/>
      <c r="R2958" s="1193"/>
    </row>
    <row r="2959" spans="3:18" ht="13.5" hidden="1" outlineLevel="2" thickBot="1">
      <c r="C2959" s="7" t="s">
        <v>41</v>
      </c>
      <c r="D2959" s="96" t="s">
        <v>5983</v>
      </c>
      <c r="E2959" s="58" t="s">
        <v>8467</v>
      </c>
      <c r="F2959" s="38"/>
      <c r="G2959" s="39"/>
      <c r="H2959" s="40"/>
      <c r="I2959" s="48" t="s">
        <v>187</v>
      </c>
      <c r="J2959" s="48" t="s">
        <v>3367</v>
      </c>
      <c r="K2959" s="48" t="s">
        <v>105</v>
      </c>
      <c r="L2959" s="60" t="s">
        <v>84</v>
      </c>
      <c r="M2959" s="139"/>
      <c r="N2959" s="140"/>
      <c r="O2959" s="1082"/>
      <c r="P2959" s="151"/>
      <c r="Q2959" s="221"/>
      <c r="R2959" s="1194"/>
    </row>
    <row r="2960" spans="3:18" ht="13.5" hidden="1" outlineLevel="2" thickBot="1">
      <c r="C2960" s="7" t="s">
        <v>41</v>
      </c>
      <c r="D2960" s="96" t="s">
        <v>5983</v>
      </c>
      <c r="E2960" s="58" t="s">
        <v>8467</v>
      </c>
      <c r="F2960" s="198"/>
      <c r="G2960" s="198"/>
      <c r="H2960" s="198"/>
      <c r="I2960" s="198"/>
      <c r="J2960" s="198"/>
      <c r="K2960" s="198"/>
      <c r="L2960" s="198"/>
      <c r="M2960" s="9"/>
      <c r="N2960" s="9"/>
      <c r="O2960" s="9"/>
      <c r="P2960" s="9"/>
      <c r="Q2960" s="7"/>
    </row>
    <row r="2961" spans="3:18" ht="13.5" outlineLevel="1" collapsed="1" thickBot="1">
      <c r="C2961" s="7" t="s">
        <v>41</v>
      </c>
      <c r="D2961" s="96" t="s">
        <v>5983</v>
      </c>
      <c r="E2961" s="3" t="s">
        <v>8468</v>
      </c>
      <c r="F2961" s="13" t="s">
        <v>188</v>
      </c>
      <c r="G2961" s="14">
        <v>92</v>
      </c>
      <c r="H2961" s="14">
        <v>29</v>
      </c>
      <c r="I2961" s="1198" t="s">
        <v>8371</v>
      </c>
      <c r="J2961" s="1199"/>
      <c r="K2961" s="1199"/>
      <c r="L2961" s="1200"/>
      <c r="M2961" s="121" t="s">
        <v>5984</v>
      </c>
      <c r="N2961" s="15"/>
      <c r="O2961" s="1196" t="s">
        <v>8400</v>
      </c>
      <c r="P2961" s="1197"/>
      <c r="Q2961" s="64" t="s">
        <v>84</v>
      </c>
    </row>
    <row r="2962" spans="3:18" ht="13" hidden="1" customHeight="1" outlineLevel="2">
      <c r="C2962" s="7" t="s">
        <v>41</v>
      </c>
      <c r="D2962" s="96" t="s">
        <v>5983</v>
      </c>
      <c r="E2962" s="58" t="s">
        <v>8468</v>
      </c>
      <c r="F2962" s="17"/>
      <c r="G2962" s="18"/>
      <c r="H2962" s="19"/>
      <c r="I2962" s="26" t="s">
        <v>159</v>
      </c>
      <c r="J2962" s="26" t="s">
        <v>3348</v>
      </c>
      <c r="K2962" s="26"/>
      <c r="L2962" s="31" t="s">
        <v>688</v>
      </c>
      <c r="M2962" s="59"/>
      <c r="N2962" s="10"/>
      <c r="O2962" s="26"/>
      <c r="P2962" s="26"/>
      <c r="Q2962" s="222" t="s">
        <v>688</v>
      </c>
      <c r="R2962" s="1228" t="s">
        <v>8401</v>
      </c>
    </row>
    <row r="2963" spans="3:18" hidden="1" outlineLevel="2">
      <c r="C2963" s="7" t="s">
        <v>41</v>
      </c>
      <c r="D2963" s="96" t="s">
        <v>5983</v>
      </c>
      <c r="E2963" s="58" t="s">
        <v>8468</v>
      </c>
      <c r="F2963" s="17"/>
      <c r="G2963" s="18"/>
      <c r="H2963" s="19"/>
      <c r="I2963" s="26" t="s">
        <v>160</v>
      </c>
      <c r="J2963" s="26" t="s">
        <v>3349</v>
      </c>
      <c r="K2963" s="26" t="s">
        <v>132</v>
      </c>
      <c r="L2963" s="31" t="s">
        <v>688</v>
      </c>
      <c r="M2963" s="59"/>
      <c r="N2963" s="10"/>
      <c r="O2963" s="823" t="s">
        <v>717</v>
      </c>
      <c r="P2963" s="26" t="s">
        <v>132</v>
      </c>
      <c r="Q2963" s="214" t="s">
        <v>688</v>
      </c>
      <c r="R2963" s="1193"/>
    </row>
    <row r="2964" spans="3:18" hidden="1" outlineLevel="2">
      <c r="C2964" s="7" t="s">
        <v>41</v>
      </c>
      <c r="D2964" s="96" t="s">
        <v>5983</v>
      </c>
      <c r="E2964" s="58" t="s">
        <v>8468</v>
      </c>
      <c r="F2964" s="17"/>
      <c r="G2964" s="18"/>
      <c r="H2964" s="19"/>
      <c r="I2964" s="26" t="s">
        <v>161</v>
      </c>
      <c r="J2964" s="26" t="s">
        <v>3350</v>
      </c>
      <c r="K2964" s="26" t="s">
        <v>105</v>
      </c>
      <c r="L2964" s="31" t="s">
        <v>84</v>
      </c>
      <c r="M2964" s="97" t="s">
        <v>5984</v>
      </c>
      <c r="N2964" s="385" t="s">
        <v>8377</v>
      </c>
      <c r="O2964" s="818" t="s">
        <v>8371</v>
      </c>
      <c r="P2964" s="26" t="s">
        <v>117</v>
      </c>
      <c r="Q2964" s="214" t="s">
        <v>688</v>
      </c>
      <c r="R2964" s="1193"/>
    </row>
    <row r="2965" spans="3:18" ht="13.5" hidden="1" outlineLevel="2" thickBot="1">
      <c r="C2965" s="7" t="s">
        <v>41</v>
      </c>
      <c r="D2965" s="96" t="s">
        <v>5983</v>
      </c>
      <c r="E2965" s="58" t="s">
        <v>8468</v>
      </c>
      <c r="F2965" s="38"/>
      <c r="G2965" s="39"/>
      <c r="H2965" s="40"/>
      <c r="I2965" s="48" t="s">
        <v>163</v>
      </c>
      <c r="J2965" s="48" t="s">
        <v>3351</v>
      </c>
      <c r="K2965" s="48" t="s">
        <v>132</v>
      </c>
      <c r="L2965" s="60" t="s">
        <v>84</v>
      </c>
      <c r="M2965" s="61"/>
      <c r="N2965" s="62"/>
      <c r="O2965" s="63" t="s">
        <v>710</v>
      </c>
      <c r="P2965" s="48" t="s">
        <v>132</v>
      </c>
      <c r="Q2965" s="224" t="s">
        <v>84</v>
      </c>
      <c r="R2965" s="1195"/>
    </row>
    <row r="2966" spans="3:18" ht="13.5" hidden="1" outlineLevel="2" thickBot="1">
      <c r="C2966" s="7" t="s">
        <v>41</v>
      </c>
      <c r="D2966" s="96" t="s">
        <v>5983</v>
      </c>
      <c r="E2966" s="58" t="s">
        <v>8468</v>
      </c>
      <c r="F2966" s="198"/>
      <c r="G2966" s="198"/>
      <c r="H2966" s="198"/>
      <c r="I2966" s="198"/>
      <c r="J2966" s="198"/>
      <c r="K2966" s="198"/>
      <c r="L2966" s="198"/>
      <c r="M2966" s="9"/>
      <c r="N2966" s="9"/>
      <c r="O2966" s="9"/>
      <c r="P2966" s="9"/>
      <c r="Q2966" s="7"/>
    </row>
    <row r="2967" spans="3:18" ht="13.5" outlineLevel="1" collapsed="1" thickBot="1">
      <c r="C2967" s="7" t="s">
        <v>41</v>
      </c>
      <c r="D2967" s="96" t="s">
        <v>5983</v>
      </c>
      <c r="E2967" s="3" t="s">
        <v>8469</v>
      </c>
      <c r="F2967" s="13" t="s">
        <v>602</v>
      </c>
      <c r="G2967" s="14">
        <v>91</v>
      </c>
      <c r="H2967" s="14">
        <v>29</v>
      </c>
      <c r="I2967" s="1198" t="s">
        <v>3816</v>
      </c>
      <c r="J2967" s="1199"/>
      <c r="K2967" s="1199"/>
      <c r="L2967" s="1200"/>
      <c r="M2967" s="121" t="s">
        <v>5984</v>
      </c>
      <c r="N2967" s="15"/>
      <c r="O2967" s="1199"/>
      <c r="P2967" s="1205"/>
      <c r="Q2967" s="64" t="s">
        <v>84</v>
      </c>
    </row>
    <row r="2968" spans="3:18" ht="13" hidden="1" customHeight="1" outlineLevel="2">
      <c r="C2968" s="7" t="s">
        <v>41</v>
      </c>
      <c r="D2968" s="96" t="s">
        <v>5983</v>
      </c>
      <c r="E2968" s="58" t="s">
        <v>8469</v>
      </c>
      <c r="F2968" s="17"/>
      <c r="G2968" s="18"/>
      <c r="H2968" s="19"/>
      <c r="I2968" s="26" t="s">
        <v>181</v>
      </c>
      <c r="J2968" s="26" t="s">
        <v>182</v>
      </c>
      <c r="K2968" s="26"/>
      <c r="L2968" s="31" t="s">
        <v>688</v>
      </c>
      <c r="M2968" s="59"/>
      <c r="N2968" s="10"/>
      <c r="O2968" s="26"/>
      <c r="P2968" s="26"/>
      <c r="Q2968" s="222" t="s">
        <v>688</v>
      </c>
      <c r="R2968" s="1228" t="s">
        <v>5452</v>
      </c>
    </row>
    <row r="2969" spans="3:18" hidden="1" outlineLevel="2">
      <c r="C2969" s="7" t="s">
        <v>41</v>
      </c>
      <c r="D2969" s="96" t="s">
        <v>5983</v>
      </c>
      <c r="E2969" s="58" t="s">
        <v>8469</v>
      </c>
      <c r="F2969" s="17"/>
      <c r="G2969" s="18"/>
      <c r="H2969" s="19"/>
      <c r="I2969" s="26" t="s">
        <v>183</v>
      </c>
      <c r="J2969" s="26" t="s">
        <v>3364</v>
      </c>
      <c r="K2969" s="26" t="s">
        <v>132</v>
      </c>
      <c r="L2969" s="31" t="s">
        <v>688</v>
      </c>
      <c r="M2969" s="59"/>
      <c r="N2969" s="10"/>
      <c r="O2969" s="47" t="s">
        <v>764</v>
      </c>
      <c r="P2969" s="26" t="s">
        <v>132</v>
      </c>
      <c r="Q2969" s="214" t="s">
        <v>688</v>
      </c>
      <c r="R2969" s="1193"/>
    </row>
    <row r="2970" spans="3:18" hidden="1" outlineLevel="2">
      <c r="C2970" s="7" t="s">
        <v>41</v>
      </c>
      <c r="D2970" s="96" t="s">
        <v>5983</v>
      </c>
      <c r="E2970" s="58" t="s">
        <v>8469</v>
      </c>
      <c r="F2970" s="17"/>
      <c r="G2970" s="18"/>
      <c r="H2970" s="19"/>
      <c r="I2970" s="26" t="s">
        <v>184</v>
      </c>
      <c r="J2970" s="26" t="s">
        <v>3365</v>
      </c>
      <c r="K2970" s="26" t="s">
        <v>105</v>
      </c>
      <c r="L2970" s="31" t="s">
        <v>84</v>
      </c>
      <c r="M2970" s="97" t="s">
        <v>5984</v>
      </c>
      <c r="N2970" s="10" t="s">
        <v>603</v>
      </c>
      <c r="O2970" s="26" t="s">
        <v>3816</v>
      </c>
      <c r="P2970" s="26" t="s">
        <v>105</v>
      </c>
      <c r="Q2970" s="214" t="s">
        <v>688</v>
      </c>
      <c r="R2970" s="1193"/>
    </row>
    <row r="2971" spans="3:18" hidden="1" outlineLevel="2">
      <c r="C2971" s="7" t="s">
        <v>41</v>
      </c>
      <c r="D2971" s="96" t="s">
        <v>5983</v>
      </c>
      <c r="E2971" s="58" t="s">
        <v>8469</v>
      </c>
      <c r="F2971" s="17"/>
      <c r="G2971" s="18"/>
      <c r="H2971" s="19"/>
      <c r="I2971" s="26" t="s">
        <v>185</v>
      </c>
      <c r="J2971" s="26" t="s">
        <v>3366</v>
      </c>
      <c r="K2971" s="26" t="s">
        <v>130</v>
      </c>
      <c r="L2971" s="31" t="s">
        <v>84</v>
      </c>
      <c r="M2971" s="123"/>
      <c r="N2971" s="124"/>
      <c r="O2971" s="127"/>
      <c r="P2971" s="127"/>
      <c r="Q2971" s="218"/>
      <c r="R2971" s="1193"/>
    </row>
    <row r="2972" spans="3:18" ht="13.5" hidden="1" outlineLevel="2" thickBot="1">
      <c r="C2972" s="7" t="s">
        <v>41</v>
      </c>
      <c r="D2972" s="96" t="s">
        <v>5983</v>
      </c>
      <c r="E2972" s="58" t="s">
        <v>8469</v>
      </c>
      <c r="F2972" s="38"/>
      <c r="G2972" s="39"/>
      <c r="H2972" s="40"/>
      <c r="I2972" s="48" t="s">
        <v>187</v>
      </c>
      <c r="J2972" s="48" t="s">
        <v>3367</v>
      </c>
      <c r="K2972" s="48" t="s">
        <v>105</v>
      </c>
      <c r="L2972" s="60" t="s">
        <v>84</v>
      </c>
      <c r="M2972" s="139"/>
      <c r="N2972" s="140"/>
      <c r="O2972" s="151"/>
      <c r="P2972" s="151"/>
      <c r="Q2972" s="221"/>
      <c r="R2972" s="1195"/>
    </row>
    <row r="2973" spans="3:18" ht="13.5" hidden="1" outlineLevel="2" thickBot="1">
      <c r="C2973" s="7" t="s">
        <v>41</v>
      </c>
      <c r="D2973" s="96" t="s">
        <v>5983</v>
      </c>
      <c r="E2973" s="58" t="s">
        <v>8469</v>
      </c>
      <c r="F2973" s="198"/>
      <c r="G2973" s="198"/>
      <c r="H2973" s="198"/>
      <c r="I2973" s="198"/>
      <c r="J2973" s="198"/>
      <c r="K2973" s="198"/>
      <c r="L2973" s="198"/>
      <c r="M2973" s="9"/>
      <c r="N2973" s="9"/>
      <c r="O2973" s="9"/>
      <c r="P2973" s="9"/>
      <c r="Q2973" s="7"/>
    </row>
    <row r="2974" spans="3:18" ht="13.5" outlineLevel="1" collapsed="1" thickBot="1">
      <c r="C2974" s="7" t="s">
        <v>41</v>
      </c>
      <c r="D2974" s="96" t="s">
        <v>5983</v>
      </c>
      <c r="E2974" s="3" t="s">
        <v>8470</v>
      </c>
      <c r="F2974" s="13" t="s">
        <v>1136</v>
      </c>
      <c r="G2974" s="14">
        <v>91</v>
      </c>
      <c r="H2974" s="14">
        <v>29</v>
      </c>
      <c r="I2974" s="1216" t="s">
        <v>3822</v>
      </c>
      <c r="J2974" s="1217"/>
      <c r="K2974" s="1217"/>
      <c r="L2974" s="1218"/>
      <c r="M2974" s="121" t="s">
        <v>5984</v>
      </c>
      <c r="N2974" s="15"/>
      <c r="O2974" s="1217"/>
      <c r="P2974" s="1219"/>
      <c r="Q2974" s="64" t="s">
        <v>84</v>
      </c>
    </row>
    <row r="2975" spans="3:18" ht="13" hidden="1" customHeight="1" outlineLevel="2">
      <c r="C2975" s="7" t="s">
        <v>41</v>
      </c>
      <c r="D2975" s="96" t="s">
        <v>5983</v>
      </c>
      <c r="E2975" s="58" t="s">
        <v>8470</v>
      </c>
      <c r="F2975" s="17" t="s">
        <v>1136</v>
      </c>
      <c r="G2975" s="18"/>
      <c r="H2975" s="19"/>
      <c r="I2975" s="26" t="s">
        <v>181</v>
      </c>
      <c r="J2975" s="26" t="s">
        <v>182</v>
      </c>
      <c r="K2975" s="26"/>
      <c r="L2975" s="31" t="s">
        <v>688</v>
      </c>
      <c r="M2975" s="59"/>
      <c r="N2975" s="10"/>
      <c r="O2975" s="26"/>
      <c r="P2975" s="26"/>
      <c r="Q2975" s="222" t="s">
        <v>688</v>
      </c>
      <c r="R2975" s="1228" t="s">
        <v>5961</v>
      </c>
    </row>
    <row r="2976" spans="3:18" hidden="1" outlineLevel="2">
      <c r="C2976" s="7" t="s">
        <v>41</v>
      </c>
      <c r="D2976" s="96" t="s">
        <v>5983</v>
      </c>
      <c r="E2976" s="58" t="s">
        <v>8470</v>
      </c>
      <c r="F2976" s="17" t="s">
        <v>1136</v>
      </c>
      <c r="G2976" s="18"/>
      <c r="H2976" s="19"/>
      <c r="I2976" s="26" t="s">
        <v>183</v>
      </c>
      <c r="J2976" s="26" t="s">
        <v>3364</v>
      </c>
      <c r="K2976" s="26" t="s">
        <v>132</v>
      </c>
      <c r="L2976" s="31" t="s">
        <v>688</v>
      </c>
      <c r="M2976" s="59"/>
      <c r="N2976" s="10"/>
      <c r="O2976" s="47" t="s">
        <v>1137</v>
      </c>
      <c r="P2976" s="26" t="s">
        <v>132</v>
      </c>
      <c r="Q2976" s="214" t="s">
        <v>688</v>
      </c>
      <c r="R2976" s="1193"/>
    </row>
    <row r="2977" spans="1:19" hidden="1" outlineLevel="2">
      <c r="C2977" s="7" t="s">
        <v>41</v>
      </c>
      <c r="D2977" s="96" t="s">
        <v>5983</v>
      </c>
      <c r="E2977" s="58" t="s">
        <v>8470</v>
      </c>
      <c r="F2977" s="17" t="s">
        <v>1136</v>
      </c>
      <c r="G2977" s="18"/>
      <c r="H2977" s="19"/>
      <c r="I2977" s="26" t="s">
        <v>184</v>
      </c>
      <c r="J2977" s="26" t="s">
        <v>3365</v>
      </c>
      <c r="K2977" s="26" t="s">
        <v>105</v>
      </c>
      <c r="L2977" s="31" t="s">
        <v>84</v>
      </c>
      <c r="M2977" s="97" t="s">
        <v>5984</v>
      </c>
      <c r="N2977" s="10" t="s">
        <v>1165</v>
      </c>
      <c r="O2977" s="26" t="s">
        <v>3909</v>
      </c>
      <c r="P2977" s="26" t="s">
        <v>105</v>
      </c>
      <c r="Q2977" s="214" t="s">
        <v>688</v>
      </c>
      <c r="R2977" s="1193"/>
    </row>
    <row r="2978" spans="1:19" hidden="1" outlineLevel="2">
      <c r="C2978" s="7" t="s">
        <v>41</v>
      </c>
      <c r="D2978" s="96" t="s">
        <v>5983</v>
      </c>
      <c r="E2978" s="58" t="s">
        <v>8470</v>
      </c>
      <c r="F2978" s="17" t="s">
        <v>1136</v>
      </c>
      <c r="G2978" s="18"/>
      <c r="H2978" s="19"/>
      <c r="I2978" s="26" t="s">
        <v>185</v>
      </c>
      <c r="J2978" s="26" t="s">
        <v>3366</v>
      </c>
      <c r="K2978" s="26" t="s">
        <v>130</v>
      </c>
      <c r="L2978" s="31" t="s">
        <v>84</v>
      </c>
      <c r="M2978" s="514"/>
      <c r="N2978" s="375"/>
      <c r="O2978" s="172"/>
      <c r="P2978" s="172"/>
      <c r="Q2978" s="377"/>
      <c r="R2978" s="1193"/>
    </row>
    <row r="2979" spans="1:19" ht="13.5" hidden="1" outlineLevel="2" thickBot="1">
      <c r="C2979" s="7" t="s">
        <v>41</v>
      </c>
      <c r="D2979" s="96" t="s">
        <v>5983</v>
      </c>
      <c r="E2979" s="58" t="s">
        <v>8470</v>
      </c>
      <c r="F2979" s="38" t="s">
        <v>1136</v>
      </c>
      <c r="G2979" s="39"/>
      <c r="H2979" s="40"/>
      <c r="I2979" s="48" t="s">
        <v>187</v>
      </c>
      <c r="J2979" s="48" t="s">
        <v>3367</v>
      </c>
      <c r="K2979" s="48" t="s">
        <v>105</v>
      </c>
      <c r="L2979" s="60" t="s">
        <v>84</v>
      </c>
      <c r="M2979" s="139"/>
      <c r="N2979" s="140"/>
      <c r="O2979" s="151"/>
      <c r="P2979" s="151"/>
      <c r="Q2979" s="221"/>
      <c r="R2979" s="1195"/>
    </row>
    <row r="2980" spans="1:19" ht="13.5" hidden="1" outlineLevel="2" thickBot="1">
      <c r="C2980" s="7" t="s">
        <v>41</v>
      </c>
      <c r="D2980" s="96" t="s">
        <v>5983</v>
      </c>
      <c r="E2980" s="58" t="s">
        <v>8470</v>
      </c>
      <c r="F2980" s="198"/>
      <c r="G2980" s="198"/>
      <c r="H2980" s="198"/>
      <c r="I2980" s="198"/>
      <c r="J2980" s="198"/>
      <c r="K2980" s="198"/>
      <c r="L2980" s="198"/>
      <c r="M2980" s="9"/>
      <c r="N2980" s="9"/>
      <c r="O2980" s="9"/>
      <c r="P2980" s="9"/>
      <c r="Q2980" s="7"/>
    </row>
    <row r="2981" spans="1:19" ht="13.5" outlineLevel="1" collapsed="1" thickBot="1">
      <c r="C2981" s="7" t="s">
        <v>41</v>
      </c>
      <c r="D2981" s="96" t="s">
        <v>5983</v>
      </c>
      <c r="E2981" s="3" t="s">
        <v>8471</v>
      </c>
      <c r="F2981" s="13" t="s">
        <v>556</v>
      </c>
      <c r="G2981" s="14">
        <v>102</v>
      </c>
      <c r="H2981" s="14">
        <v>33</v>
      </c>
      <c r="I2981" s="1198" t="s">
        <v>3988</v>
      </c>
      <c r="J2981" s="1199"/>
      <c r="K2981" s="1199"/>
      <c r="L2981" s="1200"/>
      <c r="M2981" s="121" t="s">
        <v>5984</v>
      </c>
      <c r="N2981" s="15"/>
      <c r="O2981" s="1190" t="s">
        <v>3543</v>
      </c>
      <c r="P2981" s="1191"/>
      <c r="Q2981" s="226" t="s">
        <v>688</v>
      </c>
    </row>
    <row r="2982" spans="1:19" s="198" customFormat="1" ht="13" hidden="1" customHeight="1" outlineLevel="2">
      <c r="A2982" s="7"/>
      <c r="B2982" s="7"/>
      <c r="C2982" s="7" t="s">
        <v>41</v>
      </c>
      <c r="D2982" s="96" t="s">
        <v>5983</v>
      </c>
      <c r="E2982" s="43" t="s">
        <v>8471</v>
      </c>
      <c r="F2982" s="17"/>
      <c r="G2982" s="18"/>
      <c r="H2982" s="19"/>
      <c r="I2982" s="26" t="str">
        <f>"5283"</f>
        <v>5283</v>
      </c>
      <c r="J2982" s="26" t="s">
        <v>3458</v>
      </c>
      <c r="K2982" s="33" t="s">
        <v>132</v>
      </c>
      <c r="L2982" s="31" t="s">
        <v>688</v>
      </c>
      <c r="M2982" s="200"/>
      <c r="N2982" s="9"/>
      <c r="O2982" s="47" t="s">
        <v>744</v>
      </c>
      <c r="P2982" s="33" t="s">
        <v>132</v>
      </c>
      <c r="Q2982" s="214" t="s">
        <v>688</v>
      </c>
      <c r="R2982" s="1192" t="s">
        <v>5454</v>
      </c>
      <c r="S2982" s="2"/>
    </row>
    <row r="2983" spans="1:19" s="198" customFormat="1" hidden="1" outlineLevel="2">
      <c r="A2983" s="7"/>
      <c r="B2983" s="7"/>
      <c r="C2983" s="7" t="s">
        <v>41</v>
      </c>
      <c r="D2983" s="96" t="s">
        <v>5983</v>
      </c>
      <c r="E2983" s="43" t="s">
        <v>8471</v>
      </c>
      <c r="F2983" s="17"/>
      <c r="G2983" s="18"/>
      <c r="H2983" s="19"/>
      <c r="I2983" s="20" t="s">
        <v>315</v>
      </c>
      <c r="J2983" s="20" t="s">
        <v>3459</v>
      </c>
      <c r="K2983" s="24"/>
      <c r="L2983" s="25" t="s">
        <v>84</v>
      </c>
      <c r="M2983" s="201"/>
      <c r="N2983" s="202"/>
      <c r="O2983" s="20"/>
      <c r="P2983" s="24"/>
      <c r="Q2983" s="213" t="s">
        <v>688</v>
      </c>
      <c r="R2983" s="1202"/>
      <c r="S2983" s="2"/>
    </row>
    <row r="2984" spans="1:19" s="198" customFormat="1" hidden="1" outlineLevel="2">
      <c r="A2984" s="7"/>
      <c r="B2984" s="7"/>
      <c r="C2984" s="7" t="s">
        <v>41</v>
      </c>
      <c r="D2984" s="96" t="s">
        <v>5983</v>
      </c>
      <c r="E2984" s="43" t="s">
        <v>8471</v>
      </c>
      <c r="F2984" s="17"/>
      <c r="G2984" s="18"/>
      <c r="H2984" s="19"/>
      <c r="I2984" s="26" t="s">
        <v>316</v>
      </c>
      <c r="J2984" s="26" t="s">
        <v>3460</v>
      </c>
      <c r="K2984" s="33" t="s">
        <v>132</v>
      </c>
      <c r="L2984" s="31" t="s">
        <v>84</v>
      </c>
      <c r="M2984" s="207"/>
      <c r="N2984" s="208"/>
      <c r="O2984" s="53" t="s">
        <v>745</v>
      </c>
      <c r="P2984" s="33" t="s">
        <v>132</v>
      </c>
      <c r="Q2984" s="214" t="s">
        <v>688</v>
      </c>
      <c r="R2984" s="1202"/>
      <c r="S2984" s="2"/>
    </row>
    <row r="2985" spans="1:19" s="198" customFormat="1" hidden="1" outlineLevel="2">
      <c r="A2985" s="7"/>
      <c r="B2985" s="7"/>
      <c r="C2985" s="7" t="s">
        <v>41</v>
      </c>
      <c r="D2985" s="96" t="s">
        <v>5983</v>
      </c>
      <c r="E2985" s="43" t="s">
        <v>8471</v>
      </c>
      <c r="F2985" s="17"/>
      <c r="G2985" s="18"/>
      <c r="H2985" s="19"/>
      <c r="I2985" s="26" t="s">
        <v>317</v>
      </c>
      <c r="J2985" s="26" t="s">
        <v>3341</v>
      </c>
      <c r="K2985" s="33" t="s">
        <v>174</v>
      </c>
      <c r="L2985" s="31" t="s">
        <v>84</v>
      </c>
      <c r="M2985" s="203"/>
      <c r="N2985" s="204"/>
      <c r="O2985" s="127"/>
      <c r="P2985" s="125"/>
      <c r="Q2985" s="218"/>
      <c r="R2985" s="1202"/>
      <c r="S2985" s="2"/>
    </row>
    <row r="2986" spans="1:19" s="198" customFormat="1" hidden="1" outlineLevel="2">
      <c r="A2986" s="7"/>
      <c r="B2986" s="7"/>
      <c r="C2986" s="7" t="s">
        <v>41</v>
      </c>
      <c r="D2986" s="96" t="s">
        <v>5983</v>
      </c>
      <c r="E2986" s="43" t="s">
        <v>8471</v>
      </c>
      <c r="F2986" s="17"/>
      <c r="G2986" s="18"/>
      <c r="H2986" s="19"/>
      <c r="I2986" s="26" t="s">
        <v>318</v>
      </c>
      <c r="J2986" s="26" t="s">
        <v>3342</v>
      </c>
      <c r="K2986" s="33" t="s">
        <v>132</v>
      </c>
      <c r="L2986" s="31" t="s">
        <v>84</v>
      </c>
      <c r="M2986" s="203"/>
      <c r="N2986" s="204"/>
      <c r="O2986" s="127"/>
      <c r="P2986" s="125"/>
      <c r="Q2986" s="218"/>
      <c r="R2986" s="1202"/>
      <c r="S2986" s="2"/>
    </row>
    <row r="2987" spans="1:19" s="198" customFormat="1" hidden="1" outlineLevel="2">
      <c r="A2987" s="7"/>
      <c r="B2987" s="7"/>
      <c r="C2987" s="7" t="s">
        <v>41</v>
      </c>
      <c r="D2987" s="96" t="s">
        <v>5983</v>
      </c>
      <c r="E2987" s="43" t="s">
        <v>8471</v>
      </c>
      <c r="F2987" s="17"/>
      <c r="G2987" s="18"/>
      <c r="H2987" s="19"/>
      <c r="I2987" s="26" t="s">
        <v>319</v>
      </c>
      <c r="J2987" s="26" t="s">
        <v>3461</v>
      </c>
      <c r="K2987" s="33" t="s">
        <v>105</v>
      </c>
      <c r="L2987" s="31" t="s">
        <v>84</v>
      </c>
      <c r="M2987" s="203"/>
      <c r="N2987" s="204"/>
      <c r="O2987" s="127"/>
      <c r="P2987" s="125"/>
      <c r="Q2987" s="218"/>
      <c r="R2987" s="1202"/>
      <c r="S2987" s="2"/>
    </row>
    <row r="2988" spans="1:19" s="198" customFormat="1" hidden="1" outlineLevel="2">
      <c r="A2988" s="7"/>
      <c r="B2988" s="7"/>
      <c r="C2988" s="7" t="s">
        <v>41</v>
      </c>
      <c r="D2988" s="96" t="s">
        <v>5983</v>
      </c>
      <c r="E2988" s="43" t="s">
        <v>8471</v>
      </c>
      <c r="F2988" s="17"/>
      <c r="G2988" s="18"/>
      <c r="H2988" s="19"/>
      <c r="I2988" s="20" t="s">
        <v>320</v>
      </c>
      <c r="J2988" s="20" t="s">
        <v>3462</v>
      </c>
      <c r="K2988" s="24"/>
      <c r="L2988" s="25" t="s">
        <v>84</v>
      </c>
      <c r="M2988" s="205"/>
      <c r="N2988" s="206"/>
      <c r="O2988" s="131"/>
      <c r="P2988" s="130"/>
      <c r="Q2988" s="219"/>
      <c r="R2988" s="1202"/>
      <c r="S2988" s="2"/>
    </row>
    <row r="2989" spans="1:19" s="198" customFormat="1" hidden="1" outlineLevel="2">
      <c r="A2989" s="7"/>
      <c r="B2989" s="7"/>
      <c r="C2989" s="7" t="s">
        <v>41</v>
      </c>
      <c r="D2989" s="96" t="s">
        <v>5983</v>
      </c>
      <c r="E2989" s="43" t="s">
        <v>8471</v>
      </c>
      <c r="F2989" s="17"/>
      <c r="G2989" s="18"/>
      <c r="H2989" s="19"/>
      <c r="I2989" s="26" t="s">
        <v>321</v>
      </c>
      <c r="J2989" s="26" t="s">
        <v>3463</v>
      </c>
      <c r="K2989" s="33" t="s">
        <v>130</v>
      </c>
      <c r="L2989" s="31" t="s">
        <v>688</v>
      </c>
      <c r="M2989" s="203"/>
      <c r="N2989" s="204"/>
      <c r="O2989" s="127"/>
      <c r="P2989" s="125"/>
      <c r="Q2989" s="218"/>
      <c r="R2989" s="1202"/>
      <c r="S2989" s="2"/>
    </row>
    <row r="2990" spans="1:19" s="198" customFormat="1" hidden="1" outlineLevel="2">
      <c r="A2990" s="7"/>
      <c r="B2990" s="7"/>
      <c r="C2990" s="7" t="s">
        <v>41</v>
      </c>
      <c r="D2990" s="96" t="s">
        <v>5983</v>
      </c>
      <c r="E2990" s="43" t="s">
        <v>8471</v>
      </c>
      <c r="F2990" s="17"/>
      <c r="G2990" s="18"/>
      <c r="H2990" s="19"/>
      <c r="I2990" s="26" t="s">
        <v>322</v>
      </c>
      <c r="J2990" s="26" t="s">
        <v>3341</v>
      </c>
      <c r="K2990" s="33" t="s">
        <v>174</v>
      </c>
      <c r="L2990" s="31" t="s">
        <v>84</v>
      </c>
      <c r="M2990" s="203"/>
      <c r="N2990" s="204"/>
      <c r="O2990" s="127"/>
      <c r="P2990" s="125"/>
      <c r="Q2990" s="218"/>
      <c r="R2990" s="1202"/>
      <c r="S2990" s="2"/>
    </row>
    <row r="2991" spans="1:19" s="198" customFormat="1" hidden="1" outlineLevel="2">
      <c r="A2991" s="7"/>
      <c r="B2991" s="7"/>
      <c r="C2991" s="7" t="s">
        <v>41</v>
      </c>
      <c r="D2991" s="96" t="s">
        <v>5983</v>
      </c>
      <c r="E2991" s="43" t="s">
        <v>8471</v>
      </c>
      <c r="F2991" s="17"/>
      <c r="G2991" s="18"/>
      <c r="H2991" s="19"/>
      <c r="I2991" s="26" t="s">
        <v>323</v>
      </c>
      <c r="J2991" s="26" t="s">
        <v>3342</v>
      </c>
      <c r="K2991" s="33" t="s">
        <v>132</v>
      </c>
      <c r="L2991" s="31" t="s">
        <v>84</v>
      </c>
      <c r="M2991" s="203"/>
      <c r="N2991" s="204"/>
      <c r="O2991" s="127"/>
      <c r="P2991" s="125"/>
      <c r="Q2991" s="218"/>
      <c r="R2991" s="1202"/>
      <c r="S2991" s="2"/>
    </row>
    <row r="2992" spans="1:19" s="198" customFormat="1" hidden="1" outlineLevel="2">
      <c r="A2992" s="7"/>
      <c r="B2992" s="7"/>
      <c r="C2992" s="7" t="s">
        <v>41</v>
      </c>
      <c r="D2992" s="96" t="s">
        <v>5983</v>
      </c>
      <c r="E2992" s="43" t="s">
        <v>8471</v>
      </c>
      <c r="F2992" s="17"/>
      <c r="G2992" s="18"/>
      <c r="H2992" s="19"/>
      <c r="I2992" s="34" t="str">
        <f>"5286"</f>
        <v>5286</v>
      </c>
      <c r="J2992" s="34" t="s">
        <v>3464</v>
      </c>
      <c r="K2992" s="36" t="s">
        <v>154</v>
      </c>
      <c r="L2992" s="74" t="s">
        <v>84</v>
      </c>
      <c r="M2992" s="166"/>
      <c r="N2992" s="167"/>
      <c r="O2992" s="168"/>
      <c r="P2992" s="160"/>
      <c r="Q2992" s="227"/>
      <c r="R2992" s="1202"/>
      <c r="S2992" s="2"/>
    </row>
    <row r="2993" spans="1:19" s="198" customFormat="1" hidden="1" outlineLevel="2">
      <c r="A2993" s="7"/>
      <c r="B2993" s="7"/>
      <c r="C2993" s="7" t="s">
        <v>41</v>
      </c>
      <c r="D2993" s="96" t="s">
        <v>5983</v>
      </c>
      <c r="E2993" s="43" t="s">
        <v>8471</v>
      </c>
      <c r="F2993" s="17"/>
      <c r="G2993" s="18"/>
      <c r="H2993" s="19"/>
      <c r="I2993" s="20" t="s">
        <v>325</v>
      </c>
      <c r="J2993" s="20" t="s">
        <v>3465</v>
      </c>
      <c r="K2993" s="24"/>
      <c r="L2993" s="25" t="s">
        <v>84</v>
      </c>
      <c r="M2993" s="201"/>
      <c r="N2993" s="202"/>
      <c r="O2993" s="20"/>
      <c r="P2993" s="24"/>
      <c r="Q2993" s="213" t="s">
        <v>688</v>
      </c>
      <c r="R2993" s="1202"/>
      <c r="S2993" s="2"/>
    </row>
    <row r="2994" spans="1:19" s="198" customFormat="1" hidden="1" outlineLevel="2">
      <c r="A2994" s="7"/>
      <c r="B2994" s="7"/>
      <c r="C2994" s="7" t="s">
        <v>41</v>
      </c>
      <c r="D2994" s="96" t="s">
        <v>5983</v>
      </c>
      <c r="E2994" s="43" t="s">
        <v>8471</v>
      </c>
      <c r="F2994" s="17"/>
      <c r="G2994" s="18"/>
      <c r="H2994" s="19"/>
      <c r="I2994" s="26" t="s">
        <v>326</v>
      </c>
      <c r="J2994" s="26" t="s">
        <v>3466</v>
      </c>
      <c r="K2994" s="33" t="s">
        <v>327</v>
      </c>
      <c r="L2994" s="31" t="s">
        <v>84</v>
      </c>
      <c r="M2994" s="203"/>
      <c r="N2994" s="204"/>
      <c r="O2994" s="127"/>
      <c r="P2994" s="125"/>
      <c r="Q2994" s="218"/>
      <c r="R2994" s="1202"/>
      <c r="S2994" s="2"/>
    </row>
    <row r="2995" spans="1:19" s="198" customFormat="1" hidden="1" outlineLevel="2">
      <c r="A2995" s="7"/>
      <c r="B2995" s="7"/>
      <c r="C2995" s="7" t="s">
        <v>41</v>
      </c>
      <c r="D2995" s="96" t="s">
        <v>5983</v>
      </c>
      <c r="E2995" s="43" t="s">
        <v>8471</v>
      </c>
      <c r="F2995" s="17"/>
      <c r="G2995" s="18"/>
      <c r="H2995" s="19"/>
      <c r="I2995" s="26" t="s">
        <v>328</v>
      </c>
      <c r="J2995" s="26" t="s">
        <v>3341</v>
      </c>
      <c r="K2995" s="33" t="s">
        <v>174</v>
      </c>
      <c r="L2995" s="31" t="s">
        <v>84</v>
      </c>
      <c r="M2995" s="203"/>
      <c r="N2995" s="204"/>
      <c r="O2995" s="127"/>
      <c r="P2995" s="125"/>
      <c r="Q2995" s="218"/>
      <c r="R2995" s="1202"/>
      <c r="S2995" s="2"/>
    </row>
    <row r="2996" spans="1:19" s="198" customFormat="1" hidden="1" outlineLevel="2">
      <c r="A2996" s="7"/>
      <c r="B2996" s="7"/>
      <c r="C2996" s="7" t="s">
        <v>41</v>
      </c>
      <c r="D2996" s="96" t="s">
        <v>5983</v>
      </c>
      <c r="E2996" s="43" t="s">
        <v>8471</v>
      </c>
      <c r="F2996" s="17"/>
      <c r="G2996" s="18"/>
      <c r="H2996" s="19"/>
      <c r="I2996" s="26" t="s">
        <v>329</v>
      </c>
      <c r="J2996" s="26" t="s">
        <v>3342</v>
      </c>
      <c r="K2996" s="33" t="s">
        <v>132</v>
      </c>
      <c r="L2996" s="31" t="s">
        <v>84</v>
      </c>
      <c r="M2996" s="203"/>
      <c r="N2996" s="204"/>
      <c r="O2996" s="127"/>
      <c r="P2996" s="125"/>
      <c r="Q2996" s="218"/>
      <c r="R2996" s="1202"/>
      <c r="S2996" s="2"/>
    </row>
    <row r="2997" spans="1:19" s="198" customFormat="1" hidden="1" outlineLevel="2">
      <c r="A2997" s="7"/>
      <c r="B2997" s="7"/>
      <c r="C2997" s="7" t="s">
        <v>41</v>
      </c>
      <c r="D2997" s="96" t="s">
        <v>5983</v>
      </c>
      <c r="E2997" s="43" t="s">
        <v>8471</v>
      </c>
      <c r="F2997" s="17"/>
      <c r="G2997" s="18"/>
      <c r="H2997" s="19"/>
      <c r="I2997" s="26" t="s">
        <v>330</v>
      </c>
      <c r="J2997" s="26" t="s">
        <v>3466</v>
      </c>
      <c r="K2997" s="33" t="s">
        <v>174</v>
      </c>
      <c r="L2997" s="31" t="s">
        <v>84</v>
      </c>
      <c r="M2997" s="207" t="s">
        <v>5984</v>
      </c>
      <c r="N2997" s="208" t="s">
        <v>606</v>
      </c>
      <c r="O2997" s="26" t="s">
        <v>3989</v>
      </c>
      <c r="P2997" s="33" t="s">
        <v>789</v>
      </c>
      <c r="Q2997" s="214" t="s">
        <v>688</v>
      </c>
      <c r="R2997" s="1202"/>
      <c r="S2997" s="2"/>
    </row>
    <row r="2998" spans="1:19" s="198" customFormat="1" hidden="1" outlineLevel="2">
      <c r="A2998" s="7"/>
      <c r="B2998" s="7"/>
      <c r="C2998" s="7" t="s">
        <v>41</v>
      </c>
      <c r="D2998" s="96" t="s">
        <v>5983</v>
      </c>
      <c r="E2998" s="43" t="s">
        <v>8471</v>
      </c>
      <c r="F2998" s="17"/>
      <c r="G2998" s="18"/>
      <c r="H2998" s="19"/>
      <c r="I2998" s="26" t="s">
        <v>331</v>
      </c>
      <c r="J2998" s="26" t="s">
        <v>3467</v>
      </c>
      <c r="K2998" s="33" t="s">
        <v>332</v>
      </c>
      <c r="L2998" s="31" t="s">
        <v>84</v>
      </c>
      <c r="M2998" s="203"/>
      <c r="N2998" s="204"/>
      <c r="O2998" s="127"/>
      <c r="P2998" s="125"/>
      <c r="Q2998" s="218"/>
      <c r="R2998" s="1202"/>
      <c r="S2998" s="2"/>
    </row>
    <row r="2999" spans="1:19" s="198" customFormat="1" hidden="1" outlineLevel="2">
      <c r="A2999" s="7"/>
      <c r="B2999" s="7"/>
      <c r="C2999" s="7" t="s">
        <v>41</v>
      </c>
      <c r="D2999" s="96" t="s">
        <v>5983</v>
      </c>
      <c r="E2999" s="43" t="s">
        <v>8471</v>
      </c>
      <c r="F2999" s="17"/>
      <c r="G2999" s="18"/>
      <c r="H2999" s="19"/>
      <c r="I2999" s="26" t="s">
        <v>328</v>
      </c>
      <c r="J2999" s="26" t="s">
        <v>3341</v>
      </c>
      <c r="K2999" s="33" t="s">
        <v>174</v>
      </c>
      <c r="L2999" s="31" t="s">
        <v>84</v>
      </c>
      <c r="M2999" s="203"/>
      <c r="N2999" s="204"/>
      <c r="O2999" s="127"/>
      <c r="P2999" s="125"/>
      <c r="Q2999" s="218"/>
      <c r="R2999" s="1202"/>
      <c r="S2999" s="2"/>
    </row>
    <row r="3000" spans="1:19" s="198" customFormat="1" hidden="1" outlineLevel="2">
      <c r="A3000" s="7"/>
      <c r="B3000" s="7"/>
      <c r="C3000" s="7" t="s">
        <v>41</v>
      </c>
      <c r="D3000" s="96" t="s">
        <v>5983</v>
      </c>
      <c r="E3000" s="43" t="s">
        <v>8471</v>
      </c>
      <c r="F3000" s="17"/>
      <c r="G3000" s="18"/>
      <c r="H3000" s="19"/>
      <c r="I3000" s="26" t="s">
        <v>329</v>
      </c>
      <c r="J3000" s="26" t="s">
        <v>3342</v>
      </c>
      <c r="K3000" s="33" t="s">
        <v>132</v>
      </c>
      <c r="L3000" s="31" t="s">
        <v>84</v>
      </c>
      <c r="M3000" s="203"/>
      <c r="N3000" s="204"/>
      <c r="O3000" s="127"/>
      <c r="P3000" s="125"/>
      <c r="Q3000" s="218"/>
      <c r="R3000" s="1202"/>
      <c r="S3000" s="2"/>
    </row>
    <row r="3001" spans="1:19" s="198" customFormat="1" ht="72" hidden="1" outlineLevel="2">
      <c r="A3001" s="7"/>
      <c r="B3001" s="7"/>
      <c r="C3001" s="7" t="s">
        <v>41</v>
      </c>
      <c r="D3001" s="96" t="s">
        <v>5983</v>
      </c>
      <c r="E3001" s="43" t="s">
        <v>8471</v>
      </c>
      <c r="F3001" s="17"/>
      <c r="G3001" s="18"/>
      <c r="H3001" s="19"/>
      <c r="I3001" s="34" t="str">
        <f>"5305"</f>
        <v>5305</v>
      </c>
      <c r="J3001" s="34" t="s">
        <v>3468</v>
      </c>
      <c r="K3001" s="36" t="s">
        <v>132</v>
      </c>
      <c r="L3001" s="74" t="s">
        <v>84</v>
      </c>
      <c r="M3001" s="196" t="s">
        <v>5984</v>
      </c>
      <c r="N3001" s="199" t="s">
        <v>808</v>
      </c>
      <c r="O3001" s="197" t="s">
        <v>3911</v>
      </c>
      <c r="P3001" s="36" t="s">
        <v>132</v>
      </c>
      <c r="Q3001" s="217" t="s">
        <v>688</v>
      </c>
      <c r="R3001" s="1202"/>
      <c r="S3001" s="2"/>
    </row>
    <row r="3002" spans="1:19" s="198" customFormat="1" ht="13.5" hidden="1" outlineLevel="2" thickBot="1">
      <c r="A3002" s="7"/>
      <c r="B3002" s="7"/>
      <c r="C3002" s="7" t="s">
        <v>41</v>
      </c>
      <c r="D3002" s="96" t="s">
        <v>5983</v>
      </c>
      <c r="E3002" s="43" t="s">
        <v>8471</v>
      </c>
      <c r="F3002" s="38"/>
      <c r="G3002" s="39"/>
      <c r="H3002" s="40"/>
      <c r="I3002" s="41" t="str">
        <f>"3446"</f>
        <v>3446</v>
      </c>
      <c r="J3002" s="41" t="s">
        <v>3469</v>
      </c>
      <c r="K3002" s="67" t="s">
        <v>335</v>
      </c>
      <c r="L3002" s="57" t="s">
        <v>84</v>
      </c>
      <c r="M3002" s="209"/>
      <c r="N3002" s="210"/>
      <c r="O3002" s="137"/>
      <c r="P3002" s="152"/>
      <c r="Q3002" s="220"/>
      <c r="R3002" s="1203"/>
      <c r="S3002" s="2"/>
    </row>
    <row r="3003" spans="1:19" ht="13.5" hidden="1" outlineLevel="2" thickBot="1">
      <c r="C3003" s="7" t="s">
        <v>41</v>
      </c>
      <c r="D3003" s="96" t="s">
        <v>5983</v>
      </c>
      <c r="E3003" s="58" t="s">
        <v>8471</v>
      </c>
      <c r="F3003" s="198"/>
      <c r="G3003" s="198"/>
      <c r="H3003" s="198"/>
      <c r="I3003" s="198"/>
      <c r="J3003" s="198"/>
      <c r="K3003" s="198"/>
      <c r="L3003" s="198"/>
      <c r="M3003" s="9"/>
      <c r="N3003" s="9"/>
      <c r="O3003" s="9"/>
      <c r="P3003" s="9"/>
      <c r="Q3003" s="7"/>
    </row>
    <row r="3004" spans="1:19" ht="13.5" outlineLevel="1" collapsed="1" thickBot="1">
      <c r="C3004" s="7" t="s">
        <v>41</v>
      </c>
      <c r="D3004" s="96" t="s">
        <v>5983</v>
      </c>
      <c r="E3004" s="3" t="s">
        <v>8472</v>
      </c>
      <c r="F3004" s="813" t="s">
        <v>814</v>
      </c>
      <c r="G3004" s="814">
        <v>105</v>
      </c>
      <c r="H3004" s="814">
        <v>34</v>
      </c>
      <c r="I3004" s="1206" t="s">
        <v>7081</v>
      </c>
      <c r="J3004" s="1207"/>
      <c r="K3004" s="1207"/>
      <c r="L3004" s="1208"/>
      <c r="M3004" s="952" t="s">
        <v>5984</v>
      </c>
      <c r="N3004" s="816"/>
      <c r="O3004" s="1214" t="s">
        <v>7082</v>
      </c>
      <c r="P3004" s="1215"/>
      <c r="Q3004" s="817" t="s">
        <v>109</v>
      </c>
    </row>
    <row r="3005" spans="1:19" ht="13" hidden="1" customHeight="1" outlineLevel="2">
      <c r="C3005" s="7" t="s">
        <v>41</v>
      </c>
      <c r="D3005" s="96" t="s">
        <v>5983</v>
      </c>
      <c r="E3005" s="58" t="s">
        <v>8472</v>
      </c>
      <c r="F3005" s="237"/>
      <c r="G3005" s="18"/>
      <c r="H3005" s="19"/>
      <c r="I3005" s="818" t="str">
        <f>"3035"</f>
        <v>3035</v>
      </c>
      <c r="J3005" s="818" t="s">
        <v>3368</v>
      </c>
      <c r="K3005" s="818" t="s">
        <v>132</v>
      </c>
      <c r="L3005" s="819" t="s">
        <v>688</v>
      </c>
      <c r="M3005" s="820"/>
      <c r="N3005" s="10"/>
      <c r="O3005" s="823" t="s">
        <v>815</v>
      </c>
      <c r="P3005" s="818" t="s">
        <v>132</v>
      </c>
      <c r="Q3005" s="821" t="s">
        <v>688</v>
      </c>
      <c r="R3005" s="1213" t="s">
        <v>8317</v>
      </c>
    </row>
    <row r="3006" spans="1:19" hidden="1" outlineLevel="2">
      <c r="C3006" s="7" t="s">
        <v>41</v>
      </c>
      <c r="D3006" s="96" t="s">
        <v>5983</v>
      </c>
      <c r="E3006" s="58" t="s">
        <v>8472</v>
      </c>
      <c r="F3006" s="237"/>
      <c r="G3006" s="18"/>
      <c r="H3006" s="19"/>
      <c r="I3006" s="192" t="s">
        <v>190</v>
      </c>
      <c r="J3006" s="192" t="s">
        <v>3369</v>
      </c>
      <c r="K3006" s="192"/>
      <c r="L3006" s="953" t="s">
        <v>84</v>
      </c>
      <c r="M3006" s="66"/>
      <c r="N3006" s="23"/>
      <c r="O3006" s="192"/>
      <c r="P3006" s="192"/>
      <c r="Q3006" s="213" t="s">
        <v>688</v>
      </c>
      <c r="R3006" s="1202"/>
    </row>
    <row r="3007" spans="1:19" hidden="1" outlineLevel="2">
      <c r="C3007" s="7" t="s">
        <v>41</v>
      </c>
      <c r="D3007" s="96" t="s">
        <v>5983</v>
      </c>
      <c r="E3007" s="58" t="s">
        <v>8472</v>
      </c>
      <c r="F3007" s="237"/>
      <c r="G3007" s="18"/>
      <c r="H3007" s="19"/>
      <c r="I3007" s="818" t="s">
        <v>191</v>
      </c>
      <c r="J3007" s="818" t="s">
        <v>3370</v>
      </c>
      <c r="K3007" s="818" t="s">
        <v>105</v>
      </c>
      <c r="L3007" s="819" t="s">
        <v>688</v>
      </c>
      <c r="M3007" s="824" t="s">
        <v>5984</v>
      </c>
      <c r="N3007" s="385" t="s">
        <v>6743</v>
      </c>
      <c r="O3007" s="26" t="s">
        <v>6752</v>
      </c>
      <c r="P3007" s="818" t="s">
        <v>105</v>
      </c>
      <c r="Q3007" s="214" t="s">
        <v>688</v>
      </c>
      <c r="R3007" s="1202"/>
    </row>
    <row r="3008" spans="1:19" ht="48" hidden="1" outlineLevel="2">
      <c r="C3008" s="7" t="s">
        <v>41</v>
      </c>
      <c r="D3008" s="96" t="s">
        <v>5983</v>
      </c>
      <c r="E3008" s="58" t="s">
        <v>8472</v>
      </c>
      <c r="F3008" s="237"/>
      <c r="G3008" s="18"/>
      <c r="H3008" s="19"/>
      <c r="I3008" s="818" t="s">
        <v>193</v>
      </c>
      <c r="J3008" s="818" t="s">
        <v>3341</v>
      </c>
      <c r="K3008" s="818" t="s">
        <v>132</v>
      </c>
      <c r="L3008" s="819" t="s">
        <v>84</v>
      </c>
      <c r="M3008" s="824" t="s">
        <v>5984</v>
      </c>
      <c r="N3008" s="385" t="s">
        <v>6744</v>
      </c>
      <c r="O3008" s="53" t="s">
        <v>8299</v>
      </c>
      <c r="P3008" s="818" t="s">
        <v>132</v>
      </c>
      <c r="Q3008" s="214" t="s">
        <v>688</v>
      </c>
      <c r="R3008" s="1202"/>
    </row>
    <row r="3009" spans="3:18" hidden="1" outlineLevel="2">
      <c r="C3009" s="7" t="s">
        <v>41</v>
      </c>
      <c r="D3009" s="96" t="s">
        <v>5983</v>
      </c>
      <c r="E3009" s="58" t="s">
        <v>8472</v>
      </c>
      <c r="F3009" s="237"/>
      <c r="G3009" s="18"/>
      <c r="H3009" s="19"/>
      <c r="I3009" s="818" t="s">
        <v>194</v>
      </c>
      <c r="J3009" s="818" t="s">
        <v>3342</v>
      </c>
      <c r="K3009" s="818" t="s">
        <v>132</v>
      </c>
      <c r="L3009" s="819" t="s">
        <v>84</v>
      </c>
      <c r="M3009" s="826"/>
      <c r="N3009" s="124"/>
      <c r="O3009" s="827"/>
      <c r="P3009" s="827"/>
      <c r="Q3009" s="218"/>
      <c r="R3009" s="1202"/>
    </row>
    <row r="3010" spans="3:18" hidden="1" outlineLevel="2">
      <c r="C3010" s="7" t="s">
        <v>41</v>
      </c>
      <c r="D3010" s="96" t="s">
        <v>5983</v>
      </c>
      <c r="E3010" s="58" t="s">
        <v>8472</v>
      </c>
      <c r="F3010" s="237"/>
      <c r="G3010" s="18"/>
      <c r="H3010" s="19"/>
      <c r="I3010" s="192" t="s">
        <v>195</v>
      </c>
      <c r="J3010" s="192" t="s">
        <v>3371</v>
      </c>
      <c r="K3010" s="192"/>
      <c r="L3010" s="953" t="s">
        <v>84</v>
      </c>
      <c r="M3010" s="128"/>
      <c r="N3010" s="129"/>
      <c r="O3010" s="954"/>
      <c r="P3010" s="954"/>
      <c r="Q3010" s="219"/>
      <c r="R3010" s="1202"/>
    </row>
    <row r="3011" spans="3:18" hidden="1" outlineLevel="2">
      <c r="C3011" s="7" t="s">
        <v>41</v>
      </c>
      <c r="D3011" s="96" t="s">
        <v>5983</v>
      </c>
      <c r="E3011" s="58" t="s">
        <v>8472</v>
      </c>
      <c r="F3011" s="237"/>
      <c r="G3011" s="18"/>
      <c r="H3011" s="19"/>
      <c r="I3011" s="818" t="s">
        <v>196</v>
      </c>
      <c r="J3011" s="818" t="s">
        <v>3372</v>
      </c>
      <c r="K3011" s="818" t="s">
        <v>105</v>
      </c>
      <c r="L3011" s="819" t="s">
        <v>688</v>
      </c>
      <c r="M3011" s="826"/>
      <c r="N3011" s="124"/>
      <c r="O3011" s="955"/>
      <c r="P3011" s="955"/>
      <c r="Q3011" s="218"/>
      <c r="R3011" s="1202"/>
    </row>
    <row r="3012" spans="3:18" hidden="1" outlineLevel="2">
      <c r="C3012" s="7" t="s">
        <v>41</v>
      </c>
      <c r="D3012" s="96" t="s">
        <v>5983</v>
      </c>
      <c r="E3012" s="58" t="s">
        <v>8472</v>
      </c>
      <c r="F3012" s="237"/>
      <c r="G3012" s="18"/>
      <c r="H3012" s="19"/>
      <c r="I3012" s="818" t="s">
        <v>196</v>
      </c>
      <c r="J3012" s="818" t="s">
        <v>3372</v>
      </c>
      <c r="K3012" s="818" t="s">
        <v>105</v>
      </c>
      <c r="L3012" s="819" t="s">
        <v>84</v>
      </c>
      <c r="M3012" s="826"/>
      <c r="N3012" s="124"/>
      <c r="O3012" s="955"/>
      <c r="P3012" s="955"/>
      <c r="Q3012" s="218"/>
      <c r="R3012" s="1202"/>
    </row>
    <row r="3013" spans="3:18" hidden="1" outlineLevel="2">
      <c r="C3013" s="7" t="s">
        <v>41</v>
      </c>
      <c r="D3013" s="96" t="s">
        <v>5983</v>
      </c>
      <c r="E3013" s="58" t="s">
        <v>8472</v>
      </c>
      <c r="F3013" s="237"/>
      <c r="G3013" s="18"/>
      <c r="H3013" s="19"/>
      <c r="I3013" s="818" t="s">
        <v>196</v>
      </c>
      <c r="J3013" s="818" t="s">
        <v>3372</v>
      </c>
      <c r="K3013" s="818" t="s">
        <v>105</v>
      </c>
      <c r="L3013" s="819" t="s">
        <v>84</v>
      </c>
      <c r="M3013" s="826"/>
      <c r="N3013" s="124"/>
      <c r="O3013" s="955"/>
      <c r="P3013" s="955"/>
      <c r="Q3013" s="218"/>
      <c r="R3013" s="1202"/>
    </row>
    <row r="3014" spans="3:18" hidden="1" outlineLevel="2">
      <c r="C3014" s="7" t="s">
        <v>41</v>
      </c>
      <c r="D3014" s="96" t="s">
        <v>5983</v>
      </c>
      <c r="E3014" s="58" t="s">
        <v>8472</v>
      </c>
      <c r="F3014" s="237"/>
      <c r="G3014" s="18"/>
      <c r="H3014" s="19"/>
      <c r="I3014" s="818" t="s">
        <v>196</v>
      </c>
      <c r="J3014" s="818" t="s">
        <v>3372</v>
      </c>
      <c r="K3014" s="818" t="s">
        <v>105</v>
      </c>
      <c r="L3014" s="819" t="s">
        <v>84</v>
      </c>
      <c r="M3014" s="826"/>
      <c r="N3014" s="124"/>
      <c r="O3014" s="955"/>
      <c r="P3014" s="955"/>
      <c r="Q3014" s="218"/>
      <c r="R3014" s="1202"/>
    </row>
    <row r="3015" spans="3:18" hidden="1" outlineLevel="2">
      <c r="C3015" s="7" t="s">
        <v>41</v>
      </c>
      <c r="D3015" s="96" t="s">
        <v>5983</v>
      </c>
      <c r="E3015" s="58" t="s">
        <v>8472</v>
      </c>
      <c r="F3015" s="237"/>
      <c r="G3015" s="18"/>
      <c r="H3015" s="19"/>
      <c r="I3015" s="818" t="s">
        <v>196</v>
      </c>
      <c r="J3015" s="818" t="s">
        <v>3372</v>
      </c>
      <c r="K3015" s="818" t="s">
        <v>105</v>
      </c>
      <c r="L3015" s="819" t="s">
        <v>84</v>
      </c>
      <c r="M3015" s="826"/>
      <c r="N3015" s="124"/>
      <c r="O3015" s="955"/>
      <c r="P3015" s="955"/>
      <c r="Q3015" s="218"/>
      <c r="R3015" s="1202"/>
    </row>
    <row r="3016" spans="3:18" hidden="1" outlineLevel="2">
      <c r="C3016" s="7" t="s">
        <v>41</v>
      </c>
      <c r="D3016" s="96" t="s">
        <v>5983</v>
      </c>
      <c r="E3016" s="58" t="s">
        <v>8472</v>
      </c>
      <c r="F3016" s="237"/>
      <c r="G3016" s="18"/>
      <c r="H3016" s="19"/>
      <c r="I3016" s="192" t="s">
        <v>197</v>
      </c>
      <c r="J3016" s="192" t="s">
        <v>3373</v>
      </c>
      <c r="K3016" s="192"/>
      <c r="L3016" s="953" t="s">
        <v>84</v>
      </c>
      <c r="M3016" s="66"/>
      <c r="N3016" s="23"/>
      <c r="O3016" s="192"/>
      <c r="P3016" s="192"/>
      <c r="Q3016" s="213" t="s">
        <v>688</v>
      </c>
      <c r="R3016" s="1202"/>
    </row>
    <row r="3017" spans="3:18" hidden="1" outlineLevel="2">
      <c r="C3017" s="7" t="s">
        <v>41</v>
      </c>
      <c r="D3017" s="96" t="s">
        <v>5983</v>
      </c>
      <c r="E3017" s="58" t="s">
        <v>8472</v>
      </c>
      <c r="F3017" s="237"/>
      <c r="G3017" s="18"/>
      <c r="H3017" s="19"/>
      <c r="I3017" s="818" t="s">
        <v>198</v>
      </c>
      <c r="J3017" s="818" t="s">
        <v>3374</v>
      </c>
      <c r="K3017" s="818" t="s">
        <v>105</v>
      </c>
      <c r="L3017" s="819" t="s">
        <v>688</v>
      </c>
      <c r="M3017" s="824" t="s">
        <v>5984</v>
      </c>
      <c r="N3017" s="385" t="s">
        <v>6745</v>
      </c>
      <c r="O3017" s="818" t="s">
        <v>6754</v>
      </c>
      <c r="P3017" s="818" t="s">
        <v>105</v>
      </c>
      <c r="Q3017" s="214" t="s">
        <v>688</v>
      </c>
      <c r="R3017" s="1202"/>
    </row>
    <row r="3018" spans="3:18" hidden="1" outlineLevel="2">
      <c r="C3018" s="7" t="s">
        <v>41</v>
      </c>
      <c r="D3018" s="96" t="s">
        <v>5983</v>
      </c>
      <c r="E3018" s="58" t="s">
        <v>8472</v>
      </c>
      <c r="F3018" s="237"/>
      <c r="G3018" s="18"/>
      <c r="H3018" s="19"/>
      <c r="I3018" s="818" t="s">
        <v>198</v>
      </c>
      <c r="J3018" s="818" t="s">
        <v>3374</v>
      </c>
      <c r="K3018" s="818" t="s">
        <v>105</v>
      </c>
      <c r="L3018" s="819" t="s">
        <v>84</v>
      </c>
      <c r="M3018" s="826"/>
      <c r="N3018" s="124"/>
      <c r="O3018" s="827"/>
      <c r="P3018" s="827"/>
      <c r="Q3018" s="218"/>
      <c r="R3018" s="1202"/>
    </row>
    <row r="3019" spans="3:18" hidden="1" outlineLevel="2">
      <c r="C3019" s="7" t="s">
        <v>41</v>
      </c>
      <c r="D3019" s="96" t="s">
        <v>5983</v>
      </c>
      <c r="E3019" s="58" t="s">
        <v>8472</v>
      </c>
      <c r="F3019" s="237"/>
      <c r="G3019" s="18"/>
      <c r="H3019" s="19"/>
      <c r="I3019" s="818" t="s">
        <v>198</v>
      </c>
      <c r="J3019" s="818" t="s">
        <v>3374</v>
      </c>
      <c r="K3019" s="818" t="s">
        <v>105</v>
      </c>
      <c r="L3019" s="819" t="s">
        <v>84</v>
      </c>
      <c r="M3019" s="826"/>
      <c r="N3019" s="124"/>
      <c r="O3019" s="827"/>
      <c r="P3019" s="827"/>
      <c r="Q3019" s="218"/>
      <c r="R3019" s="1202"/>
    </row>
    <row r="3020" spans="3:18" hidden="1" outlineLevel="2">
      <c r="C3020" s="7" t="s">
        <v>41</v>
      </c>
      <c r="D3020" s="96" t="s">
        <v>5983</v>
      </c>
      <c r="E3020" s="58" t="s">
        <v>8472</v>
      </c>
      <c r="F3020" s="237"/>
      <c r="G3020" s="18"/>
      <c r="H3020" s="19"/>
      <c r="I3020" s="818" t="s">
        <v>198</v>
      </c>
      <c r="J3020" s="818" t="s">
        <v>3374</v>
      </c>
      <c r="K3020" s="818" t="s">
        <v>105</v>
      </c>
      <c r="L3020" s="819" t="s">
        <v>84</v>
      </c>
      <c r="M3020" s="826"/>
      <c r="N3020" s="124"/>
      <c r="O3020" s="827"/>
      <c r="P3020" s="827"/>
      <c r="Q3020" s="218"/>
      <c r="R3020" s="1202"/>
    </row>
    <row r="3021" spans="3:18" hidden="1" outlineLevel="2">
      <c r="C3021" s="7" t="s">
        <v>41</v>
      </c>
      <c r="D3021" s="96" t="s">
        <v>5983</v>
      </c>
      <c r="E3021" s="58" t="s">
        <v>8472</v>
      </c>
      <c r="F3021" s="237"/>
      <c r="G3021" s="18"/>
      <c r="H3021" s="19"/>
      <c r="I3021" s="818" t="s">
        <v>198</v>
      </c>
      <c r="J3021" s="818" t="s">
        <v>3374</v>
      </c>
      <c r="K3021" s="818" t="s">
        <v>105</v>
      </c>
      <c r="L3021" s="819" t="s">
        <v>84</v>
      </c>
      <c r="M3021" s="826"/>
      <c r="N3021" s="124"/>
      <c r="O3021" s="827"/>
      <c r="P3021" s="827"/>
      <c r="Q3021" s="218"/>
      <c r="R3021" s="1202"/>
    </row>
    <row r="3022" spans="3:18" hidden="1" outlineLevel="2">
      <c r="C3022" s="7" t="s">
        <v>41</v>
      </c>
      <c r="D3022" s="96" t="s">
        <v>5983</v>
      </c>
      <c r="E3022" s="58" t="s">
        <v>8472</v>
      </c>
      <c r="F3022" s="237"/>
      <c r="G3022" s="18"/>
      <c r="H3022" s="19"/>
      <c r="I3022" s="818" t="s">
        <v>199</v>
      </c>
      <c r="J3022" s="818" t="s">
        <v>3375</v>
      </c>
      <c r="K3022" s="818" t="s">
        <v>132</v>
      </c>
      <c r="L3022" s="819" t="s">
        <v>84</v>
      </c>
      <c r="M3022" s="826"/>
      <c r="N3022" s="124"/>
      <c r="O3022" s="827"/>
      <c r="P3022" s="827"/>
      <c r="Q3022" s="218"/>
      <c r="R3022" s="1202"/>
    </row>
    <row r="3023" spans="3:18" hidden="1" outlineLevel="2">
      <c r="C3023" s="7" t="s">
        <v>41</v>
      </c>
      <c r="D3023" s="96" t="s">
        <v>5983</v>
      </c>
      <c r="E3023" s="58" t="s">
        <v>8472</v>
      </c>
      <c r="F3023" s="237"/>
      <c r="G3023" s="18"/>
      <c r="H3023" s="19"/>
      <c r="I3023" s="192" t="s">
        <v>200</v>
      </c>
      <c r="J3023" s="192" t="s">
        <v>3376</v>
      </c>
      <c r="K3023" s="192"/>
      <c r="L3023" s="953" t="s">
        <v>84</v>
      </c>
      <c r="M3023" s="66"/>
      <c r="N3023" s="23"/>
      <c r="O3023" s="192"/>
      <c r="P3023" s="192"/>
      <c r="Q3023" s="213" t="s">
        <v>688</v>
      </c>
      <c r="R3023" s="1202"/>
    </row>
    <row r="3024" spans="3:18" hidden="1" outlineLevel="2">
      <c r="C3024" s="7" t="s">
        <v>41</v>
      </c>
      <c r="D3024" s="96" t="s">
        <v>5983</v>
      </c>
      <c r="E3024" s="58" t="s">
        <v>8472</v>
      </c>
      <c r="F3024" s="237"/>
      <c r="G3024" s="18"/>
      <c r="H3024" s="19"/>
      <c r="I3024" s="818" t="s">
        <v>201</v>
      </c>
      <c r="J3024" s="818" t="s">
        <v>3377</v>
      </c>
      <c r="K3024" s="818" t="s">
        <v>105</v>
      </c>
      <c r="L3024" s="819" t="s">
        <v>688</v>
      </c>
      <c r="M3024" s="824" t="s">
        <v>5984</v>
      </c>
      <c r="N3024" s="385" t="s">
        <v>6746</v>
      </c>
      <c r="O3024" s="818" t="s">
        <v>6755</v>
      </c>
      <c r="P3024" s="818" t="s">
        <v>105</v>
      </c>
      <c r="Q3024" s="214" t="s">
        <v>688</v>
      </c>
      <c r="R3024" s="1202"/>
    </row>
    <row r="3025" spans="3:18" hidden="1" outlineLevel="2">
      <c r="C3025" s="7" t="s">
        <v>41</v>
      </c>
      <c r="D3025" s="96" t="s">
        <v>5983</v>
      </c>
      <c r="E3025" s="58" t="s">
        <v>8472</v>
      </c>
      <c r="F3025" s="237"/>
      <c r="G3025" s="18"/>
      <c r="H3025" s="19"/>
      <c r="I3025" s="818" t="s">
        <v>201</v>
      </c>
      <c r="J3025" s="818" t="s">
        <v>3377</v>
      </c>
      <c r="K3025" s="818" t="s">
        <v>105</v>
      </c>
      <c r="L3025" s="819" t="s">
        <v>84</v>
      </c>
      <c r="M3025" s="824" t="s">
        <v>5984</v>
      </c>
      <c r="N3025" s="10" t="s">
        <v>6747</v>
      </c>
      <c r="O3025" s="818" t="s">
        <v>6756</v>
      </c>
      <c r="P3025" s="818" t="s">
        <v>105</v>
      </c>
      <c r="Q3025" s="216" t="s">
        <v>84</v>
      </c>
      <c r="R3025" s="1202"/>
    </row>
    <row r="3026" spans="3:18" hidden="1" outlineLevel="2">
      <c r="C3026" s="7" t="s">
        <v>41</v>
      </c>
      <c r="D3026" s="96" t="s">
        <v>5983</v>
      </c>
      <c r="E3026" s="58" t="s">
        <v>8472</v>
      </c>
      <c r="F3026" s="237"/>
      <c r="G3026" s="18"/>
      <c r="H3026" s="19"/>
      <c r="I3026" s="818" t="s">
        <v>201</v>
      </c>
      <c r="J3026" s="818" t="s">
        <v>3377</v>
      </c>
      <c r="K3026" s="818" t="s">
        <v>105</v>
      </c>
      <c r="L3026" s="819" t="s">
        <v>84</v>
      </c>
      <c r="M3026" s="824" t="s">
        <v>5984</v>
      </c>
      <c r="N3026" s="10" t="s">
        <v>6748</v>
      </c>
      <c r="O3026" s="818" t="s">
        <v>6757</v>
      </c>
      <c r="P3026" s="818" t="s">
        <v>105</v>
      </c>
      <c r="Q3026" s="216" t="s">
        <v>84</v>
      </c>
      <c r="R3026" s="1202"/>
    </row>
    <row r="3027" spans="3:18" hidden="1" outlineLevel="2">
      <c r="C3027" s="7" t="s">
        <v>41</v>
      </c>
      <c r="D3027" s="96" t="s">
        <v>5983</v>
      </c>
      <c r="E3027" s="58" t="s">
        <v>8472</v>
      </c>
      <c r="F3027" s="237"/>
      <c r="G3027" s="18"/>
      <c r="H3027" s="19"/>
      <c r="I3027" s="818" t="s">
        <v>201</v>
      </c>
      <c r="J3027" s="818" t="s">
        <v>3377</v>
      </c>
      <c r="K3027" s="818" t="s">
        <v>105</v>
      </c>
      <c r="L3027" s="819" t="s">
        <v>84</v>
      </c>
      <c r="M3027" s="826"/>
      <c r="N3027" s="124"/>
      <c r="O3027" s="827"/>
      <c r="P3027" s="827"/>
      <c r="Q3027" s="218"/>
      <c r="R3027" s="1202"/>
    </row>
    <row r="3028" spans="3:18" hidden="1" outlineLevel="2">
      <c r="C3028" s="7" t="s">
        <v>41</v>
      </c>
      <c r="D3028" s="96" t="s">
        <v>5983</v>
      </c>
      <c r="E3028" s="58" t="s">
        <v>8472</v>
      </c>
      <c r="F3028" s="237"/>
      <c r="G3028" s="18"/>
      <c r="H3028" s="19"/>
      <c r="I3028" s="192" t="str">
        <f>"3164"</f>
        <v>3164</v>
      </c>
      <c r="J3028" s="192" t="s">
        <v>3378</v>
      </c>
      <c r="K3028" s="192" t="s">
        <v>105</v>
      </c>
      <c r="L3028" s="953" t="s">
        <v>84</v>
      </c>
      <c r="M3028" s="103" t="s">
        <v>5984</v>
      </c>
      <c r="N3028" s="386" t="s">
        <v>6749</v>
      </c>
      <c r="O3028" s="192" t="s">
        <v>6758</v>
      </c>
      <c r="P3028" s="192" t="s">
        <v>105</v>
      </c>
      <c r="Q3028" s="213" t="s">
        <v>688</v>
      </c>
      <c r="R3028" s="1202"/>
    </row>
    <row r="3029" spans="3:18" hidden="1" outlineLevel="2">
      <c r="C3029" s="7" t="s">
        <v>41</v>
      </c>
      <c r="D3029" s="96" t="s">
        <v>5983</v>
      </c>
      <c r="E3029" s="58" t="s">
        <v>8472</v>
      </c>
      <c r="F3029" s="237"/>
      <c r="G3029" s="18"/>
      <c r="H3029" s="19"/>
      <c r="I3029" s="192" t="str">
        <f>"3229"</f>
        <v>3229</v>
      </c>
      <c r="J3029" s="192" t="s">
        <v>3379</v>
      </c>
      <c r="K3029" s="192" t="s">
        <v>157</v>
      </c>
      <c r="L3029" s="953" t="s">
        <v>84</v>
      </c>
      <c r="M3029" s="128"/>
      <c r="N3029" s="129"/>
      <c r="O3029" s="956"/>
      <c r="P3029" s="956"/>
      <c r="Q3029" s="219"/>
      <c r="R3029" s="1202"/>
    </row>
    <row r="3030" spans="3:18" hidden="1" outlineLevel="2">
      <c r="C3030" s="7" t="s">
        <v>41</v>
      </c>
      <c r="D3030" s="96" t="s">
        <v>5983</v>
      </c>
      <c r="E3030" s="58" t="s">
        <v>8472</v>
      </c>
      <c r="F3030" s="237"/>
      <c r="G3030" s="18"/>
      <c r="H3030" s="19"/>
      <c r="I3030" s="192" t="str">
        <f>"3251"</f>
        <v>3251</v>
      </c>
      <c r="J3030" s="192" t="s">
        <v>3380</v>
      </c>
      <c r="K3030" s="192" t="s">
        <v>157</v>
      </c>
      <c r="L3030" s="953" t="s">
        <v>84</v>
      </c>
      <c r="M3030" s="103" t="s">
        <v>5984</v>
      </c>
      <c r="N3030" s="386" t="s">
        <v>6750</v>
      </c>
      <c r="O3030" s="192" t="s">
        <v>6759</v>
      </c>
      <c r="P3030" s="192" t="s">
        <v>157</v>
      </c>
      <c r="Q3030" s="213" t="s">
        <v>688</v>
      </c>
      <c r="R3030" s="1202"/>
    </row>
    <row r="3031" spans="3:18" ht="13.5" hidden="1" outlineLevel="2" thickBot="1">
      <c r="C3031" s="7" t="s">
        <v>41</v>
      </c>
      <c r="D3031" s="96" t="s">
        <v>5983</v>
      </c>
      <c r="E3031" s="58" t="s">
        <v>8472</v>
      </c>
      <c r="F3031" s="519"/>
      <c r="G3031" s="828"/>
      <c r="H3031" s="520"/>
      <c r="I3031" s="41" t="str">
        <f>"3207"</f>
        <v>3207</v>
      </c>
      <c r="J3031" s="41" t="s">
        <v>3381</v>
      </c>
      <c r="K3031" s="41" t="s">
        <v>132</v>
      </c>
      <c r="L3031" s="42" t="s">
        <v>84</v>
      </c>
      <c r="M3031" s="104" t="s">
        <v>5984</v>
      </c>
      <c r="N3031" s="387" t="s">
        <v>6751</v>
      </c>
      <c r="O3031" s="41" t="s">
        <v>7083</v>
      </c>
      <c r="P3031" s="41" t="s">
        <v>124</v>
      </c>
      <c r="Q3031" s="230" t="s">
        <v>688</v>
      </c>
      <c r="R3031" s="1203"/>
    </row>
    <row r="3032" spans="3:18" ht="13.5" hidden="1" outlineLevel="2" thickBot="1">
      <c r="C3032" s="7" t="s">
        <v>41</v>
      </c>
      <c r="D3032" s="96" t="s">
        <v>5983</v>
      </c>
      <c r="E3032" s="58" t="s">
        <v>8472</v>
      </c>
      <c r="F3032" s="198"/>
      <c r="G3032" s="198"/>
      <c r="H3032" s="198"/>
      <c r="I3032" s="198"/>
      <c r="J3032" s="198"/>
      <c r="K3032" s="198"/>
      <c r="L3032" s="198"/>
      <c r="M3032" s="9"/>
      <c r="N3032" s="9"/>
      <c r="O3032" s="9"/>
      <c r="P3032" s="9"/>
      <c r="Q3032" s="7"/>
    </row>
    <row r="3033" spans="3:18" ht="13.5" outlineLevel="1" collapsed="1" thickBot="1">
      <c r="C3033" s="7" t="s">
        <v>41</v>
      </c>
      <c r="D3033" s="96" t="s">
        <v>5983</v>
      </c>
      <c r="E3033" s="3" t="s">
        <v>8473</v>
      </c>
      <c r="F3033" s="13" t="s">
        <v>1162</v>
      </c>
      <c r="G3033" s="14">
        <v>105</v>
      </c>
      <c r="H3033" s="14">
        <v>34</v>
      </c>
      <c r="I3033" s="1198" t="s">
        <v>3824</v>
      </c>
      <c r="J3033" s="1199"/>
      <c r="K3033" s="1199"/>
      <c r="L3033" s="1200"/>
      <c r="M3033" s="120" t="s">
        <v>5984</v>
      </c>
      <c r="N3033" s="15"/>
      <c r="O3033" s="1199"/>
      <c r="P3033" s="1205"/>
      <c r="Q3033" s="64" t="s">
        <v>84</v>
      </c>
    </row>
    <row r="3034" spans="3:18" ht="13" hidden="1" customHeight="1" outlineLevel="2">
      <c r="C3034" s="7" t="s">
        <v>41</v>
      </c>
      <c r="D3034" s="96" t="s">
        <v>5983</v>
      </c>
      <c r="E3034" s="58" t="s">
        <v>8473</v>
      </c>
      <c r="F3034" s="17"/>
      <c r="G3034" s="18"/>
      <c r="H3034" s="19"/>
      <c r="I3034" s="26" t="str">
        <f>"3035"</f>
        <v>3035</v>
      </c>
      <c r="J3034" s="26" t="s">
        <v>3368</v>
      </c>
      <c r="K3034" s="26" t="s">
        <v>132</v>
      </c>
      <c r="L3034" s="27" t="s">
        <v>688</v>
      </c>
      <c r="M3034" s="59"/>
      <c r="N3034" s="10"/>
      <c r="O3034" s="47" t="s">
        <v>3706</v>
      </c>
      <c r="P3034" s="26" t="s">
        <v>132</v>
      </c>
      <c r="Q3034" s="222" t="s">
        <v>688</v>
      </c>
      <c r="R3034" s="1192" t="s">
        <v>5962</v>
      </c>
    </row>
    <row r="3035" spans="3:18" hidden="1" outlineLevel="2">
      <c r="C3035" s="7" t="s">
        <v>41</v>
      </c>
      <c r="D3035" s="96" t="s">
        <v>5983</v>
      </c>
      <c r="E3035" s="58" t="s">
        <v>8473</v>
      </c>
      <c r="F3035" s="17"/>
      <c r="G3035" s="18"/>
      <c r="H3035" s="19"/>
      <c r="I3035" s="20" t="s">
        <v>190</v>
      </c>
      <c r="J3035" s="20" t="s">
        <v>3369</v>
      </c>
      <c r="K3035" s="20"/>
      <c r="L3035" s="21" t="s">
        <v>84</v>
      </c>
      <c r="M3035" s="66"/>
      <c r="N3035" s="23"/>
      <c r="O3035" s="20"/>
      <c r="P3035" s="20"/>
      <c r="Q3035" s="213" t="s">
        <v>688</v>
      </c>
      <c r="R3035" s="1193"/>
    </row>
    <row r="3036" spans="3:18" hidden="1" outlineLevel="2">
      <c r="C3036" s="7" t="s">
        <v>41</v>
      </c>
      <c r="D3036" s="96" t="s">
        <v>5983</v>
      </c>
      <c r="E3036" s="58" t="s">
        <v>8473</v>
      </c>
      <c r="F3036" s="17"/>
      <c r="G3036" s="18"/>
      <c r="H3036" s="19"/>
      <c r="I3036" s="26" t="s">
        <v>191</v>
      </c>
      <c r="J3036" s="26" t="s">
        <v>3370</v>
      </c>
      <c r="K3036" s="26" t="s">
        <v>105</v>
      </c>
      <c r="L3036" s="27" t="s">
        <v>688</v>
      </c>
      <c r="M3036" s="97" t="s">
        <v>5984</v>
      </c>
      <c r="N3036" s="10" t="s">
        <v>1167</v>
      </c>
      <c r="O3036" s="26" t="s">
        <v>3824</v>
      </c>
      <c r="P3036" s="26" t="s">
        <v>105</v>
      </c>
      <c r="Q3036" s="214" t="s">
        <v>688</v>
      </c>
      <c r="R3036" s="1193"/>
    </row>
    <row r="3037" spans="3:18" hidden="1" outlineLevel="2">
      <c r="C3037" s="7" t="s">
        <v>41</v>
      </c>
      <c r="D3037" s="96" t="s">
        <v>5983</v>
      </c>
      <c r="E3037" s="58" t="s">
        <v>8473</v>
      </c>
      <c r="F3037" s="17"/>
      <c r="G3037" s="18"/>
      <c r="H3037" s="19"/>
      <c r="I3037" s="26" t="s">
        <v>193</v>
      </c>
      <c r="J3037" s="26" t="s">
        <v>3341</v>
      </c>
      <c r="K3037" s="26" t="s">
        <v>132</v>
      </c>
      <c r="L3037" s="27" t="s">
        <v>84</v>
      </c>
      <c r="M3037" s="529"/>
      <c r="N3037" s="530"/>
      <c r="O3037" s="550"/>
      <c r="P3037" s="172"/>
      <c r="Q3037" s="531"/>
      <c r="R3037" s="1193"/>
    </row>
    <row r="3038" spans="3:18" hidden="1" outlineLevel="2">
      <c r="C3038" s="7" t="s">
        <v>41</v>
      </c>
      <c r="D3038" s="96" t="s">
        <v>5983</v>
      </c>
      <c r="E3038" s="58" t="s">
        <v>8473</v>
      </c>
      <c r="F3038" s="17"/>
      <c r="G3038" s="18"/>
      <c r="H3038" s="19"/>
      <c r="I3038" s="26" t="s">
        <v>194</v>
      </c>
      <c r="J3038" s="26" t="s">
        <v>3342</v>
      </c>
      <c r="K3038" s="26" t="s">
        <v>132</v>
      </c>
      <c r="L3038" s="27" t="s">
        <v>84</v>
      </c>
      <c r="M3038" s="123"/>
      <c r="N3038" s="124"/>
      <c r="O3038" s="127"/>
      <c r="P3038" s="127"/>
      <c r="Q3038" s="218"/>
      <c r="R3038" s="1193"/>
    </row>
    <row r="3039" spans="3:18" hidden="1" outlineLevel="2">
      <c r="C3039" s="7" t="s">
        <v>41</v>
      </c>
      <c r="D3039" s="96" t="s">
        <v>5983</v>
      </c>
      <c r="E3039" s="58" t="s">
        <v>8473</v>
      </c>
      <c r="F3039" s="17"/>
      <c r="G3039" s="18"/>
      <c r="H3039" s="19"/>
      <c r="I3039" s="20" t="s">
        <v>195</v>
      </c>
      <c r="J3039" s="20" t="s">
        <v>3371</v>
      </c>
      <c r="K3039" s="20"/>
      <c r="L3039" s="21" t="s">
        <v>84</v>
      </c>
      <c r="M3039" s="128"/>
      <c r="N3039" s="129"/>
      <c r="O3039" s="138"/>
      <c r="P3039" s="138"/>
      <c r="Q3039" s="219"/>
      <c r="R3039" s="1193"/>
    </row>
    <row r="3040" spans="3:18" hidden="1" outlineLevel="2">
      <c r="C3040" s="7" t="s">
        <v>41</v>
      </c>
      <c r="D3040" s="96" t="s">
        <v>5983</v>
      </c>
      <c r="E3040" s="58" t="s">
        <v>8473</v>
      </c>
      <c r="F3040" s="17"/>
      <c r="G3040" s="18"/>
      <c r="H3040" s="19"/>
      <c r="I3040" s="26" t="s">
        <v>196</v>
      </c>
      <c r="J3040" s="26" t="s">
        <v>3372</v>
      </c>
      <c r="K3040" s="26" t="s">
        <v>105</v>
      </c>
      <c r="L3040" s="27" t="s">
        <v>688</v>
      </c>
      <c r="M3040" s="123"/>
      <c r="N3040" s="124"/>
      <c r="O3040" s="126"/>
      <c r="P3040" s="126"/>
      <c r="Q3040" s="218"/>
      <c r="R3040" s="1193"/>
    </row>
    <row r="3041" spans="3:18" hidden="1" outlineLevel="2">
      <c r="C3041" s="7" t="s">
        <v>41</v>
      </c>
      <c r="D3041" s="96" t="s">
        <v>5983</v>
      </c>
      <c r="E3041" s="58" t="s">
        <v>8473</v>
      </c>
      <c r="F3041" s="17"/>
      <c r="G3041" s="18"/>
      <c r="H3041" s="19"/>
      <c r="I3041" s="26" t="s">
        <v>196</v>
      </c>
      <c r="J3041" s="26" t="s">
        <v>3372</v>
      </c>
      <c r="K3041" s="26" t="s">
        <v>105</v>
      </c>
      <c r="L3041" s="27" t="s">
        <v>84</v>
      </c>
      <c r="M3041" s="123"/>
      <c r="N3041" s="124"/>
      <c r="O3041" s="126"/>
      <c r="P3041" s="126"/>
      <c r="Q3041" s="218"/>
      <c r="R3041" s="1193"/>
    </row>
    <row r="3042" spans="3:18" hidden="1" outlineLevel="2">
      <c r="C3042" s="7" t="s">
        <v>41</v>
      </c>
      <c r="D3042" s="96" t="s">
        <v>5983</v>
      </c>
      <c r="E3042" s="58" t="s">
        <v>8473</v>
      </c>
      <c r="F3042" s="17"/>
      <c r="G3042" s="18"/>
      <c r="H3042" s="19"/>
      <c r="I3042" s="26" t="s">
        <v>196</v>
      </c>
      <c r="J3042" s="26" t="s">
        <v>3372</v>
      </c>
      <c r="K3042" s="26" t="s">
        <v>105</v>
      </c>
      <c r="L3042" s="27" t="s">
        <v>84</v>
      </c>
      <c r="M3042" s="123"/>
      <c r="N3042" s="124"/>
      <c r="O3042" s="126"/>
      <c r="P3042" s="126"/>
      <c r="Q3042" s="218"/>
      <c r="R3042" s="1193"/>
    </row>
    <row r="3043" spans="3:18" hidden="1" outlineLevel="2">
      <c r="C3043" s="7" t="s">
        <v>41</v>
      </c>
      <c r="D3043" s="96" t="s">
        <v>5983</v>
      </c>
      <c r="E3043" s="58" t="s">
        <v>8473</v>
      </c>
      <c r="F3043" s="17"/>
      <c r="G3043" s="18"/>
      <c r="H3043" s="19"/>
      <c r="I3043" s="26" t="s">
        <v>196</v>
      </c>
      <c r="J3043" s="26" t="s">
        <v>3372</v>
      </c>
      <c r="K3043" s="26" t="s">
        <v>105</v>
      </c>
      <c r="L3043" s="27" t="s">
        <v>84</v>
      </c>
      <c r="M3043" s="123"/>
      <c r="N3043" s="124"/>
      <c r="O3043" s="126"/>
      <c r="P3043" s="126"/>
      <c r="Q3043" s="218"/>
      <c r="R3043" s="1193"/>
    </row>
    <row r="3044" spans="3:18" hidden="1" outlineLevel="2">
      <c r="C3044" s="7" t="s">
        <v>41</v>
      </c>
      <c r="D3044" s="96" t="s">
        <v>5983</v>
      </c>
      <c r="E3044" s="58" t="s">
        <v>8473</v>
      </c>
      <c r="F3044" s="17"/>
      <c r="G3044" s="18"/>
      <c r="H3044" s="19"/>
      <c r="I3044" s="26" t="s">
        <v>196</v>
      </c>
      <c r="J3044" s="26" t="s">
        <v>3372</v>
      </c>
      <c r="K3044" s="26" t="s">
        <v>105</v>
      </c>
      <c r="L3044" s="27" t="s">
        <v>84</v>
      </c>
      <c r="M3044" s="123"/>
      <c r="N3044" s="124"/>
      <c r="O3044" s="126"/>
      <c r="P3044" s="126"/>
      <c r="Q3044" s="218"/>
      <c r="R3044" s="1193"/>
    </row>
    <row r="3045" spans="3:18" hidden="1" outlineLevel="2">
      <c r="C3045" s="7" t="s">
        <v>41</v>
      </c>
      <c r="D3045" s="96" t="s">
        <v>5983</v>
      </c>
      <c r="E3045" s="58" t="s">
        <v>8473</v>
      </c>
      <c r="F3045" s="17"/>
      <c r="G3045" s="18"/>
      <c r="H3045" s="19"/>
      <c r="I3045" s="20" t="s">
        <v>197</v>
      </c>
      <c r="J3045" s="20" t="s">
        <v>3373</v>
      </c>
      <c r="K3045" s="20"/>
      <c r="L3045" s="21" t="s">
        <v>84</v>
      </c>
      <c r="M3045" s="128"/>
      <c r="N3045" s="129"/>
      <c r="O3045" s="131"/>
      <c r="P3045" s="131"/>
      <c r="Q3045" s="219"/>
      <c r="R3045" s="1193"/>
    </row>
    <row r="3046" spans="3:18" hidden="1" outlineLevel="2">
      <c r="C3046" s="7" t="s">
        <v>41</v>
      </c>
      <c r="D3046" s="96" t="s">
        <v>5983</v>
      </c>
      <c r="E3046" s="58" t="s">
        <v>8473</v>
      </c>
      <c r="F3046" s="17"/>
      <c r="G3046" s="18"/>
      <c r="H3046" s="19"/>
      <c r="I3046" s="26" t="s">
        <v>198</v>
      </c>
      <c r="J3046" s="26" t="s">
        <v>3374</v>
      </c>
      <c r="K3046" s="26" t="s">
        <v>105</v>
      </c>
      <c r="L3046" s="27" t="s">
        <v>688</v>
      </c>
      <c r="M3046" s="123"/>
      <c r="N3046" s="124"/>
      <c r="O3046" s="127"/>
      <c r="P3046" s="127"/>
      <c r="Q3046" s="218"/>
      <c r="R3046" s="1193"/>
    </row>
    <row r="3047" spans="3:18" hidden="1" outlineLevel="2">
      <c r="C3047" s="7" t="s">
        <v>41</v>
      </c>
      <c r="D3047" s="96" t="s">
        <v>5983</v>
      </c>
      <c r="E3047" s="58" t="s">
        <v>8473</v>
      </c>
      <c r="F3047" s="17"/>
      <c r="G3047" s="18"/>
      <c r="H3047" s="19"/>
      <c r="I3047" s="26" t="s">
        <v>198</v>
      </c>
      <c r="J3047" s="26" t="s">
        <v>3374</v>
      </c>
      <c r="K3047" s="26" t="s">
        <v>105</v>
      </c>
      <c r="L3047" s="27" t="s">
        <v>84</v>
      </c>
      <c r="M3047" s="123"/>
      <c r="N3047" s="124"/>
      <c r="O3047" s="127"/>
      <c r="P3047" s="127"/>
      <c r="Q3047" s="218"/>
      <c r="R3047" s="1193"/>
    </row>
    <row r="3048" spans="3:18" hidden="1" outlineLevel="2">
      <c r="C3048" s="7" t="s">
        <v>41</v>
      </c>
      <c r="D3048" s="96" t="s">
        <v>5983</v>
      </c>
      <c r="E3048" s="58" t="s">
        <v>8473</v>
      </c>
      <c r="F3048" s="17"/>
      <c r="G3048" s="18"/>
      <c r="H3048" s="19"/>
      <c r="I3048" s="26" t="s">
        <v>198</v>
      </c>
      <c r="J3048" s="26" t="s">
        <v>3374</v>
      </c>
      <c r="K3048" s="26" t="s">
        <v>105</v>
      </c>
      <c r="L3048" s="27" t="s">
        <v>84</v>
      </c>
      <c r="M3048" s="123"/>
      <c r="N3048" s="124"/>
      <c r="O3048" s="127"/>
      <c r="P3048" s="127"/>
      <c r="Q3048" s="218"/>
      <c r="R3048" s="1193"/>
    </row>
    <row r="3049" spans="3:18" hidden="1" outlineLevel="2">
      <c r="C3049" s="7" t="s">
        <v>41</v>
      </c>
      <c r="D3049" s="96" t="s">
        <v>5983</v>
      </c>
      <c r="E3049" s="58" t="s">
        <v>8473</v>
      </c>
      <c r="F3049" s="17"/>
      <c r="G3049" s="18"/>
      <c r="H3049" s="19"/>
      <c r="I3049" s="26" t="s">
        <v>198</v>
      </c>
      <c r="J3049" s="26" t="s">
        <v>3374</v>
      </c>
      <c r="K3049" s="26" t="s">
        <v>105</v>
      </c>
      <c r="L3049" s="27" t="s">
        <v>84</v>
      </c>
      <c r="M3049" s="123"/>
      <c r="N3049" s="124"/>
      <c r="O3049" s="127"/>
      <c r="P3049" s="127"/>
      <c r="Q3049" s="218"/>
      <c r="R3049" s="1193"/>
    </row>
    <row r="3050" spans="3:18" hidden="1" outlineLevel="2">
      <c r="C3050" s="7" t="s">
        <v>41</v>
      </c>
      <c r="D3050" s="96" t="s">
        <v>5983</v>
      </c>
      <c r="E3050" s="58" t="s">
        <v>8473</v>
      </c>
      <c r="F3050" s="17"/>
      <c r="G3050" s="18"/>
      <c r="H3050" s="19"/>
      <c r="I3050" s="26" t="s">
        <v>198</v>
      </c>
      <c r="J3050" s="26" t="s">
        <v>3374</v>
      </c>
      <c r="K3050" s="26" t="s">
        <v>105</v>
      </c>
      <c r="L3050" s="27" t="s">
        <v>84</v>
      </c>
      <c r="M3050" s="123"/>
      <c r="N3050" s="124"/>
      <c r="O3050" s="127"/>
      <c r="P3050" s="127"/>
      <c r="Q3050" s="218"/>
      <c r="R3050" s="1193"/>
    </row>
    <row r="3051" spans="3:18" hidden="1" outlineLevel="2">
      <c r="C3051" s="7" t="s">
        <v>41</v>
      </c>
      <c r="D3051" s="96" t="s">
        <v>5983</v>
      </c>
      <c r="E3051" s="58" t="s">
        <v>8473</v>
      </c>
      <c r="F3051" s="17"/>
      <c r="G3051" s="18"/>
      <c r="H3051" s="19"/>
      <c r="I3051" s="26" t="s">
        <v>199</v>
      </c>
      <c r="J3051" s="26" t="s">
        <v>3375</v>
      </c>
      <c r="K3051" s="26" t="s">
        <v>132</v>
      </c>
      <c r="L3051" s="27" t="s">
        <v>84</v>
      </c>
      <c r="M3051" s="123"/>
      <c r="N3051" s="124"/>
      <c r="O3051" s="127"/>
      <c r="P3051" s="127"/>
      <c r="Q3051" s="218"/>
      <c r="R3051" s="1193"/>
    </row>
    <row r="3052" spans="3:18" hidden="1" outlineLevel="2">
      <c r="C3052" s="7" t="s">
        <v>41</v>
      </c>
      <c r="D3052" s="96" t="s">
        <v>5983</v>
      </c>
      <c r="E3052" s="58" t="s">
        <v>8473</v>
      </c>
      <c r="F3052" s="17"/>
      <c r="G3052" s="18"/>
      <c r="H3052" s="19"/>
      <c r="I3052" s="20" t="s">
        <v>200</v>
      </c>
      <c r="J3052" s="20" t="s">
        <v>3376</v>
      </c>
      <c r="K3052" s="20"/>
      <c r="L3052" s="21" t="s">
        <v>84</v>
      </c>
      <c r="M3052" s="128"/>
      <c r="N3052" s="129"/>
      <c r="O3052" s="131"/>
      <c r="P3052" s="131"/>
      <c r="Q3052" s="219"/>
      <c r="R3052" s="1193"/>
    </row>
    <row r="3053" spans="3:18" hidden="1" outlineLevel="2">
      <c r="C3053" s="7" t="s">
        <v>41</v>
      </c>
      <c r="D3053" s="96" t="s">
        <v>5983</v>
      </c>
      <c r="E3053" s="58" t="s">
        <v>8473</v>
      </c>
      <c r="F3053" s="17"/>
      <c r="G3053" s="18"/>
      <c r="H3053" s="19"/>
      <c r="I3053" s="26" t="s">
        <v>201</v>
      </c>
      <c r="J3053" s="26" t="s">
        <v>3377</v>
      </c>
      <c r="K3053" s="26" t="s">
        <v>105</v>
      </c>
      <c r="L3053" s="27" t="s">
        <v>688</v>
      </c>
      <c r="M3053" s="148"/>
      <c r="N3053" s="149"/>
      <c r="O3053" s="127"/>
      <c r="P3053" s="127"/>
      <c r="Q3053" s="218"/>
      <c r="R3053" s="1193"/>
    </row>
    <row r="3054" spans="3:18" hidden="1" outlineLevel="2">
      <c r="C3054" s="7" t="s">
        <v>41</v>
      </c>
      <c r="D3054" s="96" t="s">
        <v>5983</v>
      </c>
      <c r="E3054" s="58" t="s">
        <v>8473</v>
      </c>
      <c r="F3054" s="17"/>
      <c r="G3054" s="18"/>
      <c r="H3054" s="19"/>
      <c r="I3054" s="26" t="s">
        <v>201</v>
      </c>
      <c r="J3054" s="26" t="s">
        <v>3377</v>
      </c>
      <c r="K3054" s="26" t="s">
        <v>105</v>
      </c>
      <c r="L3054" s="27" t="s">
        <v>84</v>
      </c>
      <c r="M3054" s="123"/>
      <c r="N3054" s="124"/>
      <c r="O3054" s="127"/>
      <c r="P3054" s="127"/>
      <c r="Q3054" s="218"/>
      <c r="R3054" s="1193"/>
    </row>
    <row r="3055" spans="3:18" hidden="1" outlineLevel="2">
      <c r="C3055" s="7" t="s">
        <v>41</v>
      </c>
      <c r="D3055" s="96" t="s">
        <v>5983</v>
      </c>
      <c r="E3055" s="58" t="s">
        <v>8473</v>
      </c>
      <c r="F3055" s="17"/>
      <c r="G3055" s="18"/>
      <c r="H3055" s="19"/>
      <c r="I3055" s="26" t="s">
        <v>201</v>
      </c>
      <c r="J3055" s="26" t="s">
        <v>3377</v>
      </c>
      <c r="K3055" s="26" t="s">
        <v>105</v>
      </c>
      <c r="L3055" s="27" t="s">
        <v>84</v>
      </c>
      <c r="M3055" s="123"/>
      <c r="N3055" s="124"/>
      <c r="O3055" s="127"/>
      <c r="P3055" s="127"/>
      <c r="Q3055" s="218"/>
      <c r="R3055" s="1193"/>
    </row>
    <row r="3056" spans="3:18" hidden="1" outlineLevel="2">
      <c r="C3056" s="7" t="s">
        <v>41</v>
      </c>
      <c r="D3056" s="96" t="s">
        <v>5983</v>
      </c>
      <c r="E3056" s="58" t="s">
        <v>8473</v>
      </c>
      <c r="F3056" s="17"/>
      <c r="G3056" s="18"/>
      <c r="H3056" s="19"/>
      <c r="I3056" s="26" t="s">
        <v>201</v>
      </c>
      <c r="J3056" s="26" t="s">
        <v>3377</v>
      </c>
      <c r="K3056" s="26" t="s">
        <v>105</v>
      </c>
      <c r="L3056" s="27" t="s">
        <v>84</v>
      </c>
      <c r="M3056" s="123"/>
      <c r="N3056" s="124"/>
      <c r="O3056" s="127"/>
      <c r="P3056" s="127"/>
      <c r="Q3056" s="218"/>
      <c r="R3056" s="1193"/>
    </row>
    <row r="3057" spans="3:18" hidden="1" outlineLevel="2">
      <c r="C3057" s="7" t="s">
        <v>41</v>
      </c>
      <c r="D3057" s="96" t="s">
        <v>5983</v>
      </c>
      <c r="E3057" s="58" t="s">
        <v>8473</v>
      </c>
      <c r="F3057" s="17"/>
      <c r="G3057" s="18"/>
      <c r="H3057" s="19"/>
      <c r="I3057" s="20" t="str">
        <f>"3164"</f>
        <v>3164</v>
      </c>
      <c r="J3057" s="20" t="s">
        <v>3378</v>
      </c>
      <c r="K3057" s="20" t="s">
        <v>105</v>
      </c>
      <c r="L3057" s="21" t="s">
        <v>84</v>
      </c>
      <c r="M3057" s="132"/>
      <c r="N3057" s="133"/>
      <c r="O3057" s="131"/>
      <c r="P3057" s="131"/>
      <c r="Q3057" s="219"/>
      <c r="R3057" s="1193"/>
    </row>
    <row r="3058" spans="3:18" hidden="1" outlineLevel="2">
      <c r="C3058" s="7" t="s">
        <v>41</v>
      </c>
      <c r="D3058" s="96" t="s">
        <v>5983</v>
      </c>
      <c r="E3058" s="58" t="s">
        <v>8473</v>
      </c>
      <c r="F3058" s="17"/>
      <c r="G3058" s="18"/>
      <c r="H3058" s="19"/>
      <c r="I3058" s="20" t="str">
        <f>"3229"</f>
        <v>3229</v>
      </c>
      <c r="J3058" s="20" t="s">
        <v>3379</v>
      </c>
      <c r="K3058" s="20" t="s">
        <v>157</v>
      </c>
      <c r="L3058" s="21" t="s">
        <v>84</v>
      </c>
      <c r="M3058" s="128"/>
      <c r="N3058" s="129"/>
      <c r="O3058" s="131"/>
      <c r="P3058" s="131"/>
      <c r="Q3058" s="219"/>
      <c r="R3058" s="1193"/>
    </row>
    <row r="3059" spans="3:18" hidden="1" outlineLevel="2">
      <c r="C3059" s="7" t="s">
        <v>41</v>
      </c>
      <c r="D3059" s="96" t="s">
        <v>5983</v>
      </c>
      <c r="E3059" s="58" t="s">
        <v>8473</v>
      </c>
      <c r="F3059" s="17"/>
      <c r="G3059" s="18"/>
      <c r="H3059" s="19"/>
      <c r="I3059" s="20" t="str">
        <f>"3251"</f>
        <v>3251</v>
      </c>
      <c r="J3059" s="20" t="s">
        <v>3380</v>
      </c>
      <c r="K3059" s="20" t="s">
        <v>157</v>
      </c>
      <c r="L3059" s="21" t="s">
        <v>84</v>
      </c>
      <c r="M3059" s="132"/>
      <c r="N3059" s="133"/>
      <c r="O3059" s="131"/>
      <c r="P3059" s="131"/>
      <c r="Q3059" s="219"/>
      <c r="R3059" s="1193"/>
    </row>
    <row r="3060" spans="3:18" ht="13.5" hidden="1" outlineLevel="2" thickBot="1">
      <c r="C3060" s="7" t="s">
        <v>41</v>
      </c>
      <c r="D3060" s="96" t="s">
        <v>5983</v>
      </c>
      <c r="E3060" s="58" t="s">
        <v>8473</v>
      </c>
      <c r="F3060" s="38"/>
      <c r="G3060" s="39"/>
      <c r="H3060" s="40"/>
      <c r="I3060" s="41" t="str">
        <f>"3207"</f>
        <v>3207</v>
      </c>
      <c r="J3060" s="41" t="s">
        <v>3381</v>
      </c>
      <c r="K3060" s="41" t="s">
        <v>132</v>
      </c>
      <c r="L3060" s="42" t="s">
        <v>84</v>
      </c>
      <c r="M3060" s="135"/>
      <c r="N3060" s="136"/>
      <c r="O3060" s="137"/>
      <c r="P3060" s="137"/>
      <c r="Q3060" s="220"/>
      <c r="R3060" s="1195"/>
    </row>
    <row r="3061" spans="3:18" ht="13.5" hidden="1" outlineLevel="2" thickBot="1">
      <c r="C3061" s="7" t="s">
        <v>41</v>
      </c>
      <c r="D3061" s="96" t="s">
        <v>5983</v>
      </c>
      <c r="E3061" s="58" t="s">
        <v>8473</v>
      </c>
      <c r="F3061" s="198"/>
      <c r="G3061" s="198"/>
      <c r="H3061" s="198"/>
      <c r="I3061" s="198"/>
      <c r="J3061" s="198"/>
      <c r="K3061" s="198"/>
      <c r="L3061" s="198"/>
      <c r="M3061" s="9"/>
      <c r="N3061" s="9"/>
      <c r="O3061" s="9"/>
      <c r="P3061" s="9"/>
      <c r="Q3061" s="7"/>
    </row>
    <row r="3062" spans="3:18" ht="13.5" outlineLevel="1" collapsed="1" thickBot="1">
      <c r="C3062" s="7" t="s">
        <v>41</v>
      </c>
      <c r="D3062" s="96" t="s">
        <v>5983</v>
      </c>
      <c r="E3062" s="3" t="s">
        <v>8474</v>
      </c>
      <c r="F3062" s="13" t="s">
        <v>621</v>
      </c>
      <c r="G3062" s="14">
        <v>113</v>
      </c>
      <c r="H3062" s="14">
        <v>38</v>
      </c>
      <c r="I3062" s="1198" t="s">
        <v>3590</v>
      </c>
      <c r="J3062" s="1199"/>
      <c r="K3062" s="1199"/>
      <c r="L3062" s="1200"/>
      <c r="M3062" s="121" t="s">
        <v>5984</v>
      </c>
      <c r="N3062" s="15"/>
      <c r="O3062" s="1190" t="s">
        <v>3990</v>
      </c>
      <c r="P3062" s="1197"/>
      <c r="Q3062" s="212" t="s">
        <v>109</v>
      </c>
    </row>
    <row r="3063" spans="3:18" ht="13" hidden="1" customHeight="1" outlineLevel="2">
      <c r="C3063" s="7" t="s">
        <v>41</v>
      </c>
      <c r="D3063" s="96" t="s">
        <v>5983</v>
      </c>
      <c r="E3063" s="119" t="s">
        <v>8474</v>
      </c>
      <c r="F3063" s="17"/>
      <c r="G3063" s="18"/>
      <c r="H3063" s="19"/>
      <c r="I3063" s="26" t="str">
        <f>"5463"</f>
        <v>5463</v>
      </c>
      <c r="J3063" s="26" t="s">
        <v>3450</v>
      </c>
      <c r="K3063" s="33" t="s">
        <v>132</v>
      </c>
      <c r="L3063" s="31" t="s">
        <v>688</v>
      </c>
      <c r="M3063" s="254"/>
      <c r="N3063" s="252"/>
      <c r="O3063" s="89" t="s">
        <v>741</v>
      </c>
      <c r="P3063" s="88" t="s">
        <v>132</v>
      </c>
      <c r="Q3063" s="214" t="s">
        <v>688</v>
      </c>
      <c r="R3063" s="1228" t="s">
        <v>5963</v>
      </c>
    </row>
    <row r="3064" spans="3:18" hidden="1" outlineLevel="2">
      <c r="C3064" s="7" t="s">
        <v>41</v>
      </c>
      <c r="D3064" s="96" t="s">
        <v>5983</v>
      </c>
      <c r="E3064" s="119" t="s">
        <v>8474</v>
      </c>
      <c r="F3064" s="17"/>
      <c r="G3064" s="18"/>
      <c r="H3064" s="19"/>
      <c r="I3064" s="20" t="s">
        <v>345</v>
      </c>
      <c r="J3064" s="20" t="s">
        <v>3451</v>
      </c>
      <c r="K3064" s="24"/>
      <c r="L3064" s="25" t="s">
        <v>84</v>
      </c>
      <c r="M3064" s="205"/>
      <c r="N3064" s="255"/>
      <c r="O3064" s="270"/>
      <c r="P3064" s="270"/>
      <c r="Q3064" s="219"/>
      <c r="R3064" s="1193"/>
    </row>
    <row r="3065" spans="3:18" hidden="1" outlineLevel="2">
      <c r="C3065" s="7" t="s">
        <v>41</v>
      </c>
      <c r="D3065" s="96" t="s">
        <v>5983</v>
      </c>
      <c r="E3065" s="119" t="s">
        <v>8474</v>
      </c>
      <c r="F3065" s="17"/>
      <c r="G3065" s="18"/>
      <c r="H3065" s="19"/>
      <c r="I3065" s="26" t="s">
        <v>346</v>
      </c>
      <c r="J3065" s="26" t="s">
        <v>3452</v>
      </c>
      <c r="K3065" s="33" t="s">
        <v>105</v>
      </c>
      <c r="L3065" s="31" t="s">
        <v>84</v>
      </c>
      <c r="M3065" s="203"/>
      <c r="N3065" s="256"/>
      <c r="O3065" s="171"/>
      <c r="P3065" s="171"/>
      <c r="Q3065" s="218"/>
      <c r="R3065" s="1193"/>
    </row>
    <row r="3066" spans="3:18" hidden="1" outlineLevel="2">
      <c r="C3066" s="7" t="s">
        <v>41</v>
      </c>
      <c r="D3066" s="96" t="s">
        <v>5983</v>
      </c>
      <c r="E3066" s="119" t="s">
        <v>8474</v>
      </c>
      <c r="F3066" s="17"/>
      <c r="G3066" s="18"/>
      <c r="H3066" s="19"/>
      <c r="I3066" s="54" t="s">
        <v>347</v>
      </c>
      <c r="J3066" s="54" t="s">
        <v>3453</v>
      </c>
      <c r="K3066" s="73" t="s">
        <v>132</v>
      </c>
      <c r="L3066" s="55" t="s">
        <v>84</v>
      </c>
      <c r="M3066" s="203"/>
      <c r="N3066" s="256"/>
      <c r="O3066" s="171"/>
      <c r="P3066" s="171"/>
      <c r="Q3066" s="218"/>
      <c r="R3066" s="1193"/>
    </row>
    <row r="3067" spans="3:18" hidden="1" outlineLevel="2">
      <c r="C3067" s="7" t="s">
        <v>41</v>
      </c>
      <c r="D3067" s="96" t="s">
        <v>5983</v>
      </c>
      <c r="E3067" s="119" t="s">
        <v>8474</v>
      </c>
      <c r="F3067" s="17"/>
      <c r="G3067" s="18"/>
      <c r="H3067" s="19"/>
      <c r="I3067" s="34" t="str">
        <f>"4471"</f>
        <v>4471</v>
      </c>
      <c r="J3067" s="34" t="s">
        <v>3454</v>
      </c>
      <c r="K3067" s="36" t="s">
        <v>132</v>
      </c>
      <c r="L3067" s="74" t="s">
        <v>84</v>
      </c>
      <c r="M3067" s="257"/>
      <c r="N3067" s="258"/>
      <c r="O3067" s="277" t="s">
        <v>770</v>
      </c>
      <c r="P3067" s="253" t="s">
        <v>132</v>
      </c>
      <c r="Q3067" s="217" t="s">
        <v>688</v>
      </c>
      <c r="R3067" s="1193"/>
    </row>
    <row r="3068" spans="3:18" hidden="1" outlineLevel="2">
      <c r="C3068" s="7" t="s">
        <v>41</v>
      </c>
      <c r="D3068" s="96" t="s">
        <v>5983</v>
      </c>
      <c r="E3068" s="119" t="s">
        <v>8474</v>
      </c>
      <c r="F3068" s="17"/>
      <c r="G3068" s="18"/>
      <c r="H3068" s="19"/>
      <c r="I3068" s="26" t="str">
        <f>"1227"</f>
        <v>1227</v>
      </c>
      <c r="J3068" s="26" t="s">
        <v>3455</v>
      </c>
      <c r="K3068" s="33" t="s">
        <v>132</v>
      </c>
      <c r="L3068" s="31" t="s">
        <v>84</v>
      </c>
      <c r="M3068" s="281"/>
      <c r="N3068" s="282"/>
      <c r="O3068" s="272"/>
      <c r="P3068" s="272"/>
      <c r="Q3068" s="227"/>
      <c r="R3068" s="1193"/>
    </row>
    <row r="3069" spans="3:18" hidden="1" outlineLevel="2">
      <c r="C3069" s="7" t="s">
        <v>41</v>
      </c>
      <c r="D3069" s="96" t="s">
        <v>5983</v>
      </c>
      <c r="E3069" s="119" t="s">
        <v>8474</v>
      </c>
      <c r="F3069" s="17"/>
      <c r="G3069" s="18"/>
      <c r="H3069" s="19"/>
      <c r="I3069" s="20" t="s">
        <v>348</v>
      </c>
      <c r="J3069" s="20" t="s">
        <v>3456</v>
      </c>
      <c r="K3069" s="24"/>
      <c r="L3069" s="25" t="s">
        <v>84</v>
      </c>
      <c r="M3069" s="259"/>
      <c r="N3069" s="260"/>
      <c r="O3069" s="88"/>
      <c r="P3069" s="88"/>
      <c r="Q3069" s="214" t="s">
        <v>688</v>
      </c>
      <c r="R3069" s="1193"/>
    </row>
    <row r="3070" spans="3:18" hidden="1" outlineLevel="2">
      <c r="C3070" s="7" t="s">
        <v>41</v>
      </c>
      <c r="D3070" s="96" t="s">
        <v>5983</v>
      </c>
      <c r="E3070" s="119" t="s">
        <v>8474</v>
      </c>
      <c r="F3070" s="17"/>
      <c r="G3070" s="18"/>
      <c r="H3070" s="19"/>
      <c r="I3070" s="26" t="s">
        <v>349</v>
      </c>
      <c r="J3070" s="26" t="s">
        <v>3457</v>
      </c>
      <c r="K3070" s="33" t="s">
        <v>132</v>
      </c>
      <c r="L3070" s="31" t="s">
        <v>84</v>
      </c>
      <c r="M3070" s="259"/>
      <c r="N3070" s="260"/>
      <c r="O3070" s="89" t="s">
        <v>746</v>
      </c>
      <c r="P3070" s="88" t="s">
        <v>132</v>
      </c>
      <c r="Q3070" s="214" t="s">
        <v>688</v>
      </c>
      <c r="R3070" s="1193"/>
    </row>
    <row r="3071" spans="3:18" hidden="1" outlineLevel="2">
      <c r="C3071" s="7" t="s">
        <v>41</v>
      </c>
      <c r="D3071" s="96" t="s">
        <v>5983</v>
      </c>
      <c r="E3071" s="119" t="s">
        <v>8474</v>
      </c>
      <c r="F3071" s="17"/>
      <c r="G3071" s="18"/>
      <c r="H3071" s="19"/>
      <c r="I3071" s="26" t="s">
        <v>350</v>
      </c>
      <c r="J3071" s="26" t="s">
        <v>3341</v>
      </c>
      <c r="K3071" s="33" t="s">
        <v>132</v>
      </c>
      <c r="L3071" s="31" t="s">
        <v>84</v>
      </c>
      <c r="M3071" s="203"/>
      <c r="N3071" s="256"/>
      <c r="O3071" s="171"/>
      <c r="P3071" s="171"/>
      <c r="Q3071" s="218"/>
      <c r="R3071" s="1193"/>
    </row>
    <row r="3072" spans="3:18" hidden="1" outlineLevel="2">
      <c r="C3072" s="7" t="s">
        <v>41</v>
      </c>
      <c r="D3072" s="96" t="s">
        <v>5983</v>
      </c>
      <c r="E3072" s="119" t="s">
        <v>8474</v>
      </c>
      <c r="F3072" s="17"/>
      <c r="G3072" s="18"/>
      <c r="H3072" s="19"/>
      <c r="I3072" s="26" t="s">
        <v>351</v>
      </c>
      <c r="J3072" s="26" t="s">
        <v>3342</v>
      </c>
      <c r="K3072" s="33" t="s">
        <v>132</v>
      </c>
      <c r="L3072" s="31" t="s">
        <v>84</v>
      </c>
      <c r="M3072" s="203"/>
      <c r="N3072" s="256"/>
      <c r="O3072" s="171"/>
      <c r="P3072" s="171"/>
      <c r="Q3072" s="218"/>
      <c r="R3072" s="1193"/>
    </row>
    <row r="3073" spans="3:18" hidden="1" outlineLevel="2">
      <c r="C3073" s="7" t="s">
        <v>41</v>
      </c>
      <c r="D3073" s="96" t="s">
        <v>5983</v>
      </c>
      <c r="E3073" s="119" t="s">
        <v>8474</v>
      </c>
      <c r="F3073" s="17"/>
      <c r="G3073" s="18"/>
      <c r="H3073" s="19"/>
      <c r="I3073" s="26" t="s">
        <v>352</v>
      </c>
      <c r="J3073" s="26" t="s">
        <v>353</v>
      </c>
      <c r="K3073" s="33" t="s">
        <v>105</v>
      </c>
      <c r="L3073" s="31" t="s">
        <v>84</v>
      </c>
      <c r="M3073" s="203"/>
      <c r="N3073" s="256"/>
      <c r="O3073" s="171"/>
      <c r="P3073" s="171"/>
      <c r="Q3073" s="218"/>
      <c r="R3073" s="1193"/>
    </row>
    <row r="3074" spans="3:18" ht="13.5" hidden="1" outlineLevel="2" thickBot="1">
      <c r="C3074" s="7" t="s">
        <v>41</v>
      </c>
      <c r="D3074" s="96" t="s">
        <v>5983</v>
      </c>
      <c r="E3074" s="119" t="s">
        <v>8474</v>
      </c>
      <c r="F3074" s="38"/>
      <c r="G3074" s="39"/>
      <c r="H3074" s="40"/>
      <c r="I3074" s="48" t="s">
        <v>352</v>
      </c>
      <c r="J3074" s="48" t="s">
        <v>353</v>
      </c>
      <c r="K3074" s="273" t="s">
        <v>105</v>
      </c>
      <c r="L3074" s="60" t="s">
        <v>84</v>
      </c>
      <c r="M3074" s="261"/>
      <c r="N3074" s="262"/>
      <c r="O3074" s="266"/>
      <c r="P3074" s="266"/>
      <c r="Q3074" s="221"/>
      <c r="R3074" s="1195"/>
    </row>
    <row r="3075" spans="3:18" ht="13.5" hidden="1" outlineLevel="2" thickBot="1">
      <c r="C3075" s="7" t="s">
        <v>41</v>
      </c>
      <c r="D3075" s="96" t="s">
        <v>5983</v>
      </c>
      <c r="E3075" s="119" t="s">
        <v>8474</v>
      </c>
      <c r="F3075" s="198"/>
      <c r="G3075" s="198"/>
      <c r="H3075" s="198"/>
      <c r="I3075" s="198"/>
      <c r="J3075" s="198"/>
      <c r="K3075" s="198"/>
      <c r="L3075" s="198"/>
      <c r="M3075" s="9"/>
      <c r="N3075" s="9"/>
      <c r="O3075" s="9"/>
      <c r="P3075" s="9"/>
      <c r="Q3075" s="7"/>
    </row>
    <row r="3076" spans="3:18" ht="13.5" outlineLevel="1" collapsed="1" thickBot="1">
      <c r="C3076" s="7" t="s">
        <v>41</v>
      </c>
      <c r="D3076" s="96" t="s">
        <v>5983</v>
      </c>
      <c r="E3076" s="3" t="s">
        <v>8475</v>
      </c>
      <c r="F3076" s="13" t="s">
        <v>473</v>
      </c>
      <c r="G3076" s="14">
        <v>120</v>
      </c>
      <c r="H3076" s="14">
        <v>41</v>
      </c>
      <c r="I3076" s="1198" t="s">
        <v>3867</v>
      </c>
      <c r="J3076" s="1199"/>
      <c r="K3076" s="1199"/>
      <c r="L3076" s="1200"/>
      <c r="M3076" s="121" t="s">
        <v>5984</v>
      </c>
      <c r="N3076" s="15"/>
      <c r="O3076" s="1190" t="s">
        <v>3990</v>
      </c>
      <c r="P3076" s="1197"/>
      <c r="Q3076" s="212" t="s">
        <v>109</v>
      </c>
    </row>
    <row r="3077" spans="3:18" hidden="1" outlineLevel="2">
      <c r="C3077" s="7" t="s">
        <v>41</v>
      </c>
      <c r="D3077" s="96" t="s">
        <v>5983</v>
      </c>
      <c r="E3077" s="119" t="s">
        <v>8475</v>
      </c>
      <c r="F3077" s="17"/>
      <c r="G3077" s="18"/>
      <c r="H3077" s="19"/>
      <c r="I3077" s="26" t="s">
        <v>266</v>
      </c>
      <c r="J3077" s="26" t="s">
        <v>3428</v>
      </c>
      <c r="K3077" s="26"/>
      <c r="L3077" s="27" t="s">
        <v>688</v>
      </c>
      <c r="M3077" s="59"/>
      <c r="N3077" s="10"/>
      <c r="O3077" s="26"/>
      <c r="P3077" s="26"/>
      <c r="Q3077" s="222" t="s">
        <v>688</v>
      </c>
      <c r="R3077" s="1228" t="s">
        <v>5963</v>
      </c>
    </row>
    <row r="3078" spans="3:18" hidden="1" outlineLevel="2">
      <c r="C3078" s="7" t="s">
        <v>41</v>
      </c>
      <c r="D3078" s="96" t="s">
        <v>5983</v>
      </c>
      <c r="E3078" s="119" t="s">
        <v>8475</v>
      </c>
      <c r="F3078" s="17"/>
      <c r="G3078" s="18"/>
      <c r="H3078" s="19"/>
      <c r="I3078" s="26" t="s">
        <v>267</v>
      </c>
      <c r="J3078" s="26" t="s">
        <v>3429</v>
      </c>
      <c r="K3078" s="26" t="s">
        <v>132</v>
      </c>
      <c r="L3078" s="27" t="s">
        <v>688</v>
      </c>
      <c r="M3078" s="71"/>
      <c r="N3078" s="72"/>
      <c r="O3078" s="47" t="s">
        <v>743</v>
      </c>
      <c r="P3078" s="26" t="s">
        <v>132</v>
      </c>
      <c r="Q3078" s="214" t="s">
        <v>688</v>
      </c>
      <c r="R3078" s="1193"/>
    </row>
    <row r="3079" spans="3:18" hidden="1" outlineLevel="2">
      <c r="C3079" s="7" t="s">
        <v>41</v>
      </c>
      <c r="D3079" s="96" t="s">
        <v>5983</v>
      </c>
      <c r="E3079" s="119" t="s">
        <v>8475</v>
      </c>
      <c r="F3079" s="17"/>
      <c r="G3079" s="18"/>
      <c r="H3079" s="19"/>
      <c r="I3079" s="26" t="s">
        <v>268</v>
      </c>
      <c r="J3079" s="26" t="s">
        <v>3430</v>
      </c>
      <c r="K3079" s="26" t="s">
        <v>269</v>
      </c>
      <c r="L3079" s="27" t="s">
        <v>84</v>
      </c>
      <c r="M3079" s="97" t="s">
        <v>5984</v>
      </c>
      <c r="N3079" s="385" t="s">
        <v>622</v>
      </c>
      <c r="O3079" s="26" t="s">
        <v>3930</v>
      </c>
      <c r="P3079" s="26" t="s">
        <v>790</v>
      </c>
      <c r="Q3079" s="214" t="s">
        <v>688</v>
      </c>
      <c r="R3079" s="1193"/>
    </row>
    <row r="3080" spans="3:18" hidden="1" outlineLevel="2">
      <c r="C3080" s="7" t="s">
        <v>41</v>
      </c>
      <c r="D3080" s="96" t="s">
        <v>5983</v>
      </c>
      <c r="E3080" s="119" t="s">
        <v>8475</v>
      </c>
      <c r="F3080" s="17"/>
      <c r="G3080" s="18"/>
      <c r="H3080" s="19"/>
      <c r="I3080" s="26" t="s">
        <v>270</v>
      </c>
      <c r="J3080" s="26" t="s">
        <v>3396</v>
      </c>
      <c r="K3080" s="26" t="s">
        <v>132</v>
      </c>
      <c r="L3080" s="27" t="s">
        <v>84</v>
      </c>
      <c r="M3080" s="123"/>
      <c r="N3080" s="124"/>
      <c r="O3080" s="127"/>
      <c r="P3080" s="127"/>
      <c r="Q3080" s="218"/>
      <c r="R3080" s="1193"/>
    </row>
    <row r="3081" spans="3:18" hidden="1" outlineLevel="2">
      <c r="C3081" s="7" t="s">
        <v>41</v>
      </c>
      <c r="D3081" s="96" t="s">
        <v>5983</v>
      </c>
      <c r="E3081" s="119" t="s">
        <v>8475</v>
      </c>
      <c r="F3081" s="17"/>
      <c r="G3081" s="18"/>
      <c r="H3081" s="19"/>
      <c r="I3081" s="26" t="s">
        <v>271</v>
      </c>
      <c r="J3081" s="26" t="s">
        <v>3411</v>
      </c>
      <c r="K3081" s="26" t="s">
        <v>132</v>
      </c>
      <c r="L3081" s="27" t="s">
        <v>84</v>
      </c>
      <c r="M3081" s="123"/>
      <c r="N3081" s="124"/>
      <c r="O3081" s="127"/>
      <c r="P3081" s="127"/>
      <c r="Q3081" s="218"/>
      <c r="R3081" s="1193"/>
    </row>
    <row r="3082" spans="3:18" ht="13.5" hidden="1" outlineLevel="2" thickBot="1">
      <c r="C3082" s="7" t="s">
        <v>41</v>
      </c>
      <c r="D3082" s="96" t="s">
        <v>5983</v>
      </c>
      <c r="E3082" s="119" t="s">
        <v>8475</v>
      </c>
      <c r="F3082" s="38"/>
      <c r="G3082" s="39"/>
      <c r="H3082" s="40"/>
      <c r="I3082" s="48" t="s">
        <v>272</v>
      </c>
      <c r="J3082" s="48" t="s">
        <v>3431</v>
      </c>
      <c r="K3082" s="48" t="s">
        <v>132</v>
      </c>
      <c r="L3082" s="49" t="s">
        <v>84</v>
      </c>
      <c r="M3082" s="139"/>
      <c r="N3082" s="140"/>
      <c r="O3082" s="151"/>
      <c r="P3082" s="151"/>
      <c r="Q3082" s="221"/>
      <c r="R3082" s="1195"/>
    </row>
    <row r="3083" spans="3:18" ht="13.5" hidden="1" outlineLevel="2" thickBot="1">
      <c r="C3083" s="7" t="s">
        <v>41</v>
      </c>
      <c r="D3083" s="96" t="s">
        <v>5983</v>
      </c>
      <c r="E3083" s="119" t="s">
        <v>8475</v>
      </c>
      <c r="F3083" s="198"/>
      <c r="G3083" s="198"/>
      <c r="H3083" s="198"/>
      <c r="I3083" s="198"/>
      <c r="J3083" s="198"/>
      <c r="K3083" s="198"/>
      <c r="L3083" s="198"/>
      <c r="M3083" s="9"/>
      <c r="N3083" s="9"/>
      <c r="O3083" s="9"/>
      <c r="P3083" s="9"/>
      <c r="Q3083" s="7"/>
    </row>
    <row r="3084" spans="3:18" ht="13.5" outlineLevel="1" collapsed="1" thickBot="1">
      <c r="C3084" s="7" t="s">
        <v>41</v>
      </c>
      <c r="D3084" s="96" t="s">
        <v>5983</v>
      </c>
      <c r="E3084" s="3" t="s">
        <v>8476</v>
      </c>
      <c r="F3084" s="13" t="s">
        <v>623</v>
      </c>
      <c r="G3084" s="14">
        <v>113</v>
      </c>
      <c r="H3084" s="14">
        <v>38</v>
      </c>
      <c r="I3084" s="1198" t="s">
        <v>3589</v>
      </c>
      <c r="J3084" s="1199"/>
      <c r="K3084" s="1199"/>
      <c r="L3084" s="1200"/>
      <c r="M3084" s="121" t="s">
        <v>5984</v>
      </c>
      <c r="N3084" s="15"/>
      <c r="O3084" s="1190" t="s">
        <v>3991</v>
      </c>
      <c r="P3084" s="1197"/>
      <c r="Q3084" s="212" t="s">
        <v>109</v>
      </c>
    </row>
    <row r="3085" spans="3:18" ht="13" hidden="1" customHeight="1" outlineLevel="2">
      <c r="C3085" s="7" t="s">
        <v>41</v>
      </c>
      <c r="D3085" s="96" t="s">
        <v>5983</v>
      </c>
      <c r="E3085" s="119" t="s">
        <v>8476</v>
      </c>
      <c r="F3085" s="17"/>
      <c r="G3085" s="18"/>
      <c r="H3085" s="19"/>
      <c r="I3085" s="26" t="str">
        <f>"5463"</f>
        <v>5463</v>
      </c>
      <c r="J3085" s="26" t="s">
        <v>3450</v>
      </c>
      <c r="K3085" s="33" t="s">
        <v>132</v>
      </c>
      <c r="L3085" s="31" t="s">
        <v>688</v>
      </c>
      <c r="M3085" s="254"/>
      <c r="N3085" s="252"/>
      <c r="O3085" s="89" t="s">
        <v>741</v>
      </c>
      <c r="P3085" s="88" t="s">
        <v>132</v>
      </c>
      <c r="Q3085" s="214" t="s">
        <v>688</v>
      </c>
      <c r="R3085" s="1228" t="s">
        <v>5964</v>
      </c>
    </row>
    <row r="3086" spans="3:18" hidden="1" outlineLevel="2">
      <c r="C3086" s="7" t="s">
        <v>41</v>
      </c>
      <c r="D3086" s="96" t="s">
        <v>5983</v>
      </c>
      <c r="E3086" s="119" t="s">
        <v>8476</v>
      </c>
      <c r="F3086" s="17"/>
      <c r="G3086" s="18"/>
      <c r="H3086" s="19"/>
      <c r="I3086" s="20" t="s">
        <v>345</v>
      </c>
      <c r="J3086" s="20" t="s">
        <v>3451</v>
      </c>
      <c r="K3086" s="24"/>
      <c r="L3086" s="25" t="s">
        <v>84</v>
      </c>
      <c r="M3086" s="205"/>
      <c r="N3086" s="255"/>
      <c r="O3086" s="270"/>
      <c r="P3086" s="270"/>
      <c r="Q3086" s="219"/>
      <c r="R3086" s="1193"/>
    </row>
    <row r="3087" spans="3:18" hidden="1" outlineLevel="2">
      <c r="C3087" s="7" t="s">
        <v>41</v>
      </c>
      <c r="D3087" s="96" t="s">
        <v>5983</v>
      </c>
      <c r="E3087" s="119" t="s">
        <v>8476</v>
      </c>
      <c r="F3087" s="17"/>
      <c r="G3087" s="18"/>
      <c r="H3087" s="19"/>
      <c r="I3087" s="26" t="s">
        <v>346</v>
      </c>
      <c r="J3087" s="26" t="s">
        <v>3452</v>
      </c>
      <c r="K3087" s="33" t="s">
        <v>105</v>
      </c>
      <c r="L3087" s="31" t="s">
        <v>84</v>
      </c>
      <c r="M3087" s="203"/>
      <c r="N3087" s="256"/>
      <c r="O3087" s="171"/>
      <c r="P3087" s="171"/>
      <c r="Q3087" s="218"/>
      <c r="R3087" s="1193"/>
    </row>
    <row r="3088" spans="3:18" hidden="1" outlineLevel="2">
      <c r="C3088" s="7" t="s">
        <v>41</v>
      </c>
      <c r="D3088" s="96" t="s">
        <v>5983</v>
      </c>
      <c r="E3088" s="119" t="s">
        <v>8476</v>
      </c>
      <c r="F3088" s="17"/>
      <c r="G3088" s="18"/>
      <c r="H3088" s="19"/>
      <c r="I3088" s="54" t="s">
        <v>347</v>
      </c>
      <c r="J3088" s="54" t="s">
        <v>3453</v>
      </c>
      <c r="K3088" s="73" t="s">
        <v>132</v>
      </c>
      <c r="L3088" s="55" t="s">
        <v>84</v>
      </c>
      <c r="M3088" s="203"/>
      <c r="N3088" s="256"/>
      <c r="O3088" s="171"/>
      <c r="P3088" s="171"/>
      <c r="Q3088" s="218"/>
      <c r="R3088" s="1193"/>
    </row>
    <row r="3089" spans="3:18" hidden="1" outlineLevel="2">
      <c r="C3089" s="7" t="s">
        <v>41</v>
      </c>
      <c r="D3089" s="96" t="s">
        <v>5983</v>
      </c>
      <c r="E3089" s="119" t="s">
        <v>8476</v>
      </c>
      <c r="F3089" s="17"/>
      <c r="G3089" s="18"/>
      <c r="H3089" s="19"/>
      <c r="I3089" s="34" t="str">
        <f>"4471"</f>
        <v>4471</v>
      </c>
      <c r="J3089" s="34" t="s">
        <v>3454</v>
      </c>
      <c r="K3089" s="36" t="s">
        <v>132</v>
      </c>
      <c r="L3089" s="74" t="s">
        <v>84</v>
      </c>
      <c r="M3089" s="257"/>
      <c r="N3089" s="258"/>
      <c r="O3089" s="277" t="s">
        <v>770</v>
      </c>
      <c r="P3089" s="253" t="s">
        <v>132</v>
      </c>
      <c r="Q3089" s="217" t="s">
        <v>688</v>
      </c>
      <c r="R3089" s="1193"/>
    </row>
    <row r="3090" spans="3:18" hidden="1" outlineLevel="2">
      <c r="C3090" s="7" t="s">
        <v>41</v>
      </c>
      <c r="D3090" s="96" t="s">
        <v>5983</v>
      </c>
      <c r="E3090" s="119" t="s">
        <v>8476</v>
      </c>
      <c r="F3090" s="17"/>
      <c r="G3090" s="18"/>
      <c r="H3090" s="19"/>
      <c r="I3090" s="26" t="str">
        <f>"1227"</f>
        <v>1227</v>
      </c>
      <c r="J3090" s="26" t="s">
        <v>3455</v>
      </c>
      <c r="K3090" s="33" t="s">
        <v>132</v>
      </c>
      <c r="L3090" s="31" t="s">
        <v>84</v>
      </c>
      <c r="M3090" s="281"/>
      <c r="N3090" s="282"/>
      <c r="O3090" s="272"/>
      <c r="P3090" s="272"/>
      <c r="Q3090" s="227"/>
      <c r="R3090" s="1193"/>
    </row>
    <row r="3091" spans="3:18" hidden="1" outlineLevel="2">
      <c r="C3091" s="7" t="s">
        <v>41</v>
      </c>
      <c r="D3091" s="96" t="s">
        <v>5983</v>
      </c>
      <c r="E3091" s="119" t="s">
        <v>8476</v>
      </c>
      <c r="F3091" s="17"/>
      <c r="G3091" s="18"/>
      <c r="H3091" s="19"/>
      <c r="I3091" s="20" t="s">
        <v>348</v>
      </c>
      <c r="J3091" s="20" t="s">
        <v>3456</v>
      </c>
      <c r="K3091" s="24"/>
      <c r="L3091" s="25" t="s">
        <v>84</v>
      </c>
      <c r="M3091" s="259"/>
      <c r="N3091" s="260"/>
      <c r="O3091" s="88"/>
      <c r="P3091" s="88"/>
      <c r="Q3091" s="214" t="s">
        <v>688</v>
      </c>
      <c r="R3091" s="1193"/>
    </row>
    <row r="3092" spans="3:18" hidden="1" outlineLevel="2">
      <c r="C3092" s="7" t="s">
        <v>41</v>
      </c>
      <c r="D3092" s="96" t="s">
        <v>5983</v>
      </c>
      <c r="E3092" s="119" t="s">
        <v>8476</v>
      </c>
      <c r="F3092" s="17"/>
      <c r="G3092" s="18"/>
      <c r="H3092" s="19"/>
      <c r="I3092" s="26" t="s">
        <v>349</v>
      </c>
      <c r="J3092" s="26" t="s">
        <v>3457</v>
      </c>
      <c r="K3092" s="33" t="s">
        <v>132</v>
      </c>
      <c r="L3092" s="31" t="s">
        <v>84</v>
      </c>
      <c r="M3092" s="259"/>
      <c r="N3092" s="260"/>
      <c r="O3092" s="89" t="s">
        <v>774</v>
      </c>
      <c r="P3092" s="88" t="s">
        <v>132</v>
      </c>
      <c r="Q3092" s="214" t="s">
        <v>688</v>
      </c>
      <c r="R3092" s="1193"/>
    </row>
    <row r="3093" spans="3:18" hidden="1" outlineLevel="2">
      <c r="C3093" s="7" t="s">
        <v>41</v>
      </c>
      <c r="D3093" s="96" t="s">
        <v>5983</v>
      </c>
      <c r="E3093" s="119" t="s">
        <v>8476</v>
      </c>
      <c r="F3093" s="17"/>
      <c r="G3093" s="18"/>
      <c r="H3093" s="19"/>
      <c r="I3093" s="26" t="s">
        <v>350</v>
      </c>
      <c r="J3093" s="26" t="s">
        <v>3341</v>
      </c>
      <c r="K3093" s="33" t="s">
        <v>132</v>
      </c>
      <c r="L3093" s="31" t="s">
        <v>84</v>
      </c>
      <c r="M3093" s="203"/>
      <c r="N3093" s="256"/>
      <c r="O3093" s="171"/>
      <c r="P3093" s="171"/>
      <c r="Q3093" s="218"/>
      <c r="R3093" s="1193"/>
    </row>
    <row r="3094" spans="3:18" hidden="1" outlineLevel="2">
      <c r="C3094" s="7" t="s">
        <v>41</v>
      </c>
      <c r="D3094" s="96" t="s">
        <v>5983</v>
      </c>
      <c r="E3094" s="119" t="s">
        <v>8476</v>
      </c>
      <c r="F3094" s="17"/>
      <c r="G3094" s="18"/>
      <c r="H3094" s="19"/>
      <c r="I3094" s="26" t="s">
        <v>351</v>
      </c>
      <c r="J3094" s="26" t="s">
        <v>3342</v>
      </c>
      <c r="K3094" s="33" t="s">
        <v>132</v>
      </c>
      <c r="L3094" s="31" t="s">
        <v>84</v>
      </c>
      <c r="M3094" s="203"/>
      <c r="N3094" s="256"/>
      <c r="O3094" s="171"/>
      <c r="P3094" s="171"/>
      <c r="Q3094" s="218"/>
      <c r="R3094" s="1193"/>
    </row>
    <row r="3095" spans="3:18" hidden="1" outlineLevel="2">
      <c r="C3095" s="7" t="s">
        <v>41</v>
      </c>
      <c r="D3095" s="96" t="s">
        <v>5983</v>
      </c>
      <c r="E3095" s="119" t="s">
        <v>8476</v>
      </c>
      <c r="F3095" s="17"/>
      <c r="G3095" s="18"/>
      <c r="H3095" s="19"/>
      <c r="I3095" s="26" t="s">
        <v>352</v>
      </c>
      <c r="J3095" s="26" t="s">
        <v>353</v>
      </c>
      <c r="K3095" s="33" t="s">
        <v>105</v>
      </c>
      <c r="L3095" s="31" t="s">
        <v>84</v>
      </c>
      <c r="M3095" s="203"/>
      <c r="N3095" s="256"/>
      <c r="O3095" s="171"/>
      <c r="P3095" s="171"/>
      <c r="Q3095" s="218"/>
      <c r="R3095" s="1193"/>
    </row>
    <row r="3096" spans="3:18" ht="13.5" hidden="1" outlineLevel="2" thickBot="1">
      <c r="C3096" s="7" t="s">
        <v>41</v>
      </c>
      <c r="D3096" s="96" t="s">
        <v>5983</v>
      </c>
      <c r="E3096" s="119" t="s">
        <v>8476</v>
      </c>
      <c r="F3096" s="38"/>
      <c r="G3096" s="39"/>
      <c r="H3096" s="40"/>
      <c r="I3096" s="48" t="s">
        <v>352</v>
      </c>
      <c r="J3096" s="48" t="s">
        <v>353</v>
      </c>
      <c r="K3096" s="273" t="s">
        <v>105</v>
      </c>
      <c r="L3096" s="60" t="s">
        <v>84</v>
      </c>
      <c r="M3096" s="261"/>
      <c r="N3096" s="262"/>
      <c r="O3096" s="266"/>
      <c r="P3096" s="266"/>
      <c r="Q3096" s="221"/>
      <c r="R3096" s="1195"/>
    </row>
    <row r="3097" spans="3:18" ht="13.5" hidden="1" outlineLevel="2" thickBot="1">
      <c r="C3097" s="7" t="s">
        <v>41</v>
      </c>
      <c r="D3097" s="96" t="s">
        <v>5983</v>
      </c>
      <c r="E3097" s="119" t="s">
        <v>8476</v>
      </c>
      <c r="F3097" s="198"/>
      <c r="G3097" s="198"/>
      <c r="H3097" s="198"/>
      <c r="I3097" s="198"/>
      <c r="J3097" s="198"/>
      <c r="K3097" s="198"/>
      <c r="L3097" s="198"/>
      <c r="M3097" s="9"/>
      <c r="N3097" s="9"/>
      <c r="O3097" s="9"/>
      <c r="P3097" s="9"/>
      <c r="Q3097" s="7"/>
    </row>
    <row r="3098" spans="3:18" ht="13.5" outlineLevel="1" collapsed="1" thickBot="1">
      <c r="C3098" s="7" t="s">
        <v>41</v>
      </c>
      <c r="D3098" s="96" t="s">
        <v>5983</v>
      </c>
      <c r="E3098" s="3" t="s">
        <v>8477</v>
      </c>
      <c r="F3098" s="13" t="s">
        <v>473</v>
      </c>
      <c r="G3098" s="14">
        <v>120</v>
      </c>
      <c r="H3098" s="14">
        <v>41</v>
      </c>
      <c r="I3098" s="1198" t="s">
        <v>3868</v>
      </c>
      <c r="J3098" s="1199"/>
      <c r="K3098" s="1199"/>
      <c r="L3098" s="1200"/>
      <c r="M3098" s="121" t="s">
        <v>5984</v>
      </c>
      <c r="N3098" s="15"/>
      <c r="O3098" s="1190" t="s">
        <v>3991</v>
      </c>
      <c r="P3098" s="1197"/>
      <c r="Q3098" s="212" t="s">
        <v>109</v>
      </c>
    </row>
    <row r="3099" spans="3:18" ht="13" hidden="1" customHeight="1" outlineLevel="2">
      <c r="C3099" s="7" t="s">
        <v>41</v>
      </c>
      <c r="D3099" s="96" t="s">
        <v>5983</v>
      </c>
      <c r="E3099" s="119" t="s">
        <v>8477</v>
      </c>
      <c r="F3099" s="17"/>
      <c r="G3099" s="18"/>
      <c r="H3099" s="19"/>
      <c r="I3099" s="26" t="s">
        <v>266</v>
      </c>
      <c r="J3099" s="26" t="s">
        <v>3428</v>
      </c>
      <c r="K3099" s="26"/>
      <c r="L3099" s="27" t="s">
        <v>688</v>
      </c>
      <c r="M3099" s="59"/>
      <c r="N3099" s="10"/>
      <c r="O3099" s="26"/>
      <c r="P3099" s="26"/>
      <c r="Q3099" s="222" t="s">
        <v>688</v>
      </c>
      <c r="R3099" s="1228" t="s">
        <v>5964</v>
      </c>
    </row>
    <row r="3100" spans="3:18" hidden="1" outlineLevel="2">
      <c r="C3100" s="7" t="s">
        <v>41</v>
      </c>
      <c r="D3100" s="96" t="s">
        <v>5983</v>
      </c>
      <c r="E3100" s="119" t="s">
        <v>8477</v>
      </c>
      <c r="F3100" s="17"/>
      <c r="G3100" s="18"/>
      <c r="H3100" s="19"/>
      <c r="I3100" s="26" t="s">
        <v>267</v>
      </c>
      <c r="J3100" s="26" t="s">
        <v>3429</v>
      </c>
      <c r="K3100" s="26" t="s">
        <v>132</v>
      </c>
      <c r="L3100" s="27" t="s">
        <v>688</v>
      </c>
      <c r="M3100" s="71"/>
      <c r="N3100" s="72"/>
      <c r="O3100" s="47" t="s">
        <v>743</v>
      </c>
      <c r="P3100" s="26" t="s">
        <v>132</v>
      </c>
      <c r="Q3100" s="214" t="s">
        <v>688</v>
      </c>
      <c r="R3100" s="1193"/>
    </row>
    <row r="3101" spans="3:18" hidden="1" outlineLevel="2">
      <c r="C3101" s="7" t="s">
        <v>41</v>
      </c>
      <c r="D3101" s="96" t="s">
        <v>5983</v>
      </c>
      <c r="E3101" s="119" t="s">
        <v>8477</v>
      </c>
      <c r="F3101" s="17"/>
      <c r="G3101" s="18"/>
      <c r="H3101" s="19"/>
      <c r="I3101" s="26" t="s">
        <v>268</v>
      </c>
      <c r="J3101" s="26" t="s">
        <v>3430</v>
      </c>
      <c r="K3101" s="26" t="s">
        <v>269</v>
      </c>
      <c r="L3101" s="27" t="s">
        <v>84</v>
      </c>
      <c r="M3101" s="97" t="s">
        <v>5984</v>
      </c>
      <c r="N3101" s="385" t="s">
        <v>624</v>
      </c>
      <c r="O3101" s="26" t="s">
        <v>3931</v>
      </c>
      <c r="P3101" s="26" t="s">
        <v>790</v>
      </c>
      <c r="Q3101" s="214" t="s">
        <v>688</v>
      </c>
      <c r="R3101" s="1193"/>
    </row>
    <row r="3102" spans="3:18" hidden="1" outlineLevel="2">
      <c r="C3102" s="7" t="s">
        <v>41</v>
      </c>
      <c r="D3102" s="96" t="s">
        <v>5983</v>
      </c>
      <c r="E3102" s="119" t="s">
        <v>8477</v>
      </c>
      <c r="F3102" s="17"/>
      <c r="G3102" s="18"/>
      <c r="H3102" s="19"/>
      <c r="I3102" s="26" t="s">
        <v>270</v>
      </c>
      <c r="J3102" s="26" t="s">
        <v>3396</v>
      </c>
      <c r="K3102" s="26" t="s">
        <v>132</v>
      </c>
      <c r="L3102" s="27" t="s">
        <v>84</v>
      </c>
      <c r="M3102" s="123"/>
      <c r="N3102" s="124"/>
      <c r="O3102" s="127"/>
      <c r="P3102" s="127"/>
      <c r="Q3102" s="218"/>
      <c r="R3102" s="1193"/>
    </row>
    <row r="3103" spans="3:18" hidden="1" outlineLevel="2">
      <c r="C3103" s="7" t="s">
        <v>41</v>
      </c>
      <c r="D3103" s="96" t="s">
        <v>5983</v>
      </c>
      <c r="E3103" s="119" t="s">
        <v>8477</v>
      </c>
      <c r="F3103" s="17"/>
      <c r="G3103" s="18"/>
      <c r="H3103" s="19"/>
      <c r="I3103" s="26" t="s">
        <v>271</v>
      </c>
      <c r="J3103" s="26" t="s">
        <v>3411</v>
      </c>
      <c r="K3103" s="26" t="s">
        <v>132</v>
      </c>
      <c r="L3103" s="27" t="s">
        <v>84</v>
      </c>
      <c r="M3103" s="123"/>
      <c r="N3103" s="124"/>
      <c r="O3103" s="127"/>
      <c r="P3103" s="127"/>
      <c r="Q3103" s="218"/>
      <c r="R3103" s="1193"/>
    </row>
    <row r="3104" spans="3:18" ht="13.5" hidden="1" outlineLevel="2" thickBot="1">
      <c r="C3104" s="7" t="s">
        <v>41</v>
      </c>
      <c r="D3104" s="96" t="s">
        <v>5983</v>
      </c>
      <c r="E3104" s="119" t="s">
        <v>8477</v>
      </c>
      <c r="F3104" s="38"/>
      <c r="G3104" s="39"/>
      <c r="H3104" s="40"/>
      <c r="I3104" s="48" t="s">
        <v>272</v>
      </c>
      <c r="J3104" s="48" t="s">
        <v>3431</v>
      </c>
      <c r="K3104" s="48" t="s">
        <v>132</v>
      </c>
      <c r="L3104" s="49" t="s">
        <v>84</v>
      </c>
      <c r="M3104" s="139"/>
      <c r="N3104" s="140"/>
      <c r="O3104" s="151"/>
      <c r="P3104" s="151"/>
      <c r="Q3104" s="221"/>
      <c r="R3104" s="1195"/>
    </row>
    <row r="3105" spans="1:19" ht="13.5" outlineLevel="1" thickBot="1">
      <c r="C3105" s="7" t="s">
        <v>41</v>
      </c>
      <c r="D3105" s="96" t="s">
        <v>5983</v>
      </c>
      <c r="E3105" s="119" t="s">
        <v>8477</v>
      </c>
      <c r="F3105" s="707"/>
      <c r="G3105" s="707"/>
      <c r="H3105" s="707"/>
      <c r="I3105" s="707"/>
      <c r="J3105" s="707"/>
      <c r="K3105" s="707"/>
      <c r="L3105" s="707"/>
      <c r="M3105" s="708"/>
      <c r="N3105" s="708"/>
      <c r="O3105" s="708"/>
      <c r="P3105" s="708"/>
      <c r="Q3105" s="709"/>
    </row>
    <row r="3106" spans="1:19" s="9" customFormat="1" ht="12.75" customHeight="1" thickBot="1">
      <c r="A3106" s="7" t="s">
        <v>41</v>
      </c>
      <c r="B3106" s="7" t="s">
        <v>41</v>
      </c>
      <c r="C3106" s="7" t="s">
        <v>41</v>
      </c>
      <c r="D3106" s="118" t="s">
        <v>3952</v>
      </c>
      <c r="F3106" s="1235" t="s">
        <v>3535</v>
      </c>
      <c r="G3106" s="1235"/>
      <c r="H3106" s="1235"/>
      <c r="I3106" s="1235"/>
      <c r="J3106" s="1235"/>
      <c r="K3106" s="1235"/>
      <c r="L3106" s="1235"/>
      <c r="M3106" s="98"/>
      <c r="N3106" s="1224" t="s">
        <v>4055</v>
      </c>
      <c r="O3106" s="1224"/>
      <c r="P3106" s="1225"/>
      <c r="Q3106" s="431" t="s">
        <v>688</v>
      </c>
    </row>
    <row r="3107" spans="1:19" s="9" customFormat="1" ht="12.75" customHeight="1" outlineLevel="1" thickBot="1">
      <c r="A3107" s="7" t="s">
        <v>41</v>
      </c>
      <c r="B3107" s="7" t="s">
        <v>41</v>
      </c>
      <c r="C3107" s="7" t="s">
        <v>41</v>
      </c>
      <c r="D3107" s="96" t="s">
        <v>3952</v>
      </c>
      <c r="F3107" s="8"/>
      <c r="G3107" s="7"/>
      <c r="H3107" s="7"/>
      <c r="L3107" s="7"/>
      <c r="M3107" s="10"/>
      <c r="P3107" s="7"/>
    </row>
    <row r="3108" spans="1:19" ht="13.5" outlineLevel="1" collapsed="1" thickBot="1">
      <c r="A3108" s="7" t="s">
        <v>41</v>
      </c>
      <c r="B3108" s="7" t="s">
        <v>41</v>
      </c>
      <c r="C3108" s="7" t="s">
        <v>41</v>
      </c>
      <c r="D3108" s="96" t="s">
        <v>3952</v>
      </c>
      <c r="E3108" s="3" t="s">
        <v>3993</v>
      </c>
      <c r="F3108" s="13" t="s">
        <v>354</v>
      </c>
      <c r="G3108" s="14">
        <v>137</v>
      </c>
      <c r="H3108" s="14">
        <v>0</v>
      </c>
      <c r="I3108" s="1198" t="s">
        <v>3992</v>
      </c>
      <c r="J3108" s="1199"/>
      <c r="K3108" s="1199"/>
      <c r="L3108" s="1200"/>
      <c r="M3108" s="121" t="s">
        <v>87</v>
      </c>
      <c r="N3108" s="15"/>
      <c r="O3108" s="1190" t="s">
        <v>3543</v>
      </c>
      <c r="P3108" s="1191"/>
      <c r="Q3108" s="226" t="s">
        <v>688</v>
      </c>
    </row>
    <row r="3109" spans="1:19" ht="13.5" hidden="1" outlineLevel="2" thickBot="1">
      <c r="A3109" s="7" t="s">
        <v>41</v>
      </c>
      <c r="B3109" s="7" t="s">
        <v>41</v>
      </c>
      <c r="C3109" s="7" t="s">
        <v>41</v>
      </c>
      <c r="D3109" s="96" t="s">
        <v>3952</v>
      </c>
      <c r="E3109" s="58" t="s">
        <v>3993</v>
      </c>
      <c r="F3109" s="38"/>
      <c r="G3109" s="39"/>
      <c r="H3109" s="40"/>
      <c r="I3109" s="93" t="str">
        <f>"0081"</f>
        <v>0081</v>
      </c>
      <c r="J3109" s="93" t="s">
        <v>3495</v>
      </c>
      <c r="K3109" s="94" t="s">
        <v>126</v>
      </c>
      <c r="L3109" s="57" t="s">
        <v>688</v>
      </c>
      <c r="M3109" s="91"/>
      <c r="N3109" s="232"/>
      <c r="O3109" s="95" t="s">
        <v>777</v>
      </c>
      <c r="P3109" s="233" t="s">
        <v>126</v>
      </c>
      <c r="Q3109" s="231" t="s">
        <v>688</v>
      </c>
      <c r="S3109" s="433"/>
    </row>
    <row r="3110" spans="1:19" ht="13.5" hidden="1" outlineLevel="2" thickBot="1">
      <c r="A3110" s="7" t="s">
        <v>41</v>
      </c>
      <c r="B3110" s="7" t="s">
        <v>41</v>
      </c>
      <c r="C3110" s="7" t="s">
        <v>41</v>
      </c>
      <c r="D3110" s="96" t="s">
        <v>3952</v>
      </c>
      <c r="E3110" s="58" t="s">
        <v>3993</v>
      </c>
      <c r="F3110" s="198"/>
      <c r="G3110" s="198"/>
      <c r="H3110" s="198"/>
      <c r="I3110" s="198"/>
      <c r="J3110" s="198"/>
      <c r="K3110" s="198"/>
      <c r="L3110" s="198"/>
      <c r="M3110" s="9"/>
      <c r="N3110" s="9"/>
      <c r="O3110" s="9"/>
      <c r="P3110" s="9"/>
      <c r="Q3110" s="7"/>
    </row>
    <row r="3111" spans="1:19" ht="13.5" outlineLevel="1" collapsed="1" thickBot="1">
      <c r="A3111" s="7" t="s">
        <v>41</v>
      </c>
      <c r="B3111" s="7" t="s">
        <v>41</v>
      </c>
      <c r="D3111" s="96" t="s">
        <v>3952</v>
      </c>
      <c r="E3111" s="3" t="s">
        <v>3994</v>
      </c>
      <c r="F3111" s="13" t="s">
        <v>8</v>
      </c>
      <c r="G3111" s="14">
        <v>139</v>
      </c>
      <c r="H3111" s="14">
        <v>48</v>
      </c>
      <c r="I3111" s="1198" t="s">
        <v>3996</v>
      </c>
      <c r="J3111" s="1199"/>
      <c r="K3111" s="1199"/>
      <c r="L3111" s="1200"/>
      <c r="M3111" s="121" t="s">
        <v>87</v>
      </c>
      <c r="N3111" s="15"/>
      <c r="O3111" s="1199"/>
      <c r="P3111" s="1205"/>
      <c r="Q3111" s="64" t="s">
        <v>84</v>
      </c>
    </row>
    <row r="3112" spans="1:19" hidden="1" outlineLevel="2">
      <c r="A3112" s="7" t="s">
        <v>41</v>
      </c>
      <c r="B3112" s="7" t="s">
        <v>41</v>
      </c>
      <c r="D3112" s="96" t="s">
        <v>3952</v>
      </c>
      <c r="E3112" s="58" t="s">
        <v>3994</v>
      </c>
      <c r="F3112" s="17"/>
      <c r="G3112" s="18"/>
      <c r="H3112" s="19"/>
      <c r="I3112" s="26" t="s">
        <v>266</v>
      </c>
      <c r="J3112" s="26" t="s">
        <v>3428</v>
      </c>
      <c r="K3112" s="26"/>
      <c r="L3112" s="27" t="s">
        <v>688</v>
      </c>
      <c r="M3112" s="59"/>
      <c r="N3112" s="10"/>
      <c r="O3112" s="26"/>
      <c r="P3112" s="26"/>
      <c r="Q3112" s="222" t="s">
        <v>688</v>
      </c>
      <c r="R3112" s="498"/>
    </row>
    <row r="3113" spans="1:19" hidden="1" outlineLevel="2">
      <c r="A3113" s="7" t="s">
        <v>41</v>
      </c>
      <c r="B3113" s="7" t="s">
        <v>41</v>
      </c>
      <c r="D3113" s="96" t="s">
        <v>3952</v>
      </c>
      <c r="E3113" s="58" t="s">
        <v>3994</v>
      </c>
      <c r="F3113" s="17"/>
      <c r="G3113" s="18"/>
      <c r="H3113" s="19"/>
      <c r="I3113" s="26" t="s">
        <v>267</v>
      </c>
      <c r="J3113" s="26" t="s">
        <v>3429</v>
      </c>
      <c r="K3113" s="26" t="s">
        <v>132</v>
      </c>
      <c r="L3113" s="27" t="s">
        <v>688</v>
      </c>
      <c r="M3113" s="71"/>
      <c r="N3113" s="72"/>
      <c r="O3113" s="47" t="s">
        <v>778</v>
      </c>
      <c r="P3113" s="26" t="s">
        <v>132</v>
      </c>
      <c r="Q3113" s="214" t="s">
        <v>688</v>
      </c>
      <c r="R3113" s="498"/>
    </row>
    <row r="3114" spans="1:19" hidden="1" outlineLevel="2">
      <c r="A3114" s="7" t="s">
        <v>41</v>
      </c>
      <c r="B3114" s="7" t="s">
        <v>41</v>
      </c>
      <c r="D3114" s="96" t="s">
        <v>3952</v>
      </c>
      <c r="E3114" s="58" t="s">
        <v>3994</v>
      </c>
      <c r="F3114" s="17"/>
      <c r="G3114" s="18"/>
      <c r="H3114" s="19"/>
      <c r="I3114" s="26" t="s">
        <v>268</v>
      </c>
      <c r="J3114" s="26" t="s">
        <v>3430</v>
      </c>
      <c r="K3114" s="26" t="s">
        <v>269</v>
      </c>
      <c r="L3114" s="27" t="s">
        <v>84</v>
      </c>
      <c r="M3114" s="97" t="s">
        <v>87</v>
      </c>
      <c r="N3114" s="10" t="s">
        <v>9</v>
      </c>
      <c r="O3114" s="65" t="s">
        <v>5421</v>
      </c>
      <c r="P3114" s="26" t="s">
        <v>796</v>
      </c>
      <c r="Q3114" s="214" t="s">
        <v>688</v>
      </c>
      <c r="R3114" s="498"/>
    </row>
    <row r="3115" spans="1:19" hidden="1" outlineLevel="2">
      <c r="A3115" s="7" t="s">
        <v>41</v>
      </c>
      <c r="B3115" s="7" t="s">
        <v>41</v>
      </c>
      <c r="D3115" s="96" t="s">
        <v>3952</v>
      </c>
      <c r="E3115" s="58" t="s">
        <v>3994</v>
      </c>
      <c r="F3115" s="17"/>
      <c r="G3115" s="18"/>
      <c r="H3115" s="19"/>
      <c r="I3115" s="26" t="s">
        <v>270</v>
      </c>
      <c r="J3115" s="26" t="s">
        <v>3396</v>
      </c>
      <c r="K3115" s="26" t="s">
        <v>132</v>
      </c>
      <c r="L3115" s="27" t="s">
        <v>84</v>
      </c>
      <c r="M3115" s="123"/>
      <c r="N3115" s="124"/>
      <c r="O3115" s="127"/>
      <c r="P3115" s="127"/>
      <c r="Q3115" s="218"/>
      <c r="R3115" s="498"/>
    </row>
    <row r="3116" spans="1:19" hidden="1" outlineLevel="2">
      <c r="A3116" s="7" t="s">
        <v>41</v>
      </c>
      <c r="B3116" s="7" t="s">
        <v>41</v>
      </c>
      <c r="D3116" s="96" t="s">
        <v>3952</v>
      </c>
      <c r="E3116" s="58" t="s">
        <v>3994</v>
      </c>
      <c r="F3116" s="17"/>
      <c r="G3116" s="18"/>
      <c r="H3116" s="19"/>
      <c r="I3116" s="26" t="s">
        <v>271</v>
      </c>
      <c r="J3116" s="26" t="s">
        <v>3411</v>
      </c>
      <c r="K3116" s="26" t="s">
        <v>132</v>
      </c>
      <c r="L3116" s="27" t="s">
        <v>84</v>
      </c>
      <c r="M3116" s="123"/>
      <c r="N3116" s="124"/>
      <c r="O3116" s="127"/>
      <c r="P3116" s="127"/>
      <c r="Q3116" s="218"/>
      <c r="R3116" s="498"/>
    </row>
    <row r="3117" spans="1:19" ht="13.5" hidden="1" outlineLevel="2" thickBot="1">
      <c r="A3117" s="7" t="s">
        <v>41</v>
      </c>
      <c r="B3117" s="7" t="s">
        <v>41</v>
      </c>
      <c r="D3117" s="96" t="s">
        <v>3952</v>
      </c>
      <c r="E3117" s="58" t="s">
        <v>3994</v>
      </c>
      <c r="F3117" s="38"/>
      <c r="G3117" s="39"/>
      <c r="H3117" s="40"/>
      <c r="I3117" s="48" t="s">
        <v>272</v>
      </c>
      <c r="J3117" s="48" t="s">
        <v>3431</v>
      </c>
      <c r="K3117" s="48" t="s">
        <v>132</v>
      </c>
      <c r="L3117" s="49" t="s">
        <v>84</v>
      </c>
      <c r="M3117" s="139"/>
      <c r="N3117" s="140"/>
      <c r="O3117" s="151"/>
      <c r="P3117" s="151"/>
      <c r="Q3117" s="221"/>
      <c r="R3117" s="498"/>
    </row>
    <row r="3118" spans="1:19" ht="13.5" hidden="1" outlineLevel="2" thickBot="1">
      <c r="A3118" s="7" t="s">
        <v>41</v>
      </c>
      <c r="B3118" s="7" t="s">
        <v>41</v>
      </c>
      <c r="D3118" s="96" t="s">
        <v>3952</v>
      </c>
      <c r="E3118" s="58" t="s">
        <v>3994</v>
      </c>
      <c r="F3118" s="198"/>
      <c r="G3118" s="198"/>
      <c r="H3118" s="198"/>
      <c r="I3118" s="198"/>
      <c r="J3118" s="198"/>
      <c r="K3118" s="198"/>
      <c r="L3118" s="198"/>
      <c r="M3118" s="9"/>
      <c r="N3118" s="9"/>
      <c r="O3118" s="9"/>
      <c r="P3118" s="9"/>
      <c r="Q3118" s="7"/>
    </row>
    <row r="3119" spans="1:19" ht="13.5" outlineLevel="1" collapsed="1" thickBot="1">
      <c r="A3119" s="7" t="s">
        <v>41</v>
      </c>
      <c r="B3119" s="7" t="s">
        <v>41</v>
      </c>
      <c r="C3119" s="7" t="s">
        <v>41</v>
      </c>
      <c r="D3119" s="96" t="s">
        <v>3952</v>
      </c>
      <c r="E3119" s="3" t="s">
        <v>3995</v>
      </c>
      <c r="F3119" s="13" t="s">
        <v>588</v>
      </c>
      <c r="G3119" s="14">
        <v>139</v>
      </c>
      <c r="H3119" s="14">
        <v>48</v>
      </c>
      <c r="I3119" s="1198" t="s">
        <v>3997</v>
      </c>
      <c r="J3119" s="1199"/>
      <c r="K3119" s="1199"/>
      <c r="L3119" s="1200"/>
      <c r="M3119" s="121" t="s">
        <v>87</v>
      </c>
      <c r="N3119" s="15"/>
      <c r="O3119" s="1190" t="s">
        <v>3543</v>
      </c>
      <c r="P3119" s="1191"/>
      <c r="Q3119" s="226" t="s">
        <v>688</v>
      </c>
    </row>
    <row r="3120" spans="1:19" hidden="1" outlineLevel="2">
      <c r="A3120" s="7" t="s">
        <v>41</v>
      </c>
      <c r="B3120" s="7" t="s">
        <v>41</v>
      </c>
      <c r="C3120" s="7" t="s">
        <v>41</v>
      </c>
      <c r="D3120" s="96" t="s">
        <v>3952</v>
      </c>
      <c r="E3120" s="58" t="s">
        <v>3995</v>
      </c>
      <c r="F3120" s="17"/>
      <c r="G3120" s="18"/>
      <c r="H3120" s="19"/>
      <c r="I3120" s="26" t="s">
        <v>266</v>
      </c>
      <c r="J3120" s="26" t="s">
        <v>3428</v>
      </c>
      <c r="K3120" s="26"/>
      <c r="L3120" s="27" t="s">
        <v>688</v>
      </c>
      <c r="M3120" s="59"/>
      <c r="N3120" s="10"/>
      <c r="O3120" s="26"/>
      <c r="P3120" s="26"/>
      <c r="Q3120" s="222" t="s">
        <v>688</v>
      </c>
      <c r="R3120" s="1228" t="s">
        <v>5965</v>
      </c>
    </row>
    <row r="3121" spans="1:18" hidden="1" outlineLevel="2">
      <c r="A3121" s="7" t="s">
        <v>41</v>
      </c>
      <c r="B3121" s="7" t="s">
        <v>41</v>
      </c>
      <c r="C3121" s="7" t="s">
        <v>41</v>
      </c>
      <c r="D3121" s="96" t="s">
        <v>3952</v>
      </c>
      <c r="E3121" s="58" t="s">
        <v>3995</v>
      </c>
      <c r="F3121" s="17"/>
      <c r="G3121" s="18"/>
      <c r="H3121" s="19"/>
      <c r="I3121" s="26" t="s">
        <v>267</v>
      </c>
      <c r="J3121" s="26" t="s">
        <v>3429</v>
      </c>
      <c r="K3121" s="26" t="s">
        <v>132</v>
      </c>
      <c r="L3121" s="27" t="s">
        <v>688</v>
      </c>
      <c r="M3121" s="71"/>
      <c r="N3121" s="72"/>
      <c r="O3121" s="47" t="s">
        <v>757</v>
      </c>
      <c r="P3121" s="26" t="s">
        <v>132</v>
      </c>
      <c r="Q3121" s="214" t="s">
        <v>688</v>
      </c>
      <c r="R3121" s="1193"/>
    </row>
    <row r="3122" spans="1:18" hidden="1" outlineLevel="2">
      <c r="A3122" s="7" t="s">
        <v>41</v>
      </c>
      <c r="B3122" s="7" t="s">
        <v>41</v>
      </c>
      <c r="C3122" s="7" t="s">
        <v>41</v>
      </c>
      <c r="D3122" s="96" t="s">
        <v>3952</v>
      </c>
      <c r="E3122" s="58" t="s">
        <v>3995</v>
      </c>
      <c r="F3122" s="17"/>
      <c r="G3122" s="18"/>
      <c r="H3122" s="19"/>
      <c r="I3122" s="26" t="s">
        <v>268</v>
      </c>
      <c r="J3122" s="26" t="s">
        <v>3430</v>
      </c>
      <c r="K3122" s="26" t="s">
        <v>269</v>
      </c>
      <c r="L3122" s="27" t="s">
        <v>84</v>
      </c>
      <c r="M3122" s="97" t="s">
        <v>87</v>
      </c>
      <c r="N3122" s="98" t="s">
        <v>10</v>
      </c>
      <c r="O3122" s="65" t="s">
        <v>5422</v>
      </c>
      <c r="P3122" s="26" t="s">
        <v>796</v>
      </c>
      <c r="Q3122" s="214" t="s">
        <v>688</v>
      </c>
      <c r="R3122" s="1193"/>
    </row>
    <row r="3123" spans="1:18" hidden="1" outlineLevel="2">
      <c r="A3123" s="7" t="s">
        <v>41</v>
      </c>
      <c r="B3123" s="7" t="s">
        <v>41</v>
      </c>
      <c r="C3123" s="7" t="s">
        <v>41</v>
      </c>
      <c r="D3123" s="96" t="s">
        <v>3952</v>
      </c>
      <c r="E3123" s="58" t="s">
        <v>3995</v>
      </c>
      <c r="F3123" s="17"/>
      <c r="G3123" s="18"/>
      <c r="H3123" s="19"/>
      <c r="I3123" s="26" t="s">
        <v>270</v>
      </c>
      <c r="J3123" s="26" t="s">
        <v>3396</v>
      </c>
      <c r="K3123" s="26" t="s">
        <v>132</v>
      </c>
      <c r="L3123" s="27" t="s">
        <v>84</v>
      </c>
      <c r="M3123" s="123"/>
      <c r="N3123" s="124"/>
      <c r="O3123" s="127"/>
      <c r="P3123" s="127"/>
      <c r="Q3123" s="218"/>
      <c r="R3123" s="1193"/>
    </row>
    <row r="3124" spans="1:18" hidden="1" outlineLevel="2">
      <c r="A3124" s="7" t="s">
        <v>41</v>
      </c>
      <c r="B3124" s="7" t="s">
        <v>41</v>
      </c>
      <c r="C3124" s="7" t="s">
        <v>41</v>
      </c>
      <c r="D3124" s="96" t="s">
        <v>3952</v>
      </c>
      <c r="E3124" s="58" t="s">
        <v>3995</v>
      </c>
      <c r="F3124" s="17"/>
      <c r="G3124" s="18"/>
      <c r="H3124" s="19"/>
      <c r="I3124" s="26" t="s">
        <v>271</v>
      </c>
      <c r="J3124" s="26" t="s">
        <v>3411</v>
      </c>
      <c r="K3124" s="26" t="s">
        <v>132</v>
      </c>
      <c r="L3124" s="27" t="s">
        <v>84</v>
      </c>
      <c r="M3124" s="123"/>
      <c r="N3124" s="124"/>
      <c r="O3124" s="127"/>
      <c r="P3124" s="127"/>
      <c r="Q3124" s="218"/>
      <c r="R3124" s="1193"/>
    </row>
    <row r="3125" spans="1:18" ht="13.5" hidden="1" outlineLevel="2" thickBot="1">
      <c r="A3125" s="7" t="s">
        <v>41</v>
      </c>
      <c r="B3125" s="7" t="s">
        <v>41</v>
      </c>
      <c r="C3125" s="7" t="s">
        <v>41</v>
      </c>
      <c r="D3125" s="96" t="s">
        <v>3952</v>
      </c>
      <c r="E3125" s="58" t="s">
        <v>3995</v>
      </c>
      <c r="F3125" s="38"/>
      <c r="G3125" s="39"/>
      <c r="H3125" s="40"/>
      <c r="I3125" s="48" t="s">
        <v>272</v>
      </c>
      <c r="J3125" s="48" t="s">
        <v>3431</v>
      </c>
      <c r="K3125" s="48" t="s">
        <v>132</v>
      </c>
      <c r="L3125" s="49" t="s">
        <v>84</v>
      </c>
      <c r="M3125" s="139"/>
      <c r="N3125" s="140"/>
      <c r="O3125" s="151"/>
      <c r="P3125" s="151"/>
      <c r="Q3125" s="221"/>
      <c r="R3125" s="1195"/>
    </row>
    <row r="3126" spans="1:18" ht="13.5" hidden="1" outlineLevel="2" thickBot="1">
      <c r="A3126" s="7" t="s">
        <v>41</v>
      </c>
      <c r="B3126" s="7" t="s">
        <v>41</v>
      </c>
      <c r="C3126" s="7" t="s">
        <v>41</v>
      </c>
      <c r="D3126" s="96" t="s">
        <v>3952</v>
      </c>
      <c r="E3126" s="58" t="s">
        <v>3995</v>
      </c>
      <c r="F3126" s="198"/>
      <c r="G3126" s="198"/>
      <c r="H3126" s="198"/>
      <c r="I3126" s="198"/>
      <c r="J3126" s="198"/>
      <c r="K3126" s="198"/>
      <c r="L3126" s="198"/>
      <c r="M3126" s="9"/>
      <c r="N3126" s="9"/>
      <c r="O3126" s="9"/>
      <c r="P3126" s="9"/>
      <c r="Q3126" s="7"/>
    </row>
    <row r="3127" spans="1:18" ht="13.5" outlineLevel="1" collapsed="1" thickBot="1">
      <c r="A3127" s="7" t="s">
        <v>41</v>
      </c>
      <c r="B3127" s="7" t="s">
        <v>41</v>
      </c>
      <c r="C3127" s="7" t="s">
        <v>41</v>
      </c>
      <c r="D3127" s="96" t="s">
        <v>3952</v>
      </c>
      <c r="E3127" s="3" t="s">
        <v>3998</v>
      </c>
      <c r="F3127" s="13" t="s">
        <v>18</v>
      </c>
      <c r="G3127" s="14">
        <v>139</v>
      </c>
      <c r="H3127" s="14">
        <v>48</v>
      </c>
      <c r="I3127" s="1198" t="s">
        <v>3999</v>
      </c>
      <c r="J3127" s="1199"/>
      <c r="K3127" s="1199"/>
      <c r="L3127" s="1200"/>
      <c r="M3127" s="121" t="s">
        <v>87</v>
      </c>
      <c r="N3127" s="15"/>
      <c r="O3127" s="1190" t="s">
        <v>3543</v>
      </c>
      <c r="P3127" s="1191"/>
      <c r="Q3127" s="226" t="s">
        <v>688</v>
      </c>
    </row>
    <row r="3128" spans="1:18" hidden="1" outlineLevel="2">
      <c r="A3128" s="7" t="s">
        <v>41</v>
      </c>
      <c r="B3128" s="7" t="s">
        <v>41</v>
      </c>
      <c r="C3128" s="7" t="s">
        <v>41</v>
      </c>
      <c r="D3128" s="96" t="s">
        <v>3952</v>
      </c>
      <c r="E3128" s="58" t="s">
        <v>3998</v>
      </c>
      <c r="F3128" s="17"/>
      <c r="G3128" s="18"/>
      <c r="H3128" s="19"/>
      <c r="I3128" s="26" t="s">
        <v>266</v>
      </c>
      <c r="J3128" s="26" t="s">
        <v>3428</v>
      </c>
      <c r="K3128" s="26"/>
      <c r="L3128" s="27" t="s">
        <v>688</v>
      </c>
      <c r="M3128" s="59"/>
      <c r="N3128" s="10"/>
      <c r="O3128" s="26"/>
      <c r="P3128" s="26"/>
      <c r="Q3128" s="222" t="s">
        <v>688</v>
      </c>
      <c r="R3128" s="1228" t="s">
        <v>5430</v>
      </c>
    </row>
    <row r="3129" spans="1:18" hidden="1" outlineLevel="2">
      <c r="A3129" s="7" t="s">
        <v>41</v>
      </c>
      <c r="B3129" s="7" t="s">
        <v>41</v>
      </c>
      <c r="C3129" s="7" t="s">
        <v>41</v>
      </c>
      <c r="D3129" s="96" t="s">
        <v>3952</v>
      </c>
      <c r="E3129" s="58" t="s">
        <v>3998</v>
      </c>
      <c r="F3129" s="17"/>
      <c r="G3129" s="18"/>
      <c r="H3129" s="19"/>
      <c r="I3129" s="26" t="s">
        <v>267</v>
      </c>
      <c r="J3129" s="26" t="s">
        <v>3429</v>
      </c>
      <c r="K3129" s="26" t="s">
        <v>132</v>
      </c>
      <c r="L3129" s="27" t="s">
        <v>688</v>
      </c>
      <c r="M3129" s="71"/>
      <c r="N3129" s="72"/>
      <c r="O3129" s="47" t="s">
        <v>782</v>
      </c>
      <c r="P3129" s="26" t="s">
        <v>132</v>
      </c>
      <c r="Q3129" s="214" t="s">
        <v>688</v>
      </c>
      <c r="R3129" s="1193"/>
    </row>
    <row r="3130" spans="1:18" hidden="1" outlineLevel="2">
      <c r="A3130" s="7" t="s">
        <v>41</v>
      </c>
      <c r="B3130" s="7" t="s">
        <v>41</v>
      </c>
      <c r="C3130" s="7" t="s">
        <v>41</v>
      </c>
      <c r="D3130" s="96" t="s">
        <v>3952</v>
      </c>
      <c r="E3130" s="58" t="s">
        <v>3998</v>
      </c>
      <c r="F3130" s="17"/>
      <c r="G3130" s="18"/>
      <c r="H3130" s="19"/>
      <c r="I3130" s="26" t="s">
        <v>268</v>
      </c>
      <c r="J3130" s="26" t="s">
        <v>3430</v>
      </c>
      <c r="K3130" s="26" t="s">
        <v>269</v>
      </c>
      <c r="L3130" s="27" t="s">
        <v>84</v>
      </c>
      <c r="M3130" s="97" t="s">
        <v>87</v>
      </c>
      <c r="N3130" s="98" t="s">
        <v>19</v>
      </c>
      <c r="O3130" s="65" t="s">
        <v>3999</v>
      </c>
      <c r="P3130" s="26" t="s">
        <v>796</v>
      </c>
      <c r="Q3130" s="214" t="s">
        <v>688</v>
      </c>
      <c r="R3130" s="1193"/>
    </row>
    <row r="3131" spans="1:18" hidden="1" outlineLevel="2">
      <c r="A3131" s="7" t="s">
        <v>41</v>
      </c>
      <c r="B3131" s="7" t="s">
        <v>41</v>
      </c>
      <c r="C3131" s="7" t="s">
        <v>41</v>
      </c>
      <c r="D3131" s="96" t="s">
        <v>3952</v>
      </c>
      <c r="E3131" s="58" t="s">
        <v>3998</v>
      </c>
      <c r="F3131" s="17"/>
      <c r="G3131" s="18"/>
      <c r="H3131" s="19"/>
      <c r="I3131" s="26" t="s">
        <v>270</v>
      </c>
      <c r="J3131" s="26" t="s">
        <v>3396</v>
      </c>
      <c r="K3131" s="26" t="s">
        <v>132</v>
      </c>
      <c r="L3131" s="27" t="s">
        <v>84</v>
      </c>
      <c r="M3131" s="123"/>
      <c r="N3131" s="124"/>
      <c r="O3131" s="127"/>
      <c r="P3131" s="127"/>
      <c r="Q3131" s="218"/>
      <c r="R3131" s="1193"/>
    </row>
    <row r="3132" spans="1:18" hidden="1" outlineLevel="2">
      <c r="A3132" s="7" t="s">
        <v>41</v>
      </c>
      <c r="B3132" s="7" t="s">
        <v>41</v>
      </c>
      <c r="C3132" s="7" t="s">
        <v>41</v>
      </c>
      <c r="D3132" s="96" t="s">
        <v>3952</v>
      </c>
      <c r="E3132" s="58" t="s">
        <v>3998</v>
      </c>
      <c r="F3132" s="17"/>
      <c r="G3132" s="18"/>
      <c r="H3132" s="19"/>
      <c r="I3132" s="26" t="s">
        <v>271</v>
      </c>
      <c r="J3132" s="26" t="s">
        <v>3411</v>
      </c>
      <c r="K3132" s="26" t="s">
        <v>132</v>
      </c>
      <c r="L3132" s="27" t="s">
        <v>84</v>
      </c>
      <c r="M3132" s="123"/>
      <c r="N3132" s="124"/>
      <c r="O3132" s="127"/>
      <c r="P3132" s="127"/>
      <c r="Q3132" s="218"/>
      <c r="R3132" s="1193"/>
    </row>
    <row r="3133" spans="1:18" ht="13.5" hidden="1" outlineLevel="2" thickBot="1">
      <c r="A3133" s="7" t="s">
        <v>41</v>
      </c>
      <c r="B3133" s="7" t="s">
        <v>41</v>
      </c>
      <c r="C3133" s="7" t="s">
        <v>41</v>
      </c>
      <c r="D3133" s="96" t="s">
        <v>3952</v>
      </c>
      <c r="E3133" s="58" t="s">
        <v>3998</v>
      </c>
      <c r="F3133" s="38"/>
      <c r="G3133" s="39"/>
      <c r="H3133" s="40"/>
      <c r="I3133" s="48" t="s">
        <v>272</v>
      </c>
      <c r="J3133" s="48" t="s">
        <v>3431</v>
      </c>
      <c r="K3133" s="48" t="s">
        <v>132</v>
      </c>
      <c r="L3133" s="49" t="s">
        <v>84</v>
      </c>
      <c r="M3133" s="139"/>
      <c r="N3133" s="140"/>
      <c r="O3133" s="151"/>
      <c r="P3133" s="151"/>
      <c r="Q3133" s="221"/>
      <c r="R3133" s="1195"/>
    </row>
    <row r="3134" spans="1:18" ht="13.5" hidden="1" outlineLevel="2" thickBot="1">
      <c r="A3134" s="7" t="s">
        <v>41</v>
      </c>
      <c r="B3134" s="7" t="s">
        <v>41</v>
      </c>
      <c r="C3134" s="7" t="s">
        <v>41</v>
      </c>
      <c r="D3134" s="96" t="s">
        <v>3952</v>
      </c>
      <c r="E3134" s="58" t="s">
        <v>3998</v>
      </c>
      <c r="F3134" s="198"/>
      <c r="G3134" s="198"/>
      <c r="H3134" s="198"/>
      <c r="I3134" s="198"/>
      <c r="J3134" s="198"/>
      <c r="K3134" s="198"/>
      <c r="L3134" s="198"/>
      <c r="M3134" s="9"/>
      <c r="N3134" s="9"/>
      <c r="O3134" s="9"/>
      <c r="P3134" s="9"/>
      <c r="Q3134" s="7"/>
    </row>
    <row r="3135" spans="1:18" ht="13.5" outlineLevel="1" collapsed="1" thickBot="1">
      <c r="C3135" s="7" t="s">
        <v>41</v>
      </c>
      <c r="D3135" s="96" t="s">
        <v>3952</v>
      </c>
      <c r="E3135" s="3" t="s">
        <v>6369</v>
      </c>
      <c r="F3135" s="813" t="s">
        <v>6365</v>
      </c>
      <c r="G3135" s="814">
        <v>139</v>
      </c>
      <c r="H3135" s="814">
        <v>48</v>
      </c>
      <c r="I3135" s="1206" t="s">
        <v>6372</v>
      </c>
      <c r="J3135" s="1207"/>
      <c r="K3135" s="1207"/>
      <c r="L3135" s="1208"/>
      <c r="M3135" s="815" t="s">
        <v>87</v>
      </c>
      <c r="N3135" s="816"/>
      <c r="O3135" s="1210" t="s">
        <v>6373</v>
      </c>
      <c r="P3135" s="1211"/>
      <c r="Q3135" s="817" t="s">
        <v>109</v>
      </c>
    </row>
    <row r="3136" spans="1:18" hidden="1" outlineLevel="2">
      <c r="C3136" s="7" t="s">
        <v>41</v>
      </c>
      <c r="D3136" s="96" t="s">
        <v>3952</v>
      </c>
      <c r="E3136" s="58" t="s">
        <v>6369</v>
      </c>
      <c r="F3136" s="237"/>
      <c r="G3136" s="18"/>
      <c r="H3136" s="19"/>
      <c r="I3136" s="818" t="s">
        <v>266</v>
      </c>
      <c r="J3136" s="26" t="s">
        <v>3428</v>
      </c>
      <c r="K3136" s="818"/>
      <c r="L3136" s="819" t="s">
        <v>688</v>
      </c>
      <c r="M3136" s="820"/>
      <c r="N3136" s="10"/>
      <c r="O3136" s="818"/>
      <c r="P3136" s="818"/>
      <c r="Q3136" s="821" t="s">
        <v>688</v>
      </c>
      <c r="R3136" s="1212" t="s">
        <v>6368</v>
      </c>
    </row>
    <row r="3137" spans="1:18" hidden="1" outlineLevel="2">
      <c r="C3137" s="7" t="s">
        <v>41</v>
      </c>
      <c r="D3137" s="96" t="s">
        <v>3952</v>
      </c>
      <c r="E3137" s="58" t="s">
        <v>6369</v>
      </c>
      <c r="F3137" s="237"/>
      <c r="G3137" s="18"/>
      <c r="H3137" s="19"/>
      <c r="I3137" s="818" t="s">
        <v>267</v>
      </c>
      <c r="J3137" s="26" t="s">
        <v>3429</v>
      </c>
      <c r="K3137" s="818" t="s">
        <v>132</v>
      </c>
      <c r="L3137" s="819" t="s">
        <v>688</v>
      </c>
      <c r="M3137" s="822"/>
      <c r="N3137" s="72"/>
      <c r="O3137" s="823" t="s">
        <v>6367</v>
      </c>
      <c r="P3137" s="818" t="s">
        <v>132</v>
      </c>
      <c r="Q3137" s="214" t="s">
        <v>688</v>
      </c>
      <c r="R3137" s="1193"/>
    </row>
    <row r="3138" spans="1:18" hidden="1" outlineLevel="2">
      <c r="C3138" s="7" t="s">
        <v>41</v>
      </c>
      <c r="D3138" s="96" t="s">
        <v>3952</v>
      </c>
      <c r="E3138" s="58" t="s">
        <v>6369</v>
      </c>
      <c r="F3138" s="237"/>
      <c r="G3138" s="18"/>
      <c r="H3138" s="19"/>
      <c r="I3138" s="818" t="s">
        <v>268</v>
      </c>
      <c r="J3138" s="26" t="s">
        <v>3430</v>
      </c>
      <c r="K3138" s="818" t="s">
        <v>269</v>
      </c>
      <c r="L3138" s="819" t="s">
        <v>84</v>
      </c>
      <c r="M3138" s="824" t="s">
        <v>87</v>
      </c>
      <c r="N3138" s="385" t="s">
        <v>6360</v>
      </c>
      <c r="O3138" s="825" t="s">
        <v>6361</v>
      </c>
      <c r="P3138" s="818" t="s">
        <v>834</v>
      </c>
      <c r="Q3138" s="214" t="s">
        <v>688</v>
      </c>
      <c r="R3138" s="1193"/>
    </row>
    <row r="3139" spans="1:18" hidden="1" outlineLevel="2">
      <c r="C3139" s="7" t="s">
        <v>41</v>
      </c>
      <c r="D3139" s="96" t="s">
        <v>3952</v>
      </c>
      <c r="E3139" s="58" t="s">
        <v>6369</v>
      </c>
      <c r="F3139" s="237"/>
      <c r="G3139" s="18"/>
      <c r="H3139" s="19"/>
      <c r="I3139" s="818" t="s">
        <v>270</v>
      </c>
      <c r="J3139" s="26" t="s">
        <v>3396</v>
      </c>
      <c r="K3139" s="818" t="s">
        <v>132</v>
      </c>
      <c r="L3139" s="819" t="s">
        <v>84</v>
      </c>
      <c r="M3139" s="826"/>
      <c r="N3139" s="124"/>
      <c r="O3139" s="827"/>
      <c r="P3139" s="827"/>
      <c r="Q3139" s="218"/>
      <c r="R3139" s="1193"/>
    </row>
    <row r="3140" spans="1:18" hidden="1" outlineLevel="2">
      <c r="C3140" s="7" t="s">
        <v>41</v>
      </c>
      <c r="D3140" s="96" t="s">
        <v>3952</v>
      </c>
      <c r="E3140" s="58" t="s">
        <v>6369</v>
      </c>
      <c r="F3140" s="237"/>
      <c r="G3140" s="18"/>
      <c r="H3140" s="19"/>
      <c r="I3140" s="818" t="s">
        <v>271</v>
      </c>
      <c r="J3140" s="26" t="s">
        <v>3411</v>
      </c>
      <c r="K3140" s="818" t="s">
        <v>132</v>
      </c>
      <c r="L3140" s="819" t="s">
        <v>84</v>
      </c>
      <c r="M3140" s="826"/>
      <c r="N3140" s="124"/>
      <c r="O3140" s="827"/>
      <c r="P3140" s="827"/>
      <c r="Q3140" s="218"/>
      <c r="R3140" s="1193"/>
    </row>
    <row r="3141" spans="1:18" ht="13.5" hidden="1" outlineLevel="2" thickBot="1">
      <c r="C3141" s="7" t="s">
        <v>41</v>
      </c>
      <c r="D3141" s="96" t="s">
        <v>3952</v>
      </c>
      <c r="E3141" s="58" t="s">
        <v>6369</v>
      </c>
      <c r="F3141" s="519"/>
      <c r="G3141" s="828"/>
      <c r="H3141" s="520"/>
      <c r="I3141" s="423" t="s">
        <v>272</v>
      </c>
      <c r="J3141" s="48" t="s">
        <v>3431</v>
      </c>
      <c r="K3141" s="423" t="s">
        <v>132</v>
      </c>
      <c r="L3141" s="424" t="s">
        <v>84</v>
      </c>
      <c r="M3141" s="829"/>
      <c r="N3141" s="830"/>
      <c r="O3141" s="831"/>
      <c r="P3141" s="831"/>
      <c r="Q3141" s="832"/>
      <c r="R3141" s="1194"/>
    </row>
    <row r="3142" spans="1:18" ht="13.5" hidden="1" outlineLevel="2" thickBot="1">
      <c r="C3142" s="7" t="s">
        <v>41</v>
      </c>
      <c r="D3142" s="96" t="s">
        <v>3952</v>
      </c>
      <c r="E3142" s="58" t="s">
        <v>6369</v>
      </c>
      <c r="F3142" s="198"/>
      <c r="G3142" s="198"/>
      <c r="H3142" s="198"/>
      <c r="I3142" s="198"/>
      <c r="J3142" s="198"/>
      <c r="K3142" s="198"/>
      <c r="L3142" s="198"/>
      <c r="M3142" s="9"/>
      <c r="N3142" s="9"/>
      <c r="O3142" s="9"/>
      <c r="P3142" s="9"/>
      <c r="Q3142" s="7"/>
    </row>
    <row r="3143" spans="1:18" ht="13.5" outlineLevel="1" collapsed="1" thickBot="1">
      <c r="A3143" s="7" t="s">
        <v>41</v>
      </c>
      <c r="B3143" s="7" t="s">
        <v>41</v>
      </c>
      <c r="C3143" s="7" t="s">
        <v>41</v>
      </c>
      <c r="D3143" s="96" t="s">
        <v>3952</v>
      </c>
      <c r="E3143" s="3" t="s">
        <v>6374</v>
      </c>
      <c r="F3143" s="13" t="s">
        <v>11</v>
      </c>
      <c r="G3143" s="14">
        <v>139</v>
      </c>
      <c r="H3143" s="14">
        <v>48</v>
      </c>
      <c r="I3143" s="1198" t="s">
        <v>4006</v>
      </c>
      <c r="J3143" s="1199"/>
      <c r="K3143" s="1199"/>
      <c r="L3143" s="1200"/>
      <c r="M3143" s="121" t="s">
        <v>87</v>
      </c>
      <c r="N3143" s="15"/>
      <c r="O3143" s="1199"/>
      <c r="P3143" s="1205"/>
      <c r="Q3143" s="212" t="s">
        <v>109</v>
      </c>
    </row>
    <row r="3144" spans="1:18" hidden="1" outlineLevel="2">
      <c r="A3144" s="7" t="s">
        <v>41</v>
      </c>
      <c r="B3144" s="7" t="s">
        <v>41</v>
      </c>
      <c r="C3144" s="7" t="s">
        <v>41</v>
      </c>
      <c r="D3144" s="96" t="s">
        <v>3952</v>
      </c>
      <c r="E3144" s="58" t="s">
        <v>6374</v>
      </c>
      <c r="F3144" s="17"/>
      <c r="G3144" s="18"/>
      <c r="H3144" s="19"/>
      <c r="I3144" s="26" t="s">
        <v>266</v>
      </c>
      <c r="J3144" s="26" t="s">
        <v>3428</v>
      </c>
      <c r="K3144" s="26"/>
      <c r="L3144" s="27" t="s">
        <v>688</v>
      </c>
      <c r="M3144" s="59"/>
      <c r="N3144" s="10"/>
      <c r="O3144" s="26"/>
      <c r="P3144" s="26"/>
      <c r="Q3144" s="222" t="s">
        <v>688</v>
      </c>
      <c r="R3144" s="1228" t="s">
        <v>5966</v>
      </c>
    </row>
    <row r="3145" spans="1:18" hidden="1" outlineLevel="2">
      <c r="A3145" s="7" t="s">
        <v>41</v>
      </c>
      <c r="B3145" s="7" t="s">
        <v>41</v>
      </c>
      <c r="C3145" s="7" t="s">
        <v>41</v>
      </c>
      <c r="D3145" s="96" t="s">
        <v>3952</v>
      </c>
      <c r="E3145" s="58" t="s">
        <v>6374</v>
      </c>
      <c r="F3145" s="17"/>
      <c r="G3145" s="18"/>
      <c r="H3145" s="19"/>
      <c r="I3145" s="26" t="s">
        <v>267</v>
      </c>
      <c r="J3145" s="26" t="s">
        <v>3429</v>
      </c>
      <c r="K3145" s="26" t="s">
        <v>132</v>
      </c>
      <c r="L3145" s="27" t="s">
        <v>688</v>
      </c>
      <c r="M3145" s="71"/>
      <c r="N3145" s="72"/>
      <c r="O3145" s="47" t="s">
        <v>779</v>
      </c>
      <c r="P3145" s="26" t="s">
        <v>132</v>
      </c>
      <c r="Q3145" s="214" t="s">
        <v>688</v>
      </c>
      <c r="R3145" s="1193"/>
    </row>
    <row r="3146" spans="1:18" hidden="1" outlineLevel="2">
      <c r="A3146" s="7" t="s">
        <v>41</v>
      </c>
      <c r="B3146" s="7" t="s">
        <v>41</v>
      </c>
      <c r="C3146" s="7" t="s">
        <v>41</v>
      </c>
      <c r="D3146" s="96" t="s">
        <v>3952</v>
      </c>
      <c r="E3146" s="58" t="s">
        <v>6374</v>
      </c>
      <c r="F3146" s="17"/>
      <c r="G3146" s="18"/>
      <c r="H3146" s="19"/>
      <c r="I3146" s="26" t="s">
        <v>268</v>
      </c>
      <c r="J3146" s="26" t="s">
        <v>3430</v>
      </c>
      <c r="K3146" s="26" t="s">
        <v>269</v>
      </c>
      <c r="L3146" s="27" t="s">
        <v>84</v>
      </c>
      <c r="M3146" s="97" t="s">
        <v>87</v>
      </c>
      <c r="N3146" s="385" t="s">
        <v>12</v>
      </c>
      <c r="O3146" s="26" t="s">
        <v>4007</v>
      </c>
      <c r="P3146" s="26" t="s">
        <v>796</v>
      </c>
      <c r="Q3146" s="214" t="s">
        <v>688</v>
      </c>
      <c r="R3146" s="1193"/>
    </row>
    <row r="3147" spans="1:18" hidden="1" outlineLevel="2">
      <c r="A3147" s="7" t="s">
        <v>41</v>
      </c>
      <c r="B3147" s="7" t="s">
        <v>41</v>
      </c>
      <c r="C3147" s="7" t="s">
        <v>41</v>
      </c>
      <c r="D3147" s="96" t="s">
        <v>3952</v>
      </c>
      <c r="E3147" s="58" t="s">
        <v>6374</v>
      </c>
      <c r="F3147" s="17"/>
      <c r="G3147" s="18"/>
      <c r="H3147" s="19"/>
      <c r="I3147" s="26" t="s">
        <v>270</v>
      </c>
      <c r="J3147" s="26" t="s">
        <v>3396</v>
      </c>
      <c r="K3147" s="26" t="s">
        <v>132</v>
      </c>
      <c r="L3147" s="27" t="s">
        <v>84</v>
      </c>
      <c r="M3147" s="123"/>
      <c r="N3147" s="124"/>
      <c r="O3147" s="127"/>
      <c r="P3147" s="127"/>
      <c r="Q3147" s="218"/>
      <c r="R3147" s="1193"/>
    </row>
    <row r="3148" spans="1:18" hidden="1" outlineLevel="2">
      <c r="A3148" s="7" t="s">
        <v>41</v>
      </c>
      <c r="B3148" s="7" t="s">
        <v>41</v>
      </c>
      <c r="C3148" s="7" t="s">
        <v>41</v>
      </c>
      <c r="D3148" s="96" t="s">
        <v>3952</v>
      </c>
      <c r="E3148" s="58" t="s">
        <v>6374</v>
      </c>
      <c r="F3148" s="17"/>
      <c r="G3148" s="18"/>
      <c r="H3148" s="19"/>
      <c r="I3148" s="26" t="s">
        <v>271</v>
      </c>
      <c r="J3148" s="26" t="s">
        <v>3411</v>
      </c>
      <c r="K3148" s="26" t="s">
        <v>132</v>
      </c>
      <c r="L3148" s="27" t="s">
        <v>84</v>
      </c>
      <c r="M3148" s="123"/>
      <c r="N3148" s="124"/>
      <c r="O3148" s="127"/>
      <c r="P3148" s="127"/>
      <c r="Q3148" s="218"/>
      <c r="R3148" s="1193"/>
    </row>
    <row r="3149" spans="1:18" ht="13.5" hidden="1" outlineLevel="2" thickBot="1">
      <c r="A3149" s="7" t="s">
        <v>41</v>
      </c>
      <c r="B3149" s="7" t="s">
        <v>41</v>
      </c>
      <c r="C3149" s="7" t="s">
        <v>41</v>
      </c>
      <c r="D3149" s="96" t="s">
        <v>3952</v>
      </c>
      <c r="E3149" s="58" t="s">
        <v>6374</v>
      </c>
      <c r="F3149" s="38"/>
      <c r="G3149" s="39"/>
      <c r="H3149" s="40"/>
      <c r="I3149" s="48" t="s">
        <v>272</v>
      </c>
      <c r="J3149" s="48" t="s">
        <v>3431</v>
      </c>
      <c r="K3149" s="48" t="s">
        <v>132</v>
      </c>
      <c r="L3149" s="49" t="s">
        <v>84</v>
      </c>
      <c r="M3149" s="139"/>
      <c r="N3149" s="140"/>
      <c r="O3149" s="151"/>
      <c r="P3149" s="151"/>
      <c r="Q3149" s="221"/>
      <c r="R3149" s="1195"/>
    </row>
    <row r="3150" spans="1:18" ht="13.5" hidden="1" outlineLevel="2" thickBot="1">
      <c r="A3150" s="7" t="s">
        <v>41</v>
      </c>
      <c r="B3150" s="7" t="s">
        <v>41</v>
      </c>
      <c r="C3150" s="7" t="s">
        <v>41</v>
      </c>
      <c r="D3150" s="96" t="s">
        <v>3952</v>
      </c>
      <c r="E3150" s="58" t="s">
        <v>6374</v>
      </c>
      <c r="F3150" s="198"/>
      <c r="G3150" s="198"/>
      <c r="H3150" s="198"/>
      <c r="I3150" s="198"/>
      <c r="J3150" s="198"/>
      <c r="K3150" s="198"/>
      <c r="L3150" s="198"/>
      <c r="M3150" s="9"/>
      <c r="N3150" s="9"/>
      <c r="O3150" s="9"/>
      <c r="P3150" s="9"/>
      <c r="Q3150" s="7"/>
    </row>
    <row r="3151" spans="1:18" ht="13.5" outlineLevel="1" collapsed="1" thickBot="1">
      <c r="A3151" s="7" t="s">
        <v>41</v>
      </c>
      <c r="B3151" s="7" t="s">
        <v>41</v>
      </c>
      <c r="C3151" s="7" t="s">
        <v>41</v>
      </c>
      <c r="D3151" s="96" t="s">
        <v>3952</v>
      </c>
      <c r="E3151" s="3" t="s">
        <v>6375</v>
      </c>
      <c r="F3151" s="13" t="s">
        <v>13</v>
      </c>
      <c r="G3151" s="14">
        <v>140</v>
      </c>
      <c r="H3151" s="14">
        <v>49</v>
      </c>
      <c r="I3151" s="1198" t="s">
        <v>4001</v>
      </c>
      <c r="J3151" s="1199"/>
      <c r="K3151" s="1199"/>
      <c r="L3151" s="1200"/>
      <c r="M3151" s="121" t="s">
        <v>87</v>
      </c>
      <c r="N3151" s="15"/>
      <c r="O3151" s="1190" t="s">
        <v>4002</v>
      </c>
      <c r="P3151" s="1191"/>
      <c r="Q3151" s="212" t="s">
        <v>109</v>
      </c>
    </row>
    <row r="3152" spans="1:18" hidden="1" outlineLevel="2">
      <c r="A3152" s="7" t="s">
        <v>41</v>
      </c>
      <c r="B3152" s="7" t="s">
        <v>41</v>
      </c>
      <c r="C3152" s="7" t="s">
        <v>41</v>
      </c>
      <c r="D3152" s="96" t="s">
        <v>3952</v>
      </c>
      <c r="E3152" s="58" t="s">
        <v>6375</v>
      </c>
      <c r="F3152" s="17"/>
      <c r="G3152" s="18"/>
      <c r="H3152" s="19"/>
      <c r="I3152" s="26" t="s">
        <v>181</v>
      </c>
      <c r="J3152" s="26" t="s">
        <v>182</v>
      </c>
      <c r="K3152" s="26"/>
      <c r="L3152" s="31" t="s">
        <v>688</v>
      </c>
      <c r="M3152" s="59"/>
      <c r="N3152" s="10"/>
      <c r="O3152" s="26"/>
      <c r="P3152" s="26"/>
      <c r="Q3152" s="222" t="s">
        <v>688</v>
      </c>
      <c r="R3152" s="1228" t="s">
        <v>5967</v>
      </c>
    </row>
    <row r="3153" spans="1:18" hidden="1" outlineLevel="2">
      <c r="A3153" s="7" t="s">
        <v>41</v>
      </c>
      <c r="B3153" s="7" t="s">
        <v>41</v>
      </c>
      <c r="C3153" s="7" t="s">
        <v>41</v>
      </c>
      <c r="D3153" s="96" t="s">
        <v>3952</v>
      </c>
      <c r="E3153" s="58" t="s">
        <v>6375</v>
      </c>
      <c r="F3153" s="17"/>
      <c r="G3153" s="18"/>
      <c r="H3153" s="19"/>
      <c r="I3153" s="26" t="s">
        <v>183</v>
      </c>
      <c r="J3153" s="26" t="s">
        <v>3364</v>
      </c>
      <c r="K3153" s="26" t="s">
        <v>132</v>
      </c>
      <c r="L3153" s="31" t="s">
        <v>688</v>
      </c>
      <c r="M3153" s="59"/>
      <c r="N3153" s="10"/>
      <c r="O3153" s="47" t="s">
        <v>780</v>
      </c>
      <c r="P3153" s="26" t="s">
        <v>132</v>
      </c>
      <c r="Q3153" s="214" t="s">
        <v>688</v>
      </c>
      <c r="R3153" s="1193"/>
    </row>
    <row r="3154" spans="1:18" hidden="1" outlineLevel="2">
      <c r="A3154" s="7" t="s">
        <v>41</v>
      </c>
      <c r="B3154" s="7" t="s">
        <v>41</v>
      </c>
      <c r="C3154" s="7" t="s">
        <v>41</v>
      </c>
      <c r="D3154" s="96" t="s">
        <v>3952</v>
      </c>
      <c r="E3154" s="58" t="s">
        <v>6375</v>
      </c>
      <c r="F3154" s="17"/>
      <c r="G3154" s="18"/>
      <c r="H3154" s="19"/>
      <c r="I3154" s="26" t="s">
        <v>184</v>
      </c>
      <c r="J3154" s="26" t="s">
        <v>3365</v>
      </c>
      <c r="K3154" s="26" t="s">
        <v>105</v>
      </c>
      <c r="L3154" s="31" t="s">
        <v>84</v>
      </c>
      <c r="M3154" s="97" t="s">
        <v>87</v>
      </c>
      <c r="N3154" s="385" t="s">
        <v>14</v>
      </c>
      <c r="O3154" s="26" t="s">
        <v>4001</v>
      </c>
      <c r="P3154" s="26" t="s">
        <v>105</v>
      </c>
      <c r="Q3154" s="214" t="s">
        <v>688</v>
      </c>
      <c r="R3154" s="1193"/>
    </row>
    <row r="3155" spans="1:18" hidden="1" outlineLevel="2">
      <c r="A3155" s="7" t="s">
        <v>41</v>
      </c>
      <c r="B3155" s="7" t="s">
        <v>41</v>
      </c>
      <c r="C3155" s="7" t="s">
        <v>41</v>
      </c>
      <c r="D3155" s="96" t="s">
        <v>3952</v>
      </c>
      <c r="E3155" s="58" t="s">
        <v>6375</v>
      </c>
      <c r="F3155" s="17"/>
      <c r="G3155" s="18"/>
      <c r="H3155" s="19"/>
      <c r="I3155" s="26" t="s">
        <v>185</v>
      </c>
      <c r="J3155" s="26" t="s">
        <v>3366</v>
      </c>
      <c r="K3155" s="26" t="s">
        <v>130</v>
      </c>
      <c r="L3155" s="31" t="s">
        <v>84</v>
      </c>
      <c r="M3155" s="123"/>
      <c r="N3155" s="124"/>
      <c r="O3155" s="127"/>
      <c r="P3155" s="127"/>
      <c r="Q3155" s="218"/>
      <c r="R3155" s="1193"/>
    </row>
    <row r="3156" spans="1:18" ht="13.5" hidden="1" outlineLevel="2" thickBot="1">
      <c r="A3156" s="7" t="s">
        <v>41</v>
      </c>
      <c r="B3156" s="7" t="s">
        <v>41</v>
      </c>
      <c r="C3156" s="7" t="s">
        <v>41</v>
      </c>
      <c r="D3156" s="96" t="s">
        <v>3952</v>
      </c>
      <c r="E3156" s="58" t="s">
        <v>6375</v>
      </c>
      <c r="F3156" s="38"/>
      <c r="G3156" s="39"/>
      <c r="H3156" s="40"/>
      <c r="I3156" s="48" t="s">
        <v>187</v>
      </c>
      <c r="J3156" s="48" t="s">
        <v>3367</v>
      </c>
      <c r="K3156" s="48" t="s">
        <v>105</v>
      </c>
      <c r="L3156" s="60" t="s">
        <v>84</v>
      </c>
      <c r="M3156" s="139"/>
      <c r="N3156" s="140"/>
      <c r="O3156" s="151"/>
      <c r="P3156" s="151"/>
      <c r="Q3156" s="221"/>
      <c r="R3156" s="1195"/>
    </row>
    <row r="3157" spans="1:18" ht="13.5" hidden="1" outlineLevel="2" thickBot="1">
      <c r="A3157" s="7" t="s">
        <v>41</v>
      </c>
      <c r="B3157" s="7" t="s">
        <v>41</v>
      </c>
      <c r="C3157" s="7" t="s">
        <v>41</v>
      </c>
      <c r="D3157" s="96" t="s">
        <v>3952</v>
      </c>
      <c r="E3157" s="58" t="s">
        <v>6375</v>
      </c>
      <c r="F3157" s="8"/>
      <c r="G3157" s="7"/>
      <c r="H3157" s="7"/>
      <c r="I3157" s="9"/>
      <c r="J3157" s="9"/>
      <c r="K3157" s="9"/>
      <c r="L3157" s="7"/>
      <c r="M3157" s="10"/>
      <c r="N3157" s="10"/>
      <c r="O3157" s="9"/>
      <c r="P3157" s="9"/>
      <c r="Q3157" s="7"/>
    </row>
    <row r="3158" spans="1:18" ht="13.5" outlineLevel="1" collapsed="1" thickBot="1">
      <c r="A3158" s="7" t="s">
        <v>41</v>
      </c>
      <c r="B3158" s="7" t="s">
        <v>41</v>
      </c>
      <c r="C3158" s="7" t="s">
        <v>41</v>
      </c>
      <c r="D3158" s="96" t="s">
        <v>3952</v>
      </c>
      <c r="E3158" s="3" t="s">
        <v>6376</v>
      </c>
      <c r="F3158" s="13" t="s">
        <v>188</v>
      </c>
      <c r="G3158" s="14">
        <v>141</v>
      </c>
      <c r="H3158" s="14">
        <v>49</v>
      </c>
      <c r="I3158" s="1198" t="s">
        <v>4000</v>
      </c>
      <c r="J3158" s="1199"/>
      <c r="K3158" s="1199"/>
      <c r="L3158" s="1200"/>
      <c r="M3158" s="121" t="s">
        <v>87</v>
      </c>
      <c r="N3158" s="15"/>
      <c r="O3158" s="1190" t="s">
        <v>4003</v>
      </c>
      <c r="P3158" s="1191"/>
      <c r="Q3158" s="212" t="s">
        <v>109</v>
      </c>
    </row>
    <row r="3159" spans="1:18" hidden="1" outlineLevel="2">
      <c r="A3159" s="7" t="s">
        <v>41</v>
      </c>
      <c r="B3159" s="7" t="s">
        <v>41</v>
      </c>
      <c r="C3159" s="7" t="s">
        <v>41</v>
      </c>
      <c r="D3159" s="96" t="s">
        <v>3952</v>
      </c>
      <c r="E3159" s="58" t="s">
        <v>6376</v>
      </c>
      <c r="F3159" s="17"/>
      <c r="G3159" s="18"/>
      <c r="H3159" s="19"/>
      <c r="I3159" s="26" t="s">
        <v>159</v>
      </c>
      <c r="J3159" s="26" t="s">
        <v>3348</v>
      </c>
      <c r="K3159" s="26"/>
      <c r="L3159" s="31" t="s">
        <v>688</v>
      </c>
      <c r="M3159" s="59"/>
      <c r="N3159" s="10"/>
      <c r="O3159" s="26"/>
      <c r="P3159" s="26"/>
      <c r="Q3159" s="222" t="s">
        <v>688</v>
      </c>
      <c r="R3159" s="1228" t="s">
        <v>5968</v>
      </c>
    </row>
    <row r="3160" spans="1:18" hidden="1" outlineLevel="2">
      <c r="A3160" s="7" t="s">
        <v>41</v>
      </c>
      <c r="B3160" s="7" t="s">
        <v>41</v>
      </c>
      <c r="C3160" s="7" t="s">
        <v>41</v>
      </c>
      <c r="D3160" s="96" t="s">
        <v>3952</v>
      </c>
      <c r="E3160" s="58" t="s">
        <v>6376</v>
      </c>
      <c r="F3160" s="17"/>
      <c r="G3160" s="18"/>
      <c r="H3160" s="19"/>
      <c r="I3160" s="26" t="s">
        <v>160</v>
      </c>
      <c r="J3160" s="26" t="s">
        <v>3349</v>
      </c>
      <c r="K3160" s="26" t="s">
        <v>132</v>
      </c>
      <c r="L3160" s="31" t="s">
        <v>688</v>
      </c>
      <c r="M3160" s="59"/>
      <c r="N3160" s="10"/>
      <c r="O3160" s="47" t="s">
        <v>717</v>
      </c>
      <c r="P3160" s="26" t="s">
        <v>132</v>
      </c>
      <c r="Q3160" s="214" t="s">
        <v>688</v>
      </c>
      <c r="R3160" s="1193"/>
    </row>
    <row r="3161" spans="1:18" hidden="1" outlineLevel="2">
      <c r="A3161" s="7" t="s">
        <v>41</v>
      </c>
      <c r="B3161" s="7" t="s">
        <v>41</v>
      </c>
      <c r="C3161" s="7" t="s">
        <v>41</v>
      </c>
      <c r="D3161" s="96" t="s">
        <v>3952</v>
      </c>
      <c r="E3161" s="58" t="s">
        <v>6376</v>
      </c>
      <c r="F3161" s="17"/>
      <c r="G3161" s="18"/>
      <c r="H3161" s="19"/>
      <c r="I3161" s="26" t="s">
        <v>161</v>
      </c>
      <c r="J3161" s="26" t="s">
        <v>3350</v>
      </c>
      <c r="K3161" s="26" t="s">
        <v>105</v>
      </c>
      <c r="L3161" s="31" t="s">
        <v>84</v>
      </c>
      <c r="M3161" s="97" t="s">
        <v>87</v>
      </c>
      <c r="N3161" s="385" t="s">
        <v>15</v>
      </c>
      <c r="O3161" s="26" t="s">
        <v>4000</v>
      </c>
      <c r="P3161" s="26" t="s">
        <v>117</v>
      </c>
      <c r="Q3161" s="214" t="s">
        <v>688</v>
      </c>
      <c r="R3161" s="1193"/>
    </row>
    <row r="3162" spans="1:18" ht="13.5" hidden="1" outlineLevel="2" thickBot="1">
      <c r="A3162" s="7" t="s">
        <v>41</v>
      </c>
      <c r="B3162" s="7" t="s">
        <v>41</v>
      </c>
      <c r="C3162" s="7" t="s">
        <v>41</v>
      </c>
      <c r="D3162" s="96" t="s">
        <v>3952</v>
      </c>
      <c r="E3162" s="58" t="s">
        <v>6376</v>
      </c>
      <c r="F3162" s="38"/>
      <c r="G3162" s="39"/>
      <c r="H3162" s="40"/>
      <c r="I3162" s="48" t="s">
        <v>163</v>
      </c>
      <c r="J3162" s="48" t="s">
        <v>3351</v>
      </c>
      <c r="K3162" s="48" t="s">
        <v>132</v>
      </c>
      <c r="L3162" s="60" t="s">
        <v>84</v>
      </c>
      <c r="M3162" s="61"/>
      <c r="N3162" s="62"/>
      <c r="O3162" s="63" t="s">
        <v>710</v>
      </c>
      <c r="P3162" s="48" t="s">
        <v>132</v>
      </c>
      <c r="Q3162" s="224" t="s">
        <v>84</v>
      </c>
      <c r="R3162" s="1195"/>
    </row>
    <row r="3163" spans="1:18" ht="13.5" hidden="1" outlineLevel="2" thickBot="1">
      <c r="A3163" s="7" t="s">
        <v>41</v>
      </c>
      <c r="B3163" s="7" t="s">
        <v>41</v>
      </c>
      <c r="C3163" s="7" t="s">
        <v>41</v>
      </c>
      <c r="D3163" s="96" t="s">
        <v>3952</v>
      </c>
      <c r="E3163" s="58" t="s">
        <v>6376</v>
      </c>
      <c r="F3163" s="198"/>
      <c r="G3163" s="198"/>
      <c r="H3163" s="198"/>
      <c r="I3163" s="198"/>
      <c r="J3163" s="198"/>
      <c r="K3163" s="198"/>
      <c r="L3163" s="198"/>
      <c r="M3163" s="9"/>
      <c r="N3163" s="9"/>
      <c r="O3163" s="9"/>
      <c r="P3163" s="9"/>
      <c r="Q3163" s="7"/>
    </row>
    <row r="3164" spans="1:18" ht="13.5" outlineLevel="1" collapsed="1" thickBot="1">
      <c r="A3164" s="7" t="s">
        <v>41</v>
      </c>
      <c r="B3164" s="7" t="s">
        <v>41</v>
      </c>
      <c r="C3164" s="7" t="s">
        <v>41</v>
      </c>
      <c r="D3164" s="96" t="s">
        <v>3952</v>
      </c>
      <c r="E3164" s="3" t="s">
        <v>6377</v>
      </c>
      <c r="F3164" s="13" t="s">
        <v>16</v>
      </c>
      <c r="G3164" s="14">
        <v>139</v>
      </c>
      <c r="H3164" s="14">
        <v>48</v>
      </c>
      <c r="I3164" s="1198" t="s">
        <v>4004</v>
      </c>
      <c r="J3164" s="1199"/>
      <c r="K3164" s="1199"/>
      <c r="L3164" s="1200"/>
      <c r="M3164" s="121" t="s">
        <v>87</v>
      </c>
      <c r="N3164" s="15"/>
      <c r="O3164" s="1190" t="s">
        <v>3543</v>
      </c>
      <c r="P3164" s="1191"/>
      <c r="Q3164" s="226" t="s">
        <v>688</v>
      </c>
    </row>
    <row r="3165" spans="1:18" hidden="1" outlineLevel="2">
      <c r="A3165" s="7" t="s">
        <v>41</v>
      </c>
      <c r="B3165" s="7" t="s">
        <v>41</v>
      </c>
      <c r="C3165" s="7" t="s">
        <v>41</v>
      </c>
      <c r="D3165" s="96" t="s">
        <v>3952</v>
      </c>
      <c r="E3165" s="58" t="s">
        <v>6377</v>
      </c>
      <c r="F3165" s="17"/>
      <c r="G3165" s="18"/>
      <c r="H3165" s="19"/>
      <c r="I3165" s="26" t="s">
        <v>266</v>
      </c>
      <c r="J3165" s="26" t="s">
        <v>3428</v>
      </c>
      <c r="K3165" s="26"/>
      <c r="L3165" s="27" t="s">
        <v>688</v>
      </c>
      <c r="M3165" s="59"/>
      <c r="N3165" s="10"/>
      <c r="O3165" s="26"/>
      <c r="P3165" s="26"/>
      <c r="Q3165" s="222" t="s">
        <v>688</v>
      </c>
      <c r="R3165" s="1228" t="s">
        <v>5455</v>
      </c>
    </row>
    <row r="3166" spans="1:18" hidden="1" outlineLevel="2">
      <c r="A3166" s="7" t="s">
        <v>41</v>
      </c>
      <c r="B3166" s="7" t="s">
        <v>41</v>
      </c>
      <c r="C3166" s="7" t="s">
        <v>41</v>
      </c>
      <c r="D3166" s="96" t="s">
        <v>3952</v>
      </c>
      <c r="E3166" s="58" t="s">
        <v>6377</v>
      </c>
      <c r="F3166" s="17"/>
      <c r="G3166" s="18"/>
      <c r="H3166" s="19"/>
      <c r="I3166" s="26" t="s">
        <v>267</v>
      </c>
      <c r="J3166" s="26" t="s">
        <v>3429</v>
      </c>
      <c r="K3166" s="26" t="s">
        <v>132</v>
      </c>
      <c r="L3166" s="27" t="s">
        <v>688</v>
      </c>
      <c r="M3166" s="71"/>
      <c r="N3166" s="72"/>
      <c r="O3166" s="47" t="s">
        <v>781</v>
      </c>
      <c r="P3166" s="26" t="s">
        <v>132</v>
      </c>
      <c r="Q3166" s="214" t="s">
        <v>688</v>
      </c>
      <c r="R3166" s="1193"/>
    </row>
    <row r="3167" spans="1:18" hidden="1" outlineLevel="2">
      <c r="A3167" s="7" t="s">
        <v>41</v>
      </c>
      <c r="B3167" s="7" t="s">
        <v>41</v>
      </c>
      <c r="C3167" s="7" t="s">
        <v>41</v>
      </c>
      <c r="D3167" s="96" t="s">
        <v>3952</v>
      </c>
      <c r="E3167" s="58" t="s">
        <v>6377</v>
      </c>
      <c r="F3167" s="17"/>
      <c r="G3167" s="18"/>
      <c r="H3167" s="19"/>
      <c r="I3167" s="26" t="s">
        <v>268</v>
      </c>
      <c r="J3167" s="26" t="s">
        <v>3430</v>
      </c>
      <c r="K3167" s="26" t="s">
        <v>269</v>
      </c>
      <c r="L3167" s="27" t="s">
        <v>84</v>
      </c>
      <c r="M3167" s="97" t="s">
        <v>87</v>
      </c>
      <c r="N3167" s="98" t="s">
        <v>17</v>
      </c>
      <c r="O3167" s="65" t="s">
        <v>4005</v>
      </c>
      <c r="P3167" s="26" t="s">
        <v>796</v>
      </c>
      <c r="Q3167" s="214" t="s">
        <v>688</v>
      </c>
      <c r="R3167" s="1193"/>
    </row>
    <row r="3168" spans="1:18" hidden="1" outlineLevel="2">
      <c r="A3168" s="7" t="s">
        <v>41</v>
      </c>
      <c r="B3168" s="7" t="s">
        <v>41</v>
      </c>
      <c r="C3168" s="7" t="s">
        <v>41</v>
      </c>
      <c r="D3168" s="96" t="s">
        <v>3952</v>
      </c>
      <c r="E3168" s="58" t="s">
        <v>6377</v>
      </c>
      <c r="F3168" s="17"/>
      <c r="G3168" s="18"/>
      <c r="H3168" s="19"/>
      <c r="I3168" s="26" t="s">
        <v>270</v>
      </c>
      <c r="J3168" s="26" t="s">
        <v>3396</v>
      </c>
      <c r="K3168" s="26" t="s">
        <v>132</v>
      </c>
      <c r="L3168" s="27" t="s">
        <v>84</v>
      </c>
      <c r="M3168" s="123"/>
      <c r="N3168" s="124"/>
      <c r="O3168" s="127"/>
      <c r="P3168" s="127"/>
      <c r="Q3168" s="218"/>
      <c r="R3168" s="1193"/>
    </row>
    <row r="3169" spans="1:18" hidden="1" outlineLevel="2">
      <c r="A3169" s="7" t="s">
        <v>41</v>
      </c>
      <c r="B3169" s="7" t="s">
        <v>41</v>
      </c>
      <c r="C3169" s="7" t="s">
        <v>41</v>
      </c>
      <c r="D3169" s="96" t="s">
        <v>3952</v>
      </c>
      <c r="E3169" s="58" t="s">
        <v>6377</v>
      </c>
      <c r="F3169" s="17"/>
      <c r="G3169" s="18"/>
      <c r="H3169" s="19"/>
      <c r="I3169" s="26" t="s">
        <v>271</v>
      </c>
      <c r="J3169" s="26" t="s">
        <v>3411</v>
      </c>
      <c r="K3169" s="26" t="s">
        <v>132</v>
      </c>
      <c r="L3169" s="27" t="s">
        <v>84</v>
      </c>
      <c r="M3169" s="123"/>
      <c r="N3169" s="124"/>
      <c r="O3169" s="127"/>
      <c r="P3169" s="127"/>
      <c r="Q3169" s="218"/>
      <c r="R3169" s="1193"/>
    </row>
    <row r="3170" spans="1:18" ht="13.5" hidden="1" outlineLevel="2" thickBot="1">
      <c r="A3170" s="7" t="s">
        <v>41</v>
      </c>
      <c r="B3170" s="7" t="s">
        <v>41</v>
      </c>
      <c r="C3170" s="7" t="s">
        <v>41</v>
      </c>
      <c r="D3170" s="96" t="s">
        <v>3952</v>
      </c>
      <c r="E3170" s="58" t="s">
        <v>6377</v>
      </c>
      <c r="F3170" s="38"/>
      <c r="G3170" s="39"/>
      <c r="H3170" s="40"/>
      <c r="I3170" s="48" t="s">
        <v>272</v>
      </c>
      <c r="J3170" s="48" t="s">
        <v>3431</v>
      </c>
      <c r="K3170" s="48" t="s">
        <v>132</v>
      </c>
      <c r="L3170" s="49" t="s">
        <v>84</v>
      </c>
      <c r="M3170" s="139"/>
      <c r="N3170" s="140"/>
      <c r="O3170" s="151"/>
      <c r="P3170" s="151"/>
      <c r="Q3170" s="221"/>
      <c r="R3170" s="1195"/>
    </row>
    <row r="3171" spans="1:18" ht="13.5" hidden="1" outlineLevel="2" thickBot="1">
      <c r="A3171" s="7" t="s">
        <v>41</v>
      </c>
      <c r="B3171" s="7" t="s">
        <v>41</v>
      </c>
      <c r="C3171" s="7" t="s">
        <v>41</v>
      </c>
      <c r="D3171" s="96" t="s">
        <v>3952</v>
      </c>
      <c r="E3171" s="58" t="s">
        <v>6377</v>
      </c>
      <c r="F3171" s="198"/>
      <c r="G3171" s="198"/>
      <c r="H3171" s="198"/>
      <c r="I3171" s="198"/>
      <c r="J3171" s="198"/>
      <c r="K3171" s="198"/>
      <c r="L3171" s="198"/>
      <c r="M3171" s="9"/>
      <c r="N3171" s="9"/>
      <c r="O3171" s="9"/>
      <c r="P3171" s="9"/>
      <c r="Q3171" s="7"/>
    </row>
    <row r="3172" spans="1:18" ht="13.5" outlineLevel="1" collapsed="1" thickBot="1">
      <c r="B3172" s="7" t="s">
        <v>41</v>
      </c>
      <c r="C3172" s="7" t="s">
        <v>41</v>
      </c>
      <c r="D3172" s="96" t="s">
        <v>3952</v>
      </c>
      <c r="E3172" s="3" t="s">
        <v>6378</v>
      </c>
      <c r="F3172" s="13" t="s">
        <v>556</v>
      </c>
      <c r="G3172" s="14">
        <v>142</v>
      </c>
      <c r="H3172" s="14">
        <v>50</v>
      </c>
      <c r="I3172" s="1198" t="s">
        <v>4008</v>
      </c>
      <c r="J3172" s="1199"/>
      <c r="K3172" s="1199"/>
      <c r="L3172" s="1200"/>
      <c r="M3172" s="121" t="s">
        <v>87</v>
      </c>
      <c r="N3172" s="15"/>
      <c r="O3172" s="1190" t="s">
        <v>3543</v>
      </c>
      <c r="P3172" s="1191"/>
      <c r="Q3172" s="226" t="s">
        <v>688</v>
      </c>
    </row>
    <row r="3173" spans="1:18" hidden="1" outlineLevel="2">
      <c r="B3173" s="7" t="s">
        <v>41</v>
      </c>
      <c r="C3173" s="7" t="s">
        <v>41</v>
      </c>
      <c r="D3173" s="96" t="s">
        <v>3952</v>
      </c>
      <c r="E3173" s="58" t="s">
        <v>6378</v>
      </c>
      <c r="F3173" s="17"/>
      <c r="G3173" s="18"/>
      <c r="H3173" s="19"/>
      <c r="I3173" s="26" t="s">
        <v>314</v>
      </c>
      <c r="J3173" s="26" t="s">
        <v>3458</v>
      </c>
      <c r="K3173" s="33" t="s">
        <v>132</v>
      </c>
      <c r="L3173" s="31" t="s">
        <v>688</v>
      </c>
      <c r="M3173" s="200"/>
      <c r="N3173" s="9"/>
      <c r="O3173" s="47" t="s">
        <v>744</v>
      </c>
      <c r="P3173" s="33" t="s">
        <v>132</v>
      </c>
      <c r="Q3173" s="214" t="s">
        <v>688</v>
      </c>
      <c r="R3173" s="1228" t="s">
        <v>5456</v>
      </c>
    </row>
    <row r="3174" spans="1:18" hidden="1" outlineLevel="2">
      <c r="B3174" s="7" t="s">
        <v>41</v>
      </c>
      <c r="C3174" s="7" t="s">
        <v>41</v>
      </c>
      <c r="D3174" s="96" t="s">
        <v>3952</v>
      </c>
      <c r="E3174" s="58" t="s">
        <v>6378</v>
      </c>
      <c r="F3174" s="17"/>
      <c r="G3174" s="18"/>
      <c r="H3174" s="19"/>
      <c r="I3174" s="20" t="s">
        <v>315</v>
      </c>
      <c r="J3174" s="20" t="s">
        <v>3459</v>
      </c>
      <c r="K3174" s="24"/>
      <c r="L3174" s="25" t="s">
        <v>84</v>
      </c>
      <c r="M3174" s="201"/>
      <c r="N3174" s="202"/>
      <c r="O3174" s="20"/>
      <c r="P3174" s="24"/>
      <c r="Q3174" s="213" t="s">
        <v>688</v>
      </c>
      <c r="R3174" s="1193"/>
    </row>
    <row r="3175" spans="1:18" hidden="1" outlineLevel="2">
      <c r="B3175" s="7" t="s">
        <v>41</v>
      </c>
      <c r="C3175" s="7" t="s">
        <v>41</v>
      </c>
      <c r="D3175" s="96" t="s">
        <v>3952</v>
      </c>
      <c r="E3175" s="58" t="s">
        <v>6378</v>
      </c>
      <c r="F3175" s="17"/>
      <c r="G3175" s="18"/>
      <c r="H3175" s="19"/>
      <c r="I3175" s="26" t="s">
        <v>316</v>
      </c>
      <c r="J3175" s="26" t="s">
        <v>3460</v>
      </c>
      <c r="K3175" s="33" t="s">
        <v>132</v>
      </c>
      <c r="L3175" s="31" t="s">
        <v>84</v>
      </c>
      <c r="M3175" s="259"/>
      <c r="N3175" s="9"/>
      <c r="O3175" s="47" t="s">
        <v>745</v>
      </c>
      <c r="P3175" s="33" t="s">
        <v>132</v>
      </c>
      <c r="Q3175" s="214" t="s">
        <v>688</v>
      </c>
      <c r="R3175" s="1193"/>
    </row>
    <row r="3176" spans="1:18" hidden="1" outlineLevel="2">
      <c r="B3176" s="7" t="s">
        <v>41</v>
      </c>
      <c r="C3176" s="7" t="s">
        <v>41</v>
      </c>
      <c r="D3176" s="96" t="s">
        <v>3952</v>
      </c>
      <c r="E3176" s="58" t="s">
        <v>6378</v>
      </c>
      <c r="F3176" s="17"/>
      <c r="G3176" s="18"/>
      <c r="H3176" s="19"/>
      <c r="I3176" s="26" t="s">
        <v>317</v>
      </c>
      <c r="J3176" s="26" t="s">
        <v>3341</v>
      </c>
      <c r="K3176" s="33" t="s">
        <v>174</v>
      </c>
      <c r="L3176" s="31" t="s">
        <v>84</v>
      </c>
      <c r="M3176" s="203"/>
      <c r="N3176" s="204"/>
      <c r="O3176" s="127"/>
      <c r="P3176" s="125"/>
      <c r="Q3176" s="218"/>
      <c r="R3176" s="1193"/>
    </row>
    <row r="3177" spans="1:18" hidden="1" outlineLevel="2">
      <c r="B3177" s="7" t="s">
        <v>41</v>
      </c>
      <c r="C3177" s="7" t="s">
        <v>41</v>
      </c>
      <c r="D3177" s="96" t="s">
        <v>3952</v>
      </c>
      <c r="E3177" s="58" t="s">
        <v>6378</v>
      </c>
      <c r="F3177" s="17"/>
      <c r="G3177" s="18"/>
      <c r="H3177" s="19"/>
      <c r="I3177" s="26" t="s">
        <v>318</v>
      </c>
      <c r="J3177" s="26" t="s">
        <v>3342</v>
      </c>
      <c r="K3177" s="33" t="s">
        <v>132</v>
      </c>
      <c r="L3177" s="31" t="s">
        <v>84</v>
      </c>
      <c r="M3177" s="203"/>
      <c r="N3177" s="204"/>
      <c r="O3177" s="127"/>
      <c r="P3177" s="125"/>
      <c r="Q3177" s="218"/>
      <c r="R3177" s="1193"/>
    </row>
    <row r="3178" spans="1:18" hidden="1" outlineLevel="2">
      <c r="B3178" s="7" t="s">
        <v>41</v>
      </c>
      <c r="C3178" s="7" t="s">
        <v>41</v>
      </c>
      <c r="D3178" s="96" t="s">
        <v>3952</v>
      </c>
      <c r="E3178" s="58" t="s">
        <v>6378</v>
      </c>
      <c r="F3178" s="17"/>
      <c r="G3178" s="18"/>
      <c r="H3178" s="19"/>
      <c r="I3178" s="26" t="s">
        <v>319</v>
      </c>
      <c r="J3178" s="26" t="s">
        <v>3461</v>
      </c>
      <c r="K3178" s="33" t="s">
        <v>105</v>
      </c>
      <c r="L3178" s="31" t="s">
        <v>84</v>
      </c>
      <c r="M3178" s="203"/>
      <c r="N3178" s="204"/>
      <c r="O3178" s="127"/>
      <c r="P3178" s="125"/>
      <c r="Q3178" s="218"/>
      <c r="R3178" s="1193"/>
    </row>
    <row r="3179" spans="1:18" hidden="1" outlineLevel="2">
      <c r="B3179" s="7" t="s">
        <v>41</v>
      </c>
      <c r="C3179" s="7" t="s">
        <v>41</v>
      </c>
      <c r="D3179" s="96" t="s">
        <v>3952</v>
      </c>
      <c r="E3179" s="58" t="s">
        <v>6378</v>
      </c>
      <c r="F3179" s="17"/>
      <c r="G3179" s="18"/>
      <c r="H3179" s="19"/>
      <c r="I3179" s="20" t="s">
        <v>320</v>
      </c>
      <c r="J3179" s="20" t="s">
        <v>3462</v>
      </c>
      <c r="K3179" s="24"/>
      <c r="L3179" s="25" t="s">
        <v>84</v>
      </c>
      <c r="M3179" s="205"/>
      <c r="N3179" s="206"/>
      <c r="O3179" s="131"/>
      <c r="P3179" s="130"/>
      <c r="Q3179" s="219"/>
      <c r="R3179" s="1193"/>
    </row>
    <row r="3180" spans="1:18" hidden="1" outlineLevel="2">
      <c r="B3180" s="7" t="s">
        <v>41</v>
      </c>
      <c r="C3180" s="7" t="s">
        <v>41</v>
      </c>
      <c r="D3180" s="96" t="s">
        <v>3952</v>
      </c>
      <c r="E3180" s="58" t="s">
        <v>6378</v>
      </c>
      <c r="F3180" s="17"/>
      <c r="G3180" s="18"/>
      <c r="H3180" s="19"/>
      <c r="I3180" s="26" t="s">
        <v>321</v>
      </c>
      <c r="J3180" s="26" t="s">
        <v>3463</v>
      </c>
      <c r="K3180" s="33" t="s">
        <v>130</v>
      </c>
      <c r="L3180" s="31" t="s">
        <v>688</v>
      </c>
      <c r="M3180" s="203"/>
      <c r="N3180" s="204"/>
      <c r="O3180" s="127"/>
      <c r="P3180" s="125"/>
      <c r="Q3180" s="218"/>
      <c r="R3180" s="1193"/>
    </row>
    <row r="3181" spans="1:18" hidden="1" outlineLevel="2">
      <c r="B3181" s="7" t="s">
        <v>41</v>
      </c>
      <c r="C3181" s="7" t="s">
        <v>41</v>
      </c>
      <c r="D3181" s="96" t="s">
        <v>3952</v>
      </c>
      <c r="E3181" s="58" t="s">
        <v>6378</v>
      </c>
      <c r="F3181" s="17"/>
      <c r="G3181" s="18"/>
      <c r="H3181" s="19"/>
      <c r="I3181" s="26" t="s">
        <v>322</v>
      </c>
      <c r="J3181" s="26" t="s">
        <v>3341</v>
      </c>
      <c r="K3181" s="33" t="s">
        <v>174</v>
      </c>
      <c r="L3181" s="31" t="s">
        <v>84</v>
      </c>
      <c r="M3181" s="203"/>
      <c r="N3181" s="204"/>
      <c r="O3181" s="127"/>
      <c r="P3181" s="125"/>
      <c r="Q3181" s="218"/>
      <c r="R3181" s="1193"/>
    </row>
    <row r="3182" spans="1:18" hidden="1" outlineLevel="2">
      <c r="B3182" s="7" t="s">
        <v>41</v>
      </c>
      <c r="C3182" s="7" t="s">
        <v>41</v>
      </c>
      <c r="D3182" s="96" t="s">
        <v>3952</v>
      </c>
      <c r="E3182" s="58" t="s">
        <v>6378</v>
      </c>
      <c r="F3182" s="17"/>
      <c r="G3182" s="18"/>
      <c r="H3182" s="19"/>
      <c r="I3182" s="26" t="s">
        <v>323</v>
      </c>
      <c r="J3182" s="26" t="s">
        <v>3342</v>
      </c>
      <c r="K3182" s="33" t="s">
        <v>132</v>
      </c>
      <c r="L3182" s="31" t="s">
        <v>84</v>
      </c>
      <c r="M3182" s="203"/>
      <c r="N3182" s="204"/>
      <c r="O3182" s="127"/>
      <c r="P3182" s="125"/>
      <c r="Q3182" s="218"/>
      <c r="R3182" s="1193"/>
    </row>
    <row r="3183" spans="1:18" hidden="1" outlineLevel="2">
      <c r="B3183" s="7" t="s">
        <v>41</v>
      </c>
      <c r="C3183" s="7" t="s">
        <v>41</v>
      </c>
      <c r="D3183" s="96" t="s">
        <v>3952</v>
      </c>
      <c r="E3183" s="58" t="s">
        <v>6378</v>
      </c>
      <c r="F3183" s="17"/>
      <c r="G3183" s="18"/>
      <c r="H3183" s="19"/>
      <c r="I3183" s="34" t="s">
        <v>324</v>
      </c>
      <c r="J3183" s="34" t="s">
        <v>3464</v>
      </c>
      <c r="K3183" s="36" t="s">
        <v>154</v>
      </c>
      <c r="L3183" s="74" t="s">
        <v>84</v>
      </c>
      <c r="M3183" s="283"/>
      <c r="N3183" s="284"/>
      <c r="O3183" s="168"/>
      <c r="P3183" s="160"/>
      <c r="Q3183" s="227"/>
      <c r="R3183" s="1193"/>
    </row>
    <row r="3184" spans="1:18" hidden="1" outlineLevel="2">
      <c r="B3184" s="7" t="s">
        <v>41</v>
      </c>
      <c r="C3184" s="7" t="s">
        <v>41</v>
      </c>
      <c r="D3184" s="96" t="s">
        <v>3952</v>
      </c>
      <c r="E3184" s="58" t="s">
        <v>6378</v>
      </c>
      <c r="F3184" s="17"/>
      <c r="G3184" s="18"/>
      <c r="H3184" s="19"/>
      <c r="I3184" s="20" t="s">
        <v>325</v>
      </c>
      <c r="J3184" s="20" t="s">
        <v>3465</v>
      </c>
      <c r="K3184" s="24"/>
      <c r="L3184" s="25" t="s">
        <v>84</v>
      </c>
      <c r="M3184" s="205"/>
      <c r="N3184" s="206"/>
      <c r="O3184" s="131"/>
      <c r="P3184" s="130"/>
      <c r="Q3184" s="219"/>
      <c r="R3184" s="1193"/>
    </row>
    <row r="3185" spans="2:18" hidden="1" outlineLevel="2">
      <c r="B3185" s="7" t="s">
        <v>41</v>
      </c>
      <c r="C3185" s="7" t="s">
        <v>41</v>
      </c>
      <c r="D3185" s="96" t="s">
        <v>3952</v>
      </c>
      <c r="E3185" s="58" t="s">
        <v>6378</v>
      </c>
      <c r="F3185" s="17"/>
      <c r="G3185" s="18"/>
      <c r="H3185" s="19"/>
      <c r="I3185" s="26" t="s">
        <v>326</v>
      </c>
      <c r="J3185" s="26" t="s">
        <v>3466</v>
      </c>
      <c r="K3185" s="33" t="s">
        <v>327</v>
      </c>
      <c r="L3185" s="31" t="s">
        <v>84</v>
      </c>
      <c r="M3185" s="203"/>
      <c r="N3185" s="204"/>
      <c r="O3185" s="127"/>
      <c r="P3185" s="125"/>
      <c r="Q3185" s="218"/>
      <c r="R3185" s="1193"/>
    </row>
    <row r="3186" spans="2:18" hidden="1" outlineLevel="2">
      <c r="B3186" s="7" t="s">
        <v>41</v>
      </c>
      <c r="C3186" s="7" t="s">
        <v>41</v>
      </c>
      <c r="D3186" s="96" t="s">
        <v>3952</v>
      </c>
      <c r="E3186" s="58" t="s">
        <v>6378</v>
      </c>
      <c r="F3186" s="17"/>
      <c r="G3186" s="18"/>
      <c r="H3186" s="19"/>
      <c r="I3186" s="26" t="s">
        <v>328</v>
      </c>
      <c r="J3186" s="26" t="s">
        <v>3341</v>
      </c>
      <c r="K3186" s="33" t="s">
        <v>174</v>
      </c>
      <c r="L3186" s="31" t="s">
        <v>84</v>
      </c>
      <c r="M3186" s="203"/>
      <c r="N3186" s="204"/>
      <c r="O3186" s="127"/>
      <c r="P3186" s="125"/>
      <c r="Q3186" s="218"/>
      <c r="R3186" s="1193"/>
    </row>
    <row r="3187" spans="2:18" hidden="1" outlineLevel="2">
      <c r="B3187" s="7" t="s">
        <v>41</v>
      </c>
      <c r="C3187" s="7" t="s">
        <v>41</v>
      </c>
      <c r="D3187" s="96" t="s">
        <v>3952</v>
      </c>
      <c r="E3187" s="58" t="s">
        <v>6378</v>
      </c>
      <c r="F3187" s="17"/>
      <c r="G3187" s="18"/>
      <c r="H3187" s="19"/>
      <c r="I3187" s="26" t="s">
        <v>329</v>
      </c>
      <c r="J3187" s="26" t="s">
        <v>3342</v>
      </c>
      <c r="K3187" s="33" t="s">
        <v>132</v>
      </c>
      <c r="L3187" s="31" t="s">
        <v>84</v>
      </c>
      <c r="M3187" s="203"/>
      <c r="N3187" s="204"/>
      <c r="O3187" s="127"/>
      <c r="P3187" s="125"/>
      <c r="Q3187" s="218"/>
      <c r="R3187" s="1193"/>
    </row>
    <row r="3188" spans="2:18" hidden="1" outlineLevel="2">
      <c r="B3188" s="7" t="s">
        <v>41</v>
      </c>
      <c r="C3188" s="7" t="s">
        <v>41</v>
      </c>
      <c r="D3188" s="96" t="s">
        <v>3952</v>
      </c>
      <c r="E3188" s="58" t="s">
        <v>6378</v>
      </c>
      <c r="F3188" s="17"/>
      <c r="G3188" s="18"/>
      <c r="H3188" s="19"/>
      <c r="I3188" s="26" t="s">
        <v>330</v>
      </c>
      <c r="J3188" s="26" t="s">
        <v>3466</v>
      </c>
      <c r="K3188" s="33" t="s">
        <v>174</v>
      </c>
      <c r="L3188" s="31" t="s">
        <v>84</v>
      </c>
      <c r="M3188" s="285"/>
      <c r="N3188" s="286"/>
      <c r="O3188" s="127"/>
      <c r="P3188" s="125"/>
      <c r="Q3188" s="218"/>
      <c r="R3188" s="1193"/>
    </row>
    <row r="3189" spans="2:18" hidden="1" outlineLevel="2">
      <c r="B3189" s="7" t="s">
        <v>41</v>
      </c>
      <c r="C3189" s="7" t="s">
        <v>41</v>
      </c>
      <c r="D3189" s="96" t="s">
        <v>3952</v>
      </c>
      <c r="E3189" s="58" t="s">
        <v>6378</v>
      </c>
      <c r="F3189" s="17"/>
      <c r="G3189" s="18"/>
      <c r="H3189" s="19"/>
      <c r="I3189" s="26" t="s">
        <v>331</v>
      </c>
      <c r="J3189" s="26" t="s">
        <v>3467</v>
      </c>
      <c r="K3189" s="33" t="s">
        <v>332</v>
      </c>
      <c r="L3189" s="31" t="s">
        <v>84</v>
      </c>
      <c r="M3189" s="203"/>
      <c r="N3189" s="204"/>
      <c r="O3189" s="127"/>
      <c r="P3189" s="125"/>
      <c r="Q3189" s="218"/>
      <c r="R3189" s="1193"/>
    </row>
    <row r="3190" spans="2:18" hidden="1" outlineLevel="2">
      <c r="B3190" s="7" t="s">
        <v>41</v>
      </c>
      <c r="C3190" s="7" t="s">
        <v>41</v>
      </c>
      <c r="D3190" s="96" t="s">
        <v>3952</v>
      </c>
      <c r="E3190" s="58" t="s">
        <v>6378</v>
      </c>
      <c r="F3190" s="17"/>
      <c r="G3190" s="18"/>
      <c r="H3190" s="19"/>
      <c r="I3190" s="26" t="s">
        <v>328</v>
      </c>
      <c r="J3190" s="26" t="s">
        <v>3341</v>
      </c>
      <c r="K3190" s="33" t="s">
        <v>174</v>
      </c>
      <c r="L3190" s="31" t="s">
        <v>84</v>
      </c>
      <c r="M3190" s="203"/>
      <c r="N3190" s="204"/>
      <c r="O3190" s="127"/>
      <c r="P3190" s="125"/>
      <c r="Q3190" s="218"/>
      <c r="R3190" s="1193"/>
    </row>
    <row r="3191" spans="2:18" hidden="1" outlineLevel="2">
      <c r="B3191" s="7" t="s">
        <v>41</v>
      </c>
      <c r="C3191" s="7" t="s">
        <v>41</v>
      </c>
      <c r="D3191" s="96" t="s">
        <v>3952</v>
      </c>
      <c r="E3191" s="58" t="s">
        <v>6378</v>
      </c>
      <c r="F3191" s="17"/>
      <c r="G3191" s="18"/>
      <c r="H3191" s="19"/>
      <c r="I3191" s="26" t="s">
        <v>329</v>
      </c>
      <c r="J3191" s="26" t="s">
        <v>3342</v>
      </c>
      <c r="K3191" s="33" t="s">
        <v>132</v>
      </c>
      <c r="L3191" s="31" t="s">
        <v>84</v>
      </c>
      <c r="M3191" s="203"/>
      <c r="N3191" s="204"/>
      <c r="O3191" s="127"/>
      <c r="P3191" s="125"/>
      <c r="Q3191" s="218"/>
      <c r="R3191" s="1193"/>
    </row>
    <row r="3192" spans="2:18" hidden="1" outlineLevel="2">
      <c r="B3192" s="7" t="s">
        <v>41</v>
      </c>
      <c r="C3192" s="7" t="s">
        <v>41</v>
      </c>
      <c r="D3192" s="96" t="s">
        <v>3952</v>
      </c>
      <c r="E3192" s="58" t="s">
        <v>6378</v>
      </c>
      <c r="F3192" s="17"/>
      <c r="G3192" s="18"/>
      <c r="H3192" s="19"/>
      <c r="I3192" s="34" t="s">
        <v>333</v>
      </c>
      <c r="J3192" s="34" t="s">
        <v>3468</v>
      </c>
      <c r="K3192" s="36" t="s">
        <v>132</v>
      </c>
      <c r="L3192" s="74" t="s">
        <v>84</v>
      </c>
      <c r="M3192" s="166"/>
      <c r="N3192" s="167"/>
      <c r="O3192" s="168"/>
      <c r="P3192" s="160"/>
      <c r="Q3192" s="227"/>
      <c r="R3192" s="1193"/>
    </row>
    <row r="3193" spans="2:18" ht="13.5" hidden="1" outlineLevel="2" thickBot="1">
      <c r="B3193" s="7" t="s">
        <v>41</v>
      </c>
      <c r="C3193" s="7" t="s">
        <v>41</v>
      </c>
      <c r="D3193" s="96" t="s">
        <v>3952</v>
      </c>
      <c r="E3193" s="58" t="s">
        <v>6378</v>
      </c>
      <c r="F3193" s="38"/>
      <c r="G3193" s="39"/>
      <c r="H3193" s="40"/>
      <c r="I3193" s="41" t="s">
        <v>334</v>
      </c>
      <c r="J3193" s="41" t="s">
        <v>3469</v>
      </c>
      <c r="K3193" s="67" t="s">
        <v>335</v>
      </c>
      <c r="L3193" s="57" t="s">
        <v>84</v>
      </c>
      <c r="M3193" s="209"/>
      <c r="N3193" s="210"/>
      <c r="O3193" s="137"/>
      <c r="P3193" s="152"/>
      <c r="Q3193" s="220"/>
      <c r="R3193" s="1195"/>
    </row>
    <row r="3194" spans="2:18" ht="13.5" hidden="1" outlineLevel="2" thickBot="1">
      <c r="B3194" s="7" t="s">
        <v>41</v>
      </c>
      <c r="C3194" s="7" t="s">
        <v>41</v>
      </c>
      <c r="D3194" s="96" t="s">
        <v>3952</v>
      </c>
      <c r="E3194" s="58" t="s">
        <v>6378</v>
      </c>
      <c r="F3194" s="198"/>
      <c r="G3194" s="198"/>
      <c r="H3194" s="198"/>
      <c r="I3194" s="198"/>
      <c r="J3194" s="198"/>
      <c r="K3194" s="198"/>
      <c r="L3194" s="198"/>
      <c r="M3194" s="9"/>
      <c r="N3194" s="9"/>
      <c r="O3194" s="9"/>
      <c r="P3194" s="9"/>
      <c r="Q3194" s="7"/>
    </row>
    <row r="3195" spans="2:18" ht="13.5" outlineLevel="1" collapsed="1" thickBot="1">
      <c r="B3195" s="7" t="s">
        <v>41</v>
      </c>
      <c r="C3195" s="7" t="s">
        <v>41</v>
      </c>
      <c r="D3195" s="96" t="s">
        <v>3952</v>
      </c>
      <c r="E3195" s="3" t="s">
        <v>6379</v>
      </c>
      <c r="F3195" s="13" t="s">
        <v>18</v>
      </c>
      <c r="G3195" s="14">
        <v>143</v>
      </c>
      <c r="H3195" s="14">
        <v>50</v>
      </c>
      <c r="I3195" s="1198" t="s">
        <v>4009</v>
      </c>
      <c r="J3195" s="1199"/>
      <c r="K3195" s="1199"/>
      <c r="L3195" s="1200"/>
      <c r="M3195" s="121" t="s">
        <v>87</v>
      </c>
      <c r="N3195" s="15"/>
      <c r="O3195" s="1190" t="s">
        <v>3543</v>
      </c>
      <c r="P3195" s="1191"/>
      <c r="Q3195" s="226" t="s">
        <v>688</v>
      </c>
    </row>
    <row r="3196" spans="2:18" hidden="1" outlineLevel="2">
      <c r="B3196" s="7" t="s">
        <v>41</v>
      </c>
      <c r="C3196" s="7" t="s">
        <v>41</v>
      </c>
      <c r="D3196" s="96" t="s">
        <v>3952</v>
      </c>
      <c r="E3196" s="58" t="s">
        <v>6379</v>
      </c>
      <c r="F3196" s="17"/>
      <c r="G3196" s="18"/>
      <c r="H3196" s="19"/>
      <c r="I3196" s="26" t="s">
        <v>266</v>
      </c>
      <c r="J3196" s="26" t="s">
        <v>3428</v>
      </c>
      <c r="K3196" s="26"/>
      <c r="L3196" s="27" t="s">
        <v>688</v>
      </c>
      <c r="M3196" s="59"/>
      <c r="N3196" s="10"/>
      <c r="O3196" s="26"/>
      <c r="P3196" s="26"/>
      <c r="Q3196" s="222" t="s">
        <v>688</v>
      </c>
      <c r="R3196" s="1228" t="s">
        <v>5457</v>
      </c>
    </row>
    <row r="3197" spans="2:18" hidden="1" outlineLevel="2">
      <c r="B3197" s="7" t="s">
        <v>41</v>
      </c>
      <c r="C3197" s="7" t="s">
        <v>41</v>
      </c>
      <c r="D3197" s="96" t="s">
        <v>3952</v>
      </c>
      <c r="E3197" s="58" t="s">
        <v>6379</v>
      </c>
      <c r="F3197" s="17"/>
      <c r="G3197" s="18"/>
      <c r="H3197" s="19"/>
      <c r="I3197" s="26" t="s">
        <v>267</v>
      </c>
      <c r="J3197" s="26" t="s">
        <v>3429</v>
      </c>
      <c r="K3197" s="26" t="s">
        <v>132</v>
      </c>
      <c r="L3197" s="27" t="s">
        <v>688</v>
      </c>
      <c r="M3197" s="71"/>
      <c r="N3197" s="72"/>
      <c r="O3197" s="47" t="s">
        <v>782</v>
      </c>
      <c r="P3197" s="26" t="s">
        <v>132</v>
      </c>
      <c r="Q3197" s="214" t="s">
        <v>688</v>
      </c>
      <c r="R3197" s="1193"/>
    </row>
    <row r="3198" spans="2:18" hidden="1" outlineLevel="2">
      <c r="B3198" s="7" t="s">
        <v>41</v>
      </c>
      <c r="C3198" s="7" t="s">
        <v>41</v>
      </c>
      <c r="D3198" s="96" t="s">
        <v>3952</v>
      </c>
      <c r="E3198" s="58" t="s">
        <v>6379</v>
      </c>
      <c r="F3198" s="17"/>
      <c r="G3198" s="18"/>
      <c r="H3198" s="19"/>
      <c r="I3198" s="26" t="s">
        <v>268</v>
      </c>
      <c r="J3198" s="26" t="s">
        <v>3430</v>
      </c>
      <c r="K3198" s="26" t="s">
        <v>269</v>
      </c>
      <c r="L3198" s="27" t="s">
        <v>84</v>
      </c>
      <c r="M3198" s="97" t="s">
        <v>87</v>
      </c>
      <c r="N3198" s="98" t="s">
        <v>85</v>
      </c>
      <c r="O3198" s="65" t="s">
        <v>4009</v>
      </c>
      <c r="P3198" s="26" t="s">
        <v>796</v>
      </c>
      <c r="Q3198" s="214" t="s">
        <v>688</v>
      </c>
      <c r="R3198" s="1193"/>
    </row>
    <row r="3199" spans="2:18" hidden="1" outlineLevel="2">
      <c r="B3199" s="7" t="s">
        <v>41</v>
      </c>
      <c r="C3199" s="7" t="s">
        <v>41</v>
      </c>
      <c r="D3199" s="96" t="s">
        <v>3952</v>
      </c>
      <c r="E3199" s="58" t="s">
        <v>6379</v>
      </c>
      <c r="F3199" s="17"/>
      <c r="G3199" s="18"/>
      <c r="H3199" s="19"/>
      <c r="I3199" s="26" t="s">
        <v>270</v>
      </c>
      <c r="J3199" s="26" t="s">
        <v>3396</v>
      </c>
      <c r="K3199" s="26" t="s">
        <v>132</v>
      </c>
      <c r="L3199" s="27" t="s">
        <v>84</v>
      </c>
      <c r="M3199" s="123"/>
      <c r="N3199" s="124"/>
      <c r="O3199" s="127"/>
      <c r="P3199" s="127"/>
      <c r="Q3199" s="218"/>
      <c r="R3199" s="1193"/>
    </row>
    <row r="3200" spans="2:18" hidden="1" outlineLevel="2">
      <c r="B3200" s="7" t="s">
        <v>41</v>
      </c>
      <c r="C3200" s="7" t="s">
        <v>41</v>
      </c>
      <c r="D3200" s="96" t="s">
        <v>3952</v>
      </c>
      <c r="E3200" s="58" t="s">
        <v>6379</v>
      </c>
      <c r="F3200" s="17"/>
      <c r="G3200" s="18"/>
      <c r="H3200" s="19"/>
      <c r="I3200" s="26" t="s">
        <v>271</v>
      </c>
      <c r="J3200" s="26" t="s">
        <v>3411</v>
      </c>
      <c r="K3200" s="26" t="s">
        <v>132</v>
      </c>
      <c r="L3200" s="27" t="s">
        <v>84</v>
      </c>
      <c r="M3200" s="123"/>
      <c r="N3200" s="124"/>
      <c r="O3200" s="127"/>
      <c r="P3200" s="127"/>
      <c r="Q3200" s="218"/>
      <c r="R3200" s="1193"/>
    </row>
    <row r="3201" spans="1:18" ht="13.5" hidden="1" outlineLevel="2" thickBot="1">
      <c r="B3201" s="7" t="s">
        <v>41</v>
      </c>
      <c r="C3201" s="7" t="s">
        <v>41</v>
      </c>
      <c r="D3201" s="96" t="s">
        <v>3952</v>
      </c>
      <c r="E3201" s="58" t="s">
        <v>6379</v>
      </c>
      <c r="F3201" s="38"/>
      <c r="G3201" s="39"/>
      <c r="H3201" s="40"/>
      <c r="I3201" s="48" t="s">
        <v>272</v>
      </c>
      <c r="J3201" s="48" t="s">
        <v>3431</v>
      </c>
      <c r="K3201" s="48" t="s">
        <v>132</v>
      </c>
      <c r="L3201" s="49" t="s">
        <v>84</v>
      </c>
      <c r="M3201" s="139"/>
      <c r="N3201" s="140"/>
      <c r="O3201" s="151"/>
      <c r="P3201" s="151"/>
      <c r="Q3201" s="221"/>
      <c r="R3201" s="1195"/>
    </row>
    <row r="3202" spans="1:18" ht="13.5" hidden="1" outlineLevel="2" thickBot="1">
      <c r="B3202" s="7" t="s">
        <v>41</v>
      </c>
      <c r="C3202" s="7" t="s">
        <v>41</v>
      </c>
      <c r="D3202" s="96" t="s">
        <v>3952</v>
      </c>
      <c r="E3202" s="58" t="s">
        <v>6379</v>
      </c>
      <c r="F3202" s="198"/>
      <c r="G3202" s="198"/>
      <c r="H3202" s="198"/>
      <c r="I3202" s="198"/>
      <c r="J3202" s="198"/>
      <c r="K3202" s="198"/>
      <c r="L3202" s="198"/>
      <c r="M3202" s="9"/>
      <c r="N3202" s="9"/>
      <c r="O3202" s="9"/>
      <c r="P3202" s="9"/>
      <c r="Q3202" s="7"/>
    </row>
    <row r="3203" spans="1:18" ht="13.5" outlineLevel="1" collapsed="1" thickBot="1">
      <c r="A3203" s="7" t="s">
        <v>41</v>
      </c>
      <c r="B3203" s="7" t="s">
        <v>41</v>
      </c>
      <c r="D3203" s="96" t="s">
        <v>3952</v>
      </c>
      <c r="E3203" s="3" t="s">
        <v>6380</v>
      </c>
      <c r="F3203" s="13" t="s">
        <v>556</v>
      </c>
      <c r="G3203" s="14">
        <v>142</v>
      </c>
      <c r="H3203" s="14">
        <v>50</v>
      </c>
      <c r="I3203" s="1198" t="s">
        <v>4014</v>
      </c>
      <c r="J3203" s="1199"/>
      <c r="K3203" s="1199"/>
      <c r="L3203" s="1200"/>
      <c r="M3203" s="121" t="s">
        <v>87</v>
      </c>
      <c r="N3203" s="15"/>
      <c r="O3203" s="1190" t="s">
        <v>3543</v>
      </c>
      <c r="P3203" s="1191"/>
      <c r="Q3203" s="226" t="s">
        <v>688</v>
      </c>
    </row>
    <row r="3204" spans="1:18" hidden="1" outlineLevel="2">
      <c r="A3204" s="7" t="s">
        <v>41</v>
      </c>
      <c r="B3204" s="7" t="s">
        <v>41</v>
      </c>
      <c r="D3204" s="96" t="s">
        <v>3952</v>
      </c>
      <c r="E3204" s="58" t="s">
        <v>6380</v>
      </c>
      <c r="F3204" s="17"/>
      <c r="G3204" s="18"/>
      <c r="H3204" s="19"/>
      <c r="I3204" s="26" t="s">
        <v>314</v>
      </c>
      <c r="J3204" s="26" t="s">
        <v>3458</v>
      </c>
      <c r="K3204" s="33" t="s">
        <v>132</v>
      </c>
      <c r="L3204" s="31" t="s">
        <v>688</v>
      </c>
      <c r="M3204" s="200"/>
      <c r="N3204" s="9"/>
      <c r="O3204" s="47" t="s">
        <v>744</v>
      </c>
      <c r="P3204" s="33" t="s">
        <v>132</v>
      </c>
      <c r="Q3204" s="214" t="s">
        <v>688</v>
      </c>
    </row>
    <row r="3205" spans="1:18" hidden="1" outlineLevel="2">
      <c r="A3205" s="7" t="s">
        <v>41</v>
      </c>
      <c r="B3205" s="7" t="s">
        <v>41</v>
      </c>
      <c r="D3205" s="96" t="s">
        <v>3952</v>
      </c>
      <c r="E3205" s="58" t="s">
        <v>6380</v>
      </c>
      <c r="F3205" s="17"/>
      <c r="G3205" s="18"/>
      <c r="H3205" s="19"/>
      <c r="I3205" s="20" t="s">
        <v>315</v>
      </c>
      <c r="J3205" s="20" t="s">
        <v>3459</v>
      </c>
      <c r="K3205" s="24"/>
      <c r="L3205" s="25" t="s">
        <v>84</v>
      </c>
      <c r="M3205" s="201"/>
      <c r="N3205" s="202"/>
      <c r="O3205" s="20"/>
      <c r="P3205" s="24"/>
      <c r="Q3205" s="213" t="s">
        <v>688</v>
      </c>
    </row>
    <row r="3206" spans="1:18" hidden="1" outlineLevel="2">
      <c r="A3206" s="7" t="s">
        <v>41</v>
      </c>
      <c r="B3206" s="7" t="s">
        <v>41</v>
      </c>
      <c r="D3206" s="96" t="s">
        <v>3952</v>
      </c>
      <c r="E3206" s="58" t="s">
        <v>6380</v>
      </c>
      <c r="F3206" s="17"/>
      <c r="G3206" s="18"/>
      <c r="H3206" s="19"/>
      <c r="I3206" s="26" t="s">
        <v>316</v>
      </c>
      <c r="J3206" s="26" t="s">
        <v>3460</v>
      </c>
      <c r="K3206" s="33" t="s">
        <v>132</v>
      </c>
      <c r="L3206" s="31" t="s">
        <v>84</v>
      </c>
      <c r="M3206" s="259"/>
      <c r="N3206" s="9"/>
      <c r="O3206" s="47" t="s">
        <v>745</v>
      </c>
      <c r="P3206" s="33" t="s">
        <v>132</v>
      </c>
      <c r="Q3206" s="214" t="s">
        <v>688</v>
      </c>
    </row>
    <row r="3207" spans="1:18" hidden="1" outlineLevel="2">
      <c r="A3207" s="7" t="s">
        <v>41</v>
      </c>
      <c r="B3207" s="7" t="s">
        <v>41</v>
      </c>
      <c r="D3207" s="96" t="s">
        <v>3952</v>
      </c>
      <c r="E3207" s="58" t="s">
        <v>6380</v>
      </c>
      <c r="F3207" s="17"/>
      <c r="G3207" s="18"/>
      <c r="H3207" s="19"/>
      <c r="I3207" s="26" t="s">
        <v>317</v>
      </c>
      <c r="J3207" s="26" t="s">
        <v>3341</v>
      </c>
      <c r="K3207" s="33" t="s">
        <v>174</v>
      </c>
      <c r="L3207" s="31" t="s">
        <v>84</v>
      </c>
      <c r="M3207" s="203"/>
      <c r="N3207" s="204"/>
      <c r="O3207" s="127"/>
      <c r="P3207" s="125"/>
      <c r="Q3207" s="218"/>
    </row>
    <row r="3208" spans="1:18" hidden="1" outlineLevel="2">
      <c r="A3208" s="7" t="s">
        <v>41</v>
      </c>
      <c r="B3208" s="7" t="s">
        <v>41</v>
      </c>
      <c r="D3208" s="96" t="s">
        <v>3952</v>
      </c>
      <c r="E3208" s="58" t="s">
        <v>6380</v>
      </c>
      <c r="F3208" s="17"/>
      <c r="G3208" s="18"/>
      <c r="H3208" s="19"/>
      <c r="I3208" s="26" t="s">
        <v>318</v>
      </c>
      <c r="J3208" s="26" t="s">
        <v>3342</v>
      </c>
      <c r="K3208" s="33" t="s">
        <v>132</v>
      </c>
      <c r="L3208" s="31" t="s">
        <v>84</v>
      </c>
      <c r="M3208" s="203"/>
      <c r="N3208" s="204"/>
      <c r="O3208" s="127"/>
      <c r="P3208" s="125"/>
      <c r="Q3208" s="218"/>
    </row>
    <row r="3209" spans="1:18" hidden="1" outlineLevel="2">
      <c r="A3209" s="7" t="s">
        <v>41</v>
      </c>
      <c r="B3209" s="7" t="s">
        <v>41</v>
      </c>
      <c r="D3209" s="96" t="s">
        <v>3952</v>
      </c>
      <c r="E3209" s="58" t="s">
        <v>6380</v>
      </c>
      <c r="F3209" s="17"/>
      <c r="G3209" s="18"/>
      <c r="H3209" s="19"/>
      <c r="I3209" s="26" t="s">
        <v>319</v>
      </c>
      <c r="J3209" s="26" t="s">
        <v>3461</v>
      </c>
      <c r="K3209" s="33" t="s">
        <v>105</v>
      </c>
      <c r="L3209" s="31" t="s">
        <v>84</v>
      </c>
      <c r="M3209" s="203"/>
      <c r="N3209" s="204"/>
      <c r="O3209" s="127"/>
      <c r="P3209" s="125"/>
      <c r="Q3209" s="218"/>
    </row>
    <row r="3210" spans="1:18" hidden="1" outlineLevel="2">
      <c r="A3210" s="7" t="s">
        <v>41</v>
      </c>
      <c r="B3210" s="7" t="s">
        <v>41</v>
      </c>
      <c r="D3210" s="96" t="s">
        <v>3952</v>
      </c>
      <c r="E3210" s="58" t="s">
        <v>6380</v>
      </c>
      <c r="F3210" s="17"/>
      <c r="G3210" s="18"/>
      <c r="H3210" s="19"/>
      <c r="I3210" s="20" t="s">
        <v>320</v>
      </c>
      <c r="J3210" s="20" t="s">
        <v>3462</v>
      </c>
      <c r="K3210" s="24"/>
      <c r="L3210" s="25" t="s">
        <v>84</v>
      </c>
      <c r="M3210" s="205"/>
      <c r="N3210" s="206"/>
      <c r="O3210" s="131"/>
      <c r="P3210" s="130"/>
      <c r="Q3210" s="219"/>
    </row>
    <row r="3211" spans="1:18" hidden="1" outlineLevel="2">
      <c r="A3211" s="7" t="s">
        <v>41</v>
      </c>
      <c r="B3211" s="7" t="s">
        <v>41</v>
      </c>
      <c r="D3211" s="96" t="s">
        <v>3952</v>
      </c>
      <c r="E3211" s="58" t="s">
        <v>6380</v>
      </c>
      <c r="F3211" s="17"/>
      <c r="G3211" s="18"/>
      <c r="H3211" s="19"/>
      <c r="I3211" s="26" t="s">
        <v>321</v>
      </c>
      <c r="J3211" s="26" t="s">
        <v>3463</v>
      </c>
      <c r="K3211" s="33" t="s">
        <v>130</v>
      </c>
      <c r="L3211" s="31" t="s">
        <v>688</v>
      </c>
      <c r="M3211" s="203"/>
      <c r="N3211" s="204"/>
      <c r="O3211" s="127"/>
      <c r="P3211" s="125"/>
      <c r="Q3211" s="218"/>
    </row>
    <row r="3212" spans="1:18" hidden="1" outlineLevel="2">
      <c r="A3212" s="7" t="s">
        <v>41</v>
      </c>
      <c r="B3212" s="7" t="s">
        <v>41</v>
      </c>
      <c r="D3212" s="96" t="s">
        <v>3952</v>
      </c>
      <c r="E3212" s="58" t="s">
        <v>6380</v>
      </c>
      <c r="F3212" s="17"/>
      <c r="G3212" s="18"/>
      <c r="H3212" s="19"/>
      <c r="I3212" s="26" t="s">
        <v>322</v>
      </c>
      <c r="J3212" s="26" t="s">
        <v>3341</v>
      </c>
      <c r="K3212" s="33" t="s">
        <v>174</v>
      </c>
      <c r="L3212" s="31" t="s">
        <v>84</v>
      </c>
      <c r="M3212" s="203"/>
      <c r="N3212" s="204"/>
      <c r="O3212" s="127"/>
      <c r="P3212" s="125"/>
      <c r="Q3212" s="218"/>
    </row>
    <row r="3213" spans="1:18" hidden="1" outlineLevel="2">
      <c r="A3213" s="7" t="s">
        <v>41</v>
      </c>
      <c r="B3213" s="7" t="s">
        <v>41</v>
      </c>
      <c r="D3213" s="96" t="s">
        <v>3952</v>
      </c>
      <c r="E3213" s="58" t="s">
        <v>6380</v>
      </c>
      <c r="F3213" s="17"/>
      <c r="G3213" s="18"/>
      <c r="H3213" s="19"/>
      <c r="I3213" s="26" t="s">
        <v>323</v>
      </c>
      <c r="J3213" s="26" t="s">
        <v>3342</v>
      </c>
      <c r="K3213" s="33" t="s">
        <v>132</v>
      </c>
      <c r="L3213" s="31" t="s">
        <v>84</v>
      </c>
      <c r="M3213" s="203"/>
      <c r="N3213" s="204"/>
      <c r="O3213" s="127"/>
      <c r="P3213" s="125"/>
      <c r="Q3213" s="218"/>
    </row>
    <row r="3214" spans="1:18" s="198" customFormat="1" hidden="1" outlineLevel="2">
      <c r="A3214" s="7" t="s">
        <v>41</v>
      </c>
      <c r="B3214" s="7" t="s">
        <v>41</v>
      </c>
      <c r="C3214" s="7"/>
      <c r="D3214" s="96" t="s">
        <v>3952</v>
      </c>
      <c r="E3214" s="43" t="s">
        <v>6380</v>
      </c>
      <c r="F3214" s="17"/>
      <c r="G3214" s="18"/>
      <c r="H3214" s="19"/>
      <c r="I3214" s="34" t="s">
        <v>324</v>
      </c>
      <c r="J3214" s="34" t="s">
        <v>3464</v>
      </c>
      <c r="K3214" s="36" t="s">
        <v>154</v>
      </c>
      <c r="L3214" s="74" t="s">
        <v>84</v>
      </c>
      <c r="M3214" s="196" t="s">
        <v>87</v>
      </c>
      <c r="N3214" s="199" t="s">
        <v>20</v>
      </c>
      <c r="O3214" s="197" t="s">
        <v>4010</v>
      </c>
      <c r="P3214" s="36" t="s">
        <v>796</v>
      </c>
      <c r="Q3214" s="217" t="s">
        <v>688</v>
      </c>
      <c r="R3214" s="9"/>
    </row>
    <row r="3215" spans="1:18" hidden="1" outlineLevel="2">
      <c r="A3215" s="7" t="s">
        <v>41</v>
      </c>
      <c r="B3215" s="7" t="s">
        <v>41</v>
      </c>
      <c r="D3215" s="96" t="s">
        <v>3952</v>
      </c>
      <c r="E3215" s="58" t="s">
        <v>6380</v>
      </c>
      <c r="F3215" s="17"/>
      <c r="G3215" s="18"/>
      <c r="H3215" s="19"/>
      <c r="I3215" s="20" t="s">
        <v>325</v>
      </c>
      <c r="J3215" s="20" t="s">
        <v>3465</v>
      </c>
      <c r="K3215" s="24"/>
      <c r="L3215" s="25" t="s">
        <v>84</v>
      </c>
      <c r="M3215" s="201"/>
      <c r="N3215" s="202"/>
      <c r="O3215" s="20"/>
      <c r="P3215" s="24"/>
      <c r="Q3215" s="213" t="s">
        <v>688</v>
      </c>
    </row>
    <row r="3216" spans="1:18" hidden="1" outlineLevel="2">
      <c r="A3216" s="7" t="s">
        <v>41</v>
      </c>
      <c r="B3216" s="7" t="s">
        <v>41</v>
      </c>
      <c r="D3216" s="96" t="s">
        <v>3952</v>
      </c>
      <c r="E3216" s="58" t="s">
        <v>6380</v>
      </c>
      <c r="F3216" s="17"/>
      <c r="G3216" s="18"/>
      <c r="H3216" s="19"/>
      <c r="I3216" s="26" t="s">
        <v>326</v>
      </c>
      <c r="J3216" s="26" t="s">
        <v>3466</v>
      </c>
      <c r="K3216" s="33" t="s">
        <v>327</v>
      </c>
      <c r="L3216" s="31" t="s">
        <v>84</v>
      </c>
      <c r="M3216" s="203"/>
      <c r="N3216" s="204"/>
      <c r="O3216" s="127"/>
      <c r="P3216" s="125"/>
      <c r="Q3216" s="218"/>
    </row>
    <row r="3217" spans="1:18" hidden="1" outlineLevel="2">
      <c r="A3217" s="7" t="s">
        <v>41</v>
      </c>
      <c r="B3217" s="7" t="s">
        <v>41</v>
      </c>
      <c r="D3217" s="96" t="s">
        <v>3952</v>
      </c>
      <c r="E3217" s="58" t="s">
        <v>6380</v>
      </c>
      <c r="F3217" s="17"/>
      <c r="G3217" s="18"/>
      <c r="H3217" s="19"/>
      <c r="I3217" s="26" t="s">
        <v>328</v>
      </c>
      <c r="J3217" s="26" t="s">
        <v>3341</v>
      </c>
      <c r="K3217" s="33" t="s">
        <v>174</v>
      </c>
      <c r="L3217" s="31" t="s">
        <v>84</v>
      </c>
      <c r="M3217" s="203"/>
      <c r="N3217" s="204"/>
      <c r="O3217" s="127"/>
      <c r="P3217" s="125"/>
      <c r="Q3217" s="218"/>
    </row>
    <row r="3218" spans="1:18" hidden="1" outlineLevel="2">
      <c r="A3218" s="7" t="s">
        <v>41</v>
      </c>
      <c r="B3218" s="7" t="s">
        <v>41</v>
      </c>
      <c r="D3218" s="96" t="s">
        <v>3952</v>
      </c>
      <c r="E3218" s="58" t="s">
        <v>6380</v>
      </c>
      <c r="F3218" s="17"/>
      <c r="G3218" s="18"/>
      <c r="H3218" s="19"/>
      <c r="I3218" s="26" t="s">
        <v>329</v>
      </c>
      <c r="J3218" s="26" t="s">
        <v>3342</v>
      </c>
      <c r="K3218" s="33" t="s">
        <v>132</v>
      </c>
      <c r="L3218" s="31" t="s">
        <v>84</v>
      </c>
      <c r="M3218" s="203"/>
      <c r="N3218" s="204"/>
      <c r="O3218" s="127"/>
      <c r="P3218" s="125"/>
      <c r="Q3218" s="218"/>
    </row>
    <row r="3219" spans="1:18" hidden="1" outlineLevel="2">
      <c r="A3219" s="7" t="s">
        <v>41</v>
      </c>
      <c r="B3219" s="7" t="s">
        <v>41</v>
      </c>
      <c r="D3219" s="96" t="s">
        <v>3952</v>
      </c>
      <c r="E3219" s="58" t="s">
        <v>6380</v>
      </c>
      <c r="F3219" s="17"/>
      <c r="G3219" s="18"/>
      <c r="H3219" s="19"/>
      <c r="I3219" s="26" t="s">
        <v>330</v>
      </c>
      <c r="J3219" s="26" t="s">
        <v>3466</v>
      </c>
      <c r="K3219" s="33" t="s">
        <v>174</v>
      </c>
      <c r="L3219" s="31" t="s">
        <v>84</v>
      </c>
      <c r="M3219" s="207" t="s">
        <v>87</v>
      </c>
      <c r="N3219" s="208" t="s">
        <v>21</v>
      </c>
      <c r="O3219" s="26" t="s">
        <v>4011</v>
      </c>
      <c r="P3219" s="33" t="s">
        <v>789</v>
      </c>
      <c r="Q3219" s="214" t="s">
        <v>688</v>
      </c>
    </row>
    <row r="3220" spans="1:18" hidden="1" outlineLevel="2">
      <c r="A3220" s="7" t="s">
        <v>41</v>
      </c>
      <c r="B3220" s="7" t="s">
        <v>41</v>
      </c>
      <c r="D3220" s="96" t="s">
        <v>3952</v>
      </c>
      <c r="E3220" s="58" t="s">
        <v>6380</v>
      </c>
      <c r="F3220" s="17"/>
      <c r="G3220" s="18"/>
      <c r="H3220" s="19"/>
      <c r="I3220" s="26" t="s">
        <v>331</v>
      </c>
      <c r="J3220" s="26" t="s">
        <v>3467</v>
      </c>
      <c r="K3220" s="33" t="s">
        <v>332</v>
      </c>
      <c r="L3220" s="31" t="s">
        <v>84</v>
      </c>
      <c r="M3220" s="203"/>
      <c r="N3220" s="204"/>
      <c r="O3220" s="127"/>
      <c r="P3220" s="125"/>
      <c r="Q3220" s="218"/>
    </row>
    <row r="3221" spans="1:18" hidden="1" outlineLevel="2">
      <c r="A3221" s="7" t="s">
        <v>41</v>
      </c>
      <c r="B3221" s="7" t="s">
        <v>41</v>
      </c>
      <c r="D3221" s="96" t="s">
        <v>3952</v>
      </c>
      <c r="E3221" s="58" t="s">
        <v>6380</v>
      </c>
      <c r="F3221" s="17"/>
      <c r="G3221" s="18"/>
      <c r="H3221" s="19"/>
      <c r="I3221" s="26" t="s">
        <v>328</v>
      </c>
      <c r="J3221" s="26" t="s">
        <v>3341</v>
      </c>
      <c r="K3221" s="33" t="s">
        <v>174</v>
      </c>
      <c r="L3221" s="31" t="s">
        <v>84</v>
      </c>
      <c r="M3221" s="203"/>
      <c r="N3221" s="204"/>
      <c r="O3221" s="127"/>
      <c r="P3221" s="125"/>
      <c r="Q3221" s="218"/>
    </row>
    <row r="3222" spans="1:18" hidden="1" outlineLevel="2">
      <c r="A3222" s="7" t="s">
        <v>41</v>
      </c>
      <c r="B3222" s="7" t="s">
        <v>41</v>
      </c>
      <c r="D3222" s="96" t="s">
        <v>3952</v>
      </c>
      <c r="E3222" s="58" t="s">
        <v>6380</v>
      </c>
      <c r="F3222" s="17"/>
      <c r="G3222" s="18"/>
      <c r="H3222" s="19"/>
      <c r="I3222" s="26" t="s">
        <v>329</v>
      </c>
      <c r="J3222" s="26" t="s">
        <v>3342</v>
      </c>
      <c r="K3222" s="33" t="s">
        <v>132</v>
      </c>
      <c r="L3222" s="31" t="s">
        <v>84</v>
      </c>
      <c r="M3222" s="203"/>
      <c r="N3222" s="204"/>
      <c r="O3222" s="127"/>
      <c r="P3222" s="125"/>
      <c r="Q3222" s="218"/>
    </row>
    <row r="3223" spans="1:18" hidden="1" outlineLevel="2">
      <c r="A3223" s="7" t="s">
        <v>41</v>
      </c>
      <c r="B3223" s="7" t="s">
        <v>41</v>
      </c>
      <c r="D3223" s="96" t="s">
        <v>3952</v>
      </c>
      <c r="E3223" s="58" t="s">
        <v>6380</v>
      </c>
      <c r="F3223" s="17"/>
      <c r="G3223" s="18"/>
      <c r="H3223" s="19"/>
      <c r="I3223" s="34" t="s">
        <v>333</v>
      </c>
      <c r="J3223" s="34" t="s">
        <v>3468</v>
      </c>
      <c r="K3223" s="36" t="s">
        <v>132</v>
      </c>
      <c r="L3223" s="74" t="s">
        <v>84</v>
      </c>
      <c r="M3223" s="166"/>
      <c r="N3223" s="167"/>
      <c r="O3223" s="168"/>
      <c r="P3223" s="160"/>
      <c r="Q3223" s="227"/>
    </row>
    <row r="3224" spans="1:18" ht="13.5" hidden="1" outlineLevel="2" thickBot="1">
      <c r="A3224" s="7" t="s">
        <v>41</v>
      </c>
      <c r="B3224" s="7" t="s">
        <v>41</v>
      </c>
      <c r="D3224" s="96" t="s">
        <v>3952</v>
      </c>
      <c r="E3224" s="58" t="s">
        <v>6380</v>
      </c>
      <c r="F3224" s="38"/>
      <c r="G3224" s="39"/>
      <c r="H3224" s="40"/>
      <c r="I3224" s="41" t="s">
        <v>334</v>
      </c>
      <c r="J3224" s="41" t="s">
        <v>3469</v>
      </c>
      <c r="K3224" s="67" t="s">
        <v>335</v>
      </c>
      <c r="L3224" s="57" t="s">
        <v>84</v>
      </c>
      <c r="M3224" s="209"/>
      <c r="N3224" s="210"/>
      <c r="O3224" s="137"/>
      <c r="P3224" s="152"/>
      <c r="Q3224" s="220"/>
    </row>
    <row r="3225" spans="1:18" ht="13.5" hidden="1" outlineLevel="2" thickBot="1">
      <c r="A3225" s="7" t="s">
        <v>41</v>
      </c>
      <c r="B3225" s="7" t="s">
        <v>41</v>
      </c>
      <c r="D3225" s="96" t="s">
        <v>3952</v>
      </c>
      <c r="E3225" s="58" t="s">
        <v>6380</v>
      </c>
      <c r="F3225" s="198"/>
      <c r="G3225" s="198"/>
      <c r="H3225" s="198"/>
      <c r="I3225" s="198"/>
      <c r="J3225" s="198"/>
      <c r="K3225" s="198"/>
      <c r="L3225" s="198"/>
      <c r="M3225" s="9"/>
      <c r="N3225" s="9"/>
      <c r="O3225" s="9"/>
      <c r="P3225" s="9"/>
      <c r="Q3225" s="7"/>
    </row>
    <row r="3226" spans="1:18" ht="13.5" outlineLevel="1" collapsed="1" thickBot="1">
      <c r="C3226" s="7" t="s">
        <v>41</v>
      </c>
      <c r="D3226" s="96" t="s">
        <v>3952</v>
      </c>
      <c r="E3226" s="3" t="s">
        <v>6380</v>
      </c>
      <c r="F3226" s="13" t="s">
        <v>556</v>
      </c>
      <c r="G3226" s="14">
        <v>142</v>
      </c>
      <c r="H3226" s="14">
        <v>50</v>
      </c>
      <c r="I3226" s="1198" t="s">
        <v>4014</v>
      </c>
      <c r="J3226" s="1199"/>
      <c r="K3226" s="1199"/>
      <c r="L3226" s="1200"/>
      <c r="M3226" s="121" t="s">
        <v>87</v>
      </c>
      <c r="N3226" s="15"/>
      <c r="O3226" s="1190" t="s">
        <v>3543</v>
      </c>
      <c r="P3226" s="1191"/>
      <c r="Q3226" s="226" t="s">
        <v>688</v>
      </c>
    </row>
    <row r="3227" spans="1:18" hidden="1" outlineLevel="2">
      <c r="C3227" s="7" t="s">
        <v>41</v>
      </c>
      <c r="D3227" s="96" t="s">
        <v>3952</v>
      </c>
      <c r="E3227" s="58" t="s">
        <v>6380</v>
      </c>
      <c r="F3227" s="17"/>
      <c r="G3227" s="18"/>
      <c r="H3227" s="19"/>
      <c r="I3227" s="26" t="s">
        <v>314</v>
      </c>
      <c r="J3227" s="26" t="s">
        <v>3458</v>
      </c>
      <c r="K3227" s="33" t="s">
        <v>132</v>
      </c>
      <c r="L3227" s="31" t="s">
        <v>688</v>
      </c>
      <c r="M3227" s="200"/>
      <c r="N3227" s="9"/>
      <c r="O3227" s="47" t="s">
        <v>744</v>
      </c>
      <c r="P3227" s="33" t="s">
        <v>132</v>
      </c>
      <c r="Q3227" s="214" t="s">
        <v>688</v>
      </c>
      <c r="R3227" s="1192" t="s">
        <v>5969</v>
      </c>
    </row>
    <row r="3228" spans="1:18" hidden="1" outlineLevel="2">
      <c r="C3228" s="7" t="s">
        <v>41</v>
      </c>
      <c r="D3228" s="96" t="s">
        <v>3952</v>
      </c>
      <c r="E3228" s="58" t="s">
        <v>6380</v>
      </c>
      <c r="F3228" s="17"/>
      <c r="G3228" s="18"/>
      <c r="H3228" s="19"/>
      <c r="I3228" s="20" t="s">
        <v>315</v>
      </c>
      <c r="J3228" s="20" t="s">
        <v>3459</v>
      </c>
      <c r="K3228" s="24"/>
      <c r="L3228" s="25" t="s">
        <v>84</v>
      </c>
      <c r="M3228" s="201"/>
      <c r="N3228" s="202"/>
      <c r="O3228" s="20"/>
      <c r="P3228" s="24"/>
      <c r="Q3228" s="213" t="s">
        <v>688</v>
      </c>
      <c r="R3228" s="1202"/>
    </row>
    <row r="3229" spans="1:18" hidden="1" outlineLevel="2">
      <c r="C3229" s="7" t="s">
        <v>41</v>
      </c>
      <c r="D3229" s="96" t="s">
        <v>3952</v>
      </c>
      <c r="E3229" s="58" t="s">
        <v>6380</v>
      </c>
      <c r="F3229" s="17"/>
      <c r="G3229" s="18"/>
      <c r="H3229" s="19"/>
      <c r="I3229" s="26" t="s">
        <v>316</v>
      </c>
      <c r="J3229" s="26" t="s">
        <v>3460</v>
      </c>
      <c r="K3229" s="33" t="s">
        <v>132</v>
      </c>
      <c r="L3229" s="31" t="s">
        <v>84</v>
      </c>
      <c r="M3229" s="259"/>
      <c r="N3229" s="9"/>
      <c r="O3229" s="47" t="s">
        <v>745</v>
      </c>
      <c r="P3229" s="33" t="s">
        <v>132</v>
      </c>
      <c r="Q3229" s="214" t="s">
        <v>688</v>
      </c>
      <c r="R3229" s="1202"/>
    </row>
    <row r="3230" spans="1:18" hidden="1" outlineLevel="2">
      <c r="C3230" s="7" t="s">
        <v>41</v>
      </c>
      <c r="D3230" s="96" t="s">
        <v>3952</v>
      </c>
      <c r="E3230" s="58" t="s">
        <v>6380</v>
      </c>
      <c r="F3230" s="17"/>
      <c r="G3230" s="18"/>
      <c r="H3230" s="19"/>
      <c r="I3230" s="26" t="s">
        <v>317</v>
      </c>
      <c r="J3230" s="26" t="s">
        <v>3341</v>
      </c>
      <c r="K3230" s="33" t="s">
        <v>174</v>
      </c>
      <c r="L3230" s="31" t="s">
        <v>84</v>
      </c>
      <c r="M3230" s="203"/>
      <c r="N3230" s="204"/>
      <c r="O3230" s="127"/>
      <c r="P3230" s="125"/>
      <c r="Q3230" s="218"/>
      <c r="R3230" s="1202"/>
    </row>
    <row r="3231" spans="1:18" hidden="1" outlineLevel="2">
      <c r="C3231" s="7" t="s">
        <v>41</v>
      </c>
      <c r="D3231" s="96" t="s">
        <v>3952</v>
      </c>
      <c r="E3231" s="58" t="s">
        <v>6380</v>
      </c>
      <c r="F3231" s="17"/>
      <c r="G3231" s="18"/>
      <c r="H3231" s="19"/>
      <c r="I3231" s="26" t="s">
        <v>318</v>
      </c>
      <c r="J3231" s="26" t="s">
        <v>3342</v>
      </c>
      <c r="K3231" s="33" t="s">
        <v>132</v>
      </c>
      <c r="L3231" s="31" t="s">
        <v>84</v>
      </c>
      <c r="M3231" s="203"/>
      <c r="N3231" s="204"/>
      <c r="O3231" s="127"/>
      <c r="P3231" s="125"/>
      <c r="Q3231" s="218"/>
      <c r="R3231" s="1202"/>
    </row>
    <row r="3232" spans="1:18" hidden="1" outlineLevel="2">
      <c r="C3232" s="7" t="s">
        <v>41</v>
      </c>
      <c r="D3232" s="96" t="s">
        <v>3952</v>
      </c>
      <c r="E3232" s="58" t="s">
        <v>6380</v>
      </c>
      <c r="F3232" s="17"/>
      <c r="G3232" s="18"/>
      <c r="H3232" s="19"/>
      <c r="I3232" s="26" t="s">
        <v>319</v>
      </c>
      <c r="J3232" s="26" t="s">
        <v>3461</v>
      </c>
      <c r="K3232" s="33" t="s">
        <v>105</v>
      </c>
      <c r="L3232" s="31" t="s">
        <v>84</v>
      </c>
      <c r="M3232" s="203"/>
      <c r="N3232" s="204"/>
      <c r="O3232" s="127"/>
      <c r="P3232" s="125"/>
      <c r="Q3232" s="218"/>
      <c r="R3232" s="1202"/>
    </row>
    <row r="3233" spans="1:18" hidden="1" outlineLevel="2">
      <c r="C3233" s="7" t="s">
        <v>41</v>
      </c>
      <c r="D3233" s="96" t="s">
        <v>3952</v>
      </c>
      <c r="E3233" s="58" t="s">
        <v>6380</v>
      </c>
      <c r="F3233" s="17"/>
      <c r="G3233" s="18"/>
      <c r="H3233" s="19"/>
      <c r="I3233" s="20" t="s">
        <v>320</v>
      </c>
      <c r="J3233" s="20" t="s">
        <v>3462</v>
      </c>
      <c r="K3233" s="24"/>
      <c r="L3233" s="25" t="s">
        <v>84</v>
      </c>
      <c r="M3233" s="205"/>
      <c r="N3233" s="206"/>
      <c r="O3233" s="131"/>
      <c r="P3233" s="130"/>
      <c r="Q3233" s="219"/>
      <c r="R3233" s="1202"/>
    </row>
    <row r="3234" spans="1:18" hidden="1" outlineLevel="2">
      <c r="C3234" s="7" t="s">
        <v>41</v>
      </c>
      <c r="D3234" s="96" t="s">
        <v>3952</v>
      </c>
      <c r="E3234" s="58" t="s">
        <v>6380</v>
      </c>
      <c r="F3234" s="17"/>
      <c r="G3234" s="18"/>
      <c r="H3234" s="19"/>
      <c r="I3234" s="26" t="s">
        <v>321</v>
      </c>
      <c r="J3234" s="26" t="s">
        <v>3463</v>
      </c>
      <c r="K3234" s="33" t="s">
        <v>130</v>
      </c>
      <c r="L3234" s="31" t="s">
        <v>688</v>
      </c>
      <c r="M3234" s="203"/>
      <c r="N3234" s="204"/>
      <c r="O3234" s="127"/>
      <c r="P3234" s="125"/>
      <c r="Q3234" s="218"/>
      <c r="R3234" s="1202"/>
    </row>
    <row r="3235" spans="1:18" hidden="1" outlineLevel="2">
      <c r="C3235" s="7" t="s">
        <v>41</v>
      </c>
      <c r="D3235" s="96" t="s">
        <v>3952</v>
      </c>
      <c r="E3235" s="58" t="s">
        <v>6380</v>
      </c>
      <c r="F3235" s="17"/>
      <c r="G3235" s="18"/>
      <c r="H3235" s="19"/>
      <c r="I3235" s="26" t="s">
        <v>322</v>
      </c>
      <c r="J3235" s="26" t="s">
        <v>3341</v>
      </c>
      <c r="K3235" s="33" t="s">
        <v>174</v>
      </c>
      <c r="L3235" s="31" t="s">
        <v>84</v>
      </c>
      <c r="M3235" s="203"/>
      <c r="N3235" s="204"/>
      <c r="O3235" s="127"/>
      <c r="P3235" s="125"/>
      <c r="Q3235" s="218"/>
      <c r="R3235" s="1202"/>
    </row>
    <row r="3236" spans="1:18" hidden="1" outlineLevel="2">
      <c r="C3236" s="7" t="s">
        <v>41</v>
      </c>
      <c r="D3236" s="96" t="s">
        <v>3952</v>
      </c>
      <c r="E3236" s="58" t="s">
        <v>6380</v>
      </c>
      <c r="F3236" s="17"/>
      <c r="G3236" s="18"/>
      <c r="H3236" s="19"/>
      <c r="I3236" s="26" t="s">
        <v>323</v>
      </c>
      <c r="J3236" s="26" t="s">
        <v>3342</v>
      </c>
      <c r="K3236" s="33" t="s">
        <v>132</v>
      </c>
      <c r="L3236" s="31" t="s">
        <v>84</v>
      </c>
      <c r="M3236" s="203"/>
      <c r="N3236" s="204"/>
      <c r="O3236" s="127"/>
      <c r="P3236" s="125"/>
      <c r="Q3236" s="218"/>
      <c r="R3236" s="1202"/>
    </row>
    <row r="3237" spans="1:18" s="198" customFormat="1" hidden="1" outlineLevel="2">
      <c r="A3237" s="7"/>
      <c r="B3237" s="7"/>
      <c r="C3237" s="7" t="s">
        <v>41</v>
      </c>
      <c r="D3237" s="96" t="s">
        <v>3952</v>
      </c>
      <c r="E3237" s="43" t="s">
        <v>6380</v>
      </c>
      <c r="F3237" s="17"/>
      <c r="G3237" s="18"/>
      <c r="H3237" s="19"/>
      <c r="I3237" s="34" t="s">
        <v>324</v>
      </c>
      <c r="J3237" s="34" t="s">
        <v>3464</v>
      </c>
      <c r="K3237" s="36" t="s">
        <v>154</v>
      </c>
      <c r="L3237" s="74" t="s">
        <v>84</v>
      </c>
      <c r="M3237" s="196" t="s">
        <v>87</v>
      </c>
      <c r="N3237" s="199" t="s">
        <v>20</v>
      </c>
      <c r="O3237" s="197" t="s">
        <v>4010</v>
      </c>
      <c r="P3237" s="36" t="s">
        <v>796</v>
      </c>
      <c r="Q3237" s="217" t="s">
        <v>688</v>
      </c>
      <c r="R3237" s="1202"/>
    </row>
    <row r="3238" spans="1:18" hidden="1" outlineLevel="2">
      <c r="C3238" s="7" t="s">
        <v>41</v>
      </c>
      <c r="D3238" s="96" t="s">
        <v>3952</v>
      </c>
      <c r="E3238" s="58" t="s">
        <v>6380</v>
      </c>
      <c r="F3238" s="17"/>
      <c r="G3238" s="18"/>
      <c r="H3238" s="19"/>
      <c r="I3238" s="20" t="s">
        <v>325</v>
      </c>
      <c r="J3238" s="20" t="s">
        <v>3465</v>
      </c>
      <c r="K3238" s="24"/>
      <c r="L3238" s="25" t="s">
        <v>84</v>
      </c>
      <c r="M3238" s="201"/>
      <c r="N3238" s="202"/>
      <c r="O3238" s="20"/>
      <c r="P3238" s="24"/>
      <c r="Q3238" s="213" t="s">
        <v>688</v>
      </c>
      <c r="R3238" s="1202"/>
    </row>
    <row r="3239" spans="1:18" hidden="1" outlineLevel="2">
      <c r="C3239" s="7" t="s">
        <v>41</v>
      </c>
      <c r="D3239" s="96" t="s">
        <v>3952</v>
      </c>
      <c r="E3239" s="58" t="s">
        <v>6380</v>
      </c>
      <c r="F3239" s="17"/>
      <c r="G3239" s="18"/>
      <c r="H3239" s="19"/>
      <c r="I3239" s="26" t="s">
        <v>326</v>
      </c>
      <c r="J3239" s="26" t="s">
        <v>3466</v>
      </c>
      <c r="K3239" s="33" t="s">
        <v>327</v>
      </c>
      <c r="L3239" s="31" t="s">
        <v>84</v>
      </c>
      <c r="M3239" s="203"/>
      <c r="N3239" s="204"/>
      <c r="O3239" s="127"/>
      <c r="P3239" s="125"/>
      <c r="Q3239" s="218"/>
      <c r="R3239" s="1202"/>
    </row>
    <row r="3240" spans="1:18" hidden="1" outlineLevel="2">
      <c r="C3240" s="7" t="s">
        <v>41</v>
      </c>
      <c r="D3240" s="96" t="s">
        <v>3952</v>
      </c>
      <c r="E3240" s="58" t="s">
        <v>6380</v>
      </c>
      <c r="F3240" s="17"/>
      <c r="G3240" s="18"/>
      <c r="H3240" s="19"/>
      <c r="I3240" s="26" t="s">
        <v>328</v>
      </c>
      <c r="J3240" s="26" t="s">
        <v>3341</v>
      </c>
      <c r="K3240" s="33" t="s">
        <v>174</v>
      </c>
      <c r="L3240" s="31" t="s">
        <v>84</v>
      </c>
      <c r="M3240" s="203"/>
      <c r="N3240" s="204"/>
      <c r="O3240" s="127"/>
      <c r="P3240" s="125"/>
      <c r="Q3240" s="218"/>
      <c r="R3240" s="1202"/>
    </row>
    <row r="3241" spans="1:18" hidden="1" outlineLevel="2">
      <c r="C3241" s="7" t="s">
        <v>41</v>
      </c>
      <c r="D3241" s="96" t="s">
        <v>3952</v>
      </c>
      <c r="E3241" s="58" t="s">
        <v>6380</v>
      </c>
      <c r="F3241" s="17"/>
      <c r="G3241" s="18"/>
      <c r="H3241" s="19"/>
      <c r="I3241" s="26" t="s">
        <v>329</v>
      </c>
      <c r="J3241" s="26" t="s">
        <v>3342</v>
      </c>
      <c r="K3241" s="33" t="s">
        <v>132</v>
      </c>
      <c r="L3241" s="31" t="s">
        <v>84</v>
      </c>
      <c r="M3241" s="203"/>
      <c r="N3241" s="204"/>
      <c r="O3241" s="127"/>
      <c r="P3241" s="125"/>
      <c r="Q3241" s="218"/>
      <c r="R3241" s="1202"/>
    </row>
    <row r="3242" spans="1:18" hidden="1" outlineLevel="2">
      <c r="C3242" s="7" t="s">
        <v>41</v>
      </c>
      <c r="D3242" s="96" t="s">
        <v>3952</v>
      </c>
      <c r="E3242" s="58" t="s">
        <v>6380</v>
      </c>
      <c r="F3242" s="17"/>
      <c r="G3242" s="18"/>
      <c r="H3242" s="19"/>
      <c r="I3242" s="26" t="s">
        <v>330</v>
      </c>
      <c r="J3242" s="26" t="s">
        <v>3466</v>
      </c>
      <c r="K3242" s="33" t="s">
        <v>174</v>
      </c>
      <c r="L3242" s="31" t="s">
        <v>84</v>
      </c>
      <c r="M3242" s="207" t="s">
        <v>87</v>
      </c>
      <c r="N3242" s="208" t="s">
        <v>21</v>
      </c>
      <c r="O3242" s="26" t="s">
        <v>4011</v>
      </c>
      <c r="P3242" s="33" t="s">
        <v>789</v>
      </c>
      <c r="Q3242" s="214" t="s">
        <v>688</v>
      </c>
      <c r="R3242" s="1202"/>
    </row>
    <row r="3243" spans="1:18" hidden="1" outlineLevel="2">
      <c r="C3243" s="7" t="s">
        <v>41</v>
      </c>
      <c r="D3243" s="96" t="s">
        <v>3952</v>
      </c>
      <c r="E3243" s="58" t="s">
        <v>6380</v>
      </c>
      <c r="F3243" s="17"/>
      <c r="G3243" s="18"/>
      <c r="H3243" s="19"/>
      <c r="I3243" s="26" t="s">
        <v>331</v>
      </c>
      <c r="J3243" s="26" t="s">
        <v>3467</v>
      </c>
      <c r="K3243" s="33" t="s">
        <v>332</v>
      </c>
      <c r="L3243" s="31" t="s">
        <v>84</v>
      </c>
      <c r="M3243" s="203"/>
      <c r="N3243" s="204"/>
      <c r="O3243" s="127"/>
      <c r="P3243" s="125"/>
      <c r="Q3243" s="218"/>
      <c r="R3243" s="1202"/>
    </row>
    <row r="3244" spans="1:18" hidden="1" outlineLevel="2">
      <c r="C3244" s="7" t="s">
        <v>41</v>
      </c>
      <c r="D3244" s="96" t="s">
        <v>3952</v>
      </c>
      <c r="E3244" s="58" t="s">
        <v>6380</v>
      </c>
      <c r="F3244" s="17"/>
      <c r="G3244" s="18"/>
      <c r="H3244" s="19"/>
      <c r="I3244" s="26" t="s">
        <v>328</v>
      </c>
      <c r="J3244" s="26" t="s">
        <v>3341</v>
      </c>
      <c r="K3244" s="33" t="s">
        <v>174</v>
      </c>
      <c r="L3244" s="31" t="s">
        <v>84</v>
      </c>
      <c r="M3244" s="203"/>
      <c r="N3244" s="204"/>
      <c r="O3244" s="127"/>
      <c r="P3244" s="125"/>
      <c r="Q3244" s="218"/>
      <c r="R3244" s="1202"/>
    </row>
    <row r="3245" spans="1:18" hidden="1" outlineLevel="2">
      <c r="C3245" s="7" t="s">
        <v>41</v>
      </c>
      <c r="D3245" s="96" t="s">
        <v>3952</v>
      </c>
      <c r="E3245" s="58" t="s">
        <v>6380</v>
      </c>
      <c r="F3245" s="17"/>
      <c r="G3245" s="18"/>
      <c r="H3245" s="19"/>
      <c r="I3245" s="26" t="s">
        <v>329</v>
      </c>
      <c r="J3245" s="26" t="s">
        <v>3342</v>
      </c>
      <c r="K3245" s="33" t="s">
        <v>132</v>
      </c>
      <c r="L3245" s="31" t="s">
        <v>84</v>
      </c>
      <c r="M3245" s="203"/>
      <c r="N3245" s="204"/>
      <c r="O3245" s="127"/>
      <c r="P3245" s="125"/>
      <c r="Q3245" s="218"/>
      <c r="R3245" s="1202"/>
    </row>
    <row r="3246" spans="1:18" ht="72" hidden="1" outlineLevel="2">
      <c r="C3246" s="7" t="s">
        <v>41</v>
      </c>
      <c r="D3246" s="96" t="s">
        <v>3952</v>
      </c>
      <c r="E3246" s="58" t="s">
        <v>6380</v>
      </c>
      <c r="F3246" s="17"/>
      <c r="G3246" s="18"/>
      <c r="H3246" s="19"/>
      <c r="I3246" s="34" t="s">
        <v>333</v>
      </c>
      <c r="J3246" s="34" t="s">
        <v>3468</v>
      </c>
      <c r="K3246" s="36" t="s">
        <v>132</v>
      </c>
      <c r="L3246" s="74" t="s">
        <v>84</v>
      </c>
      <c r="M3246" s="196" t="s">
        <v>87</v>
      </c>
      <c r="N3246" s="199" t="s">
        <v>810</v>
      </c>
      <c r="O3246" s="197" t="s">
        <v>4012</v>
      </c>
      <c r="P3246" s="36" t="s">
        <v>132</v>
      </c>
      <c r="Q3246" s="217" t="s">
        <v>688</v>
      </c>
      <c r="R3246" s="1202"/>
    </row>
    <row r="3247" spans="1:18" ht="13.5" hidden="1" outlineLevel="2" thickBot="1">
      <c r="C3247" s="7" t="s">
        <v>41</v>
      </c>
      <c r="D3247" s="96" t="s">
        <v>3952</v>
      </c>
      <c r="E3247" s="58" t="s">
        <v>6380</v>
      </c>
      <c r="F3247" s="38"/>
      <c r="G3247" s="39"/>
      <c r="H3247" s="40"/>
      <c r="I3247" s="41" t="s">
        <v>334</v>
      </c>
      <c r="J3247" s="41" t="s">
        <v>3469</v>
      </c>
      <c r="K3247" s="67" t="s">
        <v>335</v>
      </c>
      <c r="L3247" s="57" t="s">
        <v>84</v>
      </c>
      <c r="M3247" s="209"/>
      <c r="N3247" s="210"/>
      <c r="O3247" s="137"/>
      <c r="P3247" s="152"/>
      <c r="Q3247" s="220"/>
      <c r="R3247" s="1203"/>
    </row>
    <row r="3248" spans="1:18" ht="13.5" hidden="1" outlineLevel="2" thickBot="1">
      <c r="C3248" s="7" t="s">
        <v>41</v>
      </c>
      <c r="D3248" s="96" t="s">
        <v>3952</v>
      </c>
      <c r="E3248" s="58" t="s">
        <v>6380</v>
      </c>
      <c r="F3248" s="198"/>
      <c r="G3248" s="198"/>
      <c r="H3248" s="198"/>
      <c r="I3248" s="198"/>
      <c r="J3248" s="198"/>
      <c r="K3248" s="198"/>
      <c r="L3248" s="198"/>
      <c r="M3248" s="9"/>
      <c r="N3248" s="9"/>
      <c r="O3248" s="9"/>
      <c r="P3248" s="9"/>
      <c r="Q3248" s="7"/>
    </row>
    <row r="3249" spans="1:18" ht="13.5" outlineLevel="1" collapsed="1" thickBot="1">
      <c r="A3249" s="7" t="s">
        <v>41</v>
      </c>
      <c r="B3249" s="7" t="s">
        <v>41</v>
      </c>
      <c r="C3249" s="7" t="s">
        <v>41</v>
      </c>
      <c r="D3249" s="96" t="s">
        <v>3952</v>
      </c>
      <c r="E3249" s="3" t="s">
        <v>6381</v>
      </c>
      <c r="F3249" s="13" t="s">
        <v>22</v>
      </c>
      <c r="G3249" s="14">
        <v>143</v>
      </c>
      <c r="H3249" s="14">
        <v>50</v>
      </c>
      <c r="I3249" s="1198" t="s">
        <v>4013</v>
      </c>
      <c r="J3249" s="1199"/>
      <c r="K3249" s="1199"/>
      <c r="L3249" s="1200"/>
      <c r="M3249" s="121" t="s">
        <v>87</v>
      </c>
      <c r="N3249" s="15"/>
      <c r="O3249" s="1190" t="s">
        <v>3543</v>
      </c>
      <c r="P3249" s="1191"/>
      <c r="Q3249" s="226" t="s">
        <v>688</v>
      </c>
    </row>
    <row r="3250" spans="1:18" hidden="1" outlineLevel="2">
      <c r="A3250" s="7" t="s">
        <v>41</v>
      </c>
      <c r="B3250" s="7" t="s">
        <v>41</v>
      </c>
      <c r="C3250" s="7" t="s">
        <v>41</v>
      </c>
      <c r="D3250" s="96" t="s">
        <v>3952</v>
      </c>
      <c r="E3250" s="58" t="s">
        <v>6381</v>
      </c>
      <c r="F3250" s="17"/>
      <c r="G3250" s="18"/>
      <c r="H3250" s="19"/>
      <c r="I3250" s="26" t="s">
        <v>266</v>
      </c>
      <c r="J3250" s="26" t="s">
        <v>3428</v>
      </c>
      <c r="K3250" s="26"/>
      <c r="L3250" s="27" t="s">
        <v>688</v>
      </c>
      <c r="M3250" s="59"/>
      <c r="N3250" s="10"/>
      <c r="O3250" s="26"/>
      <c r="P3250" s="26"/>
      <c r="Q3250" s="222" t="s">
        <v>688</v>
      </c>
      <c r="R3250" s="1228" t="s">
        <v>5458</v>
      </c>
    </row>
    <row r="3251" spans="1:18" hidden="1" outlineLevel="2">
      <c r="A3251" s="7" t="s">
        <v>41</v>
      </c>
      <c r="B3251" s="7" t="s">
        <v>41</v>
      </c>
      <c r="C3251" s="7" t="s">
        <v>41</v>
      </c>
      <c r="D3251" s="96" t="s">
        <v>3952</v>
      </c>
      <c r="E3251" s="58" t="s">
        <v>6381</v>
      </c>
      <c r="F3251" s="17"/>
      <c r="G3251" s="18"/>
      <c r="H3251" s="19"/>
      <c r="I3251" s="26" t="s">
        <v>267</v>
      </c>
      <c r="J3251" s="26" t="s">
        <v>3429</v>
      </c>
      <c r="K3251" s="26" t="s">
        <v>132</v>
      </c>
      <c r="L3251" s="27" t="s">
        <v>688</v>
      </c>
      <c r="M3251" s="71"/>
      <c r="N3251" s="72"/>
      <c r="O3251" s="47" t="s">
        <v>783</v>
      </c>
      <c r="P3251" s="26" t="s">
        <v>132</v>
      </c>
      <c r="Q3251" s="214" t="s">
        <v>688</v>
      </c>
      <c r="R3251" s="1193"/>
    </row>
    <row r="3252" spans="1:18" hidden="1" outlineLevel="2">
      <c r="A3252" s="7" t="s">
        <v>41</v>
      </c>
      <c r="B3252" s="7" t="s">
        <v>41</v>
      </c>
      <c r="C3252" s="7" t="s">
        <v>41</v>
      </c>
      <c r="D3252" s="96" t="s">
        <v>3952</v>
      </c>
      <c r="E3252" s="58" t="s">
        <v>6381</v>
      </c>
      <c r="F3252" s="17"/>
      <c r="G3252" s="18"/>
      <c r="H3252" s="19"/>
      <c r="I3252" s="26" t="s">
        <v>268</v>
      </c>
      <c r="J3252" s="26" t="s">
        <v>3430</v>
      </c>
      <c r="K3252" s="26" t="s">
        <v>269</v>
      </c>
      <c r="L3252" s="27" t="s">
        <v>84</v>
      </c>
      <c r="M3252" s="97" t="s">
        <v>87</v>
      </c>
      <c r="N3252" s="98" t="s">
        <v>23</v>
      </c>
      <c r="O3252" s="65" t="s">
        <v>4013</v>
      </c>
      <c r="P3252" s="26" t="s">
        <v>796</v>
      </c>
      <c r="Q3252" s="214" t="s">
        <v>688</v>
      </c>
      <c r="R3252" s="1193"/>
    </row>
    <row r="3253" spans="1:18" hidden="1" outlineLevel="2">
      <c r="A3253" s="7" t="s">
        <v>41</v>
      </c>
      <c r="B3253" s="7" t="s">
        <v>41</v>
      </c>
      <c r="C3253" s="7" t="s">
        <v>41</v>
      </c>
      <c r="D3253" s="96" t="s">
        <v>3952</v>
      </c>
      <c r="E3253" s="58" t="s">
        <v>6381</v>
      </c>
      <c r="F3253" s="17"/>
      <c r="G3253" s="18"/>
      <c r="H3253" s="19"/>
      <c r="I3253" s="26" t="s">
        <v>270</v>
      </c>
      <c r="J3253" s="26" t="s">
        <v>3396</v>
      </c>
      <c r="K3253" s="26" t="s">
        <v>132</v>
      </c>
      <c r="L3253" s="27" t="s">
        <v>84</v>
      </c>
      <c r="M3253" s="123"/>
      <c r="N3253" s="124"/>
      <c r="O3253" s="127"/>
      <c r="P3253" s="127"/>
      <c r="Q3253" s="218"/>
      <c r="R3253" s="1193"/>
    </row>
    <row r="3254" spans="1:18" hidden="1" outlineLevel="2">
      <c r="A3254" s="7" t="s">
        <v>41</v>
      </c>
      <c r="B3254" s="7" t="s">
        <v>41</v>
      </c>
      <c r="C3254" s="7" t="s">
        <v>41</v>
      </c>
      <c r="D3254" s="96" t="s">
        <v>3952</v>
      </c>
      <c r="E3254" s="58" t="s">
        <v>6381</v>
      </c>
      <c r="F3254" s="17"/>
      <c r="G3254" s="18"/>
      <c r="H3254" s="19"/>
      <c r="I3254" s="26" t="s">
        <v>271</v>
      </c>
      <c r="J3254" s="26" t="s">
        <v>3411</v>
      </c>
      <c r="K3254" s="26" t="s">
        <v>132</v>
      </c>
      <c r="L3254" s="27" t="s">
        <v>84</v>
      </c>
      <c r="M3254" s="123"/>
      <c r="N3254" s="124"/>
      <c r="O3254" s="127"/>
      <c r="P3254" s="127"/>
      <c r="Q3254" s="218"/>
      <c r="R3254" s="1193"/>
    </row>
    <row r="3255" spans="1:18" ht="13.5" hidden="1" outlineLevel="2" thickBot="1">
      <c r="A3255" s="7" t="s">
        <v>41</v>
      </c>
      <c r="B3255" s="7" t="s">
        <v>41</v>
      </c>
      <c r="C3255" s="7" t="s">
        <v>41</v>
      </c>
      <c r="D3255" s="96" t="s">
        <v>3952</v>
      </c>
      <c r="E3255" s="58" t="s">
        <v>6381</v>
      </c>
      <c r="F3255" s="38"/>
      <c r="G3255" s="39"/>
      <c r="H3255" s="40"/>
      <c r="I3255" s="48" t="s">
        <v>272</v>
      </c>
      <c r="J3255" s="48" t="s">
        <v>3431</v>
      </c>
      <c r="K3255" s="48" t="s">
        <v>132</v>
      </c>
      <c r="L3255" s="49" t="s">
        <v>84</v>
      </c>
      <c r="M3255" s="139"/>
      <c r="N3255" s="140"/>
      <c r="O3255" s="151"/>
      <c r="P3255" s="151"/>
      <c r="Q3255" s="221"/>
      <c r="R3255" s="1195"/>
    </row>
    <row r="3256" spans="1:18" ht="13.5" hidden="1" outlineLevel="2" thickBot="1">
      <c r="A3256" s="7" t="s">
        <v>41</v>
      </c>
      <c r="B3256" s="7" t="s">
        <v>41</v>
      </c>
      <c r="C3256" s="7" t="s">
        <v>41</v>
      </c>
      <c r="D3256" s="96" t="s">
        <v>3952</v>
      </c>
      <c r="E3256" s="58" t="s">
        <v>6381</v>
      </c>
      <c r="F3256" s="198"/>
      <c r="G3256" s="198"/>
      <c r="H3256" s="198"/>
      <c r="I3256" s="198"/>
      <c r="J3256" s="198"/>
      <c r="K3256" s="198"/>
      <c r="L3256" s="198"/>
      <c r="M3256" s="9"/>
      <c r="N3256" s="9"/>
      <c r="O3256" s="9"/>
      <c r="P3256" s="9"/>
      <c r="Q3256" s="7"/>
    </row>
    <row r="3257" spans="1:18" ht="13.5" outlineLevel="1" collapsed="1" thickBot="1">
      <c r="A3257" s="7" t="s">
        <v>41</v>
      </c>
      <c r="B3257" s="7" t="s">
        <v>41</v>
      </c>
      <c r="D3257" s="96" t="s">
        <v>3952</v>
      </c>
      <c r="E3257" s="3" t="s">
        <v>6382</v>
      </c>
      <c r="F3257" s="13" t="s">
        <v>556</v>
      </c>
      <c r="G3257" s="14">
        <v>142</v>
      </c>
      <c r="H3257" s="14">
        <v>50</v>
      </c>
      <c r="I3257" s="1198" t="s">
        <v>4015</v>
      </c>
      <c r="J3257" s="1199"/>
      <c r="K3257" s="1199"/>
      <c r="L3257" s="1200"/>
      <c r="M3257" s="121" t="s">
        <v>87</v>
      </c>
      <c r="N3257" s="15"/>
      <c r="O3257" s="1190" t="s">
        <v>4045</v>
      </c>
      <c r="P3257" s="1191"/>
      <c r="Q3257" s="212" t="s">
        <v>109</v>
      </c>
    </row>
    <row r="3258" spans="1:18" s="198" customFormat="1" hidden="1" outlineLevel="2">
      <c r="A3258" s="7" t="s">
        <v>41</v>
      </c>
      <c r="B3258" s="7" t="s">
        <v>41</v>
      </c>
      <c r="C3258" s="7"/>
      <c r="D3258" s="96" t="s">
        <v>3952</v>
      </c>
      <c r="E3258" s="43" t="s">
        <v>6382</v>
      </c>
      <c r="F3258" s="17"/>
      <c r="G3258" s="18"/>
      <c r="H3258" s="19"/>
      <c r="I3258" s="26" t="s">
        <v>314</v>
      </c>
      <c r="J3258" s="26" t="s">
        <v>3458</v>
      </c>
      <c r="K3258" s="33" t="s">
        <v>132</v>
      </c>
      <c r="L3258" s="31" t="s">
        <v>688</v>
      </c>
      <c r="M3258" s="200"/>
      <c r="N3258" s="9"/>
      <c r="O3258" s="47" t="s">
        <v>744</v>
      </c>
      <c r="P3258" s="33" t="s">
        <v>132</v>
      </c>
      <c r="Q3258" s="214" t="s">
        <v>688</v>
      </c>
      <c r="R3258" s="9"/>
    </row>
    <row r="3259" spans="1:18" s="198" customFormat="1" hidden="1" outlineLevel="2">
      <c r="A3259" s="7" t="s">
        <v>41</v>
      </c>
      <c r="B3259" s="7" t="s">
        <v>41</v>
      </c>
      <c r="C3259" s="7"/>
      <c r="D3259" s="96" t="s">
        <v>3952</v>
      </c>
      <c r="E3259" s="43" t="s">
        <v>6382</v>
      </c>
      <c r="F3259" s="17"/>
      <c r="G3259" s="18"/>
      <c r="H3259" s="19"/>
      <c r="I3259" s="20" t="s">
        <v>315</v>
      </c>
      <c r="J3259" s="20" t="s">
        <v>3459</v>
      </c>
      <c r="K3259" s="24"/>
      <c r="L3259" s="25" t="s">
        <v>84</v>
      </c>
      <c r="M3259" s="201"/>
      <c r="N3259" s="202"/>
      <c r="O3259" s="20"/>
      <c r="P3259" s="24"/>
      <c r="Q3259" s="213" t="s">
        <v>688</v>
      </c>
      <c r="R3259" s="9"/>
    </row>
    <row r="3260" spans="1:18" s="198" customFormat="1" hidden="1" outlineLevel="2">
      <c r="A3260" s="7" t="s">
        <v>41</v>
      </c>
      <c r="B3260" s="7" t="s">
        <v>41</v>
      </c>
      <c r="C3260" s="7"/>
      <c r="D3260" s="96" t="s">
        <v>3952</v>
      </c>
      <c r="E3260" s="43" t="s">
        <v>6382</v>
      </c>
      <c r="F3260" s="17"/>
      <c r="G3260" s="18"/>
      <c r="H3260" s="19"/>
      <c r="I3260" s="26" t="s">
        <v>316</v>
      </c>
      <c r="J3260" s="26" t="s">
        <v>3460</v>
      </c>
      <c r="K3260" s="33" t="s">
        <v>132</v>
      </c>
      <c r="L3260" s="31" t="s">
        <v>84</v>
      </c>
      <c r="M3260" s="207"/>
      <c r="N3260" s="211"/>
      <c r="O3260" s="53" t="s">
        <v>745</v>
      </c>
      <c r="P3260" s="33" t="s">
        <v>132</v>
      </c>
      <c r="Q3260" s="214" t="s">
        <v>688</v>
      </c>
      <c r="R3260" s="9"/>
    </row>
    <row r="3261" spans="1:18" s="198" customFormat="1" hidden="1" outlineLevel="2">
      <c r="A3261" s="7" t="s">
        <v>41</v>
      </c>
      <c r="B3261" s="7" t="s">
        <v>41</v>
      </c>
      <c r="C3261" s="7"/>
      <c r="D3261" s="96" t="s">
        <v>3952</v>
      </c>
      <c r="E3261" s="43" t="s">
        <v>6382</v>
      </c>
      <c r="F3261" s="17"/>
      <c r="G3261" s="18"/>
      <c r="H3261" s="19"/>
      <c r="I3261" s="26" t="s">
        <v>317</v>
      </c>
      <c r="J3261" s="26" t="s">
        <v>3341</v>
      </c>
      <c r="K3261" s="33" t="s">
        <v>174</v>
      </c>
      <c r="L3261" s="31" t="s">
        <v>84</v>
      </c>
      <c r="M3261" s="203"/>
      <c r="N3261" s="204"/>
      <c r="O3261" s="127"/>
      <c r="P3261" s="125"/>
      <c r="Q3261" s="218"/>
      <c r="R3261" s="9"/>
    </row>
    <row r="3262" spans="1:18" s="198" customFormat="1" hidden="1" outlineLevel="2">
      <c r="A3262" s="7" t="s">
        <v>41</v>
      </c>
      <c r="B3262" s="7" t="s">
        <v>41</v>
      </c>
      <c r="C3262" s="7"/>
      <c r="D3262" s="96" t="s">
        <v>3952</v>
      </c>
      <c r="E3262" s="43" t="s">
        <v>6382</v>
      </c>
      <c r="F3262" s="17"/>
      <c r="G3262" s="18"/>
      <c r="H3262" s="19"/>
      <c r="I3262" s="26" t="s">
        <v>318</v>
      </c>
      <c r="J3262" s="26" t="s">
        <v>3342</v>
      </c>
      <c r="K3262" s="33" t="s">
        <v>132</v>
      </c>
      <c r="L3262" s="31" t="s">
        <v>84</v>
      </c>
      <c r="M3262" s="203"/>
      <c r="N3262" s="204"/>
      <c r="O3262" s="127"/>
      <c r="P3262" s="125"/>
      <c r="Q3262" s="218"/>
      <c r="R3262" s="9"/>
    </row>
    <row r="3263" spans="1:18" s="198" customFormat="1" hidden="1" outlineLevel="2">
      <c r="A3263" s="7" t="s">
        <v>41</v>
      </c>
      <c r="B3263" s="7" t="s">
        <v>41</v>
      </c>
      <c r="C3263" s="7"/>
      <c r="D3263" s="96" t="s">
        <v>3952</v>
      </c>
      <c r="E3263" s="43" t="s">
        <v>6382</v>
      </c>
      <c r="F3263" s="17"/>
      <c r="G3263" s="18"/>
      <c r="H3263" s="19"/>
      <c r="I3263" s="26" t="s">
        <v>319</v>
      </c>
      <c r="J3263" s="26" t="s">
        <v>3461</v>
      </c>
      <c r="K3263" s="33" t="s">
        <v>105</v>
      </c>
      <c r="L3263" s="31" t="s">
        <v>84</v>
      </c>
      <c r="M3263" s="203"/>
      <c r="N3263" s="204"/>
      <c r="O3263" s="127"/>
      <c r="P3263" s="125"/>
      <c r="Q3263" s="218"/>
      <c r="R3263" s="9"/>
    </row>
    <row r="3264" spans="1:18" s="198" customFormat="1" hidden="1" outlineLevel="2">
      <c r="A3264" s="7" t="s">
        <v>41</v>
      </c>
      <c r="B3264" s="7" t="s">
        <v>41</v>
      </c>
      <c r="C3264" s="7"/>
      <c r="D3264" s="96" t="s">
        <v>3952</v>
      </c>
      <c r="E3264" s="43" t="s">
        <v>6382</v>
      </c>
      <c r="F3264" s="17"/>
      <c r="G3264" s="18"/>
      <c r="H3264" s="19"/>
      <c r="I3264" s="20" t="s">
        <v>320</v>
      </c>
      <c r="J3264" s="20" t="s">
        <v>3462</v>
      </c>
      <c r="K3264" s="24"/>
      <c r="L3264" s="25" t="s">
        <v>84</v>
      </c>
      <c r="M3264" s="205"/>
      <c r="N3264" s="206"/>
      <c r="O3264" s="131"/>
      <c r="P3264" s="130"/>
      <c r="Q3264" s="219"/>
      <c r="R3264" s="9"/>
    </row>
    <row r="3265" spans="1:18" s="198" customFormat="1" hidden="1" outlineLevel="2">
      <c r="A3265" s="7" t="s">
        <v>41</v>
      </c>
      <c r="B3265" s="7" t="s">
        <v>41</v>
      </c>
      <c r="C3265" s="7"/>
      <c r="D3265" s="96" t="s">
        <v>3952</v>
      </c>
      <c r="E3265" s="43" t="s">
        <v>6382</v>
      </c>
      <c r="F3265" s="17"/>
      <c r="G3265" s="18"/>
      <c r="H3265" s="19"/>
      <c r="I3265" s="26" t="s">
        <v>321</v>
      </c>
      <c r="J3265" s="26" t="s">
        <v>3463</v>
      </c>
      <c r="K3265" s="33" t="s">
        <v>130</v>
      </c>
      <c r="L3265" s="31" t="s">
        <v>688</v>
      </c>
      <c r="M3265" s="203"/>
      <c r="N3265" s="204"/>
      <c r="O3265" s="127"/>
      <c r="P3265" s="125"/>
      <c r="Q3265" s="218"/>
      <c r="R3265" s="9"/>
    </row>
    <row r="3266" spans="1:18" s="198" customFormat="1" hidden="1" outlineLevel="2">
      <c r="A3266" s="7" t="s">
        <v>41</v>
      </c>
      <c r="B3266" s="7" t="s">
        <v>41</v>
      </c>
      <c r="C3266" s="7"/>
      <c r="D3266" s="96" t="s">
        <v>3952</v>
      </c>
      <c r="E3266" s="43" t="s">
        <v>6382</v>
      </c>
      <c r="F3266" s="17"/>
      <c r="G3266" s="18"/>
      <c r="H3266" s="19"/>
      <c r="I3266" s="26" t="s">
        <v>322</v>
      </c>
      <c r="J3266" s="26" t="s">
        <v>3341</v>
      </c>
      <c r="K3266" s="33" t="s">
        <v>174</v>
      </c>
      <c r="L3266" s="31" t="s">
        <v>84</v>
      </c>
      <c r="M3266" s="203"/>
      <c r="N3266" s="204"/>
      <c r="O3266" s="127"/>
      <c r="P3266" s="125"/>
      <c r="Q3266" s="218"/>
      <c r="R3266" s="9"/>
    </row>
    <row r="3267" spans="1:18" s="198" customFormat="1" hidden="1" outlineLevel="2">
      <c r="A3267" s="7" t="s">
        <v>41</v>
      </c>
      <c r="B3267" s="7" t="s">
        <v>41</v>
      </c>
      <c r="C3267" s="7"/>
      <c r="D3267" s="96" t="s">
        <v>3952</v>
      </c>
      <c r="E3267" s="43" t="s">
        <v>6382</v>
      </c>
      <c r="F3267" s="17"/>
      <c r="G3267" s="18"/>
      <c r="H3267" s="19"/>
      <c r="I3267" s="26" t="s">
        <v>323</v>
      </c>
      <c r="J3267" s="26" t="s">
        <v>3342</v>
      </c>
      <c r="K3267" s="33" t="s">
        <v>132</v>
      </c>
      <c r="L3267" s="31" t="s">
        <v>84</v>
      </c>
      <c r="M3267" s="203"/>
      <c r="N3267" s="204"/>
      <c r="O3267" s="127"/>
      <c r="P3267" s="125"/>
      <c r="Q3267" s="218"/>
      <c r="R3267" s="9"/>
    </row>
    <row r="3268" spans="1:18" s="198" customFormat="1" hidden="1" outlineLevel="2">
      <c r="A3268" s="7" t="s">
        <v>41</v>
      </c>
      <c r="B3268" s="7" t="s">
        <v>41</v>
      </c>
      <c r="C3268" s="7"/>
      <c r="D3268" s="96" t="s">
        <v>3952</v>
      </c>
      <c r="E3268" s="43" t="s">
        <v>6382</v>
      </c>
      <c r="F3268" s="17"/>
      <c r="G3268" s="18"/>
      <c r="H3268" s="19"/>
      <c r="I3268" s="34" t="s">
        <v>324</v>
      </c>
      <c r="J3268" s="34" t="s">
        <v>3464</v>
      </c>
      <c r="K3268" s="36" t="s">
        <v>154</v>
      </c>
      <c r="L3268" s="74" t="s">
        <v>84</v>
      </c>
      <c r="M3268" s="196" t="s">
        <v>87</v>
      </c>
      <c r="N3268" s="390" t="s">
        <v>24</v>
      </c>
      <c r="O3268" s="197" t="s">
        <v>4017</v>
      </c>
      <c r="P3268" s="36" t="s">
        <v>796</v>
      </c>
      <c r="Q3268" s="217" t="s">
        <v>688</v>
      </c>
      <c r="R3268" s="9"/>
    </row>
    <row r="3269" spans="1:18" s="198" customFormat="1" hidden="1" outlineLevel="2">
      <c r="A3269" s="7" t="s">
        <v>41</v>
      </c>
      <c r="B3269" s="7" t="s">
        <v>41</v>
      </c>
      <c r="C3269" s="7"/>
      <c r="D3269" s="96" t="s">
        <v>3952</v>
      </c>
      <c r="E3269" s="43" t="s">
        <v>6382</v>
      </c>
      <c r="F3269" s="17"/>
      <c r="G3269" s="18"/>
      <c r="H3269" s="19"/>
      <c r="I3269" s="20" t="s">
        <v>325</v>
      </c>
      <c r="J3269" s="20" t="s">
        <v>3465</v>
      </c>
      <c r="K3269" s="24"/>
      <c r="L3269" s="25" t="s">
        <v>84</v>
      </c>
      <c r="M3269" s="201"/>
      <c r="N3269" s="202"/>
      <c r="O3269" s="20"/>
      <c r="P3269" s="24"/>
      <c r="Q3269" s="213" t="s">
        <v>688</v>
      </c>
      <c r="R3269" s="9"/>
    </row>
    <row r="3270" spans="1:18" s="198" customFormat="1" hidden="1" outlineLevel="2">
      <c r="A3270" s="7" t="s">
        <v>41</v>
      </c>
      <c r="B3270" s="7" t="s">
        <v>41</v>
      </c>
      <c r="C3270" s="7"/>
      <c r="D3270" s="96" t="s">
        <v>3952</v>
      </c>
      <c r="E3270" s="43" t="s">
        <v>6382</v>
      </c>
      <c r="F3270" s="17"/>
      <c r="G3270" s="18"/>
      <c r="H3270" s="19"/>
      <c r="I3270" s="26" t="s">
        <v>326</v>
      </c>
      <c r="J3270" s="26" t="s">
        <v>3466</v>
      </c>
      <c r="K3270" s="33" t="s">
        <v>327</v>
      </c>
      <c r="L3270" s="31" t="s">
        <v>84</v>
      </c>
      <c r="M3270" s="203"/>
      <c r="N3270" s="204"/>
      <c r="O3270" s="127"/>
      <c r="P3270" s="125"/>
      <c r="Q3270" s="218"/>
      <c r="R3270" s="9"/>
    </row>
    <row r="3271" spans="1:18" s="198" customFormat="1" hidden="1" outlineLevel="2">
      <c r="A3271" s="7" t="s">
        <v>41</v>
      </c>
      <c r="B3271" s="7" t="s">
        <v>41</v>
      </c>
      <c r="C3271" s="7"/>
      <c r="D3271" s="96" t="s">
        <v>3952</v>
      </c>
      <c r="E3271" s="43" t="s">
        <v>6382</v>
      </c>
      <c r="F3271" s="17"/>
      <c r="G3271" s="18"/>
      <c r="H3271" s="19"/>
      <c r="I3271" s="26" t="s">
        <v>328</v>
      </c>
      <c r="J3271" s="26" t="s">
        <v>3341</v>
      </c>
      <c r="K3271" s="33" t="s">
        <v>174</v>
      </c>
      <c r="L3271" s="31" t="s">
        <v>84</v>
      </c>
      <c r="M3271" s="203"/>
      <c r="N3271" s="204"/>
      <c r="O3271" s="127"/>
      <c r="P3271" s="125"/>
      <c r="Q3271" s="218"/>
      <c r="R3271" s="9"/>
    </row>
    <row r="3272" spans="1:18" s="198" customFormat="1" hidden="1" outlineLevel="2">
      <c r="A3272" s="7" t="s">
        <v>41</v>
      </c>
      <c r="B3272" s="7" t="s">
        <v>41</v>
      </c>
      <c r="C3272" s="7"/>
      <c r="D3272" s="96" t="s">
        <v>3952</v>
      </c>
      <c r="E3272" s="43" t="s">
        <v>6382</v>
      </c>
      <c r="F3272" s="17"/>
      <c r="G3272" s="18"/>
      <c r="H3272" s="19"/>
      <c r="I3272" s="26" t="s">
        <v>329</v>
      </c>
      <c r="J3272" s="26" t="s">
        <v>3342</v>
      </c>
      <c r="K3272" s="33" t="s">
        <v>132</v>
      </c>
      <c r="L3272" s="31" t="s">
        <v>84</v>
      </c>
      <c r="M3272" s="203"/>
      <c r="N3272" s="204"/>
      <c r="O3272" s="127"/>
      <c r="P3272" s="125"/>
      <c r="Q3272" s="218"/>
      <c r="R3272" s="9"/>
    </row>
    <row r="3273" spans="1:18" s="198" customFormat="1" hidden="1" outlineLevel="2">
      <c r="A3273" s="7" t="s">
        <v>41</v>
      </c>
      <c r="B3273" s="7" t="s">
        <v>41</v>
      </c>
      <c r="C3273" s="7"/>
      <c r="D3273" s="96" t="s">
        <v>3952</v>
      </c>
      <c r="E3273" s="43" t="s">
        <v>6382</v>
      </c>
      <c r="F3273" s="17"/>
      <c r="G3273" s="18"/>
      <c r="H3273" s="19"/>
      <c r="I3273" s="26" t="s">
        <v>330</v>
      </c>
      <c r="J3273" s="26" t="s">
        <v>3466</v>
      </c>
      <c r="K3273" s="33" t="s">
        <v>174</v>
      </c>
      <c r="L3273" s="31" t="s">
        <v>84</v>
      </c>
      <c r="M3273" s="207" t="s">
        <v>87</v>
      </c>
      <c r="N3273" s="389" t="s">
        <v>25</v>
      </c>
      <c r="O3273" s="26" t="s">
        <v>4018</v>
      </c>
      <c r="P3273" s="33" t="s">
        <v>789</v>
      </c>
      <c r="Q3273" s="214" t="s">
        <v>688</v>
      </c>
      <c r="R3273" s="9"/>
    </row>
    <row r="3274" spans="1:18" s="198" customFormat="1" hidden="1" outlineLevel="2">
      <c r="A3274" s="7" t="s">
        <v>41</v>
      </c>
      <c r="B3274" s="7" t="s">
        <v>41</v>
      </c>
      <c r="C3274" s="7"/>
      <c r="D3274" s="96" t="s">
        <v>3952</v>
      </c>
      <c r="E3274" s="43" t="s">
        <v>6382</v>
      </c>
      <c r="F3274" s="17"/>
      <c r="G3274" s="18"/>
      <c r="H3274" s="19"/>
      <c r="I3274" s="26" t="s">
        <v>331</v>
      </c>
      <c r="J3274" s="26" t="s">
        <v>3467</v>
      </c>
      <c r="K3274" s="33" t="s">
        <v>332</v>
      </c>
      <c r="L3274" s="31" t="s">
        <v>84</v>
      </c>
      <c r="M3274" s="203"/>
      <c r="N3274" s="204"/>
      <c r="O3274" s="127"/>
      <c r="P3274" s="125"/>
      <c r="Q3274" s="218"/>
      <c r="R3274" s="9"/>
    </row>
    <row r="3275" spans="1:18" s="198" customFormat="1" hidden="1" outlineLevel="2">
      <c r="A3275" s="7" t="s">
        <v>41</v>
      </c>
      <c r="B3275" s="7" t="s">
        <v>41</v>
      </c>
      <c r="C3275" s="7"/>
      <c r="D3275" s="96" t="s">
        <v>3952</v>
      </c>
      <c r="E3275" s="43" t="s">
        <v>6382</v>
      </c>
      <c r="F3275" s="17"/>
      <c r="G3275" s="18"/>
      <c r="H3275" s="19"/>
      <c r="I3275" s="26" t="s">
        <v>328</v>
      </c>
      <c r="J3275" s="26" t="s">
        <v>3341</v>
      </c>
      <c r="K3275" s="33" t="s">
        <v>174</v>
      </c>
      <c r="L3275" s="31" t="s">
        <v>84</v>
      </c>
      <c r="M3275" s="203"/>
      <c r="N3275" s="204"/>
      <c r="O3275" s="127"/>
      <c r="P3275" s="125"/>
      <c r="Q3275" s="218"/>
      <c r="R3275" s="9"/>
    </row>
    <row r="3276" spans="1:18" s="198" customFormat="1" hidden="1" outlineLevel="2">
      <c r="A3276" s="7" t="s">
        <v>41</v>
      </c>
      <c r="B3276" s="7" t="s">
        <v>41</v>
      </c>
      <c r="C3276" s="7"/>
      <c r="D3276" s="96" t="s">
        <v>3952</v>
      </c>
      <c r="E3276" s="43" t="s">
        <v>6382</v>
      </c>
      <c r="F3276" s="17"/>
      <c r="G3276" s="18"/>
      <c r="H3276" s="19"/>
      <c r="I3276" s="26" t="s">
        <v>329</v>
      </c>
      <c r="J3276" s="26" t="s">
        <v>3342</v>
      </c>
      <c r="K3276" s="33" t="s">
        <v>132</v>
      </c>
      <c r="L3276" s="31" t="s">
        <v>84</v>
      </c>
      <c r="M3276" s="203"/>
      <c r="N3276" s="204"/>
      <c r="O3276" s="127"/>
      <c r="P3276" s="125"/>
      <c r="Q3276" s="218"/>
      <c r="R3276" s="9"/>
    </row>
    <row r="3277" spans="1:18" s="198" customFormat="1" hidden="1" outlineLevel="2">
      <c r="A3277" s="7" t="s">
        <v>41</v>
      </c>
      <c r="B3277" s="7" t="s">
        <v>41</v>
      </c>
      <c r="C3277" s="7"/>
      <c r="D3277" s="96" t="s">
        <v>3952</v>
      </c>
      <c r="E3277" s="43" t="s">
        <v>6382</v>
      </c>
      <c r="F3277" s="17"/>
      <c r="G3277" s="18"/>
      <c r="H3277" s="19"/>
      <c r="I3277" s="34" t="s">
        <v>333</v>
      </c>
      <c r="J3277" s="34" t="s">
        <v>3468</v>
      </c>
      <c r="K3277" s="36" t="s">
        <v>132</v>
      </c>
      <c r="L3277" s="74" t="s">
        <v>84</v>
      </c>
      <c r="M3277" s="166"/>
      <c r="N3277" s="167"/>
      <c r="O3277" s="168"/>
      <c r="P3277" s="160"/>
      <c r="Q3277" s="227"/>
      <c r="R3277" s="9"/>
    </row>
    <row r="3278" spans="1:18" s="198" customFormat="1" ht="13.5" hidden="1" outlineLevel="2" thickBot="1">
      <c r="A3278" s="7" t="s">
        <v>41</v>
      </c>
      <c r="B3278" s="7" t="s">
        <v>41</v>
      </c>
      <c r="C3278" s="7"/>
      <c r="D3278" s="96" t="s">
        <v>3952</v>
      </c>
      <c r="E3278" s="43" t="s">
        <v>6382</v>
      </c>
      <c r="F3278" s="38"/>
      <c r="G3278" s="39"/>
      <c r="H3278" s="40"/>
      <c r="I3278" s="41" t="s">
        <v>334</v>
      </c>
      <c r="J3278" s="41" t="s">
        <v>3469</v>
      </c>
      <c r="K3278" s="67" t="s">
        <v>335</v>
      </c>
      <c r="L3278" s="57" t="s">
        <v>84</v>
      </c>
      <c r="M3278" s="209"/>
      <c r="N3278" s="210"/>
      <c r="O3278" s="137"/>
      <c r="P3278" s="152"/>
      <c r="Q3278" s="220"/>
      <c r="R3278" s="9"/>
    </row>
    <row r="3279" spans="1:18" ht="13.5" hidden="1" outlineLevel="2" thickBot="1">
      <c r="A3279" s="7" t="s">
        <v>41</v>
      </c>
      <c r="B3279" s="7" t="s">
        <v>41</v>
      </c>
      <c r="D3279" s="96" t="s">
        <v>3952</v>
      </c>
      <c r="E3279" s="58" t="s">
        <v>6382</v>
      </c>
      <c r="F3279" s="198"/>
      <c r="G3279" s="198"/>
      <c r="H3279" s="198"/>
      <c r="I3279" s="198"/>
      <c r="J3279" s="198"/>
      <c r="K3279" s="198"/>
      <c r="L3279" s="198"/>
      <c r="M3279" s="9"/>
      <c r="N3279" s="9"/>
      <c r="O3279" s="9"/>
      <c r="P3279" s="9"/>
      <c r="Q3279" s="7"/>
    </row>
    <row r="3280" spans="1:18" ht="13.5" outlineLevel="1" collapsed="1" thickBot="1">
      <c r="C3280" s="7" t="s">
        <v>41</v>
      </c>
      <c r="D3280" s="96" t="s">
        <v>3952</v>
      </c>
      <c r="E3280" s="3" t="s">
        <v>6382</v>
      </c>
      <c r="F3280" s="13" t="s">
        <v>556</v>
      </c>
      <c r="G3280" s="14">
        <v>142</v>
      </c>
      <c r="H3280" s="14">
        <v>50</v>
      </c>
      <c r="I3280" s="1198" t="s">
        <v>4015</v>
      </c>
      <c r="J3280" s="1199"/>
      <c r="K3280" s="1199"/>
      <c r="L3280" s="1200"/>
      <c r="M3280" s="121" t="s">
        <v>87</v>
      </c>
      <c r="N3280" s="15"/>
      <c r="O3280" s="1190" t="s">
        <v>4046</v>
      </c>
      <c r="P3280" s="1191"/>
      <c r="Q3280" s="212" t="s">
        <v>109</v>
      </c>
    </row>
    <row r="3281" spans="1:18" s="198" customFormat="1" ht="13" hidden="1" customHeight="1" outlineLevel="2">
      <c r="A3281" s="7"/>
      <c r="B3281" s="7"/>
      <c r="C3281" s="7" t="s">
        <v>41</v>
      </c>
      <c r="D3281" s="96" t="s">
        <v>3952</v>
      </c>
      <c r="E3281" s="43" t="s">
        <v>6382</v>
      </c>
      <c r="F3281" s="17"/>
      <c r="G3281" s="18"/>
      <c r="H3281" s="19"/>
      <c r="I3281" s="26" t="s">
        <v>314</v>
      </c>
      <c r="J3281" s="26" t="s">
        <v>3458</v>
      </c>
      <c r="K3281" s="33" t="s">
        <v>132</v>
      </c>
      <c r="L3281" s="31" t="s">
        <v>688</v>
      </c>
      <c r="M3281" s="200"/>
      <c r="N3281" s="9"/>
      <c r="O3281" s="47" t="s">
        <v>744</v>
      </c>
      <c r="P3281" s="33" t="s">
        <v>132</v>
      </c>
      <c r="Q3281" s="214" t="s">
        <v>688</v>
      </c>
      <c r="R3281" s="1192" t="s">
        <v>5970</v>
      </c>
    </row>
    <row r="3282" spans="1:18" s="198" customFormat="1" hidden="1" outlineLevel="2">
      <c r="A3282" s="7"/>
      <c r="B3282" s="7"/>
      <c r="C3282" s="7" t="s">
        <v>41</v>
      </c>
      <c r="D3282" s="96" t="s">
        <v>3952</v>
      </c>
      <c r="E3282" s="43" t="s">
        <v>6382</v>
      </c>
      <c r="F3282" s="17"/>
      <c r="G3282" s="18"/>
      <c r="H3282" s="19"/>
      <c r="I3282" s="20" t="s">
        <v>315</v>
      </c>
      <c r="J3282" s="20" t="s">
        <v>3459</v>
      </c>
      <c r="K3282" s="24"/>
      <c r="L3282" s="25" t="s">
        <v>84</v>
      </c>
      <c r="M3282" s="201"/>
      <c r="N3282" s="202"/>
      <c r="O3282" s="20"/>
      <c r="P3282" s="24"/>
      <c r="Q3282" s="213" t="s">
        <v>688</v>
      </c>
      <c r="R3282" s="1202"/>
    </row>
    <row r="3283" spans="1:18" s="198" customFormat="1" hidden="1" outlineLevel="2">
      <c r="A3283" s="7"/>
      <c r="B3283" s="7"/>
      <c r="C3283" s="7" t="s">
        <v>41</v>
      </c>
      <c r="D3283" s="96" t="s">
        <v>3952</v>
      </c>
      <c r="E3283" s="43" t="s">
        <v>6382</v>
      </c>
      <c r="F3283" s="17"/>
      <c r="G3283" s="18"/>
      <c r="H3283" s="19"/>
      <c r="I3283" s="26" t="s">
        <v>316</v>
      </c>
      <c r="J3283" s="26" t="s">
        <v>3460</v>
      </c>
      <c r="K3283" s="33" t="s">
        <v>132</v>
      </c>
      <c r="L3283" s="31" t="s">
        <v>84</v>
      </c>
      <c r="M3283" s="207"/>
      <c r="N3283" s="211"/>
      <c r="O3283" s="53" t="s">
        <v>745</v>
      </c>
      <c r="P3283" s="33" t="s">
        <v>132</v>
      </c>
      <c r="Q3283" s="214" t="s">
        <v>688</v>
      </c>
      <c r="R3283" s="1202"/>
    </row>
    <row r="3284" spans="1:18" s="198" customFormat="1" hidden="1" outlineLevel="2">
      <c r="A3284" s="7"/>
      <c r="B3284" s="7"/>
      <c r="C3284" s="7" t="s">
        <v>41</v>
      </c>
      <c r="D3284" s="96" t="s">
        <v>3952</v>
      </c>
      <c r="E3284" s="43" t="s">
        <v>6382</v>
      </c>
      <c r="F3284" s="17"/>
      <c r="G3284" s="18"/>
      <c r="H3284" s="19"/>
      <c r="I3284" s="26" t="s">
        <v>317</v>
      </c>
      <c r="J3284" s="26" t="s">
        <v>3341</v>
      </c>
      <c r="K3284" s="33" t="s">
        <v>174</v>
      </c>
      <c r="L3284" s="31" t="s">
        <v>84</v>
      </c>
      <c r="M3284" s="203"/>
      <c r="N3284" s="204"/>
      <c r="O3284" s="127"/>
      <c r="P3284" s="125"/>
      <c r="Q3284" s="218"/>
      <c r="R3284" s="1202"/>
    </row>
    <row r="3285" spans="1:18" s="198" customFormat="1" hidden="1" outlineLevel="2">
      <c r="A3285" s="7"/>
      <c r="B3285" s="7"/>
      <c r="C3285" s="7" t="s">
        <v>41</v>
      </c>
      <c r="D3285" s="96" t="s">
        <v>3952</v>
      </c>
      <c r="E3285" s="43" t="s">
        <v>6382</v>
      </c>
      <c r="F3285" s="17"/>
      <c r="G3285" s="18"/>
      <c r="H3285" s="19"/>
      <c r="I3285" s="26" t="s">
        <v>318</v>
      </c>
      <c r="J3285" s="26" t="s">
        <v>3342</v>
      </c>
      <c r="K3285" s="33" t="s">
        <v>132</v>
      </c>
      <c r="L3285" s="31" t="s">
        <v>84</v>
      </c>
      <c r="M3285" s="203"/>
      <c r="N3285" s="204"/>
      <c r="O3285" s="127"/>
      <c r="P3285" s="125"/>
      <c r="Q3285" s="218"/>
      <c r="R3285" s="1202"/>
    </row>
    <row r="3286" spans="1:18" s="198" customFormat="1" hidden="1" outlineLevel="2">
      <c r="A3286" s="7"/>
      <c r="B3286" s="7"/>
      <c r="C3286" s="7" t="s">
        <v>41</v>
      </c>
      <c r="D3286" s="96" t="s">
        <v>3952</v>
      </c>
      <c r="E3286" s="43" t="s">
        <v>6382</v>
      </c>
      <c r="F3286" s="17"/>
      <c r="G3286" s="18"/>
      <c r="H3286" s="19"/>
      <c r="I3286" s="26" t="s">
        <v>319</v>
      </c>
      <c r="J3286" s="26" t="s">
        <v>3461</v>
      </c>
      <c r="K3286" s="33" t="s">
        <v>105</v>
      </c>
      <c r="L3286" s="31" t="s">
        <v>84</v>
      </c>
      <c r="M3286" s="203"/>
      <c r="N3286" s="204"/>
      <c r="O3286" s="127"/>
      <c r="P3286" s="125"/>
      <c r="Q3286" s="218"/>
      <c r="R3286" s="1202"/>
    </row>
    <row r="3287" spans="1:18" s="198" customFormat="1" hidden="1" outlineLevel="2">
      <c r="A3287" s="7"/>
      <c r="B3287" s="7"/>
      <c r="C3287" s="7" t="s">
        <v>41</v>
      </c>
      <c r="D3287" s="96" t="s">
        <v>3952</v>
      </c>
      <c r="E3287" s="43" t="s">
        <v>6382</v>
      </c>
      <c r="F3287" s="17"/>
      <c r="G3287" s="18"/>
      <c r="H3287" s="19"/>
      <c r="I3287" s="20" t="s">
        <v>320</v>
      </c>
      <c r="J3287" s="20" t="s">
        <v>3462</v>
      </c>
      <c r="K3287" s="24"/>
      <c r="L3287" s="25" t="s">
        <v>84</v>
      </c>
      <c r="M3287" s="205"/>
      <c r="N3287" s="206"/>
      <c r="O3287" s="131"/>
      <c r="P3287" s="130"/>
      <c r="Q3287" s="219"/>
      <c r="R3287" s="1202"/>
    </row>
    <row r="3288" spans="1:18" s="198" customFormat="1" hidden="1" outlineLevel="2">
      <c r="A3288" s="7"/>
      <c r="B3288" s="7"/>
      <c r="C3288" s="7" t="s">
        <v>41</v>
      </c>
      <c r="D3288" s="96" t="s">
        <v>3952</v>
      </c>
      <c r="E3288" s="43" t="s">
        <v>6382</v>
      </c>
      <c r="F3288" s="17"/>
      <c r="G3288" s="18"/>
      <c r="H3288" s="19"/>
      <c r="I3288" s="26" t="s">
        <v>321</v>
      </c>
      <c r="J3288" s="26" t="s">
        <v>3463</v>
      </c>
      <c r="K3288" s="33" t="s">
        <v>130</v>
      </c>
      <c r="L3288" s="31" t="s">
        <v>688</v>
      </c>
      <c r="M3288" s="203"/>
      <c r="N3288" s="204"/>
      <c r="O3288" s="127"/>
      <c r="P3288" s="125"/>
      <c r="Q3288" s="218"/>
      <c r="R3288" s="1202"/>
    </row>
    <row r="3289" spans="1:18" s="198" customFormat="1" hidden="1" outlineLevel="2">
      <c r="A3289" s="7"/>
      <c r="B3289" s="7"/>
      <c r="C3289" s="7" t="s">
        <v>41</v>
      </c>
      <c r="D3289" s="96" t="s">
        <v>3952</v>
      </c>
      <c r="E3289" s="43" t="s">
        <v>6382</v>
      </c>
      <c r="F3289" s="17"/>
      <c r="G3289" s="18"/>
      <c r="H3289" s="19"/>
      <c r="I3289" s="26" t="s">
        <v>322</v>
      </c>
      <c r="J3289" s="26" t="s">
        <v>3341</v>
      </c>
      <c r="K3289" s="33" t="s">
        <v>174</v>
      </c>
      <c r="L3289" s="31" t="s">
        <v>84</v>
      </c>
      <c r="M3289" s="203"/>
      <c r="N3289" s="204"/>
      <c r="O3289" s="127"/>
      <c r="P3289" s="125"/>
      <c r="Q3289" s="218"/>
      <c r="R3289" s="1202"/>
    </row>
    <row r="3290" spans="1:18" s="198" customFormat="1" hidden="1" outlineLevel="2">
      <c r="A3290" s="7"/>
      <c r="B3290" s="7"/>
      <c r="C3290" s="7" t="s">
        <v>41</v>
      </c>
      <c r="D3290" s="96" t="s">
        <v>3952</v>
      </c>
      <c r="E3290" s="43" t="s">
        <v>6382</v>
      </c>
      <c r="F3290" s="17"/>
      <c r="G3290" s="18"/>
      <c r="H3290" s="19"/>
      <c r="I3290" s="26" t="s">
        <v>323</v>
      </c>
      <c r="J3290" s="26" t="s">
        <v>3342</v>
      </c>
      <c r="K3290" s="33" t="s">
        <v>132</v>
      </c>
      <c r="L3290" s="31" t="s">
        <v>84</v>
      </c>
      <c r="M3290" s="203"/>
      <c r="N3290" s="204"/>
      <c r="O3290" s="127"/>
      <c r="P3290" s="125"/>
      <c r="Q3290" s="218"/>
      <c r="R3290" s="1202"/>
    </row>
    <row r="3291" spans="1:18" s="198" customFormat="1" hidden="1" outlineLevel="2">
      <c r="A3291" s="7"/>
      <c r="B3291" s="7"/>
      <c r="C3291" s="7" t="s">
        <v>41</v>
      </c>
      <c r="D3291" s="96" t="s">
        <v>3952</v>
      </c>
      <c r="E3291" s="43" t="s">
        <v>6382</v>
      </c>
      <c r="F3291" s="17"/>
      <c r="G3291" s="18"/>
      <c r="H3291" s="19"/>
      <c r="I3291" s="34" t="s">
        <v>324</v>
      </c>
      <c r="J3291" s="34" t="s">
        <v>3464</v>
      </c>
      <c r="K3291" s="36" t="s">
        <v>154</v>
      </c>
      <c r="L3291" s="74" t="s">
        <v>84</v>
      </c>
      <c r="M3291" s="196" t="s">
        <v>87</v>
      </c>
      <c r="N3291" s="390" t="s">
        <v>24</v>
      </c>
      <c r="O3291" s="197" t="s">
        <v>4017</v>
      </c>
      <c r="P3291" s="36" t="s">
        <v>796</v>
      </c>
      <c r="Q3291" s="217" t="s">
        <v>688</v>
      </c>
      <c r="R3291" s="1202"/>
    </row>
    <row r="3292" spans="1:18" s="198" customFormat="1" hidden="1" outlineLevel="2">
      <c r="A3292" s="7"/>
      <c r="B3292" s="7"/>
      <c r="C3292" s="7" t="s">
        <v>41</v>
      </c>
      <c r="D3292" s="96" t="s">
        <v>3952</v>
      </c>
      <c r="E3292" s="43" t="s">
        <v>6382</v>
      </c>
      <c r="F3292" s="17"/>
      <c r="G3292" s="18"/>
      <c r="H3292" s="19"/>
      <c r="I3292" s="20" t="s">
        <v>325</v>
      </c>
      <c r="J3292" s="20" t="s">
        <v>3465</v>
      </c>
      <c r="K3292" s="24"/>
      <c r="L3292" s="25" t="s">
        <v>84</v>
      </c>
      <c r="M3292" s="201"/>
      <c r="N3292" s="202"/>
      <c r="O3292" s="20"/>
      <c r="P3292" s="24"/>
      <c r="Q3292" s="213" t="s">
        <v>688</v>
      </c>
      <c r="R3292" s="1202"/>
    </row>
    <row r="3293" spans="1:18" s="198" customFormat="1" hidden="1" outlineLevel="2">
      <c r="A3293" s="7"/>
      <c r="B3293" s="7"/>
      <c r="C3293" s="7" t="s">
        <v>41</v>
      </c>
      <c r="D3293" s="96" t="s">
        <v>3952</v>
      </c>
      <c r="E3293" s="43" t="s">
        <v>6382</v>
      </c>
      <c r="F3293" s="17"/>
      <c r="G3293" s="18"/>
      <c r="H3293" s="19"/>
      <c r="I3293" s="26" t="s">
        <v>326</v>
      </c>
      <c r="J3293" s="26" t="s">
        <v>3466</v>
      </c>
      <c r="K3293" s="33" t="s">
        <v>327</v>
      </c>
      <c r="L3293" s="31" t="s">
        <v>84</v>
      </c>
      <c r="M3293" s="203"/>
      <c r="N3293" s="204"/>
      <c r="O3293" s="127"/>
      <c r="P3293" s="125"/>
      <c r="Q3293" s="218"/>
      <c r="R3293" s="1202"/>
    </row>
    <row r="3294" spans="1:18" s="198" customFormat="1" hidden="1" outlineLevel="2">
      <c r="A3294" s="7"/>
      <c r="B3294" s="7"/>
      <c r="C3294" s="7" t="s">
        <v>41</v>
      </c>
      <c r="D3294" s="96" t="s">
        <v>3952</v>
      </c>
      <c r="E3294" s="43" t="s">
        <v>6382</v>
      </c>
      <c r="F3294" s="17"/>
      <c r="G3294" s="18"/>
      <c r="H3294" s="19"/>
      <c r="I3294" s="26" t="s">
        <v>328</v>
      </c>
      <c r="J3294" s="26" t="s">
        <v>3341</v>
      </c>
      <c r="K3294" s="33" t="s">
        <v>174</v>
      </c>
      <c r="L3294" s="31" t="s">
        <v>84</v>
      </c>
      <c r="M3294" s="203"/>
      <c r="N3294" s="204"/>
      <c r="O3294" s="127"/>
      <c r="P3294" s="125"/>
      <c r="Q3294" s="218"/>
      <c r="R3294" s="1202"/>
    </row>
    <row r="3295" spans="1:18" s="198" customFormat="1" hidden="1" outlineLevel="2">
      <c r="A3295" s="7"/>
      <c r="B3295" s="7"/>
      <c r="C3295" s="7" t="s">
        <v>41</v>
      </c>
      <c r="D3295" s="96" t="s">
        <v>3952</v>
      </c>
      <c r="E3295" s="43" t="s">
        <v>6382</v>
      </c>
      <c r="F3295" s="17"/>
      <c r="G3295" s="18"/>
      <c r="H3295" s="19"/>
      <c r="I3295" s="26" t="s">
        <v>329</v>
      </c>
      <c r="J3295" s="26" t="s">
        <v>3342</v>
      </c>
      <c r="K3295" s="33" t="s">
        <v>132</v>
      </c>
      <c r="L3295" s="31" t="s">
        <v>84</v>
      </c>
      <c r="M3295" s="203"/>
      <c r="N3295" s="204"/>
      <c r="O3295" s="127"/>
      <c r="P3295" s="125"/>
      <c r="Q3295" s="218"/>
      <c r="R3295" s="1202"/>
    </row>
    <row r="3296" spans="1:18" s="198" customFormat="1" hidden="1" outlineLevel="2">
      <c r="A3296" s="7"/>
      <c r="B3296" s="7"/>
      <c r="C3296" s="7" t="s">
        <v>41</v>
      </c>
      <c r="D3296" s="96" t="s">
        <v>3952</v>
      </c>
      <c r="E3296" s="43" t="s">
        <v>6382</v>
      </c>
      <c r="F3296" s="17"/>
      <c r="G3296" s="18"/>
      <c r="H3296" s="19"/>
      <c r="I3296" s="26" t="s">
        <v>330</v>
      </c>
      <c r="J3296" s="26" t="s">
        <v>3466</v>
      </c>
      <c r="K3296" s="33" t="s">
        <v>174</v>
      </c>
      <c r="L3296" s="31" t="s">
        <v>84</v>
      </c>
      <c r="M3296" s="207" t="s">
        <v>87</v>
      </c>
      <c r="N3296" s="389" t="s">
        <v>25</v>
      </c>
      <c r="O3296" s="26" t="s">
        <v>4018</v>
      </c>
      <c r="P3296" s="33" t="s">
        <v>789</v>
      </c>
      <c r="Q3296" s="214" t="s">
        <v>688</v>
      </c>
      <c r="R3296" s="1202"/>
    </row>
    <row r="3297" spans="1:18" s="198" customFormat="1" hidden="1" outlineLevel="2">
      <c r="A3297" s="7"/>
      <c r="B3297" s="7"/>
      <c r="C3297" s="7" t="s">
        <v>41</v>
      </c>
      <c r="D3297" s="96" t="s">
        <v>3952</v>
      </c>
      <c r="E3297" s="43" t="s">
        <v>6382</v>
      </c>
      <c r="F3297" s="17"/>
      <c r="G3297" s="18"/>
      <c r="H3297" s="19"/>
      <c r="I3297" s="26" t="s">
        <v>331</v>
      </c>
      <c r="J3297" s="26" t="s">
        <v>3467</v>
      </c>
      <c r="K3297" s="33" t="s">
        <v>332</v>
      </c>
      <c r="L3297" s="31" t="s">
        <v>84</v>
      </c>
      <c r="M3297" s="203"/>
      <c r="N3297" s="204"/>
      <c r="O3297" s="127"/>
      <c r="P3297" s="125"/>
      <c r="Q3297" s="218"/>
      <c r="R3297" s="1202"/>
    </row>
    <row r="3298" spans="1:18" s="198" customFormat="1" hidden="1" outlineLevel="2">
      <c r="A3298" s="7"/>
      <c r="B3298" s="7"/>
      <c r="C3298" s="7" t="s">
        <v>41</v>
      </c>
      <c r="D3298" s="96" t="s">
        <v>3952</v>
      </c>
      <c r="E3298" s="43" t="s">
        <v>6382</v>
      </c>
      <c r="F3298" s="17"/>
      <c r="G3298" s="18"/>
      <c r="H3298" s="19"/>
      <c r="I3298" s="26" t="s">
        <v>328</v>
      </c>
      <c r="J3298" s="26" t="s">
        <v>3341</v>
      </c>
      <c r="K3298" s="33" t="s">
        <v>174</v>
      </c>
      <c r="L3298" s="31" t="s">
        <v>84</v>
      </c>
      <c r="M3298" s="203"/>
      <c r="N3298" s="204"/>
      <c r="O3298" s="127"/>
      <c r="P3298" s="125"/>
      <c r="Q3298" s="218"/>
      <c r="R3298" s="1202"/>
    </row>
    <row r="3299" spans="1:18" s="198" customFormat="1" hidden="1" outlineLevel="2">
      <c r="A3299" s="7"/>
      <c r="B3299" s="7"/>
      <c r="C3299" s="7" t="s">
        <v>41</v>
      </c>
      <c r="D3299" s="96" t="s">
        <v>3952</v>
      </c>
      <c r="E3299" s="43" t="s">
        <v>6382</v>
      </c>
      <c r="F3299" s="17"/>
      <c r="G3299" s="18"/>
      <c r="H3299" s="19"/>
      <c r="I3299" s="26" t="s">
        <v>329</v>
      </c>
      <c r="J3299" s="26" t="s">
        <v>3342</v>
      </c>
      <c r="K3299" s="33" t="s">
        <v>132</v>
      </c>
      <c r="L3299" s="31" t="s">
        <v>84</v>
      </c>
      <c r="M3299" s="203"/>
      <c r="N3299" s="204"/>
      <c r="O3299" s="127"/>
      <c r="P3299" s="125"/>
      <c r="Q3299" s="218"/>
      <c r="R3299" s="1202"/>
    </row>
    <row r="3300" spans="1:18" s="198" customFormat="1" ht="72" hidden="1" outlineLevel="2">
      <c r="A3300" s="7"/>
      <c r="B3300" s="7"/>
      <c r="C3300" s="7" t="s">
        <v>41</v>
      </c>
      <c r="D3300" s="96" t="s">
        <v>3952</v>
      </c>
      <c r="E3300" s="43" t="s">
        <v>6382</v>
      </c>
      <c r="F3300" s="17"/>
      <c r="G3300" s="18"/>
      <c r="H3300" s="19"/>
      <c r="I3300" s="34" t="s">
        <v>333</v>
      </c>
      <c r="J3300" s="34" t="s">
        <v>3468</v>
      </c>
      <c r="K3300" s="36" t="s">
        <v>132</v>
      </c>
      <c r="L3300" s="74" t="s">
        <v>84</v>
      </c>
      <c r="M3300" s="196" t="s">
        <v>87</v>
      </c>
      <c r="N3300" s="390" t="s">
        <v>811</v>
      </c>
      <c r="O3300" s="197" t="s">
        <v>4019</v>
      </c>
      <c r="P3300" s="36" t="s">
        <v>132</v>
      </c>
      <c r="Q3300" s="217" t="s">
        <v>688</v>
      </c>
      <c r="R3300" s="1202"/>
    </row>
    <row r="3301" spans="1:18" s="198" customFormat="1" ht="13.5" hidden="1" outlineLevel="2" thickBot="1">
      <c r="A3301" s="7"/>
      <c r="B3301" s="7"/>
      <c r="C3301" s="7" t="s">
        <v>41</v>
      </c>
      <c r="D3301" s="96" t="s">
        <v>3952</v>
      </c>
      <c r="E3301" s="43" t="s">
        <v>6382</v>
      </c>
      <c r="F3301" s="38"/>
      <c r="G3301" s="39"/>
      <c r="H3301" s="40"/>
      <c r="I3301" s="41" t="s">
        <v>334</v>
      </c>
      <c r="J3301" s="41" t="s">
        <v>3469</v>
      </c>
      <c r="K3301" s="67" t="s">
        <v>335</v>
      </c>
      <c r="L3301" s="57" t="s">
        <v>84</v>
      </c>
      <c r="M3301" s="209"/>
      <c r="N3301" s="210"/>
      <c r="O3301" s="137"/>
      <c r="P3301" s="152"/>
      <c r="Q3301" s="220"/>
      <c r="R3301" s="1203"/>
    </row>
    <row r="3302" spans="1:18" ht="13.5" hidden="1" outlineLevel="2" thickBot="1">
      <c r="C3302" s="7" t="s">
        <v>41</v>
      </c>
      <c r="D3302" s="96" t="s">
        <v>3952</v>
      </c>
      <c r="E3302" s="58" t="s">
        <v>6382</v>
      </c>
      <c r="F3302" s="198"/>
      <c r="G3302" s="198"/>
      <c r="H3302" s="198"/>
      <c r="I3302" s="198"/>
      <c r="J3302" s="198"/>
      <c r="K3302" s="198"/>
      <c r="L3302" s="198"/>
      <c r="M3302" s="9"/>
      <c r="N3302" s="9"/>
      <c r="O3302" s="9"/>
      <c r="P3302" s="9"/>
      <c r="Q3302" s="7"/>
    </row>
    <row r="3303" spans="1:18" ht="13.5" outlineLevel="1" collapsed="1" thickBot="1">
      <c r="A3303" s="7" t="s">
        <v>41</v>
      </c>
      <c r="B3303" s="7" t="s">
        <v>41</v>
      </c>
      <c r="C3303" s="7" t="s">
        <v>41</v>
      </c>
      <c r="D3303" s="96" t="s">
        <v>3952</v>
      </c>
      <c r="E3303" s="3" t="s">
        <v>6383</v>
      </c>
      <c r="F3303" s="13" t="s">
        <v>22</v>
      </c>
      <c r="G3303" s="14">
        <v>143</v>
      </c>
      <c r="H3303" s="14">
        <v>50</v>
      </c>
      <c r="I3303" s="1198" t="s">
        <v>4016</v>
      </c>
      <c r="J3303" s="1199"/>
      <c r="K3303" s="1199"/>
      <c r="L3303" s="1200"/>
      <c r="M3303" s="121" t="s">
        <v>87</v>
      </c>
      <c r="N3303" s="15"/>
      <c r="O3303" s="1190" t="s">
        <v>4046</v>
      </c>
      <c r="P3303" s="1191"/>
      <c r="Q3303" s="212" t="s">
        <v>109</v>
      </c>
    </row>
    <row r="3304" spans="1:18" hidden="1" outlineLevel="2">
      <c r="A3304" s="7" t="s">
        <v>41</v>
      </c>
      <c r="B3304" s="7" t="s">
        <v>41</v>
      </c>
      <c r="C3304" s="7" t="s">
        <v>41</v>
      </c>
      <c r="D3304" s="96" t="s">
        <v>3952</v>
      </c>
      <c r="E3304" s="58" t="s">
        <v>6383</v>
      </c>
      <c r="F3304" s="17"/>
      <c r="G3304" s="18"/>
      <c r="H3304" s="19"/>
      <c r="I3304" s="26" t="s">
        <v>266</v>
      </c>
      <c r="J3304" s="26" t="s">
        <v>3428</v>
      </c>
      <c r="K3304" s="26"/>
      <c r="L3304" s="27" t="s">
        <v>688</v>
      </c>
      <c r="M3304" s="59"/>
      <c r="N3304" s="10"/>
      <c r="O3304" s="26"/>
      <c r="P3304" s="26"/>
      <c r="Q3304" s="222" t="s">
        <v>688</v>
      </c>
      <c r="R3304" s="1228" t="s">
        <v>5459</v>
      </c>
    </row>
    <row r="3305" spans="1:18" hidden="1" outlineLevel="2">
      <c r="A3305" s="7" t="s">
        <v>41</v>
      </c>
      <c r="B3305" s="7" t="s">
        <v>41</v>
      </c>
      <c r="C3305" s="7" t="s">
        <v>41</v>
      </c>
      <c r="D3305" s="96" t="s">
        <v>3952</v>
      </c>
      <c r="E3305" s="58" t="s">
        <v>6383</v>
      </c>
      <c r="F3305" s="17"/>
      <c r="G3305" s="18"/>
      <c r="H3305" s="19"/>
      <c r="I3305" s="26" t="s">
        <v>267</v>
      </c>
      <c r="J3305" s="26" t="s">
        <v>3429</v>
      </c>
      <c r="K3305" s="26" t="s">
        <v>132</v>
      </c>
      <c r="L3305" s="27" t="s">
        <v>688</v>
      </c>
      <c r="M3305" s="71"/>
      <c r="N3305" s="72"/>
      <c r="O3305" s="47" t="s">
        <v>783</v>
      </c>
      <c r="P3305" s="26" t="s">
        <v>132</v>
      </c>
      <c r="Q3305" s="214" t="s">
        <v>688</v>
      </c>
      <c r="R3305" s="1193"/>
    </row>
    <row r="3306" spans="1:18" hidden="1" outlineLevel="2">
      <c r="A3306" s="7" t="s">
        <v>41</v>
      </c>
      <c r="B3306" s="7" t="s">
        <v>41</v>
      </c>
      <c r="C3306" s="7" t="s">
        <v>41</v>
      </c>
      <c r="D3306" s="96" t="s">
        <v>3952</v>
      </c>
      <c r="E3306" s="58" t="s">
        <v>6383</v>
      </c>
      <c r="F3306" s="17"/>
      <c r="G3306" s="18"/>
      <c r="H3306" s="19"/>
      <c r="I3306" s="26" t="s">
        <v>268</v>
      </c>
      <c r="J3306" s="26" t="s">
        <v>3430</v>
      </c>
      <c r="K3306" s="26" t="s">
        <v>269</v>
      </c>
      <c r="L3306" s="27" t="s">
        <v>84</v>
      </c>
      <c r="M3306" s="97" t="s">
        <v>87</v>
      </c>
      <c r="N3306" s="385" t="s">
        <v>26</v>
      </c>
      <c r="O3306" s="65" t="s">
        <v>4016</v>
      </c>
      <c r="P3306" s="26" t="s">
        <v>796</v>
      </c>
      <c r="Q3306" s="214" t="s">
        <v>688</v>
      </c>
      <c r="R3306" s="1193"/>
    </row>
    <row r="3307" spans="1:18" hidden="1" outlineLevel="2">
      <c r="A3307" s="7" t="s">
        <v>41</v>
      </c>
      <c r="B3307" s="7" t="s">
        <v>41</v>
      </c>
      <c r="C3307" s="7" t="s">
        <v>41</v>
      </c>
      <c r="D3307" s="96" t="s">
        <v>3952</v>
      </c>
      <c r="E3307" s="58" t="s">
        <v>6383</v>
      </c>
      <c r="F3307" s="17"/>
      <c r="G3307" s="18"/>
      <c r="H3307" s="19"/>
      <c r="I3307" s="26" t="s">
        <v>270</v>
      </c>
      <c r="J3307" s="26" t="s">
        <v>3396</v>
      </c>
      <c r="K3307" s="26" t="s">
        <v>132</v>
      </c>
      <c r="L3307" s="27" t="s">
        <v>84</v>
      </c>
      <c r="M3307" s="123"/>
      <c r="N3307" s="124"/>
      <c r="O3307" s="127"/>
      <c r="P3307" s="127"/>
      <c r="Q3307" s="218"/>
      <c r="R3307" s="1193"/>
    </row>
    <row r="3308" spans="1:18" hidden="1" outlineLevel="2">
      <c r="A3308" s="7" t="s">
        <v>41</v>
      </c>
      <c r="B3308" s="7" t="s">
        <v>41</v>
      </c>
      <c r="C3308" s="7" t="s">
        <v>41</v>
      </c>
      <c r="D3308" s="96" t="s">
        <v>3952</v>
      </c>
      <c r="E3308" s="58" t="s">
        <v>6383</v>
      </c>
      <c r="F3308" s="17"/>
      <c r="G3308" s="18"/>
      <c r="H3308" s="19"/>
      <c r="I3308" s="26" t="s">
        <v>271</v>
      </c>
      <c r="J3308" s="26" t="s">
        <v>3411</v>
      </c>
      <c r="K3308" s="26" t="s">
        <v>132</v>
      </c>
      <c r="L3308" s="27" t="s">
        <v>84</v>
      </c>
      <c r="M3308" s="123"/>
      <c r="N3308" s="124"/>
      <c r="O3308" s="127"/>
      <c r="P3308" s="127"/>
      <c r="Q3308" s="218"/>
      <c r="R3308" s="1193"/>
    </row>
    <row r="3309" spans="1:18" ht="13.5" hidden="1" outlineLevel="2" thickBot="1">
      <c r="A3309" s="7" t="s">
        <v>41</v>
      </c>
      <c r="B3309" s="7" t="s">
        <v>41</v>
      </c>
      <c r="C3309" s="7" t="s">
        <v>41</v>
      </c>
      <c r="D3309" s="96" t="s">
        <v>3952</v>
      </c>
      <c r="E3309" s="58" t="s">
        <v>6383</v>
      </c>
      <c r="F3309" s="38"/>
      <c r="G3309" s="39"/>
      <c r="H3309" s="40"/>
      <c r="I3309" s="48" t="s">
        <v>272</v>
      </c>
      <c r="J3309" s="48" t="s">
        <v>3431</v>
      </c>
      <c r="K3309" s="48" t="s">
        <v>132</v>
      </c>
      <c r="L3309" s="49" t="s">
        <v>84</v>
      </c>
      <c r="M3309" s="139"/>
      <c r="N3309" s="140"/>
      <c r="O3309" s="151"/>
      <c r="P3309" s="151"/>
      <c r="Q3309" s="221"/>
      <c r="R3309" s="1195"/>
    </row>
    <row r="3310" spans="1:18" ht="13.5" hidden="1" outlineLevel="2" thickBot="1">
      <c r="A3310" s="7" t="s">
        <v>41</v>
      </c>
      <c r="B3310" s="7" t="s">
        <v>41</v>
      </c>
      <c r="C3310" s="7" t="s">
        <v>41</v>
      </c>
      <c r="D3310" s="96" t="s">
        <v>3952</v>
      </c>
      <c r="E3310" s="58" t="s">
        <v>6383</v>
      </c>
      <c r="F3310" s="198"/>
      <c r="G3310" s="198"/>
      <c r="H3310" s="198"/>
      <c r="I3310" s="198"/>
      <c r="J3310" s="198"/>
      <c r="K3310" s="198"/>
      <c r="L3310" s="198"/>
      <c r="M3310" s="9"/>
      <c r="N3310" s="9"/>
      <c r="O3310" s="9"/>
      <c r="P3310" s="9"/>
      <c r="Q3310" s="7"/>
    </row>
    <row r="3311" spans="1:18" ht="13.5" outlineLevel="1" collapsed="1" thickBot="1">
      <c r="A3311" s="7" t="s">
        <v>41</v>
      </c>
      <c r="B3311" s="7" t="s">
        <v>41</v>
      </c>
      <c r="D3311" s="96" t="s">
        <v>3952</v>
      </c>
      <c r="E3311" s="3" t="s">
        <v>6384</v>
      </c>
      <c r="F3311" s="13" t="s">
        <v>556</v>
      </c>
      <c r="G3311" s="14">
        <v>142</v>
      </c>
      <c r="H3311" s="14">
        <v>50</v>
      </c>
      <c r="I3311" s="1198" t="s">
        <v>4020</v>
      </c>
      <c r="J3311" s="1199"/>
      <c r="K3311" s="1199"/>
      <c r="L3311" s="1200"/>
      <c r="M3311" s="121" t="s">
        <v>87</v>
      </c>
      <c r="N3311" s="15"/>
      <c r="O3311" s="1190" t="s">
        <v>4047</v>
      </c>
      <c r="P3311" s="1191"/>
      <c r="Q3311" s="212" t="s">
        <v>109</v>
      </c>
    </row>
    <row r="3312" spans="1:18" s="198" customFormat="1" hidden="1" outlineLevel="2">
      <c r="A3312" s="7" t="s">
        <v>41</v>
      </c>
      <c r="B3312" s="7" t="s">
        <v>41</v>
      </c>
      <c r="C3312" s="7"/>
      <c r="D3312" s="96" t="s">
        <v>3952</v>
      </c>
      <c r="E3312" s="43" t="s">
        <v>6384</v>
      </c>
      <c r="F3312" s="17"/>
      <c r="G3312" s="18"/>
      <c r="H3312" s="19"/>
      <c r="I3312" s="26" t="s">
        <v>314</v>
      </c>
      <c r="J3312" s="26" t="s">
        <v>3458</v>
      </c>
      <c r="K3312" s="33" t="s">
        <v>132</v>
      </c>
      <c r="L3312" s="31" t="s">
        <v>688</v>
      </c>
      <c r="M3312" s="200"/>
      <c r="N3312" s="9"/>
      <c r="O3312" s="47" t="s">
        <v>744</v>
      </c>
      <c r="P3312" s="33" t="s">
        <v>132</v>
      </c>
      <c r="Q3312" s="214" t="s">
        <v>688</v>
      </c>
      <c r="R3312" s="9"/>
    </row>
    <row r="3313" spans="1:18" s="198" customFormat="1" hidden="1" outlineLevel="2">
      <c r="A3313" s="7" t="s">
        <v>41</v>
      </c>
      <c r="B3313" s="7" t="s">
        <v>41</v>
      </c>
      <c r="C3313" s="7"/>
      <c r="D3313" s="96" t="s">
        <v>3952</v>
      </c>
      <c r="E3313" s="43" t="s">
        <v>6384</v>
      </c>
      <c r="F3313" s="17"/>
      <c r="G3313" s="18"/>
      <c r="H3313" s="19"/>
      <c r="I3313" s="20" t="s">
        <v>315</v>
      </c>
      <c r="J3313" s="20" t="s">
        <v>3459</v>
      </c>
      <c r="K3313" s="24"/>
      <c r="L3313" s="25" t="s">
        <v>84</v>
      </c>
      <c r="M3313" s="201"/>
      <c r="N3313" s="202"/>
      <c r="O3313" s="20"/>
      <c r="P3313" s="24"/>
      <c r="Q3313" s="213" t="s">
        <v>688</v>
      </c>
      <c r="R3313" s="9"/>
    </row>
    <row r="3314" spans="1:18" s="198" customFormat="1" hidden="1" outlineLevel="2">
      <c r="A3314" s="7" t="s">
        <v>41</v>
      </c>
      <c r="B3314" s="7" t="s">
        <v>41</v>
      </c>
      <c r="C3314" s="7"/>
      <c r="D3314" s="96" t="s">
        <v>3952</v>
      </c>
      <c r="E3314" s="43" t="s">
        <v>6384</v>
      </c>
      <c r="F3314" s="17"/>
      <c r="G3314" s="18"/>
      <c r="H3314" s="19"/>
      <c r="I3314" s="26" t="s">
        <v>316</v>
      </c>
      <c r="J3314" s="26" t="s">
        <v>3460</v>
      </c>
      <c r="K3314" s="33" t="s">
        <v>132</v>
      </c>
      <c r="L3314" s="31" t="s">
        <v>84</v>
      </c>
      <c r="M3314" s="207"/>
      <c r="N3314" s="211"/>
      <c r="O3314" s="53" t="s">
        <v>745</v>
      </c>
      <c r="P3314" s="33" t="s">
        <v>132</v>
      </c>
      <c r="Q3314" s="214" t="s">
        <v>688</v>
      </c>
      <c r="R3314" s="9"/>
    </row>
    <row r="3315" spans="1:18" s="198" customFormat="1" hidden="1" outlineLevel="2">
      <c r="A3315" s="7" t="s">
        <v>41</v>
      </c>
      <c r="B3315" s="7" t="s">
        <v>41</v>
      </c>
      <c r="C3315" s="7"/>
      <c r="D3315" s="96" t="s">
        <v>3952</v>
      </c>
      <c r="E3315" s="43" t="s">
        <v>6384</v>
      </c>
      <c r="F3315" s="17"/>
      <c r="G3315" s="18"/>
      <c r="H3315" s="19"/>
      <c r="I3315" s="26" t="s">
        <v>317</v>
      </c>
      <c r="J3315" s="26" t="s">
        <v>3341</v>
      </c>
      <c r="K3315" s="33" t="s">
        <v>174</v>
      </c>
      <c r="L3315" s="31" t="s">
        <v>84</v>
      </c>
      <c r="M3315" s="203"/>
      <c r="N3315" s="204"/>
      <c r="O3315" s="127"/>
      <c r="P3315" s="125"/>
      <c r="Q3315" s="218"/>
      <c r="R3315" s="9"/>
    </row>
    <row r="3316" spans="1:18" s="198" customFormat="1" hidden="1" outlineLevel="2">
      <c r="A3316" s="7" t="s">
        <v>41</v>
      </c>
      <c r="B3316" s="7" t="s">
        <v>41</v>
      </c>
      <c r="C3316" s="7"/>
      <c r="D3316" s="96" t="s">
        <v>3952</v>
      </c>
      <c r="E3316" s="43" t="s">
        <v>6384</v>
      </c>
      <c r="F3316" s="17"/>
      <c r="G3316" s="18"/>
      <c r="H3316" s="19"/>
      <c r="I3316" s="26" t="s">
        <v>318</v>
      </c>
      <c r="J3316" s="26" t="s">
        <v>3342</v>
      </c>
      <c r="K3316" s="33" t="s">
        <v>132</v>
      </c>
      <c r="L3316" s="31" t="s">
        <v>84</v>
      </c>
      <c r="M3316" s="203"/>
      <c r="N3316" s="204"/>
      <c r="O3316" s="127"/>
      <c r="P3316" s="125"/>
      <c r="Q3316" s="218"/>
      <c r="R3316" s="9"/>
    </row>
    <row r="3317" spans="1:18" s="198" customFormat="1" hidden="1" outlineLevel="2">
      <c r="A3317" s="7" t="s">
        <v>41</v>
      </c>
      <c r="B3317" s="7" t="s">
        <v>41</v>
      </c>
      <c r="C3317" s="7"/>
      <c r="D3317" s="96" t="s">
        <v>3952</v>
      </c>
      <c r="E3317" s="43" t="s">
        <v>6384</v>
      </c>
      <c r="F3317" s="17"/>
      <c r="G3317" s="18"/>
      <c r="H3317" s="19"/>
      <c r="I3317" s="26" t="s">
        <v>319</v>
      </c>
      <c r="J3317" s="26" t="s">
        <v>3461</v>
      </c>
      <c r="K3317" s="33" t="s">
        <v>105</v>
      </c>
      <c r="L3317" s="31" t="s">
        <v>84</v>
      </c>
      <c r="M3317" s="203"/>
      <c r="N3317" s="204"/>
      <c r="O3317" s="127"/>
      <c r="P3317" s="125"/>
      <c r="Q3317" s="218"/>
      <c r="R3317" s="9"/>
    </row>
    <row r="3318" spans="1:18" s="198" customFormat="1" hidden="1" outlineLevel="2">
      <c r="A3318" s="7" t="s">
        <v>41</v>
      </c>
      <c r="B3318" s="7" t="s">
        <v>41</v>
      </c>
      <c r="C3318" s="7"/>
      <c r="D3318" s="96" t="s">
        <v>3952</v>
      </c>
      <c r="E3318" s="43" t="s">
        <v>6384</v>
      </c>
      <c r="F3318" s="17"/>
      <c r="G3318" s="18"/>
      <c r="H3318" s="19"/>
      <c r="I3318" s="20" t="s">
        <v>320</v>
      </c>
      <c r="J3318" s="20" t="s">
        <v>3462</v>
      </c>
      <c r="K3318" s="24"/>
      <c r="L3318" s="25" t="s">
        <v>84</v>
      </c>
      <c r="M3318" s="205"/>
      <c r="N3318" s="206"/>
      <c r="O3318" s="131"/>
      <c r="P3318" s="130"/>
      <c r="Q3318" s="219"/>
      <c r="R3318" s="9"/>
    </row>
    <row r="3319" spans="1:18" s="198" customFormat="1" hidden="1" outlineLevel="2">
      <c r="A3319" s="7" t="s">
        <v>41</v>
      </c>
      <c r="B3319" s="7" t="s">
        <v>41</v>
      </c>
      <c r="C3319" s="7"/>
      <c r="D3319" s="96" t="s">
        <v>3952</v>
      </c>
      <c r="E3319" s="43" t="s">
        <v>6384</v>
      </c>
      <c r="F3319" s="17"/>
      <c r="G3319" s="18"/>
      <c r="H3319" s="19"/>
      <c r="I3319" s="26" t="s">
        <v>321</v>
      </c>
      <c r="J3319" s="26" t="s">
        <v>3463</v>
      </c>
      <c r="K3319" s="33" t="s">
        <v>130</v>
      </c>
      <c r="L3319" s="31" t="s">
        <v>688</v>
      </c>
      <c r="M3319" s="203"/>
      <c r="N3319" s="204"/>
      <c r="O3319" s="127"/>
      <c r="P3319" s="125"/>
      <c r="Q3319" s="218"/>
      <c r="R3319" s="9"/>
    </row>
    <row r="3320" spans="1:18" s="198" customFormat="1" hidden="1" outlineLevel="2">
      <c r="A3320" s="7" t="s">
        <v>41</v>
      </c>
      <c r="B3320" s="7" t="s">
        <v>41</v>
      </c>
      <c r="C3320" s="7"/>
      <c r="D3320" s="96" t="s">
        <v>3952</v>
      </c>
      <c r="E3320" s="43" t="s">
        <v>6384</v>
      </c>
      <c r="F3320" s="17"/>
      <c r="G3320" s="18"/>
      <c r="H3320" s="19"/>
      <c r="I3320" s="26" t="s">
        <v>322</v>
      </c>
      <c r="J3320" s="26" t="s">
        <v>3341</v>
      </c>
      <c r="K3320" s="33" t="s">
        <v>174</v>
      </c>
      <c r="L3320" s="31" t="s">
        <v>84</v>
      </c>
      <c r="M3320" s="203"/>
      <c r="N3320" s="204"/>
      <c r="O3320" s="127"/>
      <c r="P3320" s="125"/>
      <c r="Q3320" s="218"/>
      <c r="R3320" s="9"/>
    </row>
    <row r="3321" spans="1:18" s="198" customFormat="1" hidden="1" outlineLevel="2">
      <c r="A3321" s="7" t="s">
        <v>41</v>
      </c>
      <c r="B3321" s="7" t="s">
        <v>41</v>
      </c>
      <c r="C3321" s="7"/>
      <c r="D3321" s="96" t="s">
        <v>3952</v>
      </c>
      <c r="E3321" s="43" t="s">
        <v>6384</v>
      </c>
      <c r="F3321" s="17"/>
      <c r="G3321" s="18"/>
      <c r="H3321" s="19"/>
      <c r="I3321" s="26" t="s">
        <v>323</v>
      </c>
      <c r="J3321" s="26" t="s">
        <v>3342</v>
      </c>
      <c r="K3321" s="33" t="s">
        <v>132</v>
      </c>
      <c r="L3321" s="31" t="s">
        <v>84</v>
      </c>
      <c r="M3321" s="203"/>
      <c r="N3321" s="204"/>
      <c r="O3321" s="127"/>
      <c r="P3321" s="125"/>
      <c r="Q3321" s="218"/>
      <c r="R3321" s="9"/>
    </row>
    <row r="3322" spans="1:18" s="198" customFormat="1" hidden="1" outlineLevel="2">
      <c r="A3322" s="7" t="s">
        <v>41</v>
      </c>
      <c r="B3322" s="7" t="s">
        <v>41</v>
      </c>
      <c r="C3322" s="7"/>
      <c r="D3322" s="96" t="s">
        <v>3952</v>
      </c>
      <c r="E3322" s="43" t="s">
        <v>6384</v>
      </c>
      <c r="F3322" s="17"/>
      <c r="G3322" s="18"/>
      <c r="H3322" s="19"/>
      <c r="I3322" s="34" t="s">
        <v>324</v>
      </c>
      <c r="J3322" s="34" t="s">
        <v>3464</v>
      </c>
      <c r="K3322" s="36" t="s">
        <v>154</v>
      </c>
      <c r="L3322" s="74" t="s">
        <v>84</v>
      </c>
      <c r="M3322" s="196" t="s">
        <v>87</v>
      </c>
      <c r="N3322" s="390" t="s">
        <v>27</v>
      </c>
      <c r="O3322" s="197" t="s">
        <v>4021</v>
      </c>
      <c r="P3322" s="36" t="s">
        <v>796</v>
      </c>
      <c r="Q3322" s="217" t="s">
        <v>688</v>
      </c>
      <c r="R3322" s="9"/>
    </row>
    <row r="3323" spans="1:18" s="198" customFormat="1" hidden="1" outlineLevel="2">
      <c r="A3323" s="7" t="s">
        <v>41</v>
      </c>
      <c r="B3323" s="7" t="s">
        <v>41</v>
      </c>
      <c r="C3323" s="7"/>
      <c r="D3323" s="96" t="s">
        <v>3952</v>
      </c>
      <c r="E3323" s="43" t="s">
        <v>6384</v>
      </c>
      <c r="F3323" s="17"/>
      <c r="G3323" s="18"/>
      <c r="H3323" s="19"/>
      <c r="I3323" s="20" t="s">
        <v>325</v>
      </c>
      <c r="J3323" s="20" t="s">
        <v>3465</v>
      </c>
      <c r="K3323" s="24"/>
      <c r="L3323" s="25" t="s">
        <v>84</v>
      </c>
      <c r="M3323" s="201"/>
      <c r="N3323" s="202"/>
      <c r="O3323" s="20"/>
      <c r="P3323" s="24"/>
      <c r="Q3323" s="213" t="s">
        <v>688</v>
      </c>
      <c r="R3323" s="9"/>
    </row>
    <row r="3324" spans="1:18" s="198" customFormat="1" hidden="1" outlineLevel="2">
      <c r="A3324" s="7" t="s">
        <v>41</v>
      </c>
      <c r="B3324" s="7" t="s">
        <v>41</v>
      </c>
      <c r="C3324" s="7"/>
      <c r="D3324" s="96" t="s">
        <v>3952</v>
      </c>
      <c r="E3324" s="43" t="s">
        <v>6384</v>
      </c>
      <c r="F3324" s="17"/>
      <c r="G3324" s="18"/>
      <c r="H3324" s="19"/>
      <c r="I3324" s="26" t="s">
        <v>326</v>
      </c>
      <c r="J3324" s="26" t="s">
        <v>3466</v>
      </c>
      <c r="K3324" s="33" t="s">
        <v>327</v>
      </c>
      <c r="L3324" s="31" t="s">
        <v>84</v>
      </c>
      <c r="M3324" s="203"/>
      <c r="N3324" s="204"/>
      <c r="O3324" s="127"/>
      <c r="P3324" s="125"/>
      <c r="Q3324" s="218"/>
      <c r="R3324" s="9"/>
    </row>
    <row r="3325" spans="1:18" s="198" customFormat="1" hidden="1" outlineLevel="2">
      <c r="A3325" s="7" t="s">
        <v>41</v>
      </c>
      <c r="B3325" s="7" t="s">
        <v>41</v>
      </c>
      <c r="C3325" s="7"/>
      <c r="D3325" s="96" t="s">
        <v>3952</v>
      </c>
      <c r="E3325" s="43" t="s">
        <v>6384</v>
      </c>
      <c r="F3325" s="17"/>
      <c r="G3325" s="18"/>
      <c r="H3325" s="19"/>
      <c r="I3325" s="26" t="s">
        <v>328</v>
      </c>
      <c r="J3325" s="26" t="s">
        <v>3341</v>
      </c>
      <c r="K3325" s="33" t="s">
        <v>174</v>
      </c>
      <c r="L3325" s="31" t="s">
        <v>84</v>
      </c>
      <c r="M3325" s="203"/>
      <c r="N3325" s="204"/>
      <c r="O3325" s="127"/>
      <c r="P3325" s="125"/>
      <c r="Q3325" s="218"/>
      <c r="R3325" s="9"/>
    </row>
    <row r="3326" spans="1:18" s="198" customFormat="1" hidden="1" outlineLevel="2">
      <c r="A3326" s="7" t="s">
        <v>41</v>
      </c>
      <c r="B3326" s="7" t="s">
        <v>41</v>
      </c>
      <c r="C3326" s="7"/>
      <c r="D3326" s="96" t="s">
        <v>3952</v>
      </c>
      <c r="E3326" s="43" t="s">
        <v>6384</v>
      </c>
      <c r="F3326" s="17"/>
      <c r="G3326" s="18"/>
      <c r="H3326" s="19"/>
      <c r="I3326" s="26" t="s">
        <v>329</v>
      </c>
      <c r="J3326" s="26" t="s">
        <v>3342</v>
      </c>
      <c r="K3326" s="33" t="s">
        <v>132</v>
      </c>
      <c r="L3326" s="31" t="s">
        <v>84</v>
      </c>
      <c r="M3326" s="203"/>
      <c r="N3326" s="204"/>
      <c r="O3326" s="127"/>
      <c r="P3326" s="125"/>
      <c r="Q3326" s="218"/>
      <c r="R3326" s="9"/>
    </row>
    <row r="3327" spans="1:18" s="198" customFormat="1" hidden="1" outlineLevel="2">
      <c r="A3327" s="7" t="s">
        <v>41</v>
      </c>
      <c r="B3327" s="7" t="s">
        <v>41</v>
      </c>
      <c r="C3327" s="7"/>
      <c r="D3327" s="96" t="s">
        <v>3952</v>
      </c>
      <c r="E3327" s="43" t="s">
        <v>6384</v>
      </c>
      <c r="F3327" s="17"/>
      <c r="G3327" s="18"/>
      <c r="H3327" s="19"/>
      <c r="I3327" s="26" t="s">
        <v>330</v>
      </c>
      <c r="J3327" s="26" t="s">
        <v>3466</v>
      </c>
      <c r="K3327" s="33" t="s">
        <v>174</v>
      </c>
      <c r="L3327" s="31" t="s">
        <v>84</v>
      </c>
      <c r="M3327" s="207" t="s">
        <v>87</v>
      </c>
      <c r="N3327" s="389" t="s">
        <v>28</v>
      </c>
      <c r="O3327" s="26" t="s">
        <v>4022</v>
      </c>
      <c r="P3327" s="33" t="s">
        <v>789</v>
      </c>
      <c r="Q3327" s="214" t="s">
        <v>688</v>
      </c>
      <c r="R3327" s="9"/>
    </row>
    <row r="3328" spans="1:18" s="198" customFormat="1" hidden="1" outlineLevel="2">
      <c r="A3328" s="7" t="s">
        <v>41</v>
      </c>
      <c r="B3328" s="7" t="s">
        <v>41</v>
      </c>
      <c r="C3328" s="7"/>
      <c r="D3328" s="96" t="s">
        <v>3952</v>
      </c>
      <c r="E3328" s="43" t="s">
        <v>6384</v>
      </c>
      <c r="F3328" s="17"/>
      <c r="G3328" s="18"/>
      <c r="H3328" s="19"/>
      <c r="I3328" s="26" t="s">
        <v>331</v>
      </c>
      <c r="J3328" s="26" t="s">
        <v>3467</v>
      </c>
      <c r="K3328" s="33" t="s">
        <v>332</v>
      </c>
      <c r="L3328" s="31" t="s">
        <v>84</v>
      </c>
      <c r="M3328" s="203"/>
      <c r="N3328" s="204"/>
      <c r="O3328" s="127"/>
      <c r="P3328" s="125"/>
      <c r="Q3328" s="218"/>
      <c r="R3328" s="9"/>
    </row>
    <row r="3329" spans="1:18" s="198" customFormat="1" hidden="1" outlineLevel="2">
      <c r="A3329" s="7" t="s">
        <v>41</v>
      </c>
      <c r="B3329" s="7" t="s">
        <v>41</v>
      </c>
      <c r="C3329" s="7"/>
      <c r="D3329" s="96" t="s">
        <v>3952</v>
      </c>
      <c r="E3329" s="43" t="s">
        <v>6384</v>
      </c>
      <c r="F3329" s="17"/>
      <c r="G3329" s="18"/>
      <c r="H3329" s="19"/>
      <c r="I3329" s="26" t="s">
        <v>328</v>
      </c>
      <c r="J3329" s="26" t="s">
        <v>3341</v>
      </c>
      <c r="K3329" s="33" t="s">
        <v>174</v>
      </c>
      <c r="L3329" s="31" t="s">
        <v>84</v>
      </c>
      <c r="M3329" s="203"/>
      <c r="N3329" s="204"/>
      <c r="O3329" s="127"/>
      <c r="P3329" s="125"/>
      <c r="Q3329" s="218"/>
      <c r="R3329" s="9"/>
    </row>
    <row r="3330" spans="1:18" s="198" customFormat="1" hidden="1" outlineLevel="2">
      <c r="A3330" s="7" t="s">
        <v>41</v>
      </c>
      <c r="B3330" s="7" t="s">
        <v>41</v>
      </c>
      <c r="C3330" s="7"/>
      <c r="D3330" s="96" t="s">
        <v>3952</v>
      </c>
      <c r="E3330" s="43" t="s">
        <v>6384</v>
      </c>
      <c r="F3330" s="17"/>
      <c r="G3330" s="18"/>
      <c r="H3330" s="19"/>
      <c r="I3330" s="26" t="s">
        <v>329</v>
      </c>
      <c r="J3330" s="26" t="s">
        <v>3342</v>
      </c>
      <c r="K3330" s="33" t="s">
        <v>132</v>
      </c>
      <c r="L3330" s="31" t="s">
        <v>84</v>
      </c>
      <c r="M3330" s="203"/>
      <c r="N3330" s="204"/>
      <c r="O3330" s="127"/>
      <c r="P3330" s="125"/>
      <c r="Q3330" s="218"/>
      <c r="R3330" s="9"/>
    </row>
    <row r="3331" spans="1:18" s="198" customFormat="1" hidden="1" outlineLevel="2">
      <c r="A3331" s="7" t="s">
        <v>41</v>
      </c>
      <c r="B3331" s="7" t="s">
        <v>41</v>
      </c>
      <c r="C3331" s="7"/>
      <c r="D3331" s="96" t="s">
        <v>3952</v>
      </c>
      <c r="E3331" s="43" t="s">
        <v>6384</v>
      </c>
      <c r="F3331" s="17"/>
      <c r="G3331" s="18"/>
      <c r="H3331" s="19"/>
      <c r="I3331" s="34" t="s">
        <v>333</v>
      </c>
      <c r="J3331" s="34" t="s">
        <v>3468</v>
      </c>
      <c r="K3331" s="36" t="s">
        <v>132</v>
      </c>
      <c r="L3331" s="74" t="s">
        <v>84</v>
      </c>
      <c r="M3331" s="166"/>
      <c r="N3331" s="167"/>
      <c r="O3331" s="168"/>
      <c r="P3331" s="160"/>
      <c r="Q3331" s="227"/>
      <c r="R3331" s="9"/>
    </row>
    <row r="3332" spans="1:18" s="198" customFormat="1" ht="13.5" hidden="1" outlineLevel="2" thickBot="1">
      <c r="A3332" s="7" t="s">
        <v>41</v>
      </c>
      <c r="B3332" s="7" t="s">
        <v>41</v>
      </c>
      <c r="C3332" s="7"/>
      <c r="D3332" s="96" t="s">
        <v>3952</v>
      </c>
      <c r="E3332" s="43" t="s">
        <v>6384</v>
      </c>
      <c r="F3332" s="38"/>
      <c r="G3332" s="39"/>
      <c r="H3332" s="40"/>
      <c r="I3332" s="41" t="s">
        <v>334</v>
      </c>
      <c r="J3332" s="41" t="s">
        <v>3469</v>
      </c>
      <c r="K3332" s="67" t="s">
        <v>335</v>
      </c>
      <c r="L3332" s="57" t="s">
        <v>84</v>
      </c>
      <c r="M3332" s="209"/>
      <c r="N3332" s="210"/>
      <c r="O3332" s="137"/>
      <c r="P3332" s="152"/>
      <c r="Q3332" s="220"/>
      <c r="R3332" s="9"/>
    </row>
    <row r="3333" spans="1:18" ht="13.5" hidden="1" outlineLevel="2" thickBot="1">
      <c r="A3333" s="7" t="s">
        <v>41</v>
      </c>
      <c r="B3333" s="7" t="s">
        <v>41</v>
      </c>
      <c r="D3333" s="96" t="s">
        <v>3952</v>
      </c>
      <c r="E3333" s="58" t="s">
        <v>6384</v>
      </c>
      <c r="F3333" s="198"/>
      <c r="G3333" s="198"/>
      <c r="H3333" s="198"/>
      <c r="I3333" s="198"/>
      <c r="J3333" s="198"/>
      <c r="K3333" s="198"/>
      <c r="L3333" s="198"/>
      <c r="M3333" s="9"/>
      <c r="N3333" s="9"/>
      <c r="O3333" s="9"/>
      <c r="P3333" s="9"/>
      <c r="Q3333" s="7"/>
    </row>
    <row r="3334" spans="1:18" ht="13.5" outlineLevel="1" collapsed="1" thickBot="1">
      <c r="C3334" s="7" t="s">
        <v>41</v>
      </c>
      <c r="D3334" s="96" t="s">
        <v>3952</v>
      </c>
      <c r="E3334" s="3" t="s">
        <v>6384</v>
      </c>
      <c r="F3334" s="13" t="s">
        <v>556</v>
      </c>
      <c r="G3334" s="14">
        <v>142</v>
      </c>
      <c r="H3334" s="14">
        <v>50</v>
      </c>
      <c r="I3334" s="1198" t="s">
        <v>4020</v>
      </c>
      <c r="J3334" s="1199"/>
      <c r="K3334" s="1199"/>
      <c r="L3334" s="1200"/>
      <c r="M3334" s="121" t="s">
        <v>87</v>
      </c>
      <c r="N3334" s="15"/>
      <c r="O3334" s="1190" t="s">
        <v>4049</v>
      </c>
      <c r="P3334" s="1191"/>
      <c r="Q3334" s="212" t="s">
        <v>109</v>
      </c>
    </row>
    <row r="3335" spans="1:18" s="198" customFormat="1" ht="13" hidden="1" customHeight="1" outlineLevel="2">
      <c r="A3335" s="7"/>
      <c r="B3335" s="7"/>
      <c r="C3335" s="7" t="s">
        <v>41</v>
      </c>
      <c r="D3335" s="96" t="s">
        <v>3952</v>
      </c>
      <c r="E3335" s="43" t="s">
        <v>6384</v>
      </c>
      <c r="F3335" s="17"/>
      <c r="G3335" s="18"/>
      <c r="H3335" s="19"/>
      <c r="I3335" s="26" t="s">
        <v>314</v>
      </c>
      <c r="J3335" s="26" t="s">
        <v>3458</v>
      </c>
      <c r="K3335" s="33" t="s">
        <v>132</v>
      </c>
      <c r="L3335" s="31" t="s">
        <v>688</v>
      </c>
      <c r="M3335" s="200"/>
      <c r="N3335" s="9"/>
      <c r="O3335" s="47" t="s">
        <v>744</v>
      </c>
      <c r="P3335" s="33" t="s">
        <v>132</v>
      </c>
      <c r="Q3335" s="214" t="s">
        <v>688</v>
      </c>
      <c r="R3335" s="1192" t="s">
        <v>5971</v>
      </c>
    </row>
    <row r="3336" spans="1:18" s="198" customFormat="1" hidden="1" outlineLevel="2">
      <c r="A3336" s="7"/>
      <c r="B3336" s="7"/>
      <c r="C3336" s="7" t="s">
        <v>41</v>
      </c>
      <c r="D3336" s="96" t="s">
        <v>3952</v>
      </c>
      <c r="E3336" s="43" t="s">
        <v>6384</v>
      </c>
      <c r="F3336" s="17"/>
      <c r="G3336" s="18"/>
      <c r="H3336" s="19"/>
      <c r="I3336" s="20" t="s">
        <v>315</v>
      </c>
      <c r="J3336" s="20" t="s">
        <v>3459</v>
      </c>
      <c r="K3336" s="24"/>
      <c r="L3336" s="25" t="s">
        <v>84</v>
      </c>
      <c r="M3336" s="201"/>
      <c r="N3336" s="202"/>
      <c r="O3336" s="20"/>
      <c r="P3336" s="24"/>
      <c r="Q3336" s="213" t="s">
        <v>688</v>
      </c>
      <c r="R3336" s="1202"/>
    </row>
    <row r="3337" spans="1:18" s="198" customFormat="1" hidden="1" outlineLevel="2">
      <c r="A3337" s="7"/>
      <c r="B3337" s="7"/>
      <c r="C3337" s="7" t="s">
        <v>41</v>
      </c>
      <c r="D3337" s="96" t="s">
        <v>3952</v>
      </c>
      <c r="E3337" s="43" t="s">
        <v>6384</v>
      </c>
      <c r="F3337" s="17"/>
      <c r="G3337" s="18"/>
      <c r="H3337" s="19"/>
      <c r="I3337" s="26" t="s">
        <v>316</v>
      </c>
      <c r="J3337" s="26" t="s">
        <v>3460</v>
      </c>
      <c r="K3337" s="33" t="s">
        <v>132</v>
      </c>
      <c r="L3337" s="31" t="s">
        <v>84</v>
      </c>
      <c r="M3337" s="207"/>
      <c r="N3337" s="211"/>
      <c r="O3337" s="53" t="s">
        <v>745</v>
      </c>
      <c r="P3337" s="33" t="s">
        <v>132</v>
      </c>
      <c r="Q3337" s="214" t="s">
        <v>688</v>
      </c>
      <c r="R3337" s="1202"/>
    </row>
    <row r="3338" spans="1:18" s="198" customFormat="1" hidden="1" outlineLevel="2">
      <c r="A3338" s="7"/>
      <c r="B3338" s="7"/>
      <c r="C3338" s="7" t="s">
        <v>41</v>
      </c>
      <c r="D3338" s="96" t="s">
        <v>3952</v>
      </c>
      <c r="E3338" s="43" t="s">
        <v>6384</v>
      </c>
      <c r="F3338" s="17"/>
      <c r="G3338" s="18"/>
      <c r="H3338" s="19"/>
      <c r="I3338" s="26" t="s">
        <v>317</v>
      </c>
      <c r="J3338" s="26" t="s">
        <v>3341</v>
      </c>
      <c r="K3338" s="33" t="s">
        <v>174</v>
      </c>
      <c r="L3338" s="31" t="s">
        <v>84</v>
      </c>
      <c r="M3338" s="203"/>
      <c r="N3338" s="204"/>
      <c r="O3338" s="127"/>
      <c r="P3338" s="125"/>
      <c r="Q3338" s="218"/>
      <c r="R3338" s="1202"/>
    </row>
    <row r="3339" spans="1:18" s="198" customFormat="1" hidden="1" outlineLevel="2">
      <c r="A3339" s="7"/>
      <c r="B3339" s="7"/>
      <c r="C3339" s="7" t="s">
        <v>41</v>
      </c>
      <c r="D3339" s="96" t="s">
        <v>3952</v>
      </c>
      <c r="E3339" s="43" t="s">
        <v>6384</v>
      </c>
      <c r="F3339" s="17"/>
      <c r="G3339" s="18"/>
      <c r="H3339" s="19"/>
      <c r="I3339" s="26" t="s">
        <v>318</v>
      </c>
      <c r="J3339" s="26" t="s">
        <v>3342</v>
      </c>
      <c r="K3339" s="33" t="s">
        <v>132</v>
      </c>
      <c r="L3339" s="31" t="s">
        <v>84</v>
      </c>
      <c r="M3339" s="203"/>
      <c r="N3339" s="204"/>
      <c r="O3339" s="127"/>
      <c r="P3339" s="125"/>
      <c r="Q3339" s="218"/>
      <c r="R3339" s="1202"/>
    </row>
    <row r="3340" spans="1:18" s="198" customFormat="1" hidden="1" outlineLevel="2">
      <c r="A3340" s="7"/>
      <c r="B3340" s="7"/>
      <c r="C3340" s="7" t="s">
        <v>41</v>
      </c>
      <c r="D3340" s="96" t="s">
        <v>3952</v>
      </c>
      <c r="E3340" s="43" t="s">
        <v>6384</v>
      </c>
      <c r="F3340" s="17"/>
      <c r="G3340" s="18"/>
      <c r="H3340" s="19"/>
      <c r="I3340" s="26" t="s">
        <v>319</v>
      </c>
      <c r="J3340" s="26" t="s">
        <v>3461</v>
      </c>
      <c r="K3340" s="33" t="s">
        <v>105</v>
      </c>
      <c r="L3340" s="31" t="s">
        <v>84</v>
      </c>
      <c r="M3340" s="203"/>
      <c r="N3340" s="204"/>
      <c r="O3340" s="127"/>
      <c r="P3340" s="125"/>
      <c r="Q3340" s="218"/>
      <c r="R3340" s="1202"/>
    </row>
    <row r="3341" spans="1:18" s="198" customFormat="1" hidden="1" outlineLevel="2">
      <c r="A3341" s="7"/>
      <c r="B3341" s="7"/>
      <c r="C3341" s="7" t="s">
        <v>41</v>
      </c>
      <c r="D3341" s="96" t="s">
        <v>3952</v>
      </c>
      <c r="E3341" s="43" t="s">
        <v>6384</v>
      </c>
      <c r="F3341" s="17"/>
      <c r="G3341" s="18"/>
      <c r="H3341" s="19"/>
      <c r="I3341" s="20" t="s">
        <v>320</v>
      </c>
      <c r="J3341" s="20" t="s">
        <v>3462</v>
      </c>
      <c r="K3341" s="24"/>
      <c r="L3341" s="25" t="s">
        <v>84</v>
      </c>
      <c r="M3341" s="205"/>
      <c r="N3341" s="206"/>
      <c r="O3341" s="131"/>
      <c r="P3341" s="130"/>
      <c r="Q3341" s="219"/>
      <c r="R3341" s="1202"/>
    </row>
    <row r="3342" spans="1:18" s="198" customFormat="1" hidden="1" outlineLevel="2">
      <c r="A3342" s="7"/>
      <c r="B3342" s="7"/>
      <c r="C3342" s="7" t="s">
        <v>41</v>
      </c>
      <c r="D3342" s="96" t="s">
        <v>3952</v>
      </c>
      <c r="E3342" s="43" t="s">
        <v>6384</v>
      </c>
      <c r="F3342" s="17"/>
      <c r="G3342" s="18"/>
      <c r="H3342" s="19"/>
      <c r="I3342" s="26" t="s">
        <v>321</v>
      </c>
      <c r="J3342" s="26" t="s">
        <v>3463</v>
      </c>
      <c r="K3342" s="33" t="s">
        <v>130</v>
      </c>
      <c r="L3342" s="31" t="s">
        <v>688</v>
      </c>
      <c r="M3342" s="203"/>
      <c r="N3342" s="204"/>
      <c r="O3342" s="127"/>
      <c r="P3342" s="125"/>
      <c r="Q3342" s="218"/>
      <c r="R3342" s="1202"/>
    </row>
    <row r="3343" spans="1:18" s="198" customFormat="1" hidden="1" outlineLevel="2">
      <c r="A3343" s="7"/>
      <c r="B3343" s="7"/>
      <c r="C3343" s="7" t="s">
        <v>41</v>
      </c>
      <c r="D3343" s="96" t="s">
        <v>3952</v>
      </c>
      <c r="E3343" s="43" t="s">
        <v>6384</v>
      </c>
      <c r="F3343" s="17"/>
      <c r="G3343" s="18"/>
      <c r="H3343" s="19"/>
      <c r="I3343" s="26" t="s">
        <v>322</v>
      </c>
      <c r="J3343" s="26" t="s">
        <v>3341</v>
      </c>
      <c r="K3343" s="33" t="s">
        <v>174</v>
      </c>
      <c r="L3343" s="31" t="s">
        <v>84</v>
      </c>
      <c r="M3343" s="203"/>
      <c r="N3343" s="204"/>
      <c r="O3343" s="127"/>
      <c r="P3343" s="125"/>
      <c r="Q3343" s="218"/>
      <c r="R3343" s="1202"/>
    </row>
    <row r="3344" spans="1:18" s="198" customFormat="1" hidden="1" outlineLevel="2">
      <c r="A3344" s="7"/>
      <c r="B3344" s="7"/>
      <c r="C3344" s="7" t="s">
        <v>41</v>
      </c>
      <c r="D3344" s="96" t="s">
        <v>3952</v>
      </c>
      <c r="E3344" s="43" t="s">
        <v>6384</v>
      </c>
      <c r="F3344" s="17"/>
      <c r="G3344" s="18"/>
      <c r="H3344" s="19"/>
      <c r="I3344" s="26" t="s">
        <v>323</v>
      </c>
      <c r="J3344" s="26" t="s">
        <v>3342</v>
      </c>
      <c r="K3344" s="33" t="s">
        <v>132</v>
      </c>
      <c r="L3344" s="31" t="s">
        <v>84</v>
      </c>
      <c r="M3344" s="203"/>
      <c r="N3344" s="204"/>
      <c r="O3344" s="127"/>
      <c r="P3344" s="125"/>
      <c r="Q3344" s="218"/>
      <c r="R3344" s="1202"/>
    </row>
    <row r="3345" spans="1:18" s="198" customFormat="1" hidden="1" outlineLevel="2">
      <c r="A3345" s="7"/>
      <c r="B3345" s="7"/>
      <c r="C3345" s="7" t="s">
        <v>41</v>
      </c>
      <c r="D3345" s="96" t="s">
        <v>3952</v>
      </c>
      <c r="E3345" s="43" t="s">
        <v>6384</v>
      </c>
      <c r="F3345" s="17"/>
      <c r="G3345" s="18"/>
      <c r="H3345" s="19"/>
      <c r="I3345" s="34" t="s">
        <v>324</v>
      </c>
      <c r="J3345" s="34" t="s">
        <v>3464</v>
      </c>
      <c r="K3345" s="36" t="s">
        <v>154</v>
      </c>
      <c r="L3345" s="74" t="s">
        <v>84</v>
      </c>
      <c r="M3345" s="196" t="s">
        <v>87</v>
      </c>
      <c r="N3345" s="390" t="s">
        <v>27</v>
      </c>
      <c r="O3345" s="197" t="s">
        <v>4021</v>
      </c>
      <c r="P3345" s="36" t="s">
        <v>796</v>
      </c>
      <c r="Q3345" s="217" t="s">
        <v>688</v>
      </c>
      <c r="R3345" s="1202"/>
    </row>
    <row r="3346" spans="1:18" s="198" customFormat="1" hidden="1" outlineLevel="2">
      <c r="A3346" s="7"/>
      <c r="B3346" s="7"/>
      <c r="C3346" s="7" t="s">
        <v>41</v>
      </c>
      <c r="D3346" s="96" t="s">
        <v>3952</v>
      </c>
      <c r="E3346" s="43" t="s">
        <v>6384</v>
      </c>
      <c r="F3346" s="17"/>
      <c r="G3346" s="18"/>
      <c r="H3346" s="19"/>
      <c r="I3346" s="20" t="s">
        <v>325</v>
      </c>
      <c r="J3346" s="20" t="s">
        <v>3465</v>
      </c>
      <c r="K3346" s="24"/>
      <c r="L3346" s="25" t="s">
        <v>84</v>
      </c>
      <c r="M3346" s="201"/>
      <c r="N3346" s="202"/>
      <c r="O3346" s="20"/>
      <c r="P3346" s="24"/>
      <c r="Q3346" s="213" t="s">
        <v>688</v>
      </c>
      <c r="R3346" s="1202"/>
    </row>
    <row r="3347" spans="1:18" s="198" customFormat="1" hidden="1" outlineLevel="2">
      <c r="A3347" s="7"/>
      <c r="B3347" s="7"/>
      <c r="C3347" s="7" t="s">
        <v>41</v>
      </c>
      <c r="D3347" s="96" t="s">
        <v>3952</v>
      </c>
      <c r="E3347" s="43" t="s">
        <v>6384</v>
      </c>
      <c r="F3347" s="17"/>
      <c r="G3347" s="18"/>
      <c r="H3347" s="19"/>
      <c r="I3347" s="26" t="s">
        <v>326</v>
      </c>
      <c r="J3347" s="26" t="s">
        <v>3466</v>
      </c>
      <c r="K3347" s="33" t="s">
        <v>327</v>
      </c>
      <c r="L3347" s="31" t="s">
        <v>84</v>
      </c>
      <c r="M3347" s="203"/>
      <c r="N3347" s="204"/>
      <c r="O3347" s="127"/>
      <c r="P3347" s="125"/>
      <c r="Q3347" s="218"/>
      <c r="R3347" s="1202"/>
    </row>
    <row r="3348" spans="1:18" s="198" customFormat="1" hidden="1" outlineLevel="2">
      <c r="A3348" s="7"/>
      <c r="B3348" s="7"/>
      <c r="C3348" s="7" t="s">
        <v>41</v>
      </c>
      <c r="D3348" s="96" t="s">
        <v>3952</v>
      </c>
      <c r="E3348" s="43" t="s">
        <v>6384</v>
      </c>
      <c r="F3348" s="17"/>
      <c r="G3348" s="18"/>
      <c r="H3348" s="19"/>
      <c r="I3348" s="26" t="s">
        <v>328</v>
      </c>
      <c r="J3348" s="26" t="s">
        <v>3341</v>
      </c>
      <c r="K3348" s="33" t="s">
        <v>174</v>
      </c>
      <c r="L3348" s="31" t="s">
        <v>84</v>
      </c>
      <c r="M3348" s="203"/>
      <c r="N3348" s="204"/>
      <c r="O3348" s="127"/>
      <c r="P3348" s="125"/>
      <c r="Q3348" s="218"/>
      <c r="R3348" s="1202"/>
    </row>
    <row r="3349" spans="1:18" s="198" customFormat="1" hidden="1" outlineLevel="2">
      <c r="A3349" s="7"/>
      <c r="B3349" s="7"/>
      <c r="C3349" s="7" t="s">
        <v>41</v>
      </c>
      <c r="D3349" s="96" t="s">
        <v>3952</v>
      </c>
      <c r="E3349" s="43" t="s">
        <v>6384</v>
      </c>
      <c r="F3349" s="17"/>
      <c r="G3349" s="18"/>
      <c r="H3349" s="19"/>
      <c r="I3349" s="26" t="s">
        <v>329</v>
      </c>
      <c r="J3349" s="26" t="s">
        <v>3342</v>
      </c>
      <c r="K3349" s="33" t="s">
        <v>132</v>
      </c>
      <c r="L3349" s="31" t="s">
        <v>84</v>
      </c>
      <c r="M3349" s="203"/>
      <c r="N3349" s="204"/>
      <c r="O3349" s="127"/>
      <c r="P3349" s="125"/>
      <c r="Q3349" s="218"/>
      <c r="R3349" s="1202"/>
    </row>
    <row r="3350" spans="1:18" s="198" customFormat="1" hidden="1" outlineLevel="2">
      <c r="A3350" s="7"/>
      <c r="B3350" s="7"/>
      <c r="C3350" s="7" t="s">
        <v>41</v>
      </c>
      <c r="D3350" s="96" t="s">
        <v>3952</v>
      </c>
      <c r="E3350" s="43" t="s">
        <v>6384</v>
      </c>
      <c r="F3350" s="17"/>
      <c r="G3350" s="18"/>
      <c r="H3350" s="19"/>
      <c r="I3350" s="26" t="s">
        <v>330</v>
      </c>
      <c r="J3350" s="26" t="s">
        <v>3466</v>
      </c>
      <c r="K3350" s="33" t="s">
        <v>174</v>
      </c>
      <c r="L3350" s="31" t="s">
        <v>84</v>
      </c>
      <c r="M3350" s="207" t="s">
        <v>87</v>
      </c>
      <c r="N3350" s="389" t="s">
        <v>28</v>
      </c>
      <c r="O3350" s="26" t="s">
        <v>4022</v>
      </c>
      <c r="P3350" s="33" t="s">
        <v>789</v>
      </c>
      <c r="Q3350" s="214" t="s">
        <v>688</v>
      </c>
      <c r="R3350" s="1202"/>
    </row>
    <row r="3351" spans="1:18" s="198" customFormat="1" hidden="1" outlineLevel="2">
      <c r="A3351" s="7"/>
      <c r="B3351" s="7"/>
      <c r="C3351" s="7" t="s">
        <v>41</v>
      </c>
      <c r="D3351" s="96" t="s">
        <v>3952</v>
      </c>
      <c r="E3351" s="43" t="s">
        <v>6384</v>
      </c>
      <c r="F3351" s="17"/>
      <c r="G3351" s="18"/>
      <c r="H3351" s="19"/>
      <c r="I3351" s="26" t="s">
        <v>331</v>
      </c>
      <c r="J3351" s="26" t="s">
        <v>3467</v>
      </c>
      <c r="K3351" s="33" t="s">
        <v>332</v>
      </c>
      <c r="L3351" s="31" t="s">
        <v>84</v>
      </c>
      <c r="M3351" s="203"/>
      <c r="N3351" s="204"/>
      <c r="O3351" s="127"/>
      <c r="P3351" s="125"/>
      <c r="Q3351" s="218"/>
      <c r="R3351" s="1202"/>
    </row>
    <row r="3352" spans="1:18" s="198" customFormat="1" hidden="1" outlineLevel="2">
      <c r="A3352" s="7"/>
      <c r="B3352" s="7"/>
      <c r="C3352" s="7" t="s">
        <v>41</v>
      </c>
      <c r="D3352" s="96" t="s">
        <v>3952</v>
      </c>
      <c r="E3352" s="43" t="s">
        <v>6384</v>
      </c>
      <c r="F3352" s="17"/>
      <c r="G3352" s="18"/>
      <c r="H3352" s="19"/>
      <c r="I3352" s="26" t="s">
        <v>328</v>
      </c>
      <c r="J3352" s="26" t="s">
        <v>3341</v>
      </c>
      <c r="K3352" s="33" t="s">
        <v>174</v>
      </c>
      <c r="L3352" s="31" t="s">
        <v>84</v>
      </c>
      <c r="M3352" s="203"/>
      <c r="N3352" s="204"/>
      <c r="O3352" s="127"/>
      <c r="P3352" s="125"/>
      <c r="Q3352" s="218"/>
      <c r="R3352" s="1202"/>
    </row>
    <row r="3353" spans="1:18" s="198" customFormat="1" hidden="1" outlineLevel="2">
      <c r="A3353" s="7"/>
      <c r="B3353" s="7"/>
      <c r="C3353" s="7" t="s">
        <v>41</v>
      </c>
      <c r="D3353" s="96" t="s">
        <v>3952</v>
      </c>
      <c r="E3353" s="43" t="s">
        <v>6384</v>
      </c>
      <c r="F3353" s="17"/>
      <c r="G3353" s="18"/>
      <c r="H3353" s="19"/>
      <c r="I3353" s="26" t="s">
        <v>329</v>
      </c>
      <c r="J3353" s="26" t="s">
        <v>3342</v>
      </c>
      <c r="K3353" s="33" t="s">
        <v>132</v>
      </c>
      <c r="L3353" s="31" t="s">
        <v>84</v>
      </c>
      <c r="M3353" s="203"/>
      <c r="N3353" s="204"/>
      <c r="O3353" s="127"/>
      <c r="P3353" s="125"/>
      <c r="Q3353" s="218"/>
      <c r="R3353" s="1202"/>
    </row>
    <row r="3354" spans="1:18" s="198" customFormat="1" ht="72" hidden="1" outlineLevel="2">
      <c r="A3354" s="7"/>
      <c r="B3354" s="7"/>
      <c r="C3354" s="7" t="s">
        <v>41</v>
      </c>
      <c r="D3354" s="96" t="s">
        <v>3952</v>
      </c>
      <c r="E3354" s="43" t="s">
        <v>6384</v>
      </c>
      <c r="F3354" s="17"/>
      <c r="G3354" s="18"/>
      <c r="H3354" s="19"/>
      <c r="I3354" s="34" t="s">
        <v>333</v>
      </c>
      <c r="J3354" s="34" t="s">
        <v>3468</v>
      </c>
      <c r="K3354" s="36" t="s">
        <v>132</v>
      </c>
      <c r="L3354" s="74" t="s">
        <v>84</v>
      </c>
      <c r="M3354" s="196" t="s">
        <v>87</v>
      </c>
      <c r="N3354" s="390" t="s">
        <v>812</v>
      </c>
      <c r="O3354" s="197" t="s">
        <v>4023</v>
      </c>
      <c r="P3354" s="36" t="s">
        <v>132</v>
      </c>
      <c r="Q3354" s="217" t="s">
        <v>688</v>
      </c>
      <c r="R3354" s="1202"/>
    </row>
    <row r="3355" spans="1:18" s="198" customFormat="1" ht="13.5" hidden="1" outlineLevel="2" thickBot="1">
      <c r="A3355" s="7"/>
      <c r="B3355" s="7"/>
      <c r="C3355" s="7" t="s">
        <v>41</v>
      </c>
      <c r="D3355" s="96" t="s">
        <v>3952</v>
      </c>
      <c r="E3355" s="43" t="s">
        <v>6384</v>
      </c>
      <c r="F3355" s="38"/>
      <c r="G3355" s="39"/>
      <c r="H3355" s="40"/>
      <c r="I3355" s="41" t="s">
        <v>334</v>
      </c>
      <c r="J3355" s="41" t="s">
        <v>3469</v>
      </c>
      <c r="K3355" s="67" t="s">
        <v>335</v>
      </c>
      <c r="L3355" s="57" t="s">
        <v>84</v>
      </c>
      <c r="M3355" s="209"/>
      <c r="N3355" s="210"/>
      <c r="O3355" s="137"/>
      <c r="P3355" s="152"/>
      <c r="Q3355" s="220"/>
      <c r="R3355" s="1203"/>
    </row>
    <row r="3356" spans="1:18" ht="13.5" hidden="1" outlineLevel="2" thickBot="1">
      <c r="C3356" s="7" t="s">
        <v>41</v>
      </c>
      <c r="D3356" s="96" t="s">
        <v>3952</v>
      </c>
      <c r="E3356" s="58" t="s">
        <v>6384</v>
      </c>
      <c r="F3356" s="198"/>
      <c r="G3356" s="198"/>
      <c r="H3356" s="198"/>
      <c r="I3356" s="198"/>
      <c r="J3356" s="198"/>
      <c r="K3356" s="198"/>
      <c r="L3356" s="198"/>
      <c r="M3356" s="9"/>
      <c r="N3356" s="9"/>
      <c r="O3356" s="9"/>
      <c r="P3356" s="9"/>
      <c r="Q3356" s="7"/>
    </row>
    <row r="3357" spans="1:18" ht="13.5" outlineLevel="1" collapsed="1" thickBot="1">
      <c r="A3357" s="7" t="s">
        <v>41</v>
      </c>
      <c r="B3357" s="7" t="s">
        <v>41</v>
      </c>
      <c r="C3357" s="7" t="s">
        <v>41</v>
      </c>
      <c r="D3357" s="96" t="s">
        <v>3952</v>
      </c>
      <c r="E3357" s="3" t="s">
        <v>6385</v>
      </c>
      <c r="F3357" s="13" t="s">
        <v>22</v>
      </c>
      <c r="G3357" s="14">
        <v>143</v>
      </c>
      <c r="H3357" s="14">
        <v>50</v>
      </c>
      <c r="I3357" s="1198" t="s">
        <v>4024</v>
      </c>
      <c r="J3357" s="1199"/>
      <c r="K3357" s="1199"/>
      <c r="L3357" s="1200"/>
      <c r="M3357" s="121" t="s">
        <v>87</v>
      </c>
      <c r="N3357" s="15"/>
      <c r="O3357" s="1190" t="s">
        <v>4049</v>
      </c>
      <c r="P3357" s="1191"/>
      <c r="Q3357" s="212" t="s">
        <v>109</v>
      </c>
    </row>
    <row r="3358" spans="1:18" hidden="1" outlineLevel="2">
      <c r="A3358" s="7" t="s">
        <v>41</v>
      </c>
      <c r="B3358" s="7" t="s">
        <v>41</v>
      </c>
      <c r="C3358" s="7" t="s">
        <v>41</v>
      </c>
      <c r="D3358" s="96" t="s">
        <v>3952</v>
      </c>
      <c r="E3358" s="58" t="s">
        <v>6385</v>
      </c>
      <c r="F3358" s="17"/>
      <c r="G3358" s="18"/>
      <c r="H3358" s="19"/>
      <c r="I3358" s="26" t="s">
        <v>266</v>
      </c>
      <c r="J3358" s="26" t="s">
        <v>3428</v>
      </c>
      <c r="K3358" s="26"/>
      <c r="L3358" s="27" t="s">
        <v>688</v>
      </c>
      <c r="M3358" s="59"/>
      <c r="N3358" s="10"/>
      <c r="O3358" s="26"/>
      <c r="P3358" s="26"/>
      <c r="Q3358" s="222" t="s">
        <v>688</v>
      </c>
      <c r="R3358" s="1228" t="s">
        <v>5460</v>
      </c>
    </row>
    <row r="3359" spans="1:18" hidden="1" outlineLevel="2">
      <c r="A3359" s="7" t="s">
        <v>41</v>
      </c>
      <c r="B3359" s="7" t="s">
        <v>41</v>
      </c>
      <c r="C3359" s="7" t="s">
        <v>41</v>
      </c>
      <c r="D3359" s="96" t="s">
        <v>3952</v>
      </c>
      <c r="E3359" s="58" t="s">
        <v>6385</v>
      </c>
      <c r="F3359" s="17"/>
      <c r="G3359" s="18"/>
      <c r="H3359" s="19"/>
      <c r="I3359" s="26" t="s">
        <v>267</v>
      </c>
      <c r="J3359" s="26" t="s">
        <v>3429</v>
      </c>
      <c r="K3359" s="26" t="s">
        <v>132</v>
      </c>
      <c r="L3359" s="27" t="s">
        <v>688</v>
      </c>
      <c r="M3359" s="71"/>
      <c r="N3359" s="72"/>
      <c r="O3359" s="47" t="s">
        <v>783</v>
      </c>
      <c r="P3359" s="26" t="s">
        <v>132</v>
      </c>
      <c r="Q3359" s="214" t="s">
        <v>688</v>
      </c>
      <c r="R3359" s="1193"/>
    </row>
    <row r="3360" spans="1:18" hidden="1" outlineLevel="2">
      <c r="A3360" s="7" t="s">
        <v>41</v>
      </c>
      <c r="B3360" s="7" t="s">
        <v>41</v>
      </c>
      <c r="C3360" s="7" t="s">
        <v>41</v>
      </c>
      <c r="D3360" s="96" t="s">
        <v>3952</v>
      </c>
      <c r="E3360" s="58" t="s">
        <v>6385</v>
      </c>
      <c r="F3360" s="17"/>
      <c r="G3360" s="18"/>
      <c r="H3360" s="19"/>
      <c r="I3360" s="26" t="s">
        <v>268</v>
      </c>
      <c r="J3360" s="26" t="s">
        <v>3430</v>
      </c>
      <c r="K3360" s="26" t="s">
        <v>269</v>
      </c>
      <c r="L3360" s="27" t="s">
        <v>84</v>
      </c>
      <c r="M3360" s="97" t="s">
        <v>87</v>
      </c>
      <c r="N3360" s="385" t="s">
        <v>29</v>
      </c>
      <c r="O3360" s="65" t="s">
        <v>4024</v>
      </c>
      <c r="P3360" s="26" t="s">
        <v>796</v>
      </c>
      <c r="Q3360" s="214" t="s">
        <v>688</v>
      </c>
      <c r="R3360" s="1193"/>
    </row>
    <row r="3361" spans="1:18" hidden="1" outlineLevel="2">
      <c r="A3361" s="7" t="s">
        <v>41</v>
      </c>
      <c r="B3361" s="7" t="s">
        <v>41</v>
      </c>
      <c r="C3361" s="7" t="s">
        <v>41</v>
      </c>
      <c r="D3361" s="96" t="s">
        <v>3952</v>
      </c>
      <c r="E3361" s="58" t="s">
        <v>6385</v>
      </c>
      <c r="F3361" s="17"/>
      <c r="G3361" s="18"/>
      <c r="H3361" s="19"/>
      <c r="I3361" s="26" t="s">
        <v>270</v>
      </c>
      <c r="J3361" s="26" t="s">
        <v>3396</v>
      </c>
      <c r="K3361" s="26" t="s">
        <v>132</v>
      </c>
      <c r="L3361" s="27" t="s">
        <v>84</v>
      </c>
      <c r="M3361" s="123"/>
      <c r="N3361" s="124"/>
      <c r="O3361" s="127"/>
      <c r="P3361" s="127"/>
      <c r="Q3361" s="218"/>
      <c r="R3361" s="1193"/>
    </row>
    <row r="3362" spans="1:18" hidden="1" outlineLevel="2">
      <c r="A3362" s="7" t="s">
        <v>41</v>
      </c>
      <c r="B3362" s="7" t="s">
        <v>41</v>
      </c>
      <c r="C3362" s="7" t="s">
        <v>41</v>
      </c>
      <c r="D3362" s="96" t="s">
        <v>3952</v>
      </c>
      <c r="E3362" s="58" t="s">
        <v>6385</v>
      </c>
      <c r="F3362" s="17"/>
      <c r="G3362" s="18"/>
      <c r="H3362" s="19"/>
      <c r="I3362" s="26" t="s">
        <v>271</v>
      </c>
      <c r="J3362" s="26" t="s">
        <v>3411</v>
      </c>
      <c r="K3362" s="26" t="s">
        <v>132</v>
      </c>
      <c r="L3362" s="27" t="s">
        <v>84</v>
      </c>
      <c r="M3362" s="123"/>
      <c r="N3362" s="124"/>
      <c r="O3362" s="127"/>
      <c r="P3362" s="127"/>
      <c r="Q3362" s="218"/>
      <c r="R3362" s="1193"/>
    </row>
    <row r="3363" spans="1:18" ht="13.5" hidden="1" outlineLevel="2" thickBot="1">
      <c r="A3363" s="7" t="s">
        <v>41</v>
      </c>
      <c r="B3363" s="7" t="s">
        <v>41</v>
      </c>
      <c r="C3363" s="7" t="s">
        <v>41</v>
      </c>
      <c r="D3363" s="96" t="s">
        <v>3952</v>
      </c>
      <c r="E3363" s="58" t="s">
        <v>6385</v>
      </c>
      <c r="F3363" s="38"/>
      <c r="G3363" s="39"/>
      <c r="H3363" s="40"/>
      <c r="I3363" s="48" t="s">
        <v>272</v>
      </c>
      <c r="J3363" s="48" t="s">
        <v>3431</v>
      </c>
      <c r="K3363" s="48" t="s">
        <v>132</v>
      </c>
      <c r="L3363" s="49" t="s">
        <v>84</v>
      </c>
      <c r="M3363" s="139"/>
      <c r="N3363" s="140"/>
      <c r="O3363" s="151"/>
      <c r="P3363" s="151"/>
      <c r="Q3363" s="221"/>
      <c r="R3363" s="1195"/>
    </row>
    <row r="3364" spans="1:18" ht="13.5" hidden="1" outlineLevel="2" thickBot="1">
      <c r="A3364" s="7" t="s">
        <v>41</v>
      </c>
      <c r="B3364" s="7" t="s">
        <v>41</v>
      </c>
      <c r="C3364" s="7" t="s">
        <v>41</v>
      </c>
      <c r="D3364" s="96" t="s">
        <v>3952</v>
      </c>
      <c r="E3364" s="58" t="s">
        <v>6385</v>
      </c>
      <c r="F3364" s="198"/>
      <c r="G3364" s="198"/>
      <c r="H3364" s="198"/>
      <c r="I3364" s="198"/>
      <c r="J3364" s="198"/>
      <c r="K3364" s="198"/>
      <c r="L3364" s="198"/>
      <c r="M3364" s="9"/>
      <c r="N3364" s="9"/>
      <c r="O3364" s="9"/>
      <c r="P3364" s="9"/>
      <c r="Q3364" s="7"/>
    </row>
    <row r="3365" spans="1:18" ht="13.5" outlineLevel="1" collapsed="1" thickBot="1">
      <c r="A3365" s="7" t="s">
        <v>41</v>
      </c>
      <c r="B3365" s="7" t="s">
        <v>41</v>
      </c>
      <c r="D3365" s="96" t="s">
        <v>3952</v>
      </c>
      <c r="E3365" s="3" t="s">
        <v>6386</v>
      </c>
      <c r="F3365" s="13" t="s">
        <v>556</v>
      </c>
      <c r="G3365" s="14">
        <v>142</v>
      </c>
      <c r="H3365" s="14">
        <v>50</v>
      </c>
      <c r="I3365" s="1198" t="s">
        <v>4025</v>
      </c>
      <c r="J3365" s="1199"/>
      <c r="K3365" s="1199"/>
      <c r="L3365" s="1200"/>
      <c r="M3365" s="121" t="s">
        <v>87</v>
      </c>
      <c r="N3365" s="15"/>
      <c r="O3365" s="1190" t="s">
        <v>4048</v>
      </c>
      <c r="P3365" s="1191"/>
      <c r="Q3365" s="212" t="s">
        <v>109</v>
      </c>
    </row>
    <row r="3366" spans="1:18" s="198" customFormat="1" hidden="1" outlineLevel="2">
      <c r="A3366" s="7" t="s">
        <v>41</v>
      </c>
      <c r="B3366" s="7" t="s">
        <v>41</v>
      </c>
      <c r="C3366" s="7"/>
      <c r="D3366" s="96" t="s">
        <v>3952</v>
      </c>
      <c r="E3366" s="43" t="s">
        <v>6386</v>
      </c>
      <c r="F3366" s="17"/>
      <c r="G3366" s="18"/>
      <c r="H3366" s="19"/>
      <c r="I3366" s="26" t="s">
        <v>314</v>
      </c>
      <c r="J3366" s="26" t="s">
        <v>3458</v>
      </c>
      <c r="K3366" s="33" t="s">
        <v>132</v>
      </c>
      <c r="L3366" s="31" t="s">
        <v>688</v>
      </c>
      <c r="M3366" s="200"/>
      <c r="N3366" s="9"/>
      <c r="O3366" s="47" t="s">
        <v>744</v>
      </c>
      <c r="P3366" s="33" t="s">
        <v>132</v>
      </c>
      <c r="Q3366" s="214" t="s">
        <v>688</v>
      </c>
      <c r="R3366" s="9"/>
    </row>
    <row r="3367" spans="1:18" s="198" customFormat="1" hidden="1" outlineLevel="2">
      <c r="A3367" s="7" t="s">
        <v>41</v>
      </c>
      <c r="B3367" s="7" t="s">
        <v>41</v>
      </c>
      <c r="C3367" s="7"/>
      <c r="D3367" s="96" t="s">
        <v>3952</v>
      </c>
      <c r="E3367" s="43" t="s">
        <v>6386</v>
      </c>
      <c r="F3367" s="17"/>
      <c r="G3367" s="18"/>
      <c r="H3367" s="19"/>
      <c r="I3367" s="20" t="s">
        <v>315</v>
      </c>
      <c r="J3367" s="20" t="s">
        <v>3459</v>
      </c>
      <c r="K3367" s="24"/>
      <c r="L3367" s="25" t="s">
        <v>84</v>
      </c>
      <c r="M3367" s="201"/>
      <c r="N3367" s="202"/>
      <c r="O3367" s="20"/>
      <c r="P3367" s="24"/>
      <c r="Q3367" s="213" t="s">
        <v>688</v>
      </c>
      <c r="R3367" s="9"/>
    </row>
    <row r="3368" spans="1:18" s="198" customFormat="1" hidden="1" outlineLevel="2">
      <c r="A3368" s="7" t="s">
        <v>41</v>
      </c>
      <c r="B3368" s="7" t="s">
        <v>41</v>
      </c>
      <c r="C3368" s="7"/>
      <c r="D3368" s="96" t="s">
        <v>3952</v>
      </c>
      <c r="E3368" s="43" t="s">
        <v>6386</v>
      </c>
      <c r="F3368" s="17"/>
      <c r="G3368" s="18"/>
      <c r="H3368" s="19"/>
      <c r="I3368" s="26" t="s">
        <v>316</v>
      </c>
      <c r="J3368" s="26" t="s">
        <v>3460</v>
      </c>
      <c r="K3368" s="33" t="s">
        <v>132</v>
      </c>
      <c r="L3368" s="31" t="s">
        <v>84</v>
      </c>
      <c r="M3368" s="207"/>
      <c r="N3368" s="211"/>
      <c r="O3368" s="53" t="s">
        <v>745</v>
      </c>
      <c r="P3368" s="33" t="s">
        <v>132</v>
      </c>
      <c r="Q3368" s="214" t="s">
        <v>688</v>
      </c>
      <c r="R3368" s="9"/>
    </row>
    <row r="3369" spans="1:18" s="198" customFormat="1" hidden="1" outlineLevel="2">
      <c r="A3369" s="7" t="s">
        <v>41</v>
      </c>
      <c r="B3369" s="7" t="s">
        <v>41</v>
      </c>
      <c r="C3369" s="7"/>
      <c r="D3369" s="96" t="s">
        <v>3952</v>
      </c>
      <c r="E3369" s="43" t="s">
        <v>6386</v>
      </c>
      <c r="F3369" s="17"/>
      <c r="G3369" s="18"/>
      <c r="H3369" s="19"/>
      <c r="I3369" s="26" t="s">
        <v>317</v>
      </c>
      <c r="J3369" s="26" t="s">
        <v>3341</v>
      </c>
      <c r="K3369" s="33" t="s">
        <v>174</v>
      </c>
      <c r="L3369" s="31" t="s">
        <v>84</v>
      </c>
      <c r="M3369" s="203"/>
      <c r="N3369" s="204"/>
      <c r="O3369" s="127"/>
      <c r="P3369" s="125"/>
      <c r="Q3369" s="218"/>
      <c r="R3369" s="9"/>
    </row>
    <row r="3370" spans="1:18" s="198" customFormat="1" hidden="1" outlineLevel="2">
      <c r="A3370" s="7" t="s">
        <v>41</v>
      </c>
      <c r="B3370" s="7" t="s">
        <v>41</v>
      </c>
      <c r="C3370" s="7"/>
      <c r="D3370" s="96" t="s">
        <v>3952</v>
      </c>
      <c r="E3370" s="43" t="s">
        <v>6386</v>
      </c>
      <c r="F3370" s="17"/>
      <c r="G3370" s="18"/>
      <c r="H3370" s="19"/>
      <c r="I3370" s="26" t="s">
        <v>318</v>
      </c>
      <c r="J3370" s="26" t="s">
        <v>3342</v>
      </c>
      <c r="K3370" s="33" t="s">
        <v>132</v>
      </c>
      <c r="L3370" s="31" t="s">
        <v>84</v>
      </c>
      <c r="M3370" s="203"/>
      <c r="N3370" s="204"/>
      <c r="O3370" s="127"/>
      <c r="P3370" s="125"/>
      <c r="Q3370" s="218"/>
      <c r="R3370" s="9"/>
    </row>
    <row r="3371" spans="1:18" s="198" customFormat="1" hidden="1" outlineLevel="2">
      <c r="A3371" s="7" t="s">
        <v>41</v>
      </c>
      <c r="B3371" s="7" t="s">
        <v>41</v>
      </c>
      <c r="C3371" s="7"/>
      <c r="D3371" s="96" t="s">
        <v>3952</v>
      </c>
      <c r="E3371" s="43" t="s">
        <v>6386</v>
      </c>
      <c r="F3371" s="17"/>
      <c r="G3371" s="18"/>
      <c r="H3371" s="19"/>
      <c r="I3371" s="26" t="s">
        <v>319</v>
      </c>
      <c r="J3371" s="26" t="s">
        <v>3461</v>
      </c>
      <c r="K3371" s="33" t="s">
        <v>105</v>
      </c>
      <c r="L3371" s="31" t="s">
        <v>84</v>
      </c>
      <c r="M3371" s="203"/>
      <c r="N3371" s="204"/>
      <c r="O3371" s="127"/>
      <c r="P3371" s="125"/>
      <c r="Q3371" s="218"/>
      <c r="R3371" s="9"/>
    </row>
    <row r="3372" spans="1:18" s="198" customFormat="1" hidden="1" outlineLevel="2">
      <c r="A3372" s="7" t="s">
        <v>41</v>
      </c>
      <c r="B3372" s="7" t="s">
        <v>41</v>
      </c>
      <c r="C3372" s="7"/>
      <c r="D3372" s="96" t="s">
        <v>3952</v>
      </c>
      <c r="E3372" s="43" t="s">
        <v>6386</v>
      </c>
      <c r="F3372" s="17"/>
      <c r="G3372" s="18"/>
      <c r="H3372" s="19"/>
      <c r="I3372" s="20" t="s">
        <v>320</v>
      </c>
      <c r="J3372" s="20" t="s">
        <v>3462</v>
      </c>
      <c r="K3372" s="24"/>
      <c r="L3372" s="25" t="s">
        <v>84</v>
      </c>
      <c r="M3372" s="205"/>
      <c r="N3372" s="206"/>
      <c r="O3372" s="131"/>
      <c r="P3372" s="130"/>
      <c r="Q3372" s="219"/>
      <c r="R3372" s="9"/>
    </row>
    <row r="3373" spans="1:18" s="198" customFormat="1" hidden="1" outlineLevel="2">
      <c r="A3373" s="7" t="s">
        <v>41</v>
      </c>
      <c r="B3373" s="7" t="s">
        <v>41</v>
      </c>
      <c r="C3373" s="7"/>
      <c r="D3373" s="96" t="s">
        <v>3952</v>
      </c>
      <c r="E3373" s="43" t="s">
        <v>6386</v>
      </c>
      <c r="F3373" s="17"/>
      <c r="G3373" s="18"/>
      <c r="H3373" s="19"/>
      <c r="I3373" s="26" t="s">
        <v>321</v>
      </c>
      <c r="J3373" s="26" t="s">
        <v>3463</v>
      </c>
      <c r="K3373" s="33" t="s">
        <v>130</v>
      </c>
      <c r="L3373" s="31" t="s">
        <v>688</v>
      </c>
      <c r="M3373" s="203"/>
      <c r="N3373" s="204"/>
      <c r="O3373" s="127"/>
      <c r="P3373" s="125"/>
      <c r="Q3373" s="218"/>
      <c r="R3373" s="9"/>
    </row>
    <row r="3374" spans="1:18" s="198" customFormat="1" hidden="1" outlineLevel="2">
      <c r="A3374" s="7" t="s">
        <v>41</v>
      </c>
      <c r="B3374" s="7" t="s">
        <v>41</v>
      </c>
      <c r="C3374" s="7"/>
      <c r="D3374" s="96" t="s">
        <v>3952</v>
      </c>
      <c r="E3374" s="43" t="s">
        <v>6386</v>
      </c>
      <c r="F3374" s="17"/>
      <c r="G3374" s="18"/>
      <c r="H3374" s="19"/>
      <c r="I3374" s="26" t="s">
        <v>322</v>
      </c>
      <c r="J3374" s="26" t="s">
        <v>3341</v>
      </c>
      <c r="K3374" s="33" t="s">
        <v>174</v>
      </c>
      <c r="L3374" s="31" t="s">
        <v>84</v>
      </c>
      <c r="M3374" s="203"/>
      <c r="N3374" s="204"/>
      <c r="O3374" s="127"/>
      <c r="P3374" s="125"/>
      <c r="Q3374" s="218"/>
      <c r="R3374" s="9"/>
    </row>
    <row r="3375" spans="1:18" s="198" customFormat="1" hidden="1" outlineLevel="2">
      <c r="A3375" s="7" t="s">
        <v>41</v>
      </c>
      <c r="B3375" s="7" t="s">
        <v>41</v>
      </c>
      <c r="C3375" s="7"/>
      <c r="D3375" s="96" t="s">
        <v>3952</v>
      </c>
      <c r="E3375" s="43" t="s">
        <v>6386</v>
      </c>
      <c r="F3375" s="17"/>
      <c r="G3375" s="18"/>
      <c r="H3375" s="19"/>
      <c r="I3375" s="26" t="s">
        <v>323</v>
      </c>
      <c r="J3375" s="26" t="s">
        <v>3342</v>
      </c>
      <c r="K3375" s="33" t="s">
        <v>132</v>
      </c>
      <c r="L3375" s="31" t="s">
        <v>84</v>
      </c>
      <c r="M3375" s="203"/>
      <c r="N3375" s="204"/>
      <c r="O3375" s="127"/>
      <c r="P3375" s="125"/>
      <c r="Q3375" s="218"/>
      <c r="R3375" s="9"/>
    </row>
    <row r="3376" spans="1:18" s="198" customFormat="1" hidden="1" outlineLevel="2">
      <c r="A3376" s="7" t="s">
        <v>41</v>
      </c>
      <c r="B3376" s="7" t="s">
        <v>41</v>
      </c>
      <c r="C3376" s="7"/>
      <c r="D3376" s="96" t="s">
        <v>3952</v>
      </c>
      <c r="E3376" s="43" t="s">
        <v>6386</v>
      </c>
      <c r="F3376" s="17"/>
      <c r="G3376" s="18"/>
      <c r="H3376" s="19"/>
      <c r="I3376" s="34" t="s">
        <v>324</v>
      </c>
      <c r="J3376" s="34" t="s">
        <v>3464</v>
      </c>
      <c r="K3376" s="36" t="s">
        <v>154</v>
      </c>
      <c r="L3376" s="74" t="s">
        <v>84</v>
      </c>
      <c r="M3376" s="196" t="s">
        <v>87</v>
      </c>
      <c r="N3376" s="390" t="s">
        <v>30</v>
      </c>
      <c r="O3376" s="197" t="s">
        <v>4026</v>
      </c>
      <c r="P3376" s="36" t="s">
        <v>796</v>
      </c>
      <c r="Q3376" s="217" t="s">
        <v>688</v>
      </c>
      <c r="R3376" s="9"/>
    </row>
    <row r="3377" spans="1:18" s="198" customFormat="1" hidden="1" outlineLevel="2">
      <c r="A3377" s="7" t="s">
        <v>41</v>
      </c>
      <c r="B3377" s="7" t="s">
        <v>41</v>
      </c>
      <c r="C3377" s="7"/>
      <c r="D3377" s="96" t="s">
        <v>3952</v>
      </c>
      <c r="E3377" s="43" t="s">
        <v>6386</v>
      </c>
      <c r="F3377" s="17"/>
      <c r="G3377" s="18"/>
      <c r="H3377" s="19"/>
      <c r="I3377" s="20" t="s">
        <v>325</v>
      </c>
      <c r="J3377" s="20" t="s">
        <v>3465</v>
      </c>
      <c r="K3377" s="24"/>
      <c r="L3377" s="25" t="s">
        <v>84</v>
      </c>
      <c r="M3377" s="201"/>
      <c r="N3377" s="202"/>
      <c r="O3377" s="20"/>
      <c r="P3377" s="24"/>
      <c r="Q3377" s="213" t="s">
        <v>688</v>
      </c>
      <c r="R3377" s="9"/>
    </row>
    <row r="3378" spans="1:18" s="198" customFormat="1" hidden="1" outlineLevel="2">
      <c r="A3378" s="7" t="s">
        <v>41</v>
      </c>
      <c r="B3378" s="7" t="s">
        <v>41</v>
      </c>
      <c r="C3378" s="7"/>
      <c r="D3378" s="96" t="s">
        <v>3952</v>
      </c>
      <c r="E3378" s="43" t="s">
        <v>6386</v>
      </c>
      <c r="F3378" s="17"/>
      <c r="G3378" s="18"/>
      <c r="H3378" s="19"/>
      <c r="I3378" s="26" t="s">
        <v>326</v>
      </c>
      <c r="J3378" s="26" t="s">
        <v>3466</v>
      </c>
      <c r="K3378" s="33" t="s">
        <v>327</v>
      </c>
      <c r="L3378" s="31" t="s">
        <v>84</v>
      </c>
      <c r="M3378" s="203"/>
      <c r="N3378" s="204"/>
      <c r="O3378" s="127"/>
      <c r="P3378" s="125"/>
      <c r="Q3378" s="218"/>
      <c r="R3378" s="9"/>
    </row>
    <row r="3379" spans="1:18" s="198" customFormat="1" hidden="1" outlineLevel="2">
      <c r="A3379" s="7" t="s">
        <v>41</v>
      </c>
      <c r="B3379" s="7" t="s">
        <v>41</v>
      </c>
      <c r="C3379" s="7"/>
      <c r="D3379" s="96" t="s">
        <v>3952</v>
      </c>
      <c r="E3379" s="43" t="s">
        <v>6386</v>
      </c>
      <c r="F3379" s="17"/>
      <c r="G3379" s="18"/>
      <c r="H3379" s="19"/>
      <c r="I3379" s="26" t="s">
        <v>328</v>
      </c>
      <c r="J3379" s="26" t="s">
        <v>3341</v>
      </c>
      <c r="K3379" s="33" t="s">
        <v>174</v>
      </c>
      <c r="L3379" s="31" t="s">
        <v>84</v>
      </c>
      <c r="M3379" s="203"/>
      <c r="N3379" s="204"/>
      <c r="O3379" s="127"/>
      <c r="P3379" s="125"/>
      <c r="Q3379" s="218"/>
      <c r="R3379" s="9"/>
    </row>
    <row r="3380" spans="1:18" s="198" customFormat="1" hidden="1" outlineLevel="2">
      <c r="A3380" s="7" t="s">
        <v>41</v>
      </c>
      <c r="B3380" s="7" t="s">
        <v>41</v>
      </c>
      <c r="C3380" s="7"/>
      <c r="D3380" s="96" t="s">
        <v>3952</v>
      </c>
      <c r="E3380" s="43" t="s">
        <v>6386</v>
      </c>
      <c r="F3380" s="17"/>
      <c r="G3380" s="18"/>
      <c r="H3380" s="19"/>
      <c r="I3380" s="26" t="s">
        <v>329</v>
      </c>
      <c r="J3380" s="26" t="s">
        <v>3342</v>
      </c>
      <c r="K3380" s="33" t="s">
        <v>132</v>
      </c>
      <c r="L3380" s="31" t="s">
        <v>84</v>
      </c>
      <c r="M3380" s="203"/>
      <c r="N3380" s="204"/>
      <c r="O3380" s="127"/>
      <c r="P3380" s="125"/>
      <c r="Q3380" s="218"/>
      <c r="R3380" s="9"/>
    </row>
    <row r="3381" spans="1:18" s="198" customFormat="1" hidden="1" outlineLevel="2">
      <c r="A3381" s="7" t="s">
        <v>41</v>
      </c>
      <c r="B3381" s="7" t="s">
        <v>41</v>
      </c>
      <c r="C3381" s="7"/>
      <c r="D3381" s="96" t="s">
        <v>3952</v>
      </c>
      <c r="E3381" s="43" t="s">
        <v>6386</v>
      </c>
      <c r="F3381" s="17"/>
      <c r="G3381" s="18"/>
      <c r="H3381" s="19"/>
      <c r="I3381" s="26" t="s">
        <v>330</v>
      </c>
      <c r="J3381" s="26" t="s">
        <v>3466</v>
      </c>
      <c r="K3381" s="33" t="s">
        <v>174</v>
      </c>
      <c r="L3381" s="31" t="s">
        <v>84</v>
      </c>
      <c r="M3381" s="207" t="s">
        <v>87</v>
      </c>
      <c r="N3381" s="389" t="s">
        <v>31</v>
      </c>
      <c r="O3381" s="26" t="s">
        <v>4027</v>
      </c>
      <c r="P3381" s="33" t="s">
        <v>789</v>
      </c>
      <c r="Q3381" s="214" t="s">
        <v>688</v>
      </c>
      <c r="R3381" s="9"/>
    </row>
    <row r="3382" spans="1:18" s="198" customFormat="1" hidden="1" outlineLevel="2">
      <c r="A3382" s="7" t="s">
        <v>41</v>
      </c>
      <c r="B3382" s="7" t="s">
        <v>41</v>
      </c>
      <c r="C3382" s="7"/>
      <c r="D3382" s="96" t="s">
        <v>3952</v>
      </c>
      <c r="E3382" s="43" t="s">
        <v>6386</v>
      </c>
      <c r="F3382" s="17"/>
      <c r="G3382" s="18"/>
      <c r="H3382" s="19"/>
      <c r="I3382" s="26" t="s">
        <v>331</v>
      </c>
      <c r="J3382" s="26" t="s">
        <v>3467</v>
      </c>
      <c r="K3382" s="33" t="s">
        <v>332</v>
      </c>
      <c r="L3382" s="31" t="s">
        <v>84</v>
      </c>
      <c r="M3382" s="203"/>
      <c r="N3382" s="204"/>
      <c r="O3382" s="127"/>
      <c r="P3382" s="125"/>
      <c r="Q3382" s="218"/>
      <c r="R3382" s="9"/>
    </row>
    <row r="3383" spans="1:18" s="198" customFormat="1" hidden="1" outlineLevel="2">
      <c r="A3383" s="7" t="s">
        <v>41</v>
      </c>
      <c r="B3383" s="7" t="s">
        <v>41</v>
      </c>
      <c r="C3383" s="7"/>
      <c r="D3383" s="96" t="s">
        <v>3952</v>
      </c>
      <c r="E3383" s="43" t="s">
        <v>6386</v>
      </c>
      <c r="F3383" s="17"/>
      <c r="G3383" s="18"/>
      <c r="H3383" s="19"/>
      <c r="I3383" s="26" t="s">
        <v>328</v>
      </c>
      <c r="J3383" s="26" t="s">
        <v>3341</v>
      </c>
      <c r="K3383" s="33" t="s">
        <v>174</v>
      </c>
      <c r="L3383" s="31" t="s">
        <v>84</v>
      </c>
      <c r="M3383" s="203"/>
      <c r="N3383" s="204"/>
      <c r="O3383" s="127"/>
      <c r="P3383" s="125"/>
      <c r="Q3383" s="218"/>
      <c r="R3383" s="9"/>
    </row>
    <row r="3384" spans="1:18" s="198" customFormat="1" hidden="1" outlineLevel="2">
      <c r="A3384" s="7" t="s">
        <v>41</v>
      </c>
      <c r="B3384" s="7" t="s">
        <v>41</v>
      </c>
      <c r="C3384" s="7"/>
      <c r="D3384" s="96" t="s">
        <v>3952</v>
      </c>
      <c r="E3384" s="43" t="s">
        <v>6386</v>
      </c>
      <c r="F3384" s="17"/>
      <c r="G3384" s="18"/>
      <c r="H3384" s="19"/>
      <c r="I3384" s="26" t="s">
        <v>329</v>
      </c>
      <c r="J3384" s="26" t="s">
        <v>3342</v>
      </c>
      <c r="K3384" s="33" t="s">
        <v>132</v>
      </c>
      <c r="L3384" s="31" t="s">
        <v>84</v>
      </c>
      <c r="M3384" s="203"/>
      <c r="N3384" s="204"/>
      <c r="O3384" s="127"/>
      <c r="P3384" s="125"/>
      <c r="Q3384" s="218"/>
      <c r="R3384" s="9"/>
    </row>
    <row r="3385" spans="1:18" s="198" customFormat="1" hidden="1" outlineLevel="2">
      <c r="A3385" s="7" t="s">
        <v>41</v>
      </c>
      <c r="B3385" s="7" t="s">
        <v>41</v>
      </c>
      <c r="C3385" s="7"/>
      <c r="D3385" s="96" t="s">
        <v>3952</v>
      </c>
      <c r="E3385" s="43" t="s">
        <v>6386</v>
      </c>
      <c r="F3385" s="17"/>
      <c r="G3385" s="18"/>
      <c r="H3385" s="19"/>
      <c r="I3385" s="34" t="s">
        <v>333</v>
      </c>
      <c r="J3385" s="34" t="s">
        <v>3468</v>
      </c>
      <c r="K3385" s="36" t="s">
        <v>132</v>
      </c>
      <c r="L3385" s="74" t="s">
        <v>84</v>
      </c>
      <c r="M3385" s="166"/>
      <c r="N3385" s="167"/>
      <c r="O3385" s="168"/>
      <c r="P3385" s="160"/>
      <c r="Q3385" s="227"/>
      <c r="R3385" s="9"/>
    </row>
    <row r="3386" spans="1:18" s="198" customFormat="1" ht="13.5" hidden="1" outlineLevel="2" thickBot="1">
      <c r="A3386" s="7" t="s">
        <v>41</v>
      </c>
      <c r="B3386" s="7" t="s">
        <v>41</v>
      </c>
      <c r="C3386" s="7"/>
      <c r="D3386" s="96" t="s">
        <v>3952</v>
      </c>
      <c r="E3386" s="43" t="s">
        <v>6386</v>
      </c>
      <c r="F3386" s="38"/>
      <c r="G3386" s="39"/>
      <c r="H3386" s="40"/>
      <c r="I3386" s="41" t="s">
        <v>334</v>
      </c>
      <c r="J3386" s="41" t="s">
        <v>3469</v>
      </c>
      <c r="K3386" s="67" t="s">
        <v>335</v>
      </c>
      <c r="L3386" s="57" t="s">
        <v>84</v>
      </c>
      <c r="M3386" s="209"/>
      <c r="N3386" s="210"/>
      <c r="O3386" s="137"/>
      <c r="P3386" s="152"/>
      <c r="Q3386" s="220"/>
      <c r="R3386" s="9"/>
    </row>
    <row r="3387" spans="1:18" ht="13.5" hidden="1" outlineLevel="2" thickBot="1">
      <c r="A3387" s="7" t="s">
        <v>41</v>
      </c>
      <c r="B3387" s="7" t="s">
        <v>41</v>
      </c>
      <c r="D3387" s="96" t="s">
        <v>3952</v>
      </c>
      <c r="E3387" s="58" t="s">
        <v>6386</v>
      </c>
      <c r="F3387" s="198"/>
      <c r="G3387" s="198"/>
      <c r="H3387" s="198"/>
      <c r="I3387" s="198"/>
      <c r="J3387" s="198"/>
      <c r="K3387" s="198"/>
      <c r="L3387" s="198"/>
      <c r="M3387" s="9"/>
      <c r="N3387" s="9"/>
      <c r="O3387" s="9"/>
      <c r="P3387" s="9"/>
      <c r="Q3387" s="7"/>
    </row>
    <row r="3388" spans="1:18" ht="13.5" outlineLevel="1" collapsed="1" thickBot="1">
      <c r="C3388" s="7" t="s">
        <v>41</v>
      </c>
      <c r="D3388" s="96" t="s">
        <v>3952</v>
      </c>
      <c r="E3388" s="3" t="s">
        <v>6386</v>
      </c>
      <c r="F3388" s="13" t="s">
        <v>556</v>
      </c>
      <c r="G3388" s="14">
        <v>142</v>
      </c>
      <c r="H3388" s="14">
        <v>50</v>
      </c>
      <c r="I3388" s="1198" t="s">
        <v>4025</v>
      </c>
      <c r="J3388" s="1199"/>
      <c r="K3388" s="1199"/>
      <c r="L3388" s="1200"/>
      <c r="M3388" s="121" t="s">
        <v>87</v>
      </c>
      <c r="N3388" s="15"/>
      <c r="O3388" s="1190" t="s">
        <v>4050</v>
      </c>
      <c r="P3388" s="1191"/>
      <c r="Q3388" s="212" t="s">
        <v>109</v>
      </c>
    </row>
    <row r="3389" spans="1:18" s="198" customFormat="1" ht="13" hidden="1" customHeight="1" outlineLevel="2">
      <c r="A3389" s="7"/>
      <c r="B3389" s="7"/>
      <c r="C3389" s="7" t="s">
        <v>41</v>
      </c>
      <c r="D3389" s="96" t="s">
        <v>3952</v>
      </c>
      <c r="E3389" s="43" t="s">
        <v>6386</v>
      </c>
      <c r="F3389" s="17"/>
      <c r="G3389" s="18"/>
      <c r="H3389" s="19"/>
      <c r="I3389" s="26" t="s">
        <v>314</v>
      </c>
      <c r="J3389" s="26" t="s">
        <v>3458</v>
      </c>
      <c r="K3389" s="33" t="s">
        <v>132</v>
      </c>
      <c r="L3389" s="31" t="s">
        <v>688</v>
      </c>
      <c r="M3389" s="200"/>
      <c r="N3389" s="9"/>
      <c r="O3389" s="47" t="s">
        <v>744</v>
      </c>
      <c r="P3389" s="33" t="s">
        <v>132</v>
      </c>
      <c r="Q3389" s="214" t="s">
        <v>688</v>
      </c>
      <c r="R3389" s="1192" t="s">
        <v>5972</v>
      </c>
    </row>
    <row r="3390" spans="1:18" s="198" customFormat="1" hidden="1" outlineLevel="2">
      <c r="A3390" s="7"/>
      <c r="B3390" s="7"/>
      <c r="C3390" s="7" t="s">
        <v>41</v>
      </c>
      <c r="D3390" s="96" t="s">
        <v>3952</v>
      </c>
      <c r="E3390" s="43" t="s">
        <v>6386</v>
      </c>
      <c r="F3390" s="17"/>
      <c r="G3390" s="18"/>
      <c r="H3390" s="19"/>
      <c r="I3390" s="20" t="s">
        <v>315</v>
      </c>
      <c r="J3390" s="20" t="s">
        <v>3459</v>
      </c>
      <c r="K3390" s="24"/>
      <c r="L3390" s="25" t="s">
        <v>84</v>
      </c>
      <c r="M3390" s="201"/>
      <c r="N3390" s="202"/>
      <c r="O3390" s="20"/>
      <c r="P3390" s="24"/>
      <c r="Q3390" s="213" t="s">
        <v>688</v>
      </c>
      <c r="R3390" s="1202"/>
    </row>
    <row r="3391" spans="1:18" s="198" customFormat="1" hidden="1" outlineLevel="2">
      <c r="A3391" s="7"/>
      <c r="B3391" s="7"/>
      <c r="C3391" s="7" t="s">
        <v>41</v>
      </c>
      <c r="D3391" s="96" t="s">
        <v>3952</v>
      </c>
      <c r="E3391" s="43" t="s">
        <v>6386</v>
      </c>
      <c r="F3391" s="17"/>
      <c r="G3391" s="18"/>
      <c r="H3391" s="19"/>
      <c r="I3391" s="26" t="s">
        <v>316</v>
      </c>
      <c r="J3391" s="26" t="s">
        <v>3460</v>
      </c>
      <c r="K3391" s="33" t="s">
        <v>132</v>
      </c>
      <c r="L3391" s="31" t="s">
        <v>84</v>
      </c>
      <c r="M3391" s="207"/>
      <c r="N3391" s="211"/>
      <c r="O3391" s="53" t="s">
        <v>745</v>
      </c>
      <c r="P3391" s="33" t="s">
        <v>132</v>
      </c>
      <c r="Q3391" s="214" t="s">
        <v>688</v>
      </c>
      <c r="R3391" s="1202"/>
    </row>
    <row r="3392" spans="1:18" s="198" customFormat="1" hidden="1" outlineLevel="2">
      <c r="A3392" s="7"/>
      <c r="B3392" s="7"/>
      <c r="C3392" s="7" t="s">
        <v>41</v>
      </c>
      <c r="D3392" s="96" t="s">
        <v>3952</v>
      </c>
      <c r="E3392" s="43" t="s">
        <v>6386</v>
      </c>
      <c r="F3392" s="17"/>
      <c r="G3392" s="18"/>
      <c r="H3392" s="19"/>
      <c r="I3392" s="26" t="s">
        <v>317</v>
      </c>
      <c r="J3392" s="26" t="s">
        <v>3341</v>
      </c>
      <c r="K3392" s="33" t="s">
        <v>174</v>
      </c>
      <c r="L3392" s="31" t="s">
        <v>84</v>
      </c>
      <c r="M3392" s="203"/>
      <c r="N3392" s="204"/>
      <c r="O3392" s="127"/>
      <c r="P3392" s="125"/>
      <c r="Q3392" s="218"/>
      <c r="R3392" s="1202"/>
    </row>
    <row r="3393" spans="1:18" s="198" customFormat="1" hidden="1" outlineLevel="2">
      <c r="A3393" s="7"/>
      <c r="B3393" s="7"/>
      <c r="C3393" s="7" t="s">
        <v>41</v>
      </c>
      <c r="D3393" s="96" t="s">
        <v>3952</v>
      </c>
      <c r="E3393" s="43" t="s">
        <v>6386</v>
      </c>
      <c r="F3393" s="17"/>
      <c r="G3393" s="18"/>
      <c r="H3393" s="19"/>
      <c r="I3393" s="26" t="s">
        <v>318</v>
      </c>
      <c r="J3393" s="26" t="s">
        <v>3342</v>
      </c>
      <c r="K3393" s="33" t="s">
        <v>132</v>
      </c>
      <c r="L3393" s="31" t="s">
        <v>84</v>
      </c>
      <c r="M3393" s="203"/>
      <c r="N3393" s="204"/>
      <c r="O3393" s="127"/>
      <c r="P3393" s="125"/>
      <c r="Q3393" s="218"/>
      <c r="R3393" s="1202"/>
    </row>
    <row r="3394" spans="1:18" s="198" customFormat="1" hidden="1" outlineLevel="2">
      <c r="A3394" s="7"/>
      <c r="B3394" s="7"/>
      <c r="C3394" s="7" t="s">
        <v>41</v>
      </c>
      <c r="D3394" s="96" t="s">
        <v>3952</v>
      </c>
      <c r="E3394" s="43" t="s">
        <v>6386</v>
      </c>
      <c r="F3394" s="17"/>
      <c r="G3394" s="18"/>
      <c r="H3394" s="19"/>
      <c r="I3394" s="26" t="s">
        <v>319</v>
      </c>
      <c r="J3394" s="26" t="s">
        <v>3461</v>
      </c>
      <c r="K3394" s="33" t="s">
        <v>105</v>
      </c>
      <c r="L3394" s="31" t="s">
        <v>84</v>
      </c>
      <c r="M3394" s="203"/>
      <c r="N3394" s="204"/>
      <c r="O3394" s="127"/>
      <c r="P3394" s="125"/>
      <c r="Q3394" s="218"/>
      <c r="R3394" s="1202"/>
    </row>
    <row r="3395" spans="1:18" s="198" customFormat="1" hidden="1" outlineLevel="2">
      <c r="A3395" s="7"/>
      <c r="B3395" s="7"/>
      <c r="C3395" s="7" t="s">
        <v>41</v>
      </c>
      <c r="D3395" s="96" t="s">
        <v>3952</v>
      </c>
      <c r="E3395" s="43" t="s">
        <v>6386</v>
      </c>
      <c r="F3395" s="17"/>
      <c r="G3395" s="18"/>
      <c r="H3395" s="19"/>
      <c r="I3395" s="20" t="s">
        <v>320</v>
      </c>
      <c r="J3395" s="20" t="s">
        <v>3462</v>
      </c>
      <c r="K3395" s="24"/>
      <c r="L3395" s="25" t="s">
        <v>84</v>
      </c>
      <c r="M3395" s="205"/>
      <c r="N3395" s="206"/>
      <c r="O3395" s="131"/>
      <c r="P3395" s="130"/>
      <c r="Q3395" s="219"/>
      <c r="R3395" s="1202"/>
    </row>
    <row r="3396" spans="1:18" s="198" customFormat="1" hidden="1" outlineLevel="2">
      <c r="A3396" s="7"/>
      <c r="B3396" s="7"/>
      <c r="C3396" s="7" t="s">
        <v>41</v>
      </c>
      <c r="D3396" s="96" t="s">
        <v>3952</v>
      </c>
      <c r="E3396" s="43" t="s">
        <v>6386</v>
      </c>
      <c r="F3396" s="17"/>
      <c r="G3396" s="18"/>
      <c r="H3396" s="19"/>
      <c r="I3396" s="26" t="s">
        <v>321</v>
      </c>
      <c r="J3396" s="26" t="s">
        <v>3463</v>
      </c>
      <c r="K3396" s="33" t="s">
        <v>130</v>
      </c>
      <c r="L3396" s="31" t="s">
        <v>688</v>
      </c>
      <c r="M3396" s="203"/>
      <c r="N3396" s="204"/>
      <c r="O3396" s="127"/>
      <c r="P3396" s="125"/>
      <c r="Q3396" s="218"/>
      <c r="R3396" s="1202"/>
    </row>
    <row r="3397" spans="1:18" s="198" customFormat="1" hidden="1" outlineLevel="2">
      <c r="A3397" s="7"/>
      <c r="B3397" s="7"/>
      <c r="C3397" s="7" t="s">
        <v>41</v>
      </c>
      <c r="D3397" s="96" t="s">
        <v>3952</v>
      </c>
      <c r="E3397" s="43" t="s">
        <v>6386</v>
      </c>
      <c r="F3397" s="17"/>
      <c r="G3397" s="18"/>
      <c r="H3397" s="19"/>
      <c r="I3397" s="26" t="s">
        <v>322</v>
      </c>
      <c r="J3397" s="26" t="s">
        <v>3341</v>
      </c>
      <c r="K3397" s="33" t="s">
        <v>174</v>
      </c>
      <c r="L3397" s="31" t="s">
        <v>84</v>
      </c>
      <c r="M3397" s="203"/>
      <c r="N3397" s="204"/>
      <c r="O3397" s="127"/>
      <c r="P3397" s="125"/>
      <c r="Q3397" s="218"/>
      <c r="R3397" s="1202"/>
    </row>
    <row r="3398" spans="1:18" s="198" customFormat="1" hidden="1" outlineLevel="2">
      <c r="A3398" s="7"/>
      <c r="B3398" s="7"/>
      <c r="C3398" s="7" t="s">
        <v>41</v>
      </c>
      <c r="D3398" s="96" t="s">
        <v>3952</v>
      </c>
      <c r="E3398" s="43" t="s">
        <v>6386</v>
      </c>
      <c r="F3398" s="17"/>
      <c r="G3398" s="18"/>
      <c r="H3398" s="19"/>
      <c r="I3398" s="26" t="s">
        <v>323</v>
      </c>
      <c r="J3398" s="26" t="s">
        <v>3342</v>
      </c>
      <c r="K3398" s="33" t="s">
        <v>132</v>
      </c>
      <c r="L3398" s="31" t="s">
        <v>84</v>
      </c>
      <c r="M3398" s="203"/>
      <c r="N3398" s="204"/>
      <c r="O3398" s="127"/>
      <c r="P3398" s="125"/>
      <c r="Q3398" s="218"/>
      <c r="R3398" s="1202"/>
    </row>
    <row r="3399" spans="1:18" s="198" customFormat="1" hidden="1" outlineLevel="2">
      <c r="A3399" s="7"/>
      <c r="B3399" s="7"/>
      <c r="C3399" s="7" t="s">
        <v>41</v>
      </c>
      <c r="D3399" s="96" t="s">
        <v>3952</v>
      </c>
      <c r="E3399" s="43" t="s">
        <v>6386</v>
      </c>
      <c r="F3399" s="17"/>
      <c r="G3399" s="18"/>
      <c r="H3399" s="19"/>
      <c r="I3399" s="34" t="s">
        <v>324</v>
      </c>
      <c r="J3399" s="34" t="s">
        <v>3464</v>
      </c>
      <c r="K3399" s="36" t="s">
        <v>154</v>
      </c>
      <c r="L3399" s="74" t="s">
        <v>84</v>
      </c>
      <c r="M3399" s="196" t="s">
        <v>87</v>
      </c>
      <c r="N3399" s="390" t="s">
        <v>30</v>
      </c>
      <c r="O3399" s="197" t="s">
        <v>4026</v>
      </c>
      <c r="P3399" s="36" t="s">
        <v>796</v>
      </c>
      <c r="Q3399" s="217" t="s">
        <v>688</v>
      </c>
      <c r="R3399" s="1202"/>
    </row>
    <row r="3400" spans="1:18" s="198" customFormat="1" hidden="1" outlineLevel="2">
      <c r="A3400" s="7"/>
      <c r="B3400" s="7"/>
      <c r="C3400" s="7" t="s">
        <v>41</v>
      </c>
      <c r="D3400" s="96" t="s">
        <v>3952</v>
      </c>
      <c r="E3400" s="43" t="s">
        <v>6386</v>
      </c>
      <c r="F3400" s="17"/>
      <c r="G3400" s="18"/>
      <c r="H3400" s="19"/>
      <c r="I3400" s="20" t="s">
        <v>325</v>
      </c>
      <c r="J3400" s="20" t="s">
        <v>3465</v>
      </c>
      <c r="K3400" s="24"/>
      <c r="L3400" s="25" t="s">
        <v>84</v>
      </c>
      <c r="M3400" s="201"/>
      <c r="N3400" s="202"/>
      <c r="O3400" s="20"/>
      <c r="P3400" s="24"/>
      <c r="Q3400" s="213" t="s">
        <v>688</v>
      </c>
      <c r="R3400" s="1202"/>
    </row>
    <row r="3401" spans="1:18" s="198" customFormat="1" hidden="1" outlineLevel="2">
      <c r="A3401" s="7"/>
      <c r="B3401" s="7"/>
      <c r="C3401" s="7" t="s">
        <v>41</v>
      </c>
      <c r="D3401" s="96" t="s">
        <v>3952</v>
      </c>
      <c r="E3401" s="43" t="s">
        <v>6386</v>
      </c>
      <c r="F3401" s="17"/>
      <c r="G3401" s="18"/>
      <c r="H3401" s="19"/>
      <c r="I3401" s="26" t="s">
        <v>326</v>
      </c>
      <c r="J3401" s="26" t="s">
        <v>3466</v>
      </c>
      <c r="K3401" s="33" t="s">
        <v>327</v>
      </c>
      <c r="L3401" s="31" t="s">
        <v>84</v>
      </c>
      <c r="M3401" s="203"/>
      <c r="N3401" s="204"/>
      <c r="O3401" s="127"/>
      <c r="P3401" s="125"/>
      <c r="Q3401" s="218"/>
      <c r="R3401" s="1202"/>
    </row>
    <row r="3402" spans="1:18" s="198" customFormat="1" hidden="1" outlineLevel="2">
      <c r="A3402" s="7"/>
      <c r="B3402" s="7"/>
      <c r="C3402" s="7" t="s">
        <v>41</v>
      </c>
      <c r="D3402" s="96" t="s">
        <v>3952</v>
      </c>
      <c r="E3402" s="43" t="s">
        <v>6386</v>
      </c>
      <c r="F3402" s="17"/>
      <c r="G3402" s="18"/>
      <c r="H3402" s="19"/>
      <c r="I3402" s="26" t="s">
        <v>328</v>
      </c>
      <c r="J3402" s="26" t="s">
        <v>3341</v>
      </c>
      <c r="K3402" s="33" t="s">
        <v>174</v>
      </c>
      <c r="L3402" s="31" t="s">
        <v>84</v>
      </c>
      <c r="M3402" s="203"/>
      <c r="N3402" s="204"/>
      <c r="O3402" s="127"/>
      <c r="P3402" s="125"/>
      <c r="Q3402" s="218"/>
      <c r="R3402" s="1202"/>
    </row>
    <row r="3403" spans="1:18" s="198" customFormat="1" hidden="1" outlineLevel="2">
      <c r="A3403" s="7"/>
      <c r="B3403" s="7"/>
      <c r="C3403" s="7" t="s">
        <v>41</v>
      </c>
      <c r="D3403" s="96" t="s">
        <v>3952</v>
      </c>
      <c r="E3403" s="43" t="s">
        <v>6386</v>
      </c>
      <c r="F3403" s="17"/>
      <c r="G3403" s="18"/>
      <c r="H3403" s="19"/>
      <c r="I3403" s="26" t="s">
        <v>329</v>
      </c>
      <c r="J3403" s="26" t="s">
        <v>3342</v>
      </c>
      <c r="K3403" s="33" t="s">
        <v>132</v>
      </c>
      <c r="L3403" s="31" t="s">
        <v>84</v>
      </c>
      <c r="M3403" s="203"/>
      <c r="N3403" s="204"/>
      <c r="O3403" s="127"/>
      <c r="P3403" s="125"/>
      <c r="Q3403" s="218"/>
      <c r="R3403" s="1202"/>
    </row>
    <row r="3404" spans="1:18" s="198" customFormat="1" hidden="1" outlineLevel="2">
      <c r="A3404" s="7"/>
      <c r="B3404" s="7"/>
      <c r="C3404" s="7" t="s">
        <v>41</v>
      </c>
      <c r="D3404" s="96" t="s">
        <v>3952</v>
      </c>
      <c r="E3404" s="43" t="s">
        <v>6386</v>
      </c>
      <c r="F3404" s="17"/>
      <c r="G3404" s="18"/>
      <c r="H3404" s="19"/>
      <c r="I3404" s="26" t="s">
        <v>330</v>
      </c>
      <c r="J3404" s="26" t="s">
        <v>3466</v>
      </c>
      <c r="K3404" s="33" t="s">
        <v>174</v>
      </c>
      <c r="L3404" s="31" t="s">
        <v>84</v>
      </c>
      <c r="M3404" s="207" t="s">
        <v>87</v>
      </c>
      <c r="N3404" s="389" t="s">
        <v>31</v>
      </c>
      <c r="O3404" s="26" t="s">
        <v>4027</v>
      </c>
      <c r="P3404" s="33" t="s">
        <v>789</v>
      </c>
      <c r="Q3404" s="214" t="s">
        <v>688</v>
      </c>
      <c r="R3404" s="1202"/>
    </row>
    <row r="3405" spans="1:18" s="198" customFormat="1" hidden="1" outlineLevel="2">
      <c r="A3405" s="7"/>
      <c r="B3405" s="7"/>
      <c r="C3405" s="7" t="s">
        <v>41</v>
      </c>
      <c r="D3405" s="96" t="s">
        <v>3952</v>
      </c>
      <c r="E3405" s="43" t="s">
        <v>6386</v>
      </c>
      <c r="F3405" s="17"/>
      <c r="G3405" s="18"/>
      <c r="H3405" s="19"/>
      <c r="I3405" s="26" t="s">
        <v>331</v>
      </c>
      <c r="J3405" s="26" t="s">
        <v>3467</v>
      </c>
      <c r="K3405" s="33" t="s">
        <v>332</v>
      </c>
      <c r="L3405" s="31" t="s">
        <v>84</v>
      </c>
      <c r="M3405" s="203"/>
      <c r="N3405" s="204"/>
      <c r="O3405" s="127"/>
      <c r="P3405" s="125"/>
      <c r="Q3405" s="218"/>
      <c r="R3405" s="1202"/>
    </row>
    <row r="3406" spans="1:18" s="198" customFormat="1" hidden="1" outlineLevel="2">
      <c r="A3406" s="7"/>
      <c r="B3406" s="7"/>
      <c r="C3406" s="7" t="s">
        <v>41</v>
      </c>
      <c r="D3406" s="96" t="s">
        <v>3952</v>
      </c>
      <c r="E3406" s="43" t="s">
        <v>6386</v>
      </c>
      <c r="F3406" s="17"/>
      <c r="G3406" s="18"/>
      <c r="H3406" s="19"/>
      <c r="I3406" s="26" t="s">
        <v>328</v>
      </c>
      <c r="J3406" s="26" t="s">
        <v>3341</v>
      </c>
      <c r="K3406" s="33" t="s">
        <v>174</v>
      </c>
      <c r="L3406" s="31" t="s">
        <v>84</v>
      </c>
      <c r="M3406" s="203"/>
      <c r="N3406" s="204"/>
      <c r="O3406" s="127"/>
      <c r="P3406" s="125"/>
      <c r="Q3406" s="218"/>
      <c r="R3406" s="1202"/>
    </row>
    <row r="3407" spans="1:18" s="198" customFormat="1" hidden="1" outlineLevel="2">
      <c r="A3407" s="7"/>
      <c r="B3407" s="7"/>
      <c r="C3407" s="7" t="s">
        <v>41</v>
      </c>
      <c r="D3407" s="96" t="s">
        <v>3952</v>
      </c>
      <c r="E3407" s="43" t="s">
        <v>6386</v>
      </c>
      <c r="F3407" s="17"/>
      <c r="G3407" s="18"/>
      <c r="H3407" s="19"/>
      <c r="I3407" s="26" t="s">
        <v>329</v>
      </c>
      <c r="J3407" s="26" t="s">
        <v>3342</v>
      </c>
      <c r="K3407" s="33" t="s">
        <v>132</v>
      </c>
      <c r="L3407" s="31" t="s">
        <v>84</v>
      </c>
      <c r="M3407" s="203"/>
      <c r="N3407" s="204"/>
      <c r="O3407" s="127"/>
      <c r="P3407" s="125"/>
      <c r="Q3407" s="218"/>
      <c r="R3407" s="1202"/>
    </row>
    <row r="3408" spans="1:18" s="198" customFormat="1" ht="72" hidden="1" outlineLevel="2">
      <c r="A3408" s="7"/>
      <c r="B3408" s="7"/>
      <c r="C3408" s="7" t="s">
        <v>41</v>
      </c>
      <c r="D3408" s="96" t="s">
        <v>3952</v>
      </c>
      <c r="E3408" s="43" t="s">
        <v>6386</v>
      </c>
      <c r="F3408" s="17"/>
      <c r="G3408" s="18"/>
      <c r="H3408" s="19"/>
      <c r="I3408" s="34" t="s">
        <v>333</v>
      </c>
      <c r="J3408" s="34" t="s">
        <v>3468</v>
      </c>
      <c r="K3408" s="36" t="s">
        <v>132</v>
      </c>
      <c r="L3408" s="74" t="s">
        <v>84</v>
      </c>
      <c r="M3408" s="196" t="s">
        <v>87</v>
      </c>
      <c r="N3408" s="390" t="s">
        <v>813</v>
      </c>
      <c r="O3408" s="197" t="s">
        <v>4028</v>
      </c>
      <c r="P3408" s="36" t="s">
        <v>132</v>
      </c>
      <c r="Q3408" s="217" t="s">
        <v>688</v>
      </c>
      <c r="R3408" s="1202"/>
    </row>
    <row r="3409" spans="1:18" s="198" customFormat="1" ht="13.5" hidden="1" outlineLevel="2" thickBot="1">
      <c r="A3409" s="7"/>
      <c r="B3409" s="7"/>
      <c r="C3409" s="7" t="s">
        <v>41</v>
      </c>
      <c r="D3409" s="96" t="s">
        <v>3952</v>
      </c>
      <c r="E3409" s="43" t="s">
        <v>6386</v>
      </c>
      <c r="F3409" s="38"/>
      <c r="G3409" s="39"/>
      <c r="H3409" s="40"/>
      <c r="I3409" s="41" t="s">
        <v>334</v>
      </c>
      <c r="J3409" s="41" t="s">
        <v>3469</v>
      </c>
      <c r="K3409" s="67" t="s">
        <v>335</v>
      </c>
      <c r="L3409" s="57" t="s">
        <v>84</v>
      </c>
      <c r="M3409" s="209"/>
      <c r="N3409" s="210"/>
      <c r="O3409" s="137"/>
      <c r="P3409" s="152"/>
      <c r="Q3409" s="220"/>
      <c r="R3409" s="1203"/>
    </row>
    <row r="3410" spans="1:18" ht="13.5" hidden="1" outlineLevel="2" thickBot="1">
      <c r="C3410" s="7" t="s">
        <v>41</v>
      </c>
      <c r="D3410" s="96" t="s">
        <v>3952</v>
      </c>
      <c r="E3410" s="58" t="s">
        <v>6386</v>
      </c>
      <c r="F3410" s="198"/>
      <c r="G3410" s="198"/>
      <c r="H3410" s="198"/>
      <c r="I3410" s="198"/>
      <c r="J3410" s="198"/>
      <c r="K3410" s="198"/>
      <c r="L3410" s="198"/>
      <c r="M3410" s="9"/>
      <c r="N3410" s="9"/>
      <c r="O3410" s="9"/>
      <c r="P3410" s="9"/>
      <c r="Q3410" s="7"/>
    </row>
    <row r="3411" spans="1:18" ht="13.5" outlineLevel="1" collapsed="1" thickBot="1">
      <c r="A3411" s="7" t="s">
        <v>41</v>
      </c>
      <c r="B3411" s="7" t="s">
        <v>41</v>
      </c>
      <c r="C3411" s="7" t="s">
        <v>41</v>
      </c>
      <c r="D3411" s="96" t="s">
        <v>3952</v>
      </c>
      <c r="E3411" s="3" t="s">
        <v>6387</v>
      </c>
      <c r="F3411" s="13" t="s">
        <v>22</v>
      </c>
      <c r="G3411" s="14">
        <v>143</v>
      </c>
      <c r="H3411" s="14">
        <v>50</v>
      </c>
      <c r="I3411" s="1198" t="s">
        <v>4029</v>
      </c>
      <c r="J3411" s="1199"/>
      <c r="K3411" s="1199"/>
      <c r="L3411" s="1200"/>
      <c r="M3411" s="121" t="s">
        <v>87</v>
      </c>
      <c r="N3411" s="15"/>
      <c r="O3411" s="1190" t="s">
        <v>4050</v>
      </c>
      <c r="P3411" s="1191"/>
      <c r="Q3411" s="212" t="s">
        <v>109</v>
      </c>
    </row>
    <row r="3412" spans="1:18" hidden="1" outlineLevel="2">
      <c r="A3412" s="7" t="s">
        <v>41</v>
      </c>
      <c r="B3412" s="7" t="s">
        <v>41</v>
      </c>
      <c r="C3412" s="7" t="s">
        <v>41</v>
      </c>
      <c r="D3412" s="96" t="s">
        <v>3952</v>
      </c>
      <c r="E3412" s="58" t="s">
        <v>6387</v>
      </c>
      <c r="F3412" s="17"/>
      <c r="G3412" s="18"/>
      <c r="H3412" s="19"/>
      <c r="I3412" s="26" t="s">
        <v>266</v>
      </c>
      <c r="J3412" s="26" t="s">
        <v>3428</v>
      </c>
      <c r="K3412" s="26"/>
      <c r="L3412" s="27" t="s">
        <v>688</v>
      </c>
      <c r="M3412" s="59"/>
      <c r="N3412" s="10"/>
      <c r="O3412" s="26"/>
      <c r="P3412" s="26"/>
      <c r="Q3412" s="222" t="s">
        <v>688</v>
      </c>
      <c r="R3412" s="1228" t="s">
        <v>5461</v>
      </c>
    </row>
    <row r="3413" spans="1:18" hidden="1" outlineLevel="2">
      <c r="A3413" s="7" t="s">
        <v>41</v>
      </c>
      <c r="B3413" s="7" t="s">
        <v>41</v>
      </c>
      <c r="C3413" s="7" t="s">
        <v>41</v>
      </c>
      <c r="D3413" s="96" t="s">
        <v>3952</v>
      </c>
      <c r="E3413" s="58" t="s">
        <v>6387</v>
      </c>
      <c r="F3413" s="17"/>
      <c r="G3413" s="18"/>
      <c r="H3413" s="19"/>
      <c r="I3413" s="26" t="s">
        <v>267</v>
      </c>
      <c r="J3413" s="26" t="s">
        <v>3429</v>
      </c>
      <c r="K3413" s="26" t="s">
        <v>132</v>
      </c>
      <c r="L3413" s="27" t="s">
        <v>688</v>
      </c>
      <c r="M3413" s="71"/>
      <c r="N3413" s="72"/>
      <c r="O3413" s="47" t="s">
        <v>783</v>
      </c>
      <c r="P3413" s="26" t="s">
        <v>132</v>
      </c>
      <c r="Q3413" s="214" t="s">
        <v>688</v>
      </c>
      <c r="R3413" s="1193"/>
    </row>
    <row r="3414" spans="1:18" hidden="1" outlineLevel="2">
      <c r="A3414" s="7" t="s">
        <v>41</v>
      </c>
      <c r="B3414" s="7" t="s">
        <v>41</v>
      </c>
      <c r="C3414" s="7" t="s">
        <v>41</v>
      </c>
      <c r="D3414" s="96" t="s">
        <v>3952</v>
      </c>
      <c r="E3414" s="58" t="s">
        <v>6387</v>
      </c>
      <c r="F3414" s="17"/>
      <c r="G3414" s="18"/>
      <c r="H3414" s="19"/>
      <c r="I3414" s="26" t="s">
        <v>268</v>
      </c>
      <c r="J3414" s="26" t="s">
        <v>3430</v>
      </c>
      <c r="K3414" s="26" t="s">
        <v>269</v>
      </c>
      <c r="L3414" s="27" t="s">
        <v>84</v>
      </c>
      <c r="M3414" s="97" t="s">
        <v>87</v>
      </c>
      <c r="N3414" s="385" t="s">
        <v>32</v>
      </c>
      <c r="O3414" s="65" t="s">
        <v>4029</v>
      </c>
      <c r="P3414" s="26" t="s">
        <v>796</v>
      </c>
      <c r="Q3414" s="214" t="s">
        <v>688</v>
      </c>
      <c r="R3414" s="1193"/>
    </row>
    <row r="3415" spans="1:18" hidden="1" outlineLevel="2">
      <c r="A3415" s="7" t="s">
        <v>41</v>
      </c>
      <c r="B3415" s="7" t="s">
        <v>41</v>
      </c>
      <c r="C3415" s="7" t="s">
        <v>41</v>
      </c>
      <c r="D3415" s="96" t="s">
        <v>3952</v>
      </c>
      <c r="E3415" s="58" t="s">
        <v>6387</v>
      </c>
      <c r="F3415" s="17"/>
      <c r="G3415" s="18"/>
      <c r="H3415" s="19"/>
      <c r="I3415" s="26" t="s">
        <v>270</v>
      </c>
      <c r="J3415" s="26" t="s">
        <v>3396</v>
      </c>
      <c r="K3415" s="26" t="s">
        <v>132</v>
      </c>
      <c r="L3415" s="27" t="s">
        <v>84</v>
      </c>
      <c r="M3415" s="123"/>
      <c r="N3415" s="124"/>
      <c r="O3415" s="127"/>
      <c r="P3415" s="127"/>
      <c r="Q3415" s="218"/>
      <c r="R3415" s="1193"/>
    </row>
    <row r="3416" spans="1:18" hidden="1" outlineLevel="2">
      <c r="A3416" s="7" t="s">
        <v>41</v>
      </c>
      <c r="B3416" s="7" t="s">
        <v>41</v>
      </c>
      <c r="C3416" s="7" t="s">
        <v>41</v>
      </c>
      <c r="D3416" s="96" t="s">
        <v>3952</v>
      </c>
      <c r="E3416" s="58" t="s">
        <v>6387</v>
      </c>
      <c r="F3416" s="17"/>
      <c r="G3416" s="18"/>
      <c r="H3416" s="19"/>
      <c r="I3416" s="26" t="s">
        <v>271</v>
      </c>
      <c r="J3416" s="26" t="s">
        <v>3411</v>
      </c>
      <c r="K3416" s="26" t="s">
        <v>132</v>
      </c>
      <c r="L3416" s="27" t="s">
        <v>84</v>
      </c>
      <c r="M3416" s="123"/>
      <c r="N3416" s="124"/>
      <c r="O3416" s="127"/>
      <c r="P3416" s="127"/>
      <c r="Q3416" s="218"/>
      <c r="R3416" s="1193"/>
    </row>
    <row r="3417" spans="1:18" ht="13.5" hidden="1" outlineLevel="2" thickBot="1">
      <c r="A3417" s="7" t="s">
        <v>41</v>
      </c>
      <c r="B3417" s="7" t="s">
        <v>41</v>
      </c>
      <c r="C3417" s="7" t="s">
        <v>41</v>
      </c>
      <c r="D3417" s="96" t="s">
        <v>3952</v>
      </c>
      <c r="E3417" s="58" t="s">
        <v>6387</v>
      </c>
      <c r="F3417" s="38"/>
      <c r="G3417" s="39"/>
      <c r="H3417" s="40"/>
      <c r="I3417" s="48" t="s">
        <v>272</v>
      </c>
      <c r="J3417" s="48" t="s">
        <v>3431</v>
      </c>
      <c r="K3417" s="48" t="s">
        <v>132</v>
      </c>
      <c r="L3417" s="49" t="s">
        <v>84</v>
      </c>
      <c r="M3417" s="139"/>
      <c r="N3417" s="140"/>
      <c r="O3417" s="151"/>
      <c r="P3417" s="151"/>
      <c r="Q3417" s="221"/>
      <c r="R3417" s="1195"/>
    </row>
    <row r="3418" spans="1:18" ht="13.5" hidden="1" outlineLevel="2" thickBot="1">
      <c r="A3418" s="7" t="s">
        <v>41</v>
      </c>
      <c r="B3418" s="7" t="s">
        <v>41</v>
      </c>
      <c r="C3418" s="7" t="s">
        <v>41</v>
      </c>
      <c r="D3418" s="96" t="s">
        <v>3952</v>
      </c>
      <c r="E3418" s="58" t="s">
        <v>6387</v>
      </c>
      <c r="F3418" s="198"/>
      <c r="G3418" s="198"/>
      <c r="H3418" s="198"/>
      <c r="I3418" s="198"/>
      <c r="J3418" s="198"/>
      <c r="K3418" s="198"/>
      <c r="L3418" s="198"/>
      <c r="M3418" s="9"/>
      <c r="N3418" s="9"/>
      <c r="O3418" s="9"/>
      <c r="P3418" s="9"/>
      <c r="Q3418" s="7"/>
    </row>
    <row r="3419" spans="1:18" ht="13.5" outlineLevel="1" collapsed="1" thickBot="1">
      <c r="A3419" s="7" t="s">
        <v>41</v>
      </c>
      <c r="B3419" s="7" t="s">
        <v>41</v>
      </c>
      <c r="D3419" s="96" t="s">
        <v>3952</v>
      </c>
      <c r="E3419" s="3" t="s">
        <v>6388</v>
      </c>
      <c r="F3419" s="13" t="s">
        <v>33</v>
      </c>
      <c r="G3419" s="14">
        <v>144</v>
      </c>
      <c r="H3419" s="14">
        <v>51</v>
      </c>
      <c r="I3419" s="1198" t="s">
        <v>4037</v>
      </c>
      <c r="J3419" s="1199"/>
      <c r="K3419" s="1199"/>
      <c r="L3419" s="1200"/>
      <c r="M3419" s="121" t="s">
        <v>87</v>
      </c>
      <c r="N3419" s="15"/>
      <c r="O3419" s="1190"/>
      <c r="P3419" s="1191"/>
      <c r="Q3419" s="64" t="s">
        <v>84</v>
      </c>
    </row>
    <row r="3420" spans="1:18" hidden="1" outlineLevel="2">
      <c r="A3420" s="7" t="s">
        <v>41</v>
      </c>
      <c r="B3420" s="7" t="s">
        <v>41</v>
      </c>
      <c r="D3420" s="96" t="s">
        <v>3952</v>
      </c>
      <c r="E3420" s="58" t="s">
        <v>6388</v>
      </c>
      <c r="F3420" s="17"/>
      <c r="G3420" s="18"/>
      <c r="H3420" s="19"/>
      <c r="I3420" s="26" t="str">
        <f>"5463"</f>
        <v>5463</v>
      </c>
      <c r="J3420" s="26" t="s">
        <v>3450</v>
      </c>
      <c r="K3420" s="33" t="s">
        <v>132</v>
      </c>
      <c r="L3420" s="31" t="s">
        <v>688</v>
      </c>
      <c r="M3420" s="254"/>
      <c r="N3420" s="252"/>
      <c r="O3420" s="89" t="s">
        <v>784</v>
      </c>
      <c r="P3420" s="88" t="s">
        <v>132</v>
      </c>
      <c r="Q3420" s="214" t="s">
        <v>688</v>
      </c>
      <c r="R3420" s="498"/>
    </row>
    <row r="3421" spans="1:18" hidden="1" outlineLevel="2">
      <c r="A3421" s="7" t="s">
        <v>41</v>
      </c>
      <c r="B3421" s="7" t="s">
        <v>41</v>
      </c>
      <c r="D3421" s="96" t="s">
        <v>3952</v>
      </c>
      <c r="E3421" s="58" t="s">
        <v>6388</v>
      </c>
      <c r="F3421" s="17"/>
      <c r="G3421" s="18"/>
      <c r="H3421" s="19"/>
      <c r="I3421" s="20" t="s">
        <v>345</v>
      </c>
      <c r="J3421" s="20" t="s">
        <v>3451</v>
      </c>
      <c r="K3421" s="24"/>
      <c r="L3421" s="25" t="s">
        <v>84</v>
      </c>
      <c r="M3421" s="205"/>
      <c r="N3421" s="255"/>
      <c r="O3421" s="270"/>
      <c r="P3421" s="270"/>
      <c r="Q3421" s="219"/>
      <c r="R3421" s="498"/>
    </row>
    <row r="3422" spans="1:18" hidden="1" outlineLevel="2">
      <c r="A3422" s="7" t="s">
        <v>41</v>
      </c>
      <c r="B3422" s="7" t="s">
        <v>41</v>
      </c>
      <c r="D3422" s="96" t="s">
        <v>3952</v>
      </c>
      <c r="E3422" s="58" t="s">
        <v>6388</v>
      </c>
      <c r="F3422" s="17"/>
      <c r="G3422" s="18"/>
      <c r="H3422" s="19"/>
      <c r="I3422" s="26" t="s">
        <v>346</v>
      </c>
      <c r="J3422" s="26" t="s">
        <v>3452</v>
      </c>
      <c r="K3422" s="33" t="s">
        <v>105</v>
      </c>
      <c r="L3422" s="31" t="s">
        <v>84</v>
      </c>
      <c r="M3422" s="203"/>
      <c r="N3422" s="256"/>
      <c r="O3422" s="171"/>
      <c r="P3422" s="171"/>
      <c r="Q3422" s="218"/>
      <c r="R3422" s="498"/>
    </row>
    <row r="3423" spans="1:18" hidden="1" outlineLevel="2">
      <c r="A3423" s="7" t="s">
        <v>41</v>
      </c>
      <c r="B3423" s="7" t="s">
        <v>41</v>
      </c>
      <c r="D3423" s="96" t="s">
        <v>3952</v>
      </c>
      <c r="E3423" s="58" t="s">
        <v>6388</v>
      </c>
      <c r="F3423" s="17"/>
      <c r="G3423" s="18"/>
      <c r="H3423" s="19"/>
      <c r="I3423" s="54" t="s">
        <v>347</v>
      </c>
      <c r="J3423" s="54" t="s">
        <v>3453</v>
      </c>
      <c r="K3423" s="73" t="s">
        <v>132</v>
      </c>
      <c r="L3423" s="55" t="s">
        <v>84</v>
      </c>
      <c r="M3423" s="203"/>
      <c r="N3423" s="256"/>
      <c r="O3423" s="171"/>
      <c r="P3423" s="171"/>
      <c r="Q3423" s="218"/>
      <c r="R3423" s="498"/>
    </row>
    <row r="3424" spans="1:18" hidden="1" outlineLevel="2">
      <c r="A3424" s="7" t="s">
        <v>41</v>
      </c>
      <c r="B3424" s="7" t="s">
        <v>41</v>
      </c>
      <c r="D3424" s="96" t="s">
        <v>3952</v>
      </c>
      <c r="E3424" s="58" t="s">
        <v>6388</v>
      </c>
      <c r="F3424" s="17"/>
      <c r="G3424" s="18"/>
      <c r="H3424" s="19"/>
      <c r="I3424" s="34" t="str">
        <f>"4471"</f>
        <v>4471</v>
      </c>
      <c r="J3424" s="34" t="s">
        <v>3454</v>
      </c>
      <c r="K3424" s="36" t="s">
        <v>132</v>
      </c>
      <c r="L3424" s="74" t="s">
        <v>84</v>
      </c>
      <c r="M3424" s="166"/>
      <c r="N3424" s="271"/>
      <c r="O3424" s="275"/>
      <c r="P3424" s="272"/>
      <c r="Q3424" s="227"/>
      <c r="R3424" s="498"/>
    </row>
    <row r="3425" spans="1:18" hidden="1" outlineLevel="2">
      <c r="A3425" s="7" t="s">
        <v>41</v>
      </c>
      <c r="B3425" s="7" t="s">
        <v>41</v>
      </c>
      <c r="D3425" s="96" t="s">
        <v>3952</v>
      </c>
      <c r="E3425" s="58" t="s">
        <v>6388</v>
      </c>
      <c r="F3425" s="17"/>
      <c r="G3425" s="18"/>
      <c r="H3425" s="19"/>
      <c r="I3425" s="26" t="str">
        <f>"1227"</f>
        <v>1227</v>
      </c>
      <c r="J3425" s="26" t="s">
        <v>3455</v>
      </c>
      <c r="K3425" s="33" t="s">
        <v>132</v>
      </c>
      <c r="L3425" s="31" t="s">
        <v>84</v>
      </c>
      <c r="M3425" s="281"/>
      <c r="N3425" s="282"/>
      <c r="O3425" s="272"/>
      <c r="P3425" s="272"/>
      <c r="Q3425" s="227"/>
      <c r="R3425" s="498"/>
    </row>
    <row r="3426" spans="1:18" hidden="1" outlineLevel="2">
      <c r="A3426" s="7" t="s">
        <v>41</v>
      </c>
      <c r="B3426" s="7" t="s">
        <v>41</v>
      </c>
      <c r="D3426" s="96" t="s">
        <v>3952</v>
      </c>
      <c r="E3426" s="58" t="s">
        <v>6388</v>
      </c>
      <c r="F3426" s="17"/>
      <c r="G3426" s="18"/>
      <c r="H3426" s="19"/>
      <c r="I3426" s="20" t="s">
        <v>348</v>
      </c>
      <c r="J3426" s="20" t="s">
        <v>3456</v>
      </c>
      <c r="K3426" s="24"/>
      <c r="L3426" s="25" t="s">
        <v>84</v>
      </c>
      <c r="M3426" s="259"/>
      <c r="N3426" s="260"/>
      <c r="O3426" s="88"/>
      <c r="P3426" s="88"/>
      <c r="Q3426" s="214" t="s">
        <v>688</v>
      </c>
      <c r="R3426" s="498"/>
    </row>
    <row r="3427" spans="1:18" hidden="1" outlineLevel="2">
      <c r="A3427" s="7" t="s">
        <v>41</v>
      </c>
      <c r="B3427" s="7" t="s">
        <v>41</v>
      </c>
      <c r="D3427" s="96" t="s">
        <v>3952</v>
      </c>
      <c r="E3427" s="58" t="s">
        <v>6388</v>
      </c>
      <c r="F3427" s="17"/>
      <c r="G3427" s="18"/>
      <c r="H3427" s="19"/>
      <c r="I3427" s="26" t="s">
        <v>349</v>
      </c>
      <c r="J3427" s="26" t="s">
        <v>3457</v>
      </c>
      <c r="K3427" s="33" t="s">
        <v>132</v>
      </c>
      <c r="L3427" s="31" t="s">
        <v>84</v>
      </c>
      <c r="M3427" s="259"/>
      <c r="N3427" s="260"/>
      <c r="O3427" s="89" t="s">
        <v>771</v>
      </c>
      <c r="P3427" s="88" t="s">
        <v>132</v>
      </c>
      <c r="Q3427" s="214" t="s">
        <v>688</v>
      </c>
      <c r="R3427" s="498"/>
    </row>
    <row r="3428" spans="1:18" hidden="1" outlineLevel="2">
      <c r="A3428" s="7" t="s">
        <v>41</v>
      </c>
      <c r="B3428" s="7" t="s">
        <v>41</v>
      </c>
      <c r="D3428" s="96" t="s">
        <v>3952</v>
      </c>
      <c r="E3428" s="58" t="s">
        <v>6388</v>
      </c>
      <c r="F3428" s="17"/>
      <c r="G3428" s="18"/>
      <c r="H3428" s="19"/>
      <c r="I3428" s="26" t="s">
        <v>350</v>
      </c>
      <c r="J3428" s="26" t="s">
        <v>3341</v>
      </c>
      <c r="K3428" s="33" t="s">
        <v>132</v>
      </c>
      <c r="L3428" s="31" t="s">
        <v>84</v>
      </c>
      <c r="M3428" s="203"/>
      <c r="N3428" s="256"/>
      <c r="O3428" s="171"/>
      <c r="P3428" s="171"/>
      <c r="Q3428" s="218"/>
      <c r="R3428" s="498"/>
    </row>
    <row r="3429" spans="1:18" hidden="1" outlineLevel="2">
      <c r="A3429" s="7" t="s">
        <v>41</v>
      </c>
      <c r="B3429" s="7" t="s">
        <v>41</v>
      </c>
      <c r="D3429" s="96" t="s">
        <v>3952</v>
      </c>
      <c r="E3429" s="58" t="s">
        <v>6388</v>
      </c>
      <c r="F3429" s="17"/>
      <c r="G3429" s="18"/>
      <c r="H3429" s="19"/>
      <c r="I3429" s="26" t="s">
        <v>351</v>
      </c>
      <c r="J3429" s="26" t="s">
        <v>3342</v>
      </c>
      <c r="K3429" s="33" t="s">
        <v>132</v>
      </c>
      <c r="L3429" s="31" t="s">
        <v>84</v>
      </c>
      <c r="M3429" s="203"/>
      <c r="N3429" s="256"/>
      <c r="O3429" s="171"/>
      <c r="P3429" s="171"/>
      <c r="Q3429" s="218"/>
      <c r="R3429" s="498"/>
    </row>
    <row r="3430" spans="1:18" hidden="1" outlineLevel="2">
      <c r="A3430" s="7" t="s">
        <v>41</v>
      </c>
      <c r="B3430" s="7" t="s">
        <v>41</v>
      </c>
      <c r="D3430" s="96" t="s">
        <v>3952</v>
      </c>
      <c r="E3430" s="58" t="s">
        <v>6388</v>
      </c>
      <c r="F3430" s="17"/>
      <c r="G3430" s="18"/>
      <c r="H3430" s="19"/>
      <c r="I3430" s="26" t="s">
        <v>352</v>
      </c>
      <c r="J3430" s="26" t="s">
        <v>353</v>
      </c>
      <c r="K3430" s="33" t="s">
        <v>105</v>
      </c>
      <c r="L3430" s="31" t="s">
        <v>84</v>
      </c>
      <c r="M3430" s="203"/>
      <c r="N3430" s="256"/>
      <c r="O3430" s="171"/>
      <c r="P3430" s="171"/>
      <c r="Q3430" s="218"/>
      <c r="R3430" s="498"/>
    </row>
    <row r="3431" spans="1:18" ht="13.5" hidden="1" outlineLevel="2" thickBot="1">
      <c r="A3431" s="7" t="s">
        <v>41</v>
      </c>
      <c r="B3431" s="7" t="s">
        <v>41</v>
      </c>
      <c r="D3431" s="96" t="s">
        <v>3952</v>
      </c>
      <c r="E3431" s="58" t="s">
        <v>6388</v>
      </c>
      <c r="F3431" s="38"/>
      <c r="G3431" s="39"/>
      <c r="H3431" s="40"/>
      <c r="I3431" s="48" t="s">
        <v>352</v>
      </c>
      <c r="J3431" s="48" t="s">
        <v>353</v>
      </c>
      <c r="K3431" s="273" t="s">
        <v>105</v>
      </c>
      <c r="L3431" s="60" t="s">
        <v>84</v>
      </c>
      <c r="M3431" s="261"/>
      <c r="N3431" s="262"/>
      <c r="O3431" s="266"/>
      <c r="P3431" s="266"/>
      <c r="Q3431" s="221"/>
      <c r="R3431" s="498"/>
    </row>
    <row r="3432" spans="1:18" ht="13.5" hidden="1" outlineLevel="2" thickBot="1">
      <c r="A3432" s="7" t="s">
        <v>41</v>
      </c>
      <c r="B3432" s="7" t="s">
        <v>41</v>
      </c>
      <c r="D3432" s="96" t="s">
        <v>3952</v>
      </c>
      <c r="E3432" s="58" t="s">
        <v>6388</v>
      </c>
      <c r="F3432" s="198"/>
      <c r="G3432" s="198"/>
      <c r="H3432" s="198"/>
      <c r="I3432" s="198"/>
      <c r="J3432" s="198"/>
      <c r="K3432" s="198"/>
      <c r="L3432" s="198"/>
      <c r="M3432" s="9"/>
      <c r="N3432" s="9"/>
      <c r="O3432" s="9"/>
      <c r="P3432" s="9"/>
      <c r="Q3432" s="7"/>
    </row>
    <row r="3433" spans="1:18" ht="13.5" outlineLevel="1" collapsed="1" thickBot="1">
      <c r="A3433" s="7" t="s">
        <v>41</v>
      </c>
      <c r="B3433" s="7" t="s">
        <v>41</v>
      </c>
      <c r="D3433" s="96" t="s">
        <v>3952</v>
      </c>
      <c r="E3433" s="3" t="s">
        <v>6389</v>
      </c>
      <c r="F3433" s="13" t="s">
        <v>473</v>
      </c>
      <c r="G3433" s="14">
        <v>146</v>
      </c>
      <c r="H3433" s="14">
        <v>51</v>
      </c>
      <c r="I3433" s="1198" t="s">
        <v>4038</v>
      </c>
      <c r="J3433" s="1199"/>
      <c r="K3433" s="1199"/>
      <c r="L3433" s="1200"/>
      <c r="M3433" s="121" t="s">
        <v>87</v>
      </c>
      <c r="N3433" s="15"/>
      <c r="O3433" s="1190" t="s">
        <v>4051</v>
      </c>
      <c r="P3433" s="1191"/>
      <c r="Q3433" s="212" t="s">
        <v>109</v>
      </c>
    </row>
    <row r="3434" spans="1:18" hidden="1" outlineLevel="2">
      <c r="A3434" s="7" t="s">
        <v>41</v>
      </c>
      <c r="B3434" s="7" t="s">
        <v>41</v>
      </c>
      <c r="D3434" s="96" t="s">
        <v>3952</v>
      </c>
      <c r="E3434" s="58" t="s">
        <v>6389</v>
      </c>
      <c r="F3434" s="17"/>
      <c r="G3434" s="18"/>
      <c r="H3434" s="19"/>
      <c r="I3434" s="26" t="s">
        <v>266</v>
      </c>
      <c r="J3434" s="26" t="s">
        <v>3428</v>
      </c>
      <c r="K3434" s="26"/>
      <c r="L3434" s="27" t="s">
        <v>688</v>
      </c>
      <c r="M3434" s="59"/>
      <c r="N3434" s="10"/>
      <c r="O3434" s="26"/>
      <c r="P3434" s="26"/>
      <c r="Q3434" s="222" t="s">
        <v>688</v>
      </c>
      <c r="R3434" s="498"/>
    </row>
    <row r="3435" spans="1:18" hidden="1" outlineLevel="2">
      <c r="A3435" s="7" t="s">
        <v>41</v>
      </c>
      <c r="B3435" s="7" t="s">
        <v>41</v>
      </c>
      <c r="D3435" s="96" t="s">
        <v>3952</v>
      </c>
      <c r="E3435" s="58" t="s">
        <v>6389</v>
      </c>
      <c r="F3435" s="17"/>
      <c r="G3435" s="18"/>
      <c r="H3435" s="19"/>
      <c r="I3435" s="26" t="s">
        <v>267</v>
      </c>
      <c r="J3435" s="26" t="s">
        <v>3429</v>
      </c>
      <c r="K3435" s="26" t="s">
        <v>132</v>
      </c>
      <c r="L3435" s="27" t="s">
        <v>688</v>
      </c>
      <c r="M3435" s="71"/>
      <c r="N3435" s="72"/>
      <c r="O3435" s="47" t="s">
        <v>743</v>
      </c>
      <c r="P3435" s="26" t="s">
        <v>132</v>
      </c>
      <c r="Q3435" s="214" t="s">
        <v>688</v>
      </c>
      <c r="R3435" s="498"/>
    </row>
    <row r="3436" spans="1:18" hidden="1" outlineLevel="2">
      <c r="A3436" s="7" t="s">
        <v>41</v>
      </c>
      <c r="B3436" s="7" t="s">
        <v>41</v>
      </c>
      <c r="D3436" s="96" t="s">
        <v>3952</v>
      </c>
      <c r="E3436" s="58" t="s">
        <v>6389</v>
      </c>
      <c r="F3436" s="17"/>
      <c r="G3436" s="18"/>
      <c r="H3436" s="19"/>
      <c r="I3436" s="26" t="s">
        <v>268</v>
      </c>
      <c r="J3436" s="26" t="s">
        <v>3430</v>
      </c>
      <c r="K3436" s="26" t="s">
        <v>269</v>
      </c>
      <c r="L3436" s="27" t="s">
        <v>84</v>
      </c>
      <c r="M3436" s="97" t="s">
        <v>87</v>
      </c>
      <c r="N3436" s="715" t="s">
        <v>34</v>
      </c>
      <c r="O3436" s="65" t="s">
        <v>4034</v>
      </c>
      <c r="P3436" s="26" t="s">
        <v>796</v>
      </c>
      <c r="Q3436" s="214" t="s">
        <v>688</v>
      </c>
      <c r="R3436" s="498"/>
    </row>
    <row r="3437" spans="1:18" hidden="1" outlineLevel="2">
      <c r="A3437" s="7" t="s">
        <v>41</v>
      </c>
      <c r="B3437" s="7" t="s">
        <v>41</v>
      </c>
      <c r="D3437" s="96" t="s">
        <v>3952</v>
      </c>
      <c r="E3437" s="58" t="s">
        <v>6389</v>
      </c>
      <c r="F3437" s="17"/>
      <c r="G3437" s="18"/>
      <c r="H3437" s="19"/>
      <c r="I3437" s="26" t="s">
        <v>270</v>
      </c>
      <c r="J3437" s="26" t="s">
        <v>3396</v>
      </c>
      <c r="K3437" s="26" t="s">
        <v>132</v>
      </c>
      <c r="L3437" s="27" t="s">
        <v>84</v>
      </c>
      <c r="M3437" s="123"/>
      <c r="N3437" s="124"/>
      <c r="O3437" s="127"/>
      <c r="P3437" s="127"/>
      <c r="Q3437" s="218"/>
      <c r="R3437" s="498"/>
    </row>
    <row r="3438" spans="1:18" hidden="1" outlineLevel="2">
      <c r="A3438" s="7" t="s">
        <v>41</v>
      </c>
      <c r="B3438" s="7" t="s">
        <v>41</v>
      </c>
      <c r="D3438" s="96" t="s">
        <v>3952</v>
      </c>
      <c r="E3438" s="58" t="s">
        <v>6389</v>
      </c>
      <c r="F3438" s="17"/>
      <c r="G3438" s="18"/>
      <c r="H3438" s="19"/>
      <c r="I3438" s="26" t="s">
        <v>271</v>
      </c>
      <c r="J3438" s="26" t="s">
        <v>3411</v>
      </c>
      <c r="K3438" s="26" t="s">
        <v>132</v>
      </c>
      <c r="L3438" s="27" t="s">
        <v>84</v>
      </c>
      <c r="M3438" s="123"/>
      <c r="N3438" s="124"/>
      <c r="O3438" s="127"/>
      <c r="P3438" s="127"/>
      <c r="Q3438" s="218"/>
      <c r="R3438" s="498"/>
    </row>
    <row r="3439" spans="1:18" ht="13.5" hidden="1" outlineLevel="2" thickBot="1">
      <c r="A3439" s="7" t="s">
        <v>41</v>
      </c>
      <c r="B3439" s="7" t="s">
        <v>41</v>
      </c>
      <c r="D3439" s="96" t="s">
        <v>3952</v>
      </c>
      <c r="E3439" s="58" t="s">
        <v>6389</v>
      </c>
      <c r="F3439" s="38"/>
      <c r="G3439" s="39"/>
      <c r="H3439" s="40"/>
      <c r="I3439" s="48" t="s">
        <v>272</v>
      </c>
      <c r="J3439" s="48" t="s">
        <v>3431</v>
      </c>
      <c r="K3439" s="48" t="s">
        <v>132</v>
      </c>
      <c r="L3439" s="49" t="s">
        <v>84</v>
      </c>
      <c r="M3439" s="139"/>
      <c r="N3439" s="140"/>
      <c r="O3439" s="151"/>
      <c r="P3439" s="151"/>
      <c r="Q3439" s="221"/>
      <c r="R3439" s="498"/>
    </row>
    <row r="3440" spans="1:18" ht="13.5" hidden="1" outlineLevel="2" thickBot="1">
      <c r="A3440" s="7" t="s">
        <v>41</v>
      </c>
      <c r="B3440" s="7" t="s">
        <v>41</v>
      </c>
      <c r="D3440" s="96" t="s">
        <v>3952</v>
      </c>
      <c r="E3440" s="58" t="s">
        <v>6389</v>
      </c>
      <c r="F3440" s="198"/>
      <c r="G3440" s="198"/>
      <c r="H3440" s="198"/>
      <c r="I3440" s="198"/>
      <c r="J3440" s="198"/>
      <c r="K3440" s="198"/>
      <c r="L3440" s="198"/>
      <c r="M3440" s="9"/>
      <c r="N3440" s="9"/>
      <c r="O3440" s="9"/>
      <c r="P3440" s="9"/>
      <c r="Q3440" s="7"/>
    </row>
    <row r="3441" spans="1:18" ht="13.5" outlineLevel="1" collapsed="1" thickBot="1">
      <c r="A3441" s="7" t="s">
        <v>41</v>
      </c>
      <c r="B3441" s="7" t="s">
        <v>41</v>
      </c>
      <c r="D3441" s="96" t="s">
        <v>3952</v>
      </c>
      <c r="E3441" s="3" t="s">
        <v>6390</v>
      </c>
      <c r="F3441" s="13" t="s">
        <v>35</v>
      </c>
      <c r="G3441" s="14">
        <v>144</v>
      </c>
      <c r="H3441" s="14">
        <v>51</v>
      </c>
      <c r="I3441" s="1198" t="s">
        <v>4039</v>
      </c>
      <c r="J3441" s="1199"/>
      <c r="K3441" s="1199"/>
      <c r="L3441" s="1200"/>
      <c r="M3441" s="121" t="s">
        <v>87</v>
      </c>
      <c r="N3441" s="15"/>
      <c r="O3441" s="1190"/>
      <c r="P3441" s="1191"/>
      <c r="Q3441" s="64" t="s">
        <v>84</v>
      </c>
    </row>
    <row r="3442" spans="1:18" ht="13" hidden="1" customHeight="1" outlineLevel="2">
      <c r="A3442" s="7" t="s">
        <v>41</v>
      </c>
      <c r="B3442" s="7" t="s">
        <v>41</v>
      </c>
      <c r="D3442" s="96" t="s">
        <v>3952</v>
      </c>
      <c r="E3442" s="58" t="s">
        <v>6390</v>
      </c>
      <c r="F3442" s="17"/>
      <c r="G3442" s="18"/>
      <c r="H3442" s="19"/>
      <c r="I3442" s="26" t="str">
        <f>"5463"</f>
        <v>5463</v>
      </c>
      <c r="J3442" s="26" t="s">
        <v>3450</v>
      </c>
      <c r="K3442" s="33" t="s">
        <v>132</v>
      </c>
      <c r="L3442" s="31" t="s">
        <v>688</v>
      </c>
      <c r="M3442" s="254"/>
      <c r="N3442" s="252"/>
      <c r="O3442" s="89" t="s">
        <v>785</v>
      </c>
      <c r="P3442" s="88" t="s">
        <v>132</v>
      </c>
      <c r="Q3442" s="214" t="s">
        <v>688</v>
      </c>
      <c r="R3442" s="498"/>
    </row>
    <row r="3443" spans="1:18" hidden="1" outlineLevel="2">
      <c r="A3443" s="7" t="s">
        <v>41</v>
      </c>
      <c r="B3443" s="7" t="s">
        <v>41</v>
      </c>
      <c r="D3443" s="96" t="s">
        <v>3952</v>
      </c>
      <c r="E3443" s="58" t="s">
        <v>6390</v>
      </c>
      <c r="F3443" s="17"/>
      <c r="G3443" s="18"/>
      <c r="H3443" s="19"/>
      <c r="I3443" s="20" t="s">
        <v>345</v>
      </c>
      <c r="J3443" s="20" t="s">
        <v>3451</v>
      </c>
      <c r="K3443" s="24"/>
      <c r="L3443" s="25" t="s">
        <v>84</v>
      </c>
      <c r="M3443" s="205"/>
      <c r="N3443" s="255"/>
      <c r="O3443" s="270"/>
      <c r="P3443" s="270"/>
      <c r="Q3443" s="219"/>
      <c r="R3443" s="498"/>
    </row>
    <row r="3444" spans="1:18" hidden="1" outlineLevel="2">
      <c r="A3444" s="7" t="s">
        <v>41</v>
      </c>
      <c r="B3444" s="7" t="s">
        <v>41</v>
      </c>
      <c r="D3444" s="96" t="s">
        <v>3952</v>
      </c>
      <c r="E3444" s="58" t="s">
        <v>6390</v>
      </c>
      <c r="F3444" s="17"/>
      <c r="G3444" s="18"/>
      <c r="H3444" s="19"/>
      <c r="I3444" s="26" t="s">
        <v>346</v>
      </c>
      <c r="J3444" s="26" t="s">
        <v>3452</v>
      </c>
      <c r="K3444" s="33" t="s">
        <v>105</v>
      </c>
      <c r="L3444" s="31" t="s">
        <v>84</v>
      </c>
      <c r="M3444" s="203"/>
      <c r="N3444" s="256"/>
      <c r="O3444" s="171"/>
      <c r="P3444" s="171"/>
      <c r="Q3444" s="218"/>
      <c r="R3444" s="498"/>
    </row>
    <row r="3445" spans="1:18" hidden="1" outlineLevel="2">
      <c r="A3445" s="7" t="s">
        <v>41</v>
      </c>
      <c r="B3445" s="7" t="s">
        <v>41</v>
      </c>
      <c r="D3445" s="96" t="s">
        <v>3952</v>
      </c>
      <c r="E3445" s="58" t="s">
        <v>6390</v>
      </c>
      <c r="F3445" s="17"/>
      <c r="G3445" s="18"/>
      <c r="H3445" s="19"/>
      <c r="I3445" s="54" t="s">
        <v>347</v>
      </c>
      <c r="J3445" s="54" t="s">
        <v>3453</v>
      </c>
      <c r="K3445" s="73" t="s">
        <v>132</v>
      </c>
      <c r="L3445" s="55" t="s">
        <v>84</v>
      </c>
      <c r="M3445" s="203"/>
      <c r="N3445" s="256"/>
      <c r="O3445" s="171"/>
      <c r="P3445" s="171"/>
      <c r="Q3445" s="218"/>
      <c r="R3445" s="498"/>
    </row>
    <row r="3446" spans="1:18" hidden="1" outlineLevel="2">
      <c r="A3446" s="7" t="s">
        <v>41</v>
      </c>
      <c r="B3446" s="7" t="s">
        <v>41</v>
      </c>
      <c r="D3446" s="96" t="s">
        <v>3952</v>
      </c>
      <c r="E3446" s="58" t="s">
        <v>6390</v>
      </c>
      <c r="F3446" s="17"/>
      <c r="G3446" s="18"/>
      <c r="H3446" s="19"/>
      <c r="I3446" s="34" t="str">
        <f>"4471"</f>
        <v>4471</v>
      </c>
      <c r="J3446" s="34" t="s">
        <v>3454</v>
      </c>
      <c r="K3446" s="36" t="s">
        <v>132</v>
      </c>
      <c r="L3446" s="74" t="s">
        <v>84</v>
      </c>
      <c r="M3446" s="166"/>
      <c r="N3446" s="271"/>
      <c r="O3446" s="275"/>
      <c r="P3446" s="272"/>
      <c r="Q3446" s="227"/>
      <c r="R3446" s="498"/>
    </row>
    <row r="3447" spans="1:18" hidden="1" outlineLevel="2">
      <c r="A3447" s="7" t="s">
        <v>41</v>
      </c>
      <c r="B3447" s="7" t="s">
        <v>41</v>
      </c>
      <c r="D3447" s="96" t="s">
        <v>3952</v>
      </c>
      <c r="E3447" s="58" t="s">
        <v>6390</v>
      </c>
      <c r="F3447" s="17"/>
      <c r="G3447" s="18"/>
      <c r="H3447" s="19"/>
      <c r="I3447" s="26" t="str">
        <f>"1227"</f>
        <v>1227</v>
      </c>
      <c r="J3447" s="26" t="s">
        <v>3455</v>
      </c>
      <c r="K3447" s="33" t="s">
        <v>132</v>
      </c>
      <c r="L3447" s="31" t="s">
        <v>84</v>
      </c>
      <c r="M3447" s="281"/>
      <c r="N3447" s="282"/>
      <c r="O3447" s="272"/>
      <c r="P3447" s="272"/>
      <c r="Q3447" s="227"/>
      <c r="R3447" s="498"/>
    </row>
    <row r="3448" spans="1:18" hidden="1" outlineLevel="2">
      <c r="A3448" s="7" t="s">
        <v>41</v>
      </c>
      <c r="B3448" s="7" t="s">
        <v>41</v>
      </c>
      <c r="D3448" s="96" t="s">
        <v>3952</v>
      </c>
      <c r="E3448" s="58" t="s">
        <v>6390</v>
      </c>
      <c r="F3448" s="17"/>
      <c r="G3448" s="18"/>
      <c r="H3448" s="19"/>
      <c r="I3448" s="20" t="s">
        <v>348</v>
      </c>
      <c r="J3448" s="20" t="s">
        <v>3456</v>
      </c>
      <c r="K3448" s="24"/>
      <c r="L3448" s="25" t="s">
        <v>84</v>
      </c>
      <c r="M3448" s="259"/>
      <c r="N3448" s="260"/>
      <c r="O3448" s="88"/>
      <c r="P3448" s="88"/>
      <c r="Q3448" s="214" t="s">
        <v>688</v>
      </c>
      <c r="R3448" s="498"/>
    </row>
    <row r="3449" spans="1:18" hidden="1" outlineLevel="2">
      <c r="A3449" s="7" t="s">
        <v>41</v>
      </c>
      <c r="B3449" s="7" t="s">
        <v>41</v>
      </c>
      <c r="D3449" s="96" t="s">
        <v>3952</v>
      </c>
      <c r="E3449" s="58" t="s">
        <v>6390</v>
      </c>
      <c r="F3449" s="17"/>
      <c r="G3449" s="18"/>
      <c r="H3449" s="19"/>
      <c r="I3449" s="26" t="s">
        <v>349</v>
      </c>
      <c r="J3449" s="26" t="s">
        <v>3457</v>
      </c>
      <c r="K3449" s="33" t="s">
        <v>132</v>
      </c>
      <c r="L3449" s="31" t="s">
        <v>84</v>
      </c>
      <c r="M3449" s="259"/>
      <c r="N3449" s="260"/>
      <c r="O3449" s="89" t="s">
        <v>774</v>
      </c>
      <c r="P3449" s="88" t="s">
        <v>132</v>
      </c>
      <c r="Q3449" s="214" t="s">
        <v>688</v>
      </c>
      <c r="R3449" s="498"/>
    </row>
    <row r="3450" spans="1:18" hidden="1" outlineLevel="2">
      <c r="A3450" s="7" t="s">
        <v>41</v>
      </c>
      <c r="B3450" s="7" t="s">
        <v>41</v>
      </c>
      <c r="D3450" s="96" t="s">
        <v>3952</v>
      </c>
      <c r="E3450" s="58" t="s">
        <v>6390</v>
      </c>
      <c r="F3450" s="17"/>
      <c r="G3450" s="18"/>
      <c r="H3450" s="19"/>
      <c r="I3450" s="26" t="s">
        <v>350</v>
      </c>
      <c r="J3450" s="26" t="s">
        <v>3341</v>
      </c>
      <c r="K3450" s="33" t="s">
        <v>132</v>
      </c>
      <c r="L3450" s="31" t="s">
        <v>84</v>
      </c>
      <c r="M3450" s="203"/>
      <c r="N3450" s="256"/>
      <c r="O3450" s="171"/>
      <c r="P3450" s="171"/>
      <c r="Q3450" s="218"/>
      <c r="R3450" s="498"/>
    </row>
    <row r="3451" spans="1:18" hidden="1" outlineLevel="2">
      <c r="A3451" s="7" t="s">
        <v>41</v>
      </c>
      <c r="B3451" s="7" t="s">
        <v>41</v>
      </c>
      <c r="D3451" s="96" t="s">
        <v>3952</v>
      </c>
      <c r="E3451" s="58" t="s">
        <v>6390</v>
      </c>
      <c r="F3451" s="17"/>
      <c r="G3451" s="18"/>
      <c r="H3451" s="19"/>
      <c r="I3451" s="26" t="s">
        <v>351</v>
      </c>
      <c r="J3451" s="26" t="s">
        <v>3342</v>
      </c>
      <c r="K3451" s="33" t="s">
        <v>132</v>
      </c>
      <c r="L3451" s="31" t="s">
        <v>84</v>
      </c>
      <c r="M3451" s="203"/>
      <c r="N3451" s="256"/>
      <c r="O3451" s="171"/>
      <c r="P3451" s="171"/>
      <c r="Q3451" s="218"/>
      <c r="R3451" s="498"/>
    </row>
    <row r="3452" spans="1:18" hidden="1" outlineLevel="2">
      <c r="A3452" s="7" t="s">
        <v>41</v>
      </c>
      <c r="B3452" s="7" t="s">
        <v>41</v>
      </c>
      <c r="D3452" s="96" t="s">
        <v>3952</v>
      </c>
      <c r="E3452" s="58" t="s">
        <v>6390</v>
      </c>
      <c r="F3452" s="17"/>
      <c r="G3452" s="18"/>
      <c r="H3452" s="19"/>
      <c r="I3452" s="26" t="s">
        <v>352</v>
      </c>
      <c r="J3452" s="26" t="s">
        <v>353</v>
      </c>
      <c r="K3452" s="33" t="s">
        <v>105</v>
      </c>
      <c r="L3452" s="31" t="s">
        <v>84</v>
      </c>
      <c r="M3452" s="203"/>
      <c r="N3452" s="256"/>
      <c r="O3452" s="171"/>
      <c r="P3452" s="171"/>
      <c r="Q3452" s="218"/>
      <c r="R3452" s="498"/>
    </row>
    <row r="3453" spans="1:18" ht="13.5" hidden="1" outlineLevel="2" thickBot="1">
      <c r="A3453" s="7" t="s">
        <v>41</v>
      </c>
      <c r="B3453" s="7" t="s">
        <v>41</v>
      </c>
      <c r="D3453" s="96" t="s">
        <v>3952</v>
      </c>
      <c r="E3453" s="58" t="s">
        <v>6390</v>
      </c>
      <c r="F3453" s="38"/>
      <c r="G3453" s="39"/>
      <c r="H3453" s="40"/>
      <c r="I3453" s="48" t="s">
        <v>352</v>
      </c>
      <c r="J3453" s="48" t="s">
        <v>353</v>
      </c>
      <c r="K3453" s="273" t="s">
        <v>105</v>
      </c>
      <c r="L3453" s="60" t="s">
        <v>84</v>
      </c>
      <c r="M3453" s="261"/>
      <c r="N3453" s="262"/>
      <c r="O3453" s="266"/>
      <c r="P3453" s="266"/>
      <c r="Q3453" s="221"/>
      <c r="R3453" s="498"/>
    </row>
    <row r="3454" spans="1:18" ht="13.5" hidden="1" outlineLevel="2" thickBot="1">
      <c r="A3454" s="7" t="s">
        <v>41</v>
      </c>
      <c r="B3454" s="7" t="s">
        <v>41</v>
      </c>
      <c r="D3454" s="96" t="s">
        <v>3952</v>
      </c>
      <c r="E3454" s="58" t="s">
        <v>6390</v>
      </c>
      <c r="F3454" s="198"/>
      <c r="G3454" s="198"/>
      <c r="H3454" s="198"/>
      <c r="I3454" s="198"/>
      <c r="J3454" s="198"/>
      <c r="K3454" s="198"/>
      <c r="L3454" s="198"/>
      <c r="M3454" s="9"/>
      <c r="N3454" s="9"/>
      <c r="O3454" s="9"/>
      <c r="P3454" s="9"/>
      <c r="Q3454" s="7"/>
    </row>
    <row r="3455" spans="1:18" ht="13.5" outlineLevel="1" collapsed="1" thickBot="1">
      <c r="A3455" s="7" t="s">
        <v>41</v>
      </c>
      <c r="B3455" s="7" t="s">
        <v>41</v>
      </c>
      <c r="D3455" s="96" t="s">
        <v>3952</v>
      </c>
      <c r="E3455" s="3" t="s">
        <v>6391</v>
      </c>
      <c r="F3455" s="13" t="s">
        <v>473</v>
      </c>
      <c r="G3455" s="14">
        <v>146</v>
      </c>
      <c r="H3455" s="14">
        <v>51</v>
      </c>
      <c r="I3455" s="1198" t="s">
        <v>4040</v>
      </c>
      <c r="J3455" s="1199"/>
      <c r="K3455" s="1199"/>
      <c r="L3455" s="1200"/>
      <c r="M3455" s="121" t="s">
        <v>87</v>
      </c>
      <c r="N3455" s="15"/>
      <c r="O3455" s="1190" t="s">
        <v>4052</v>
      </c>
      <c r="P3455" s="1191"/>
      <c r="Q3455" s="212" t="s">
        <v>109</v>
      </c>
    </row>
    <row r="3456" spans="1:18" hidden="1" outlineLevel="2">
      <c r="A3456" s="7" t="s">
        <v>41</v>
      </c>
      <c r="B3456" s="7" t="s">
        <v>41</v>
      </c>
      <c r="D3456" s="96" t="s">
        <v>3952</v>
      </c>
      <c r="E3456" s="58" t="s">
        <v>6391</v>
      </c>
      <c r="F3456" s="17"/>
      <c r="G3456" s="18"/>
      <c r="H3456" s="19"/>
      <c r="I3456" s="26" t="s">
        <v>266</v>
      </c>
      <c r="J3456" s="26" t="s">
        <v>3428</v>
      </c>
      <c r="K3456" s="26"/>
      <c r="L3456" s="27" t="s">
        <v>688</v>
      </c>
      <c r="M3456" s="59"/>
      <c r="N3456" s="10"/>
      <c r="O3456" s="26"/>
      <c r="P3456" s="26"/>
      <c r="Q3456" s="222" t="s">
        <v>688</v>
      </c>
      <c r="R3456" s="498"/>
    </row>
    <row r="3457" spans="1:18" hidden="1" outlineLevel="2">
      <c r="A3457" s="7" t="s">
        <v>41</v>
      </c>
      <c r="B3457" s="7" t="s">
        <v>41</v>
      </c>
      <c r="D3457" s="96" t="s">
        <v>3952</v>
      </c>
      <c r="E3457" s="58" t="s">
        <v>6391</v>
      </c>
      <c r="F3457" s="17"/>
      <c r="G3457" s="18"/>
      <c r="H3457" s="19"/>
      <c r="I3457" s="26" t="s">
        <v>267</v>
      </c>
      <c r="J3457" s="26" t="s">
        <v>3429</v>
      </c>
      <c r="K3457" s="26" t="s">
        <v>132</v>
      </c>
      <c r="L3457" s="27" t="s">
        <v>688</v>
      </c>
      <c r="M3457" s="71"/>
      <c r="N3457" s="72"/>
      <c r="O3457" s="47" t="s">
        <v>743</v>
      </c>
      <c r="P3457" s="26" t="s">
        <v>132</v>
      </c>
      <c r="Q3457" s="214" t="s">
        <v>688</v>
      </c>
      <c r="R3457" s="498"/>
    </row>
    <row r="3458" spans="1:18" hidden="1" outlineLevel="2">
      <c r="A3458" s="7" t="s">
        <v>41</v>
      </c>
      <c r="B3458" s="7" t="s">
        <v>41</v>
      </c>
      <c r="D3458" s="96" t="s">
        <v>3952</v>
      </c>
      <c r="E3458" s="58" t="s">
        <v>6391</v>
      </c>
      <c r="F3458" s="17"/>
      <c r="G3458" s="18"/>
      <c r="H3458" s="19"/>
      <c r="I3458" s="26" t="s">
        <v>268</v>
      </c>
      <c r="J3458" s="26" t="s">
        <v>3430</v>
      </c>
      <c r="K3458" s="26" t="s">
        <v>269</v>
      </c>
      <c r="L3458" s="27" t="s">
        <v>84</v>
      </c>
      <c r="M3458" s="97" t="s">
        <v>87</v>
      </c>
      <c r="N3458" s="10" t="s">
        <v>36</v>
      </c>
      <c r="O3458" s="65" t="s">
        <v>4035</v>
      </c>
      <c r="P3458" s="26" t="s">
        <v>796</v>
      </c>
      <c r="Q3458" s="214" t="s">
        <v>688</v>
      </c>
      <c r="R3458" s="498"/>
    </row>
    <row r="3459" spans="1:18" hidden="1" outlineLevel="2">
      <c r="A3459" s="7" t="s">
        <v>41</v>
      </c>
      <c r="B3459" s="7" t="s">
        <v>41</v>
      </c>
      <c r="D3459" s="96" t="s">
        <v>3952</v>
      </c>
      <c r="E3459" s="58" t="s">
        <v>6391</v>
      </c>
      <c r="F3459" s="17"/>
      <c r="G3459" s="18"/>
      <c r="H3459" s="19"/>
      <c r="I3459" s="26" t="s">
        <v>270</v>
      </c>
      <c r="J3459" s="26" t="s">
        <v>3396</v>
      </c>
      <c r="K3459" s="26" t="s">
        <v>132</v>
      </c>
      <c r="L3459" s="27" t="s">
        <v>84</v>
      </c>
      <c r="M3459" s="123"/>
      <c r="N3459" s="124"/>
      <c r="O3459" s="127"/>
      <c r="P3459" s="127"/>
      <c r="Q3459" s="218"/>
      <c r="R3459" s="498"/>
    </row>
    <row r="3460" spans="1:18" hidden="1" outlineLevel="2">
      <c r="A3460" s="7" t="s">
        <v>41</v>
      </c>
      <c r="B3460" s="7" t="s">
        <v>41</v>
      </c>
      <c r="D3460" s="96" t="s">
        <v>3952</v>
      </c>
      <c r="E3460" s="58" t="s">
        <v>6391</v>
      </c>
      <c r="F3460" s="17"/>
      <c r="G3460" s="18"/>
      <c r="H3460" s="19"/>
      <c r="I3460" s="26" t="s">
        <v>271</v>
      </c>
      <c r="J3460" s="26" t="s">
        <v>3411</v>
      </c>
      <c r="K3460" s="26" t="s">
        <v>132</v>
      </c>
      <c r="L3460" s="27" t="s">
        <v>84</v>
      </c>
      <c r="M3460" s="123"/>
      <c r="N3460" s="124"/>
      <c r="O3460" s="127"/>
      <c r="P3460" s="127"/>
      <c r="Q3460" s="218"/>
      <c r="R3460" s="498"/>
    </row>
    <row r="3461" spans="1:18" ht="13.5" hidden="1" outlineLevel="2" thickBot="1">
      <c r="A3461" s="7" t="s">
        <v>41</v>
      </c>
      <c r="B3461" s="7" t="s">
        <v>41</v>
      </c>
      <c r="D3461" s="96" t="s">
        <v>3952</v>
      </c>
      <c r="E3461" s="58" t="s">
        <v>6391</v>
      </c>
      <c r="F3461" s="38"/>
      <c r="G3461" s="39"/>
      <c r="H3461" s="40"/>
      <c r="I3461" s="48" t="s">
        <v>272</v>
      </c>
      <c r="J3461" s="48" t="s">
        <v>3431</v>
      </c>
      <c r="K3461" s="48" t="s">
        <v>132</v>
      </c>
      <c r="L3461" s="49" t="s">
        <v>84</v>
      </c>
      <c r="M3461" s="139"/>
      <c r="N3461" s="140"/>
      <c r="O3461" s="151"/>
      <c r="P3461" s="151"/>
      <c r="Q3461" s="221"/>
      <c r="R3461" s="498"/>
    </row>
    <row r="3462" spans="1:18" ht="13.5" hidden="1" outlineLevel="2" thickBot="1">
      <c r="A3462" s="7" t="s">
        <v>41</v>
      </c>
      <c r="B3462" s="7" t="s">
        <v>41</v>
      </c>
      <c r="D3462" s="96" t="s">
        <v>3952</v>
      </c>
      <c r="E3462" s="58" t="s">
        <v>6391</v>
      </c>
      <c r="F3462" s="198"/>
      <c r="G3462" s="198"/>
      <c r="H3462" s="198"/>
      <c r="I3462" s="198"/>
      <c r="J3462" s="198"/>
      <c r="K3462" s="198"/>
      <c r="L3462" s="198"/>
      <c r="M3462" s="9"/>
      <c r="N3462" s="9"/>
      <c r="O3462" s="9"/>
      <c r="P3462" s="9"/>
      <c r="Q3462" s="7"/>
    </row>
    <row r="3463" spans="1:18" ht="13.5" outlineLevel="1" collapsed="1" thickBot="1">
      <c r="A3463" s="7" t="s">
        <v>41</v>
      </c>
      <c r="B3463" s="7" t="s">
        <v>41</v>
      </c>
      <c r="D3463" s="96" t="s">
        <v>3952</v>
      </c>
      <c r="E3463" s="3" t="s">
        <v>6392</v>
      </c>
      <c r="F3463" s="13" t="s">
        <v>37</v>
      </c>
      <c r="G3463" s="14">
        <v>144</v>
      </c>
      <c r="H3463" s="14">
        <v>51</v>
      </c>
      <c r="I3463" s="1198" t="s">
        <v>4041</v>
      </c>
      <c r="J3463" s="1199"/>
      <c r="K3463" s="1199"/>
      <c r="L3463" s="1200"/>
      <c r="M3463" s="121" t="s">
        <v>87</v>
      </c>
      <c r="N3463" s="15"/>
      <c r="O3463" s="1190"/>
      <c r="P3463" s="1191"/>
      <c r="Q3463" s="64" t="s">
        <v>84</v>
      </c>
    </row>
    <row r="3464" spans="1:18" ht="13" hidden="1" customHeight="1" outlineLevel="2">
      <c r="A3464" s="7" t="s">
        <v>41</v>
      </c>
      <c r="B3464" s="7" t="s">
        <v>41</v>
      </c>
      <c r="D3464" s="96" t="s">
        <v>3952</v>
      </c>
      <c r="E3464" s="58" t="s">
        <v>6392</v>
      </c>
      <c r="F3464" s="17"/>
      <c r="G3464" s="18"/>
      <c r="H3464" s="19"/>
      <c r="I3464" s="26" t="str">
        <f>"5463"</f>
        <v>5463</v>
      </c>
      <c r="J3464" s="26" t="s">
        <v>3450</v>
      </c>
      <c r="K3464" s="33" t="s">
        <v>132</v>
      </c>
      <c r="L3464" s="31" t="s">
        <v>688</v>
      </c>
      <c r="M3464" s="254"/>
      <c r="N3464" s="252"/>
      <c r="O3464" s="89" t="s">
        <v>785</v>
      </c>
      <c r="P3464" s="88" t="s">
        <v>132</v>
      </c>
      <c r="Q3464" s="214" t="s">
        <v>688</v>
      </c>
      <c r="R3464" s="498"/>
    </row>
    <row r="3465" spans="1:18" hidden="1" outlineLevel="2">
      <c r="A3465" s="7" t="s">
        <v>41</v>
      </c>
      <c r="B3465" s="7" t="s">
        <v>41</v>
      </c>
      <c r="D3465" s="96" t="s">
        <v>3952</v>
      </c>
      <c r="E3465" s="58" t="s">
        <v>6392</v>
      </c>
      <c r="F3465" s="17"/>
      <c r="G3465" s="18"/>
      <c r="H3465" s="19"/>
      <c r="I3465" s="20" t="s">
        <v>345</v>
      </c>
      <c r="J3465" s="20" t="s">
        <v>3451</v>
      </c>
      <c r="K3465" s="24"/>
      <c r="L3465" s="25" t="s">
        <v>84</v>
      </c>
      <c r="M3465" s="205"/>
      <c r="N3465" s="255"/>
      <c r="O3465" s="270"/>
      <c r="P3465" s="270"/>
      <c r="Q3465" s="219"/>
      <c r="R3465" s="498"/>
    </row>
    <row r="3466" spans="1:18" hidden="1" outlineLevel="2">
      <c r="A3466" s="7" t="s">
        <v>41</v>
      </c>
      <c r="B3466" s="7" t="s">
        <v>41</v>
      </c>
      <c r="D3466" s="96" t="s">
        <v>3952</v>
      </c>
      <c r="E3466" s="58" t="s">
        <v>6392</v>
      </c>
      <c r="F3466" s="17"/>
      <c r="G3466" s="18"/>
      <c r="H3466" s="19"/>
      <c r="I3466" s="26" t="s">
        <v>346</v>
      </c>
      <c r="J3466" s="26" t="s">
        <v>3452</v>
      </c>
      <c r="K3466" s="33" t="s">
        <v>105</v>
      </c>
      <c r="L3466" s="31" t="s">
        <v>84</v>
      </c>
      <c r="M3466" s="203"/>
      <c r="N3466" s="256"/>
      <c r="O3466" s="171"/>
      <c r="P3466" s="171"/>
      <c r="Q3466" s="218"/>
      <c r="R3466" s="498"/>
    </row>
    <row r="3467" spans="1:18" hidden="1" outlineLevel="2">
      <c r="A3467" s="7" t="s">
        <v>41</v>
      </c>
      <c r="B3467" s="7" t="s">
        <v>41</v>
      </c>
      <c r="D3467" s="96" t="s">
        <v>3952</v>
      </c>
      <c r="E3467" s="58" t="s">
        <v>6392</v>
      </c>
      <c r="F3467" s="17"/>
      <c r="G3467" s="18"/>
      <c r="H3467" s="19"/>
      <c r="I3467" s="54" t="s">
        <v>347</v>
      </c>
      <c r="J3467" s="54" t="s">
        <v>3453</v>
      </c>
      <c r="K3467" s="73" t="s">
        <v>132</v>
      </c>
      <c r="L3467" s="55" t="s">
        <v>84</v>
      </c>
      <c r="M3467" s="203"/>
      <c r="N3467" s="256"/>
      <c r="O3467" s="171"/>
      <c r="P3467" s="171"/>
      <c r="Q3467" s="218"/>
      <c r="R3467" s="498"/>
    </row>
    <row r="3468" spans="1:18" hidden="1" outlineLevel="2">
      <c r="A3468" s="7" t="s">
        <v>41</v>
      </c>
      <c r="B3468" s="7" t="s">
        <v>41</v>
      </c>
      <c r="D3468" s="96" t="s">
        <v>3952</v>
      </c>
      <c r="E3468" s="58" t="s">
        <v>6392</v>
      </c>
      <c r="F3468" s="17"/>
      <c r="G3468" s="18"/>
      <c r="H3468" s="19"/>
      <c r="I3468" s="34" t="str">
        <f>"4471"</f>
        <v>4471</v>
      </c>
      <c r="J3468" s="34" t="s">
        <v>3454</v>
      </c>
      <c r="K3468" s="36" t="s">
        <v>132</v>
      </c>
      <c r="L3468" s="74" t="s">
        <v>84</v>
      </c>
      <c r="M3468" s="166"/>
      <c r="N3468" s="271"/>
      <c r="O3468" s="275"/>
      <c r="P3468" s="272"/>
      <c r="Q3468" s="227"/>
      <c r="R3468" s="498"/>
    </row>
    <row r="3469" spans="1:18" hidden="1" outlineLevel="2">
      <c r="A3469" s="7" t="s">
        <v>41</v>
      </c>
      <c r="B3469" s="7" t="s">
        <v>41</v>
      </c>
      <c r="D3469" s="96" t="s">
        <v>3952</v>
      </c>
      <c r="E3469" s="58" t="s">
        <v>6392</v>
      </c>
      <c r="F3469" s="17"/>
      <c r="G3469" s="18"/>
      <c r="H3469" s="19"/>
      <c r="I3469" s="26" t="str">
        <f>"1227"</f>
        <v>1227</v>
      </c>
      <c r="J3469" s="26" t="s">
        <v>3455</v>
      </c>
      <c r="K3469" s="33" t="s">
        <v>132</v>
      </c>
      <c r="L3469" s="31" t="s">
        <v>84</v>
      </c>
      <c r="M3469" s="281"/>
      <c r="N3469" s="282"/>
      <c r="O3469" s="272"/>
      <c r="P3469" s="272"/>
      <c r="Q3469" s="227"/>
      <c r="R3469" s="498"/>
    </row>
    <row r="3470" spans="1:18" hidden="1" outlineLevel="2">
      <c r="A3470" s="7" t="s">
        <v>41</v>
      </c>
      <c r="B3470" s="7" t="s">
        <v>41</v>
      </c>
      <c r="D3470" s="96" t="s">
        <v>3952</v>
      </c>
      <c r="E3470" s="58" t="s">
        <v>6392</v>
      </c>
      <c r="F3470" s="17"/>
      <c r="G3470" s="18"/>
      <c r="H3470" s="19"/>
      <c r="I3470" s="20" t="s">
        <v>348</v>
      </c>
      <c r="J3470" s="20" t="s">
        <v>3456</v>
      </c>
      <c r="K3470" s="24"/>
      <c r="L3470" s="25" t="s">
        <v>84</v>
      </c>
      <c r="M3470" s="259"/>
      <c r="N3470" s="260"/>
      <c r="O3470" s="88"/>
      <c r="P3470" s="88"/>
      <c r="Q3470" s="214" t="s">
        <v>688</v>
      </c>
      <c r="R3470" s="498"/>
    </row>
    <row r="3471" spans="1:18" hidden="1" outlineLevel="2">
      <c r="A3471" s="7" t="s">
        <v>41</v>
      </c>
      <c r="B3471" s="7" t="s">
        <v>41</v>
      </c>
      <c r="D3471" s="96" t="s">
        <v>3952</v>
      </c>
      <c r="E3471" s="58" t="s">
        <v>6392</v>
      </c>
      <c r="F3471" s="17"/>
      <c r="G3471" s="18"/>
      <c r="H3471" s="19"/>
      <c r="I3471" s="26" t="s">
        <v>349</v>
      </c>
      <c r="J3471" s="26" t="s">
        <v>3457</v>
      </c>
      <c r="K3471" s="33" t="s">
        <v>132</v>
      </c>
      <c r="L3471" s="31" t="s">
        <v>84</v>
      </c>
      <c r="M3471" s="259"/>
      <c r="N3471" s="260"/>
      <c r="O3471" s="89" t="s">
        <v>746</v>
      </c>
      <c r="P3471" s="88" t="s">
        <v>132</v>
      </c>
      <c r="Q3471" s="214" t="s">
        <v>688</v>
      </c>
      <c r="R3471" s="498"/>
    </row>
    <row r="3472" spans="1:18" hidden="1" outlineLevel="2">
      <c r="A3472" s="7" t="s">
        <v>41</v>
      </c>
      <c r="B3472" s="7" t="s">
        <v>41</v>
      </c>
      <c r="D3472" s="96" t="s">
        <v>3952</v>
      </c>
      <c r="E3472" s="58" t="s">
        <v>6392</v>
      </c>
      <c r="F3472" s="17"/>
      <c r="G3472" s="18"/>
      <c r="H3472" s="19"/>
      <c r="I3472" s="26" t="s">
        <v>350</v>
      </c>
      <c r="J3472" s="26" t="s">
        <v>3341</v>
      </c>
      <c r="K3472" s="33" t="s">
        <v>132</v>
      </c>
      <c r="L3472" s="31" t="s">
        <v>84</v>
      </c>
      <c r="M3472" s="203"/>
      <c r="N3472" s="256"/>
      <c r="O3472" s="171"/>
      <c r="P3472" s="171"/>
      <c r="Q3472" s="218"/>
      <c r="R3472" s="498"/>
    </row>
    <row r="3473" spans="1:18" hidden="1" outlineLevel="2">
      <c r="A3473" s="7" t="s">
        <v>41</v>
      </c>
      <c r="B3473" s="7" t="s">
        <v>41</v>
      </c>
      <c r="D3473" s="96" t="s">
        <v>3952</v>
      </c>
      <c r="E3473" s="58" t="s">
        <v>6392</v>
      </c>
      <c r="F3473" s="17"/>
      <c r="G3473" s="18"/>
      <c r="H3473" s="19"/>
      <c r="I3473" s="26" t="s">
        <v>351</v>
      </c>
      <c r="J3473" s="26" t="s">
        <v>3342</v>
      </c>
      <c r="K3473" s="33" t="s">
        <v>132</v>
      </c>
      <c r="L3473" s="31" t="s">
        <v>84</v>
      </c>
      <c r="M3473" s="203"/>
      <c r="N3473" s="256"/>
      <c r="O3473" s="171"/>
      <c r="P3473" s="171"/>
      <c r="Q3473" s="218"/>
      <c r="R3473" s="498"/>
    </row>
    <row r="3474" spans="1:18" hidden="1" outlineLevel="2">
      <c r="A3474" s="7" t="s">
        <v>41</v>
      </c>
      <c r="B3474" s="7" t="s">
        <v>41</v>
      </c>
      <c r="D3474" s="96" t="s">
        <v>3952</v>
      </c>
      <c r="E3474" s="58" t="s">
        <v>6392</v>
      </c>
      <c r="F3474" s="17"/>
      <c r="G3474" s="18"/>
      <c r="H3474" s="19"/>
      <c r="I3474" s="26" t="s">
        <v>352</v>
      </c>
      <c r="J3474" s="26" t="s">
        <v>353</v>
      </c>
      <c r="K3474" s="33" t="s">
        <v>105</v>
      </c>
      <c r="L3474" s="31" t="s">
        <v>84</v>
      </c>
      <c r="M3474" s="203"/>
      <c r="N3474" s="256"/>
      <c r="O3474" s="171"/>
      <c r="P3474" s="171"/>
      <c r="Q3474" s="218"/>
      <c r="R3474" s="498"/>
    </row>
    <row r="3475" spans="1:18" ht="13.5" hidden="1" outlineLevel="2" thickBot="1">
      <c r="A3475" s="7" t="s">
        <v>41</v>
      </c>
      <c r="B3475" s="7" t="s">
        <v>41</v>
      </c>
      <c r="D3475" s="96" t="s">
        <v>3952</v>
      </c>
      <c r="E3475" s="58" t="s">
        <v>6392</v>
      </c>
      <c r="F3475" s="38"/>
      <c r="G3475" s="39"/>
      <c r="H3475" s="40"/>
      <c r="I3475" s="48" t="s">
        <v>352</v>
      </c>
      <c r="J3475" s="48" t="s">
        <v>353</v>
      </c>
      <c r="K3475" s="273" t="s">
        <v>105</v>
      </c>
      <c r="L3475" s="60" t="s">
        <v>84</v>
      </c>
      <c r="M3475" s="261"/>
      <c r="N3475" s="262"/>
      <c r="O3475" s="266"/>
      <c r="P3475" s="266"/>
      <c r="Q3475" s="221"/>
      <c r="R3475" s="498"/>
    </row>
    <row r="3476" spans="1:18" ht="13.5" hidden="1" outlineLevel="2" thickBot="1">
      <c r="A3476" s="7" t="s">
        <v>41</v>
      </c>
      <c r="B3476" s="7" t="s">
        <v>41</v>
      </c>
      <c r="D3476" s="96" t="s">
        <v>3952</v>
      </c>
      <c r="E3476" s="58" t="s">
        <v>6392</v>
      </c>
      <c r="F3476" s="198"/>
      <c r="G3476" s="198"/>
      <c r="H3476" s="198"/>
      <c r="I3476" s="198"/>
      <c r="J3476" s="198"/>
      <c r="K3476" s="198"/>
      <c r="L3476" s="198"/>
      <c r="M3476" s="9"/>
      <c r="N3476" s="9"/>
      <c r="O3476" s="9"/>
      <c r="P3476" s="9"/>
      <c r="Q3476" s="7"/>
    </row>
    <row r="3477" spans="1:18" ht="13.5" outlineLevel="1" collapsed="1" thickBot="1">
      <c r="A3477" s="7" t="s">
        <v>41</v>
      </c>
      <c r="B3477" s="7" t="s">
        <v>41</v>
      </c>
      <c r="D3477" s="96" t="s">
        <v>3952</v>
      </c>
      <c r="E3477" s="3" t="s">
        <v>6393</v>
      </c>
      <c r="F3477" s="13" t="s">
        <v>473</v>
      </c>
      <c r="G3477" s="14">
        <v>146</v>
      </c>
      <c r="H3477" s="14">
        <v>51</v>
      </c>
      <c r="I3477" s="1198" t="s">
        <v>4042</v>
      </c>
      <c r="J3477" s="1199"/>
      <c r="K3477" s="1199"/>
      <c r="L3477" s="1200"/>
      <c r="M3477" s="121" t="s">
        <v>87</v>
      </c>
      <c r="N3477" s="15"/>
      <c r="O3477" s="1190" t="s">
        <v>4053</v>
      </c>
      <c r="P3477" s="1191"/>
      <c r="Q3477" s="212" t="s">
        <v>109</v>
      </c>
    </row>
    <row r="3478" spans="1:18" hidden="1" outlineLevel="2">
      <c r="A3478" s="7" t="s">
        <v>41</v>
      </c>
      <c r="B3478" s="7" t="s">
        <v>41</v>
      </c>
      <c r="D3478" s="96" t="s">
        <v>3952</v>
      </c>
      <c r="E3478" s="58" t="s">
        <v>6393</v>
      </c>
      <c r="F3478" s="17"/>
      <c r="G3478" s="18"/>
      <c r="H3478" s="19"/>
      <c r="I3478" s="26" t="s">
        <v>266</v>
      </c>
      <c r="J3478" s="26" t="s">
        <v>3428</v>
      </c>
      <c r="K3478" s="26"/>
      <c r="L3478" s="27" t="s">
        <v>688</v>
      </c>
      <c r="M3478" s="59"/>
      <c r="N3478" s="10"/>
      <c r="O3478" s="26"/>
      <c r="P3478" s="26"/>
      <c r="Q3478" s="222" t="s">
        <v>688</v>
      </c>
      <c r="R3478" s="498"/>
    </row>
    <row r="3479" spans="1:18" hidden="1" outlineLevel="2">
      <c r="A3479" s="7" t="s">
        <v>41</v>
      </c>
      <c r="B3479" s="7" t="s">
        <v>41</v>
      </c>
      <c r="D3479" s="96" t="s">
        <v>3952</v>
      </c>
      <c r="E3479" s="58" t="s">
        <v>6393</v>
      </c>
      <c r="F3479" s="17"/>
      <c r="G3479" s="18"/>
      <c r="H3479" s="19"/>
      <c r="I3479" s="26" t="s">
        <v>267</v>
      </c>
      <c r="J3479" s="26" t="s">
        <v>3429</v>
      </c>
      <c r="K3479" s="26" t="s">
        <v>132</v>
      </c>
      <c r="L3479" s="27" t="s">
        <v>688</v>
      </c>
      <c r="M3479" s="71"/>
      <c r="N3479" s="72"/>
      <c r="O3479" s="47" t="s">
        <v>743</v>
      </c>
      <c r="P3479" s="26" t="s">
        <v>132</v>
      </c>
      <c r="Q3479" s="214" t="s">
        <v>688</v>
      </c>
      <c r="R3479" s="498"/>
    </row>
    <row r="3480" spans="1:18" hidden="1" outlineLevel="2">
      <c r="A3480" s="7" t="s">
        <v>41</v>
      </c>
      <c r="B3480" s="7" t="s">
        <v>41</v>
      </c>
      <c r="D3480" s="96" t="s">
        <v>3952</v>
      </c>
      <c r="E3480" s="58" t="s">
        <v>6393</v>
      </c>
      <c r="F3480" s="17"/>
      <c r="G3480" s="18"/>
      <c r="H3480" s="19"/>
      <c r="I3480" s="26" t="s">
        <v>268</v>
      </c>
      <c r="J3480" s="26" t="s">
        <v>3430</v>
      </c>
      <c r="K3480" s="26" t="s">
        <v>269</v>
      </c>
      <c r="L3480" s="27" t="s">
        <v>84</v>
      </c>
      <c r="M3480" s="97" t="s">
        <v>87</v>
      </c>
      <c r="N3480" s="10" t="s">
        <v>38</v>
      </c>
      <c r="O3480" s="65" t="s">
        <v>4036</v>
      </c>
      <c r="P3480" s="26" t="s">
        <v>796</v>
      </c>
      <c r="Q3480" s="214" t="s">
        <v>688</v>
      </c>
      <c r="R3480" s="498"/>
    </row>
    <row r="3481" spans="1:18" hidden="1" outlineLevel="2">
      <c r="A3481" s="7" t="s">
        <v>41</v>
      </c>
      <c r="B3481" s="7" t="s">
        <v>41</v>
      </c>
      <c r="D3481" s="96" t="s">
        <v>3952</v>
      </c>
      <c r="E3481" s="58" t="s">
        <v>6393</v>
      </c>
      <c r="F3481" s="17"/>
      <c r="G3481" s="18"/>
      <c r="H3481" s="19"/>
      <c r="I3481" s="26" t="s">
        <v>270</v>
      </c>
      <c r="J3481" s="26" t="s">
        <v>3396</v>
      </c>
      <c r="K3481" s="26" t="s">
        <v>132</v>
      </c>
      <c r="L3481" s="27" t="s">
        <v>84</v>
      </c>
      <c r="M3481" s="123"/>
      <c r="N3481" s="124"/>
      <c r="O3481" s="127"/>
      <c r="P3481" s="127"/>
      <c r="Q3481" s="218"/>
      <c r="R3481" s="498"/>
    </row>
    <row r="3482" spans="1:18" hidden="1" outlineLevel="2">
      <c r="A3482" s="7" t="s">
        <v>41</v>
      </c>
      <c r="B3482" s="7" t="s">
        <v>41</v>
      </c>
      <c r="D3482" s="96" t="s">
        <v>3952</v>
      </c>
      <c r="E3482" s="58" t="s">
        <v>6393</v>
      </c>
      <c r="F3482" s="17"/>
      <c r="G3482" s="18"/>
      <c r="H3482" s="19"/>
      <c r="I3482" s="26" t="s">
        <v>271</v>
      </c>
      <c r="J3482" s="26" t="s">
        <v>3411</v>
      </c>
      <c r="K3482" s="26" t="s">
        <v>132</v>
      </c>
      <c r="L3482" s="27" t="s">
        <v>84</v>
      </c>
      <c r="M3482" s="123"/>
      <c r="N3482" s="124"/>
      <c r="O3482" s="127"/>
      <c r="P3482" s="127"/>
      <c r="Q3482" s="218"/>
      <c r="R3482" s="498"/>
    </row>
    <row r="3483" spans="1:18" ht="13.5" hidden="1" outlineLevel="2" thickBot="1">
      <c r="A3483" s="7" t="s">
        <v>41</v>
      </c>
      <c r="B3483" s="7" t="s">
        <v>41</v>
      </c>
      <c r="D3483" s="96" t="s">
        <v>3952</v>
      </c>
      <c r="E3483" s="58" t="s">
        <v>6393</v>
      </c>
      <c r="F3483" s="38"/>
      <c r="G3483" s="39"/>
      <c r="H3483" s="40"/>
      <c r="I3483" s="48" t="s">
        <v>272</v>
      </c>
      <c r="J3483" s="48" t="s">
        <v>3431</v>
      </c>
      <c r="K3483" s="48" t="s">
        <v>132</v>
      </c>
      <c r="L3483" s="49" t="s">
        <v>84</v>
      </c>
      <c r="M3483" s="139"/>
      <c r="N3483" s="140"/>
      <c r="O3483" s="151"/>
      <c r="P3483" s="151"/>
      <c r="Q3483" s="221"/>
      <c r="R3483" s="498"/>
    </row>
    <row r="3484" spans="1:18" ht="13.5" hidden="1" outlineLevel="2" thickBot="1">
      <c r="A3484" s="7" t="s">
        <v>41</v>
      </c>
      <c r="B3484" s="7" t="s">
        <v>41</v>
      </c>
      <c r="D3484" s="96" t="s">
        <v>3952</v>
      </c>
      <c r="E3484" s="58" t="s">
        <v>6393</v>
      </c>
      <c r="F3484" s="198"/>
      <c r="G3484" s="198"/>
      <c r="H3484" s="198"/>
      <c r="I3484" s="198"/>
      <c r="J3484" s="198"/>
      <c r="K3484" s="198"/>
      <c r="L3484" s="198"/>
      <c r="M3484" s="9"/>
      <c r="N3484" s="9"/>
      <c r="O3484" s="9"/>
      <c r="P3484" s="9"/>
      <c r="Q3484" s="7"/>
    </row>
    <row r="3485" spans="1:18" ht="13.5" outlineLevel="1" collapsed="1" thickBot="1">
      <c r="B3485" s="7" t="s">
        <v>41</v>
      </c>
      <c r="D3485" s="96" t="s">
        <v>3952</v>
      </c>
      <c r="E3485" s="3" t="s">
        <v>6394</v>
      </c>
      <c r="F3485" s="13" t="s">
        <v>88</v>
      </c>
      <c r="G3485" s="14">
        <v>144</v>
      </c>
      <c r="H3485" s="14">
        <v>51</v>
      </c>
      <c r="I3485" s="1198" t="s">
        <v>5423</v>
      </c>
      <c r="J3485" s="1199"/>
      <c r="K3485" s="1199"/>
      <c r="L3485" s="1200"/>
      <c r="M3485" s="121" t="s">
        <v>87</v>
      </c>
      <c r="N3485" s="15"/>
      <c r="O3485" s="1199"/>
      <c r="P3485" s="1205"/>
      <c r="Q3485" s="64" t="s">
        <v>84</v>
      </c>
    </row>
    <row r="3486" spans="1:18" hidden="1" outlineLevel="2">
      <c r="B3486" s="7" t="s">
        <v>41</v>
      </c>
      <c r="D3486" s="96" t="s">
        <v>3952</v>
      </c>
      <c r="E3486" s="119" t="s">
        <v>6394</v>
      </c>
      <c r="F3486" s="17"/>
      <c r="G3486" s="18"/>
      <c r="H3486" s="19"/>
      <c r="I3486" s="26" t="str">
        <f>"5463"</f>
        <v>5463</v>
      </c>
      <c r="J3486" s="26" t="s">
        <v>3450</v>
      </c>
      <c r="K3486" s="33" t="s">
        <v>132</v>
      </c>
      <c r="L3486" s="31" t="s">
        <v>688</v>
      </c>
      <c r="M3486" s="254"/>
      <c r="N3486" s="252"/>
      <c r="O3486" s="89" t="s">
        <v>766</v>
      </c>
      <c r="P3486" s="88" t="s">
        <v>132</v>
      </c>
      <c r="Q3486" s="214" t="s">
        <v>688</v>
      </c>
    </row>
    <row r="3487" spans="1:18" hidden="1" outlineLevel="2">
      <c r="B3487" s="7" t="s">
        <v>41</v>
      </c>
      <c r="D3487" s="96" t="s">
        <v>3952</v>
      </c>
      <c r="E3487" s="119" t="s">
        <v>6394</v>
      </c>
      <c r="F3487" s="17"/>
      <c r="G3487" s="18"/>
      <c r="H3487" s="19"/>
      <c r="I3487" s="20" t="s">
        <v>345</v>
      </c>
      <c r="J3487" s="20" t="s">
        <v>3451</v>
      </c>
      <c r="K3487" s="24"/>
      <c r="L3487" s="25" t="s">
        <v>84</v>
      </c>
      <c r="M3487" s="201"/>
      <c r="N3487" s="279"/>
      <c r="O3487" s="280"/>
      <c r="P3487" s="280"/>
      <c r="Q3487" s="213" t="s">
        <v>688</v>
      </c>
    </row>
    <row r="3488" spans="1:18" hidden="1" outlineLevel="2">
      <c r="B3488" s="7" t="s">
        <v>41</v>
      </c>
      <c r="D3488" s="96" t="s">
        <v>3952</v>
      </c>
      <c r="E3488" s="119" t="s">
        <v>6394</v>
      </c>
      <c r="F3488" s="17"/>
      <c r="G3488" s="18"/>
      <c r="H3488" s="19"/>
      <c r="I3488" s="26" t="s">
        <v>346</v>
      </c>
      <c r="J3488" s="26" t="s">
        <v>3452</v>
      </c>
      <c r="K3488" s="33" t="s">
        <v>105</v>
      </c>
      <c r="L3488" s="31" t="s">
        <v>84</v>
      </c>
      <c r="M3488" s="259"/>
      <c r="N3488" s="260"/>
      <c r="O3488" s="89" t="str">
        <f>"3001000002459"</f>
        <v>3001000002459</v>
      </c>
      <c r="P3488" s="88" t="s">
        <v>105</v>
      </c>
      <c r="Q3488" s="214" t="s">
        <v>688</v>
      </c>
    </row>
    <row r="3489" spans="2:17" hidden="1" outlineLevel="2">
      <c r="B3489" s="7" t="s">
        <v>41</v>
      </c>
      <c r="D3489" s="96" t="s">
        <v>3952</v>
      </c>
      <c r="E3489" s="119" t="s">
        <v>6394</v>
      </c>
      <c r="F3489" s="17"/>
      <c r="G3489" s="18"/>
      <c r="H3489" s="19"/>
      <c r="I3489" s="54" t="s">
        <v>347</v>
      </c>
      <c r="J3489" s="54" t="s">
        <v>3453</v>
      </c>
      <c r="K3489" s="73" t="s">
        <v>132</v>
      </c>
      <c r="L3489" s="55" t="s">
        <v>84</v>
      </c>
      <c r="M3489" s="203"/>
      <c r="N3489" s="256"/>
      <c r="O3489" s="171"/>
      <c r="P3489" s="171"/>
      <c r="Q3489" s="218"/>
    </row>
    <row r="3490" spans="2:17" hidden="1" outlineLevel="2">
      <c r="B3490" s="7" t="s">
        <v>41</v>
      </c>
      <c r="D3490" s="96" t="s">
        <v>3952</v>
      </c>
      <c r="E3490" s="119" t="s">
        <v>6394</v>
      </c>
      <c r="F3490" s="17"/>
      <c r="G3490" s="18"/>
      <c r="H3490" s="19"/>
      <c r="I3490" s="34" t="str">
        <f>"4471"</f>
        <v>4471</v>
      </c>
      <c r="J3490" s="34" t="s">
        <v>3454</v>
      </c>
      <c r="K3490" s="36" t="s">
        <v>132</v>
      </c>
      <c r="L3490" s="74" t="s">
        <v>84</v>
      </c>
      <c r="M3490" s="166"/>
      <c r="N3490" s="271"/>
      <c r="O3490" s="275"/>
      <c r="P3490" s="272"/>
      <c r="Q3490" s="227"/>
    </row>
    <row r="3491" spans="2:17" hidden="1" outlineLevel="2">
      <c r="B3491" s="7" t="s">
        <v>41</v>
      </c>
      <c r="D3491" s="96" t="s">
        <v>3952</v>
      </c>
      <c r="E3491" s="119" t="s">
        <v>6394</v>
      </c>
      <c r="F3491" s="17"/>
      <c r="G3491" s="18"/>
      <c r="H3491" s="19"/>
      <c r="I3491" s="26" t="str">
        <f>"1227"</f>
        <v>1227</v>
      </c>
      <c r="J3491" s="26" t="s">
        <v>3455</v>
      </c>
      <c r="K3491" s="33" t="s">
        <v>132</v>
      </c>
      <c r="L3491" s="31" t="s">
        <v>84</v>
      </c>
      <c r="M3491" s="281"/>
      <c r="N3491" s="282"/>
      <c r="O3491" s="272"/>
      <c r="P3491" s="272"/>
      <c r="Q3491" s="227"/>
    </row>
    <row r="3492" spans="2:17" hidden="1" outlineLevel="2">
      <c r="B3492" s="7" t="s">
        <v>41</v>
      </c>
      <c r="D3492" s="96" t="s">
        <v>3952</v>
      </c>
      <c r="E3492" s="119" t="s">
        <v>6394</v>
      </c>
      <c r="F3492" s="17"/>
      <c r="G3492" s="18"/>
      <c r="H3492" s="19"/>
      <c r="I3492" s="20" t="s">
        <v>348</v>
      </c>
      <c r="J3492" s="20" t="s">
        <v>3456</v>
      </c>
      <c r="K3492" s="24"/>
      <c r="L3492" s="25" t="s">
        <v>84</v>
      </c>
      <c r="M3492" s="259"/>
      <c r="N3492" s="260"/>
      <c r="O3492" s="88"/>
      <c r="P3492" s="88"/>
      <c r="Q3492" s="214" t="s">
        <v>688</v>
      </c>
    </row>
    <row r="3493" spans="2:17" hidden="1" outlineLevel="2">
      <c r="B3493" s="7" t="s">
        <v>41</v>
      </c>
      <c r="D3493" s="96" t="s">
        <v>3952</v>
      </c>
      <c r="E3493" s="119" t="s">
        <v>6394</v>
      </c>
      <c r="F3493" s="17"/>
      <c r="G3493" s="18"/>
      <c r="H3493" s="19"/>
      <c r="I3493" s="26" t="s">
        <v>349</v>
      </c>
      <c r="J3493" s="26" t="s">
        <v>3457</v>
      </c>
      <c r="K3493" s="33" t="s">
        <v>132</v>
      </c>
      <c r="L3493" s="31" t="s">
        <v>84</v>
      </c>
      <c r="M3493" s="259"/>
      <c r="N3493" s="260"/>
      <c r="O3493" s="89" t="s">
        <v>768</v>
      </c>
      <c r="P3493" s="88" t="s">
        <v>132</v>
      </c>
      <c r="Q3493" s="214" t="s">
        <v>688</v>
      </c>
    </row>
    <row r="3494" spans="2:17" hidden="1" outlineLevel="2">
      <c r="B3494" s="7" t="s">
        <v>41</v>
      </c>
      <c r="D3494" s="96" t="s">
        <v>3952</v>
      </c>
      <c r="E3494" s="119" t="s">
        <v>6394</v>
      </c>
      <c r="F3494" s="17"/>
      <c r="G3494" s="18"/>
      <c r="H3494" s="19"/>
      <c r="I3494" s="26" t="s">
        <v>350</v>
      </c>
      <c r="J3494" s="26" t="s">
        <v>3341</v>
      </c>
      <c r="K3494" s="33" t="s">
        <v>132</v>
      </c>
      <c r="L3494" s="31" t="s">
        <v>84</v>
      </c>
      <c r="M3494" s="203"/>
      <c r="N3494" s="256"/>
      <c r="O3494" s="171"/>
      <c r="P3494" s="171"/>
      <c r="Q3494" s="218"/>
    </row>
    <row r="3495" spans="2:17" hidden="1" outlineLevel="2">
      <c r="B3495" s="7" t="s">
        <v>41</v>
      </c>
      <c r="D3495" s="96" t="s">
        <v>3952</v>
      </c>
      <c r="E3495" s="119" t="s">
        <v>6394</v>
      </c>
      <c r="F3495" s="17"/>
      <c r="G3495" s="18"/>
      <c r="H3495" s="19"/>
      <c r="I3495" s="26" t="s">
        <v>351</v>
      </c>
      <c r="J3495" s="26" t="s">
        <v>3342</v>
      </c>
      <c r="K3495" s="33" t="s">
        <v>132</v>
      </c>
      <c r="L3495" s="31" t="s">
        <v>84</v>
      </c>
      <c r="M3495" s="203"/>
      <c r="N3495" s="256"/>
      <c r="O3495" s="171"/>
      <c r="P3495" s="171"/>
      <c r="Q3495" s="218"/>
    </row>
    <row r="3496" spans="2:17" hidden="1" outlineLevel="2">
      <c r="B3496" s="7" t="s">
        <v>41</v>
      </c>
      <c r="D3496" s="96" t="s">
        <v>3952</v>
      </c>
      <c r="E3496" s="119" t="s">
        <v>6394</v>
      </c>
      <c r="F3496" s="17"/>
      <c r="G3496" s="18"/>
      <c r="H3496" s="19"/>
      <c r="I3496" s="26" t="s">
        <v>352</v>
      </c>
      <c r="J3496" s="26" t="s">
        <v>353</v>
      </c>
      <c r="K3496" s="33" t="s">
        <v>105</v>
      </c>
      <c r="L3496" s="31" t="s">
        <v>84</v>
      </c>
      <c r="M3496" s="259"/>
      <c r="N3496" s="260"/>
      <c r="O3496" s="89" t="s">
        <v>89</v>
      </c>
      <c r="P3496" s="88" t="s">
        <v>105</v>
      </c>
      <c r="Q3496" s="214" t="s">
        <v>688</v>
      </c>
    </row>
    <row r="3497" spans="2:17" ht="13.5" hidden="1" outlineLevel="2" thickBot="1">
      <c r="B3497" s="7" t="s">
        <v>41</v>
      </c>
      <c r="D3497" s="96" t="s">
        <v>3952</v>
      </c>
      <c r="E3497" s="119" t="s">
        <v>6394</v>
      </c>
      <c r="F3497" s="38"/>
      <c r="G3497" s="39"/>
      <c r="H3497" s="40"/>
      <c r="I3497" s="48" t="s">
        <v>352</v>
      </c>
      <c r="J3497" s="48" t="s">
        <v>353</v>
      </c>
      <c r="K3497" s="273" t="s">
        <v>105</v>
      </c>
      <c r="L3497" s="60" t="s">
        <v>84</v>
      </c>
      <c r="M3497" s="261"/>
      <c r="N3497" s="262"/>
      <c r="O3497" s="266"/>
      <c r="P3497" s="266"/>
      <c r="Q3497" s="221"/>
    </row>
    <row r="3498" spans="2:17" ht="13.5" hidden="1" outlineLevel="2" thickBot="1">
      <c r="B3498" s="7" t="s">
        <v>41</v>
      </c>
      <c r="D3498" s="96" t="s">
        <v>3952</v>
      </c>
      <c r="E3498" s="119" t="s">
        <v>6394</v>
      </c>
      <c r="F3498" s="198"/>
      <c r="G3498" s="198"/>
      <c r="H3498" s="198"/>
      <c r="I3498" s="198"/>
      <c r="J3498" s="198"/>
      <c r="K3498" s="198"/>
      <c r="L3498" s="198"/>
      <c r="M3498" s="9"/>
      <c r="N3498" s="9"/>
      <c r="O3498" s="9"/>
      <c r="P3498" s="9"/>
      <c r="Q3498" s="7"/>
    </row>
    <row r="3499" spans="2:17" ht="13.5" outlineLevel="1" collapsed="1" thickBot="1">
      <c r="B3499" s="7" t="s">
        <v>41</v>
      </c>
      <c r="D3499" s="96" t="s">
        <v>3952</v>
      </c>
      <c r="E3499" s="3" t="s">
        <v>6395</v>
      </c>
      <c r="F3499" s="13" t="s">
        <v>473</v>
      </c>
      <c r="G3499" s="14">
        <v>146</v>
      </c>
      <c r="H3499" s="14">
        <v>51</v>
      </c>
      <c r="I3499" s="1198" t="s">
        <v>5423</v>
      </c>
      <c r="J3499" s="1199"/>
      <c r="K3499" s="1199"/>
      <c r="L3499" s="1200"/>
      <c r="M3499" s="121" t="s">
        <v>87</v>
      </c>
      <c r="N3499" s="15"/>
      <c r="O3499" s="1190" t="s">
        <v>4054</v>
      </c>
      <c r="P3499" s="1191"/>
      <c r="Q3499" s="212" t="s">
        <v>109</v>
      </c>
    </row>
    <row r="3500" spans="2:17" hidden="1" outlineLevel="2">
      <c r="B3500" s="7" t="s">
        <v>41</v>
      </c>
      <c r="D3500" s="96" t="s">
        <v>3952</v>
      </c>
      <c r="E3500" s="119" t="s">
        <v>6395</v>
      </c>
      <c r="F3500" s="17"/>
      <c r="G3500" s="18"/>
      <c r="H3500" s="19"/>
      <c r="I3500" s="26" t="s">
        <v>266</v>
      </c>
      <c r="J3500" s="26" t="s">
        <v>3428</v>
      </c>
      <c r="K3500" s="26"/>
      <c r="L3500" s="27" t="s">
        <v>688</v>
      </c>
      <c r="M3500" s="59"/>
      <c r="N3500" s="10"/>
      <c r="O3500" s="26"/>
      <c r="P3500" s="26"/>
      <c r="Q3500" s="222" t="s">
        <v>688</v>
      </c>
    </row>
    <row r="3501" spans="2:17" hidden="1" outlineLevel="2">
      <c r="B3501" s="7" t="s">
        <v>41</v>
      </c>
      <c r="D3501" s="96" t="s">
        <v>3952</v>
      </c>
      <c r="E3501" s="119" t="s">
        <v>6395</v>
      </c>
      <c r="F3501" s="17"/>
      <c r="G3501" s="18"/>
      <c r="H3501" s="19"/>
      <c r="I3501" s="26" t="s">
        <v>267</v>
      </c>
      <c r="J3501" s="26" t="s">
        <v>3429</v>
      </c>
      <c r="K3501" s="26" t="s">
        <v>132</v>
      </c>
      <c r="L3501" s="27" t="s">
        <v>688</v>
      </c>
      <c r="M3501" s="71"/>
      <c r="N3501" s="72"/>
      <c r="O3501" s="47" t="s">
        <v>743</v>
      </c>
      <c r="P3501" s="26" t="s">
        <v>132</v>
      </c>
      <c r="Q3501" s="214" t="s">
        <v>688</v>
      </c>
    </row>
    <row r="3502" spans="2:17" hidden="1" outlineLevel="2">
      <c r="B3502" s="7" t="s">
        <v>41</v>
      </c>
      <c r="D3502" s="96" t="s">
        <v>3952</v>
      </c>
      <c r="E3502" s="119" t="s">
        <v>6395</v>
      </c>
      <c r="F3502" s="17"/>
      <c r="G3502" s="18"/>
      <c r="H3502" s="19"/>
      <c r="I3502" s="26" t="s">
        <v>268</v>
      </c>
      <c r="J3502" s="26" t="s">
        <v>3430</v>
      </c>
      <c r="K3502" s="26" t="s">
        <v>269</v>
      </c>
      <c r="L3502" s="27" t="s">
        <v>84</v>
      </c>
      <c r="M3502" s="97" t="s">
        <v>87</v>
      </c>
      <c r="N3502" s="10" t="s">
        <v>90</v>
      </c>
      <c r="O3502" s="65" t="s">
        <v>5424</v>
      </c>
      <c r="P3502" s="26" t="s">
        <v>790</v>
      </c>
      <c r="Q3502" s="214" t="s">
        <v>688</v>
      </c>
    </row>
    <row r="3503" spans="2:17" hidden="1" outlineLevel="2">
      <c r="B3503" s="7" t="s">
        <v>41</v>
      </c>
      <c r="D3503" s="96" t="s">
        <v>3952</v>
      </c>
      <c r="E3503" s="119" t="s">
        <v>6395</v>
      </c>
      <c r="F3503" s="17"/>
      <c r="G3503" s="18"/>
      <c r="H3503" s="19"/>
      <c r="I3503" s="26" t="s">
        <v>270</v>
      </c>
      <c r="J3503" s="26" t="s">
        <v>3396</v>
      </c>
      <c r="K3503" s="26" t="s">
        <v>132</v>
      </c>
      <c r="L3503" s="27" t="s">
        <v>84</v>
      </c>
      <c r="M3503" s="123"/>
      <c r="N3503" s="124"/>
      <c r="O3503" s="127"/>
      <c r="P3503" s="127"/>
      <c r="Q3503" s="218"/>
    </row>
    <row r="3504" spans="2:17" hidden="1" outlineLevel="2">
      <c r="B3504" s="7" t="s">
        <v>41</v>
      </c>
      <c r="D3504" s="96" t="s">
        <v>3952</v>
      </c>
      <c r="E3504" s="119" t="s">
        <v>6395</v>
      </c>
      <c r="F3504" s="17"/>
      <c r="G3504" s="18"/>
      <c r="H3504" s="19"/>
      <c r="I3504" s="26" t="s">
        <v>271</v>
      </c>
      <c r="J3504" s="26" t="s">
        <v>3411</v>
      </c>
      <c r="K3504" s="26" t="s">
        <v>132</v>
      </c>
      <c r="L3504" s="27" t="s">
        <v>84</v>
      </c>
      <c r="M3504" s="123"/>
      <c r="N3504" s="124"/>
      <c r="O3504" s="127"/>
      <c r="P3504" s="127"/>
      <c r="Q3504" s="218"/>
    </row>
    <row r="3505" spans="1:18" ht="13.5" hidden="1" outlineLevel="2" thickBot="1">
      <c r="B3505" s="7" t="s">
        <v>41</v>
      </c>
      <c r="D3505" s="96" t="s">
        <v>3952</v>
      </c>
      <c r="E3505" s="119" t="s">
        <v>6395</v>
      </c>
      <c r="F3505" s="38"/>
      <c r="G3505" s="39"/>
      <c r="H3505" s="40"/>
      <c r="I3505" s="48" t="s">
        <v>272</v>
      </c>
      <c r="J3505" s="48" t="s">
        <v>3431</v>
      </c>
      <c r="K3505" s="48" t="s">
        <v>132</v>
      </c>
      <c r="L3505" s="49" t="s">
        <v>84</v>
      </c>
      <c r="M3505" s="139"/>
      <c r="N3505" s="140"/>
      <c r="O3505" s="151"/>
      <c r="P3505" s="151"/>
      <c r="Q3505" s="221"/>
    </row>
    <row r="3506" spans="1:18" ht="13.5" hidden="1" outlineLevel="2" thickBot="1">
      <c r="B3506" s="7" t="s">
        <v>41</v>
      </c>
      <c r="D3506" s="96" t="s">
        <v>3952</v>
      </c>
      <c r="E3506" s="119" t="s">
        <v>6395</v>
      </c>
      <c r="F3506" s="246"/>
      <c r="G3506" s="246"/>
      <c r="H3506" s="246"/>
      <c r="I3506" s="246"/>
      <c r="J3506" s="246"/>
      <c r="K3506" s="246"/>
      <c r="L3506" s="246"/>
      <c r="M3506" s="247"/>
      <c r="N3506" s="247"/>
      <c r="O3506" s="247"/>
      <c r="P3506" s="247"/>
      <c r="Q3506" s="248"/>
    </row>
    <row r="3507" spans="1:18" ht="13.5" outlineLevel="1" collapsed="1" thickBot="1">
      <c r="A3507" s="7" t="s">
        <v>41</v>
      </c>
      <c r="B3507" s="7" t="s">
        <v>41</v>
      </c>
      <c r="C3507" s="7" t="s">
        <v>41</v>
      </c>
      <c r="D3507" s="244" t="s">
        <v>3952</v>
      </c>
      <c r="E3507" s="3" t="s">
        <v>4031</v>
      </c>
      <c r="F3507" s="13" t="s">
        <v>355</v>
      </c>
      <c r="G3507" s="14">
        <v>147</v>
      </c>
      <c r="H3507" s="14">
        <v>0</v>
      </c>
      <c r="I3507" s="1198" t="s">
        <v>4030</v>
      </c>
      <c r="J3507" s="1199"/>
      <c r="K3507" s="1199"/>
      <c r="L3507" s="1200"/>
      <c r="M3507" s="121" t="s">
        <v>87</v>
      </c>
      <c r="N3507" s="15"/>
      <c r="O3507" s="1190" t="s">
        <v>3543</v>
      </c>
      <c r="P3507" s="1191"/>
      <c r="Q3507" s="226" t="s">
        <v>688</v>
      </c>
    </row>
    <row r="3508" spans="1:18" hidden="1" outlineLevel="2">
      <c r="A3508" s="7" t="s">
        <v>41</v>
      </c>
      <c r="B3508" s="7" t="s">
        <v>41</v>
      </c>
      <c r="C3508" s="7" t="s">
        <v>41</v>
      </c>
      <c r="D3508" s="244" t="s">
        <v>3952</v>
      </c>
      <c r="E3508" s="58" t="s">
        <v>4031</v>
      </c>
      <c r="F3508" s="17"/>
      <c r="G3508" s="18"/>
      <c r="H3508" s="19"/>
      <c r="I3508" s="26" t="str">
        <f>"0074"</f>
        <v>0074</v>
      </c>
      <c r="J3508" s="26" t="s">
        <v>3496</v>
      </c>
      <c r="K3508" s="26" t="s">
        <v>265</v>
      </c>
      <c r="L3508" s="46" t="s">
        <v>688</v>
      </c>
      <c r="M3508" s="59"/>
      <c r="N3508" s="10"/>
      <c r="O3508" s="26" t="s">
        <v>4032</v>
      </c>
      <c r="P3508" s="26" t="s">
        <v>265</v>
      </c>
      <c r="Q3508" s="222" t="s">
        <v>688</v>
      </c>
      <c r="R3508" s="1228" t="s">
        <v>5463</v>
      </c>
    </row>
    <row r="3509" spans="1:18" ht="13.5" hidden="1" outlineLevel="2" thickBot="1">
      <c r="A3509" s="7" t="s">
        <v>41</v>
      </c>
      <c r="B3509" s="7" t="s">
        <v>41</v>
      </c>
      <c r="C3509" s="7" t="s">
        <v>41</v>
      </c>
      <c r="D3509" s="244" t="s">
        <v>3952</v>
      </c>
      <c r="E3509" s="58" t="s">
        <v>4031</v>
      </c>
      <c r="F3509" s="38"/>
      <c r="G3509" s="39"/>
      <c r="H3509" s="40"/>
      <c r="I3509" s="93" t="str">
        <f>"0062"</f>
        <v>0062</v>
      </c>
      <c r="J3509" s="93" t="s">
        <v>3328</v>
      </c>
      <c r="K3509" s="94" t="s">
        <v>106</v>
      </c>
      <c r="L3509" s="57" t="s">
        <v>688</v>
      </c>
      <c r="M3509" s="91"/>
      <c r="N3509" s="69"/>
      <c r="O3509" s="93" t="s">
        <v>4033</v>
      </c>
      <c r="P3509" s="94" t="s">
        <v>106</v>
      </c>
      <c r="Q3509" s="230" t="s">
        <v>688</v>
      </c>
      <c r="R3509" s="1195"/>
    </row>
    <row r="3510" spans="1:18" ht="13.5" outlineLevel="1" thickBot="1">
      <c r="A3510" s="7" t="s">
        <v>41</v>
      </c>
      <c r="B3510" s="7" t="s">
        <v>41</v>
      </c>
      <c r="C3510" s="7" t="s">
        <v>41</v>
      </c>
      <c r="D3510" s="244" t="s">
        <v>3952</v>
      </c>
      <c r="E3510" s="58" t="s">
        <v>4031</v>
      </c>
      <c r="F3510" s="287"/>
      <c r="G3510" s="287"/>
      <c r="H3510" s="287"/>
      <c r="I3510" s="287"/>
      <c r="J3510" s="287"/>
      <c r="K3510" s="287"/>
      <c r="L3510" s="287"/>
      <c r="M3510" s="288"/>
      <c r="N3510" s="288"/>
      <c r="O3510" s="288"/>
      <c r="P3510" s="288"/>
      <c r="Q3510" s="6"/>
    </row>
    <row r="3511" spans="1:18" s="9" customFormat="1" ht="12.75" customHeight="1" thickBot="1">
      <c r="A3511" s="7" t="s">
        <v>41</v>
      </c>
      <c r="B3511" s="7" t="s">
        <v>41</v>
      </c>
      <c r="C3511" s="7" t="s">
        <v>41</v>
      </c>
      <c r="D3511" s="118" t="s">
        <v>3546</v>
      </c>
      <c r="F3511" s="1235" t="s">
        <v>3537</v>
      </c>
      <c r="G3511" s="1235"/>
      <c r="H3511" s="1235"/>
      <c r="I3511" s="1235"/>
      <c r="J3511" s="1235"/>
      <c r="K3511" s="1235"/>
      <c r="L3511" s="1235"/>
      <c r="M3511" s="98"/>
      <c r="N3511" s="1224" t="s">
        <v>3540</v>
      </c>
      <c r="O3511" s="1224"/>
      <c r="P3511" s="1225"/>
      <c r="Q3511" s="431" t="s">
        <v>688</v>
      </c>
    </row>
    <row r="3512" spans="1:18" s="9" customFormat="1" ht="12.75" customHeight="1" outlineLevel="1" thickBot="1">
      <c r="A3512" s="7" t="s">
        <v>41</v>
      </c>
      <c r="B3512" s="7" t="s">
        <v>41</v>
      </c>
      <c r="C3512" s="7" t="s">
        <v>41</v>
      </c>
      <c r="D3512" s="244" t="s">
        <v>3546</v>
      </c>
      <c r="F3512" s="8"/>
      <c r="G3512" s="7"/>
      <c r="H3512" s="7"/>
      <c r="L3512" s="7"/>
      <c r="M3512" s="10"/>
      <c r="P3512" s="7"/>
    </row>
    <row r="3513" spans="1:18" ht="13.5" outlineLevel="1" collapsed="1" thickBot="1">
      <c r="A3513" s="7" t="s">
        <v>41</v>
      </c>
      <c r="B3513" s="7" t="s">
        <v>41</v>
      </c>
      <c r="C3513" s="7" t="s">
        <v>41</v>
      </c>
      <c r="D3513" s="244" t="s">
        <v>3546</v>
      </c>
      <c r="E3513" s="9" t="s">
        <v>3547</v>
      </c>
      <c r="F3513" s="234" t="s">
        <v>706</v>
      </c>
      <c r="G3513" s="235"/>
      <c r="H3513" s="249">
        <v>0</v>
      </c>
      <c r="I3513" s="1198" t="s">
        <v>3545</v>
      </c>
      <c r="J3513" s="1199"/>
      <c r="K3513" s="1199"/>
      <c r="L3513" s="1200"/>
      <c r="M3513" s="121" t="s">
        <v>1111</v>
      </c>
      <c r="N3513" s="15"/>
      <c r="O3513" s="1190" t="s">
        <v>3543</v>
      </c>
      <c r="P3513" s="1191"/>
      <c r="Q3513" s="250" t="s">
        <v>688</v>
      </c>
    </row>
    <row r="3514" spans="1:18" hidden="1" outlineLevel="2">
      <c r="A3514" s="7" t="s">
        <v>41</v>
      </c>
      <c r="B3514" s="7" t="s">
        <v>41</v>
      </c>
      <c r="C3514" s="7" t="s">
        <v>41</v>
      </c>
      <c r="D3514" s="244" t="s">
        <v>3546</v>
      </c>
      <c r="E3514" s="236" t="s">
        <v>3547</v>
      </c>
      <c r="F3514" s="237"/>
      <c r="G3514" s="18"/>
      <c r="H3514" s="19"/>
      <c r="I3514" s="26" t="str">
        <f>"0036"</f>
        <v>0036</v>
      </c>
      <c r="J3514" s="26" t="s">
        <v>3519</v>
      </c>
      <c r="K3514" s="26" t="s">
        <v>186</v>
      </c>
      <c r="L3514" s="31" t="s">
        <v>688</v>
      </c>
      <c r="M3514" s="238"/>
      <c r="N3514" s="8"/>
      <c r="O3514" s="26" t="s">
        <v>4043</v>
      </c>
      <c r="P3514" s="26" t="s">
        <v>186</v>
      </c>
      <c r="Q3514" s="214" t="s">
        <v>688</v>
      </c>
      <c r="R3514" s="1228" t="s">
        <v>5462</v>
      </c>
    </row>
    <row r="3515" spans="1:18" ht="13.5" hidden="1" outlineLevel="2" thickBot="1">
      <c r="A3515" s="7" t="s">
        <v>41</v>
      </c>
      <c r="B3515" s="7" t="s">
        <v>41</v>
      </c>
      <c r="C3515" s="7" t="s">
        <v>41</v>
      </c>
      <c r="D3515" s="244" t="s">
        <v>3546</v>
      </c>
      <c r="E3515" s="236" t="s">
        <v>3547</v>
      </c>
      <c r="F3515" s="239"/>
      <c r="G3515" s="240"/>
      <c r="H3515" s="241"/>
      <c r="I3515" s="93" t="str">
        <f>"0020"</f>
        <v>0020</v>
      </c>
      <c r="J3515" s="93" t="s">
        <v>3510</v>
      </c>
      <c r="K3515" s="94" t="s">
        <v>106</v>
      </c>
      <c r="L3515" s="57" t="s">
        <v>688</v>
      </c>
      <c r="M3515" s="242"/>
      <c r="N3515" s="243"/>
      <c r="O3515" s="93" t="s">
        <v>4044</v>
      </c>
      <c r="P3515" s="94" t="s">
        <v>106</v>
      </c>
      <c r="Q3515" s="230" t="s">
        <v>688</v>
      </c>
      <c r="R3515" s="1195"/>
    </row>
    <row r="3516" spans="1:18" outlineLevel="1">
      <c r="A3516" s="7" t="s">
        <v>41</v>
      </c>
      <c r="B3516" s="7" t="s">
        <v>41</v>
      </c>
      <c r="C3516" s="7" t="s">
        <v>41</v>
      </c>
      <c r="D3516" s="244" t="s">
        <v>3546</v>
      </c>
      <c r="E3516" s="236" t="s">
        <v>3547</v>
      </c>
      <c r="F3516" s="246"/>
      <c r="G3516" s="246"/>
      <c r="H3516" s="246"/>
      <c r="I3516" s="246"/>
      <c r="J3516" s="246"/>
      <c r="K3516" s="246"/>
      <c r="L3516" s="246"/>
      <c r="M3516" s="247"/>
      <c r="N3516" s="247"/>
      <c r="O3516" s="247"/>
      <c r="P3516" s="247"/>
      <c r="Q3516" s="248"/>
    </row>
  </sheetData>
  <autoFilter ref="A6:E3517" xr:uid="{00000000-0009-0000-0000-000001000000}"/>
  <mergeCells count="767">
    <mergeCell ref="I2318:L2318"/>
    <mergeCell ref="O2318:P2318"/>
    <mergeCell ref="R2249:R2274"/>
    <mergeCell ref="R1372:R1397"/>
    <mergeCell ref="R1589:R1592"/>
    <mergeCell ref="I1876:L1876"/>
    <mergeCell ref="I2002:L2002"/>
    <mergeCell ref="R1929:R1934"/>
    <mergeCell ref="R1768:R1788"/>
    <mergeCell ref="R1691:R1694"/>
    <mergeCell ref="R1710:R1714"/>
    <mergeCell ref="R1717:R1721"/>
    <mergeCell ref="R1951:R1962"/>
    <mergeCell ref="R1731:R1735"/>
    <mergeCell ref="R1738:R1742"/>
    <mergeCell ref="R1724:R1728"/>
    <mergeCell ref="R1877:R1882"/>
    <mergeCell ref="R1820:R1846"/>
    <mergeCell ref="R1849:R1860"/>
    <mergeCell ref="R2509:R2535"/>
    <mergeCell ref="F2849:L2849"/>
    <mergeCell ref="I2729:L2729"/>
    <mergeCell ref="I2116:L2116"/>
    <mergeCell ref="R2936:R2939"/>
    <mergeCell ref="R2901:R2906"/>
    <mergeCell ref="I2312:L2312"/>
    <mergeCell ref="R2588:R2599"/>
    <mergeCell ref="R2602:R2607"/>
    <mergeCell ref="R2610:R2615"/>
    <mergeCell ref="R2618:R2623"/>
    <mergeCell ref="R2307:R2310"/>
    <mergeCell ref="R2566:R2571"/>
    <mergeCell ref="R2235:R2246"/>
    <mergeCell ref="R2289:R2298"/>
    <mergeCell ref="R2363:R2368"/>
    <mergeCell ref="R2408:R2411"/>
    <mergeCell ref="R2391:R2398"/>
    <mergeCell ref="R2552:R2563"/>
    <mergeCell ref="R2371:R2378"/>
    <mergeCell ref="R2401:R2405"/>
    <mergeCell ref="I2797:L2797"/>
    <mergeCell ref="I2841:L2841"/>
    <mergeCell ref="R2319:R2322"/>
    <mergeCell ref="R2538:R2549"/>
    <mergeCell ref="R2457:R2477"/>
    <mergeCell ref="I2324:L2324"/>
    <mergeCell ref="I2288:L2288"/>
    <mergeCell ref="I2639:L2639"/>
    <mergeCell ref="I2974:L2974"/>
    <mergeCell ref="O2974:P2974"/>
    <mergeCell ref="O2879:P2879"/>
    <mergeCell ref="O2759:P2759"/>
    <mergeCell ref="O2767:P2767"/>
    <mergeCell ref="R2640:R2651"/>
    <mergeCell ref="O2853:P2853"/>
    <mergeCell ref="R2692:R2703"/>
    <mergeCell ref="N2849:P2849"/>
    <mergeCell ref="O2713:P2713"/>
    <mergeCell ref="R2942:R2946"/>
    <mergeCell ref="O2885:P2885"/>
    <mergeCell ref="I2661:L2661"/>
    <mergeCell ref="I2669:L2669"/>
    <mergeCell ref="I2677:L2677"/>
    <mergeCell ref="R2955:R2959"/>
    <mergeCell ref="I2961:L2961"/>
    <mergeCell ref="O2961:P2961"/>
    <mergeCell ref="R2962:R2965"/>
    <mergeCell ref="O3195:P3195"/>
    <mergeCell ref="O3203:P3203"/>
    <mergeCell ref="O2928:P2928"/>
    <mergeCell ref="I2339:L2339"/>
    <mergeCell ref="I2354:L2354"/>
    <mergeCell ref="I2948:L2948"/>
    <mergeCell ref="O2948:P2948"/>
    <mergeCell ref="I2713:L2713"/>
    <mergeCell ref="I2721:L2721"/>
    <mergeCell ref="I2705:L2705"/>
    <mergeCell ref="I2573:L2573"/>
    <mergeCell ref="I2601:L2601"/>
    <mergeCell ref="I2609:L2609"/>
    <mergeCell ref="I2617:L2617"/>
    <mergeCell ref="I2625:L2625"/>
    <mergeCell ref="I2691:L2691"/>
    <mergeCell ref="I2935:L2935"/>
    <mergeCell ref="I2918:L2918"/>
    <mergeCell ref="O2841:P2841"/>
    <mergeCell ref="O2617:P2617"/>
    <mergeCell ref="I2537:L2537"/>
    <mergeCell ref="I2456:L2456"/>
    <mergeCell ref="I2426:L2426"/>
    <mergeCell ref="I2380:L2380"/>
    <mergeCell ref="R1899:R1910"/>
    <mergeCell ref="R1913:R1918"/>
    <mergeCell ref="R1921:R1926"/>
    <mergeCell ref="F3511:L3511"/>
    <mergeCell ref="N2851:P2851"/>
    <mergeCell ref="N3511:P3511"/>
    <mergeCell ref="I2981:L2981"/>
    <mergeCell ref="O2981:P2981"/>
    <mergeCell ref="R2982:R3002"/>
    <mergeCell ref="I3033:L3033"/>
    <mergeCell ref="O3033:P3033"/>
    <mergeCell ref="R3034:R3060"/>
    <mergeCell ref="R3077:R3082"/>
    <mergeCell ref="I3084:L3084"/>
    <mergeCell ref="O3084:P3084"/>
    <mergeCell ref="I2967:L2967"/>
    <mergeCell ref="O2967:P2967"/>
    <mergeCell ref="I2928:L2928"/>
    <mergeCell ref="I2941:L2941"/>
    <mergeCell ref="R3120:R3125"/>
    <mergeCell ref="R2909:R2916"/>
    <mergeCell ref="R2975:R2979"/>
    <mergeCell ref="R2949:R2952"/>
    <mergeCell ref="R2968:R2972"/>
    <mergeCell ref="I2300:L2300"/>
    <mergeCell ref="I2130:L2130"/>
    <mergeCell ref="I2138:L2138"/>
    <mergeCell ref="I2161:L2161"/>
    <mergeCell ref="I2175:L2175"/>
    <mergeCell ref="I2234:L2234"/>
    <mergeCell ref="O2070:P2070"/>
    <mergeCell ref="O2078:P2078"/>
    <mergeCell ref="O2108:P2108"/>
    <mergeCell ref="O2220:P2220"/>
    <mergeCell ref="F2215:L2215"/>
    <mergeCell ref="O2116:P2116"/>
    <mergeCell ref="O2130:P2130"/>
    <mergeCell ref="I2248:L2248"/>
    <mergeCell ref="O2248:P2248"/>
    <mergeCell ref="O2183:P2183"/>
    <mergeCell ref="O2234:P2234"/>
    <mergeCell ref="R2063:R2068"/>
    <mergeCell ref="R2071:R2076"/>
    <mergeCell ref="R2079:R2090"/>
    <mergeCell ref="R2093:R2098"/>
    <mergeCell ref="R2101:R2106"/>
    <mergeCell ref="R2109:R2114"/>
    <mergeCell ref="R2131:R2136"/>
    <mergeCell ref="R3514:R3515"/>
    <mergeCell ref="R3152:R3156"/>
    <mergeCell ref="R3159:R3162"/>
    <mergeCell ref="R3173:R3193"/>
    <mergeCell ref="R3165:R3170"/>
    <mergeCell ref="R3128:R3133"/>
    <mergeCell ref="R3196:R3201"/>
    <mergeCell ref="R3250:R3255"/>
    <mergeCell ref="R3304:R3309"/>
    <mergeCell ref="R3358:R3363"/>
    <mergeCell ref="R3412:R3417"/>
    <mergeCell ref="R3281:R3301"/>
    <mergeCell ref="R3335:R3355"/>
    <mergeCell ref="R3144:R3149"/>
    <mergeCell ref="R3389:R3409"/>
    <mergeCell ref="R3227:R3247"/>
    <mergeCell ref="R3508:R3509"/>
    <mergeCell ref="O102:P102"/>
    <mergeCell ref="O2288:P2288"/>
    <mergeCell ref="I322:L322"/>
    <mergeCell ref="R2340:R2352"/>
    <mergeCell ref="R2414:R2418"/>
    <mergeCell ref="R2421:R2424"/>
    <mergeCell ref="O2092:P2092"/>
    <mergeCell ref="O2100:P2100"/>
    <mergeCell ref="O1950:P1950"/>
    <mergeCell ref="O2002:P2002"/>
    <mergeCell ref="R1973:R1978"/>
    <mergeCell ref="R1981:R1986"/>
    <mergeCell ref="R1965:R1970"/>
    <mergeCell ref="O2413:P2413"/>
    <mergeCell ref="R2003:R2014"/>
    <mergeCell ref="R2017:R2022"/>
    <mergeCell ref="O2354:P2354"/>
    <mergeCell ref="O2362:P2362"/>
    <mergeCell ref="O2400:P2400"/>
    <mergeCell ref="O2197:P2197"/>
    <mergeCell ref="O2161:P2161"/>
    <mergeCell ref="O2175:P2175"/>
    <mergeCell ref="I2306:L2306"/>
    <mergeCell ref="O2306:P2306"/>
    <mergeCell ref="I108:L108"/>
    <mergeCell ref="I153:L153"/>
    <mergeCell ref="O153:P153"/>
    <mergeCell ref="I287:L287"/>
    <mergeCell ref="I198:L198"/>
    <mergeCell ref="R91:R94"/>
    <mergeCell ref="O2433:P2433"/>
    <mergeCell ref="R2427:R2431"/>
    <mergeCell ref="I372:L372"/>
    <mergeCell ref="I379:L379"/>
    <mergeCell ref="I633:L633"/>
    <mergeCell ref="R323:R349"/>
    <mergeCell ref="O604:P604"/>
    <mergeCell ref="R352:R356"/>
    <mergeCell ref="R366:R370"/>
    <mergeCell ref="R244:R256"/>
    <mergeCell ref="R605:R631"/>
    <mergeCell ref="I474:L474"/>
    <mergeCell ref="O474:P474"/>
    <mergeCell ref="I397:L397"/>
    <mergeCell ref="O397:P397"/>
    <mergeCell ref="O455:P455"/>
    <mergeCell ref="O365:P365"/>
    <mergeCell ref="I273:L273"/>
    <mergeCell ref="O183:P183"/>
    <mergeCell ref="R184:R196"/>
    <mergeCell ref="O243:P243"/>
    <mergeCell ref="I280:L280"/>
    <mergeCell ref="R199:R211"/>
    <mergeCell ref="O293:P293"/>
    <mergeCell ref="R130:R136"/>
    <mergeCell ref="I243:L243"/>
    <mergeCell ref="R274:R278"/>
    <mergeCell ref="R281:R285"/>
    <mergeCell ref="R288:R291"/>
    <mergeCell ref="I213:L213"/>
    <mergeCell ref="R214:R226"/>
    <mergeCell ref="R154:R166"/>
    <mergeCell ref="I293:L293"/>
    <mergeCell ref="O1570:P1570"/>
    <mergeCell ref="R1684:R1688"/>
    <mergeCell ref="R1610:R1622"/>
    <mergeCell ref="R1671:R1675"/>
    <mergeCell ref="R1697:R1701"/>
    <mergeCell ref="R1704:R1707"/>
    <mergeCell ref="O1670:P1670"/>
    <mergeCell ref="O1683:P1683"/>
    <mergeCell ref="O1690:P1690"/>
    <mergeCell ref="O1696:P1696"/>
    <mergeCell ref="O1588:P1588"/>
    <mergeCell ref="O1078:P1078"/>
    <mergeCell ref="O1098:P1098"/>
    <mergeCell ref="O198:P198"/>
    <mergeCell ref="O691:P691"/>
    <mergeCell ref="O1450:P1450"/>
    <mergeCell ref="O1465:P1465"/>
    <mergeCell ref="R1451:R1463"/>
    <mergeCell ref="O1540:P1540"/>
    <mergeCell ref="O1555:P1555"/>
    <mergeCell ref="O322:P322"/>
    <mergeCell ref="O1371:P1371"/>
    <mergeCell ref="O1028:P1028"/>
    <mergeCell ref="I1010:L1010"/>
    <mergeCell ref="O1010:P1010"/>
    <mergeCell ref="O976:P976"/>
    <mergeCell ref="O1042:P1042"/>
    <mergeCell ref="I1064:L1064"/>
    <mergeCell ref="I861:L861"/>
    <mergeCell ref="I926:L926"/>
    <mergeCell ref="I897:L897"/>
    <mergeCell ref="R1412:R1421"/>
    <mergeCell ref="R1466:R1478"/>
    <mergeCell ref="R1436:R1448"/>
    <mergeCell ref="O1495:P1495"/>
    <mergeCell ref="O1510:P1510"/>
    <mergeCell ref="O1660:P1660"/>
    <mergeCell ref="R1661:R1668"/>
    <mergeCell ref="O1632:P1632"/>
    <mergeCell ref="O1640:P1640"/>
    <mergeCell ref="O1582:P1582"/>
    <mergeCell ref="O1576:P1576"/>
    <mergeCell ref="R1577:R1580"/>
    <mergeCell ref="R1511:R1523"/>
    <mergeCell ref="R1526:R1538"/>
    <mergeCell ref="O1609:P1609"/>
    <mergeCell ref="O1624:P1624"/>
    <mergeCell ref="R1424:R1433"/>
    <mergeCell ref="R1481:R1493"/>
    <mergeCell ref="R1496:R1508"/>
    <mergeCell ref="O1594:P1594"/>
    <mergeCell ref="R1541:R1553"/>
    <mergeCell ref="R1556:R1568"/>
    <mergeCell ref="O1650:P1650"/>
    <mergeCell ref="O1525:P1525"/>
    <mergeCell ref="O2639:P2639"/>
    <mergeCell ref="O2819:P2819"/>
    <mergeCell ref="O2827:P2827"/>
    <mergeCell ref="O3062:P3062"/>
    <mergeCell ref="O2900:P2900"/>
    <mergeCell ref="O2908:P2908"/>
    <mergeCell ref="O2918:P2918"/>
    <mergeCell ref="O3004:P3004"/>
    <mergeCell ref="O2935:P2935"/>
    <mergeCell ref="O2805:P2805"/>
    <mergeCell ref="O2729:P2729"/>
    <mergeCell ref="O2867:P2867"/>
    <mergeCell ref="N2850:P2850"/>
    <mergeCell ref="O2789:P2789"/>
    <mergeCell ref="O2797:P2797"/>
    <mergeCell ref="R2886:R2898"/>
    <mergeCell ref="O3127:P3127"/>
    <mergeCell ref="R2706:R2711"/>
    <mergeCell ref="R2722:R2727"/>
    <mergeCell ref="R2880:R2883"/>
    <mergeCell ref="R2670:R2675"/>
    <mergeCell ref="R2714:R2719"/>
    <mergeCell ref="O2941:P2941"/>
    <mergeCell ref="O2024:P2024"/>
    <mergeCell ref="O2324:P2324"/>
    <mergeCell ref="R3099:R3104"/>
    <mergeCell ref="R3063:R3074"/>
    <mergeCell ref="R3005:R3031"/>
    <mergeCell ref="R3085:R3096"/>
    <mergeCell ref="R2919:R2926"/>
    <mergeCell ref="R2730:R2741"/>
    <mergeCell ref="R2744:R2749"/>
    <mergeCell ref="R2752:R2757"/>
    <mergeCell ref="R2760:R2765"/>
    <mergeCell ref="R2868:R2877"/>
    <mergeCell ref="R2929:R2933"/>
    <mergeCell ref="O2653:P2653"/>
    <mergeCell ref="O2691:P2691"/>
    <mergeCell ref="O2721:P2721"/>
    <mergeCell ref="R2654:R2659"/>
    <mergeCell ref="O2781:P2781"/>
    <mergeCell ref="O2743:P2743"/>
    <mergeCell ref="O2677:P2677"/>
    <mergeCell ref="O2705:P2705"/>
    <mergeCell ref="O2661:P2661"/>
    <mergeCell ref="R2768:R2779"/>
    <mergeCell ref="R2798:R2803"/>
    <mergeCell ref="R2782:R2787"/>
    <mergeCell ref="R2790:R2795"/>
    <mergeCell ref="R2662:R2667"/>
    <mergeCell ref="R2854:R2865"/>
    <mergeCell ref="O3499:P3499"/>
    <mergeCell ref="O3507:P3507"/>
    <mergeCell ref="O3411:P3411"/>
    <mergeCell ref="O3419:P3419"/>
    <mergeCell ref="O3433:P3433"/>
    <mergeCell ref="O3441:P3441"/>
    <mergeCell ref="O3455:P3455"/>
    <mergeCell ref="O3108:P3108"/>
    <mergeCell ref="O3111:P3111"/>
    <mergeCell ref="O3119:P3119"/>
    <mergeCell ref="O3463:P3463"/>
    <mergeCell ref="O3477:P3477"/>
    <mergeCell ref="O3249:P3249"/>
    <mergeCell ref="O3365:P3365"/>
    <mergeCell ref="O3158:P3158"/>
    <mergeCell ref="O3164:P3164"/>
    <mergeCell ref="O3257:P3257"/>
    <mergeCell ref="O3280:P3280"/>
    <mergeCell ref="O3311:P3311"/>
    <mergeCell ref="O3388:P3388"/>
    <mergeCell ref="O3226:P3226"/>
    <mergeCell ref="O3334:P3334"/>
    <mergeCell ref="O3151:P3151"/>
    <mergeCell ref="O3485:P3485"/>
    <mergeCell ref="O2954:P2954"/>
    <mergeCell ref="O2669:P2669"/>
    <mergeCell ref="O2751:P2751"/>
    <mergeCell ref="O3098:P3098"/>
    <mergeCell ref="R1079:R1090"/>
    <mergeCell ref="R1093:R1096"/>
    <mergeCell ref="R1099:R1106"/>
    <mergeCell ref="O1357:P1357"/>
    <mergeCell ref="R1358:R1369"/>
    <mergeCell ref="O2625:P2625"/>
    <mergeCell ref="O2573:P2573"/>
    <mergeCell ref="O2601:P2601"/>
    <mergeCell ref="O2551:P2551"/>
    <mergeCell ref="O2370:P2370"/>
    <mergeCell ref="O2300:P2300"/>
    <mergeCell ref="O2565:P2565"/>
    <mergeCell ref="O2508:P2508"/>
    <mergeCell ref="O2609:P2609"/>
    <mergeCell ref="O2312:P2312"/>
    <mergeCell ref="O2339:P2339"/>
    <mergeCell ref="O2587:P2587"/>
    <mergeCell ref="O1124:P1124"/>
    <mergeCell ref="O1130:P1130"/>
    <mergeCell ref="O1263:P1263"/>
    <mergeCell ref="R1633:R1638"/>
    <mergeCell ref="R1678:R1681"/>
    <mergeCell ref="O1848:P1848"/>
    <mergeCell ref="O1480:P1480"/>
    <mergeCell ref="O1294:P1294"/>
    <mergeCell ref="O1308:P1308"/>
    <mergeCell ref="O933:P933"/>
    <mergeCell ref="O1137:P1137"/>
    <mergeCell ref="O1143:P1143"/>
    <mergeCell ref="O1172:P1172"/>
    <mergeCell ref="O1191:P1191"/>
    <mergeCell ref="O1092:P1092"/>
    <mergeCell ref="O1110:P1110"/>
    <mergeCell ref="O1249:P1249"/>
    <mergeCell ref="O1271:P1271"/>
    <mergeCell ref="N1339:P1339"/>
    <mergeCell ref="O1411:P1411"/>
    <mergeCell ref="O1423:P1423"/>
    <mergeCell ref="O1064:P1064"/>
    <mergeCell ref="N1340:P1340"/>
    <mergeCell ref="N1341:P1341"/>
    <mergeCell ref="O1048:P1048"/>
    <mergeCell ref="O1056:P1056"/>
    <mergeCell ref="I3507:L3507"/>
    <mergeCell ref="O18:P18"/>
    <mergeCell ref="O58:P58"/>
    <mergeCell ref="O84:P84"/>
    <mergeCell ref="O96:P96"/>
    <mergeCell ref="O120:P120"/>
    <mergeCell ref="O138:P138"/>
    <mergeCell ref="O228:P228"/>
    <mergeCell ref="O168:P168"/>
    <mergeCell ref="O258:P258"/>
    <mergeCell ref="O273:P273"/>
    <mergeCell ref="O280:P280"/>
    <mergeCell ref="O287:P287"/>
    <mergeCell ref="I3433:L3433"/>
    <mergeCell ref="I3441:L3441"/>
    <mergeCell ref="I3455:L3455"/>
    <mergeCell ref="O962:P962"/>
    <mergeCell ref="O990:P990"/>
    <mergeCell ref="N3106:P3106"/>
    <mergeCell ref="O3303:P3303"/>
    <mergeCell ref="I2805:L2805"/>
    <mergeCell ref="I2819:L2819"/>
    <mergeCell ref="I2827:L2827"/>
    <mergeCell ref="O3143:P3143"/>
    <mergeCell ref="I3388:L3388"/>
    <mergeCell ref="I3311:L3311"/>
    <mergeCell ref="I3357:L3357"/>
    <mergeCell ref="I3365:L3365"/>
    <mergeCell ref="I3143:L3143"/>
    <mergeCell ref="I3463:L3463"/>
    <mergeCell ref="I3477:L3477"/>
    <mergeCell ref="I3411:L3411"/>
    <mergeCell ref="I3419:L3419"/>
    <mergeCell ref="I3195:L3195"/>
    <mergeCell ref="I3203:L3203"/>
    <mergeCell ref="I3249:L3249"/>
    <mergeCell ref="I3257:L3257"/>
    <mergeCell ref="I3303:L3303"/>
    <mergeCell ref="I3151:L3151"/>
    <mergeCell ref="I3158:L3158"/>
    <mergeCell ref="I3164:L3164"/>
    <mergeCell ref="I3172:L3172"/>
    <mergeCell ref="I3226:L3226"/>
    <mergeCell ref="I3280:L3280"/>
    <mergeCell ref="I3334:L3334"/>
    <mergeCell ref="O3357:P3357"/>
    <mergeCell ref="O3172:P3172"/>
    <mergeCell ref="I3108:L3108"/>
    <mergeCell ref="I3111:L3111"/>
    <mergeCell ref="I3119:L3119"/>
    <mergeCell ref="I2743:L2743"/>
    <mergeCell ref="I2751:L2751"/>
    <mergeCell ref="I2759:L2759"/>
    <mergeCell ref="I2767:L2767"/>
    <mergeCell ref="I2781:L2781"/>
    <mergeCell ref="I2789:L2789"/>
    <mergeCell ref="I2885:L2885"/>
    <mergeCell ref="I2853:L2853"/>
    <mergeCell ref="F3106:L3106"/>
    <mergeCell ref="I3076:L3076"/>
    <mergeCell ref="I2879:L2879"/>
    <mergeCell ref="I2867:L2867"/>
    <mergeCell ref="I3098:L3098"/>
    <mergeCell ref="I3062:L3062"/>
    <mergeCell ref="I2900:L2900"/>
    <mergeCell ref="I2908:L2908"/>
    <mergeCell ref="I3004:L3004"/>
    <mergeCell ref="I2954:L2954"/>
    <mergeCell ref="O3076:P3076"/>
    <mergeCell ref="I3513:L3513"/>
    <mergeCell ref="I1042:L1042"/>
    <mergeCell ref="I1004:L1004"/>
    <mergeCell ref="I120:L120"/>
    <mergeCell ref="I138:L138"/>
    <mergeCell ref="I228:L228"/>
    <mergeCell ref="I168:L168"/>
    <mergeCell ref="I258:L258"/>
    <mergeCell ref="I2551:L2551"/>
    <mergeCell ref="I2565:L2565"/>
    <mergeCell ref="I2092:L2092"/>
    <mergeCell ref="I2100:L2100"/>
    <mergeCell ref="I2108:L2108"/>
    <mergeCell ref="I2197:L2197"/>
    <mergeCell ref="I933:L933"/>
    <mergeCell ref="I1137:L1137"/>
    <mergeCell ref="I1848:L1848"/>
    <mergeCell ref="I1884:L1884"/>
    <mergeCell ref="I1912:L1912"/>
    <mergeCell ref="I3485:L3485"/>
    <mergeCell ref="I3499:L3499"/>
    <mergeCell ref="I2653:L2653"/>
    <mergeCell ref="I2587:L2587"/>
    <mergeCell ref="I3127:L3127"/>
    <mergeCell ref="I1862:L1862"/>
    <mergeCell ref="I2032:L2032"/>
    <mergeCell ref="I488:L488"/>
    <mergeCell ref="I2016:L2016"/>
    <mergeCell ref="I792:L792"/>
    <mergeCell ref="I1582:L1582"/>
    <mergeCell ref="I1632:L1632"/>
    <mergeCell ref="I1640:L1640"/>
    <mergeCell ref="I1936:L1936"/>
    <mergeCell ref="I1950:L1950"/>
    <mergeCell ref="I1525:L1525"/>
    <mergeCell ref="I1540:L1540"/>
    <mergeCell ref="I1670:L1670"/>
    <mergeCell ref="I1555:L1555"/>
    <mergeCell ref="I1570:L1570"/>
    <mergeCell ref="I1576:L1576"/>
    <mergeCell ref="I1898:L1898"/>
    <mergeCell ref="I1920:L1920"/>
    <mergeCell ref="I1928:L1928"/>
    <mergeCell ref="I1594:L1594"/>
    <mergeCell ref="I1056:L1056"/>
    <mergeCell ref="I1078:L1078"/>
    <mergeCell ref="I1092:L1092"/>
    <mergeCell ref="I1110:L1110"/>
    <mergeCell ref="O727:P727"/>
    <mergeCell ref="I604:L604"/>
    <mergeCell ref="O633:P633"/>
    <mergeCell ref="I662:L662"/>
    <mergeCell ref="I709:L709"/>
    <mergeCell ref="I716:L716"/>
    <mergeCell ref="O716:P716"/>
    <mergeCell ref="I351:L351"/>
    <mergeCell ref="I691:L691"/>
    <mergeCell ref="I455:L455"/>
    <mergeCell ref="I426:L426"/>
    <mergeCell ref="O426:P426"/>
    <mergeCell ref="O351:P351"/>
    <mergeCell ref="O481:P481"/>
    <mergeCell ref="I358:L358"/>
    <mergeCell ref="O358:P358"/>
    <mergeCell ref="I365:L365"/>
    <mergeCell ref="I727:L727"/>
    <mergeCell ref="A2:C2"/>
    <mergeCell ref="C3:C5"/>
    <mergeCell ref="I71:L71"/>
    <mergeCell ref="O71:P71"/>
    <mergeCell ref="M4:R4"/>
    <mergeCell ref="R10:R16"/>
    <mergeCell ref="R19:R41"/>
    <mergeCell ref="R46:R56"/>
    <mergeCell ref="R72:R82"/>
    <mergeCell ref="A3:A5"/>
    <mergeCell ref="B3:B5"/>
    <mergeCell ref="D5:E5"/>
    <mergeCell ref="F4:L4"/>
    <mergeCell ref="F7:L7"/>
    <mergeCell ref="O9:P9"/>
    <mergeCell ref="N43:P43"/>
    <mergeCell ref="I9:L9"/>
    <mergeCell ref="O575:P575"/>
    <mergeCell ref="O546:P546"/>
    <mergeCell ref="R547:R573"/>
    <mergeCell ref="I546:L546"/>
    <mergeCell ref="I481:L481"/>
    <mergeCell ref="I102:L102"/>
    <mergeCell ref="I90:L90"/>
    <mergeCell ref="I18:L18"/>
    <mergeCell ref="I58:L58"/>
    <mergeCell ref="O90:P90"/>
    <mergeCell ref="O45:P45"/>
    <mergeCell ref="F43:L43"/>
    <mergeCell ref="I45:L45"/>
    <mergeCell ref="I84:L84"/>
    <mergeCell ref="I96:L96"/>
    <mergeCell ref="O108:P108"/>
    <mergeCell ref="R109:R112"/>
    <mergeCell ref="I114:L114"/>
    <mergeCell ref="O114:P114"/>
    <mergeCell ref="R115:R118"/>
    <mergeCell ref="R103:R106"/>
    <mergeCell ref="I129:L129"/>
    <mergeCell ref="O129:P129"/>
    <mergeCell ref="I183:L183"/>
    <mergeCell ref="O785:P785"/>
    <mergeCell ref="I785:L785"/>
    <mergeCell ref="I756:L756"/>
    <mergeCell ref="I1343:L1343"/>
    <mergeCell ref="O1435:P1435"/>
    <mergeCell ref="F2:Q2"/>
    <mergeCell ref="F3:Q3"/>
    <mergeCell ref="R710:R714"/>
    <mergeCell ref="O372:P372"/>
    <mergeCell ref="O379:P379"/>
    <mergeCell ref="R427:R453"/>
    <mergeCell ref="O213:P213"/>
    <mergeCell ref="I386:L386"/>
    <mergeCell ref="O386:P386"/>
    <mergeCell ref="R387:R390"/>
    <mergeCell ref="I392:L392"/>
    <mergeCell ref="O392:P392"/>
    <mergeCell ref="R393:R395"/>
    <mergeCell ref="O709:P709"/>
    <mergeCell ref="O488:P488"/>
    <mergeCell ref="R475:R479"/>
    <mergeCell ref="O662:P662"/>
    <mergeCell ref="R663:R689"/>
    <mergeCell ref="I575:L575"/>
    <mergeCell ref="I1249:L1249"/>
    <mergeCell ref="I1690:L1690"/>
    <mergeCell ref="I868:L868"/>
    <mergeCell ref="I1143:L1143"/>
    <mergeCell ref="I1124:L1124"/>
    <mergeCell ref="I1130:L1130"/>
    <mergeCell ref="I1098:L1098"/>
    <mergeCell ref="I1048:L1048"/>
    <mergeCell ref="I1028:L1028"/>
    <mergeCell ref="I962:L962"/>
    <mergeCell ref="F1108:L1108"/>
    <mergeCell ref="I1588:L1588"/>
    <mergeCell ref="N7:P7"/>
    <mergeCell ref="O2040:P2040"/>
    <mergeCell ref="R2041:R2052"/>
    <mergeCell ref="O2054:P2054"/>
    <mergeCell ref="R2055:R2060"/>
    <mergeCell ref="O2062:P2062"/>
    <mergeCell ref="R2025:R2030"/>
    <mergeCell ref="R2033:R2038"/>
    <mergeCell ref="R2117:R2128"/>
    <mergeCell ref="O1964:P1964"/>
    <mergeCell ref="O1972:P1972"/>
    <mergeCell ref="O1980:P1980"/>
    <mergeCell ref="O1988:P1988"/>
    <mergeCell ref="O2016:P2016"/>
    <mergeCell ref="R1863:R1874"/>
    <mergeCell ref="O1876:P1876"/>
    <mergeCell ref="R1011:R1026"/>
    <mergeCell ref="O926:P926"/>
    <mergeCell ref="R898:R924"/>
    <mergeCell ref="N1108:P1108"/>
    <mergeCell ref="R1641:R1648"/>
    <mergeCell ref="O861:P861"/>
    <mergeCell ref="R862:R866"/>
    <mergeCell ref="R833:R859"/>
    <mergeCell ref="I2407:L2407"/>
    <mergeCell ref="O2407:P2407"/>
    <mergeCell ref="I2508:L2508"/>
    <mergeCell ref="O2537:P2537"/>
    <mergeCell ref="O2380:P2380"/>
    <mergeCell ref="O2426:P2426"/>
    <mergeCell ref="I2370:L2370"/>
    <mergeCell ref="I2390:L2390"/>
    <mergeCell ref="O2390:P2390"/>
    <mergeCell ref="O2420:P2420"/>
    <mergeCell ref="I2413:L2413"/>
    <mergeCell ref="I2420:L2420"/>
    <mergeCell ref="I2400:L2400"/>
    <mergeCell ref="I2433:L2433"/>
    <mergeCell ref="O2456:P2456"/>
    <mergeCell ref="O1862:P1862"/>
    <mergeCell ref="O1737:P1737"/>
    <mergeCell ref="O1730:P1730"/>
    <mergeCell ref="I2362:L2362"/>
    <mergeCell ref="I1480:L1480"/>
    <mergeCell ref="I1495:L1495"/>
    <mergeCell ref="I1609:L1609"/>
    <mergeCell ref="I1624:L1624"/>
    <mergeCell ref="I1723:L1723"/>
    <mergeCell ref="I1660:L1660"/>
    <mergeCell ref="I1696:L1696"/>
    <mergeCell ref="I1709:L1709"/>
    <mergeCell ref="I1716:L1716"/>
    <mergeCell ref="I1703:L1703"/>
    <mergeCell ref="I2070:L2070"/>
    <mergeCell ref="I2078:L2078"/>
    <mergeCell ref="I2183:L2183"/>
    <mergeCell ref="I2220:L2220"/>
    <mergeCell ref="I2276:L2276"/>
    <mergeCell ref="O2032:P2032"/>
    <mergeCell ref="I2205:L2205"/>
    <mergeCell ref="I1988:L1988"/>
    <mergeCell ref="I1964:L1964"/>
    <mergeCell ref="I1972:L1972"/>
    <mergeCell ref="O3513:P3513"/>
    <mergeCell ref="I3135:L3135"/>
    <mergeCell ref="O3135:P3135"/>
    <mergeCell ref="R3136:R3141"/>
    <mergeCell ref="I1271:L1271"/>
    <mergeCell ref="I1294:L1294"/>
    <mergeCell ref="I1980:L1980"/>
    <mergeCell ref="I1744:L1744"/>
    <mergeCell ref="I1767:L1767"/>
    <mergeCell ref="R1791:R1817"/>
    <mergeCell ref="I2479:L2479"/>
    <mergeCell ref="O2479:P2479"/>
    <mergeCell ref="R2480:R2506"/>
    <mergeCell ref="O1920:P1920"/>
    <mergeCell ref="O1936:P1936"/>
    <mergeCell ref="O1928:P1928"/>
    <mergeCell ref="O1884:P1884"/>
    <mergeCell ref="I1683:L1683"/>
    <mergeCell ref="O1912:P1912"/>
    <mergeCell ref="O1709:P1709"/>
    <mergeCell ref="O1723:P1723"/>
    <mergeCell ref="O1767:P1767"/>
    <mergeCell ref="O1744:P1744"/>
    <mergeCell ref="O1790:P1790"/>
    <mergeCell ref="O2276:P2276"/>
    <mergeCell ref="I517:L517"/>
    <mergeCell ref="O517:P517"/>
    <mergeCell ref="R518:R544"/>
    <mergeCell ref="I832:L832"/>
    <mergeCell ref="O832:P832"/>
    <mergeCell ref="I803:L803"/>
    <mergeCell ref="I990:L990"/>
    <mergeCell ref="I1677:L1677"/>
    <mergeCell ref="O1677:P1677"/>
    <mergeCell ref="I1819:L1819"/>
    <mergeCell ref="O1819:P1819"/>
    <mergeCell ref="I1510:L1510"/>
    <mergeCell ref="I1650:L1650"/>
    <mergeCell ref="O1316:P1316"/>
    <mergeCell ref="O1343:P1343"/>
    <mergeCell ref="O1220:P1220"/>
    <mergeCell ref="I2040:L2040"/>
    <mergeCell ref="I2054:L2054"/>
    <mergeCell ref="O1703:P1703"/>
    <mergeCell ref="O2138:P2138"/>
    <mergeCell ref="N2215:P2215"/>
    <mergeCell ref="O2205:P2205"/>
    <mergeCell ref="O1898:P1898"/>
    <mergeCell ref="R786:R790"/>
    <mergeCell ref="R927:R931"/>
    <mergeCell ref="R1065:R1076"/>
    <mergeCell ref="R482:R486"/>
    <mergeCell ref="R717:R720"/>
    <mergeCell ref="I722:L722"/>
    <mergeCell ref="O722:P722"/>
    <mergeCell ref="R723:R725"/>
    <mergeCell ref="O1716:P1716"/>
    <mergeCell ref="I1450:L1450"/>
    <mergeCell ref="I1465:L1465"/>
    <mergeCell ref="I1308:L1308"/>
    <mergeCell ref="I1316:L1316"/>
    <mergeCell ref="I1411:L1411"/>
    <mergeCell ref="I1423:L1423"/>
    <mergeCell ref="I1435:L1435"/>
    <mergeCell ref="F1339:L1339"/>
    <mergeCell ref="I1371:L1371"/>
    <mergeCell ref="I1399:L1399"/>
    <mergeCell ref="O756:P756"/>
    <mergeCell ref="R757:R783"/>
    <mergeCell ref="I1172:L1172"/>
    <mergeCell ref="I1191:L1191"/>
    <mergeCell ref="I1220:L1220"/>
    <mergeCell ref="N2216:P2216"/>
    <mergeCell ref="N2217:P2217"/>
    <mergeCell ref="N2218:P2218"/>
    <mergeCell ref="O1399:P1399"/>
    <mergeCell ref="R977:R988"/>
    <mergeCell ref="R991:R1002"/>
    <mergeCell ref="R1005:R1008"/>
    <mergeCell ref="O792:P792"/>
    <mergeCell ref="I798:L798"/>
    <mergeCell ref="O798:P798"/>
    <mergeCell ref="R799:R801"/>
    <mergeCell ref="R793:R796"/>
    <mergeCell ref="O1004:P1004"/>
    <mergeCell ref="O803:P803"/>
    <mergeCell ref="O868:P868"/>
    <mergeCell ref="O897:P897"/>
    <mergeCell ref="I976:L976"/>
    <mergeCell ref="I1263:L1263"/>
    <mergeCell ref="I1357:L1357"/>
    <mergeCell ref="I2062:L2062"/>
    <mergeCell ref="I1790:L1790"/>
    <mergeCell ref="I2024:L2024"/>
    <mergeCell ref="I1737:L1737"/>
    <mergeCell ref="I1730:L1730"/>
  </mergeCells>
  <phoneticPr fontId="6" type="noConversion"/>
  <conditionalFormatting sqref="A7:A3516">
    <cfRule type="notContainsBlanks" dxfId="43" priority="5">
      <formula>LEN(TRIM(A7))&gt;0</formula>
    </cfRule>
  </conditionalFormatting>
  <conditionalFormatting sqref="B7:B3516">
    <cfRule type="notContainsBlanks" dxfId="42" priority="4">
      <formula>LEN(TRIM(B7))&gt;0</formula>
    </cfRule>
  </conditionalFormatting>
  <conditionalFormatting sqref="C7:C3516">
    <cfRule type="notContainsBlanks" dxfId="41" priority="6">
      <formula>LEN(TRIM(C7))&gt;0</formula>
    </cfRule>
  </conditionalFormatting>
  <pageMargins left="0.78740157480314965" right="0.39370078740157483" top="0.39370078740157483" bottom="0.59055118110236227" header="0.39370078740157483" footer="0.39370078740157483"/>
  <pageSetup paperSize="9" scale="54" orientation="portrait" horizontalDpi="360" verticalDpi="360" r:id="rId1"/>
  <headerFooter alignWithMargins="0">
    <oddFooter>&amp;C&amp;P/&amp;N</oddFooter>
  </headerFooter>
  <rowBreaks count="19" manualBreakCount="19">
    <brk id="137" min="5" max="16" man="1"/>
    <brk id="454" min="5" max="16" man="1"/>
    <brk id="802" min="5" max="16" man="1"/>
    <brk id="1027" min="5" max="16" man="1"/>
    <brk id="1107" min="5" max="16" man="1"/>
    <brk id="1219" min="5" max="16" man="1"/>
    <brk id="1315" min="5" max="16" man="1"/>
    <brk id="1464" min="5" max="16" man="1"/>
    <brk id="1554" min="5" max="16" man="1"/>
    <brk id="1708" min="5" max="16" man="1"/>
    <brk id="1919" min="5" max="16" man="1"/>
    <brk id="2160" min="5" max="16" man="1"/>
    <brk id="2214" min="5" max="16" man="1"/>
    <brk id="2399" min="5" max="16" man="1"/>
    <brk id="2652" min="5" max="16" man="1"/>
    <brk id="2840" min="5" max="16" man="1"/>
    <brk id="3202" min="5" max="16" man="1"/>
    <brk id="3364" min="5" max="16" man="1"/>
    <brk id="3484" min="5" max="16"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E5E96-7F6F-418D-B60E-00B37A0A0BCD}">
  <sheetPr codeName="Feuil8"/>
  <dimension ref="A1:AI1377"/>
  <sheetViews>
    <sheetView showGridLines="0" zoomScaleNormal="100" workbookViewId="0">
      <pane ySplit="3" topLeftCell="A4" activePane="bottomLeft" state="frozenSplit"/>
      <selection pane="bottomLeft" activeCell="A4" sqref="A4"/>
    </sheetView>
  </sheetViews>
  <sheetFormatPr baseColWidth="10" defaultColWidth="10.26953125" defaultRowHeight="13"/>
  <cols>
    <col min="1" max="1" width="1.6328125" style="476" customWidth="1"/>
    <col min="2" max="2" width="2.6328125" style="476" customWidth="1"/>
    <col min="3" max="3" width="3.26953125" style="476" customWidth="1"/>
    <col min="4" max="4" width="4.6328125" style="476" customWidth="1"/>
    <col min="5" max="5" width="3.26953125" style="110" customWidth="1"/>
    <col min="6" max="6" width="3.26953125" style="476" customWidth="1"/>
    <col min="7" max="7" width="4.6328125" style="476" customWidth="1"/>
    <col min="8" max="8" width="0.81640625" style="476" customWidth="1"/>
    <col min="9" max="9" width="3.26953125" style="476" customWidth="1"/>
    <col min="10" max="10" width="4.6328125" style="476" customWidth="1"/>
    <col min="11" max="11" width="3.26953125" style="110" customWidth="1"/>
    <col min="12" max="12" width="1.6328125" style="476" customWidth="1"/>
    <col min="13" max="13" width="3.26953125" style="476" customWidth="1"/>
    <col min="14" max="14" width="4.6328125" style="476" customWidth="1"/>
    <col min="15" max="15" width="0.81640625" style="476" customWidth="1"/>
    <col min="16" max="16" width="3.26953125" style="476" customWidth="1"/>
    <col min="17" max="17" width="4.6328125" style="476" customWidth="1"/>
    <col min="18" max="18" width="3.26953125" style="110" customWidth="1"/>
    <col min="19" max="19" width="1.6328125" style="476" customWidth="1"/>
    <col min="20" max="20" width="3.26953125" style="476" customWidth="1"/>
    <col min="21" max="21" width="4.6328125" style="476" customWidth="1"/>
    <col min="22" max="22" width="0.81640625" style="476" customWidth="1"/>
    <col min="23" max="23" width="3.26953125" style="476" customWidth="1"/>
    <col min="24" max="24" width="4.6328125" style="476" customWidth="1"/>
    <col min="25" max="25" width="3.26953125" style="110" customWidth="1"/>
    <col min="26" max="26" width="1.6328125" style="476" customWidth="1"/>
    <col min="27" max="27" width="3.26953125" style="476" customWidth="1"/>
    <col min="28" max="28" width="4.6328125" style="476" customWidth="1"/>
    <col min="29" max="29" width="0.81640625" style="476" customWidth="1"/>
    <col min="30" max="30" width="3.26953125" style="476" customWidth="1"/>
    <col min="31" max="31" width="4.6328125" style="476" customWidth="1"/>
    <col min="32" max="32" width="3.26953125" style="110" customWidth="1"/>
    <col min="33" max="33" width="3.26953125" style="106" customWidth="1"/>
    <col min="34" max="34" width="30.08984375" style="106" bestFit="1" customWidth="1"/>
    <col min="35" max="35" width="7.08984375" style="106" customWidth="1"/>
    <col min="36" max="16384" width="10.26953125" style="106"/>
  </cols>
  <sheetData>
    <row r="1" spans="3:35" ht="6" customHeight="1"/>
    <row r="2" spans="3:35" ht="13.5" customHeight="1">
      <c r="C2" s="508"/>
      <c r="D2" s="508"/>
      <c r="E2" s="508"/>
      <c r="F2" s="508"/>
      <c r="G2" s="508"/>
      <c r="H2" s="508"/>
      <c r="I2" s="508"/>
      <c r="J2" s="508"/>
      <c r="K2" s="508"/>
      <c r="L2" s="508"/>
      <c r="M2" s="508"/>
      <c r="N2" s="508"/>
      <c r="O2" s="508"/>
      <c r="P2" s="508"/>
      <c r="Q2" s="508"/>
      <c r="R2" s="1300" t="s">
        <v>6660</v>
      </c>
      <c r="S2" s="1300"/>
      <c r="T2" s="1300"/>
      <c r="U2" s="1300"/>
      <c r="V2" s="1300"/>
      <c r="W2" s="1300"/>
      <c r="X2" s="1300"/>
      <c r="Y2" s="1300"/>
      <c r="Z2" s="1300"/>
      <c r="AA2" s="1300"/>
      <c r="AB2" s="1300"/>
      <c r="AC2" s="1300"/>
      <c r="AD2" s="1300"/>
      <c r="AE2" s="1300"/>
      <c r="AF2" s="1300"/>
      <c r="AG2" s="1300"/>
      <c r="AH2" s="1300"/>
      <c r="AI2" s="1300"/>
    </row>
    <row r="3" spans="3:35" ht="25" customHeight="1">
      <c r="C3" s="724"/>
      <c r="D3" s="724"/>
      <c r="E3" s="724"/>
      <c r="F3" s="724"/>
      <c r="G3" s="724"/>
      <c r="H3" s="724"/>
      <c r="I3" s="724"/>
      <c r="J3" s="724"/>
      <c r="K3" s="724"/>
      <c r="L3" s="724"/>
      <c r="M3" s="724"/>
      <c r="N3" s="724"/>
      <c r="O3" s="724"/>
      <c r="P3" s="724"/>
      <c r="Q3" s="724"/>
      <c r="R3" s="1301" t="s">
        <v>5321</v>
      </c>
      <c r="S3" s="1301"/>
      <c r="T3" s="1301"/>
      <c r="U3" s="1301"/>
      <c r="V3" s="1301"/>
      <c r="W3" s="1301"/>
      <c r="X3" s="1301"/>
      <c r="Y3" s="1301"/>
      <c r="Z3" s="1301"/>
      <c r="AA3" s="1301"/>
      <c r="AB3" s="1301"/>
      <c r="AC3" s="1301"/>
      <c r="AD3" s="1301"/>
      <c r="AE3" s="1301"/>
      <c r="AF3" s="1301"/>
      <c r="AG3" s="1301"/>
      <c r="AH3" s="1301"/>
      <c r="AI3" s="1301"/>
    </row>
    <row r="4" spans="3:35" ht="40" customHeight="1" thickBot="1">
      <c r="C4" s="1270" t="s">
        <v>5163</v>
      </c>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row>
    <row r="5" spans="3:35" ht="13.5" customHeight="1">
      <c r="C5" s="1266" t="s">
        <v>127</v>
      </c>
      <c r="D5" s="1267"/>
      <c r="E5" s="478"/>
      <c r="T5" s="479"/>
    </row>
    <row r="6" spans="3:35" ht="16" thickBot="1">
      <c r="C6" s="388" t="s">
        <v>688</v>
      </c>
      <c r="D6" s="475" t="s">
        <v>1052</v>
      </c>
      <c r="E6" s="109">
        <v>1</v>
      </c>
      <c r="R6" s="1277" t="s">
        <v>5166</v>
      </c>
      <c r="S6" s="1277"/>
      <c r="T6" s="1277"/>
      <c r="U6" s="1277"/>
      <c r="V6" s="1277"/>
      <c r="W6" s="1277"/>
      <c r="X6" s="1277"/>
      <c r="Y6" s="1277"/>
      <c r="Z6" s="1277"/>
      <c r="AA6" s="1277"/>
      <c r="AB6" s="1277"/>
      <c r="AC6" s="1277"/>
      <c r="AD6" s="1277"/>
      <c r="AE6" s="1277"/>
      <c r="AF6" s="1277"/>
      <c r="AG6" s="1277"/>
      <c r="AH6" s="1277"/>
      <c r="AI6" s="1277"/>
    </row>
    <row r="7" spans="3:35" ht="5.25" customHeight="1" thickBot="1">
      <c r="C7" s="497"/>
      <c r="D7" s="497"/>
      <c r="E7" s="497"/>
      <c r="F7" s="497"/>
      <c r="G7" s="497"/>
      <c r="H7" s="497"/>
      <c r="I7" s="497"/>
      <c r="J7" s="497"/>
      <c r="K7" s="497"/>
      <c r="L7" s="497"/>
      <c r="M7" s="497"/>
      <c r="N7" s="497"/>
      <c r="O7" s="497"/>
      <c r="P7" s="497"/>
      <c r="Q7" s="497"/>
    </row>
    <row r="8" spans="3:35" ht="13.5" customHeight="1">
      <c r="C8" s="1266" t="s">
        <v>144</v>
      </c>
      <c r="D8" s="1267"/>
      <c r="E8" s="478"/>
      <c r="R8" s="492"/>
      <c r="S8" s="493"/>
      <c r="T8" s="493"/>
      <c r="U8" s="493"/>
      <c r="V8" s="493"/>
      <c r="W8" s="493"/>
      <c r="X8" s="493"/>
      <c r="Y8" s="494"/>
      <c r="Z8" s="493"/>
      <c r="AA8" s="493"/>
      <c r="AB8" s="493"/>
      <c r="AC8" s="493"/>
      <c r="AD8" s="493"/>
      <c r="AE8" s="493"/>
      <c r="AF8" s="494"/>
      <c r="AG8" s="495"/>
      <c r="AH8" s="495"/>
      <c r="AI8" s="496"/>
    </row>
    <row r="9" spans="3:35" ht="13.5" thickBot="1">
      <c r="C9" s="388" t="s">
        <v>688</v>
      </c>
      <c r="D9" s="473" t="s">
        <v>1052</v>
      </c>
      <c r="E9" s="109">
        <v>2</v>
      </c>
      <c r="R9" s="483"/>
      <c r="Z9" s="1302" t="s">
        <v>5167</v>
      </c>
      <c r="AA9" s="1302"/>
      <c r="AB9" s="1302"/>
      <c r="AC9" s="1302"/>
      <c r="AD9" s="1302"/>
      <c r="AE9" s="1302"/>
      <c r="AF9" s="1302"/>
      <c r="AI9" s="188"/>
    </row>
    <row r="10" spans="3:35" ht="5.25" customHeight="1" thickBot="1">
      <c r="C10" s="477"/>
      <c r="R10" s="483"/>
      <c r="AI10" s="188"/>
    </row>
    <row r="11" spans="3:35" ht="13.5" thickTop="1">
      <c r="I11" s="1266" t="s">
        <v>1160</v>
      </c>
      <c r="J11" s="1267"/>
      <c r="R11" s="1298" t="s">
        <v>5169</v>
      </c>
      <c r="S11" s="1299"/>
      <c r="T11" s="1299"/>
      <c r="U11" s="1299"/>
      <c r="V11" s="1299"/>
      <c r="W11" s="1299"/>
      <c r="X11" s="1299"/>
      <c r="AA11" s="1275" t="s">
        <v>486</v>
      </c>
      <c r="AB11" s="1276"/>
      <c r="AD11" s="1292" t="s">
        <v>372</v>
      </c>
      <c r="AE11" s="1293"/>
      <c r="AH11" s="770" t="s">
        <v>5170</v>
      </c>
      <c r="AI11" s="188"/>
    </row>
    <row r="12" spans="3:35" ht="13.5" thickBot="1">
      <c r="I12" s="388" t="s">
        <v>688</v>
      </c>
      <c r="J12" s="473" t="s">
        <v>1053</v>
      </c>
      <c r="K12" s="109">
        <v>3</v>
      </c>
      <c r="L12" s="477"/>
      <c r="R12" s="483"/>
      <c r="U12" s="480"/>
      <c r="AA12" s="482" t="s">
        <v>84</v>
      </c>
      <c r="AB12" s="474" t="s">
        <v>1060</v>
      </c>
      <c r="AD12" s="388" t="s">
        <v>688</v>
      </c>
      <c r="AE12" s="484" t="s">
        <v>1052</v>
      </c>
      <c r="AF12" s="109">
        <v>8</v>
      </c>
      <c r="AH12" s="770" t="s">
        <v>5171</v>
      </c>
      <c r="AI12" s="188"/>
    </row>
    <row r="13" spans="3:35" ht="5.25" customHeight="1" thickBot="1">
      <c r="F13" s="477"/>
      <c r="R13" s="483"/>
      <c r="AI13" s="188"/>
    </row>
    <row r="14" spans="3:35">
      <c r="I14" s="1266" t="s">
        <v>1163</v>
      </c>
      <c r="J14" s="1267"/>
      <c r="R14" s="483"/>
      <c r="U14" s="480"/>
      <c r="AA14" s="469"/>
      <c r="AB14" s="469"/>
      <c r="AD14" s="469"/>
      <c r="AE14" s="469"/>
      <c r="AI14" s="188"/>
    </row>
    <row r="15" spans="3:35" ht="13.5" thickBot="1">
      <c r="I15" s="481" t="s">
        <v>109</v>
      </c>
      <c r="J15" s="473" t="s">
        <v>1054</v>
      </c>
      <c r="K15" s="109">
        <v>3</v>
      </c>
      <c r="L15" s="477"/>
      <c r="R15" s="483"/>
      <c r="U15" s="480"/>
      <c r="AA15" s="470"/>
      <c r="AB15" s="470"/>
      <c r="AD15" s="470"/>
      <c r="AF15" s="109"/>
      <c r="AI15" s="188"/>
    </row>
    <row r="16" spans="3:35" ht="5.25" customHeight="1" thickTop="1" thickBot="1">
      <c r="F16" s="477"/>
      <c r="R16" s="483"/>
      <c r="AI16" s="188"/>
    </row>
    <row r="17" spans="6:35">
      <c r="I17" s="1266" t="s">
        <v>2736</v>
      </c>
      <c r="J17" s="1267"/>
      <c r="R17" s="483"/>
      <c r="AE17" s="1296" t="s">
        <v>5172</v>
      </c>
      <c r="AF17" s="1296"/>
      <c r="AG17" s="1296"/>
      <c r="AH17" s="1296"/>
      <c r="AI17" s="1297"/>
    </row>
    <row r="18" spans="6:35" ht="13.5" thickBot="1">
      <c r="I18" s="481" t="s">
        <v>109</v>
      </c>
      <c r="J18" s="473" t="s">
        <v>2741</v>
      </c>
      <c r="K18" s="109">
        <v>3</v>
      </c>
      <c r="L18" s="477"/>
      <c r="R18" s="483"/>
      <c r="Z18" s="477"/>
      <c r="AA18" s="1278" t="s">
        <v>5173</v>
      </c>
      <c r="AB18" s="1278"/>
      <c r="AC18" s="1278"/>
      <c r="AD18" s="1278"/>
      <c r="AE18" s="1278"/>
      <c r="AF18" s="1278"/>
      <c r="AG18" s="1278"/>
      <c r="AH18" s="1278"/>
      <c r="AI18" s="1279"/>
    </row>
    <row r="19" spans="6:35" ht="5.25" customHeight="1" thickTop="1" thickBot="1">
      <c r="F19" s="477"/>
      <c r="R19" s="483"/>
      <c r="AA19" s="1278"/>
      <c r="AB19" s="1278"/>
      <c r="AC19" s="1278"/>
      <c r="AD19" s="1278"/>
      <c r="AE19" s="1278"/>
      <c r="AF19" s="1278"/>
      <c r="AG19" s="1278"/>
      <c r="AH19" s="1278"/>
      <c r="AI19" s="1279"/>
    </row>
    <row r="20" spans="6:35">
      <c r="I20" s="1266" t="s">
        <v>2737</v>
      </c>
      <c r="J20" s="1267"/>
      <c r="R20" s="483"/>
      <c r="AI20" s="188"/>
    </row>
    <row r="21" spans="6:35" ht="13.5" thickBot="1">
      <c r="I21" s="481" t="s">
        <v>109</v>
      </c>
      <c r="J21" s="473" t="s">
        <v>2742</v>
      </c>
      <c r="K21" s="109">
        <v>3</v>
      </c>
      <c r="L21" s="477"/>
      <c r="R21" s="483"/>
      <c r="S21" s="477"/>
      <c r="Z21" s="1302" t="s">
        <v>5168</v>
      </c>
      <c r="AA21" s="1302"/>
      <c r="AB21" s="1302"/>
      <c r="AC21" s="1302"/>
      <c r="AD21" s="1302"/>
      <c r="AE21" s="1302"/>
      <c r="AF21" s="1302"/>
      <c r="AG21" s="1302"/>
      <c r="AI21" s="188"/>
    </row>
    <row r="22" spans="6:35" ht="5.25" customHeight="1" thickTop="1" thickBot="1">
      <c r="F22" s="477"/>
      <c r="R22" s="483"/>
      <c r="AI22" s="188"/>
    </row>
    <row r="23" spans="6:35" ht="13.5" thickTop="1">
      <c r="I23" s="1287" t="s">
        <v>164</v>
      </c>
      <c r="J23" s="1288"/>
      <c r="R23" s="1298" t="s">
        <v>5169</v>
      </c>
      <c r="S23" s="1299"/>
      <c r="T23" s="1299"/>
      <c r="U23" s="1299"/>
      <c r="V23" s="1299"/>
      <c r="W23" s="1299"/>
      <c r="X23" s="1299"/>
      <c r="AA23" s="1280" t="s">
        <v>494</v>
      </c>
      <c r="AB23" s="1281"/>
      <c r="AD23" s="1294" t="s">
        <v>343</v>
      </c>
      <c r="AE23" s="1295"/>
      <c r="AH23" s="770" t="s">
        <v>5174</v>
      </c>
      <c r="AI23" s="188"/>
    </row>
    <row r="24" spans="6:35" ht="13.5" thickBot="1">
      <c r="I24" s="114" t="s">
        <v>84</v>
      </c>
      <c r="J24" s="473" t="s">
        <v>1052</v>
      </c>
      <c r="K24" s="109">
        <v>4</v>
      </c>
      <c r="L24" s="477"/>
      <c r="R24" s="483"/>
      <c r="S24" s="477"/>
      <c r="Z24" s="477"/>
      <c r="AA24" s="485" t="s">
        <v>84</v>
      </c>
      <c r="AB24" s="486">
        <v>5</v>
      </c>
      <c r="AD24" s="487" t="s">
        <v>688</v>
      </c>
      <c r="AE24" s="488">
        <v>1</v>
      </c>
      <c r="AF24" s="109">
        <v>19</v>
      </c>
      <c r="AH24" s="770" t="s">
        <v>5171</v>
      </c>
      <c r="AI24" s="188"/>
    </row>
    <row r="25" spans="6:35" ht="5.25" customHeight="1" thickBot="1">
      <c r="F25" s="477"/>
      <c r="R25" s="483"/>
      <c r="AI25" s="188"/>
    </row>
    <row r="26" spans="6:35">
      <c r="I26" s="1271" t="s">
        <v>485</v>
      </c>
      <c r="J26" s="1272"/>
      <c r="R26" s="483"/>
      <c r="AI26" s="188"/>
    </row>
    <row r="27" spans="6:35" ht="13.5" thickBot="1">
      <c r="I27" s="111" t="s">
        <v>84</v>
      </c>
      <c r="J27" s="112">
        <v>5</v>
      </c>
      <c r="K27" s="109">
        <v>5</v>
      </c>
      <c r="L27" s="477"/>
      <c r="R27" s="483"/>
      <c r="S27" s="477"/>
      <c r="Z27" s="477"/>
      <c r="AI27" s="188"/>
    </row>
    <row r="28" spans="6:35" ht="5.25" customHeight="1" thickBot="1">
      <c r="F28" s="477"/>
      <c r="R28" s="483"/>
      <c r="X28" s="110"/>
      <c r="AI28" s="188"/>
    </row>
    <row r="29" spans="6:35">
      <c r="I29" s="1271" t="s">
        <v>340</v>
      </c>
      <c r="J29" s="1272"/>
      <c r="R29" s="483"/>
      <c r="AE29" s="1296" t="s">
        <v>5175</v>
      </c>
      <c r="AF29" s="1296"/>
      <c r="AG29" s="1296"/>
      <c r="AH29" s="1296"/>
      <c r="AI29" s="1297"/>
    </row>
    <row r="30" spans="6:35" ht="13.5" thickBot="1">
      <c r="I30" s="111" t="s">
        <v>84</v>
      </c>
      <c r="J30" s="112">
        <v>1</v>
      </c>
      <c r="K30" s="109">
        <v>6</v>
      </c>
      <c r="L30" s="477"/>
      <c r="R30" s="483"/>
      <c r="S30" s="477"/>
      <c r="Z30" s="477"/>
      <c r="AA30" s="1278" t="s">
        <v>5176</v>
      </c>
      <c r="AB30" s="1278"/>
      <c r="AC30" s="1278"/>
      <c r="AD30" s="1278"/>
      <c r="AE30" s="1278"/>
      <c r="AF30" s="1278"/>
      <c r="AG30" s="1278"/>
      <c r="AH30" s="1278"/>
      <c r="AI30" s="1279"/>
    </row>
    <row r="31" spans="6:35" ht="5.25" customHeight="1" thickBot="1">
      <c r="F31" s="477"/>
      <c r="R31" s="483"/>
      <c r="AA31" s="1278"/>
      <c r="AB31" s="1278"/>
      <c r="AC31" s="1278"/>
      <c r="AD31" s="1278"/>
      <c r="AE31" s="1278"/>
      <c r="AF31" s="1278"/>
      <c r="AG31" s="1278"/>
      <c r="AH31" s="1278"/>
      <c r="AI31" s="1279"/>
    </row>
    <row r="32" spans="6:35">
      <c r="I32" s="1287" t="s">
        <v>362</v>
      </c>
      <c r="J32" s="1288"/>
      <c r="R32" s="489"/>
      <c r="S32" s="490"/>
      <c r="T32" s="490"/>
      <c r="U32" s="490"/>
      <c r="V32" s="490"/>
      <c r="W32" s="490"/>
      <c r="X32" s="490"/>
      <c r="Y32" s="491"/>
      <c r="Z32" s="490"/>
      <c r="AA32" s="490"/>
      <c r="AB32" s="490"/>
      <c r="AC32" s="490"/>
      <c r="AD32" s="490"/>
      <c r="AE32" s="490"/>
      <c r="AF32" s="491"/>
      <c r="AG32" s="189"/>
      <c r="AH32" s="189"/>
      <c r="AI32" s="190"/>
    </row>
    <row r="33" spans="6:26" ht="13.5" thickBot="1">
      <c r="I33" s="388" t="s">
        <v>688</v>
      </c>
      <c r="J33" s="473" t="s">
        <v>1055</v>
      </c>
      <c r="K33" s="109">
        <v>7</v>
      </c>
      <c r="L33" s="477"/>
    </row>
    <row r="34" spans="6:26" ht="5.25" customHeight="1" thickBot="1">
      <c r="F34" s="477"/>
    </row>
    <row r="35" spans="6:26">
      <c r="I35" s="1287" t="s">
        <v>42</v>
      </c>
      <c r="J35" s="1288"/>
    </row>
    <row r="36" spans="6:26" ht="13.5" thickBot="1">
      <c r="I36" s="388" t="s">
        <v>688</v>
      </c>
      <c r="J36" s="473" t="s">
        <v>1056</v>
      </c>
      <c r="K36" s="109">
        <v>7</v>
      </c>
      <c r="L36" s="477"/>
    </row>
    <row r="37" spans="6:26" ht="5.25" customHeight="1" thickBot="1">
      <c r="F37" s="477"/>
    </row>
    <row r="38" spans="6:26">
      <c r="I38" s="1287" t="s">
        <v>805</v>
      </c>
      <c r="J38" s="1288"/>
    </row>
    <row r="39" spans="6:26" ht="13.5" thickBot="1">
      <c r="I39" s="388" t="s">
        <v>688</v>
      </c>
      <c r="J39" s="473" t="s">
        <v>1057</v>
      </c>
      <c r="K39" s="109">
        <v>7</v>
      </c>
      <c r="L39" s="477"/>
    </row>
    <row r="40" spans="6:26" ht="5.25" customHeight="1" thickBot="1">
      <c r="F40" s="477"/>
    </row>
    <row r="41" spans="6:26">
      <c r="I41" s="1287" t="s">
        <v>816</v>
      </c>
      <c r="J41" s="1288"/>
    </row>
    <row r="42" spans="6:26" ht="13.5" thickBot="1">
      <c r="I42" s="388" t="s">
        <v>688</v>
      </c>
      <c r="J42" s="475" t="s">
        <v>1058</v>
      </c>
      <c r="K42" s="109">
        <v>7</v>
      </c>
      <c r="L42" s="477"/>
      <c r="S42" s="477"/>
      <c r="Z42" s="477"/>
    </row>
    <row r="43" spans="6:26" ht="5.25" customHeight="1" thickBot="1">
      <c r="F43" s="477"/>
    </row>
    <row r="44" spans="6:26">
      <c r="I44" s="1287" t="s">
        <v>368</v>
      </c>
      <c r="J44" s="1288"/>
    </row>
    <row r="45" spans="6:26" ht="13.5" thickBot="1">
      <c r="I45" s="388" t="s">
        <v>688</v>
      </c>
      <c r="J45" s="473" t="s">
        <v>1059</v>
      </c>
      <c r="K45" s="109">
        <v>7</v>
      </c>
      <c r="L45" s="477"/>
      <c r="S45" s="477"/>
      <c r="Z45" s="477"/>
    </row>
    <row r="46" spans="6:26" ht="5.25" customHeight="1" thickBot="1">
      <c r="F46" s="477"/>
    </row>
    <row r="47" spans="6:26" ht="13.5" thickTop="1">
      <c r="F47" s="1268" t="s">
        <v>486</v>
      </c>
      <c r="G47" s="1269"/>
      <c r="I47" s="1266" t="s">
        <v>372</v>
      </c>
      <c r="J47" s="1267"/>
      <c r="P47" s="1289" t="s">
        <v>336</v>
      </c>
      <c r="Q47" s="1290"/>
    </row>
    <row r="48" spans="6:26" ht="13.5" thickBot="1">
      <c r="F48" s="482" t="s">
        <v>84</v>
      </c>
      <c r="G48" s="474" t="s">
        <v>1060</v>
      </c>
      <c r="I48" s="388" t="s">
        <v>688</v>
      </c>
      <c r="J48" s="473" t="s">
        <v>1052</v>
      </c>
      <c r="K48" s="109">
        <v>8</v>
      </c>
      <c r="L48" s="477"/>
      <c r="P48" s="111" t="s">
        <v>84</v>
      </c>
      <c r="Q48" s="112">
        <v>5</v>
      </c>
      <c r="R48" s="109">
        <v>9</v>
      </c>
      <c r="S48" s="477"/>
      <c r="Z48" s="477"/>
    </row>
    <row r="49" spans="6:26" ht="5.25" customHeight="1" thickTop="1" thickBot="1"/>
    <row r="50" spans="6:26" ht="13.5" thickTop="1">
      <c r="F50" s="1268" t="s">
        <v>486</v>
      </c>
      <c r="G50" s="1269"/>
      <c r="I50" s="1266" t="s">
        <v>374</v>
      </c>
      <c r="J50" s="1267"/>
      <c r="P50" s="1287" t="s">
        <v>188</v>
      </c>
      <c r="Q50" s="1288"/>
    </row>
    <row r="51" spans="6:26" ht="13.5" thickBot="1">
      <c r="F51" s="482" t="s">
        <v>84</v>
      </c>
      <c r="G51" s="474" t="s">
        <v>1061</v>
      </c>
      <c r="I51" s="388" t="s">
        <v>688</v>
      </c>
      <c r="J51" s="473" t="s">
        <v>1052</v>
      </c>
      <c r="K51" s="109">
        <v>8</v>
      </c>
      <c r="L51" s="477"/>
      <c r="P51" s="114" t="s">
        <v>84</v>
      </c>
      <c r="Q51" s="473" t="s">
        <v>1062</v>
      </c>
      <c r="R51" s="109">
        <v>9</v>
      </c>
      <c r="S51" s="477"/>
      <c r="Z51" s="477"/>
    </row>
    <row r="52" spans="6:26" ht="5.25" customHeight="1" thickTop="1" thickBot="1"/>
    <row r="53" spans="6:26" ht="13.5" thickTop="1">
      <c r="F53" s="1268" t="s">
        <v>487</v>
      </c>
      <c r="G53" s="1269"/>
      <c r="I53" s="1287" t="s">
        <v>388</v>
      </c>
      <c r="J53" s="1288"/>
      <c r="P53" s="1289" t="s">
        <v>206</v>
      </c>
      <c r="Q53" s="1290"/>
    </row>
    <row r="54" spans="6:26" ht="13.5" thickBot="1">
      <c r="F54" s="472" t="s">
        <v>688</v>
      </c>
      <c r="G54" s="474" t="s">
        <v>1060</v>
      </c>
      <c r="I54" s="388" t="s">
        <v>688</v>
      </c>
      <c r="J54" s="473" t="s">
        <v>1052</v>
      </c>
      <c r="K54" s="109">
        <v>10</v>
      </c>
      <c r="L54" s="477"/>
      <c r="P54" s="111" t="s">
        <v>84</v>
      </c>
      <c r="Q54" s="112">
        <v>25</v>
      </c>
      <c r="R54" s="109">
        <v>11</v>
      </c>
      <c r="S54" s="477"/>
      <c r="Z54" s="477"/>
    </row>
    <row r="55" spans="6:26" ht="5.25" customHeight="1" thickTop="1" thickBot="1"/>
    <row r="56" spans="6:26">
      <c r="P56" s="1289" t="s">
        <v>339</v>
      </c>
      <c r="Q56" s="1290"/>
    </row>
    <row r="57" spans="6:26" ht="13.5" thickBot="1">
      <c r="P57" s="111" t="s">
        <v>84</v>
      </c>
      <c r="Q57" s="112">
        <v>5</v>
      </c>
      <c r="R57" s="109">
        <v>12</v>
      </c>
    </row>
    <row r="58" spans="6:26" ht="5.25" customHeight="1" thickBot="1"/>
    <row r="59" spans="6:26" ht="13.5" thickTop="1">
      <c r="M59" s="1275" t="s">
        <v>488</v>
      </c>
      <c r="N59" s="1276"/>
      <c r="P59" s="1266" t="s">
        <v>1143</v>
      </c>
      <c r="Q59" s="1267"/>
      <c r="W59" s="1289" t="s">
        <v>336</v>
      </c>
      <c r="X59" s="1290"/>
    </row>
    <row r="60" spans="6:26" ht="13.5" thickBot="1">
      <c r="M60" s="481" t="s">
        <v>109</v>
      </c>
      <c r="N60" s="113" t="s">
        <v>1070</v>
      </c>
      <c r="P60" s="388" t="s">
        <v>688</v>
      </c>
      <c r="Q60" s="473" t="s">
        <v>1052</v>
      </c>
      <c r="R60" s="109">
        <v>13</v>
      </c>
      <c r="W60" s="111" t="s">
        <v>84</v>
      </c>
      <c r="X60" s="112">
        <v>5</v>
      </c>
      <c r="Y60" s="109">
        <v>14</v>
      </c>
    </row>
    <row r="61" spans="6:26" ht="5.25" customHeight="1" thickTop="1" thickBot="1"/>
    <row r="62" spans="6:26" ht="13.5" thickTop="1">
      <c r="M62" s="1275" t="s">
        <v>488</v>
      </c>
      <c r="N62" s="1276"/>
      <c r="P62" s="1266" t="s">
        <v>399</v>
      </c>
      <c r="Q62" s="1267"/>
      <c r="W62" s="1289" t="s">
        <v>336</v>
      </c>
      <c r="X62" s="1290"/>
    </row>
    <row r="63" spans="6:26" ht="13.5" thickBot="1">
      <c r="M63" s="482" t="s">
        <v>84</v>
      </c>
      <c r="N63" s="113" t="s">
        <v>1071</v>
      </c>
      <c r="P63" s="114" t="s">
        <v>84</v>
      </c>
      <c r="Q63" s="473" t="s">
        <v>1052</v>
      </c>
      <c r="R63" s="109">
        <v>13</v>
      </c>
      <c r="W63" s="111" t="s">
        <v>84</v>
      </c>
      <c r="X63" s="112">
        <v>5</v>
      </c>
      <c r="Y63" s="109">
        <v>14</v>
      </c>
    </row>
    <row r="64" spans="6:26" ht="5.25" customHeight="1" thickTop="1" thickBot="1"/>
    <row r="65" spans="6:26" ht="13.5" thickTop="1">
      <c r="M65" s="1280" t="s">
        <v>489</v>
      </c>
      <c r="N65" s="1281"/>
      <c r="P65" s="1289" t="s">
        <v>490</v>
      </c>
      <c r="Q65" s="1290"/>
      <c r="W65" s="1289" t="s">
        <v>336</v>
      </c>
      <c r="X65" s="1290"/>
    </row>
    <row r="66" spans="6:26" ht="13.5" thickBot="1">
      <c r="M66" s="115" t="s">
        <v>84</v>
      </c>
      <c r="N66" s="116">
        <v>5</v>
      </c>
      <c r="P66" s="111" t="s">
        <v>688</v>
      </c>
      <c r="Q66" s="112">
        <v>1</v>
      </c>
      <c r="R66" s="109">
        <v>15</v>
      </c>
      <c r="W66" s="111" t="s">
        <v>84</v>
      </c>
      <c r="X66" s="112">
        <v>5</v>
      </c>
      <c r="Y66" s="109">
        <v>16</v>
      </c>
    </row>
    <row r="67" spans="6:26" ht="5.25" customHeight="1" thickTop="1" thickBot="1"/>
    <row r="68" spans="6:26" ht="13.5" thickTop="1">
      <c r="M68" s="1275" t="s">
        <v>491</v>
      </c>
      <c r="N68" s="1276"/>
      <c r="P68" s="1266" t="s">
        <v>1144</v>
      </c>
      <c r="Q68" s="1267"/>
      <c r="W68" s="1266" t="s">
        <v>1158</v>
      </c>
      <c r="X68" s="1267"/>
    </row>
    <row r="69" spans="6:26" ht="13.5" thickBot="1">
      <c r="M69" s="481" t="s">
        <v>109</v>
      </c>
      <c r="N69" s="537" t="s">
        <v>1062</v>
      </c>
      <c r="P69" s="388" t="s">
        <v>688</v>
      </c>
      <c r="Q69" s="473" t="s">
        <v>1052</v>
      </c>
      <c r="R69" s="109">
        <v>17</v>
      </c>
      <c r="W69" s="388" t="s">
        <v>688</v>
      </c>
      <c r="X69" s="473" t="s">
        <v>1062</v>
      </c>
      <c r="Y69" s="109">
        <v>18</v>
      </c>
    </row>
    <row r="70" spans="6:26" ht="5.25" customHeight="1" thickTop="1" thickBot="1"/>
    <row r="71" spans="6:26" ht="13.5" thickTop="1">
      <c r="F71" s="1268" t="s">
        <v>487</v>
      </c>
      <c r="G71" s="1269"/>
      <c r="I71" s="1287" t="s">
        <v>189</v>
      </c>
      <c r="J71" s="1288"/>
      <c r="P71" s="1289" t="s">
        <v>206</v>
      </c>
      <c r="Q71" s="1290"/>
    </row>
    <row r="72" spans="6:26" ht="13.5" thickBot="1">
      <c r="F72" s="472" t="s">
        <v>688</v>
      </c>
      <c r="G72" s="474" t="s">
        <v>1061</v>
      </c>
      <c r="I72" s="388" t="s">
        <v>688</v>
      </c>
      <c r="J72" s="473" t="s">
        <v>1052</v>
      </c>
      <c r="K72" s="109">
        <v>10</v>
      </c>
      <c r="L72" s="477"/>
      <c r="P72" s="111" t="s">
        <v>84</v>
      </c>
      <c r="Q72" s="112">
        <v>25</v>
      </c>
      <c r="R72" s="109">
        <v>11</v>
      </c>
      <c r="S72" s="477"/>
      <c r="Z72" s="477"/>
    </row>
    <row r="73" spans="6:26" ht="5.25" customHeight="1" thickTop="1" thickBot="1"/>
    <row r="74" spans="6:26">
      <c r="P74" s="1289" t="s">
        <v>339</v>
      </c>
      <c r="Q74" s="1290"/>
    </row>
    <row r="75" spans="6:26" ht="13.5" thickBot="1">
      <c r="P75" s="111" t="s">
        <v>84</v>
      </c>
      <c r="Q75" s="112">
        <v>5</v>
      </c>
      <c r="R75" s="109">
        <v>12</v>
      </c>
    </row>
    <row r="76" spans="6:26" ht="5.25" customHeight="1" thickBot="1"/>
    <row r="77" spans="6:26" ht="13.5" thickTop="1">
      <c r="M77" s="1275" t="s">
        <v>488</v>
      </c>
      <c r="N77" s="1276"/>
      <c r="P77" s="1266" t="s">
        <v>802</v>
      </c>
      <c r="Q77" s="1267"/>
      <c r="W77" s="1289" t="s">
        <v>336</v>
      </c>
      <c r="X77" s="1290"/>
    </row>
    <row r="78" spans="6:26" ht="13.5" thickBot="1">
      <c r="M78" s="481" t="s">
        <v>109</v>
      </c>
      <c r="N78" s="113" t="s">
        <v>1070</v>
      </c>
      <c r="P78" s="388" t="s">
        <v>688</v>
      </c>
      <c r="Q78" s="473" t="s">
        <v>1052</v>
      </c>
      <c r="R78" s="109">
        <v>13</v>
      </c>
      <c r="W78" s="111" t="s">
        <v>84</v>
      </c>
      <c r="X78" s="112">
        <v>5</v>
      </c>
      <c r="Y78" s="109">
        <v>14</v>
      </c>
    </row>
    <row r="79" spans="6:26" ht="5.25" customHeight="1" thickTop="1" thickBot="1"/>
    <row r="80" spans="6:26" ht="13.5" thickTop="1">
      <c r="M80" s="1275" t="s">
        <v>488</v>
      </c>
      <c r="N80" s="1276"/>
      <c r="P80" s="1266" t="s">
        <v>8422</v>
      </c>
      <c r="Q80" s="1267"/>
      <c r="W80" s="1289" t="s">
        <v>336</v>
      </c>
      <c r="X80" s="1290"/>
    </row>
    <row r="81" spans="6:26" ht="13.5" thickBot="1">
      <c r="M81" s="482" t="s">
        <v>84</v>
      </c>
      <c r="N81" s="113" t="s">
        <v>1071</v>
      </c>
      <c r="P81" s="388" t="s">
        <v>688</v>
      </c>
      <c r="Q81" s="473" t="s">
        <v>1052</v>
      </c>
      <c r="R81" s="109">
        <v>13</v>
      </c>
      <c r="W81" s="111" t="s">
        <v>84</v>
      </c>
      <c r="X81" s="112">
        <v>5</v>
      </c>
      <c r="Y81" s="109">
        <v>14</v>
      </c>
    </row>
    <row r="82" spans="6:26" ht="5.25" customHeight="1" thickTop="1" thickBot="1"/>
    <row r="83" spans="6:26" ht="13.5" thickTop="1">
      <c r="M83" s="1280" t="s">
        <v>489</v>
      </c>
      <c r="N83" s="1281"/>
      <c r="P83" s="1289" t="s">
        <v>490</v>
      </c>
      <c r="Q83" s="1290"/>
      <c r="W83" s="1289" t="s">
        <v>336</v>
      </c>
      <c r="X83" s="1290"/>
    </row>
    <row r="84" spans="6:26" ht="13.5" thickBot="1">
      <c r="M84" s="115" t="s">
        <v>84</v>
      </c>
      <c r="N84" s="116">
        <v>5</v>
      </c>
      <c r="P84" s="111" t="s">
        <v>688</v>
      </c>
      <c r="Q84" s="112">
        <v>1</v>
      </c>
      <c r="R84" s="109">
        <v>15</v>
      </c>
      <c r="W84" s="111" t="s">
        <v>84</v>
      </c>
      <c r="X84" s="112">
        <v>5</v>
      </c>
      <c r="Y84" s="109">
        <v>16</v>
      </c>
    </row>
    <row r="85" spans="6:26" ht="5.25" customHeight="1" thickTop="1" thickBot="1"/>
    <row r="86" spans="6:26" ht="13.5" thickTop="1">
      <c r="M86" s="1280" t="s">
        <v>491</v>
      </c>
      <c r="N86" s="1281"/>
      <c r="P86" s="1289" t="s">
        <v>492</v>
      </c>
      <c r="Q86" s="1290"/>
      <c r="W86" s="1289" t="s">
        <v>493</v>
      </c>
      <c r="X86" s="1290"/>
    </row>
    <row r="87" spans="6:26" ht="13.5" thickBot="1">
      <c r="M87" s="115" t="s">
        <v>84</v>
      </c>
      <c r="N87" s="116">
        <v>5</v>
      </c>
      <c r="P87" s="111" t="s">
        <v>688</v>
      </c>
      <c r="Q87" s="112">
        <v>1</v>
      </c>
      <c r="R87" s="109">
        <v>17</v>
      </c>
      <c r="W87" s="111" t="s">
        <v>84</v>
      </c>
      <c r="X87" s="112">
        <v>5</v>
      </c>
      <c r="Y87" s="109">
        <v>18</v>
      </c>
    </row>
    <row r="88" spans="6:26" ht="5" customHeight="1" thickTop="1" thickBot="1"/>
    <row r="89" spans="6:26" ht="13.5" thickTop="1">
      <c r="F89" s="1268" t="s">
        <v>487</v>
      </c>
      <c r="G89" s="1269"/>
      <c r="I89" s="1287" t="s">
        <v>44</v>
      </c>
      <c r="J89" s="1288"/>
      <c r="P89" s="1289" t="s">
        <v>206</v>
      </c>
      <c r="Q89" s="1290"/>
    </row>
    <row r="90" spans="6:26" ht="13.5" thickBot="1">
      <c r="F90" s="482" t="s">
        <v>84</v>
      </c>
      <c r="G90" s="474" t="s">
        <v>1063</v>
      </c>
      <c r="I90" s="388" t="s">
        <v>688</v>
      </c>
      <c r="J90" s="473" t="s">
        <v>1052</v>
      </c>
      <c r="K90" s="109">
        <v>10</v>
      </c>
      <c r="L90" s="477"/>
      <c r="P90" s="111" t="s">
        <v>84</v>
      </c>
      <c r="Q90" s="112">
        <v>25</v>
      </c>
      <c r="R90" s="109">
        <v>11</v>
      </c>
      <c r="S90" s="477"/>
      <c r="Z90" s="477"/>
    </row>
    <row r="91" spans="6:26" ht="5.25" customHeight="1" thickTop="1" thickBot="1"/>
    <row r="92" spans="6:26">
      <c r="P92" s="1289" t="s">
        <v>339</v>
      </c>
      <c r="Q92" s="1290"/>
    </row>
    <row r="93" spans="6:26" ht="13.5" thickBot="1">
      <c r="P93" s="111" t="s">
        <v>84</v>
      </c>
      <c r="Q93" s="112">
        <v>5</v>
      </c>
      <c r="R93" s="109">
        <v>12</v>
      </c>
    </row>
    <row r="94" spans="6:26" ht="5.25" customHeight="1" thickBot="1"/>
    <row r="95" spans="6:26" ht="13.5" thickTop="1">
      <c r="M95" s="1280" t="s">
        <v>488</v>
      </c>
      <c r="N95" s="1281"/>
      <c r="P95" s="1289" t="s">
        <v>338</v>
      </c>
      <c r="Q95" s="1290"/>
      <c r="W95" s="1289" t="s">
        <v>336</v>
      </c>
      <c r="X95" s="1290"/>
    </row>
    <row r="96" spans="6:26" ht="13.5" thickBot="1">
      <c r="M96" s="115" t="s">
        <v>84</v>
      </c>
      <c r="N96" s="116" t="s">
        <v>525</v>
      </c>
      <c r="P96" s="111" t="s">
        <v>688</v>
      </c>
      <c r="Q96" s="112">
        <v>1</v>
      </c>
      <c r="R96" s="109">
        <v>13</v>
      </c>
      <c r="W96" s="111" t="s">
        <v>84</v>
      </c>
      <c r="X96" s="112">
        <v>5</v>
      </c>
      <c r="Y96" s="109">
        <v>14</v>
      </c>
    </row>
    <row r="97" spans="6:26" ht="5.25" customHeight="1" thickTop="1" thickBot="1"/>
    <row r="98" spans="6:26" ht="13.5" thickTop="1">
      <c r="M98" s="1280" t="s">
        <v>489</v>
      </c>
      <c r="N98" s="1281"/>
      <c r="P98" s="1289" t="s">
        <v>490</v>
      </c>
      <c r="Q98" s="1290"/>
      <c r="W98" s="1289" t="s">
        <v>336</v>
      </c>
      <c r="X98" s="1290"/>
    </row>
    <row r="99" spans="6:26" ht="13.5" thickBot="1">
      <c r="M99" s="115" t="s">
        <v>84</v>
      </c>
      <c r="N99" s="116">
        <v>5</v>
      </c>
      <c r="P99" s="111" t="s">
        <v>688</v>
      </c>
      <c r="Q99" s="112">
        <v>1</v>
      </c>
      <c r="R99" s="109">
        <v>15</v>
      </c>
      <c r="W99" s="111" t="s">
        <v>84</v>
      </c>
      <c r="X99" s="112">
        <v>5</v>
      </c>
      <c r="Y99" s="109">
        <v>16</v>
      </c>
    </row>
    <row r="100" spans="6:26" ht="5.25" customHeight="1" thickTop="1" thickBot="1"/>
    <row r="101" spans="6:26" ht="13.5" thickTop="1">
      <c r="M101" s="1280" t="s">
        <v>491</v>
      </c>
      <c r="N101" s="1281"/>
      <c r="P101" s="1289" t="s">
        <v>492</v>
      </c>
      <c r="Q101" s="1290"/>
      <c r="W101" s="1289" t="s">
        <v>493</v>
      </c>
      <c r="X101" s="1290"/>
    </row>
    <row r="102" spans="6:26" ht="13.5" thickBot="1">
      <c r="M102" s="115" t="s">
        <v>84</v>
      </c>
      <c r="N102" s="116">
        <v>5</v>
      </c>
      <c r="P102" s="111" t="s">
        <v>688</v>
      </c>
      <c r="Q102" s="112">
        <v>1</v>
      </c>
      <c r="R102" s="109">
        <v>17</v>
      </c>
      <c r="W102" s="111" t="s">
        <v>84</v>
      </c>
      <c r="X102" s="112">
        <v>5</v>
      </c>
      <c r="Y102" s="109">
        <v>18</v>
      </c>
    </row>
    <row r="103" spans="6:26" ht="5.25" customHeight="1" thickTop="1" thickBot="1"/>
    <row r="104" spans="6:26" ht="13.5" thickTop="1">
      <c r="F104" s="1268" t="s">
        <v>487</v>
      </c>
      <c r="G104" s="1269"/>
      <c r="I104" s="1287" t="s">
        <v>814</v>
      </c>
      <c r="J104" s="1288"/>
      <c r="P104" s="1289" t="s">
        <v>206</v>
      </c>
      <c r="Q104" s="1290"/>
    </row>
    <row r="105" spans="6:26" ht="13.5" thickBot="1">
      <c r="F105" s="481" t="s">
        <v>109</v>
      </c>
      <c r="G105" s="474" t="s">
        <v>1064</v>
      </c>
      <c r="I105" s="388" t="s">
        <v>688</v>
      </c>
      <c r="J105" s="473" t="s">
        <v>1052</v>
      </c>
      <c r="K105" s="109">
        <v>10</v>
      </c>
      <c r="L105" s="477"/>
      <c r="P105" s="111" t="s">
        <v>84</v>
      </c>
      <c r="Q105" s="112">
        <v>25</v>
      </c>
      <c r="R105" s="109">
        <v>11</v>
      </c>
      <c r="S105" s="477"/>
      <c r="Z105" s="477"/>
    </row>
    <row r="106" spans="6:26" ht="5.25" customHeight="1" thickTop="1" thickBot="1"/>
    <row r="107" spans="6:26">
      <c r="P107" s="1289" t="s">
        <v>339</v>
      </c>
      <c r="Q107" s="1290"/>
    </row>
    <row r="108" spans="6:26" ht="13.5" thickBot="1">
      <c r="P108" s="111" t="s">
        <v>84</v>
      </c>
      <c r="Q108" s="112">
        <v>5</v>
      </c>
      <c r="R108" s="109">
        <v>12</v>
      </c>
    </row>
    <row r="109" spans="6:26" ht="5.25" customHeight="1" thickBot="1"/>
    <row r="110" spans="6:26" ht="13.5" thickTop="1">
      <c r="M110" s="1280" t="s">
        <v>488</v>
      </c>
      <c r="N110" s="1281"/>
      <c r="P110" s="1289" t="s">
        <v>338</v>
      </c>
      <c r="Q110" s="1290"/>
      <c r="W110" s="1289" t="s">
        <v>336</v>
      </c>
      <c r="X110" s="1290"/>
    </row>
    <row r="111" spans="6:26" ht="13.5" thickBot="1">
      <c r="M111" s="115" t="s">
        <v>84</v>
      </c>
      <c r="N111" s="116" t="s">
        <v>525</v>
      </c>
      <c r="P111" s="111" t="s">
        <v>688</v>
      </c>
      <c r="Q111" s="112">
        <v>1</v>
      </c>
      <c r="R111" s="109">
        <v>13</v>
      </c>
      <c r="W111" s="111" t="s">
        <v>84</v>
      </c>
      <c r="X111" s="112">
        <v>5</v>
      </c>
      <c r="Y111" s="109">
        <v>14</v>
      </c>
    </row>
    <row r="112" spans="6:26" ht="5.25" customHeight="1" thickTop="1" thickBot="1"/>
    <row r="113" spans="6:26" ht="13.5" thickTop="1">
      <c r="M113" s="1280" t="s">
        <v>489</v>
      </c>
      <c r="N113" s="1281"/>
      <c r="P113" s="1289" t="s">
        <v>490</v>
      </c>
      <c r="Q113" s="1290"/>
      <c r="W113" s="1289" t="s">
        <v>336</v>
      </c>
      <c r="X113" s="1290"/>
    </row>
    <row r="114" spans="6:26" ht="13.5" thickBot="1">
      <c r="M114" s="115" t="s">
        <v>84</v>
      </c>
      <c r="N114" s="116">
        <v>5</v>
      </c>
      <c r="P114" s="111" t="s">
        <v>688</v>
      </c>
      <c r="Q114" s="112">
        <v>1</v>
      </c>
      <c r="R114" s="109">
        <v>15</v>
      </c>
      <c r="W114" s="111" t="s">
        <v>84</v>
      </c>
      <c r="X114" s="112">
        <v>5</v>
      </c>
      <c r="Y114" s="109">
        <v>16</v>
      </c>
    </row>
    <row r="115" spans="6:26" ht="5.25" customHeight="1" thickTop="1" thickBot="1"/>
    <row r="116" spans="6:26" ht="13.5" thickTop="1">
      <c r="M116" s="1280" t="s">
        <v>491</v>
      </c>
      <c r="N116" s="1281"/>
      <c r="P116" s="1289" t="s">
        <v>492</v>
      </c>
      <c r="Q116" s="1290"/>
      <c r="W116" s="1289" t="s">
        <v>493</v>
      </c>
      <c r="X116" s="1290"/>
    </row>
    <row r="117" spans="6:26" ht="13.5" thickBot="1">
      <c r="M117" s="115" t="s">
        <v>84</v>
      </c>
      <c r="N117" s="116">
        <v>5</v>
      </c>
      <c r="P117" s="111" t="s">
        <v>688</v>
      </c>
      <c r="Q117" s="112">
        <v>1</v>
      </c>
      <c r="R117" s="109">
        <v>17</v>
      </c>
      <c r="W117" s="111" t="s">
        <v>84</v>
      </c>
      <c r="X117" s="112">
        <v>5</v>
      </c>
      <c r="Y117" s="109">
        <v>18</v>
      </c>
    </row>
    <row r="118" spans="6:26" ht="5.25" customHeight="1" thickTop="1" thickBot="1"/>
    <row r="119" spans="6:26" ht="13.5" thickTop="1">
      <c r="F119" s="1268" t="s">
        <v>487</v>
      </c>
      <c r="G119" s="1269"/>
      <c r="I119" s="1287" t="s">
        <v>1162</v>
      </c>
      <c r="J119" s="1288"/>
      <c r="P119" s="1289" t="s">
        <v>206</v>
      </c>
      <c r="Q119" s="1290"/>
    </row>
    <row r="120" spans="6:26" ht="13.5" thickBot="1">
      <c r="F120" s="482" t="s">
        <v>84</v>
      </c>
      <c r="G120" s="474" t="s">
        <v>1065</v>
      </c>
      <c r="I120" s="388" t="s">
        <v>688</v>
      </c>
      <c r="J120" s="473" t="s">
        <v>1052</v>
      </c>
      <c r="K120" s="109">
        <v>10</v>
      </c>
      <c r="L120" s="477"/>
      <c r="P120" s="111" t="s">
        <v>84</v>
      </c>
      <c r="Q120" s="112">
        <v>25</v>
      </c>
      <c r="R120" s="109">
        <v>11</v>
      </c>
      <c r="S120" s="477"/>
      <c r="Z120" s="477"/>
    </row>
    <row r="121" spans="6:26" ht="5.25" customHeight="1" thickTop="1" thickBot="1"/>
    <row r="122" spans="6:26">
      <c r="P122" s="1289" t="s">
        <v>339</v>
      </c>
      <c r="Q122" s="1290"/>
    </row>
    <row r="123" spans="6:26" ht="13.5" thickBot="1">
      <c r="P123" s="111" t="s">
        <v>84</v>
      </c>
      <c r="Q123" s="112">
        <v>5</v>
      </c>
      <c r="R123" s="109">
        <v>12</v>
      </c>
    </row>
    <row r="124" spans="6:26" ht="5.25" customHeight="1" thickBot="1"/>
    <row r="125" spans="6:26" ht="13.5" thickTop="1">
      <c r="M125" s="1280" t="s">
        <v>488</v>
      </c>
      <c r="N125" s="1281"/>
      <c r="P125" s="1289" t="s">
        <v>338</v>
      </c>
      <c r="Q125" s="1290"/>
      <c r="W125" s="1289" t="s">
        <v>336</v>
      </c>
      <c r="X125" s="1290"/>
    </row>
    <row r="126" spans="6:26" ht="13.5" thickBot="1">
      <c r="M126" s="115" t="s">
        <v>84</v>
      </c>
      <c r="N126" s="116" t="s">
        <v>525</v>
      </c>
      <c r="P126" s="111" t="s">
        <v>688</v>
      </c>
      <c r="Q126" s="112">
        <v>1</v>
      </c>
      <c r="R126" s="109">
        <v>13</v>
      </c>
      <c r="W126" s="111" t="s">
        <v>84</v>
      </c>
      <c r="X126" s="112">
        <v>5</v>
      </c>
      <c r="Y126" s="109">
        <v>14</v>
      </c>
    </row>
    <row r="127" spans="6:26" ht="5.25" customHeight="1" thickTop="1" thickBot="1"/>
    <row r="128" spans="6:26" ht="13.5" thickTop="1">
      <c r="M128" s="1280" t="s">
        <v>489</v>
      </c>
      <c r="N128" s="1281"/>
      <c r="P128" s="1289" t="s">
        <v>490</v>
      </c>
      <c r="Q128" s="1290"/>
      <c r="W128" s="1289" t="s">
        <v>336</v>
      </c>
      <c r="X128" s="1290"/>
    </row>
    <row r="129" spans="6:26" ht="13.5" thickBot="1">
      <c r="M129" s="115" t="s">
        <v>84</v>
      </c>
      <c r="N129" s="116">
        <v>5</v>
      </c>
      <c r="P129" s="111" t="s">
        <v>688</v>
      </c>
      <c r="Q129" s="112">
        <v>1</v>
      </c>
      <c r="R129" s="109">
        <v>15</v>
      </c>
      <c r="W129" s="111" t="s">
        <v>84</v>
      </c>
      <c r="X129" s="112">
        <v>5</v>
      </c>
      <c r="Y129" s="109">
        <v>16</v>
      </c>
    </row>
    <row r="130" spans="6:26" ht="5.25" customHeight="1" thickTop="1" thickBot="1"/>
    <row r="131" spans="6:26" ht="13.5" thickTop="1">
      <c r="M131" s="1280" t="s">
        <v>491</v>
      </c>
      <c r="N131" s="1281"/>
      <c r="P131" s="1289" t="s">
        <v>492</v>
      </c>
      <c r="Q131" s="1290"/>
      <c r="W131" s="1289" t="s">
        <v>493</v>
      </c>
      <c r="X131" s="1290"/>
    </row>
    <row r="132" spans="6:26" ht="13.5" thickBot="1">
      <c r="M132" s="115" t="s">
        <v>84</v>
      </c>
      <c r="N132" s="116">
        <v>5</v>
      </c>
      <c r="P132" s="111" t="s">
        <v>688</v>
      </c>
      <c r="Q132" s="112">
        <v>1</v>
      </c>
      <c r="R132" s="109">
        <v>17</v>
      </c>
      <c r="W132" s="111" t="s">
        <v>84</v>
      </c>
      <c r="X132" s="112">
        <v>5</v>
      </c>
      <c r="Y132" s="109">
        <v>18</v>
      </c>
    </row>
    <row r="133" spans="6:26" ht="5.25" customHeight="1" thickTop="1" thickBot="1"/>
    <row r="134" spans="6:26" ht="13.5" thickTop="1">
      <c r="F134" s="1268" t="s">
        <v>487</v>
      </c>
      <c r="G134" s="1269"/>
      <c r="I134" s="1287" t="s">
        <v>405</v>
      </c>
      <c r="J134" s="1288"/>
      <c r="P134" s="1289" t="s">
        <v>206</v>
      </c>
      <c r="Q134" s="1290"/>
    </row>
    <row r="135" spans="6:26" ht="13.5" thickBot="1">
      <c r="F135" s="472" t="s">
        <v>688</v>
      </c>
      <c r="G135" s="474" t="s">
        <v>1066</v>
      </c>
      <c r="I135" s="388" t="s">
        <v>688</v>
      </c>
      <c r="J135" s="473" t="s">
        <v>1052</v>
      </c>
      <c r="K135" s="109">
        <v>10</v>
      </c>
      <c r="L135" s="477"/>
      <c r="P135" s="111" t="s">
        <v>84</v>
      </c>
      <c r="Q135" s="112">
        <v>25</v>
      </c>
      <c r="R135" s="109">
        <v>11</v>
      </c>
      <c r="S135" s="477"/>
      <c r="Z135" s="477"/>
    </row>
    <row r="136" spans="6:26" ht="5.25" customHeight="1" thickTop="1" thickBot="1"/>
    <row r="137" spans="6:26">
      <c r="P137" s="1289" t="s">
        <v>339</v>
      </c>
      <c r="Q137" s="1290"/>
    </row>
    <row r="138" spans="6:26" ht="13.5" thickBot="1">
      <c r="P138" s="111" t="s">
        <v>84</v>
      </c>
      <c r="Q138" s="112">
        <v>5</v>
      </c>
      <c r="R138" s="109">
        <v>12</v>
      </c>
    </row>
    <row r="139" spans="6:26" ht="5.25" customHeight="1" thickBot="1"/>
    <row r="140" spans="6:26" ht="13.5" thickTop="1">
      <c r="M140" s="1275" t="s">
        <v>488</v>
      </c>
      <c r="N140" s="1276"/>
      <c r="P140" s="1266" t="s">
        <v>1143</v>
      </c>
      <c r="Q140" s="1267"/>
      <c r="W140" s="1289" t="s">
        <v>336</v>
      </c>
      <c r="X140" s="1290"/>
    </row>
    <row r="141" spans="6:26" ht="13.5" thickBot="1">
      <c r="M141" s="481" t="s">
        <v>109</v>
      </c>
      <c r="N141" s="113" t="s">
        <v>1070</v>
      </c>
      <c r="P141" s="388" t="s">
        <v>688</v>
      </c>
      <c r="Q141" s="473" t="s">
        <v>1052</v>
      </c>
      <c r="R141" s="109">
        <v>13</v>
      </c>
      <c r="W141" s="111" t="s">
        <v>84</v>
      </c>
      <c r="X141" s="112">
        <v>5</v>
      </c>
      <c r="Y141" s="109">
        <v>14</v>
      </c>
    </row>
    <row r="142" spans="6:26" ht="5.25" customHeight="1" thickTop="1" thickBot="1"/>
    <row r="143" spans="6:26" ht="13.5" thickTop="1">
      <c r="M143" s="1280" t="s">
        <v>489</v>
      </c>
      <c r="N143" s="1281"/>
      <c r="P143" s="1289" t="s">
        <v>490</v>
      </c>
      <c r="Q143" s="1290"/>
      <c r="W143" s="1289" t="s">
        <v>336</v>
      </c>
      <c r="X143" s="1290"/>
    </row>
    <row r="144" spans="6:26" ht="13.5" thickBot="1">
      <c r="M144" s="115" t="s">
        <v>84</v>
      </c>
      <c r="N144" s="116">
        <v>5</v>
      </c>
      <c r="P144" s="111" t="s">
        <v>688</v>
      </c>
      <c r="Q144" s="112">
        <v>1</v>
      </c>
      <c r="R144" s="109">
        <v>15</v>
      </c>
      <c r="W144" s="111" t="s">
        <v>84</v>
      </c>
      <c r="X144" s="112">
        <v>5</v>
      </c>
      <c r="Y144" s="109">
        <v>16</v>
      </c>
    </row>
    <row r="145" spans="6:26" ht="5.25" customHeight="1" thickTop="1" thickBot="1"/>
    <row r="146" spans="6:26" ht="13.5" thickTop="1">
      <c r="M146" s="1275" t="s">
        <v>491</v>
      </c>
      <c r="N146" s="1276"/>
      <c r="P146" s="1266" t="s">
        <v>1144</v>
      </c>
      <c r="Q146" s="1267"/>
      <c r="W146" s="1266" t="s">
        <v>1158</v>
      </c>
      <c r="X146" s="1267"/>
    </row>
    <row r="147" spans="6:26" ht="13.5" thickBot="1">
      <c r="M147" s="481" t="s">
        <v>109</v>
      </c>
      <c r="N147" s="537" t="s">
        <v>1062</v>
      </c>
      <c r="P147" s="388" t="s">
        <v>688</v>
      </c>
      <c r="Q147" s="473" t="s">
        <v>1052</v>
      </c>
      <c r="R147" s="109">
        <v>17</v>
      </c>
      <c r="W147" s="388" t="s">
        <v>688</v>
      </c>
      <c r="X147" s="473" t="s">
        <v>1062</v>
      </c>
      <c r="Y147" s="109">
        <v>18</v>
      </c>
    </row>
    <row r="148" spans="6:26" ht="5" customHeight="1" thickTop="1" thickBot="1"/>
    <row r="149" spans="6:26" ht="13.5" thickTop="1">
      <c r="F149" s="1268" t="s">
        <v>487</v>
      </c>
      <c r="G149" s="1269"/>
      <c r="I149" s="1287" t="s">
        <v>417</v>
      </c>
      <c r="J149" s="1288"/>
      <c r="P149" s="1289" t="s">
        <v>206</v>
      </c>
      <c r="Q149" s="1290"/>
    </row>
    <row r="150" spans="6:26" ht="13.5" thickBot="1">
      <c r="F150" s="472" t="s">
        <v>688</v>
      </c>
      <c r="G150" s="474" t="s">
        <v>1067</v>
      </c>
      <c r="I150" s="388" t="s">
        <v>688</v>
      </c>
      <c r="J150" s="473" t="s">
        <v>1052</v>
      </c>
      <c r="K150" s="109">
        <v>10</v>
      </c>
      <c r="L150" s="477"/>
      <c r="P150" s="111" t="s">
        <v>84</v>
      </c>
      <c r="Q150" s="112">
        <v>25</v>
      </c>
      <c r="R150" s="109">
        <v>11</v>
      </c>
      <c r="S150" s="477"/>
      <c r="Z150" s="477"/>
    </row>
    <row r="151" spans="6:26" ht="5.25" customHeight="1" thickTop="1" thickBot="1"/>
    <row r="152" spans="6:26">
      <c r="P152" s="1289" t="s">
        <v>339</v>
      </c>
      <c r="Q152" s="1290"/>
    </row>
    <row r="153" spans="6:26" ht="13.5" thickBot="1">
      <c r="P153" s="111" t="s">
        <v>84</v>
      </c>
      <c r="Q153" s="112">
        <v>5</v>
      </c>
      <c r="R153" s="109">
        <v>12</v>
      </c>
    </row>
    <row r="154" spans="6:26" ht="5.25" customHeight="1" thickBot="1"/>
    <row r="155" spans="6:26" ht="13.5" thickTop="1">
      <c r="M155" s="1275" t="s">
        <v>488</v>
      </c>
      <c r="N155" s="1276"/>
      <c r="P155" s="1266" t="s">
        <v>1143</v>
      </c>
      <c r="Q155" s="1267"/>
      <c r="W155" s="1289" t="s">
        <v>336</v>
      </c>
      <c r="X155" s="1290"/>
    </row>
    <row r="156" spans="6:26" ht="13.5" thickBot="1">
      <c r="M156" s="481" t="s">
        <v>109</v>
      </c>
      <c r="N156" s="113" t="s">
        <v>1070</v>
      </c>
      <c r="P156" s="388" t="s">
        <v>688</v>
      </c>
      <c r="Q156" s="473" t="s">
        <v>1052</v>
      </c>
      <c r="R156" s="109">
        <v>13</v>
      </c>
      <c r="W156" s="111" t="s">
        <v>84</v>
      </c>
      <c r="X156" s="112">
        <v>5</v>
      </c>
      <c r="Y156" s="109">
        <v>14</v>
      </c>
    </row>
    <row r="157" spans="6:26" ht="5.25" customHeight="1" thickTop="1" thickBot="1"/>
    <row r="158" spans="6:26" ht="13.5" thickTop="1">
      <c r="M158" s="1280" t="s">
        <v>489</v>
      </c>
      <c r="N158" s="1281"/>
      <c r="P158" s="1289" t="s">
        <v>490</v>
      </c>
      <c r="Q158" s="1290"/>
      <c r="W158" s="1289" t="s">
        <v>336</v>
      </c>
      <c r="X158" s="1290"/>
    </row>
    <row r="159" spans="6:26" ht="13.5" thickBot="1">
      <c r="M159" s="115" t="s">
        <v>84</v>
      </c>
      <c r="N159" s="116">
        <v>5</v>
      </c>
      <c r="P159" s="111" t="s">
        <v>688</v>
      </c>
      <c r="Q159" s="112">
        <v>1</v>
      </c>
      <c r="R159" s="109">
        <v>15</v>
      </c>
      <c r="W159" s="111" t="s">
        <v>84</v>
      </c>
      <c r="X159" s="112">
        <v>5</v>
      </c>
      <c r="Y159" s="109">
        <v>16</v>
      </c>
    </row>
    <row r="160" spans="6:26" ht="5.25" customHeight="1" thickTop="1" thickBot="1"/>
    <row r="161" spans="6:26" ht="13.5" thickTop="1">
      <c r="M161" s="1275" t="s">
        <v>491</v>
      </c>
      <c r="N161" s="1276"/>
      <c r="P161" s="1266" t="s">
        <v>1144</v>
      </c>
      <c r="Q161" s="1267"/>
      <c r="W161" s="1266" t="s">
        <v>1158</v>
      </c>
      <c r="X161" s="1267"/>
    </row>
    <row r="162" spans="6:26" ht="13.5" thickBot="1">
      <c r="M162" s="481" t="s">
        <v>109</v>
      </c>
      <c r="N162" s="537" t="s">
        <v>1062</v>
      </c>
      <c r="P162" s="388" t="s">
        <v>688</v>
      </c>
      <c r="Q162" s="473" t="s">
        <v>1052</v>
      </c>
      <c r="R162" s="109">
        <v>17</v>
      </c>
      <c r="W162" s="388" t="s">
        <v>688</v>
      </c>
      <c r="X162" s="473" t="s">
        <v>1062</v>
      </c>
      <c r="Y162" s="109">
        <v>18</v>
      </c>
    </row>
    <row r="163" spans="6:26" ht="5.25" customHeight="1" thickTop="1" thickBot="1"/>
    <row r="164" spans="6:26" ht="13.5" thickTop="1">
      <c r="F164" s="1268" t="s">
        <v>487</v>
      </c>
      <c r="G164" s="1269"/>
      <c r="I164" s="1287" t="s">
        <v>427</v>
      </c>
      <c r="J164" s="1288"/>
      <c r="P164" s="1289" t="s">
        <v>206</v>
      </c>
      <c r="Q164" s="1290"/>
    </row>
    <row r="165" spans="6:26" ht="13.5" thickBot="1">
      <c r="F165" s="481" t="s">
        <v>109</v>
      </c>
      <c r="G165" s="474" t="s">
        <v>1068</v>
      </c>
      <c r="I165" s="388" t="s">
        <v>688</v>
      </c>
      <c r="J165" s="473" t="s">
        <v>1052</v>
      </c>
      <c r="K165" s="109">
        <v>10</v>
      </c>
      <c r="L165" s="477"/>
      <c r="P165" s="111" t="s">
        <v>84</v>
      </c>
      <c r="Q165" s="112">
        <v>25</v>
      </c>
      <c r="R165" s="109">
        <v>11</v>
      </c>
      <c r="S165" s="477"/>
      <c r="Z165" s="477"/>
    </row>
    <row r="166" spans="6:26" ht="5.25" customHeight="1" thickTop="1" thickBot="1"/>
    <row r="167" spans="6:26">
      <c r="P167" s="1289" t="s">
        <v>339</v>
      </c>
      <c r="Q167" s="1290"/>
    </row>
    <row r="168" spans="6:26" ht="13.5" thickBot="1">
      <c r="P168" s="111" t="s">
        <v>84</v>
      </c>
      <c r="Q168" s="112">
        <v>5</v>
      </c>
      <c r="R168" s="109">
        <v>12</v>
      </c>
    </row>
    <row r="169" spans="6:26" ht="5.25" customHeight="1" thickBot="1"/>
    <row r="170" spans="6:26" ht="13.5" thickTop="1">
      <c r="M170" s="1275" t="s">
        <v>488</v>
      </c>
      <c r="N170" s="1276"/>
      <c r="P170" s="1266" t="s">
        <v>1143</v>
      </c>
      <c r="Q170" s="1267"/>
      <c r="W170" s="1289" t="s">
        <v>336</v>
      </c>
      <c r="X170" s="1290"/>
    </row>
    <row r="171" spans="6:26" ht="13.5" thickBot="1">
      <c r="M171" s="481" t="s">
        <v>109</v>
      </c>
      <c r="N171" s="113" t="s">
        <v>1070</v>
      </c>
      <c r="P171" s="388" t="s">
        <v>688</v>
      </c>
      <c r="Q171" s="473" t="s">
        <v>1052</v>
      </c>
      <c r="R171" s="109">
        <v>13</v>
      </c>
      <c r="W171" s="111" t="s">
        <v>84</v>
      </c>
      <c r="X171" s="112">
        <v>5</v>
      </c>
      <c r="Y171" s="109">
        <v>14</v>
      </c>
    </row>
    <row r="172" spans="6:26" ht="5.25" customHeight="1" thickTop="1" thickBot="1"/>
    <row r="173" spans="6:26" ht="13.5" thickTop="1">
      <c r="M173" s="1280" t="s">
        <v>489</v>
      </c>
      <c r="N173" s="1281"/>
      <c r="P173" s="1289" t="s">
        <v>490</v>
      </c>
      <c r="Q173" s="1290"/>
      <c r="W173" s="1289" t="s">
        <v>336</v>
      </c>
      <c r="X173" s="1290"/>
    </row>
    <row r="174" spans="6:26" ht="13.5" thickBot="1">
      <c r="M174" s="115" t="s">
        <v>84</v>
      </c>
      <c r="N174" s="116">
        <v>5</v>
      </c>
      <c r="P174" s="111" t="s">
        <v>688</v>
      </c>
      <c r="Q174" s="112">
        <v>1</v>
      </c>
      <c r="R174" s="109">
        <v>15</v>
      </c>
      <c r="W174" s="111" t="s">
        <v>84</v>
      </c>
      <c r="X174" s="112">
        <v>5</v>
      </c>
      <c r="Y174" s="109">
        <v>16</v>
      </c>
    </row>
    <row r="175" spans="6:26" ht="5.25" customHeight="1" thickTop="1" thickBot="1"/>
    <row r="176" spans="6:26" ht="13.5" thickTop="1">
      <c r="M176" s="1280" t="s">
        <v>491</v>
      </c>
      <c r="N176" s="1281"/>
      <c r="P176" s="1289" t="s">
        <v>492</v>
      </c>
      <c r="Q176" s="1290"/>
      <c r="W176" s="1289" t="s">
        <v>493</v>
      </c>
      <c r="X176" s="1290"/>
    </row>
    <row r="177" spans="6:26" ht="13.5" thickBot="1">
      <c r="M177" s="115" t="s">
        <v>84</v>
      </c>
      <c r="N177" s="116">
        <v>5</v>
      </c>
      <c r="P177" s="111" t="s">
        <v>688</v>
      </c>
      <c r="Q177" s="112">
        <v>1</v>
      </c>
      <c r="R177" s="109">
        <v>17</v>
      </c>
      <c r="W177" s="111" t="s">
        <v>84</v>
      </c>
      <c r="X177" s="112">
        <v>5</v>
      </c>
      <c r="Y177" s="109">
        <v>18</v>
      </c>
    </row>
    <row r="178" spans="6:26" ht="5.25" customHeight="1" thickTop="1" thickBot="1"/>
    <row r="179" spans="6:26" ht="13.5" thickTop="1">
      <c r="F179" s="1268" t="s">
        <v>487</v>
      </c>
      <c r="G179" s="1269"/>
      <c r="I179" s="1287" t="s">
        <v>430</v>
      </c>
      <c r="J179" s="1288"/>
      <c r="P179" s="1289" t="s">
        <v>206</v>
      </c>
      <c r="Q179" s="1290"/>
    </row>
    <row r="180" spans="6:26" ht="13.5" thickBot="1">
      <c r="F180" s="472" t="s">
        <v>688</v>
      </c>
      <c r="G180" s="474" t="s">
        <v>1069</v>
      </c>
      <c r="I180" s="388" t="s">
        <v>688</v>
      </c>
      <c r="J180" s="473" t="s">
        <v>1052</v>
      </c>
      <c r="K180" s="109">
        <v>10</v>
      </c>
      <c r="L180" s="477"/>
      <c r="P180" s="111" t="s">
        <v>84</v>
      </c>
      <c r="Q180" s="112">
        <v>25</v>
      </c>
      <c r="R180" s="109">
        <v>11</v>
      </c>
      <c r="S180" s="477"/>
      <c r="Z180" s="477"/>
    </row>
    <row r="181" spans="6:26" ht="5.25" customHeight="1" thickTop="1" thickBot="1"/>
    <row r="182" spans="6:26">
      <c r="P182" s="1289" t="s">
        <v>339</v>
      </c>
      <c r="Q182" s="1290"/>
    </row>
    <row r="183" spans="6:26" ht="13.5" thickBot="1">
      <c r="P183" s="111" t="s">
        <v>84</v>
      </c>
      <c r="Q183" s="112">
        <v>5</v>
      </c>
      <c r="R183" s="109">
        <v>12</v>
      </c>
    </row>
    <row r="184" spans="6:26" ht="5.25" customHeight="1" thickBot="1"/>
    <row r="185" spans="6:26" ht="13.5" thickTop="1">
      <c r="M185" s="1275" t="s">
        <v>488</v>
      </c>
      <c r="N185" s="1276"/>
      <c r="P185" s="1266" t="s">
        <v>1143</v>
      </c>
      <c r="Q185" s="1267"/>
      <c r="W185" s="1289" t="s">
        <v>336</v>
      </c>
      <c r="X185" s="1290"/>
    </row>
    <row r="186" spans="6:26" ht="13.5" thickBot="1">
      <c r="M186" s="481" t="s">
        <v>109</v>
      </c>
      <c r="N186" s="113" t="s">
        <v>1070</v>
      </c>
      <c r="P186" s="388" t="s">
        <v>688</v>
      </c>
      <c r="Q186" s="473" t="s">
        <v>1052</v>
      </c>
      <c r="R186" s="109">
        <v>13</v>
      </c>
      <c r="W186" s="111" t="s">
        <v>84</v>
      </c>
      <c r="X186" s="112">
        <v>5</v>
      </c>
      <c r="Y186" s="109">
        <v>14</v>
      </c>
    </row>
    <row r="187" spans="6:26" ht="5.25" customHeight="1" thickTop="1" thickBot="1"/>
    <row r="188" spans="6:26" ht="13.5" thickTop="1">
      <c r="M188" s="1280" t="s">
        <v>489</v>
      </c>
      <c r="N188" s="1281"/>
      <c r="P188" s="1289" t="s">
        <v>490</v>
      </c>
      <c r="Q188" s="1290"/>
      <c r="W188" s="1289" t="s">
        <v>336</v>
      </c>
      <c r="X188" s="1290"/>
    </row>
    <row r="189" spans="6:26" ht="13.5" thickBot="1">
      <c r="M189" s="115" t="s">
        <v>84</v>
      </c>
      <c r="N189" s="116">
        <v>5</v>
      </c>
      <c r="P189" s="111" t="s">
        <v>688</v>
      </c>
      <c r="Q189" s="112">
        <v>1</v>
      </c>
      <c r="R189" s="109">
        <v>15</v>
      </c>
      <c r="W189" s="111" t="s">
        <v>84</v>
      </c>
      <c r="X189" s="112">
        <v>5</v>
      </c>
      <c r="Y189" s="109">
        <v>16</v>
      </c>
    </row>
    <row r="190" spans="6:26" ht="5.25" customHeight="1" thickTop="1" thickBot="1"/>
    <row r="191" spans="6:26" ht="13.5" thickTop="1">
      <c r="M191" s="1280" t="s">
        <v>491</v>
      </c>
      <c r="N191" s="1281"/>
      <c r="P191" s="1289" t="s">
        <v>492</v>
      </c>
      <c r="Q191" s="1290"/>
      <c r="W191" s="1289" t="s">
        <v>493</v>
      </c>
      <c r="X191" s="1290"/>
    </row>
    <row r="192" spans="6:26" ht="13.5" thickBot="1">
      <c r="M192" s="115" t="s">
        <v>84</v>
      </c>
      <c r="N192" s="116">
        <v>5</v>
      </c>
      <c r="P192" s="111" t="s">
        <v>688</v>
      </c>
      <c r="Q192" s="112">
        <v>1</v>
      </c>
      <c r="R192" s="109">
        <v>17</v>
      </c>
      <c r="W192" s="111" t="s">
        <v>84</v>
      </c>
      <c r="X192" s="112">
        <v>5</v>
      </c>
      <c r="Y192" s="109">
        <v>18</v>
      </c>
    </row>
    <row r="193" spans="6:18" ht="5.25" customHeight="1" thickTop="1" thickBot="1"/>
    <row r="194" spans="6:18" ht="13.5" thickTop="1">
      <c r="F194" s="1273" t="s">
        <v>494</v>
      </c>
      <c r="G194" s="1274"/>
      <c r="I194" s="1271" t="s">
        <v>343</v>
      </c>
      <c r="J194" s="1272"/>
      <c r="P194" s="1271" t="s">
        <v>273</v>
      </c>
      <c r="Q194" s="1272"/>
    </row>
    <row r="195" spans="6:18" ht="13.5" thickBot="1">
      <c r="F195" s="115" t="s">
        <v>84</v>
      </c>
      <c r="G195" s="116">
        <v>5</v>
      </c>
      <c r="I195" s="111" t="s">
        <v>688</v>
      </c>
      <c r="J195" s="112">
        <v>1</v>
      </c>
      <c r="K195" s="109">
        <v>19</v>
      </c>
      <c r="P195" s="111" t="s">
        <v>84</v>
      </c>
      <c r="Q195" s="112">
        <v>1</v>
      </c>
      <c r="R195" s="109">
        <v>20</v>
      </c>
    </row>
    <row r="196" spans="6:18" ht="5.25" customHeight="1" thickTop="1" thickBot="1"/>
    <row r="197" spans="6:18">
      <c r="P197" s="1271" t="s">
        <v>206</v>
      </c>
      <c r="Q197" s="1272"/>
    </row>
    <row r="198" spans="6:18" ht="13.5" thickBot="1">
      <c r="P198" s="111" t="s">
        <v>84</v>
      </c>
      <c r="Q198" s="112">
        <v>5</v>
      </c>
      <c r="R198" s="109">
        <v>21</v>
      </c>
    </row>
    <row r="199" spans="6:18" ht="5.25" customHeight="1" thickBot="1"/>
    <row r="200" spans="6:18" ht="13.5" thickTop="1">
      <c r="F200" s="1268" t="s">
        <v>495</v>
      </c>
      <c r="G200" s="1269"/>
      <c r="I200" s="1266" t="s">
        <v>232</v>
      </c>
      <c r="J200" s="1267"/>
      <c r="P200" s="1271" t="s">
        <v>336</v>
      </c>
      <c r="Q200" s="1272"/>
    </row>
    <row r="201" spans="6:18" ht="13.5" thickBot="1">
      <c r="F201" s="472" t="s">
        <v>688</v>
      </c>
      <c r="G201" s="474" t="s">
        <v>1062</v>
      </c>
      <c r="I201" s="388" t="s">
        <v>688</v>
      </c>
      <c r="J201" s="473" t="s">
        <v>1052</v>
      </c>
      <c r="K201" s="109">
        <v>22</v>
      </c>
      <c r="P201" s="111" t="s">
        <v>84</v>
      </c>
      <c r="Q201" s="112">
        <v>5</v>
      </c>
      <c r="R201" s="109">
        <v>23</v>
      </c>
    </row>
    <row r="202" spans="6:18" ht="5.25" customHeight="1" thickTop="1" thickBot="1"/>
    <row r="203" spans="6:18" ht="13.5" thickTop="1">
      <c r="F203" s="1268" t="s">
        <v>496</v>
      </c>
      <c r="G203" s="1269"/>
      <c r="I203" s="1266" t="s">
        <v>444</v>
      </c>
      <c r="J203" s="1267"/>
      <c r="P203" s="1266" t="s">
        <v>443</v>
      </c>
      <c r="Q203" s="1267"/>
    </row>
    <row r="204" spans="6:18" ht="13.5" thickBot="1">
      <c r="F204" s="472" t="s">
        <v>688</v>
      </c>
      <c r="G204" s="474" t="s">
        <v>1055</v>
      </c>
      <c r="I204" s="388" t="s">
        <v>688</v>
      </c>
      <c r="J204" s="473" t="s">
        <v>1052</v>
      </c>
      <c r="K204" s="109">
        <v>24</v>
      </c>
      <c r="P204" s="388" t="s">
        <v>688</v>
      </c>
      <c r="Q204" s="473" t="s">
        <v>1062</v>
      </c>
      <c r="R204" s="109">
        <v>25</v>
      </c>
    </row>
    <row r="205" spans="6:18" ht="5.25" customHeight="1" thickTop="1" thickBot="1"/>
    <row r="206" spans="6:18">
      <c r="P206" s="1271" t="s">
        <v>258</v>
      </c>
      <c r="Q206" s="1272"/>
    </row>
    <row r="207" spans="6:18" ht="13.5" thickBot="1">
      <c r="P207" s="111" t="s">
        <v>84</v>
      </c>
      <c r="Q207" s="112">
        <v>1</v>
      </c>
      <c r="R207" s="109">
        <v>26</v>
      </c>
    </row>
    <row r="208" spans="6:18" ht="5.25" customHeight="1" thickBot="1"/>
    <row r="209" spans="6:18">
      <c r="P209" s="1271" t="s">
        <v>273</v>
      </c>
      <c r="Q209" s="1272"/>
    </row>
    <row r="210" spans="6:18" ht="13.5" thickBot="1">
      <c r="P210" s="111" t="s">
        <v>84</v>
      </c>
      <c r="Q210" s="112">
        <v>1</v>
      </c>
      <c r="R210" s="109">
        <v>27</v>
      </c>
    </row>
    <row r="211" spans="6:18" ht="5.25" customHeight="1" thickBot="1"/>
    <row r="212" spans="6:18">
      <c r="P212" s="1271" t="s">
        <v>164</v>
      </c>
      <c r="Q212" s="1272"/>
    </row>
    <row r="213" spans="6:18" ht="13.5" thickBot="1">
      <c r="P213" s="111" t="s">
        <v>84</v>
      </c>
      <c r="Q213" s="112">
        <v>1</v>
      </c>
      <c r="R213" s="109">
        <v>28</v>
      </c>
    </row>
    <row r="214" spans="6:18" ht="5.25" customHeight="1" thickBot="1">
      <c r="P214" s="476">
        <v>2</v>
      </c>
    </row>
    <row r="215" spans="6:18">
      <c r="P215" s="1287" t="s">
        <v>798</v>
      </c>
      <c r="Q215" s="1288"/>
    </row>
    <row r="216" spans="6:18" ht="13.5" thickBot="1">
      <c r="P216" s="471" t="s">
        <v>109</v>
      </c>
      <c r="Q216" s="473" t="s">
        <v>1052</v>
      </c>
      <c r="R216" s="109">
        <v>29</v>
      </c>
    </row>
    <row r="217" spans="6:18" ht="5.25" customHeight="1" thickBot="1"/>
    <row r="218" spans="6:18" ht="13.5" thickTop="1">
      <c r="F218" s="1268" t="s">
        <v>496</v>
      </c>
      <c r="G218" s="1269"/>
      <c r="I218" s="1266" t="s">
        <v>454</v>
      </c>
      <c r="J218" s="1267"/>
      <c r="P218" s="1266" t="s">
        <v>455</v>
      </c>
      <c r="Q218" s="1267"/>
    </row>
    <row r="219" spans="6:18" ht="13.5" thickBot="1">
      <c r="F219" s="482" t="s">
        <v>84</v>
      </c>
      <c r="G219" s="474" t="s">
        <v>1056</v>
      </c>
      <c r="I219" s="388" t="s">
        <v>688</v>
      </c>
      <c r="J219" s="473" t="s">
        <v>1052</v>
      </c>
      <c r="K219" s="109">
        <v>24</v>
      </c>
      <c r="P219" s="388" t="s">
        <v>688</v>
      </c>
      <c r="Q219" s="473" t="s">
        <v>1062</v>
      </c>
      <c r="R219" s="109">
        <v>25</v>
      </c>
    </row>
    <row r="220" spans="6:18" ht="5.25" customHeight="1" thickTop="1" thickBot="1"/>
    <row r="221" spans="6:18">
      <c r="P221" s="1271" t="s">
        <v>258</v>
      </c>
      <c r="Q221" s="1272"/>
    </row>
    <row r="222" spans="6:18" ht="13.5" thickBot="1">
      <c r="P222" s="111" t="s">
        <v>84</v>
      </c>
      <c r="Q222" s="112">
        <v>1</v>
      </c>
      <c r="R222" s="109">
        <v>26</v>
      </c>
    </row>
    <row r="223" spans="6:18" ht="5.25" customHeight="1" thickBot="1"/>
    <row r="224" spans="6:18">
      <c r="P224" s="1271" t="s">
        <v>273</v>
      </c>
      <c r="Q224" s="1272"/>
    </row>
    <row r="225" spans="6:25" ht="13.5" thickBot="1">
      <c r="P225" s="111" t="s">
        <v>84</v>
      </c>
      <c r="Q225" s="112">
        <v>1</v>
      </c>
      <c r="R225" s="109">
        <v>27</v>
      </c>
    </row>
    <row r="226" spans="6:25" ht="5.25" customHeight="1" thickBot="1"/>
    <row r="227" spans="6:25">
      <c r="P227" s="1271" t="s">
        <v>164</v>
      </c>
      <c r="Q227" s="1272"/>
    </row>
    <row r="228" spans="6:25" ht="13.5" thickBot="1">
      <c r="P228" s="111" t="s">
        <v>84</v>
      </c>
      <c r="Q228" s="112">
        <v>1</v>
      </c>
      <c r="R228" s="109">
        <v>28</v>
      </c>
    </row>
    <row r="229" spans="6:25" ht="5.25" customHeight="1" thickBot="1">
      <c r="P229" s="476">
        <v>2</v>
      </c>
    </row>
    <row r="230" spans="6:25">
      <c r="P230" s="1271" t="s">
        <v>339</v>
      </c>
      <c r="Q230" s="1272"/>
    </row>
    <row r="231" spans="6:25" ht="13.5" thickBot="1">
      <c r="P231" s="111" t="s">
        <v>84</v>
      </c>
      <c r="Q231" s="112">
        <v>1</v>
      </c>
      <c r="R231" s="109">
        <v>29</v>
      </c>
    </row>
    <row r="232" spans="6:25" ht="5.25" customHeight="1" thickBot="1"/>
    <row r="233" spans="6:25" ht="13.5" thickTop="1">
      <c r="F233" s="1273" t="s">
        <v>497</v>
      </c>
      <c r="G233" s="1274"/>
      <c r="I233" s="1271" t="s">
        <v>498</v>
      </c>
      <c r="J233" s="1272"/>
      <c r="M233" s="1273" t="s">
        <v>499</v>
      </c>
      <c r="N233" s="1274"/>
      <c r="P233" s="1271" t="s">
        <v>206</v>
      </c>
      <c r="Q233" s="1272"/>
      <c r="W233" s="1271" t="s">
        <v>336</v>
      </c>
      <c r="X233" s="1272"/>
    </row>
    <row r="234" spans="6:25" ht="13.5" thickBot="1">
      <c r="F234" s="115" t="s">
        <v>84</v>
      </c>
      <c r="G234" s="116">
        <v>10</v>
      </c>
      <c r="I234" s="111" t="s">
        <v>688</v>
      </c>
      <c r="J234" s="112">
        <v>1</v>
      </c>
      <c r="K234" s="109">
        <v>30</v>
      </c>
      <c r="M234" s="115" t="s">
        <v>84</v>
      </c>
      <c r="N234" s="116">
        <v>10</v>
      </c>
      <c r="P234" s="111" t="s">
        <v>688</v>
      </c>
      <c r="Q234" s="112">
        <v>1</v>
      </c>
      <c r="R234" s="109">
        <v>31</v>
      </c>
      <c r="W234" s="111" t="s">
        <v>84</v>
      </c>
      <c r="X234" s="112">
        <v>5</v>
      </c>
      <c r="Y234" s="109">
        <v>32</v>
      </c>
    </row>
    <row r="235" spans="6:25" ht="5.25" customHeight="1" thickTop="1" thickBot="1"/>
    <row r="236" spans="6:25" ht="13.5" thickTop="1">
      <c r="M236" s="1280" t="s">
        <v>500</v>
      </c>
      <c r="N236" s="1281"/>
      <c r="P236" s="1289" t="s">
        <v>338</v>
      </c>
      <c r="Q236" s="1290"/>
      <c r="W236" s="1289" t="s">
        <v>336</v>
      </c>
      <c r="X236" s="1290"/>
    </row>
    <row r="237" spans="6:25" ht="13.5" thickBot="1">
      <c r="M237" s="115" t="s">
        <v>84</v>
      </c>
      <c r="N237" s="116" t="s">
        <v>525</v>
      </c>
      <c r="P237" s="111" t="s">
        <v>688</v>
      </c>
      <c r="Q237" s="112">
        <v>1</v>
      </c>
      <c r="R237" s="109">
        <v>33</v>
      </c>
      <c r="W237" s="111" t="s">
        <v>84</v>
      </c>
      <c r="X237" s="112">
        <v>5</v>
      </c>
      <c r="Y237" s="109">
        <v>34</v>
      </c>
    </row>
    <row r="238" spans="6:25" ht="5.25" customHeight="1" thickTop="1" thickBot="1"/>
    <row r="239" spans="6:25" ht="13.5" thickTop="1">
      <c r="F239" s="1268" t="s">
        <v>502</v>
      </c>
      <c r="G239" s="1269"/>
      <c r="I239" s="1266" t="s">
        <v>501</v>
      </c>
      <c r="J239" s="1267"/>
      <c r="P239" s="1271" t="s">
        <v>206</v>
      </c>
      <c r="Q239" s="1272"/>
    </row>
    <row r="240" spans="6:25" ht="13.5" thickBot="1">
      <c r="F240" s="482" t="s">
        <v>84</v>
      </c>
      <c r="G240" s="474" t="s">
        <v>1062</v>
      </c>
      <c r="I240" s="388" t="s">
        <v>688</v>
      </c>
      <c r="J240" s="473" t="s">
        <v>1052</v>
      </c>
      <c r="K240" s="109">
        <v>35</v>
      </c>
      <c r="P240" s="111" t="s">
        <v>84</v>
      </c>
      <c r="Q240" s="112">
        <v>2</v>
      </c>
      <c r="R240" s="109">
        <v>36</v>
      </c>
    </row>
    <row r="241" spans="6:25" ht="5.25" customHeight="1" thickTop="1" thickBot="1"/>
    <row r="242" spans="6:25" ht="13.5" thickTop="1">
      <c r="F242" s="1273" t="s">
        <v>504</v>
      </c>
      <c r="G242" s="1274"/>
      <c r="I242" s="1271" t="s">
        <v>503</v>
      </c>
      <c r="J242" s="1272"/>
      <c r="P242" s="1271" t="s">
        <v>341</v>
      </c>
      <c r="Q242" s="1272"/>
    </row>
    <row r="243" spans="6:25" ht="13.5" thickBot="1">
      <c r="F243" s="115" t="s">
        <v>84</v>
      </c>
      <c r="G243" s="116" t="s">
        <v>525</v>
      </c>
      <c r="I243" s="111" t="s">
        <v>688</v>
      </c>
      <c r="J243" s="112">
        <v>1</v>
      </c>
      <c r="K243" s="109">
        <v>37</v>
      </c>
      <c r="P243" s="111" t="s">
        <v>84</v>
      </c>
      <c r="Q243" s="112">
        <v>5</v>
      </c>
      <c r="R243" s="109">
        <v>38</v>
      </c>
    </row>
    <row r="244" spans="6:25" ht="5.25" customHeight="1" thickTop="1" thickBot="1"/>
    <row r="245" spans="6:25" ht="13.5" thickTop="1">
      <c r="M245" s="1273" t="s">
        <v>507</v>
      </c>
      <c r="N245" s="1274"/>
      <c r="P245" s="1271" t="s">
        <v>505</v>
      </c>
      <c r="Q245" s="1272"/>
      <c r="W245" s="1271" t="s">
        <v>338</v>
      </c>
      <c r="X245" s="1272"/>
    </row>
    <row r="246" spans="6:25" ht="13.5" thickBot="1">
      <c r="M246" s="115" t="s">
        <v>84</v>
      </c>
      <c r="N246" s="116">
        <v>5</v>
      </c>
      <c r="P246" s="111" t="s">
        <v>688</v>
      </c>
      <c r="Q246" s="112">
        <v>1</v>
      </c>
      <c r="R246" s="109">
        <v>39</v>
      </c>
      <c r="W246" s="111" t="s">
        <v>84</v>
      </c>
      <c r="X246" s="112">
        <v>1</v>
      </c>
      <c r="Y246" s="109">
        <v>40</v>
      </c>
    </row>
    <row r="247" spans="6:25" ht="5.25" customHeight="1" thickTop="1" thickBot="1"/>
    <row r="248" spans="6:25">
      <c r="W248" s="1271" t="s">
        <v>336</v>
      </c>
      <c r="X248" s="1272"/>
    </row>
    <row r="249" spans="6:25" ht="13.5" thickBot="1">
      <c r="W249" s="111" t="s">
        <v>84</v>
      </c>
      <c r="X249" s="112">
        <v>5</v>
      </c>
      <c r="Y249" s="109">
        <v>41</v>
      </c>
    </row>
    <row r="250" spans="6:25" ht="5.25" customHeight="1" thickBot="1"/>
    <row r="251" spans="6:25">
      <c r="W251" s="1271" t="s">
        <v>506</v>
      </c>
      <c r="X251" s="1272"/>
    </row>
    <row r="252" spans="6:25" ht="13.5" thickBot="1">
      <c r="W252" s="111" t="s">
        <v>84</v>
      </c>
      <c r="X252" s="112">
        <v>5</v>
      </c>
      <c r="Y252" s="109">
        <v>42</v>
      </c>
    </row>
    <row r="253" spans="6:25" ht="5.25" customHeight="1" thickBot="1"/>
    <row r="254" spans="6:25" ht="13.5" thickTop="1">
      <c r="F254" s="1273" t="s">
        <v>509</v>
      </c>
      <c r="G254" s="1274"/>
      <c r="I254" s="1271" t="s">
        <v>344</v>
      </c>
      <c r="J254" s="1272"/>
      <c r="P254" s="1271" t="s">
        <v>485</v>
      </c>
      <c r="Q254" s="1272"/>
    </row>
    <row r="255" spans="6:25" ht="13.5" thickBot="1">
      <c r="F255" s="115" t="s">
        <v>84</v>
      </c>
      <c r="G255" s="116" t="s">
        <v>525</v>
      </c>
      <c r="I255" s="111" t="s">
        <v>688</v>
      </c>
      <c r="J255" s="112">
        <v>1</v>
      </c>
      <c r="K255" s="109">
        <v>43</v>
      </c>
      <c r="P255" s="111" t="s">
        <v>84</v>
      </c>
      <c r="Q255" s="112">
        <v>5</v>
      </c>
      <c r="R255" s="109">
        <v>44</v>
      </c>
    </row>
    <row r="256" spans="6:25" ht="5.25" customHeight="1" thickTop="1" thickBot="1"/>
    <row r="257" spans="13:25" ht="13.5" thickTop="1">
      <c r="M257" s="1273" t="s">
        <v>510</v>
      </c>
      <c r="N257" s="1274"/>
      <c r="P257" s="1271" t="s">
        <v>338</v>
      </c>
      <c r="Q257" s="1272"/>
      <c r="W257" s="1271" t="s">
        <v>336</v>
      </c>
      <c r="X257" s="1272"/>
    </row>
    <row r="258" spans="13:25" ht="13.5" thickBot="1">
      <c r="M258" s="115" t="s">
        <v>84</v>
      </c>
      <c r="N258" s="116">
        <v>5</v>
      </c>
      <c r="P258" s="111" t="s">
        <v>688</v>
      </c>
      <c r="Q258" s="112">
        <v>1</v>
      </c>
      <c r="R258" s="109">
        <v>45</v>
      </c>
      <c r="W258" s="111" t="s">
        <v>84</v>
      </c>
      <c r="X258" s="112">
        <v>5</v>
      </c>
      <c r="Y258" s="109">
        <v>46</v>
      </c>
    </row>
    <row r="259" spans="13:25" ht="5.25" customHeight="1" thickTop="1" thickBot="1"/>
    <row r="260" spans="13:25" ht="13.5" thickTop="1">
      <c r="M260" s="1273" t="s">
        <v>511</v>
      </c>
      <c r="N260" s="1274"/>
      <c r="P260" s="1271" t="s">
        <v>342</v>
      </c>
      <c r="Q260" s="1272"/>
      <c r="W260" s="1271" t="s">
        <v>513</v>
      </c>
      <c r="X260" s="1272"/>
    </row>
    <row r="261" spans="13:25" ht="13.5" thickBot="1">
      <c r="M261" s="115" t="s">
        <v>84</v>
      </c>
      <c r="N261" s="116">
        <v>1</v>
      </c>
      <c r="P261" s="111" t="s">
        <v>688</v>
      </c>
      <c r="Q261" s="112">
        <v>1</v>
      </c>
      <c r="R261" s="109">
        <v>47</v>
      </c>
      <c r="W261" s="111" t="s">
        <v>84</v>
      </c>
      <c r="X261" s="112">
        <v>1</v>
      </c>
      <c r="Y261" s="109">
        <v>48</v>
      </c>
    </row>
    <row r="262" spans="13:25" ht="5.25" customHeight="1" thickTop="1" thickBot="1"/>
    <row r="263" spans="13:25" ht="13.5" thickTop="1">
      <c r="M263" s="1273" t="s">
        <v>514</v>
      </c>
      <c r="N263" s="1274"/>
      <c r="P263" s="1271" t="s">
        <v>258</v>
      </c>
      <c r="Q263" s="1272"/>
      <c r="W263" s="1271" t="s">
        <v>513</v>
      </c>
      <c r="X263" s="1272"/>
    </row>
    <row r="264" spans="13:25" ht="13.5" thickBot="1">
      <c r="M264" s="115" t="s">
        <v>84</v>
      </c>
      <c r="N264" s="116">
        <v>1</v>
      </c>
      <c r="P264" s="111" t="s">
        <v>688</v>
      </c>
      <c r="Q264" s="112">
        <v>1</v>
      </c>
      <c r="R264" s="109">
        <v>49</v>
      </c>
      <c r="W264" s="111" t="s">
        <v>84</v>
      </c>
      <c r="X264" s="112">
        <v>1</v>
      </c>
      <c r="Y264" s="109">
        <v>50</v>
      </c>
    </row>
    <row r="265" spans="13:25" ht="5.25" customHeight="1" thickTop="1" thickBot="1"/>
    <row r="266" spans="13:25" ht="13.5" thickTop="1">
      <c r="M266" s="1273" t="s">
        <v>515</v>
      </c>
      <c r="N266" s="1274"/>
      <c r="P266" s="1271" t="s">
        <v>273</v>
      </c>
      <c r="Q266" s="1272"/>
      <c r="W266" s="1271" t="s">
        <v>513</v>
      </c>
      <c r="X266" s="1272"/>
    </row>
    <row r="267" spans="13:25" ht="13.5" thickBot="1">
      <c r="M267" s="115" t="s">
        <v>84</v>
      </c>
      <c r="N267" s="116">
        <v>2</v>
      </c>
      <c r="P267" s="111" t="s">
        <v>688</v>
      </c>
      <c r="Q267" s="112">
        <v>1</v>
      </c>
      <c r="R267" s="109">
        <v>51</v>
      </c>
      <c r="W267" s="111" t="s">
        <v>84</v>
      </c>
      <c r="X267" s="112">
        <v>1</v>
      </c>
      <c r="Y267" s="109">
        <v>52</v>
      </c>
    </row>
    <row r="268" spans="13:25" ht="5.25" customHeight="1" thickTop="1" thickBot="1"/>
    <row r="269" spans="13:25">
      <c r="W269" s="1271" t="s">
        <v>232</v>
      </c>
      <c r="X269" s="1272"/>
    </row>
    <row r="270" spans="13:25" ht="13.5" thickBot="1">
      <c r="W270" s="111" t="s">
        <v>84</v>
      </c>
      <c r="X270" s="112">
        <v>1</v>
      </c>
      <c r="Y270" s="109">
        <v>53</v>
      </c>
    </row>
    <row r="271" spans="13:25" ht="5.25" customHeight="1" thickBot="1"/>
    <row r="272" spans="13:25">
      <c r="W272" s="1271" t="s">
        <v>336</v>
      </c>
      <c r="X272" s="1272"/>
    </row>
    <row r="273" spans="6:25" ht="13.5" thickBot="1">
      <c r="W273" s="111" t="s">
        <v>84</v>
      </c>
      <c r="X273" s="112">
        <v>1</v>
      </c>
      <c r="Y273" s="109">
        <v>54</v>
      </c>
    </row>
    <row r="274" spans="6:25" ht="5.25" customHeight="1" thickBot="1"/>
    <row r="275" spans="6:25" ht="13.5" thickTop="1">
      <c r="M275" s="1273" t="s">
        <v>516</v>
      </c>
      <c r="N275" s="1274"/>
      <c r="P275" s="1271" t="s">
        <v>519</v>
      </c>
      <c r="Q275" s="1272"/>
      <c r="W275" s="1271" t="s">
        <v>513</v>
      </c>
      <c r="X275" s="1272"/>
    </row>
    <row r="276" spans="6:25" ht="13.5" thickBot="1">
      <c r="M276" s="115" t="s">
        <v>84</v>
      </c>
      <c r="N276" s="116">
        <v>1</v>
      </c>
      <c r="P276" s="111" t="s">
        <v>688</v>
      </c>
      <c r="Q276" s="112">
        <v>1</v>
      </c>
      <c r="R276" s="109">
        <v>55</v>
      </c>
      <c r="W276" s="111" t="s">
        <v>84</v>
      </c>
      <c r="X276" s="112">
        <v>1</v>
      </c>
      <c r="Y276" s="109">
        <v>56</v>
      </c>
    </row>
    <row r="277" spans="6:25" ht="5.25" customHeight="1" thickTop="1" thickBot="1"/>
    <row r="278" spans="6:25" ht="13.5" thickTop="1">
      <c r="M278" s="1273" t="s">
        <v>517</v>
      </c>
      <c r="N278" s="1274"/>
      <c r="P278" s="1271" t="s">
        <v>343</v>
      </c>
      <c r="Q278" s="1272"/>
      <c r="W278" s="1271" t="s">
        <v>273</v>
      </c>
      <c r="X278" s="1272"/>
    </row>
    <row r="279" spans="6:25" ht="13.5" thickBot="1">
      <c r="M279" s="115" t="s">
        <v>84</v>
      </c>
      <c r="N279" s="116">
        <v>5</v>
      </c>
      <c r="P279" s="111" t="s">
        <v>688</v>
      </c>
      <c r="Q279" s="112">
        <v>1</v>
      </c>
      <c r="R279" s="109">
        <v>57</v>
      </c>
      <c r="W279" s="111" t="s">
        <v>84</v>
      </c>
      <c r="X279" s="112">
        <v>1</v>
      </c>
      <c r="Y279" s="109">
        <v>58</v>
      </c>
    </row>
    <row r="280" spans="6:25" ht="5.25" customHeight="1" thickTop="1" thickBot="1"/>
    <row r="281" spans="6:25" ht="13.5" thickTop="1">
      <c r="F281" s="1273" t="s">
        <v>518</v>
      </c>
      <c r="G281" s="1274"/>
      <c r="I281" s="1271" t="s">
        <v>522</v>
      </c>
      <c r="J281" s="1272"/>
      <c r="P281" s="1271" t="s">
        <v>338</v>
      </c>
      <c r="Q281" s="1272"/>
    </row>
    <row r="282" spans="6:25" ht="13.5" thickBot="1">
      <c r="F282" s="115" t="s">
        <v>84</v>
      </c>
      <c r="G282" s="116">
        <v>100</v>
      </c>
      <c r="I282" s="111" t="s">
        <v>688</v>
      </c>
      <c r="J282" s="112">
        <v>1</v>
      </c>
      <c r="K282" s="109">
        <v>59</v>
      </c>
      <c r="P282" s="111" t="s">
        <v>84</v>
      </c>
      <c r="Q282" s="112">
        <v>5</v>
      </c>
      <c r="R282" s="109">
        <v>60</v>
      </c>
    </row>
    <row r="283" spans="6:25" ht="5.25" customHeight="1" thickTop="1" thickBot="1"/>
    <row r="284" spans="6:25">
      <c r="P284" s="1271" t="s">
        <v>336</v>
      </c>
      <c r="Q284" s="1272"/>
    </row>
    <row r="285" spans="6:25" ht="13.5" thickBot="1">
      <c r="P285" s="111" t="s">
        <v>84</v>
      </c>
      <c r="Q285" s="112">
        <v>5</v>
      </c>
      <c r="R285" s="109">
        <v>61</v>
      </c>
    </row>
    <row r="286" spans="6:25" ht="5.25" customHeight="1" thickBot="1"/>
    <row r="287" spans="6:25">
      <c r="P287" s="1271" t="s">
        <v>337</v>
      </c>
      <c r="Q287" s="1272"/>
    </row>
    <row r="288" spans="6:25" ht="13.5" thickBot="1">
      <c r="P288" s="111" t="s">
        <v>84</v>
      </c>
      <c r="Q288" s="112">
        <v>5</v>
      </c>
      <c r="R288" s="109">
        <v>62</v>
      </c>
    </row>
    <row r="289" spans="3:34" ht="5.25" customHeight="1" thickBot="1"/>
    <row r="290" spans="3:34" ht="13.5" thickTop="1">
      <c r="F290" s="1273" t="s">
        <v>520</v>
      </c>
      <c r="G290" s="1274"/>
      <c r="I290" s="1271" t="s">
        <v>554</v>
      </c>
      <c r="J290" s="1272"/>
      <c r="P290" s="1271" t="s">
        <v>337</v>
      </c>
      <c r="Q290" s="1272"/>
    </row>
    <row r="291" spans="3:34" ht="13.5" thickBot="1">
      <c r="F291" s="115" t="s">
        <v>84</v>
      </c>
      <c r="G291" s="116">
        <v>1</v>
      </c>
      <c r="I291" s="111" t="s">
        <v>688</v>
      </c>
      <c r="J291" s="112">
        <v>1</v>
      </c>
      <c r="K291" s="109">
        <v>63</v>
      </c>
      <c r="P291" s="111" t="s">
        <v>84</v>
      </c>
      <c r="Q291" s="112">
        <v>5</v>
      </c>
      <c r="R291" s="109">
        <v>64</v>
      </c>
    </row>
    <row r="292" spans="3:34" ht="5.25" customHeight="1" thickTop="1" thickBot="1"/>
    <row r="293" spans="3:34" ht="13.5" thickTop="1">
      <c r="F293" s="1273" t="s">
        <v>521</v>
      </c>
      <c r="G293" s="1274"/>
      <c r="I293" s="1271" t="s">
        <v>555</v>
      </c>
      <c r="J293" s="1272"/>
      <c r="P293" s="1271" t="s">
        <v>337</v>
      </c>
      <c r="Q293" s="1272"/>
    </row>
    <row r="294" spans="3:34" ht="13.5" thickBot="1">
      <c r="F294" s="115" t="s">
        <v>84</v>
      </c>
      <c r="G294" s="116">
        <v>1</v>
      </c>
      <c r="I294" s="111" t="s">
        <v>688</v>
      </c>
      <c r="J294" s="112">
        <v>1</v>
      </c>
      <c r="K294" s="109">
        <v>65</v>
      </c>
      <c r="P294" s="111" t="s">
        <v>84</v>
      </c>
      <c r="Q294" s="112">
        <v>5</v>
      </c>
      <c r="R294" s="109">
        <v>66</v>
      </c>
    </row>
    <row r="295" spans="3:34" ht="13.5" thickTop="1">
      <c r="F295" s="117"/>
      <c r="G295" s="117"/>
      <c r="I295" s="117"/>
      <c r="J295" s="117"/>
      <c r="K295" s="109"/>
      <c r="P295" s="117"/>
      <c r="Q295" s="117"/>
      <c r="R295" s="109"/>
    </row>
    <row r="296" spans="3:34" ht="15.5" customHeight="1">
      <c r="C296" s="1291" t="s">
        <v>5164</v>
      </c>
      <c r="D296" s="1291"/>
      <c r="E296" s="1291"/>
      <c r="F296" s="1291"/>
      <c r="G296" s="1291"/>
      <c r="H296" s="1291"/>
      <c r="I296" s="1291"/>
      <c r="J296" s="1291"/>
      <c r="K296" s="1291"/>
      <c r="L296" s="1291"/>
      <c r="M296" s="1291"/>
      <c r="N296" s="1291"/>
      <c r="O296" s="1291"/>
      <c r="P296" s="1291"/>
      <c r="Q296" s="1291"/>
      <c r="R296" s="1291"/>
      <c r="S296" s="1291"/>
      <c r="T296" s="1291"/>
      <c r="U296" s="1291"/>
      <c r="V296" s="1291"/>
      <c r="W296" s="1291"/>
      <c r="X296" s="1291"/>
      <c r="Y296" s="1291"/>
      <c r="Z296" s="1291"/>
      <c r="AA296" s="1291"/>
      <c r="AB296" s="1291"/>
      <c r="AC296" s="1291"/>
      <c r="AD296" s="1291"/>
      <c r="AE296" s="1291"/>
      <c r="AF296" s="1291"/>
      <c r="AG296" s="1291"/>
      <c r="AH296" s="1291"/>
    </row>
    <row r="297" spans="3:34" ht="15.5" customHeight="1">
      <c r="C297" s="1291" t="s">
        <v>3538</v>
      </c>
      <c r="D297" s="1291"/>
      <c r="E297" s="1291"/>
      <c r="F297" s="1291"/>
      <c r="G297" s="1291"/>
      <c r="H297" s="1291"/>
      <c r="I297" s="1291"/>
      <c r="J297" s="1291"/>
      <c r="K297" s="1291"/>
      <c r="L297" s="1291"/>
      <c r="M297" s="1291"/>
      <c r="N297" s="1291"/>
      <c r="O297" s="1291"/>
      <c r="P297" s="1291"/>
      <c r="Q297" s="1291"/>
      <c r="R297" s="1291"/>
      <c r="S297" s="1291"/>
      <c r="T297" s="1291"/>
      <c r="U297" s="1291"/>
      <c r="V297" s="1291"/>
      <c r="W297" s="1291"/>
      <c r="X297" s="1291"/>
      <c r="Y297" s="1291"/>
      <c r="Z297" s="1291"/>
      <c r="AA297" s="1291"/>
      <c r="AB297" s="1291"/>
      <c r="AC297" s="1291"/>
      <c r="AD297" s="1291"/>
      <c r="AE297" s="1291"/>
      <c r="AF297" s="1291"/>
      <c r="AG297" s="1291"/>
      <c r="AH297" s="1291"/>
    </row>
    <row r="298" spans="3:34" ht="15.5" customHeight="1">
      <c r="C298" s="1291" t="s">
        <v>5982</v>
      </c>
      <c r="D298" s="1291"/>
      <c r="E298" s="1291"/>
      <c r="F298" s="1291"/>
      <c r="G298" s="1291"/>
      <c r="H298" s="1291"/>
      <c r="I298" s="1291"/>
      <c r="J298" s="1291"/>
      <c r="K298" s="1291"/>
      <c r="L298" s="1291"/>
      <c r="M298" s="1291"/>
      <c r="N298" s="1291"/>
      <c r="O298" s="1291"/>
      <c r="P298" s="1291"/>
      <c r="Q298" s="1291"/>
      <c r="R298" s="1291"/>
      <c r="S298" s="1291"/>
      <c r="T298" s="1291"/>
      <c r="U298" s="1291"/>
      <c r="V298" s="1291"/>
      <c r="W298" s="1291"/>
      <c r="X298" s="1291"/>
      <c r="Y298" s="1291"/>
      <c r="Z298" s="1291"/>
      <c r="AA298" s="1291"/>
      <c r="AB298" s="1291"/>
      <c r="AC298" s="1291"/>
      <c r="AD298" s="1291"/>
      <c r="AE298" s="1291"/>
      <c r="AF298" s="1291"/>
      <c r="AG298" s="1291"/>
      <c r="AH298" s="1291"/>
    </row>
    <row r="299" spans="3:34" ht="15.5" customHeight="1">
      <c r="C299" s="1270" t="s">
        <v>5981</v>
      </c>
      <c r="D299" s="1270"/>
      <c r="E299" s="1270"/>
      <c r="F299" s="1270"/>
      <c r="G299" s="1270"/>
      <c r="H299" s="1270"/>
      <c r="I299" s="1270"/>
      <c r="J299" s="1270"/>
      <c r="K299" s="1270"/>
      <c r="L299" s="1270"/>
      <c r="M299" s="1270"/>
      <c r="N299" s="1270"/>
      <c r="O299" s="1270"/>
      <c r="P299" s="1270"/>
      <c r="Q299" s="1270"/>
      <c r="R299" s="1270"/>
      <c r="S299" s="1270"/>
      <c r="T299" s="1270"/>
      <c r="U299" s="1270"/>
      <c r="V299" s="1270"/>
      <c r="W299" s="1270"/>
      <c r="X299" s="1270"/>
      <c r="Y299" s="1270"/>
      <c r="Z299" s="1270"/>
      <c r="AA299" s="1270"/>
      <c r="AB299" s="1270"/>
      <c r="AC299" s="1270"/>
      <c r="AD299" s="1270"/>
      <c r="AE299" s="1270"/>
      <c r="AF299" s="1270"/>
      <c r="AG299" s="1270"/>
      <c r="AH299" s="1270"/>
    </row>
    <row r="300" spans="3:34" ht="16" thickBot="1">
      <c r="C300" s="704"/>
      <c r="D300" s="704"/>
      <c r="E300" s="704"/>
      <c r="F300" s="704"/>
      <c r="G300" s="704"/>
      <c r="H300" s="704"/>
      <c r="I300" s="704"/>
      <c r="J300" s="704"/>
      <c r="K300" s="704"/>
      <c r="L300" s="704"/>
      <c r="M300" s="704"/>
      <c r="N300" s="704"/>
      <c r="O300" s="704"/>
      <c r="P300" s="704"/>
      <c r="Q300" s="704"/>
      <c r="R300" s="704"/>
      <c r="S300" s="704"/>
      <c r="T300" s="704"/>
      <c r="U300" s="704"/>
      <c r="V300" s="704"/>
      <c r="W300" s="704"/>
      <c r="X300" s="704"/>
      <c r="Y300" s="704"/>
      <c r="Z300" s="704"/>
      <c r="AA300" s="704"/>
      <c r="AB300" s="704"/>
      <c r="AC300" s="704"/>
      <c r="AD300" s="704"/>
      <c r="AE300" s="704"/>
      <c r="AF300" s="704"/>
      <c r="AG300" s="704"/>
      <c r="AH300" s="704"/>
    </row>
    <row r="301" spans="3:34" ht="13.5" thickTop="1">
      <c r="F301" s="1268" t="s">
        <v>523</v>
      </c>
      <c r="G301" s="1269"/>
      <c r="I301" s="1266" t="s">
        <v>476</v>
      </c>
      <c r="J301" s="1267"/>
      <c r="P301" s="1266" t="s">
        <v>8712</v>
      </c>
      <c r="Q301" s="1267"/>
    </row>
    <row r="302" spans="3:34" ht="13.5" thickBot="1">
      <c r="F302" s="481" t="s">
        <v>109</v>
      </c>
      <c r="G302" s="113" t="s">
        <v>525</v>
      </c>
      <c r="I302" s="388" t="s">
        <v>688</v>
      </c>
      <c r="J302" s="473" t="s">
        <v>1052</v>
      </c>
      <c r="K302" s="109">
        <v>67</v>
      </c>
      <c r="P302" s="114" t="s">
        <v>84</v>
      </c>
      <c r="Q302" s="473" t="s">
        <v>1072</v>
      </c>
      <c r="R302" s="109">
        <v>68</v>
      </c>
    </row>
    <row r="303" spans="3:34" ht="5.25" customHeight="1" thickTop="1" thickBot="1"/>
    <row r="304" spans="3:34">
      <c r="P304" s="1266" t="s">
        <v>1077</v>
      </c>
      <c r="Q304" s="1267"/>
    </row>
    <row r="305" spans="16:18" ht="13.5" thickBot="1">
      <c r="P305" s="388" t="s">
        <v>688</v>
      </c>
      <c r="Q305" s="473" t="s">
        <v>1055</v>
      </c>
      <c r="R305" s="109">
        <v>69</v>
      </c>
    </row>
    <row r="306" spans="16:18" ht="5.25" customHeight="1" thickBot="1"/>
    <row r="307" spans="16:18">
      <c r="P307" s="1266" t="s">
        <v>483</v>
      </c>
      <c r="Q307" s="1267"/>
    </row>
    <row r="308" spans="16:18" ht="13.5" thickBot="1">
      <c r="P308" s="114" t="s">
        <v>84</v>
      </c>
      <c r="Q308" s="473" t="s">
        <v>1056</v>
      </c>
      <c r="R308" s="109">
        <v>69</v>
      </c>
    </row>
    <row r="309" spans="16:18" ht="5.25" customHeight="1" thickBot="1"/>
    <row r="310" spans="16:18">
      <c r="P310" s="1266" t="s">
        <v>559</v>
      </c>
      <c r="Q310" s="1267"/>
    </row>
    <row r="311" spans="16:18" ht="13.5" thickBot="1">
      <c r="P311" s="114" t="s">
        <v>84</v>
      </c>
      <c r="Q311" s="473" t="s">
        <v>1055</v>
      </c>
      <c r="R311" s="109">
        <v>70</v>
      </c>
    </row>
    <row r="312" spans="16:18" ht="5.25" customHeight="1" thickBot="1"/>
    <row r="313" spans="16:18">
      <c r="P313" s="1266" t="s">
        <v>560</v>
      </c>
      <c r="Q313" s="1267"/>
    </row>
    <row r="314" spans="16:18" ht="13.5" thickBot="1">
      <c r="P314" s="114" t="s">
        <v>84</v>
      </c>
      <c r="Q314" s="473" t="s">
        <v>1056</v>
      </c>
      <c r="R314" s="109">
        <v>70</v>
      </c>
    </row>
    <row r="315" spans="16:18" ht="5.25" customHeight="1" thickBot="1"/>
    <row r="316" spans="16:18">
      <c r="P316" s="1266" t="s">
        <v>562</v>
      </c>
      <c r="Q316" s="1267"/>
    </row>
    <row r="317" spans="16:18" ht="13.5" thickBot="1">
      <c r="P317" s="114" t="s">
        <v>84</v>
      </c>
      <c r="Q317" s="473" t="s">
        <v>1057</v>
      </c>
      <c r="R317" s="109">
        <v>70</v>
      </c>
    </row>
    <row r="318" spans="16:18" ht="5.25" customHeight="1" thickBot="1"/>
    <row r="319" spans="16:18">
      <c r="P319" s="1266" t="s">
        <v>564</v>
      </c>
      <c r="Q319" s="1267"/>
    </row>
    <row r="320" spans="16:18" ht="13.5" thickBot="1">
      <c r="P320" s="114" t="s">
        <v>84</v>
      </c>
      <c r="Q320" s="473" t="s">
        <v>1058</v>
      </c>
      <c r="R320" s="109">
        <v>70</v>
      </c>
    </row>
    <row r="321" spans="16:18" ht="5.25" customHeight="1" thickBot="1"/>
    <row r="322" spans="16:18">
      <c r="P322" s="1266" t="s">
        <v>566</v>
      </c>
      <c r="Q322" s="1267"/>
    </row>
    <row r="323" spans="16:18" ht="13.5" thickBot="1">
      <c r="P323" s="114" t="s">
        <v>84</v>
      </c>
      <c r="Q323" s="473" t="s">
        <v>1059</v>
      </c>
      <c r="R323" s="109">
        <v>70</v>
      </c>
    </row>
    <row r="324" spans="16:18" ht="5.25" customHeight="1" thickBot="1"/>
    <row r="325" spans="16:18">
      <c r="P325" s="1266" t="s">
        <v>568</v>
      </c>
      <c r="Q325" s="1267"/>
    </row>
    <row r="326" spans="16:18" ht="13.5" thickBot="1">
      <c r="P326" s="114" t="s">
        <v>84</v>
      </c>
      <c r="Q326" s="473" t="s">
        <v>1081</v>
      </c>
      <c r="R326" s="109">
        <v>70</v>
      </c>
    </row>
    <row r="327" spans="16:18" ht="5.25" customHeight="1" thickBot="1"/>
    <row r="328" spans="16:18">
      <c r="P328" s="1266" t="s">
        <v>570</v>
      </c>
      <c r="Q328" s="1267"/>
    </row>
    <row r="329" spans="16:18" ht="13.5" thickBot="1">
      <c r="P329" s="114" t="s">
        <v>84</v>
      </c>
      <c r="Q329" s="473" t="s">
        <v>1080</v>
      </c>
      <c r="R329" s="109">
        <v>70</v>
      </c>
    </row>
    <row r="330" spans="16:18" ht="5.25" customHeight="1" thickBot="1"/>
    <row r="331" spans="16:18">
      <c r="P331" s="1266" t="s">
        <v>572</v>
      </c>
      <c r="Q331" s="1267"/>
    </row>
    <row r="332" spans="16:18" ht="13.5" thickBot="1">
      <c r="P332" s="114" t="s">
        <v>84</v>
      </c>
      <c r="Q332" s="473" t="s">
        <v>1079</v>
      </c>
      <c r="R332" s="109">
        <v>70</v>
      </c>
    </row>
    <row r="333" spans="16:18" ht="5.25" customHeight="1" thickBot="1"/>
    <row r="334" spans="16:18">
      <c r="P334" s="1266" t="s">
        <v>574</v>
      </c>
      <c r="Q334" s="1267"/>
    </row>
    <row r="335" spans="16:18" ht="13.5" thickBot="1">
      <c r="P335" s="114" t="s">
        <v>84</v>
      </c>
      <c r="Q335" s="473" t="s">
        <v>1078</v>
      </c>
      <c r="R335" s="109">
        <v>70</v>
      </c>
    </row>
    <row r="336" spans="16:18" ht="5.25" customHeight="1" thickBot="1"/>
    <row r="337" spans="16:18">
      <c r="P337" s="1266" t="s">
        <v>578</v>
      </c>
      <c r="Q337" s="1267"/>
    </row>
    <row r="338" spans="16:18" ht="13.5" thickBot="1">
      <c r="P338" s="388" t="s">
        <v>688</v>
      </c>
      <c r="Q338" s="473" t="s">
        <v>1062</v>
      </c>
      <c r="R338" s="109">
        <v>71</v>
      </c>
    </row>
    <row r="339" spans="16:18" ht="5.25" customHeight="1" thickBot="1"/>
    <row r="340" spans="16:18">
      <c r="P340" s="1271" t="s">
        <v>258</v>
      </c>
      <c r="Q340" s="1272"/>
    </row>
    <row r="341" spans="16:18" ht="13.5" thickBot="1">
      <c r="P341" s="111" t="s">
        <v>84</v>
      </c>
      <c r="Q341" s="112">
        <v>1</v>
      </c>
      <c r="R341" s="109">
        <v>72</v>
      </c>
    </row>
    <row r="342" spans="16:18" ht="5.25" customHeight="1" thickBot="1"/>
    <row r="343" spans="16:18">
      <c r="P343" s="1271" t="s">
        <v>485</v>
      </c>
      <c r="Q343" s="1272"/>
    </row>
    <row r="344" spans="16:18" ht="13.5" thickBot="1">
      <c r="P344" s="111" t="s">
        <v>84</v>
      </c>
      <c r="Q344" s="112">
        <v>5</v>
      </c>
      <c r="R344" s="109">
        <v>73</v>
      </c>
    </row>
    <row r="345" spans="16:18" ht="5.25" customHeight="1" thickBot="1"/>
    <row r="346" spans="16:18">
      <c r="P346" s="1266" t="s">
        <v>8718</v>
      </c>
      <c r="Q346" s="1267"/>
    </row>
    <row r="347" spans="16:18" ht="13.5" thickBot="1">
      <c r="P347" s="114" t="s">
        <v>84</v>
      </c>
      <c r="Q347" s="473" t="s">
        <v>1053</v>
      </c>
      <c r="R347" s="109">
        <v>74</v>
      </c>
    </row>
    <row r="348" spans="16:18" ht="5.25" customHeight="1" thickBot="1"/>
    <row r="349" spans="16:18">
      <c r="P349" s="1271" t="s">
        <v>506</v>
      </c>
      <c r="Q349" s="1272"/>
    </row>
    <row r="350" spans="16:18" ht="13.5" thickBot="1">
      <c r="P350" s="111" t="s">
        <v>84</v>
      </c>
      <c r="Q350" s="112" t="s">
        <v>525</v>
      </c>
      <c r="R350" s="109">
        <v>75</v>
      </c>
    </row>
    <row r="351" spans="16:18" ht="5.25" customHeight="1" thickBot="1"/>
    <row r="352" spans="16:18">
      <c r="P352" s="1271" t="s">
        <v>526</v>
      </c>
      <c r="Q352" s="1272"/>
    </row>
    <row r="353" spans="13:25" ht="13.5" thickBot="1">
      <c r="P353" s="111" t="s">
        <v>84</v>
      </c>
      <c r="Q353" s="112" t="s">
        <v>525</v>
      </c>
      <c r="R353" s="109">
        <v>76</v>
      </c>
    </row>
    <row r="354" spans="13:25" ht="5.25" customHeight="1" thickBot="1"/>
    <row r="355" spans="13:25">
      <c r="P355" s="1271" t="s">
        <v>527</v>
      </c>
      <c r="Q355" s="1272"/>
    </row>
    <row r="356" spans="13:25" ht="13.5" thickBot="1">
      <c r="P356" s="111" t="s">
        <v>84</v>
      </c>
      <c r="Q356" s="112">
        <v>1</v>
      </c>
      <c r="R356" s="109">
        <v>77</v>
      </c>
    </row>
    <row r="357" spans="13:25" ht="5.25" customHeight="1" thickBot="1"/>
    <row r="358" spans="13:25">
      <c r="P358" s="1271" t="s">
        <v>508</v>
      </c>
      <c r="Q358" s="1272"/>
    </row>
    <row r="359" spans="13:25" ht="13.5" thickBot="1">
      <c r="P359" s="111" t="s">
        <v>84</v>
      </c>
      <c r="Q359" s="112">
        <v>1</v>
      </c>
      <c r="R359" s="109">
        <v>78</v>
      </c>
    </row>
    <row r="360" spans="13:25" ht="5.25" customHeight="1" thickBot="1"/>
    <row r="361" spans="13:25">
      <c r="P361" s="1266" t="s">
        <v>581</v>
      </c>
      <c r="Q361" s="1267"/>
    </row>
    <row r="362" spans="13:25" ht="13.5" thickBot="1">
      <c r="P362" s="114" t="s">
        <v>84</v>
      </c>
      <c r="Q362" s="473" t="s">
        <v>1062</v>
      </c>
      <c r="R362" s="109">
        <v>79</v>
      </c>
    </row>
    <row r="363" spans="13:25" ht="5.25" customHeight="1" thickBot="1"/>
    <row r="364" spans="13:25" ht="13.5" thickTop="1">
      <c r="M364" s="1268" t="s">
        <v>528</v>
      </c>
      <c r="N364" s="1269"/>
      <c r="P364" s="1266" t="s">
        <v>588</v>
      </c>
      <c r="Q364" s="1267"/>
      <c r="W364" s="1271" t="s">
        <v>232</v>
      </c>
      <c r="X364" s="1272"/>
    </row>
    <row r="365" spans="13:25" ht="13.5" thickBot="1">
      <c r="M365" s="472" t="s">
        <v>688</v>
      </c>
      <c r="N365" s="474" t="s">
        <v>1056</v>
      </c>
      <c r="P365" s="388" t="s">
        <v>688</v>
      </c>
      <c r="Q365" s="473" t="s">
        <v>1052</v>
      </c>
      <c r="R365" s="109">
        <v>80</v>
      </c>
      <c r="W365" s="111" t="s">
        <v>84</v>
      </c>
      <c r="X365" s="112">
        <v>1</v>
      </c>
      <c r="Y365" s="109">
        <v>81</v>
      </c>
    </row>
    <row r="366" spans="13:25" ht="5.25" customHeight="1" thickTop="1" thickBot="1"/>
    <row r="367" spans="13:25" ht="13.5" thickTop="1">
      <c r="M367" s="1273" t="s">
        <v>529</v>
      </c>
      <c r="N367" s="1274"/>
      <c r="P367" s="1271" t="s">
        <v>249</v>
      </c>
      <c r="Q367" s="1272"/>
      <c r="W367" s="1271" t="s">
        <v>336</v>
      </c>
      <c r="X367" s="1272"/>
    </row>
    <row r="368" spans="13:25" ht="13.5" thickBot="1">
      <c r="M368" s="115" t="s">
        <v>84</v>
      </c>
      <c r="N368" s="116">
        <v>10</v>
      </c>
      <c r="P368" s="111" t="s">
        <v>688</v>
      </c>
      <c r="Q368" s="112">
        <v>1</v>
      </c>
      <c r="R368" s="109">
        <v>82</v>
      </c>
      <c r="W368" s="111" t="s">
        <v>84</v>
      </c>
      <c r="X368" s="112">
        <v>5</v>
      </c>
      <c r="Y368" s="109">
        <v>83</v>
      </c>
    </row>
    <row r="369" spans="13:25" ht="5.25" customHeight="1" thickTop="1" thickBot="1"/>
    <row r="370" spans="13:25">
      <c r="W370" s="1271" t="s">
        <v>258</v>
      </c>
      <c r="X370" s="1272"/>
    </row>
    <row r="371" spans="13:25" ht="13.5" thickBot="1">
      <c r="W371" s="111" t="s">
        <v>84</v>
      </c>
      <c r="X371" s="112">
        <v>1</v>
      </c>
      <c r="Y371" s="109">
        <v>84</v>
      </c>
    </row>
    <row r="372" spans="13:25" ht="5.25" customHeight="1" thickBot="1"/>
    <row r="373" spans="13:25">
      <c r="W373" s="1271" t="s">
        <v>273</v>
      </c>
      <c r="X373" s="1272"/>
    </row>
    <row r="374" spans="13:25" ht="13.5" thickBot="1">
      <c r="W374" s="111" t="s">
        <v>84</v>
      </c>
      <c r="X374" s="112">
        <v>1</v>
      </c>
      <c r="Y374" s="109">
        <v>85</v>
      </c>
    </row>
    <row r="375" spans="13:25" ht="5.25" customHeight="1" thickBot="1"/>
    <row r="376" spans="13:25" ht="13.5" thickTop="1">
      <c r="M376" s="1268" t="s">
        <v>530</v>
      </c>
      <c r="N376" s="1269"/>
      <c r="P376" s="1266" t="s">
        <v>305</v>
      </c>
      <c r="Q376" s="1267"/>
      <c r="W376" s="1271" t="s">
        <v>232</v>
      </c>
      <c r="X376" s="1272"/>
    </row>
    <row r="377" spans="13:25" ht="13.5" thickBot="1">
      <c r="M377" s="472" t="s">
        <v>688</v>
      </c>
      <c r="N377" s="474" t="s">
        <v>1072</v>
      </c>
      <c r="P377" s="388" t="s">
        <v>688</v>
      </c>
      <c r="Q377" s="473" t="s">
        <v>1052</v>
      </c>
      <c r="R377" s="109">
        <v>86</v>
      </c>
      <c r="W377" s="111" t="s">
        <v>84</v>
      </c>
      <c r="X377" s="112">
        <v>1</v>
      </c>
      <c r="Y377" s="109">
        <v>87</v>
      </c>
    </row>
    <row r="378" spans="13:25" ht="5.25" customHeight="1" thickTop="1" thickBot="1"/>
    <row r="379" spans="13:25">
      <c r="W379" s="1271" t="s">
        <v>512</v>
      </c>
      <c r="X379" s="1272"/>
    </row>
    <row r="380" spans="13:25" ht="13.5" thickBot="1">
      <c r="W380" s="111" t="s">
        <v>84</v>
      </c>
      <c r="X380" s="112">
        <v>1</v>
      </c>
      <c r="Y380" s="109">
        <v>88</v>
      </c>
    </row>
    <row r="381" spans="13:25" ht="5.25" customHeight="1" thickBot="1"/>
    <row r="382" spans="13:25">
      <c r="W382" s="1271" t="s">
        <v>513</v>
      </c>
      <c r="X382" s="1272"/>
    </row>
    <row r="383" spans="13:25" ht="13.5" thickBot="1">
      <c r="W383" s="111" t="s">
        <v>84</v>
      </c>
      <c r="X383" s="112">
        <v>1</v>
      </c>
      <c r="Y383" s="109">
        <v>89</v>
      </c>
    </row>
    <row r="384" spans="13:25" ht="5.25" customHeight="1" thickBot="1"/>
    <row r="385" spans="13:25">
      <c r="W385" s="1271" t="s">
        <v>336</v>
      </c>
      <c r="X385" s="1272"/>
    </row>
    <row r="386" spans="13:25" ht="13.5" thickBot="1">
      <c r="W386" s="111" t="s">
        <v>84</v>
      </c>
      <c r="X386" s="112">
        <v>5</v>
      </c>
      <c r="Y386" s="109">
        <v>90</v>
      </c>
    </row>
    <row r="387" spans="13:25" ht="5.25" customHeight="1" thickBot="1"/>
    <row r="388" spans="13:25" ht="13.5" thickTop="1">
      <c r="M388" s="1268" t="s">
        <v>530</v>
      </c>
      <c r="N388" s="1269"/>
      <c r="P388" s="1266" t="s">
        <v>592</v>
      </c>
      <c r="Q388" s="1267"/>
      <c r="W388" s="1271" t="s">
        <v>232</v>
      </c>
      <c r="X388" s="1272"/>
    </row>
    <row r="389" spans="13:25" ht="13.5" thickBot="1">
      <c r="M389" s="472" t="s">
        <v>688</v>
      </c>
      <c r="N389" s="474" t="s">
        <v>1082</v>
      </c>
      <c r="P389" s="388" t="s">
        <v>688</v>
      </c>
      <c r="Q389" s="473" t="s">
        <v>1052</v>
      </c>
      <c r="R389" s="109">
        <v>86</v>
      </c>
      <c r="W389" s="111" t="s">
        <v>84</v>
      </c>
      <c r="X389" s="112">
        <v>1</v>
      </c>
      <c r="Y389" s="109">
        <v>87</v>
      </c>
    </row>
    <row r="390" spans="13:25" ht="5.25" customHeight="1" thickTop="1" thickBot="1"/>
    <row r="391" spans="13:25">
      <c r="W391" s="1271" t="s">
        <v>512</v>
      </c>
      <c r="X391" s="1272"/>
    </row>
    <row r="392" spans="13:25" ht="13.5" thickBot="1">
      <c r="W392" s="111" t="s">
        <v>84</v>
      </c>
      <c r="X392" s="112">
        <v>1</v>
      </c>
      <c r="Y392" s="109">
        <v>88</v>
      </c>
    </row>
    <row r="393" spans="13:25" ht="5.25" customHeight="1" thickBot="1"/>
    <row r="394" spans="13:25">
      <c r="W394" s="1271" t="s">
        <v>513</v>
      </c>
      <c r="X394" s="1272"/>
    </row>
    <row r="395" spans="13:25" ht="13.5" thickBot="1">
      <c r="W395" s="111" t="s">
        <v>84</v>
      </c>
      <c r="X395" s="112">
        <v>1</v>
      </c>
      <c r="Y395" s="109">
        <v>89</v>
      </c>
    </row>
    <row r="396" spans="13:25" ht="5.25" customHeight="1" thickBot="1"/>
    <row r="397" spans="13:25">
      <c r="W397" s="1271" t="s">
        <v>336</v>
      </c>
      <c r="X397" s="1272"/>
    </row>
    <row r="398" spans="13:25" ht="13.5" thickBot="1">
      <c r="W398" s="111" t="s">
        <v>84</v>
      </c>
      <c r="X398" s="112">
        <v>5</v>
      </c>
      <c r="Y398" s="109">
        <v>90</v>
      </c>
    </row>
    <row r="399" spans="13:25" ht="5.25" customHeight="1" thickBot="1"/>
    <row r="400" spans="13:25" ht="13.5" thickTop="1">
      <c r="M400" s="1268" t="s">
        <v>531</v>
      </c>
      <c r="N400" s="1269"/>
      <c r="P400" s="1266" t="s">
        <v>465</v>
      </c>
      <c r="Q400" s="1267"/>
      <c r="W400" s="1266" t="s">
        <v>467</v>
      </c>
      <c r="X400" s="1267"/>
    </row>
    <row r="401" spans="13:25" ht="13.5" thickBot="1">
      <c r="M401" s="481" t="s">
        <v>109</v>
      </c>
      <c r="N401" s="474" t="s">
        <v>1055</v>
      </c>
      <c r="P401" s="388" t="s">
        <v>688</v>
      </c>
      <c r="Q401" s="473" t="s">
        <v>1052</v>
      </c>
      <c r="R401" s="109">
        <v>91</v>
      </c>
      <c r="W401" s="471" t="s">
        <v>109</v>
      </c>
      <c r="X401" s="473" t="s">
        <v>1062</v>
      </c>
      <c r="Y401" s="109">
        <v>92</v>
      </c>
    </row>
    <row r="402" spans="13:25" ht="5.25" customHeight="1" thickTop="1" thickBot="1"/>
    <row r="403" spans="13:25" ht="13.5" thickTop="1">
      <c r="M403" s="1268" t="s">
        <v>531</v>
      </c>
      <c r="N403" s="1269"/>
      <c r="P403" s="1266" t="s">
        <v>597</v>
      </c>
      <c r="Q403" s="1267"/>
      <c r="W403" s="1266" t="s">
        <v>600</v>
      </c>
      <c r="X403" s="1267"/>
    </row>
    <row r="404" spans="13:25" ht="13.5" thickBot="1">
      <c r="M404" s="481" t="s">
        <v>109</v>
      </c>
      <c r="N404" s="474" t="s">
        <v>1056</v>
      </c>
      <c r="P404" s="388" t="s">
        <v>688</v>
      </c>
      <c r="Q404" s="473" t="s">
        <v>1052</v>
      </c>
      <c r="R404" s="109">
        <v>91</v>
      </c>
      <c r="W404" s="114" t="s">
        <v>84</v>
      </c>
      <c r="X404" s="473" t="s">
        <v>1062</v>
      </c>
      <c r="Y404" s="109">
        <v>92</v>
      </c>
    </row>
    <row r="405" spans="13:25" ht="5.25" customHeight="1" thickTop="1" thickBot="1"/>
    <row r="406" spans="13:25" ht="13.5" thickTop="1">
      <c r="M406" s="1268" t="s">
        <v>531</v>
      </c>
      <c r="N406" s="1269"/>
      <c r="P406" s="1266" t="s">
        <v>8380</v>
      </c>
      <c r="Q406" s="1267"/>
      <c r="W406" s="1266" t="s">
        <v>188</v>
      </c>
      <c r="X406" s="1267"/>
    </row>
    <row r="407" spans="13:25" ht="13.5" thickBot="1">
      <c r="M407" s="482" t="s">
        <v>84</v>
      </c>
      <c r="N407" s="474" t="s">
        <v>1057</v>
      </c>
      <c r="P407" s="388" t="s">
        <v>688</v>
      </c>
      <c r="Q407" s="473" t="s">
        <v>1052</v>
      </c>
      <c r="R407" s="109">
        <v>91</v>
      </c>
      <c r="W407" s="114" t="s">
        <v>84</v>
      </c>
      <c r="X407" s="473" t="s">
        <v>1062</v>
      </c>
      <c r="Y407" s="109">
        <v>92</v>
      </c>
    </row>
    <row r="408" spans="13:25" ht="5.25" customHeight="1" thickTop="1" thickBot="1"/>
    <row r="409" spans="13:25" ht="13.5" thickTop="1">
      <c r="M409" s="1268" t="s">
        <v>531</v>
      </c>
      <c r="N409" s="1269"/>
      <c r="P409" s="1266" t="s">
        <v>602</v>
      </c>
      <c r="Q409" s="1267"/>
      <c r="W409" s="1271" t="s">
        <v>336</v>
      </c>
      <c r="X409" s="1272"/>
    </row>
    <row r="410" spans="13:25" ht="13.5" thickBot="1">
      <c r="M410" s="482" t="s">
        <v>84</v>
      </c>
      <c r="N410" s="474" t="s">
        <v>1058</v>
      </c>
      <c r="P410" s="388" t="s">
        <v>688</v>
      </c>
      <c r="Q410" s="473" t="s">
        <v>1052</v>
      </c>
      <c r="R410" s="109">
        <v>91</v>
      </c>
      <c r="W410" s="111" t="s">
        <v>84</v>
      </c>
      <c r="X410" s="112">
        <v>5</v>
      </c>
      <c r="Y410" s="109">
        <v>92</v>
      </c>
    </row>
    <row r="411" spans="13:25" ht="5.25" customHeight="1" thickTop="1" thickBot="1"/>
    <row r="412" spans="13:25" ht="13.5" thickTop="1">
      <c r="M412" s="1268" t="s">
        <v>531</v>
      </c>
      <c r="N412" s="1269"/>
      <c r="P412" s="1266" t="s">
        <v>68</v>
      </c>
      <c r="Q412" s="1267"/>
      <c r="W412" s="1271" t="s">
        <v>336</v>
      </c>
      <c r="X412" s="1272"/>
    </row>
    <row r="413" spans="13:25" ht="13.5" thickBot="1">
      <c r="M413" s="482" t="s">
        <v>84</v>
      </c>
      <c r="N413" s="474" t="s">
        <v>1059</v>
      </c>
      <c r="P413" s="388" t="s">
        <v>688</v>
      </c>
      <c r="Q413" s="473" t="s">
        <v>1052</v>
      </c>
      <c r="R413" s="109">
        <v>91</v>
      </c>
      <c r="W413" s="111" t="s">
        <v>84</v>
      </c>
      <c r="X413" s="112">
        <v>5</v>
      </c>
      <c r="Y413" s="109">
        <v>92</v>
      </c>
    </row>
    <row r="414" spans="13:25" ht="5.25" customHeight="1" thickTop="1" thickBot="1"/>
    <row r="415" spans="13:25" ht="13.5" thickTop="1">
      <c r="M415" s="1268" t="s">
        <v>531</v>
      </c>
      <c r="N415" s="1269"/>
      <c r="P415" s="1266" t="s">
        <v>73</v>
      </c>
      <c r="Q415" s="1267"/>
      <c r="W415" s="1271" t="s">
        <v>336</v>
      </c>
      <c r="X415" s="1272"/>
    </row>
    <row r="416" spans="13:25" ht="13.5" thickBot="1">
      <c r="M416" s="482" t="s">
        <v>84</v>
      </c>
      <c r="N416" s="474" t="s">
        <v>1081</v>
      </c>
      <c r="P416" s="388" t="s">
        <v>688</v>
      </c>
      <c r="Q416" s="473" t="s">
        <v>1052</v>
      </c>
      <c r="R416" s="109">
        <v>91</v>
      </c>
      <c r="W416" s="111" t="s">
        <v>84</v>
      </c>
      <c r="X416" s="112">
        <v>5</v>
      </c>
      <c r="Y416" s="109">
        <v>92</v>
      </c>
    </row>
    <row r="417" spans="13:32" ht="5.25" customHeight="1" thickTop="1" thickBot="1"/>
    <row r="418" spans="13:32" ht="13.5" thickTop="1">
      <c r="M418" s="1268" t="s">
        <v>531</v>
      </c>
      <c r="N418" s="1269"/>
      <c r="P418" s="1266" t="s">
        <v>70</v>
      </c>
      <c r="Q418" s="1267"/>
      <c r="W418" s="1271" t="s">
        <v>336</v>
      </c>
      <c r="X418" s="1272"/>
    </row>
    <row r="419" spans="13:32" ht="13.5" thickBot="1">
      <c r="M419" s="481" t="s">
        <v>109</v>
      </c>
      <c r="N419" s="474" t="s">
        <v>1080</v>
      </c>
      <c r="P419" s="388" t="s">
        <v>688</v>
      </c>
      <c r="Q419" s="473" t="s">
        <v>1052</v>
      </c>
      <c r="R419" s="109">
        <v>91</v>
      </c>
      <c r="W419" s="111" t="s">
        <v>84</v>
      </c>
      <c r="X419" s="112">
        <v>5</v>
      </c>
      <c r="Y419" s="109">
        <v>92</v>
      </c>
    </row>
    <row r="420" spans="13:32" ht="5.25" customHeight="1" thickTop="1" thickBot="1"/>
    <row r="421" spans="13:32" ht="13.5" thickTop="1">
      <c r="M421" s="1268" t="s">
        <v>531</v>
      </c>
      <c r="N421" s="1269"/>
      <c r="P421" s="1266" t="s">
        <v>1136</v>
      </c>
      <c r="Q421" s="1267"/>
      <c r="W421" s="1271" t="s">
        <v>336</v>
      </c>
      <c r="X421" s="1272"/>
    </row>
    <row r="422" spans="13:32" ht="13.5" thickBot="1">
      <c r="M422" s="482" t="s">
        <v>84</v>
      </c>
      <c r="N422" s="474" t="s">
        <v>1079</v>
      </c>
      <c r="P422" s="388" t="s">
        <v>688</v>
      </c>
      <c r="Q422" s="473" t="s">
        <v>1052</v>
      </c>
      <c r="R422" s="109">
        <v>91</v>
      </c>
      <c r="W422" s="111" t="s">
        <v>84</v>
      </c>
      <c r="X422" s="112">
        <v>5</v>
      </c>
      <c r="Y422" s="109">
        <v>92</v>
      </c>
    </row>
    <row r="423" spans="13:32" ht="5.25" customHeight="1" thickTop="1" thickBot="1"/>
    <row r="424" spans="13:32" ht="13.5" thickTop="1">
      <c r="M424" s="1273" t="s">
        <v>532</v>
      </c>
      <c r="N424" s="1274"/>
      <c r="P424" s="1271" t="s">
        <v>503</v>
      </c>
      <c r="Q424" s="1272"/>
      <c r="W424" s="1271" t="s">
        <v>341</v>
      </c>
      <c r="X424" s="1272"/>
    </row>
    <row r="425" spans="13:32" ht="13.5" thickBot="1">
      <c r="M425" s="115" t="s">
        <v>84</v>
      </c>
      <c r="N425" s="116">
        <v>10</v>
      </c>
      <c r="P425" s="111" t="s">
        <v>688</v>
      </c>
      <c r="Q425" s="112">
        <v>1</v>
      </c>
      <c r="R425" s="109">
        <v>93</v>
      </c>
      <c r="W425" s="111" t="s">
        <v>84</v>
      </c>
      <c r="X425" s="112">
        <v>10</v>
      </c>
      <c r="Y425" s="109">
        <v>94</v>
      </c>
    </row>
    <row r="426" spans="13:32" ht="5.25" customHeight="1" thickTop="1" thickBot="1"/>
    <row r="427" spans="13:32" ht="13.5" thickTop="1">
      <c r="T427" s="1273" t="s">
        <v>533</v>
      </c>
      <c r="U427" s="1274"/>
      <c r="W427" s="1271" t="s">
        <v>505</v>
      </c>
      <c r="X427" s="1272"/>
      <c r="AD427" s="1271" t="s">
        <v>338</v>
      </c>
      <c r="AE427" s="1272"/>
    </row>
    <row r="428" spans="13:32" ht="13.5" thickBot="1">
      <c r="T428" s="115" t="s">
        <v>84</v>
      </c>
      <c r="U428" s="116">
        <v>10</v>
      </c>
      <c r="W428" s="111" t="s">
        <v>688</v>
      </c>
      <c r="X428" s="112">
        <v>1</v>
      </c>
      <c r="Y428" s="109">
        <v>95</v>
      </c>
      <c r="AD428" s="111" t="s">
        <v>84</v>
      </c>
      <c r="AE428" s="112">
        <v>1</v>
      </c>
      <c r="AF428" s="109">
        <v>96</v>
      </c>
    </row>
    <row r="429" spans="13:32" ht="5.25" customHeight="1" thickTop="1" thickBot="1"/>
    <row r="430" spans="13:32">
      <c r="AD430" s="1271" t="s">
        <v>336</v>
      </c>
      <c r="AE430" s="1272"/>
    </row>
    <row r="431" spans="13:32" ht="13.5" thickBot="1">
      <c r="AD431" s="111" t="s">
        <v>84</v>
      </c>
      <c r="AE431" s="112">
        <v>5</v>
      </c>
      <c r="AF431" s="109">
        <v>97</v>
      </c>
    </row>
    <row r="432" spans="13:32" ht="5.25" customHeight="1" thickBot="1"/>
    <row r="433" spans="13:32">
      <c r="AD433" s="1271" t="s">
        <v>506</v>
      </c>
      <c r="AE433" s="1272"/>
    </row>
    <row r="434" spans="13:32" ht="13.5" thickBot="1">
      <c r="AD434" s="111" t="s">
        <v>84</v>
      </c>
      <c r="AE434" s="112">
        <v>10</v>
      </c>
      <c r="AF434" s="109">
        <v>98</v>
      </c>
    </row>
    <row r="435" spans="13:32" ht="5.25" customHeight="1" thickBot="1"/>
    <row r="436" spans="13:32" ht="13.5" thickTop="1">
      <c r="M436" s="1273" t="s">
        <v>534</v>
      </c>
      <c r="N436" s="1274"/>
      <c r="P436" s="1271" t="s">
        <v>206</v>
      </c>
      <c r="Q436" s="1272"/>
      <c r="W436" s="1271" t="s">
        <v>342</v>
      </c>
      <c r="X436" s="1272"/>
    </row>
    <row r="437" spans="13:32" ht="13.5" thickBot="1">
      <c r="M437" s="115" t="s">
        <v>84</v>
      </c>
      <c r="N437" s="116" t="s">
        <v>525</v>
      </c>
      <c r="P437" s="111" t="s">
        <v>688</v>
      </c>
      <c r="Q437" s="112">
        <v>1</v>
      </c>
      <c r="R437" s="109">
        <v>99</v>
      </c>
      <c r="W437" s="111" t="s">
        <v>84</v>
      </c>
      <c r="X437" s="112">
        <v>100</v>
      </c>
      <c r="Y437" s="109">
        <v>100</v>
      </c>
    </row>
    <row r="438" spans="13:32" ht="5.25" customHeight="1" thickTop="1" thickBot="1"/>
    <row r="439" spans="13:32">
      <c r="W439" s="1271" t="s">
        <v>336</v>
      </c>
      <c r="X439" s="1272"/>
    </row>
    <row r="440" spans="13:32" ht="13.5" thickBot="1">
      <c r="W440" s="111" t="s">
        <v>84</v>
      </c>
      <c r="X440" s="112">
        <v>5</v>
      </c>
      <c r="Y440" s="109">
        <v>101</v>
      </c>
    </row>
    <row r="441" spans="13:32" ht="5.25" customHeight="1" thickBot="1"/>
    <row r="442" spans="13:32" ht="13.5" thickTop="1">
      <c r="M442" s="1268" t="s">
        <v>535</v>
      </c>
      <c r="N442" s="1269"/>
      <c r="P442" s="1266" t="s">
        <v>556</v>
      </c>
      <c r="Q442" s="1267"/>
      <c r="W442" s="1271" t="s">
        <v>273</v>
      </c>
      <c r="X442" s="1272"/>
    </row>
    <row r="443" spans="13:32" ht="13.5" thickBot="1">
      <c r="M443" s="472" t="s">
        <v>688</v>
      </c>
      <c r="N443" s="474" t="s">
        <v>1060</v>
      </c>
      <c r="P443" s="388" t="s">
        <v>688</v>
      </c>
      <c r="Q443" s="473" t="s">
        <v>1083</v>
      </c>
      <c r="R443" s="109">
        <v>102</v>
      </c>
      <c r="W443" s="111" t="s">
        <v>84</v>
      </c>
      <c r="X443" s="112">
        <v>1</v>
      </c>
      <c r="Y443" s="109">
        <v>103</v>
      </c>
    </row>
    <row r="444" spans="13:32" ht="5.25" customHeight="1" thickTop="1" thickBot="1"/>
    <row r="445" spans="13:32">
      <c r="W445" s="1271" t="s">
        <v>206</v>
      </c>
      <c r="X445" s="1272"/>
    </row>
    <row r="446" spans="13:32" ht="13.5" thickBot="1">
      <c r="W446" s="111" t="s">
        <v>84</v>
      </c>
      <c r="X446" s="112">
        <v>5</v>
      </c>
      <c r="Y446" s="109">
        <v>104</v>
      </c>
    </row>
    <row r="447" spans="13:32" ht="5.25" customHeight="1" thickBot="1"/>
    <row r="448" spans="13:32" ht="13.5" thickTop="1">
      <c r="M448" s="1268" t="s">
        <v>536</v>
      </c>
      <c r="N448" s="1269"/>
      <c r="P448" s="1282" t="s">
        <v>814</v>
      </c>
      <c r="Q448" s="1283"/>
      <c r="W448" s="1284" t="s">
        <v>206</v>
      </c>
      <c r="X448" s="1285"/>
    </row>
    <row r="449" spans="13:32" ht="13.5" thickBot="1">
      <c r="M449" s="481" t="s">
        <v>109</v>
      </c>
      <c r="N449" s="474" t="s">
        <v>1073</v>
      </c>
      <c r="P449" s="388" t="s">
        <v>688</v>
      </c>
      <c r="Q449" s="484" t="s">
        <v>1052</v>
      </c>
      <c r="R449" s="109">
        <v>105</v>
      </c>
      <c r="W449" s="924" t="s">
        <v>84</v>
      </c>
      <c r="X449" s="925">
        <v>5</v>
      </c>
      <c r="Y449" s="109">
        <v>106</v>
      </c>
    </row>
    <row r="450" spans="13:32" ht="5.25" customHeight="1" thickTop="1" thickBot="1"/>
    <row r="451" spans="13:32" ht="13.5" thickTop="1">
      <c r="T451" s="1273" t="s">
        <v>537</v>
      </c>
      <c r="U451" s="1274"/>
      <c r="W451" s="1271" t="s">
        <v>338</v>
      </c>
      <c r="X451" s="1272"/>
      <c r="AD451" s="1284" t="s">
        <v>336</v>
      </c>
      <c r="AE451" s="1285"/>
    </row>
    <row r="452" spans="13:32" ht="13.5" thickBot="1">
      <c r="T452" s="115" t="s">
        <v>84</v>
      </c>
      <c r="U452" s="116">
        <v>5</v>
      </c>
      <c r="W452" s="111" t="s">
        <v>688</v>
      </c>
      <c r="X452" s="112">
        <v>1</v>
      </c>
      <c r="Y452" s="109">
        <v>107</v>
      </c>
      <c r="AD452" s="924" t="s">
        <v>84</v>
      </c>
      <c r="AE452" s="925">
        <v>5</v>
      </c>
      <c r="AF452" s="109">
        <v>108</v>
      </c>
    </row>
    <row r="453" spans="13:32" ht="5.25" customHeight="1" thickTop="1" thickBot="1"/>
    <row r="454" spans="13:32" ht="13.5" thickTop="1">
      <c r="T454" s="1273" t="s">
        <v>538</v>
      </c>
      <c r="U454" s="1274"/>
      <c r="W454" s="1284" t="s">
        <v>490</v>
      </c>
      <c r="X454" s="1285"/>
      <c r="AD454" s="1284" t="s">
        <v>336</v>
      </c>
      <c r="AE454" s="1285"/>
    </row>
    <row r="455" spans="13:32" ht="13.5" thickBot="1">
      <c r="T455" s="926" t="s">
        <v>84</v>
      </c>
      <c r="U455" s="927">
        <v>5</v>
      </c>
      <c r="W455" s="924" t="s">
        <v>688</v>
      </c>
      <c r="X455" s="925">
        <v>1</v>
      </c>
      <c r="Y455" s="109">
        <v>109</v>
      </c>
      <c r="AD455" s="924" t="s">
        <v>84</v>
      </c>
      <c r="AE455" s="925">
        <v>5</v>
      </c>
      <c r="AF455" s="109">
        <v>110</v>
      </c>
    </row>
    <row r="456" spans="13:32" ht="5.25" customHeight="1" thickTop="1" thickBot="1"/>
    <row r="457" spans="13:32" ht="13.5" thickTop="1">
      <c r="T457" s="1273" t="s">
        <v>539</v>
      </c>
      <c r="U457" s="1274"/>
      <c r="W457" s="1284" t="s">
        <v>492</v>
      </c>
      <c r="X457" s="1285"/>
      <c r="AD457" s="1284" t="s">
        <v>493</v>
      </c>
      <c r="AE457" s="1285"/>
    </row>
    <row r="458" spans="13:32" ht="13.5" thickBot="1">
      <c r="T458" s="926" t="s">
        <v>84</v>
      </c>
      <c r="U458" s="927">
        <v>5</v>
      </c>
      <c r="W458" s="924" t="s">
        <v>688</v>
      </c>
      <c r="X458" s="925">
        <v>1</v>
      </c>
      <c r="Y458" s="109">
        <v>111</v>
      </c>
      <c r="AD458" s="924" t="s">
        <v>84</v>
      </c>
      <c r="AE458" s="925">
        <v>5</v>
      </c>
      <c r="AF458" s="109">
        <v>112</v>
      </c>
    </row>
    <row r="459" spans="13:32" ht="5.25" customHeight="1" thickTop="1" thickBot="1"/>
    <row r="460" spans="13:32" ht="13.5" thickTop="1">
      <c r="M460" s="1268" t="s">
        <v>536</v>
      </c>
      <c r="N460" s="1269"/>
      <c r="P460" s="1266" t="s">
        <v>1162</v>
      </c>
      <c r="Q460" s="1267"/>
      <c r="W460" s="1271" t="s">
        <v>206</v>
      </c>
      <c r="X460" s="1272"/>
    </row>
    <row r="461" spans="13:32" ht="13.5" thickBot="1">
      <c r="M461" s="482" t="s">
        <v>84</v>
      </c>
      <c r="N461" s="474" t="s">
        <v>6783</v>
      </c>
      <c r="P461" s="388" t="s">
        <v>688</v>
      </c>
      <c r="Q461" s="473" t="s">
        <v>1052</v>
      </c>
      <c r="R461" s="109">
        <v>105</v>
      </c>
      <c r="W461" s="111" t="s">
        <v>84</v>
      </c>
      <c r="X461" s="112">
        <v>5</v>
      </c>
      <c r="Y461" s="109">
        <v>106</v>
      </c>
    </row>
    <row r="462" spans="13:32" ht="5.25" customHeight="1" thickTop="1" thickBot="1"/>
    <row r="463" spans="13:32" ht="13.5" thickTop="1">
      <c r="T463" s="1273" t="s">
        <v>537</v>
      </c>
      <c r="U463" s="1274"/>
      <c r="W463" s="1271" t="s">
        <v>338</v>
      </c>
      <c r="X463" s="1272"/>
      <c r="AD463" s="1271" t="s">
        <v>336</v>
      </c>
      <c r="AE463" s="1272"/>
    </row>
    <row r="464" spans="13:32" ht="13.5" thickBot="1">
      <c r="T464" s="115" t="s">
        <v>84</v>
      </c>
      <c r="U464" s="116">
        <v>5</v>
      </c>
      <c r="W464" s="111" t="s">
        <v>688</v>
      </c>
      <c r="X464" s="112">
        <v>1</v>
      </c>
      <c r="Y464" s="109">
        <v>107</v>
      </c>
      <c r="AD464" s="111" t="s">
        <v>84</v>
      </c>
      <c r="AE464" s="112">
        <v>5</v>
      </c>
      <c r="AF464" s="109">
        <v>108</v>
      </c>
    </row>
    <row r="465" spans="13:32" ht="5.25" customHeight="1" thickTop="1" thickBot="1"/>
    <row r="466" spans="13:32" ht="13.5" thickTop="1">
      <c r="T466" s="1273" t="s">
        <v>538</v>
      </c>
      <c r="U466" s="1274"/>
      <c r="W466" s="1271" t="s">
        <v>490</v>
      </c>
      <c r="X466" s="1272"/>
      <c r="AD466" s="1271" t="s">
        <v>336</v>
      </c>
      <c r="AE466" s="1272"/>
    </row>
    <row r="467" spans="13:32" ht="13.5" thickBot="1">
      <c r="T467" s="115" t="s">
        <v>84</v>
      </c>
      <c r="U467" s="116">
        <v>5</v>
      </c>
      <c r="W467" s="111" t="s">
        <v>688</v>
      </c>
      <c r="X467" s="112">
        <v>1</v>
      </c>
      <c r="Y467" s="109">
        <v>109</v>
      </c>
      <c r="AD467" s="111" t="s">
        <v>84</v>
      </c>
      <c r="AE467" s="112">
        <v>5</v>
      </c>
      <c r="AF467" s="109">
        <v>110</v>
      </c>
    </row>
    <row r="468" spans="13:32" ht="5.25" customHeight="1" thickTop="1" thickBot="1"/>
    <row r="469" spans="13:32" ht="13.5" thickTop="1">
      <c r="T469" s="1273" t="s">
        <v>539</v>
      </c>
      <c r="U469" s="1274"/>
      <c r="W469" s="1271" t="s">
        <v>492</v>
      </c>
      <c r="X469" s="1272"/>
      <c r="AD469" s="1271" t="s">
        <v>493</v>
      </c>
      <c r="AE469" s="1272"/>
    </row>
    <row r="470" spans="13:32" ht="13.5" thickBot="1">
      <c r="T470" s="115" t="s">
        <v>84</v>
      </c>
      <c r="U470" s="116">
        <v>5</v>
      </c>
      <c r="W470" s="111" t="s">
        <v>688</v>
      </c>
      <c r="X470" s="112">
        <v>1</v>
      </c>
      <c r="Y470" s="109">
        <v>111</v>
      </c>
      <c r="AD470" s="111" t="s">
        <v>84</v>
      </c>
      <c r="AE470" s="112">
        <v>5</v>
      </c>
      <c r="AF470" s="109">
        <v>112</v>
      </c>
    </row>
    <row r="471" spans="13:32" ht="5.25" customHeight="1" thickTop="1" thickBot="1"/>
    <row r="472" spans="13:32" ht="13.5" thickTop="1">
      <c r="M472" s="1268" t="s">
        <v>540</v>
      </c>
      <c r="N472" s="1269"/>
      <c r="P472" s="1266" t="s">
        <v>604</v>
      </c>
      <c r="Q472" s="1267"/>
      <c r="W472" s="1271" t="s">
        <v>485</v>
      </c>
      <c r="X472" s="1272"/>
    </row>
    <row r="473" spans="13:32" ht="13.5" thickBot="1">
      <c r="M473" s="482" t="s">
        <v>84</v>
      </c>
      <c r="N473" s="474" t="s">
        <v>1074</v>
      </c>
      <c r="P473" s="388" t="s">
        <v>688</v>
      </c>
      <c r="Q473" s="473" t="s">
        <v>1052</v>
      </c>
      <c r="R473" s="109">
        <v>113</v>
      </c>
      <c r="W473" s="111" t="s">
        <v>84</v>
      </c>
      <c r="X473" s="112">
        <v>5</v>
      </c>
      <c r="Y473" s="109">
        <v>114</v>
      </c>
    </row>
    <row r="474" spans="13:32" ht="5.25" customHeight="1" thickTop="1" thickBot="1"/>
    <row r="475" spans="13:32">
      <c r="W475" s="1271" t="s">
        <v>336</v>
      </c>
      <c r="X475" s="1272"/>
    </row>
    <row r="476" spans="13:32" ht="13.5" thickBot="1">
      <c r="W476" s="111" t="s">
        <v>84</v>
      </c>
      <c r="X476" s="112">
        <v>5</v>
      </c>
      <c r="Y476" s="109">
        <v>115</v>
      </c>
    </row>
    <row r="477" spans="13:32" ht="5.25" customHeight="1" thickBot="1"/>
    <row r="478" spans="13:32" ht="13.5" thickTop="1">
      <c r="T478" s="1273" t="s">
        <v>541</v>
      </c>
      <c r="U478" s="1274"/>
      <c r="W478" s="1271" t="s">
        <v>342</v>
      </c>
      <c r="X478" s="1272"/>
      <c r="AD478" s="1271" t="s">
        <v>513</v>
      </c>
      <c r="AE478" s="1272"/>
    </row>
    <row r="479" spans="13:32" ht="13.5" thickBot="1">
      <c r="T479" s="115" t="s">
        <v>84</v>
      </c>
      <c r="U479" s="116">
        <v>1</v>
      </c>
      <c r="W479" s="111" t="s">
        <v>688</v>
      </c>
      <c r="X479" s="112">
        <v>1</v>
      </c>
      <c r="Y479" s="109">
        <v>116</v>
      </c>
      <c r="AD479" s="111" t="s">
        <v>84</v>
      </c>
      <c r="AE479" s="112">
        <v>1</v>
      </c>
      <c r="AF479" s="109">
        <v>117</v>
      </c>
    </row>
    <row r="480" spans="13:32" ht="5.25" customHeight="1" thickTop="1" thickBot="1"/>
    <row r="481" spans="20:32" ht="13.5" thickTop="1">
      <c r="T481" s="1273" t="s">
        <v>542</v>
      </c>
      <c r="U481" s="1274"/>
      <c r="W481" s="1271" t="s">
        <v>258</v>
      </c>
      <c r="X481" s="1272"/>
      <c r="AD481" s="1271" t="s">
        <v>513</v>
      </c>
      <c r="AE481" s="1272"/>
    </row>
    <row r="482" spans="20:32" ht="13.5" thickBot="1">
      <c r="T482" s="115" t="s">
        <v>84</v>
      </c>
      <c r="U482" s="116">
        <v>1</v>
      </c>
      <c r="W482" s="111" t="s">
        <v>688</v>
      </c>
      <c r="X482" s="112">
        <v>1</v>
      </c>
      <c r="Y482" s="109">
        <v>118</v>
      </c>
      <c r="AD482" s="111" t="s">
        <v>84</v>
      </c>
      <c r="AE482" s="112">
        <v>1</v>
      </c>
      <c r="AF482" s="109">
        <v>119</v>
      </c>
    </row>
    <row r="483" spans="20:32" ht="5.25" customHeight="1" thickTop="1" thickBot="1"/>
    <row r="484" spans="20:32" ht="13.5" thickTop="1">
      <c r="T484" s="1273" t="s">
        <v>543</v>
      </c>
      <c r="U484" s="1274"/>
      <c r="W484" s="1271" t="s">
        <v>273</v>
      </c>
      <c r="X484" s="1272"/>
      <c r="AD484" s="1271" t="s">
        <v>513</v>
      </c>
      <c r="AE484" s="1272"/>
    </row>
    <row r="485" spans="20:32" ht="13.5" thickBot="1">
      <c r="T485" s="115" t="s">
        <v>84</v>
      </c>
      <c r="U485" s="116">
        <v>2</v>
      </c>
      <c r="W485" s="111" t="s">
        <v>688</v>
      </c>
      <c r="X485" s="112">
        <v>2</v>
      </c>
      <c r="Y485" s="109">
        <v>120</v>
      </c>
      <c r="AD485" s="111" t="s">
        <v>84</v>
      </c>
      <c r="AE485" s="112">
        <v>1</v>
      </c>
      <c r="AF485" s="109">
        <v>121</v>
      </c>
    </row>
    <row r="486" spans="20:32" ht="5.25" customHeight="1" thickTop="1" thickBot="1"/>
    <row r="487" spans="20:32">
      <c r="AD487" s="1271" t="s">
        <v>232</v>
      </c>
      <c r="AE487" s="1272"/>
    </row>
    <row r="488" spans="20:32" ht="13.5" thickBot="1">
      <c r="AD488" s="111" t="s">
        <v>84</v>
      </c>
      <c r="AE488" s="112">
        <v>1</v>
      </c>
      <c r="AF488" s="109">
        <v>122</v>
      </c>
    </row>
    <row r="489" spans="20:32" ht="5.25" customHeight="1" thickBot="1"/>
    <row r="490" spans="20:32">
      <c r="AD490" s="1271" t="s">
        <v>336</v>
      </c>
      <c r="AE490" s="1272"/>
    </row>
    <row r="491" spans="20:32" ht="13.5" thickBot="1">
      <c r="AD491" s="111" t="s">
        <v>84</v>
      </c>
      <c r="AE491" s="112">
        <v>1</v>
      </c>
      <c r="AF491" s="109">
        <v>123</v>
      </c>
    </row>
    <row r="492" spans="20:32" ht="5.25" customHeight="1" thickBot="1"/>
    <row r="493" spans="20:32" ht="13.5" thickTop="1">
      <c r="T493" s="1273" t="s">
        <v>544</v>
      </c>
      <c r="U493" s="1274"/>
      <c r="W493" s="1271" t="s">
        <v>519</v>
      </c>
      <c r="X493" s="1272"/>
      <c r="AD493" s="1271" t="s">
        <v>513</v>
      </c>
      <c r="AE493" s="1272"/>
    </row>
    <row r="494" spans="20:32" ht="13.5" thickBot="1">
      <c r="T494" s="115" t="s">
        <v>84</v>
      </c>
      <c r="U494" s="116">
        <v>1</v>
      </c>
      <c r="W494" s="111" t="s">
        <v>688</v>
      </c>
      <c r="X494" s="112">
        <v>1</v>
      </c>
      <c r="Y494" s="109">
        <v>124</v>
      </c>
      <c r="AD494" s="111" t="s">
        <v>84</v>
      </c>
      <c r="AE494" s="112">
        <v>1</v>
      </c>
      <c r="AF494" s="109">
        <v>125</v>
      </c>
    </row>
    <row r="495" spans="20:32" ht="5.25" customHeight="1" thickTop="1" thickBot="1"/>
    <row r="496" spans="20:32" ht="13.5" thickTop="1">
      <c r="T496" s="1273" t="s">
        <v>545</v>
      </c>
      <c r="U496" s="1274"/>
      <c r="W496" s="1271" t="s">
        <v>343</v>
      </c>
      <c r="X496" s="1272"/>
      <c r="AD496" s="1271" t="s">
        <v>273</v>
      </c>
      <c r="AE496" s="1272"/>
    </row>
    <row r="497" spans="13:32" ht="13.5" thickBot="1">
      <c r="T497" s="115" t="s">
        <v>84</v>
      </c>
      <c r="U497" s="116">
        <v>5</v>
      </c>
      <c r="W497" s="111" t="s">
        <v>688</v>
      </c>
      <c r="X497" s="112">
        <v>1</v>
      </c>
      <c r="Y497" s="109">
        <v>126</v>
      </c>
      <c r="AD497" s="111" t="s">
        <v>84</v>
      </c>
      <c r="AE497" s="112">
        <v>1</v>
      </c>
      <c r="AF497" s="109">
        <v>127</v>
      </c>
    </row>
    <row r="498" spans="13:32" ht="5.25" customHeight="1" thickTop="1" thickBot="1"/>
    <row r="499" spans="13:32" ht="13.5" thickTop="1">
      <c r="M499" s="1268" t="s">
        <v>540</v>
      </c>
      <c r="N499" s="1269"/>
      <c r="P499" s="1266" t="s">
        <v>1113</v>
      </c>
      <c r="Q499" s="1267"/>
      <c r="W499" s="1271" t="s">
        <v>485</v>
      </c>
      <c r="X499" s="1272"/>
    </row>
    <row r="500" spans="13:32" ht="13.5" thickBot="1">
      <c r="M500" s="481" t="s">
        <v>109</v>
      </c>
      <c r="N500" s="474" t="s">
        <v>1076</v>
      </c>
      <c r="P500" s="388" t="s">
        <v>688</v>
      </c>
      <c r="Q500" s="473" t="s">
        <v>1052</v>
      </c>
      <c r="R500" s="109">
        <v>113</v>
      </c>
      <c r="W500" s="111" t="s">
        <v>84</v>
      </c>
      <c r="X500" s="112">
        <v>5</v>
      </c>
      <c r="Y500" s="109">
        <v>114</v>
      </c>
    </row>
    <row r="501" spans="13:32" ht="5.25" customHeight="1" thickTop="1" thickBot="1"/>
    <row r="502" spans="13:32">
      <c r="W502" s="1271" t="s">
        <v>336</v>
      </c>
      <c r="X502" s="1272"/>
    </row>
    <row r="503" spans="13:32" ht="13.5" thickBot="1">
      <c r="W503" s="111" t="s">
        <v>84</v>
      </c>
      <c r="X503" s="112">
        <v>5</v>
      </c>
      <c r="Y503" s="109">
        <v>115</v>
      </c>
    </row>
    <row r="504" spans="13:32" ht="5.25" customHeight="1" thickBot="1"/>
    <row r="505" spans="13:32" ht="13.5" thickTop="1">
      <c r="T505" s="1273" t="s">
        <v>541</v>
      </c>
      <c r="U505" s="1274"/>
      <c r="W505" s="1271" t="s">
        <v>342</v>
      </c>
      <c r="X505" s="1272"/>
      <c r="AD505" s="1271" t="s">
        <v>513</v>
      </c>
      <c r="AE505" s="1272"/>
    </row>
    <row r="506" spans="13:32" ht="13.5" thickBot="1">
      <c r="T506" s="115" t="s">
        <v>84</v>
      </c>
      <c r="U506" s="116">
        <v>1</v>
      </c>
      <c r="W506" s="111" t="s">
        <v>688</v>
      </c>
      <c r="X506" s="112">
        <v>1</v>
      </c>
      <c r="Y506" s="109">
        <v>116</v>
      </c>
      <c r="AD506" s="111" t="s">
        <v>84</v>
      </c>
      <c r="AE506" s="112">
        <v>1</v>
      </c>
      <c r="AF506" s="109">
        <v>117</v>
      </c>
    </row>
    <row r="507" spans="13:32" ht="5.25" customHeight="1" thickTop="1" thickBot="1"/>
    <row r="508" spans="13:32" ht="13.5" thickTop="1">
      <c r="T508" s="1273" t="s">
        <v>542</v>
      </c>
      <c r="U508" s="1274"/>
      <c r="W508" s="1271" t="s">
        <v>258</v>
      </c>
      <c r="X508" s="1272"/>
      <c r="AD508" s="1271" t="s">
        <v>513</v>
      </c>
      <c r="AE508" s="1272"/>
    </row>
    <row r="509" spans="13:32" ht="13.5" thickBot="1">
      <c r="T509" s="115" t="s">
        <v>84</v>
      </c>
      <c r="U509" s="116">
        <v>1</v>
      </c>
      <c r="W509" s="111" t="s">
        <v>688</v>
      </c>
      <c r="X509" s="112">
        <v>1</v>
      </c>
      <c r="Y509" s="109">
        <v>118</v>
      </c>
      <c r="AD509" s="111" t="s">
        <v>84</v>
      </c>
      <c r="AE509" s="112">
        <v>1</v>
      </c>
      <c r="AF509" s="109">
        <v>119</v>
      </c>
    </row>
    <row r="510" spans="13:32" ht="5.25" customHeight="1" thickTop="1" thickBot="1"/>
    <row r="511" spans="13:32" ht="13.5" thickTop="1">
      <c r="T511" s="1268" t="s">
        <v>543</v>
      </c>
      <c r="U511" s="1269"/>
      <c r="W511" s="1266" t="s">
        <v>473</v>
      </c>
      <c r="X511" s="1267"/>
      <c r="AD511" s="1271" t="s">
        <v>513</v>
      </c>
      <c r="AE511" s="1272"/>
    </row>
    <row r="512" spans="13:32" ht="13.5" thickBot="1">
      <c r="T512" s="472" t="s">
        <v>688</v>
      </c>
      <c r="U512" s="474" t="s">
        <v>1075</v>
      </c>
      <c r="W512" s="388" t="s">
        <v>688</v>
      </c>
      <c r="X512" s="473" t="s">
        <v>1052</v>
      </c>
      <c r="Y512" s="109">
        <v>120</v>
      </c>
      <c r="AD512" s="111" t="s">
        <v>84</v>
      </c>
      <c r="AE512" s="112">
        <v>1</v>
      </c>
      <c r="AF512" s="109">
        <v>121</v>
      </c>
    </row>
    <row r="513" spans="13:32" ht="5.25" customHeight="1" thickTop="1" thickBot="1"/>
    <row r="514" spans="13:32">
      <c r="AD514" s="1271" t="s">
        <v>232</v>
      </c>
      <c r="AE514" s="1272"/>
    </row>
    <row r="515" spans="13:32" ht="13.5" thickBot="1">
      <c r="AD515" s="111" t="s">
        <v>84</v>
      </c>
      <c r="AE515" s="112">
        <v>1</v>
      </c>
      <c r="AF515" s="109">
        <v>122</v>
      </c>
    </row>
    <row r="516" spans="13:32" ht="5.25" customHeight="1" thickBot="1"/>
    <row r="517" spans="13:32">
      <c r="AD517" s="1271" t="s">
        <v>336</v>
      </c>
      <c r="AE517" s="1272"/>
    </row>
    <row r="518" spans="13:32" ht="13.5" thickBot="1">
      <c r="AD518" s="111" t="s">
        <v>84</v>
      </c>
      <c r="AE518" s="112">
        <v>1</v>
      </c>
      <c r="AF518" s="109">
        <v>123</v>
      </c>
    </row>
    <row r="519" spans="13:32" ht="5.25" customHeight="1" thickBot="1"/>
    <row r="520" spans="13:32" ht="13.5" thickTop="1">
      <c r="T520" s="1273" t="s">
        <v>544</v>
      </c>
      <c r="U520" s="1274"/>
      <c r="W520" s="1271" t="s">
        <v>519</v>
      </c>
      <c r="X520" s="1272"/>
      <c r="AD520" s="1271" t="s">
        <v>513</v>
      </c>
      <c r="AE520" s="1272"/>
    </row>
    <row r="521" spans="13:32" ht="13.5" thickBot="1">
      <c r="T521" s="115" t="s">
        <v>84</v>
      </c>
      <c r="U521" s="116">
        <v>1</v>
      </c>
      <c r="W521" s="111" t="s">
        <v>688</v>
      </c>
      <c r="X521" s="112">
        <v>1</v>
      </c>
      <c r="Y521" s="109">
        <v>124</v>
      </c>
      <c r="AD521" s="111" t="s">
        <v>84</v>
      </c>
      <c r="AE521" s="112">
        <v>1</v>
      </c>
      <c r="AF521" s="109">
        <v>125</v>
      </c>
    </row>
    <row r="522" spans="13:32" ht="5.25" customHeight="1" thickTop="1" thickBot="1"/>
    <row r="523" spans="13:32" ht="13.5" thickTop="1">
      <c r="T523" s="1273" t="s">
        <v>545</v>
      </c>
      <c r="U523" s="1274"/>
      <c r="W523" s="1271" t="s">
        <v>343</v>
      </c>
      <c r="X523" s="1272"/>
      <c r="AD523" s="1271" t="s">
        <v>273</v>
      </c>
      <c r="AE523" s="1272"/>
    </row>
    <row r="524" spans="13:32" ht="13.5" thickBot="1">
      <c r="T524" s="115" t="s">
        <v>84</v>
      </c>
      <c r="U524" s="116">
        <v>5</v>
      </c>
      <c r="W524" s="111" t="s">
        <v>688</v>
      </c>
      <c r="X524" s="112">
        <v>1</v>
      </c>
      <c r="Y524" s="109">
        <v>126</v>
      </c>
      <c r="AD524" s="111" t="s">
        <v>84</v>
      </c>
      <c r="AE524" s="112">
        <v>1</v>
      </c>
      <c r="AF524" s="109">
        <v>127</v>
      </c>
    </row>
    <row r="525" spans="13:32" ht="5.25" customHeight="1" thickTop="1" thickBot="1"/>
    <row r="526" spans="13:32" ht="13.5" thickTop="1">
      <c r="M526" s="1268" t="s">
        <v>540</v>
      </c>
      <c r="N526" s="1269"/>
      <c r="P526" s="1266" t="s">
        <v>75</v>
      </c>
      <c r="Q526" s="1267"/>
      <c r="W526" s="1271" t="s">
        <v>485</v>
      </c>
      <c r="X526" s="1272"/>
    </row>
    <row r="527" spans="13:32" ht="13.5" thickBot="1">
      <c r="M527" s="481" t="s">
        <v>109</v>
      </c>
      <c r="N527" s="474" t="s">
        <v>1085</v>
      </c>
      <c r="P527" s="388" t="s">
        <v>688</v>
      </c>
      <c r="Q527" s="473" t="s">
        <v>1052</v>
      </c>
      <c r="R527" s="109">
        <v>113</v>
      </c>
      <c r="W527" s="111" t="s">
        <v>84</v>
      </c>
      <c r="X527" s="112">
        <v>5</v>
      </c>
      <c r="Y527" s="109">
        <v>114</v>
      </c>
    </row>
    <row r="528" spans="13:32" ht="5.25" customHeight="1" thickTop="1" thickBot="1"/>
    <row r="529" spans="20:32">
      <c r="W529" s="1271" t="s">
        <v>336</v>
      </c>
      <c r="X529" s="1272"/>
    </row>
    <row r="530" spans="20:32" ht="13.5" thickBot="1">
      <c r="W530" s="111" t="s">
        <v>84</v>
      </c>
      <c r="X530" s="112">
        <v>5</v>
      </c>
      <c r="Y530" s="109">
        <v>115</v>
      </c>
    </row>
    <row r="531" spans="20:32" ht="5.25" customHeight="1" thickBot="1"/>
    <row r="532" spans="20:32" ht="13.5" thickTop="1">
      <c r="T532" s="1273" t="s">
        <v>541</v>
      </c>
      <c r="U532" s="1274"/>
      <c r="W532" s="1271" t="s">
        <v>342</v>
      </c>
      <c r="X532" s="1272"/>
      <c r="AD532" s="1271" t="s">
        <v>513</v>
      </c>
      <c r="AE532" s="1272"/>
    </row>
    <row r="533" spans="20:32" ht="13.5" thickBot="1">
      <c r="T533" s="115" t="s">
        <v>84</v>
      </c>
      <c r="U533" s="116">
        <v>1</v>
      </c>
      <c r="W533" s="111" t="s">
        <v>688</v>
      </c>
      <c r="X533" s="112">
        <v>1</v>
      </c>
      <c r="Y533" s="109">
        <v>116</v>
      </c>
      <c r="AD533" s="111" t="s">
        <v>84</v>
      </c>
      <c r="AE533" s="112">
        <v>1</v>
      </c>
      <c r="AF533" s="109">
        <v>117</v>
      </c>
    </row>
    <row r="534" spans="20:32" ht="5.25" customHeight="1" thickTop="1" thickBot="1"/>
    <row r="535" spans="20:32" ht="13.5" thickTop="1">
      <c r="T535" s="1268" t="s">
        <v>542</v>
      </c>
      <c r="U535" s="1269"/>
      <c r="W535" s="1266" t="s">
        <v>608</v>
      </c>
      <c r="X535" s="1267"/>
      <c r="AD535" s="1271" t="s">
        <v>513</v>
      </c>
      <c r="AE535" s="1272"/>
    </row>
    <row r="536" spans="20:32" ht="13.5" thickBot="1">
      <c r="T536" s="481" t="s">
        <v>109</v>
      </c>
      <c r="U536" s="474" t="s">
        <v>1052</v>
      </c>
      <c r="W536" s="388" t="s">
        <v>688</v>
      </c>
      <c r="X536" s="473" t="s">
        <v>1052</v>
      </c>
      <c r="Y536" s="109">
        <v>118</v>
      </c>
      <c r="AD536" s="111" t="s">
        <v>84</v>
      </c>
      <c r="AE536" s="112">
        <v>1</v>
      </c>
      <c r="AF536" s="109">
        <v>119</v>
      </c>
    </row>
    <row r="537" spans="20:32" ht="5.25" customHeight="1" thickTop="1" thickBot="1"/>
    <row r="538" spans="20:32" ht="13.5" thickTop="1">
      <c r="T538" s="1268" t="s">
        <v>543</v>
      </c>
      <c r="U538" s="1269"/>
      <c r="W538" s="1266" t="s">
        <v>609</v>
      </c>
      <c r="X538" s="1267"/>
      <c r="AD538" s="1271" t="s">
        <v>513</v>
      </c>
      <c r="AE538" s="1272"/>
    </row>
    <row r="539" spans="20:32" ht="13.5" thickBot="1">
      <c r="T539" s="481" t="s">
        <v>109</v>
      </c>
      <c r="U539" s="474" t="s">
        <v>1075</v>
      </c>
      <c r="W539" s="388" t="s">
        <v>688</v>
      </c>
      <c r="X539" s="473" t="s">
        <v>1052</v>
      </c>
      <c r="Y539" s="109">
        <v>120</v>
      </c>
      <c r="AD539" s="111" t="s">
        <v>84</v>
      </c>
      <c r="AE539" s="112">
        <v>1</v>
      </c>
      <c r="AF539" s="109">
        <v>121</v>
      </c>
    </row>
    <row r="540" spans="20:32" ht="5.25" customHeight="1" thickTop="1" thickBot="1"/>
    <row r="541" spans="20:32">
      <c r="AD541" s="1271" t="s">
        <v>232</v>
      </c>
      <c r="AE541" s="1272"/>
    </row>
    <row r="542" spans="20:32" ht="13.5" thickBot="1">
      <c r="AD542" s="111" t="s">
        <v>84</v>
      </c>
      <c r="AE542" s="112">
        <v>1</v>
      </c>
      <c r="AF542" s="109">
        <v>122</v>
      </c>
    </row>
    <row r="543" spans="20:32" ht="5.25" customHeight="1" thickBot="1"/>
    <row r="544" spans="20:32">
      <c r="AD544" s="1271" t="s">
        <v>336</v>
      </c>
      <c r="AE544" s="1272"/>
    </row>
    <row r="545" spans="20:32" ht="13.5" thickBot="1">
      <c r="AD545" s="111" t="s">
        <v>84</v>
      </c>
      <c r="AE545" s="112">
        <v>1</v>
      </c>
      <c r="AF545" s="109">
        <v>123</v>
      </c>
    </row>
    <row r="546" spans="20:32" ht="5.25" customHeight="1" thickBot="1"/>
    <row r="547" spans="20:32" ht="13.5" thickTop="1">
      <c r="T547" s="1268" t="s">
        <v>543</v>
      </c>
      <c r="U547" s="1269"/>
      <c r="W547" s="1266" t="s">
        <v>473</v>
      </c>
      <c r="X547" s="1267"/>
      <c r="AD547" s="1271" t="s">
        <v>513</v>
      </c>
      <c r="AE547" s="1272"/>
    </row>
    <row r="548" spans="20:32" ht="13.5" thickBot="1">
      <c r="T548" s="472" t="s">
        <v>688</v>
      </c>
      <c r="U548" s="474" t="s">
        <v>1084</v>
      </c>
      <c r="W548" s="388" t="s">
        <v>688</v>
      </c>
      <c r="X548" s="473" t="s">
        <v>1052</v>
      </c>
      <c r="Y548" s="109">
        <v>120</v>
      </c>
      <c r="AD548" s="111" t="s">
        <v>84</v>
      </c>
      <c r="AE548" s="112">
        <v>1</v>
      </c>
      <c r="AF548" s="109">
        <v>121</v>
      </c>
    </row>
    <row r="549" spans="20:32" ht="5.25" customHeight="1" thickTop="1" thickBot="1"/>
    <row r="550" spans="20:32">
      <c r="AD550" s="1271" t="s">
        <v>232</v>
      </c>
      <c r="AE550" s="1272"/>
    </row>
    <row r="551" spans="20:32" ht="13.5" thickBot="1">
      <c r="AD551" s="111" t="s">
        <v>84</v>
      </c>
      <c r="AE551" s="112">
        <v>1</v>
      </c>
      <c r="AF551" s="109">
        <v>122</v>
      </c>
    </row>
    <row r="552" spans="20:32" ht="5.25" customHeight="1" thickBot="1"/>
    <row r="553" spans="20:32">
      <c r="AD553" s="1271" t="s">
        <v>336</v>
      </c>
      <c r="AE553" s="1272"/>
    </row>
    <row r="554" spans="20:32" ht="13.5" thickBot="1">
      <c r="AD554" s="111" t="s">
        <v>84</v>
      </c>
      <c r="AE554" s="112">
        <v>1</v>
      </c>
      <c r="AF554" s="109">
        <v>123</v>
      </c>
    </row>
    <row r="555" spans="20:32" ht="5.25" customHeight="1" thickBot="1"/>
    <row r="556" spans="20:32" ht="13.5" thickTop="1">
      <c r="T556" s="1273" t="s">
        <v>544</v>
      </c>
      <c r="U556" s="1274"/>
      <c r="W556" s="1271" t="s">
        <v>519</v>
      </c>
      <c r="X556" s="1272"/>
      <c r="AD556" s="1271" t="s">
        <v>513</v>
      </c>
      <c r="AE556" s="1272"/>
    </row>
    <row r="557" spans="20:32" ht="13.5" thickBot="1">
      <c r="T557" s="115" t="s">
        <v>84</v>
      </c>
      <c r="U557" s="116">
        <v>1</v>
      </c>
      <c r="W557" s="111" t="s">
        <v>688</v>
      </c>
      <c r="X557" s="112">
        <v>1</v>
      </c>
      <c r="Y557" s="109">
        <v>124</v>
      </c>
      <c r="AD557" s="111" t="s">
        <v>84</v>
      </c>
      <c r="AE557" s="112">
        <v>1</v>
      </c>
      <c r="AF557" s="109">
        <v>125</v>
      </c>
    </row>
    <row r="558" spans="20:32" ht="5.25" customHeight="1" thickTop="1" thickBot="1"/>
    <row r="559" spans="20:32" ht="13.5" thickTop="1">
      <c r="T559" s="1273" t="s">
        <v>545</v>
      </c>
      <c r="U559" s="1274"/>
      <c r="W559" s="1271" t="s">
        <v>343</v>
      </c>
      <c r="X559" s="1272"/>
      <c r="AD559" s="1271" t="s">
        <v>273</v>
      </c>
      <c r="AE559" s="1272"/>
    </row>
    <row r="560" spans="20:32" ht="13.5" thickBot="1">
      <c r="T560" s="115" t="s">
        <v>84</v>
      </c>
      <c r="U560" s="116">
        <v>5</v>
      </c>
      <c r="W560" s="111" t="s">
        <v>688</v>
      </c>
      <c r="X560" s="112">
        <v>1</v>
      </c>
      <c r="Y560" s="109">
        <v>126</v>
      </c>
      <c r="AD560" s="111" t="s">
        <v>84</v>
      </c>
      <c r="AE560" s="112">
        <v>1</v>
      </c>
      <c r="AF560" s="109">
        <v>127</v>
      </c>
    </row>
    <row r="561" spans="13:32" ht="5.25" customHeight="1" thickTop="1" thickBot="1"/>
    <row r="562" spans="13:32" ht="13.5" thickTop="1">
      <c r="M562" s="1268" t="s">
        <v>540</v>
      </c>
      <c r="N562" s="1269"/>
      <c r="P562" s="1266" t="s">
        <v>75</v>
      </c>
      <c r="Q562" s="1267"/>
      <c r="W562" s="1271" t="s">
        <v>485</v>
      </c>
      <c r="X562" s="1272"/>
    </row>
    <row r="563" spans="13:32" ht="13.5" thickBot="1">
      <c r="M563" s="481" t="s">
        <v>109</v>
      </c>
      <c r="N563" s="474" t="s">
        <v>1086</v>
      </c>
      <c r="P563" s="388" t="s">
        <v>688</v>
      </c>
      <c r="Q563" s="473" t="s">
        <v>1052</v>
      </c>
      <c r="R563" s="109">
        <v>113</v>
      </c>
      <c r="W563" s="111" t="s">
        <v>84</v>
      </c>
      <c r="X563" s="112">
        <v>5</v>
      </c>
      <c r="Y563" s="109">
        <v>114</v>
      </c>
    </row>
    <row r="564" spans="13:32" ht="5.25" customHeight="1" thickTop="1" thickBot="1"/>
    <row r="565" spans="13:32">
      <c r="W565" s="1271" t="s">
        <v>336</v>
      </c>
      <c r="X565" s="1272"/>
    </row>
    <row r="566" spans="13:32" ht="13.5" thickBot="1">
      <c r="W566" s="111" t="s">
        <v>84</v>
      </c>
      <c r="X566" s="112">
        <v>5</v>
      </c>
      <c r="Y566" s="109">
        <v>115</v>
      </c>
    </row>
    <row r="567" spans="13:32" ht="5.25" customHeight="1" thickBot="1"/>
    <row r="568" spans="13:32" ht="13.5" thickTop="1">
      <c r="T568" s="1273" t="s">
        <v>541</v>
      </c>
      <c r="U568" s="1274"/>
      <c r="W568" s="1271" t="s">
        <v>342</v>
      </c>
      <c r="X568" s="1272"/>
      <c r="AD568" s="1271" t="s">
        <v>513</v>
      </c>
      <c r="AE568" s="1272"/>
    </row>
    <row r="569" spans="13:32" ht="13.5" thickBot="1">
      <c r="T569" s="115" t="s">
        <v>84</v>
      </c>
      <c r="U569" s="116">
        <v>1</v>
      </c>
      <c r="W569" s="111" t="s">
        <v>688</v>
      </c>
      <c r="X569" s="112">
        <v>1</v>
      </c>
      <c r="Y569" s="109">
        <v>116</v>
      </c>
      <c r="AD569" s="111" t="s">
        <v>84</v>
      </c>
      <c r="AE569" s="112">
        <v>1</v>
      </c>
      <c r="AF569" s="109">
        <v>117</v>
      </c>
    </row>
    <row r="570" spans="13:32" ht="5.25" customHeight="1" thickTop="1" thickBot="1"/>
    <row r="571" spans="13:32" ht="13.5" thickTop="1">
      <c r="T571" s="1268" t="s">
        <v>542</v>
      </c>
      <c r="U571" s="1269"/>
      <c r="W571" s="1266" t="s">
        <v>608</v>
      </c>
      <c r="X571" s="1267"/>
      <c r="AD571" s="1271" t="s">
        <v>513</v>
      </c>
      <c r="AE571" s="1272"/>
    </row>
    <row r="572" spans="13:32" ht="13.5" thickBot="1">
      <c r="T572" s="481" t="s">
        <v>109</v>
      </c>
      <c r="U572" s="474" t="s">
        <v>1052</v>
      </c>
      <c r="W572" s="388" t="s">
        <v>688</v>
      </c>
      <c r="X572" s="473" t="s">
        <v>1052</v>
      </c>
      <c r="Y572" s="109">
        <v>118</v>
      </c>
      <c r="AD572" s="111" t="s">
        <v>84</v>
      </c>
      <c r="AE572" s="112">
        <v>1</v>
      </c>
      <c r="AF572" s="109">
        <v>119</v>
      </c>
    </row>
    <row r="573" spans="13:32" ht="5.25" customHeight="1" thickTop="1" thickBot="1"/>
    <row r="574" spans="13:32" ht="13.5" thickTop="1">
      <c r="T574" s="1268" t="s">
        <v>543</v>
      </c>
      <c r="U574" s="1269"/>
      <c r="W574" s="1266" t="s">
        <v>609</v>
      </c>
      <c r="X574" s="1267"/>
      <c r="AD574" s="1271" t="s">
        <v>513</v>
      </c>
      <c r="AE574" s="1272"/>
    </row>
    <row r="575" spans="13:32" ht="13.5" thickBot="1">
      <c r="T575" s="481" t="s">
        <v>109</v>
      </c>
      <c r="U575" s="474" t="s">
        <v>1075</v>
      </c>
      <c r="W575" s="388" t="s">
        <v>688</v>
      </c>
      <c r="X575" s="473" t="s">
        <v>1052</v>
      </c>
      <c r="Y575" s="109">
        <v>120</v>
      </c>
      <c r="AD575" s="111" t="s">
        <v>84</v>
      </c>
      <c r="AE575" s="112">
        <v>1</v>
      </c>
      <c r="AF575" s="109">
        <v>121</v>
      </c>
    </row>
    <row r="576" spans="13:32" ht="5.25" customHeight="1" thickTop="1" thickBot="1"/>
    <row r="577" spans="20:32">
      <c r="AD577" s="1271" t="s">
        <v>232</v>
      </c>
      <c r="AE577" s="1272"/>
    </row>
    <row r="578" spans="20:32" ht="13.5" thickBot="1">
      <c r="AD578" s="111" t="s">
        <v>84</v>
      </c>
      <c r="AE578" s="112">
        <v>1</v>
      </c>
      <c r="AF578" s="109">
        <v>122</v>
      </c>
    </row>
    <row r="579" spans="20:32" ht="5.25" customHeight="1" thickBot="1"/>
    <row r="580" spans="20:32">
      <c r="AD580" s="1271" t="s">
        <v>336</v>
      </c>
      <c r="AE580" s="1272"/>
    </row>
    <row r="581" spans="20:32" ht="13.5" thickBot="1">
      <c r="AD581" s="111" t="s">
        <v>84</v>
      </c>
      <c r="AE581" s="112">
        <v>1</v>
      </c>
      <c r="AF581" s="109">
        <v>123</v>
      </c>
    </row>
    <row r="582" spans="20:32" ht="5.25" customHeight="1" thickBot="1"/>
    <row r="583" spans="20:32" ht="13.5" thickTop="1">
      <c r="T583" s="1268" t="s">
        <v>543</v>
      </c>
      <c r="U583" s="1269"/>
      <c r="W583" s="1266" t="s">
        <v>473</v>
      </c>
      <c r="X583" s="1267"/>
      <c r="AD583" s="1271" t="s">
        <v>513</v>
      </c>
      <c r="AE583" s="1272"/>
    </row>
    <row r="584" spans="20:32" ht="13.5" thickBot="1">
      <c r="T584" s="472" t="s">
        <v>688</v>
      </c>
      <c r="U584" s="474" t="s">
        <v>1084</v>
      </c>
      <c r="W584" s="388" t="s">
        <v>688</v>
      </c>
      <c r="X584" s="473" t="s">
        <v>1052</v>
      </c>
      <c r="Y584" s="109">
        <v>120</v>
      </c>
      <c r="AD584" s="111" t="s">
        <v>84</v>
      </c>
      <c r="AE584" s="112">
        <v>1</v>
      </c>
      <c r="AF584" s="109">
        <v>121</v>
      </c>
    </row>
    <row r="585" spans="20:32" ht="5.25" customHeight="1" thickTop="1" thickBot="1"/>
    <row r="586" spans="20:32">
      <c r="AD586" s="1271" t="s">
        <v>232</v>
      </c>
      <c r="AE586" s="1272"/>
    </row>
    <row r="587" spans="20:32" ht="13.5" thickBot="1">
      <c r="AD587" s="111" t="s">
        <v>84</v>
      </c>
      <c r="AE587" s="112">
        <v>1</v>
      </c>
      <c r="AF587" s="109">
        <v>122</v>
      </c>
    </row>
    <row r="588" spans="20:32" ht="5.25" customHeight="1" thickBot="1"/>
    <row r="589" spans="20:32">
      <c r="AD589" s="1271" t="s">
        <v>336</v>
      </c>
      <c r="AE589" s="1272"/>
    </row>
    <row r="590" spans="20:32" ht="13.5" thickBot="1">
      <c r="AD590" s="111" t="s">
        <v>84</v>
      </c>
      <c r="AE590" s="112">
        <v>1</v>
      </c>
      <c r="AF590" s="109">
        <v>123</v>
      </c>
    </row>
    <row r="591" spans="20:32" ht="5.25" customHeight="1" thickBot="1"/>
    <row r="592" spans="20:32" ht="13.5" thickTop="1">
      <c r="T592" s="1273" t="s">
        <v>544</v>
      </c>
      <c r="U592" s="1274"/>
      <c r="W592" s="1271" t="s">
        <v>519</v>
      </c>
      <c r="X592" s="1272"/>
      <c r="AD592" s="1271" t="s">
        <v>513</v>
      </c>
      <c r="AE592" s="1272"/>
    </row>
    <row r="593" spans="13:32" ht="13.5" thickBot="1">
      <c r="T593" s="115" t="s">
        <v>84</v>
      </c>
      <c r="U593" s="116">
        <v>1</v>
      </c>
      <c r="W593" s="111" t="s">
        <v>688</v>
      </c>
      <c r="X593" s="112">
        <v>1</v>
      </c>
      <c r="Y593" s="109">
        <v>124</v>
      </c>
      <c r="AD593" s="111" t="s">
        <v>84</v>
      </c>
      <c r="AE593" s="112">
        <v>1</v>
      </c>
      <c r="AF593" s="109">
        <v>125</v>
      </c>
    </row>
    <row r="594" spans="13:32" ht="5.25" customHeight="1" thickTop="1" thickBot="1"/>
    <row r="595" spans="13:32" ht="13.5" thickTop="1">
      <c r="T595" s="1273" t="s">
        <v>545</v>
      </c>
      <c r="U595" s="1274"/>
      <c r="W595" s="1271" t="s">
        <v>343</v>
      </c>
      <c r="X595" s="1272"/>
      <c r="AD595" s="1271" t="s">
        <v>273</v>
      </c>
      <c r="AE595" s="1272"/>
    </row>
    <row r="596" spans="13:32" ht="13.5" thickBot="1">
      <c r="T596" s="115" t="s">
        <v>84</v>
      </c>
      <c r="U596" s="116">
        <v>5</v>
      </c>
      <c r="W596" s="111" t="s">
        <v>688</v>
      </c>
      <c r="X596" s="112">
        <v>1</v>
      </c>
      <c r="Y596" s="109">
        <v>126</v>
      </c>
      <c r="AD596" s="111" t="s">
        <v>84</v>
      </c>
      <c r="AE596" s="112">
        <v>1</v>
      </c>
      <c r="AF596" s="109">
        <v>127</v>
      </c>
    </row>
    <row r="597" spans="13:32" ht="5.25" customHeight="1" thickTop="1" thickBot="1"/>
    <row r="598" spans="13:32" ht="13.5" thickTop="1">
      <c r="M598" s="1268" t="s">
        <v>540</v>
      </c>
      <c r="N598" s="1269"/>
      <c r="P598" s="1266" t="s">
        <v>75</v>
      </c>
      <c r="Q598" s="1267"/>
      <c r="W598" s="1271" t="s">
        <v>485</v>
      </c>
      <c r="X598" s="1272"/>
    </row>
    <row r="599" spans="13:32" ht="13.5" thickBot="1">
      <c r="M599" s="481" t="s">
        <v>109</v>
      </c>
      <c r="N599" s="474" t="s">
        <v>1087</v>
      </c>
      <c r="P599" s="388" t="s">
        <v>688</v>
      </c>
      <c r="Q599" s="473" t="s">
        <v>1052</v>
      </c>
      <c r="R599" s="109">
        <v>113</v>
      </c>
      <c r="W599" s="111" t="s">
        <v>84</v>
      </c>
      <c r="X599" s="112">
        <v>5</v>
      </c>
      <c r="Y599" s="109">
        <v>114</v>
      </c>
    </row>
    <row r="600" spans="13:32" ht="5.25" customHeight="1" thickTop="1" thickBot="1"/>
    <row r="601" spans="13:32">
      <c r="W601" s="1271" t="s">
        <v>336</v>
      </c>
      <c r="X601" s="1272"/>
    </row>
    <row r="602" spans="13:32" ht="13.5" thickBot="1">
      <c r="W602" s="111" t="s">
        <v>84</v>
      </c>
      <c r="X602" s="112">
        <v>5</v>
      </c>
      <c r="Y602" s="109">
        <v>115</v>
      </c>
    </row>
    <row r="603" spans="13:32" ht="5.25" customHeight="1" thickBot="1"/>
    <row r="604" spans="13:32" ht="13.5" thickTop="1">
      <c r="T604" s="1273" t="s">
        <v>541</v>
      </c>
      <c r="U604" s="1274"/>
      <c r="W604" s="1271" t="s">
        <v>342</v>
      </c>
      <c r="X604" s="1272"/>
      <c r="AD604" s="1271" t="s">
        <v>513</v>
      </c>
      <c r="AE604" s="1272"/>
    </row>
    <row r="605" spans="13:32" ht="13.5" thickBot="1">
      <c r="T605" s="115" t="s">
        <v>84</v>
      </c>
      <c r="U605" s="116">
        <v>1</v>
      </c>
      <c r="W605" s="111" t="s">
        <v>688</v>
      </c>
      <c r="X605" s="112">
        <v>1</v>
      </c>
      <c r="Y605" s="109">
        <v>116</v>
      </c>
      <c r="AD605" s="111" t="s">
        <v>84</v>
      </c>
      <c r="AE605" s="112">
        <v>1</v>
      </c>
      <c r="AF605" s="109">
        <v>117</v>
      </c>
    </row>
    <row r="606" spans="13:32" ht="5.25" customHeight="1" thickTop="1" thickBot="1"/>
    <row r="607" spans="13:32" ht="13.5" thickTop="1">
      <c r="T607" s="1268" t="s">
        <v>542</v>
      </c>
      <c r="U607" s="1269"/>
      <c r="W607" s="1266" t="s">
        <v>608</v>
      </c>
      <c r="X607" s="1267"/>
      <c r="AD607" s="1271" t="s">
        <v>513</v>
      </c>
      <c r="AE607" s="1272"/>
    </row>
    <row r="608" spans="13:32" ht="13.5" thickBot="1">
      <c r="T608" s="481" t="s">
        <v>109</v>
      </c>
      <c r="U608" s="474" t="s">
        <v>1052</v>
      </c>
      <c r="W608" s="388" t="s">
        <v>688</v>
      </c>
      <c r="X608" s="473" t="s">
        <v>1052</v>
      </c>
      <c r="Y608" s="109">
        <v>118</v>
      </c>
      <c r="AD608" s="111" t="s">
        <v>84</v>
      </c>
      <c r="AE608" s="112">
        <v>1</v>
      </c>
      <c r="AF608" s="109">
        <v>119</v>
      </c>
    </row>
    <row r="609" spans="20:32" ht="5.25" customHeight="1" thickTop="1" thickBot="1"/>
    <row r="610" spans="20:32" ht="13.5" thickTop="1">
      <c r="T610" s="1268" t="s">
        <v>543</v>
      </c>
      <c r="U610" s="1269"/>
      <c r="W610" s="1266" t="s">
        <v>609</v>
      </c>
      <c r="X610" s="1267"/>
      <c r="AD610" s="1271" t="s">
        <v>513</v>
      </c>
      <c r="AE610" s="1272"/>
    </row>
    <row r="611" spans="20:32" ht="13.5" thickBot="1">
      <c r="T611" s="481" t="s">
        <v>109</v>
      </c>
      <c r="U611" s="474" t="s">
        <v>1075</v>
      </c>
      <c r="W611" s="388" t="s">
        <v>688</v>
      </c>
      <c r="X611" s="473" t="s">
        <v>1052</v>
      </c>
      <c r="Y611" s="109">
        <v>120</v>
      </c>
      <c r="AD611" s="111" t="s">
        <v>84</v>
      </c>
      <c r="AE611" s="112">
        <v>1</v>
      </c>
      <c r="AF611" s="109">
        <v>121</v>
      </c>
    </row>
    <row r="612" spans="20:32" ht="5.25" customHeight="1" thickTop="1" thickBot="1"/>
    <row r="613" spans="20:32">
      <c r="AD613" s="1271" t="s">
        <v>232</v>
      </c>
      <c r="AE613" s="1272"/>
    </row>
    <row r="614" spans="20:32" ht="13.5" thickBot="1">
      <c r="AD614" s="111" t="s">
        <v>84</v>
      </c>
      <c r="AE614" s="112">
        <v>1</v>
      </c>
      <c r="AF614" s="109">
        <v>122</v>
      </c>
    </row>
    <row r="615" spans="20:32" ht="5.25" customHeight="1" thickBot="1"/>
    <row r="616" spans="20:32">
      <c r="AD616" s="1271" t="s">
        <v>336</v>
      </c>
      <c r="AE616" s="1272"/>
    </row>
    <row r="617" spans="20:32" ht="13.5" thickBot="1">
      <c r="AD617" s="111" t="s">
        <v>84</v>
      </c>
      <c r="AE617" s="112">
        <v>1</v>
      </c>
      <c r="AF617" s="109">
        <v>123</v>
      </c>
    </row>
    <row r="618" spans="20:32" ht="5.25" customHeight="1" thickBot="1"/>
    <row r="619" spans="20:32" ht="13.5" thickTop="1">
      <c r="T619" s="1268" t="s">
        <v>543</v>
      </c>
      <c r="U619" s="1269"/>
      <c r="W619" s="1266" t="s">
        <v>473</v>
      </c>
      <c r="X619" s="1267"/>
      <c r="AD619" s="1271" t="s">
        <v>513</v>
      </c>
      <c r="AE619" s="1272"/>
    </row>
    <row r="620" spans="20:32" ht="13.5" thickBot="1">
      <c r="T620" s="472" t="s">
        <v>688</v>
      </c>
      <c r="U620" s="474" t="s">
        <v>1084</v>
      </c>
      <c r="W620" s="388" t="s">
        <v>688</v>
      </c>
      <c r="X620" s="473" t="s">
        <v>1052</v>
      </c>
      <c r="Y620" s="109">
        <v>120</v>
      </c>
      <c r="AD620" s="111" t="s">
        <v>84</v>
      </c>
      <c r="AE620" s="112">
        <v>1</v>
      </c>
      <c r="AF620" s="109">
        <v>121</v>
      </c>
    </row>
    <row r="621" spans="20:32" ht="5.25" customHeight="1" thickTop="1" thickBot="1"/>
    <row r="622" spans="20:32">
      <c r="AD622" s="1271" t="s">
        <v>232</v>
      </c>
      <c r="AE622" s="1272"/>
    </row>
    <row r="623" spans="20:32" ht="13.5" thickBot="1">
      <c r="AD623" s="111" t="s">
        <v>84</v>
      </c>
      <c r="AE623" s="112">
        <v>1</v>
      </c>
      <c r="AF623" s="109">
        <v>122</v>
      </c>
    </row>
    <row r="624" spans="20:32" ht="5.25" customHeight="1" thickBot="1"/>
    <row r="625" spans="13:32">
      <c r="AD625" s="1271" t="s">
        <v>336</v>
      </c>
      <c r="AE625" s="1272"/>
    </row>
    <row r="626" spans="13:32" ht="13.5" thickBot="1">
      <c r="AD626" s="111" t="s">
        <v>84</v>
      </c>
      <c r="AE626" s="112">
        <v>1</v>
      </c>
      <c r="AF626" s="109">
        <v>123</v>
      </c>
    </row>
    <row r="627" spans="13:32" ht="5.25" customHeight="1" thickBot="1"/>
    <row r="628" spans="13:32" ht="13.5" thickTop="1">
      <c r="T628" s="1273" t="s">
        <v>544</v>
      </c>
      <c r="U628" s="1274"/>
      <c r="W628" s="1271" t="s">
        <v>519</v>
      </c>
      <c r="X628" s="1272"/>
      <c r="AD628" s="1271" t="s">
        <v>513</v>
      </c>
      <c r="AE628" s="1272"/>
    </row>
    <row r="629" spans="13:32" ht="13.5" thickBot="1">
      <c r="T629" s="115" t="s">
        <v>84</v>
      </c>
      <c r="U629" s="116">
        <v>1</v>
      </c>
      <c r="W629" s="111" t="s">
        <v>688</v>
      </c>
      <c r="X629" s="112">
        <v>1</v>
      </c>
      <c r="Y629" s="109">
        <v>124</v>
      </c>
      <c r="AD629" s="111" t="s">
        <v>84</v>
      </c>
      <c r="AE629" s="112">
        <v>1</v>
      </c>
      <c r="AF629" s="109">
        <v>125</v>
      </c>
    </row>
    <row r="630" spans="13:32" ht="5.25" customHeight="1" thickTop="1" thickBot="1"/>
    <row r="631" spans="13:32" ht="13.5" thickTop="1">
      <c r="T631" s="1273" t="s">
        <v>545</v>
      </c>
      <c r="U631" s="1274"/>
      <c r="W631" s="1271" t="s">
        <v>343</v>
      </c>
      <c r="X631" s="1272"/>
      <c r="AD631" s="1271" t="s">
        <v>273</v>
      </c>
      <c r="AE631" s="1272"/>
    </row>
    <row r="632" spans="13:32" ht="13.5" thickBot="1">
      <c r="T632" s="115" t="s">
        <v>84</v>
      </c>
      <c r="U632" s="116">
        <v>5</v>
      </c>
      <c r="W632" s="111" t="s">
        <v>688</v>
      </c>
      <c r="X632" s="112">
        <v>1</v>
      </c>
      <c r="Y632" s="109">
        <v>126</v>
      </c>
      <c r="AD632" s="111" t="s">
        <v>84</v>
      </c>
      <c r="AE632" s="112">
        <v>1</v>
      </c>
      <c r="AF632" s="109">
        <v>127</v>
      </c>
    </row>
    <row r="633" spans="13:32" ht="5.25" customHeight="1" thickTop="1" thickBot="1"/>
    <row r="634" spans="13:32" ht="13.5" thickTop="1">
      <c r="M634" s="1268" t="s">
        <v>540</v>
      </c>
      <c r="N634" s="1269"/>
      <c r="P634" s="1266" t="s">
        <v>75</v>
      </c>
      <c r="Q634" s="1267"/>
      <c r="W634" s="1271" t="s">
        <v>485</v>
      </c>
      <c r="X634" s="1272"/>
    </row>
    <row r="635" spans="13:32" ht="13.5" thickBot="1">
      <c r="M635" s="481" t="s">
        <v>109</v>
      </c>
      <c r="N635" s="474" t="s">
        <v>1088</v>
      </c>
      <c r="P635" s="388" t="s">
        <v>688</v>
      </c>
      <c r="Q635" s="473" t="s">
        <v>1052</v>
      </c>
      <c r="R635" s="109">
        <v>113</v>
      </c>
      <c r="W635" s="111" t="s">
        <v>84</v>
      </c>
      <c r="X635" s="112">
        <v>5</v>
      </c>
      <c r="Y635" s="109">
        <v>114</v>
      </c>
    </row>
    <row r="636" spans="13:32" ht="5.25" customHeight="1" thickTop="1" thickBot="1"/>
    <row r="637" spans="13:32">
      <c r="W637" s="1271" t="s">
        <v>336</v>
      </c>
      <c r="X637" s="1272"/>
    </row>
    <row r="638" spans="13:32" ht="13.5" thickBot="1">
      <c r="W638" s="111" t="s">
        <v>84</v>
      </c>
      <c r="X638" s="112">
        <v>5</v>
      </c>
      <c r="Y638" s="109">
        <v>115</v>
      </c>
    </row>
    <row r="639" spans="13:32" ht="5.25" customHeight="1" thickBot="1"/>
    <row r="640" spans="13:32" ht="13.5" thickTop="1">
      <c r="T640" s="1273" t="s">
        <v>541</v>
      </c>
      <c r="U640" s="1274"/>
      <c r="W640" s="1271" t="s">
        <v>342</v>
      </c>
      <c r="X640" s="1272"/>
      <c r="AD640" s="1271" t="s">
        <v>513</v>
      </c>
      <c r="AE640" s="1272"/>
    </row>
    <row r="641" spans="20:32" ht="13.5" thickBot="1">
      <c r="T641" s="115" t="s">
        <v>84</v>
      </c>
      <c r="U641" s="116">
        <v>1</v>
      </c>
      <c r="W641" s="111" t="s">
        <v>688</v>
      </c>
      <c r="X641" s="112">
        <v>1</v>
      </c>
      <c r="Y641" s="109">
        <v>116</v>
      </c>
      <c r="AD641" s="111" t="s">
        <v>84</v>
      </c>
      <c r="AE641" s="112">
        <v>1</v>
      </c>
      <c r="AF641" s="109">
        <v>117</v>
      </c>
    </row>
    <row r="642" spans="20:32" ht="5.25" customHeight="1" thickTop="1" thickBot="1"/>
    <row r="643" spans="20:32" ht="13.5" thickTop="1">
      <c r="T643" s="1268" t="s">
        <v>542</v>
      </c>
      <c r="U643" s="1269"/>
      <c r="W643" s="1266" t="s">
        <v>608</v>
      </c>
      <c r="X643" s="1267"/>
      <c r="AD643" s="1271" t="s">
        <v>513</v>
      </c>
      <c r="AE643" s="1272"/>
    </row>
    <row r="644" spans="20:32" ht="13.5" thickBot="1">
      <c r="T644" s="481" t="s">
        <v>109</v>
      </c>
      <c r="U644" s="474" t="s">
        <v>1052</v>
      </c>
      <c r="W644" s="388" t="s">
        <v>688</v>
      </c>
      <c r="X644" s="473" t="s">
        <v>1052</v>
      </c>
      <c r="Y644" s="109">
        <v>118</v>
      </c>
      <c r="AD644" s="111" t="s">
        <v>84</v>
      </c>
      <c r="AE644" s="112">
        <v>1</v>
      </c>
      <c r="AF644" s="109">
        <v>119</v>
      </c>
    </row>
    <row r="645" spans="20:32" ht="5.25" customHeight="1" thickTop="1" thickBot="1"/>
    <row r="646" spans="20:32" ht="13.5" thickTop="1">
      <c r="T646" s="1268" t="s">
        <v>543</v>
      </c>
      <c r="U646" s="1269"/>
      <c r="W646" s="1266" t="s">
        <v>609</v>
      </c>
      <c r="X646" s="1267"/>
      <c r="AD646" s="1271" t="s">
        <v>513</v>
      </c>
      <c r="AE646" s="1272"/>
    </row>
    <row r="647" spans="20:32" ht="13.5" thickBot="1">
      <c r="T647" s="481" t="s">
        <v>109</v>
      </c>
      <c r="U647" s="474" t="s">
        <v>1075</v>
      </c>
      <c r="W647" s="388" t="s">
        <v>688</v>
      </c>
      <c r="X647" s="473" t="s">
        <v>1052</v>
      </c>
      <c r="Y647" s="109">
        <v>120</v>
      </c>
      <c r="AD647" s="111" t="s">
        <v>84</v>
      </c>
      <c r="AE647" s="112">
        <v>1</v>
      </c>
      <c r="AF647" s="109">
        <v>121</v>
      </c>
    </row>
    <row r="648" spans="20:32" ht="5.25" customHeight="1" thickTop="1" thickBot="1"/>
    <row r="649" spans="20:32">
      <c r="AD649" s="1271" t="s">
        <v>232</v>
      </c>
      <c r="AE649" s="1272"/>
    </row>
    <row r="650" spans="20:32" ht="13.5" thickBot="1">
      <c r="AD650" s="111" t="s">
        <v>84</v>
      </c>
      <c r="AE650" s="112">
        <v>1</v>
      </c>
      <c r="AF650" s="109">
        <v>122</v>
      </c>
    </row>
    <row r="651" spans="20:32" ht="5.25" customHeight="1" thickBot="1"/>
    <row r="652" spans="20:32">
      <c r="AD652" s="1271" t="s">
        <v>336</v>
      </c>
      <c r="AE652" s="1272"/>
    </row>
    <row r="653" spans="20:32" ht="13.5" thickBot="1">
      <c r="AD653" s="111" t="s">
        <v>84</v>
      </c>
      <c r="AE653" s="112">
        <v>1</v>
      </c>
      <c r="AF653" s="109">
        <v>123</v>
      </c>
    </row>
    <row r="654" spans="20:32" ht="5.25" customHeight="1" thickBot="1"/>
    <row r="655" spans="20:32" ht="13.5" thickTop="1">
      <c r="T655" s="1268" t="s">
        <v>543</v>
      </c>
      <c r="U655" s="1269"/>
      <c r="W655" s="1266" t="s">
        <v>473</v>
      </c>
      <c r="X655" s="1267"/>
      <c r="AD655" s="1271" t="s">
        <v>513</v>
      </c>
      <c r="AE655" s="1272"/>
    </row>
    <row r="656" spans="20:32" ht="13.5" thickBot="1">
      <c r="T656" s="472" t="s">
        <v>688</v>
      </c>
      <c r="U656" s="474" t="s">
        <v>1084</v>
      </c>
      <c r="W656" s="388" t="s">
        <v>688</v>
      </c>
      <c r="X656" s="473" t="s">
        <v>1052</v>
      </c>
      <c r="Y656" s="109">
        <v>120</v>
      </c>
      <c r="AD656" s="111" t="s">
        <v>84</v>
      </c>
      <c r="AE656" s="112">
        <v>1</v>
      </c>
      <c r="AF656" s="109">
        <v>121</v>
      </c>
    </row>
    <row r="657" spans="13:32" ht="5.25" customHeight="1" thickTop="1" thickBot="1"/>
    <row r="658" spans="13:32">
      <c r="AD658" s="1271" t="s">
        <v>232</v>
      </c>
      <c r="AE658" s="1272"/>
    </row>
    <row r="659" spans="13:32" ht="13.5" thickBot="1">
      <c r="AD659" s="111" t="s">
        <v>84</v>
      </c>
      <c r="AE659" s="112">
        <v>1</v>
      </c>
      <c r="AF659" s="109">
        <v>122</v>
      </c>
    </row>
    <row r="660" spans="13:32" ht="5.25" customHeight="1" thickBot="1"/>
    <row r="661" spans="13:32">
      <c r="AD661" s="1271" t="s">
        <v>336</v>
      </c>
      <c r="AE661" s="1272"/>
    </row>
    <row r="662" spans="13:32" ht="13.5" thickBot="1">
      <c r="AD662" s="111" t="s">
        <v>84</v>
      </c>
      <c r="AE662" s="112">
        <v>1</v>
      </c>
      <c r="AF662" s="109">
        <v>123</v>
      </c>
    </row>
    <row r="663" spans="13:32" ht="5.25" customHeight="1" thickBot="1"/>
    <row r="664" spans="13:32" ht="13.5" thickTop="1">
      <c r="T664" s="1273" t="s">
        <v>544</v>
      </c>
      <c r="U664" s="1274"/>
      <c r="W664" s="1271" t="s">
        <v>519</v>
      </c>
      <c r="X664" s="1272"/>
      <c r="AD664" s="1271" t="s">
        <v>513</v>
      </c>
      <c r="AE664" s="1272"/>
    </row>
    <row r="665" spans="13:32" ht="13.5" thickBot="1">
      <c r="T665" s="115" t="s">
        <v>84</v>
      </c>
      <c r="U665" s="116">
        <v>1</v>
      </c>
      <c r="W665" s="111" t="s">
        <v>688</v>
      </c>
      <c r="X665" s="112">
        <v>1</v>
      </c>
      <c r="Y665" s="109">
        <v>124</v>
      </c>
      <c r="AD665" s="111" t="s">
        <v>84</v>
      </c>
      <c r="AE665" s="112">
        <v>1</v>
      </c>
      <c r="AF665" s="109">
        <v>125</v>
      </c>
    </row>
    <row r="666" spans="13:32" ht="5.25" customHeight="1" thickTop="1" thickBot="1"/>
    <row r="667" spans="13:32" ht="13.5" thickTop="1">
      <c r="T667" s="1273" t="s">
        <v>545</v>
      </c>
      <c r="U667" s="1274"/>
      <c r="W667" s="1271" t="s">
        <v>343</v>
      </c>
      <c r="X667" s="1272"/>
      <c r="AD667" s="1271" t="s">
        <v>273</v>
      </c>
      <c r="AE667" s="1272"/>
    </row>
    <row r="668" spans="13:32" ht="13.5" thickBot="1">
      <c r="T668" s="115" t="s">
        <v>84</v>
      </c>
      <c r="U668" s="116">
        <v>5</v>
      </c>
      <c r="W668" s="111" t="s">
        <v>688</v>
      </c>
      <c r="X668" s="112">
        <v>1</v>
      </c>
      <c r="Y668" s="109">
        <v>126</v>
      </c>
      <c r="AD668" s="111" t="s">
        <v>84</v>
      </c>
      <c r="AE668" s="112">
        <v>1</v>
      </c>
      <c r="AF668" s="109">
        <v>127</v>
      </c>
    </row>
    <row r="669" spans="13:32" ht="5.25" customHeight="1" thickTop="1" thickBot="1"/>
    <row r="670" spans="13:32" ht="13.5" thickTop="1">
      <c r="M670" s="1268" t="s">
        <v>540</v>
      </c>
      <c r="N670" s="1269"/>
      <c r="P670" s="1266" t="s">
        <v>75</v>
      </c>
      <c r="Q670" s="1267"/>
      <c r="W670" s="1271" t="s">
        <v>485</v>
      </c>
      <c r="X670" s="1272"/>
    </row>
    <row r="671" spans="13:32" ht="13.5" thickBot="1">
      <c r="M671" s="481" t="s">
        <v>109</v>
      </c>
      <c r="N671" s="474" t="s">
        <v>1089</v>
      </c>
      <c r="P671" s="388" t="s">
        <v>688</v>
      </c>
      <c r="Q671" s="473" t="s">
        <v>1052</v>
      </c>
      <c r="R671" s="109">
        <v>113</v>
      </c>
      <c r="W671" s="111" t="s">
        <v>84</v>
      </c>
      <c r="X671" s="112">
        <v>5</v>
      </c>
      <c r="Y671" s="109">
        <v>114</v>
      </c>
    </row>
    <row r="672" spans="13:32" ht="5.25" customHeight="1" thickTop="1" thickBot="1"/>
    <row r="673" spans="20:32">
      <c r="W673" s="1271" t="s">
        <v>336</v>
      </c>
      <c r="X673" s="1272"/>
    </row>
    <row r="674" spans="20:32" ht="13.5" thickBot="1">
      <c r="W674" s="111" t="s">
        <v>84</v>
      </c>
      <c r="X674" s="112">
        <v>5</v>
      </c>
      <c r="Y674" s="109">
        <v>115</v>
      </c>
    </row>
    <row r="675" spans="20:32" ht="5.25" customHeight="1" thickBot="1"/>
    <row r="676" spans="20:32" ht="13.5" thickTop="1">
      <c r="T676" s="1273" t="s">
        <v>541</v>
      </c>
      <c r="U676" s="1274"/>
      <c r="W676" s="1271" t="s">
        <v>342</v>
      </c>
      <c r="X676" s="1272"/>
      <c r="AD676" s="1271" t="s">
        <v>513</v>
      </c>
      <c r="AE676" s="1272"/>
    </row>
    <row r="677" spans="20:32" ht="13.5" thickBot="1">
      <c r="T677" s="115" t="s">
        <v>84</v>
      </c>
      <c r="U677" s="116">
        <v>1</v>
      </c>
      <c r="W677" s="111" t="s">
        <v>688</v>
      </c>
      <c r="X677" s="112">
        <v>1</v>
      </c>
      <c r="Y677" s="109">
        <v>116</v>
      </c>
      <c r="AD677" s="111" t="s">
        <v>84</v>
      </c>
      <c r="AE677" s="112">
        <v>1</v>
      </c>
      <c r="AF677" s="109">
        <v>117</v>
      </c>
    </row>
    <row r="678" spans="20:32" ht="5.25" customHeight="1" thickTop="1" thickBot="1"/>
    <row r="679" spans="20:32" ht="13.5" thickTop="1">
      <c r="T679" s="1268" t="s">
        <v>542</v>
      </c>
      <c r="U679" s="1269"/>
      <c r="W679" s="1266" t="s">
        <v>608</v>
      </c>
      <c r="X679" s="1267"/>
      <c r="AD679" s="1271" t="s">
        <v>513</v>
      </c>
      <c r="AE679" s="1272"/>
    </row>
    <row r="680" spans="20:32" ht="13.5" thickBot="1">
      <c r="T680" s="481" t="s">
        <v>109</v>
      </c>
      <c r="U680" s="474" t="s">
        <v>1052</v>
      </c>
      <c r="W680" s="388" t="s">
        <v>688</v>
      </c>
      <c r="X680" s="473" t="s">
        <v>1052</v>
      </c>
      <c r="Y680" s="109">
        <v>118</v>
      </c>
      <c r="AD680" s="111" t="s">
        <v>84</v>
      </c>
      <c r="AE680" s="112">
        <v>1</v>
      </c>
      <c r="AF680" s="109">
        <v>119</v>
      </c>
    </row>
    <row r="681" spans="20:32" ht="5.25" customHeight="1" thickTop="1" thickBot="1"/>
    <row r="682" spans="20:32" ht="13.5" thickTop="1">
      <c r="T682" s="1268" t="s">
        <v>543</v>
      </c>
      <c r="U682" s="1269"/>
      <c r="W682" s="1266" t="s">
        <v>609</v>
      </c>
      <c r="X682" s="1267"/>
      <c r="AD682" s="1271" t="s">
        <v>513</v>
      </c>
      <c r="AE682" s="1272"/>
    </row>
    <row r="683" spans="20:32" ht="13.5" thickBot="1">
      <c r="T683" s="481" t="s">
        <v>109</v>
      </c>
      <c r="U683" s="474" t="s">
        <v>1075</v>
      </c>
      <c r="W683" s="388" t="s">
        <v>688</v>
      </c>
      <c r="X683" s="473" t="s">
        <v>1052</v>
      </c>
      <c r="Y683" s="109">
        <v>120</v>
      </c>
      <c r="AD683" s="111" t="s">
        <v>84</v>
      </c>
      <c r="AE683" s="112">
        <v>1</v>
      </c>
      <c r="AF683" s="109">
        <v>121</v>
      </c>
    </row>
    <row r="684" spans="20:32" ht="5.25" customHeight="1" thickTop="1" thickBot="1"/>
    <row r="685" spans="20:32">
      <c r="AD685" s="1271" t="s">
        <v>232</v>
      </c>
      <c r="AE685" s="1272"/>
    </row>
    <row r="686" spans="20:32" ht="13.5" thickBot="1">
      <c r="AD686" s="111" t="s">
        <v>84</v>
      </c>
      <c r="AE686" s="112">
        <v>1</v>
      </c>
      <c r="AF686" s="109">
        <v>122</v>
      </c>
    </row>
    <row r="687" spans="20:32" ht="5.25" customHeight="1" thickBot="1"/>
    <row r="688" spans="20:32">
      <c r="AD688" s="1271" t="s">
        <v>336</v>
      </c>
      <c r="AE688" s="1272"/>
    </row>
    <row r="689" spans="20:32" ht="13.5" thickBot="1">
      <c r="AD689" s="111" t="s">
        <v>84</v>
      </c>
      <c r="AE689" s="112">
        <v>1</v>
      </c>
      <c r="AF689" s="109">
        <v>123</v>
      </c>
    </row>
    <row r="690" spans="20:32" ht="5.25" customHeight="1" thickBot="1"/>
    <row r="691" spans="20:32" ht="13.5" thickTop="1">
      <c r="T691" s="1268" t="s">
        <v>543</v>
      </c>
      <c r="U691" s="1269"/>
      <c r="W691" s="1266" t="s">
        <v>473</v>
      </c>
      <c r="X691" s="1267"/>
      <c r="AD691" s="1271" t="s">
        <v>513</v>
      </c>
      <c r="AE691" s="1272"/>
    </row>
    <row r="692" spans="20:32" ht="13.5" thickBot="1">
      <c r="T692" s="472" t="s">
        <v>688</v>
      </c>
      <c r="U692" s="474" t="s">
        <v>1084</v>
      </c>
      <c r="W692" s="388" t="s">
        <v>688</v>
      </c>
      <c r="X692" s="473" t="s">
        <v>1052</v>
      </c>
      <c r="Y692" s="109">
        <v>120</v>
      </c>
      <c r="AD692" s="111" t="s">
        <v>84</v>
      </c>
      <c r="AE692" s="112">
        <v>1</v>
      </c>
      <c r="AF692" s="109">
        <v>121</v>
      </c>
    </row>
    <row r="693" spans="20:32" ht="5.25" customHeight="1" thickTop="1" thickBot="1"/>
    <row r="694" spans="20:32">
      <c r="AD694" s="1271" t="s">
        <v>232</v>
      </c>
      <c r="AE694" s="1272"/>
    </row>
    <row r="695" spans="20:32" ht="13.5" thickBot="1">
      <c r="AD695" s="111" t="s">
        <v>84</v>
      </c>
      <c r="AE695" s="112">
        <v>1</v>
      </c>
      <c r="AF695" s="109">
        <v>122</v>
      </c>
    </row>
    <row r="696" spans="20:32" ht="5.25" customHeight="1" thickBot="1"/>
    <row r="697" spans="20:32">
      <c r="AD697" s="1271" t="s">
        <v>336</v>
      </c>
      <c r="AE697" s="1272"/>
    </row>
    <row r="698" spans="20:32" ht="13.5" thickBot="1">
      <c r="AD698" s="111" t="s">
        <v>84</v>
      </c>
      <c r="AE698" s="112">
        <v>1</v>
      </c>
      <c r="AF698" s="109">
        <v>123</v>
      </c>
    </row>
    <row r="699" spans="20:32" ht="5.25" customHeight="1" thickBot="1"/>
    <row r="700" spans="20:32" ht="13.5" thickTop="1">
      <c r="T700" s="1273" t="s">
        <v>544</v>
      </c>
      <c r="U700" s="1274"/>
      <c r="W700" s="1271" t="s">
        <v>519</v>
      </c>
      <c r="X700" s="1272"/>
      <c r="AD700" s="1271" t="s">
        <v>513</v>
      </c>
      <c r="AE700" s="1272"/>
    </row>
    <row r="701" spans="20:32" ht="13.5" thickBot="1">
      <c r="T701" s="115" t="s">
        <v>84</v>
      </c>
      <c r="U701" s="116">
        <v>1</v>
      </c>
      <c r="W701" s="111" t="s">
        <v>688</v>
      </c>
      <c r="X701" s="112">
        <v>1</v>
      </c>
      <c r="Y701" s="109">
        <v>124</v>
      </c>
      <c r="AD701" s="111" t="s">
        <v>84</v>
      </c>
      <c r="AE701" s="112">
        <v>1</v>
      </c>
      <c r="AF701" s="109">
        <v>125</v>
      </c>
    </row>
    <row r="702" spans="20:32" ht="5.25" customHeight="1" thickTop="1" thickBot="1"/>
    <row r="703" spans="20:32" ht="13.5" thickTop="1">
      <c r="T703" s="1273" t="s">
        <v>545</v>
      </c>
      <c r="U703" s="1274"/>
      <c r="W703" s="1271" t="s">
        <v>343</v>
      </c>
      <c r="X703" s="1272"/>
      <c r="AD703" s="1271" t="s">
        <v>273</v>
      </c>
      <c r="AE703" s="1272"/>
    </row>
    <row r="704" spans="20:32" ht="13.5" thickBot="1">
      <c r="T704" s="115" t="s">
        <v>84</v>
      </c>
      <c r="U704" s="116">
        <v>5</v>
      </c>
      <c r="W704" s="111" t="s">
        <v>688</v>
      </c>
      <c r="X704" s="112">
        <v>1</v>
      </c>
      <c r="Y704" s="109">
        <v>126</v>
      </c>
      <c r="AD704" s="111" t="s">
        <v>84</v>
      </c>
      <c r="AE704" s="112">
        <v>1</v>
      </c>
      <c r="AF704" s="109">
        <v>127</v>
      </c>
    </row>
    <row r="705" spans="13:32" ht="5.25" customHeight="1" thickTop="1" thickBot="1"/>
    <row r="706" spans="13:32" ht="13.5" thickTop="1">
      <c r="M706" s="1268" t="s">
        <v>540</v>
      </c>
      <c r="N706" s="1269"/>
      <c r="P706" s="1266" t="s">
        <v>702</v>
      </c>
      <c r="Q706" s="1267"/>
      <c r="W706" s="1271" t="s">
        <v>485</v>
      </c>
      <c r="X706" s="1272"/>
    </row>
    <row r="707" spans="13:32" ht="13.5" thickBot="1">
      <c r="M707" s="481" t="s">
        <v>109</v>
      </c>
      <c r="N707" s="474" t="s">
        <v>2743</v>
      </c>
      <c r="P707" s="388" t="s">
        <v>688</v>
      </c>
      <c r="Q707" s="473" t="s">
        <v>1052</v>
      </c>
      <c r="R707" s="109">
        <v>113</v>
      </c>
      <c r="W707" s="111" t="s">
        <v>84</v>
      </c>
      <c r="X707" s="112">
        <v>5</v>
      </c>
      <c r="Y707" s="109">
        <v>114</v>
      </c>
    </row>
    <row r="708" spans="13:32" ht="5.25" customHeight="1" thickTop="1" thickBot="1"/>
    <row r="709" spans="13:32">
      <c r="W709" s="1271" t="s">
        <v>336</v>
      </c>
      <c r="X709" s="1272"/>
    </row>
    <row r="710" spans="13:32" ht="13.5" thickBot="1">
      <c r="W710" s="111" t="s">
        <v>84</v>
      </c>
      <c r="X710" s="112">
        <v>5</v>
      </c>
      <c r="Y710" s="109">
        <v>115</v>
      </c>
    </row>
    <row r="711" spans="13:32" ht="5.25" customHeight="1" thickBot="1"/>
    <row r="712" spans="13:32" ht="13.5" thickTop="1">
      <c r="T712" s="1273" t="s">
        <v>541</v>
      </c>
      <c r="U712" s="1274"/>
      <c r="W712" s="1271" t="s">
        <v>342</v>
      </c>
      <c r="X712" s="1272"/>
      <c r="AD712" s="1271" t="s">
        <v>513</v>
      </c>
      <c r="AE712" s="1272"/>
    </row>
    <row r="713" spans="13:32" ht="13.5" thickBot="1">
      <c r="T713" s="115" t="s">
        <v>84</v>
      </c>
      <c r="U713" s="116">
        <v>1</v>
      </c>
      <c r="W713" s="111" t="s">
        <v>688</v>
      </c>
      <c r="X713" s="112">
        <v>1</v>
      </c>
      <c r="Y713" s="109">
        <v>116</v>
      </c>
      <c r="AD713" s="111" t="s">
        <v>84</v>
      </c>
      <c r="AE713" s="112">
        <v>1</v>
      </c>
      <c r="AF713" s="109">
        <v>117</v>
      </c>
    </row>
    <row r="714" spans="13:32" ht="5.25" customHeight="1" thickTop="1" thickBot="1"/>
    <row r="715" spans="13:32" ht="13.5" thickTop="1">
      <c r="T715" s="1273" t="s">
        <v>542</v>
      </c>
      <c r="U715" s="1274"/>
      <c r="W715" s="1271" t="s">
        <v>258</v>
      </c>
      <c r="X715" s="1272"/>
      <c r="AD715" s="1271" t="s">
        <v>513</v>
      </c>
      <c r="AE715" s="1272"/>
    </row>
    <row r="716" spans="13:32" ht="13.5" thickBot="1">
      <c r="T716" s="115" t="s">
        <v>84</v>
      </c>
      <c r="U716" s="116">
        <v>1</v>
      </c>
      <c r="W716" s="111" t="s">
        <v>688</v>
      </c>
      <c r="X716" s="112">
        <v>1</v>
      </c>
      <c r="Y716" s="109">
        <v>118</v>
      </c>
      <c r="AD716" s="111" t="s">
        <v>84</v>
      </c>
      <c r="AE716" s="112">
        <v>1</v>
      </c>
      <c r="AF716" s="109">
        <v>119</v>
      </c>
    </row>
    <row r="717" spans="13:32" ht="5.25" customHeight="1" thickTop="1" thickBot="1"/>
    <row r="718" spans="13:32" ht="13.5" thickTop="1">
      <c r="T718" s="1268" t="s">
        <v>543</v>
      </c>
      <c r="U718" s="1269"/>
      <c r="W718" s="1266" t="s">
        <v>473</v>
      </c>
      <c r="X718" s="1267"/>
      <c r="AD718" s="1271" t="s">
        <v>513</v>
      </c>
      <c r="AE718" s="1272"/>
    </row>
    <row r="719" spans="13:32" ht="13.5" thickBot="1">
      <c r="T719" s="472" t="s">
        <v>688</v>
      </c>
      <c r="U719" s="474" t="s">
        <v>1075</v>
      </c>
      <c r="W719" s="388" t="s">
        <v>688</v>
      </c>
      <c r="X719" s="473" t="s">
        <v>1052</v>
      </c>
      <c r="Y719" s="109">
        <v>120</v>
      </c>
      <c r="AD719" s="111" t="s">
        <v>84</v>
      </c>
      <c r="AE719" s="112">
        <v>1</v>
      </c>
      <c r="AF719" s="109">
        <v>121</v>
      </c>
    </row>
    <row r="720" spans="13:32" ht="5.25" customHeight="1" thickTop="1" thickBot="1"/>
    <row r="721" spans="13:32">
      <c r="AD721" s="1271" t="s">
        <v>232</v>
      </c>
      <c r="AE721" s="1272"/>
    </row>
    <row r="722" spans="13:32" ht="13.5" thickBot="1">
      <c r="AD722" s="111" t="s">
        <v>84</v>
      </c>
      <c r="AE722" s="112">
        <v>1</v>
      </c>
      <c r="AF722" s="109">
        <v>122</v>
      </c>
    </row>
    <row r="723" spans="13:32" ht="5.25" customHeight="1" thickBot="1"/>
    <row r="724" spans="13:32">
      <c r="AD724" s="1271" t="s">
        <v>336</v>
      </c>
      <c r="AE724" s="1272"/>
    </row>
    <row r="725" spans="13:32" ht="13.5" thickBot="1">
      <c r="AD725" s="111" t="s">
        <v>84</v>
      </c>
      <c r="AE725" s="112">
        <v>1</v>
      </c>
      <c r="AF725" s="109">
        <v>123</v>
      </c>
    </row>
    <row r="726" spans="13:32" ht="5.25" customHeight="1" thickBot="1"/>
    <row r="727" spans="13:32" ht="13.5" thickTop="1">
      <c r="T727" s="1273" t="s">
        <v>544</v>
      </c>
      <c r="U727" s="1274"/>
      <c r="W727" s="1271" t="s">
        <v>519</v>
      </c>
      <c r="X727" s="1272"/>
      <c r="AD727" s="1271" t="s">
        <v>513</v>
      </c>
      <c r="AE727" s="1272"/>
    </row>
    <row r="728" spans="13:32" ht="13.5" thickBot="1">
      <c r="T728" s="115" t="s">
        <v>84</v>
      </c>
      <c r="U728" s="116">
        <v>1</v>
      </c>
      <c r="W728" s="111" t="s">
        <v>688</v>
      </c>
      <c r="X728" s="112">
        <v>1</v>
      </c>
      <c r="Y728" s="109">
        <v>124</v>
      </c>
      <c r="AD728" s="111" t="s">
        <v>84</v>
      </c>
      <c r="AE728" s="112">
        <v>1</v>
      </c>
      <c r="AF728" s="109">
        <v>125</v>
      </c>
    </row>
    <row r="729" spans="13:32" ht="5.25" customHeight="1" thickTop="1" thickBot="1"/>
    <row r="730" spans="13:32" ht="13.5" thickTop="1">
      <c r="T730" s="1273" t="s">
        <v>545</v>
      </c>
      <c r="U730" s="1274"/>
      <c r="W730" s="1271" t="s">
        <v>343</v>
      </c>
      <c r="X730" s="1272"/>
      <c r="AD730" s="1271" t="s">
        <v>273</v>
      </c>
      <c r="AE730" s="1272"/>
    </row>
    <row r="731" spans="13:32" ht="13.5" thickBot="1">
      <c r="T731" s="115" t="s">
        <v>84</v>
      </c>
      <c r="U731" s="116">
        <v>5</v>
      </c>
      <c r="W731" s="111" t="s">
        <v>688</v>
      </c>
      <c r="X731" s="112">
        <v>1</v>
      </c>
      <c r="Y731" s="109">
        <v>126</v>
      </c>
      <c r="AD731" s="111" t="s">
        <v>84</v>
      </c>
      <c r="AE731" s="112">
        <v>1</v>
      </c>
      <c r="AF731" s="109">
        <v>127</v>
      </c>
    </row>
    <row r="732" spans="13:32" ht="5.25" customHeight="1" thickTop="1" thickBot="1"/>
    <row r="733" spans="13:32" ht="13.5" thickTop="1">
      <c r="M733" s="1273" t="s">
        <v>546</v>
      </c>
      <c r="N733" s="1274"/>
      <c r="P733" s="1271" t="s">
        <v>498</v>
      </c>
      <c r="Q733" s="1272"/>
      <c r="T733" s="1273" t="s">
        <v>547</v>
      </c>
      <c r="U733" s="1274"/>
      <c r="W733" s="1271" t="s">
        <v>206</v>
      </c>
      <c r="X733" s="1272"/>
      <c r="AD733" s="1271" t="s">
        <v>336</v>
      </c>
      <c r="AE733" s="1272"/>
    </row>
    <row r="734" spans="13:32" ht="13.5" thickBot="1">
      <c r="M734" s="115" t="s">
        <v>84</v>
      </c>
      <c r="N734" s="116">
        <v>10</v>
      </c>
      <c r="P734" s="111" t="s">
        <v>688</v>
      </c>
      <c r="Q734" s="112">
        <v>1</v>
      </c>
      <c r="R734" s="109">
        <v>128</v>
      </c>
      <c r="T734" s="115" t="s">
        <v>84</v>
      </c>
      <c r="U734" s="116">
        <v>10</v>
      </c>
      <c r="W734" s="111" t="s">
        <v>688</v>
      </c>
      <c r="X734" s="112">
        <v>1</v>
      </c>
      <c r="Y734" s="109">
        <v>129</v>
      </c>
      <c r="AD734" s="111" t="s">
        <v>84</v>
      </c>
      <c r="AE734" s="112">
        <v>5</v>
      </c>
      <c r="AF734" s="109">
        <v>130</v>
      </c>
    </row>
    <row r="735" spans="13:32" ht="5.25" customHeight="1" thickTop="1" thickBot="1"/>
    <row r="736" spans="13:32" ht="13.5" thickTop="1">
      <c r="M736" s="1273" t="s">
        <v>548</v>
      </c>
      <c r="N736" s="1274"/>
      <c r="P736" s="1271" t="s">
        <v>501</v>
      </c>
      <c r="Q736" s="1272"/>
      <c r="W736" s="1271" t="s">
        <v>206</v>
      </c>
      <c r="X736" s="1272"/>
    </row>
    <row r="737" spans="3:34" ht="13.5" thickBot="1">
      <c r="M737" s="115" t="s">
        <v>84</v>
      </c>
      <c r="N737" s="116">
        <v>5</v>
      </c>
      <c r="P737" s="111" t="s">
        <v>688</v>
      </c>
      <c r="Q737" s="112">
        <v>1</v>
      </c>
      <c r="R737" s="109">
        <v>131</v>
      </c>
      <c r="W737" s="111" t="s">
        <v>84</v>
      </c>
      <c r="X737" s="112">
        <v>2</v>
      </c>
      <c r="Y737" s="109">
        <v>132</v>
      </c>
    </row>
    <row r="738" spans="3:34" ht="5.25" customHeight="1" thickTop="1" thickBot="1"/>
    <row r="739" spans="3:34" ht="13.5" thickTop="1">
      <c r="M739" s="1273" t="s">
        <v>549</v>
      </c>
      <c r="N739" s="1274"/>
      <c r="P739" s="1271" t="s">
        <v>522</v>
      </c>
      <c r="Q739" s="1272"/>
      <c r="W739" s="1271" t="s">
        <v>338</v>
      </c>
      <c r="X739" s="1272"/>
    </row>
    <row r="740" spans="3:34" ht="13.5" thickBot="1">
      <c r="M740" s="115" t="s">
        <v>84</v>
      </c>
      <c r="N740" s="116">
        <v>100</v>
      </c>
      <c r="P740" s="111" t="s">
        <v>688</v>
      </c>
      <c r="Q740" s="112">
        <v>1</v>
      </c>
      <c r="R740" s="109">
        <v>133</v>
      </c>
      <c r="W740" s="111" t="s">
        <v>84</v>
      </c>
      <c r="X740" s="112">
        <v>5</v>
      </c>
      <c r="Y740" s="109">
        <v>134</v>
      </c>
    </row>
    <row r="741" spans="3:34" ht="5.25" customHeight="1" thickTop="1" thickBot="1"/>
    <row r="742" spans="3:34">
      <c r="W742" s="1271" t="s">
        <v>336</v>
      </c>
      <c r="X742" s="1272"/>
    </row>
    <row r="743" spans="3:34" ht="13.5" thickBot="1">
      <c r="W743" s="111" t="s">
        <v>84</v>
      </c>
      <c r="X743" s="112">
        <v>5</v>
      </c>
      <c r="Y743" s="109">
        <v>135</v>
      </c>
    </row>
    <row r="744" spans="3:34" ht="5.25" customHeight="1" thickBot="1"/>
    <row r="745" spans="3:34">
      <c r="W745" s="1271" t="s">
        <v>337</v>
      </c>
      <c r="X745" s="1272"/>
    </row>
    <row r="746" spans="3:34" ht="13.5" thickBot="1">
      <c r="W746" s="111" t="s">
        <v>84</v>
      </c>
      <c r="X746" s="112">
        <v>5</v>
      </c>
      <c r="Y746" s="109">
        <v>136</v>
      </c>
    </row>
    <row r="747" spans="3:34">
      <c r="W747" s="117"/>
      <c r="X747" s="117"/>
      <c r="Y747" s="109"/>
    </row>
    <row r="748" spans="3:34" ht="15.5" customHeight="1">
      <c r="C748" s="1291" t="s">
        <v>8936</v>
      </c>
      <c r="D748" s="1291"/>
      <c r="E748" s="1291"/>
      <c r="F748" s="1291"/>
      <c r="G748" s="1291"/>
      <c r="H748" s="1291"/>
      <c r="I748" s="1291"/>
      <c r="J748" s="1291"/>
      <c r="K748" s="1291"/>
      <c r="L748" s="1291"/>
      <c r="M748" s="1291"/>
      <c r="N748" s="1291"/>
      <c r="O748" s="1291"/>
      <c r="P748" s="1291"/>
      <c r="Q748" s="1291"/>
      <c r="R748" s="1291"/>
      <c r="S748" s="1291"/>
      <c r="T748" s="1291"/>
      <c r="U748" s="1291"/>
      <c r="V748" s="1291"/>
      <c r="W748" s="1291"/>
      <c r="X748" s="1291"/>
      <c r="Y748" s="1291"/>
      <c r="Z748" s="1291"/>
      <c r="AA748" s="1291"/>
      <c r="AB748" s="1291"/>
      <c r="AC748" s="1291"/>
      <c r="AD748" s="1291"/>
      <c r="AE748" s="1291"/>
      <c r="AF748" s="1291"/>
      <c r="AG748" s="1291"/>
      <c r="AH748" s="1291"/>
    </row>
    <row r="749" spans="3:34" ht="15.5" customHeight="1">
      <c r="C749" s="1291" t="s">
        <v>8937</v>
      </c>
      <c r="D749" s="1291"/>
      <c r="E749" s="1291"/>
      <c r="F749" s="1291"/>
      <c r="G749" s="1291"/>
      <c r="H749" s="1291"/>
      <c r="I749" s="1291"/>
      <c r="J749" s="1291"/>
      <c r="K749" s="1291"/>
      <c r="L749" s="1291"/>
      <c r="M749" s="1291"/>
      <c r="N749" s="1291"/>
      <c r="O749" s="1291"/>
      <c r="P749" s="1291"/>
      <c r="Q749" s="1291"/>
      <c r="R749" s="1291"/>
      <c r="S749" s="1291"/>
      <c r="T749" s="1291"/>
      <c r="U749" s="1291"/>
      <c r="V749" s="1291"/>
      <c r="W749" s="1291"/>
      <c r="X749" s="1291"/>
      <c r="Y749" s="1291"/>
      <c r="Z749" s="1291"/>
      <c r="AA749" s="1291"/>
      <c r="AB749" s="1291"/>
      <c r="AC749" s="1291"/>
      <c r="AD749" s="1291"/>
      <c r="AE749" s="1291"/>
      <c r="AF749" s="1291"/>
      <c r="AG749" s="1291"/>
      <c r="AH749" s="1291"/>
    </row>
    <row r="750" spans="3:34" ht="16" thickBot="1">
      <c r="C750" s="704"/>
      <c r="D750" s="704"/>
      <c r="E750" s="704"/>
      <c r="F750" s="704"/>
      <c r="G750" s="704"/>
      <c r="H750" s="704"/>
      <c r="I750" s="704"/>
      <c r="J750" s="704"/>
      <c r="K750" s="704"/>
      <c r="L750" s="704"/>
      <c r="M750" s="704"/>
      <c r="N750" s="704"/>
      <c r="O750" s="704"/>
      <c r="P750" s="704"/>
      <c r="Q750" s="704"/>
      <c r="R750" s="704"/>
      <c r="S750" s="704"/>
      <c r="T750" s="704"/>
      <c r="U750" s="704"/>
      <c r="V750" s="704"/>
      <c r="W750" s="704"/>
      <c r="X750" s="704"/>
      <c r="Y750" s="704"/>
      <c r="Z750" s="704"/>
      <c r="AA750" s="704"/>
      <c r="AB750" s="704"/>
      <c r="AC750" s="704"/>
      <c r="AD750" s="704"/>
      <c r="AE750" s="704"/>
      <c r="AF750" s="704"/>
      <c r="AG750" s="704"/>
      <c r="AH750" s="704"/>
    </row>
    <row r="751" spans="3:34" ht="13.5" thickTop="1">
      <c r="F751" s="1268" t="s">
        <v>523</v>
      </c>
      <c r="G751" s="1269"/>
      <c r="I751" s="1266" t="s">
        <v>625</v>
      </c>
      <c r="J751" s="1267"/>
      <c r="P751" s="1266" t="s">
        <v>8712</v>
      </c>
      <c r="Q751" s="1267"/>
    </row>
    <row r="752" spans="3:34" ht="13.5" thickBot="1">
      <c r="F752" s="481" t="s">
        <v>109</v>
      </c>
      <c r="G752" s="113" t="s">
        <v>525</v>
      </c>
      <c r="I752" s="388" t="s">
        <v>688</v>
      </c>
      <c r="J752" s="473" t="s">
        <v>1052</v>
      </c>
      <c r="K752" s="109">
        <v>67</v>
      </c>
      <c r="P752" s="114" t="s">
        <v>84</v>
      </c>
      <c r="Q752" s="473" t="s">
        <v>1072</v>
      </c>
      <c r="R752" s="109">
        <v>68</v>
      </c>
    </row>
    <row r="753" spans="16:18" ht="5.25" customHeight="1" thickTop="1" thickBot="1"/>
    <row r="754" spans="16:18">
      <c r="P754" s="1266" t="s">
        <v>340</v>
      </c>
      <c r="Q754" s="1267"/>
    </row>
    <row r="755" spans="16:18" ht="13.5" thickBot="1">
      <c r="P755" s="388" t="s">
        <v>688</v>
      </c>
      <c r="Q755" s="473" t="s">
        <v>1055</v>
      </c>
      <c r="R755" s="109">
        <v>69</v>
      </c>
    </row>
    <row r="756" spans="16:18" ht="5.25" customHeight="1" thickBot="1"/>
    <row r="757" spans="16:18">
      <c r="P757" s="1271" t="s">
        <v>341</v>
      </c>
      <c r="Q757" s="1272"/>
    </row>
    <row r="758" spans="16:18" ht="13.5" thickBot="1">
      <c r="P758" s="111" t="s">
        <v>84</v>
      </c>
      <c r="Q758" s="112">
        <v>10</v>
      </c>
      <c r="R758" s="109">
        <v>70</v>
      </c>
    </row>
    <row r="759" spans="16:18" ht="5.25" customHeight="1" thickBot="1"/>
    <row r="760" spans="16:18">
      <c r="P760" s="1266" t="s">
        <v>578</v>
      </c>
      <c r="Q760" s="1267"/>
    </row>
    <row r="761" spans="16:18" ht="13.5" thickBot="1">
      <c r="P761" s="388" t="s">
        <v>688</v>
      </c>
      <c r="Q761" s="473" t="s">
        <v>1062</v>
      </c>
      <c r="R761" s="109">
        <v>71</v>
      </c>
    </row>
    <row r="762" spans="16:18" ht="5.25" customHeight="1" thickBot="1"/>
    <row r="763" spans="16:18">
      <c r="P763" s="1271" t="s">
        <v>258</v>
      </c>
      <c r="Q763" s="1272"/>
    </row>
    <row r="764" spans="16:18" ht="13.5" thickBot="1">
      <c r="P764" s="111" t="s">
        <v>84</v>
      </c>
      <c r="Q764" s="112">
        <v>1</v>
      </c>
      <c r="R764" s="109">
        <v>72</v>
      </c>
    </row>
    <row r="765" spans="16:18" ht="5.25" customHeight="1" thickBot="1"/>
    <row r="766" spans="16:18">
      <c r="P766" s="1271" t="s">
        <v>485</v>
      </c>
      <c r="Q766" s="1272"/>
    </row>
    <row r="767" spans="16:18" ht="13.5" thickBot="1">
      <c r="P767" s="111" t="s">
        <v>84</v>
      </c>
      <c r="Q767" s="112">
        <v>5</v>
      </c>
      <c r="R767" s="109">
        <v>73</v>
      </c>
    </row>
    <row r="768" spans="16:18" ht="5.25" customHeight="1" thickBot="1"/>
    <row r="769" spans="16:18">
      <c r="P769" s="1266" t="s">
        <v>8718</v>
      </c>
      <c r="Q769" s="1267"/>
    </row>
    <row r="770" spans="16:18" ht="13.5" thickBot="1">
      <c r="P770" s="114" t="s">
        <v>84</v>
      </c>
      <c r="Q770" s="473" t="s">
        <v>1053</v>
      </c>
      <c r="R770" s="109">
        <v>74</v>
      </c>
    </row>
    <row r="771" spans="16:18" ht="5.25" customHeight="1" thickBot="1"/>
    <row r="772" spans="16:18">
      <c r="P772" s="1271" t="s">
        <v>506</v>
      </c>
      <c r="Q772" s="1272"/>
    </row>
    <row r="773" spans="16:18" ht="13.5" thickBot="1">
      <c r="P773" s="111" t="s">
        <v>84</v>
      </c>
      <c r="Q773" s="112" t="s">
        <v>525</v>
      </c>
      <c r="R773" s="109">
        <v>75</v>
      </c>
    </row>
    <row r="774" spans="16:18" ht="5.25" customHeight="1" thickBot="1"/>
    <row r="775" spans="16:18">
      <c r="P775" s="1271" t="s">
        <v>526</v>
      </c>
      <c r="Q775" s="1272"/>
    </row>
    <row r="776" spans="16:18" ht="13.5" thickBot="1">
      <c r="P776" s="111" t="s">
        <v>84</v>
      </c>
      <c r="Q776" s="112" t="s">
        <v>525</v>
      </c>
      <c r="R776" s="109">
        <v>76</v>
      </c>
    </row>
    <row r="777" spans="16:18" ht="5.25" customHeight="1" thickBot="1"/>
    <row r="778" spans="16:18">
      <c r="P778" s="1271" t="s">
        <v>527</v>
      </c>
      <c r="Q778" s="1272"/>
    </row>
    <row r="779" spans="16:18" ht="13.5" thickBot="1">
      <c r="P779" s="111" t="s">
        <v>84</v>
      </c>
      <c r="Q779" s="112">
        <v>1</v>
      </c>
      <c r="R779" s="109">
        <v>77</v>
      </c>
    </row>
    <row r="780" spans="16:18" ht="5.25" customHeight="1" thickBot="1"/>
    <row r="781" spans="16:18">
      <c r="P781" s="1271" t="s">
        <v>508</v>
      </c>
      <c r="Q781" s="1272"/>
    </row>
    <row r="782" spans="16:18" ht="13.5" thickBot="1">
      <c r="P782" s="111" t="s">
        <v>84</v>
      </c>
      <c r="Q782" s="112">
        <v>1</v>
      </c>
      <c r="R782" s="109">
        <v>78</v>
      </c>
    </row>
    <row r="783" spans="16:18" ht="5.25" customHeight="1" thickBot="1"/>
    <row r="784" spans="16:18">
      <c r="P784" s="1266" t="s">
        <v>581</v>
      </c>
      <c r="Q784" s="1267"/>
    </row>
    <row r="785" spans="13:25" ht="13.5" thickBot="1">
      <c r="P785" s="114" t="s">
        <v>84</v>
      </c>
      <c r="Q785" s="473" t="s">
        <v>1062</v>
      </c>
      <c r="R785" s="109">
        <v>79</v>
      </c>
    </row>
    <row r="786" spans="13:25" ht="5.25" customHeight="1" thickBot="1"/>
    <row r="787" spans="13:25" ht="13.5" thickTop="1">
      <c r="M787" s="1268" t="s">
        <v>528</v>
      </c>
      <c r="N787" s="1269"/>
      <c r="P787" s="1266" t="s">
        <v>588</v>
      </c>
      <c r="Q787" s="1267"/>
      <c r="W787" s="1271" t="s">
        <v>232</v>
      </c>
      <c r="X787" s="1272"/>
    </row>
    <row r="788" spans="13:25" ht="13.5" thickBot="1">
      <c r="M788" s="472" t="s">
        <v>688</v>
      </c>
      <c r="N788" s="474" t="s">
        <v>1056</v>
      </c>
      <c r="P788" s="388" t="s">
        <v>688</v>
      </c>
      <c r="Q788" s="473" t="s">
        <v>1052</v>
      </c>
      <c r="R788" s="109">
        <v>80</v>
      </c>
      <c r="W788" s="111" t="s">
        <v>84</v>
      </c>
      <c r="X788" s="112">
        <v>1</v>
      </c>
      <c r="Y788" s="109">
        <v>81</v>
      </c>
    </row>
    <row r="789" spans="13:25" ht="5.25" customHeight="1" thickTop="1" thickBot="1"/>
    <row r="790" spans="13:25" ht="13.5" thickTop="1">
      <c r="M790" s="1273" t="s">
        <v>529</v>
      </c>
      <c r="N790" s="1274"/>
      <c r="P790" s="1271" t="s">
        <v>249</v>
      </c>
      <c r="Q790" s="1272"/>
      <c r="W790" s="1271" t="s">
        <v>336</v>
      </c>
      <c r="X790" s="1272"/>
    </row>
    <row r="791" spans="13:25" ht="13.5" thickBot="1">
      <c r="M791" s="115" t="s">
        <v>84</v>
      </c>
      <c r="N791" s="116">
        <v>10</v>
      </c>
      <c r="P791" s="111" t="s">
        <v>688</v>
      </c>
      <c r="Q791" s="112">
        <v>1</v>
      </c>
      <c r="R791" s="109">
        <v>82</v>
      </c>
      <c r="W791" s="111" t="s">
        <v>84</v>
      </c>
      <c r="X791" s="112">
        <v>5</v>
      </c>
      <c r="Y791" s="109">
        <v>83</v>
      </c>
    </row>
    <row r="792" spans="13:25" ht="5.25" customHeight="1" thickTop="1" thickBot="1"/>
    <row r="793" spans="13:25">
      <c r="W793" s="1271" t="s">
        <v>258</v>
      </c>
      <c r="X793" s="1272"/>
    </row>
    <row r="794" spans="13:25" ht="13.5" thickBot="1">
      <c r="W794" s="111" t="s">
        <v>84</v>
      </c>
      <c r="X794" s="112">
        <v>1</v>
      </c>
      <c r="Y794" s="109">
        <v>84</v>
      </c>
    </row>
    <row r="795" spans="13:25" ht="5.25" customHeight="1" thickBot="1"/>
    <row r="796" spans="13:25">
      <c r="W796" s="1271" t="s">
        <v>273</v>
      </c>
      <c r="X796" s="1272"/>
    </row>
    <row r="797" spans="13:25" ht="13.5" thickBot="1">
      <c r="W797" s="111" t="s">
        <v>84</v>
      </c>
      <c r="X797" s="112">
        <v>1</v>
      </c>
      <c r="Y797" s="109">
        <v>85</v>
      </c>
    </row>
    <row r="798" spans="13:25" ht="5.25" customHeight="1" thickBot="1"/>
    <row r="799" spans="13:25" ht="13.5" thickTop="1">
      <c r="M799" s="1268" t="s">
        <v>530</v>
      </c>
      <c r="N799" s="1269"/>
      <c r="P799" s="1266" t="s">
        <v>305</v>
      </c>
      <c r="Q799" s="1267"/>
      <c r="W799" s="1271" t="s">
        <v>232</v>
      </c>
      <c r="X799" s="1272"/>
    </row>
    <row r="800" spans="13:25" ht="13.5" thickBot="1">
      <c r="M800" s="472" t="s">
        <v>688</v>
      </c>
      <c r="N800" s="474" t="s">
        <v>1072</v>
      </c>
      <c r="P800" s="388" t="s">
        <v>688</v>
      </c>
      <c r="Q800" s="473" t="s">
        <v>1052</v>
      </c>
      <c r="R800" s="109">
        <v>86</v>
      </c>
      <c r="W800" s="111" t="s">
        <v>84</v>
      </c>
      <c r="X800" s="112">
        <v>1</v>
      </c>
      <c r="Y800" s="109">
        <v>87</v>
      </c>
    </row>
    <row r="801" spans="13:25" ht="5.25" customHeight="1" thickTop="1" thickBot="1"/>
    <row r="802" spans="13:25">
      <c r="W802" s="1271" t="s">
        <v>512</v>
      </c>
      <c r="X802" s="1272"/>
    </row>
    <row r="803" spans="13:25" ht="13.5" thickBot="1">
      <c r="W803" s="111" t="s">
        <v>84</v>
      </c>
      <c r="X803" s="112">
        <v>1</v>
      </c>
      <c r="Y803" s="109">
        <v>88</v>
      </c>
    </row>
    <row r="804" spans="13:25" ht="5.25" customHeight="1" thickBot="1"/>
    <row r="805" spans="13:25">
      <c r="W805" s="1271" t="s">
        <v>513</v>
      </c>
      <c r="X805" s="1272"/>
    </row>
    <row r="806" spans="13:25" ht="13.5" thickBot="1">
      <c r="W806" s="111" t="s">
        <v>84</v>
      </c>
      <c r="X806" s="112">
        <v>1</v>
      </c>
      <c r="Y806" s="109">
        <v>89</v>
      </c>
    </row>
    <row r="807" spans="13:25" ht="5.25" customHeight="1" thickBot="1"/>
    <row r="808" spans="13:25">
      <c r="W808" s="1271" t="s">
        <v>336</v>
      </c>
      <c r="X808" s="1272"/>
    </row>
    <row r="809" spans="13:25" ht="13.5" thickBot="1">
      <c r="W809" s="111" t="s">
        <v>84</v>
      </c>
      <c r="X809" s="112">
        <v>5</v>
      </c>
      <c r="Y809" s="109">
        <v>90</v>
      </c>
    </row>
    <row r="810" spans="13:25" ht="5.25" customHeight="1" thickBot="1"/>
    <row r="811" spans="13:25" ht="13.5" thickTop="1">
      <c r="M811" s="1268" t="s">
        <v>530</v>
      </c>
      <c r="N811" s="1269"/>
      <c r="P811" s="1266" t="s">
        <v>592</v>
      </c>
      <c r="Q811" s="1267"/>
      <c r="W811" s="1271" t="s">
        <v>232</v>
      </c>
      <c r="X811" s="1272"/>
    </row>
    <row r="812" spans="13:25" ht="13.5" thickBot="1">
      <c r="M812" s="472" t="s">
        <v>688</v>
      </c>
      <c r="N812" s="474" t="s">
        <v>1082</v>
      </c>
      <c r="P812" s="388" t="s">
        <v>688</v>
      </c>
      <c r="Q812" s="473" t="s">
        <v>1052</v>
      </c>
      <c r="R812" s="109">
        <v>86</v>
      </c>
      <c r="W812" s="111" t="s">
        <v>84</v>
      </c>
      <c r="X812" s="112">
        <v>1</v>
      </c>
      <c r="Y812" s="109">
        <v>87</v>
      </c>
    </row>
    <row r="813" spans="13:25" ht="5.25" customHeight="1" thickTop="1" thickBot="1"/>
    <row r="814" spans="13:25">
      <c r="W814" s="1271" t="s">
        <v>512</v>
      </c>
      <c r="X814" s="1272"/>
    </row>
    <row r="815" spans="13:25" ht="13.5" thickBot="1">
      <c r="W815" s="111" t="s">
        <v>84</v>
      </c>
      <c r="X815" s="112">
        <v>1</v>
      </c>
      <c r="Y815" s="109">
        <v>88</v>
      </c>
    </row>
    <row r="816" spans="13:25" ht="5.25" customHeight="1" thickBot="1"/>
    <row r="817" spans="13:25">
      <c r="W817" s="1271" t="s">
        <v>513</v>
      </c>
      <c r="X817" s="1272"/>
    </row>
    <row r="818" spans="13:25" ht="13.5" thickBot="1">
      <c r="W818" s="111" t="s">
        <v>84</v>
      </c>
      <c r="X818" s="112">
        <v>1</v>
      </c>
      <c r="Y818" s="109">
        <v>89</v>
      </c>
    </row>
    <row r="819" spans="13:25" ht="5.25" customHeight="1" thickBot="1"/>
    <row r="820" spans="13:25">
      <c r="W820" s="1271" t="s">
        <v>336</v>
      </c>
      <c r="X820" s="1272"/>
    </row>
    <row r="821" spans="13:25" ht="13.5" thickBot="1">
      <c r="W821" s="111" t="s">
        <v>84</v>
      </c>
      <c r="X821" s="112">
        <v>5</v>
      </c>
      <c r="Y821" s="109">
        <v>90</v>
      </c>
    </row>
    <row r="822" spans="13:25" ht="5.25" customHeight="1" thickBot="1"/>
    <row r="823" spans="13:25" ht="13.5" thickTop="1">
      <c r="M823" s="1268" t="s">
        <v>531</v>
      </c>
      <c r="N823" s="1269"/>
      <c r="P823" s="1266" t="s">
        <v>465</v>
      </c>
      <c r="Q823" s="1267"/>
      <c r="W823" s="1266" t="s">
        <v>467</v>
      </c>
      <c r="X823" s="1267"/>
    </row>
    <row r="824" spans="13:25" ht="13.5" thickBot="1">
      <c r="M824" s="481" t="s">
        <v>109</v>
      </c>
      <c r="N824" s="474" t="s">
        <v>1055</v>
      </c>
      <c r="P824" s="388" t="s">
        <v>688</v>
      </c>
      <c r="Q824" s="473" t="s">
        <v>1052</v>
      </c>
      <c r="R824" s="109">
        <v>91</v>
      </c>
      <c r="W824" s="471" t="s">
        <v>109</v>
      </c>
      <c r="X824" s="473" t="s">
        <v>1062</v>
      </c>
      <c r="Y824" s="109">
        <v>92</v>
      </c>
    </row>
    <row r="825" spans="13:25" ht="5.25" customHeight="1" thickTop="1" thickBot="1"/>
    <row r="826" spans="13:25" ht="13.5" thickTop="1">
      <c r="M826" s="1268" t="s">
        <v>531</v>
      </c>
      <c r="N826" s="1269"/>
      <c r="P826" s="1266" t="s">
        <v>8380</v>
      </c>
      <c r="Q826" s="1267"/>
      <c r="W826" s="1266" t="s">
        <v>188</v>
      </c>
      <c r="X826" s="1267"/>
    </row>
    <row r="827" spans="13:25" ht="13.5" thickBot="1">
      <c r="M827" s="482" t="s">
        <v>84</v>
      </c>
      <c r="N827" s="474" t="s">
        <v>1056</v>
      </c>
      <c r="P827" s="388" t="s">
        <v>688</v>
      </c>
      <c r="Q827" s="473" t="s">
        <v>1052</v>
      </c>
      <c r="R827" s="109">
        <v>91</v>
      </c>
      <c r="W827" s="114" t="s">
        <v>84</v>
      </c>
      <c r="X827" s="473" t="s">
        <v>1062</v>
      </c>
      <c r="Y827" s="109">
        <v>92</v>
      </c>
    </row>
    <row r="828" spans="13:25" ht="5.25" customHeight="1" thickTop="1" thickBot="1"/>
    <row r="829" spans="13:25" ht="13.5" thickTop="1">
      <c r="M829" s="1268" t="s">
        <v>531</v>
      </c>
      <c r="N829" s="1269"/>
      <c r="P829" s="1266" t="s">
        <v>1136</v>
      </c>
      <c r="Q829" s="1267"/>
      <c r="W829" s="1271" t="s">
        <v>336</v>
      </c>
      <c r="X829" s="1272"/>
    </row>
    <row r="830" spans="13:25" ht="13.5" thickBot="1">
      <c r="M830" s="482" t="s">
        <v>84</v>
      </c>
      <c r="N830" s="474" t="s">
        <v>1057</v>
      </c>
      <c r="P830" s="388" t="s">
        <v>688</v>
      </c>
      <c r="Q830" s="473" t="s">
        <v>1052</v>
      </c>
      <c r="R830" s="109">
        <v>91</v>
      </c>
      <c r="W830" s="111" t="s">
        <v>84</v>
      </c>
      <c r="X830" s="112">
        <v>5</v>
      </c>
      <c r="Y830" s="109">
        <v>92</v>
      </c>
    </row>
    <row r="831" spans="13:25" ht="5.25" customHeight="1" thickTop="1" thickBot="1"/>
    <row r="832" spans="13:25" ht="13.5" thickTop="1">
      <c r="M832" s="1273" t="s">
        <v>532</v>
      </c>
      <c r="N832" s="1274"/>
      <c r="P832" s="1271" t="s">
        <v>503</v>
      </c>
      <c r="Q832" s="1272"/>
      <c r="W832" s="1271" t="s">
        <v>341</v>
      </c>
      <c r="X832" s="1272"/>
    </row>
    <row r="833" spans="13:32" ht="13.5" thickBot="1">
      <c r="M833" s="115" t="s">
        <v>84</v>
      </c>
      <c r="N833" s="116">
        <v>10</v>
      </c>
      <c r="P833" s="111" t="s">
        <v>688</v>
      </c>
      <c r="Q833" s="112">
        <v>1</v>
      </c>
      <c r="R833" s="109">
        <v>93</v>
      </c>
      <c r="W833" s="111" t="s">
        <v>84</v>
      </c>
      <c r="X833" s="112">
        <v>10</v>
      </c>
      <c r="Y833" s="109">
        <v>94</v>
      </c>
    </row>
    <row r="834" spans="13:32" ht="5.25" customHeight="1" thickTop="1" thickBot="1"/>
    <row r="835" spans="13:32" ht="13.5" thickTop="1">
      <c r="T835" s="1273" t="s">
        <v>533</v>
      </c>
      <c r="U835" s="1274"/>
      <c r="W835" s="1271" t="s">
        <v>505</v>
      </c>
      <c r="X835" s="1272"/>
      <c r="AD835" s="1271" t="s">
        <v>338</v>
      </c>
      <c r="AE835" s="1272"/>
    </row>
    <row r="836" spans="13:32" ht="13.5" thickBot="1">
      <c r="T836" s="115" t="s">
        <v>84</v>
      </c>
      <c r="U836" s="116">
        <v>10</v>
      </c>
      <c r="W836" s="111" t="s">
        <v>688</v>
      </c>
      <c r="X836" s="112">
        <v>1</v>
      </c>
      <c r="Y836" s="109">
        <v>95</v>
      </c>
      <c r="AD836" s="111" t="s">
        <v>84</v>
      </c>
      <c r="AE836" s="112">
        <v>1</v>
      </c>
      <c r="AF836" s="109">
        <v>96</v>
      </c>
    </row>
    <row r="837" spans="13:32" ht="5.25" customHeight="1" thickTop="1" thickBot="1"/>
    <row r="838" spans="13:32">
      <c r="AD838" s="1271" t="s">
        <v>336</v>
      </c>
      <c r="AE838" s="1272"/>
    </row>
    <row r="839" spans="13:32" ht="13.5" thickBot="1">
      <c r="AD839" s="111" t="s">
        <v>84</v>
      </c>
      <c r="AE839" s="112">
        <v>5</v>
      </c>
      <c r="AF839" s="109">
        <v>97</v>
      </c>
    </row>
    <row r="840" spans="13:32" ht="5.25" customHeight="1" thickBot="1"/>
    <row r="841" spans="13:32">
      <c r="AD841" s="1271" t="s">
        <v>506</v>
      </c>
      <c r="AE841" s="1272"/>
    </row>
    <row r="842" spans="13:32" ht="13.5" thickBot="1">
      <c r="AD842" s="111" t="s">
        <v>84</v>
      </c>
      <c r="AE842" s="112">
        <v>10</v>
      </c>
      <c r="AF842" s="109">
        <v>98</v>
      </c>
    </row>
    <row r="843" spans="13:32" ht="5.25" customHeight="1" thickBot="1"/>
    <row r="844" spans="13:32" ht="13.5" thickTop="1">
      <c r="M844" s="1273" t="s">
        <v>534</v>
      </c>
      <c r="N844" s="1274"/>
      <c r="P844" s="1271" t="s">
        <v>206</v>
      </c>
      <c r="Q844" s="1272"/>
      <c r="W844" s="1271" t="s">
        <v>342</v>
      </c>
      <c r="X844" s="1272"/>
    </row>
    <row r="845" spans="13:32" ht="13.5" thickBot="1">
      <c r="M845" s="115" t="s">
        <v>84</v>
      </c>
      <c r="N845" s="116" t="s">
        <v>525</v>
      </c>
      <c r="P845" s="111" t="s">
        <v>688</v>
      </c>
      <c r="Q845" s="112">
        <v>1</v>
      </c>
      <c r="R845" s="109">
        <v>99</v>
      </c>
      <c r="W845" s="111" t="s">
        <v>84</v>
      </c>
      <c r="X845" s="112">
        <v>100</v>
      </c>
      <c r="Y845" s="109">
        <v>100</v>
      </c>
    </row>
    <row r="846" spans="13:32" ht="5.25" customHeight="1" thickTop="1" thickBot="1"/>
    <row r="847" spans="13:32">
      <c r="W847" s="1271" t="s">
        <v>336</v>
      </c>
      <c r="X847" s="1272"/>
    </row>
    <row r="848" spans="13:32" ht="13.5" thickBot="1">
      <c r="W848" s="111" t="s">
        <v>84</v>
      </c>
      <c r="X848" s="112">
        <v>5</v>
      </c>
      <c r="Y848" s="109">
        <v>101</v>
      </c>
    </row>
    <row r="849" spans="13:32" ht="5.25" customHeight="1" thickBot="1"/>
    <row r="850" spans="13:32" ht="13.5" thickTop="1">
      <c r="M850" s="1268" t="s">
        <v>535</v>
      </c>
      <c r="N850" s="1269"/>
      <c r="P850" s="1266" t="s">
        <v>556</v>
      </c>
      <c r="Q850" s="1267"/>
      <c r="W850" s="1271" t="s">
        <v>273</v>
      </c>
      <c r="X850" s="1272"/>
    </row>
    <row r="851" spans="13:32" ht="13.5" thickBot="1">
      <c r="M851" s="472" t="s">
        <v>688</v>
      </c>
      <c r="N851" s="474" t="s">
        <v>1060</v>
      </c>
      <c r="P851" s="388" t="s">
        <v>688</v>
      </c>
      <c r="Q851" s="473" t="s">
        <v>1083</v>
      </c>
      <c r="R851" s="109">
        <v>102</v>
      </c>
      <c r="W851" s="111" t="s">
        <v>84</v>
      </c>
      <c r="X851" s="112">
        <v>1</v>
      </c>
      <c r="Y851" s="109">
        <v>103</v>
      </c>
    </row>
    <row r="852" spans="13:32" ht="5.25" customHeight="1" thickTop="1" thickBot="1"/>
    <row r="853" spans="13:32">
      <c r="W853" s="1271" t="s">
        <v>206</v>
      </c>
      <c r="X853" s="1272"/>
    </row>
    <row r="854" spans="13:32" ht="13.5" thickBot="1">
      <c r="W854" s="111" t="s">
        <v>84</v>
      </c>
      <c r="X854" s="112">
        <v>5</v>
      </c>
      <c r="Y854" s="109">
        <v>104</v>
      </c>
    </row>
    <row r="855" spans="13:32" ht="5.25" customHeight="1" thickBot="1"/>
    <row r="856" spans="13:32" ht="13.5" thickTop="1">
      <c r="M856" s="1268" t="s">
        <v>536</v>
      </c>
      <c r="N856" s="1269"/>
      <c r="P856" s="1282" t="s">
        <v>814</v>
      </c>
      <c r="Q856" s="1283"/>
      <c r="W856" s="1284" t="s">
        <v>206</v>
      </c>
      <c r="X856" s="1285"/>
    </row>
    <row r="857" spans="13:32" ht="13.5" thickBot="1">
      <c r="M857" s="481" t="s">
        <v>109</v>
      </c>
      <c r="N857" s="474" t="s">
        <v>1073</v>
      </c>
      <c r="P857" s="388" t="s">
        <v>688</v>
      </c>
      <c r="Q857" s="484" t="s">
        <v>1052</v>
      </c>
      <c r="R857" s="109">
        <v>105</v>
      </c>
      <c r="W857" s="924" t="s">
        <v>84</v>
      </c>
      <c r="X857" s="925">
        <v>5</v>
      </c>
      <c r="Y857" s="109">
        <v>106</v>
      </c>
    </row>
    <row r="858" spans="13:32" ht="5.25" customHeight="1" thickTop="1" thickBot="1"/>
    <row r="859" spans="13:32" ht="13.5" thickTop="1">
      <c r="T859" s="1273" t="s">
        <v>537</v>
      </c>
      <c r="U859" s="1274"/>
      <c r="W859" s="1271" t="s">
        <v>338</v>
      </c>
      <c r="X859" s="1272"/>
      <c r="AD859" s="1284" t="s">
        <v>336</v>
      </c>
      <c r="AE859" s="1285"/>
    </row>
    <row r="860" spans="13:32" ht="13.5" thickBot="1">
      <c r="T860" s="115" t="s">
        <v>84</v>
      </c>
      <c r="U860" s="116">
        <v>5</v>
      </c>
      <c r="W860" s="111" t="s">
        <v>688</v>
      </c>
      <c r="X860" s="112">
        <v>1</v>
      </c>
      <c r="Y860" s="109">
        <v>107</v>
      </c>
      <c r="AD860" s="924" t="s">
        <v>84</v>
      </c>
      <c r="AE860" s="925">
        <v>5</v>
      </c>
      <c r="AF860" s="109">
        <v>108</v>
      </c>
    </row>
    <row r="861" spans="13:32" ht="5.25" customHeight="1" thickTop="1" thickBot="1"/>
    <row r="862" spans="13:32" ht="13.5" thickTop="1">
      <c r="T862" s="1273" t="s">
        <v>538</v>
      </c>
      <c r="U862" s="1274"/>
      <c r="W862" s="1284" t="s">
        <v>490</v>
      </c>
      <c r="X862" s="1285"/>
      <c r="AD862" s="1284" t="s">
        <v>336</v>
      </c>
      <c r="AE862" s="1285"/>
    </row>
    <row r="863" spans="13:32" ht="13.5" thickBot="1">
      <c r="T863" s="926" t="s">
        <v>84</v>
      </c>
      <c r="U863" s="927">
        <v>5</v>
      </c>
      <c r="W863" s="924" t="s">
        <v>688</v>
      </c>
      <c r="X863" s="925">
        <v>1</v>
      </c>
      <c r="Y863" s="109">
        <v>109</v>
      </c>
      <c r="AD863" s="924" t="s">
        <v>84</v>
      </c>
      <c r="AE863" s="925">
        <v>5</v>
      </c>
      <c r="AF863" s="109">
        <v>110</v>
      </c>
    </row>
    <row r="864" spans="13:32" ht="5.25" customHeight="1" thickTop="1" thickBot="1"/>
    <row r="865" spans="13:32" ht="13.5" thickTop="1">
      <c r="T865" s="1273" t="s">
        <v>539</v>
      </c>
      <c r="U865" s="1274"/>
      <c r="W865" s="1284" t="s">
        <v>492</v>
      </c>
      <c r="X865" s="1285"/>
      <c r="AD865" s="1284" t="s">
        <v>493</v>
      </c>
      <c r="AE865" s="1285"/>
    </row>
    <row r="866" spans="13:32" ht="13.5" thickBot="1">
      <c r="T866" s="926" t="s">
        <v>84</v>
      </c>
      <c r="U866" s="927">
        <v>5</v>
      </c>
      <c r="W866" s="924" t="s">
        <v>688</v>
      </c>
      <c r="X866" s="925">
        <v>1</v>
      </c>
      <c r="Y866" s="109">
        <v>111</v>
      </c>
      <c r="AD866" s="924" t="s">
        <v>84</v>
      </c>
      <c r="AE866" s="925">
        <v>5</v>
      </c>
      <c r="AF866" s="109">
        <v>112</v>
      </c>
    </row>
    <row r="867" spans="13:32" ht="5.25" customHeight="1" thickTop="1" thickBot="1"/>
    <row r="868" spans="13:32" ht="13.5" thickTop="1">
      <c r="M868" s="1268" t="s">
        <v>536</v>
      </c>
      <c r="N868" s="1269"/>
      <c r="P868" s="1266" t="s">
        <v>1162</v>
      </c>
      <c r="Q868" s="1267"/>
      <c r="W868" s="1271" t="s">
        <v>206</v>
      </c>
      <c r="X868" s="1272"/>
    </row>
    <row r="869" spans="13:32" ht="13.5" thickBot="1">
      <c r="M869" s="482" t="s">
        <v>84</v>
      </c>
      <c r="N869" s="474" t="s">
        <v>6783</v>
      </c>
      <c r="P869" s="388" t="s">
        <v>688</v>
      </c>
      <c r="Q869" s="473" t="s">
        <v>1052</v>
      </c>
      <c r="R869" s="109">
        <v>105</v>
      </c>
      <c r="W869" s="111" t="s">
        <v>84</v>
      </c>
      <c r="X869" s="112">
        <v>5</v>
      </c>
      <c r="Y869" s="109">
        <v>106</v>
      </c>
    </row>
    <row r="870" spans="13:32" ht="5.25" customHeight="1" thickTop="1" thickBot="1"/>
    <row r="871" spans="13:32" ht="13.5" thickTop="1">
      <c r="T871" s="1273" t="s">
        <v>537</v>
      </c>
      <c r="U871" s="1274"/>
      <c r="W871" s="1271" t="s">
        <v>338</v>
      </c>
      <c r="X871" s="1272"/>
      <c r="AD871" s="1271" t="s">
        <v>336</v>
      </c>
      <c r="AE871" s="1272"/>
    </row>
    <row r="872" spans="13:32" ht="13.5" thickBot="1">
      <c r="T872" s="115" t="s">
        <v>84</v>
      </c>
      <c r="U872" s="116">
        <v>5</v>
      </c>
      <c r="W872" s="111" t="s">
        <v>688</v>
      </c>
      <c r="X872" s="112">
        <v>1</v>
      </c>
      <c r="Y872" s="109">
        <v>107</v>
      </c>
      <c r="AD872" s="111" t="s">
        <v>84</v>
      </c>
      <c r="AE872" s="112">
        <v>5</v>
      </c>
      <c r="AF872" s="109">
        <v>108</v>
      </c>
    </row>
    <row r="873" spans="13:32" ht="5.25" customHeight="1" thickTop="1" thickBot="1"/>
    <row r="874" spans="13:32" ht="13.5" thickTop="1">
      <c r="T874" s="1273" t="s">
        <v>538</v>
      </c>
      <c r="U874" s="1274"/>
      <c r="W874" s="1271" t="s">
        <v>490</v>
      </c>
      <c r="X874" s="1272"/>
      <c r="AD874" s="1271" t="s">
        <v>336</v>
      </c>
      <c r="AE874" s="1272"/>
    </row>
    <row r="875" spans="13:32" ht="13.5" thickBot="1">
      <c r="T875" s="115" t="s">
        <v>84</v>
      </c>
      <c r="U875" s="116">
        <v>5</v>
      </c>
      <c r="W875" s="111" t="s">
        <v>688</v>
      </c>
      <c r="X875" s="112">
        <v>1</v>
      </c>
      <c r="Y875" s="109">
        <v>109</v>
      </c>
      <c r="AD875" s="111" t="s">
        <v>84</v>
      </c>
      <c r="AE875" s="112">
        <v>5</v>
      </c>
      <c r="AF875" s="109">
        <v>110</v>
      </c>
    </row>
    <row r="876" spans="13:32" ht="5.25" customHeight="1" thickTop="1" thickBot="1"/>
    <row r="877" spans="13:32" ht="13.5" thickTop="1">
      <c r="T877" s="1273" t="s">
        <v>539</v>
      </c>
      <c r="U877" s="1274"/>
      <c r="W877" s="1271" t="s">
        <v>492</v>
      </c>
      <c r="X877" s="1272"/>
      <c r="AD877" s="1271" t="s">
        <v>493</v>
      </c>
      <c r="AE877" s="1272"/>
    </row>
    <row r="878" spans="13:32" ht="13.5" thickBot="1">
      <c r="T878" s="115" t="s">
        <v>84</v>
      </c>
      <c r="U878" s="116">
        <v>5</v>
      </c>
      <c r="W878" s="111" t="s">
        <v>688</v>
      </c>
      <c r="X878" s="112">
        <v>1</v>
      </c>
      <c r="Y878" s="109">
        <v>111</v>
      </c>
      <c r="AD878" s="111" t="s">
        <v>84</v>
      </c>
      <c r="AE878" s="112">
        <v>5</v>
      </c>
      <c r="AF878" s="109">
        <v>112</v>
      </c>
    </row>
    <row r="879" spans="13:32" ht="5.25" customHeight="1" thickTop="1" thickBot="1"/>
    <row r="880" spans="13:32" ht="13.5" thickTop="1">
      <c r="M880" s="1268" t="s">
        <v>540</v>
      </c>
      <c r="N880" s="1269"/>
      <c r="P880" s="1266" t="s">
        <v>604</v>
      </c>
      <c r="Q880" s="1267"/>
      <c r="W880" s="1271" t="s">
        <v>485</v>
      </c>
      <c r="X880" s="1272"/>
    </row>
    <row r="881" spans="13:32" ht="13.5" thickBot="1">
      <c r="M881" s="482" t="s">
        <v>84</v>
      </c>
      <c r="N881" s="474" t="s">
        <v>1074</v>
      </c>
      <c r="P881" s="388" t="s">
        <v>688</v>
      </c>
      <c r="Q881" s="473" t="s">
        <v>1052</v>
      </c>
      <c r="R881" s="109">
        <v>113</v>
      </c>
      <c r="W881" s="111" t="s">
        <v>84</v>
      </c>
      <c r="X881" s="112">
        <v>5</v>
      </c>
      <c r="Y881" s="109">
        <v>114</v>
      </c>
    </row>
    <row r="882" spans="13:32" ht="5.25" customHeight="1" thickTop="1" thickBot="1"/>
    <row r="883" spans="13:32">
      <c r="W883" s="1271" t="s">
        <v>336</v>
      </c>
      <c r="X883" s="1272"/>
    </row>
    <row r="884" spans="13:32" ht="13.5" thickBot="1">
      <c r="W884" s="111" t="s">
        <v>84</v>
      </c>
      <c r="X884" s="112">
        <v>5</v>
      </c>
      <c r="Y884" s="109">
        <v>115</v>
      </c>
    </row>
    <row r="885" spans="13:32" ht="5.25" customHeight="1" thickBot="1"/>
    <row r="886" spans="13:32" ht="13.5" thickTop="1">
      <c r="T886" s="1273" t="s">
        <v>541</v>
      </c>
      <c r="U886" s="1274"/>
      <c r="W886" s="1271" t="s">
        <v>342</v>
      </c>
      <c r="X886" s="1272"/>
      <c r="AD886" s="1271" t="s">
        <v>513</v>
      </c>
      <c r="AE886" s="1272"/>
    </row>
    <row r="887" spans="13:32" ht="13.5" thickBot="1">
      <c r="T887" s="115" t="s">
        <v>84</v>
      </c>
      <c r="U887" s="116">
        <v>1</v>
      </c>
      <c r="W887" s="111" t="s">
        <v>688</v>
      </c>
      <c r="X887" s="112">
        <v>1</v>
      </c>
      <c r="Y887" s="109">
        <v>116</v>
      </c>
      <c r="AD887" s="111" t="s">
        <v>84</v>
      </c>
      <c r="AE887" s="112">
        <v>1</v>
      </c>
      <c r="AF887" s="109">
        <v>117</v>
      </c>
    </row>
    <row r="888" spans="13:32" ht="5.25" customHeight="1" thickTop="1" thickBot="1"/>
    <row r="889" spans="13:32" ht="13.5" thickTop="1">
      <c r="T889" s="1273" t="s">
        <v>542</v>
      </c>
      <c r="U889" s="1274"/>
      <c r="W889" s="1271" t="s">
        <v>258</v>
      </c>
      <c r="X889" s="1272"/>
      <c r="AD889" s="1271" t="s">
        <v>513</v>
      </c>
      <c r="AE889" s="1272"/>
    </row>
    <row r="890" spans="13:32" ht="13.5" thickBot="1">
      <c r="T890" s="115" t="s">
        <v>84</v>
      </c>
      <c r="U890" s="116">
        <v>1</v>
      </c>
      <c r="W890" s="111" t="s">
        <v>688</v>
      </c>
      <c r="X890" s="112">
        <v>1</v>
      </c>
      <c r="Y890" s="109">
        <v>118</v>
      </c>
      <c r="AD890" s="111" t="s">
        <v>84</v>
      </c>
      <c r="AE890" s="112">
        <v>1</v>
      </c>
      <c r="AF890" s="109">
        <v>119</v>
      </c>
    </row>
    <row r="891" spans="13:32" ht="5.25" customHeight="1" thickTop="1" thickBot="1"/>
    <row r="892" spans="13:32" ht="13.5" thickTop="1">
      <c r="T892" s="1273" t="s">
        <v>543</v>
      </c>
      <c r="U892" s="1274"/>
      <c r="W892" s="1271" t="s">
        <v>273</v>
      </c>
      <c r="X892" s="1272"/>
      <c r="AD892" s="1271" t="s">
        <v>513</v>
      </c>
      <c r="AE892" s="1272"/>
    </row>
    <row r="893" spans="13:32" ht="13.5" thickBot="1">
      <c r="T893" s="115" t="s">
        <v>84</v>
      </c>
      <c r="U893" s="116">
        <v>2</v>
      </c>
      <c r="W893" s="111" t="s">
        <v>688</v>
      </c>
      <c r="X893" s="112">
        <v>2</v>
      </c>
      <c r="Y893" s="109">
        <v>120</v>
      </c>
      <c r="AD893" s="111" t="s">
        <v>84</v>
      </c>
      <c r="AE893" s="112">
        <v>1</v>
      </c>
      <c r="AF893" s="109">
        <v>121</v>
      </c>
    </row>
    <row r="894" spans="13:32" ht="5.25" customHeight="1" thickTop="1" thickBot="1"/>
    <row r="895" spans="13:32">
      <c r="AD895" s="1271" t="s">
        <v>232</v>
      </c>
      <c r="AE895" s="1272"/>
    </row>
    <row r="896" spans="13:32" ht="13.5" thickBot="1">
      <c r="AD896" s="111" t="s">
        <v>84</v>
      </c>
      <c r="AE896" s="112">
        <v>1</v>
      </c>
      <c r="AF896" s="109">
        <v>122</v>
      </c>
    </row>
    <row r="897" spans="13:32" ht="5.25" customHeight="1" thickBot="1"/>
    <row r="898" spans="13:32">
      <c r="AD898" s="1271" t="s">
        <v>336</v>
      </c>
      <c r="AE898" s="1272"/>
    </row>
    <row r="899" spans="13:32" ht="13.5" thickBot="1">
      <c r="AD899" s="111" t="s">
        <v>84</v>
      </c>
      <c r="AE899" s="112">
        <v>1</v>
      </c>
      <c r="AF899" s="109">
        <v>123</v>
      </c>
    </row>
    <row r="900" spans="13:32" ht="5.25" customHeight="1" thickBot="1"/>
    <row r="901" spans="13:32" ht="13.5" thickTop="1">
      <c r="T901" s="1273" t="s">
        <v>544</v>
      </c>
      <c r="U901" s="1274"/>
      <c r="W901" s="1271" t="s">
        <v>519</v>
      </c>
      <c r="X901" s="1272"/>
      <c r="AD901" s="1271" t="s">
        <v>513</v>
      </c>
      <c r="AE901" s="1272"/>
    </row>
    <row r="902" spans="13:32" ht="13.5" thickBot="1">
      <c r="T902" s="115" t="s">
        <v>84</v>
      </c>
      <c r="U902" s="116">
        <v>1</v>
      </c>
      <c r="W902" s="111" t="s">
        <v>688</v>
      </c>
      <c r="X902" s="112">
        <v>1</v>
      </c>
      <c r="Y902" s="109">
        <v>124</v>
      </c>
      <c r="AD902" s="111" t="s">
        <v>84</v>
      </c>
      <c r="AE902" s="112">
        <v>1</v>
      </c>
      <c r="AF902" s="109">
        <v>125</v>
      </c>
    </row>
    <row r="903" spans="13:32" ht="5.25" customHeight="1" thickTop="1" thickBot="1"/>
    <row r="904" spans="13:32" ht="13.5" thickTop="1">
      <c r="T904" s="1273" t="s">
        <v>545</v>
      </c>
      <c r="U904" s="1274"/>
      <c r="W904" s="1271" t="s">
        <v>343</v>
      </c>
      <c r="X904" s="1272"/>
      <c r="AD904" s="1271" t="s">
        <v>273</v>
      </c>
      <c r="AE904" s="1272"/>
    </row>
    <row r="905" spans="13:32" ht="13.5" thickBot="1">
      <c r="T905" s="115" t="s">
        <v>84</v>
      </c>
      <c r="U905" s="116">
        <v>5</v>
      </c>
      <c r="W905" s="111" t="s">
        <v>688</v>
      </c>
      <c r="X905" s="112">
        <v>1</v>
      </c>
      <c r="Y905" s="109">
        <v>126</v>
      </c>
      <c r="AD905" s="111" t="s">
        <v>84</v>
      </c>
      <c r="AE905" s="112">
        <v>1</v>
      </c>
      <c r="AF905" s="109">
        <v>127</v>
      </c>
    </row>
    <row r="906" spans="13:32" ht="5.25" customHeight="1" thickTop="1" thickBot="1"/>
    <row r="907" spans="13:32" ht="13.5" thickTop="1">
      <c r="M907" s="1268" t="s">
        <v>540</v>
      </c>
      <c r="N907" s="1269"/>
      <c r="P907" s="1266" t="s">
        <v>1113</v>
      </c>
      <c r="Q907" s="1267"/>
      <c r="W907" s="1271" t="s">
        <v>485</v>
      </c>
      <c r="X907" s="1272"/>
    </row>
    <row r="908" spans="13:32" ht="13.5" thickBot="1">
      <c r="M908" s="481" t="s">
        <v>109</v>
      </c>
      <c r="N908" s="474" t="s">
        <v>1076</v>
      </c>
      <c r="P908" s="388" t="s">
        <v>688</v>
      </c>
      <c r="Q908" s="473" t="s">
        <v>1052</v>
      </c>
      <c r="R908" s="109">
        <v>113</v>
      </c>
      <c r="W908" s="111" t="s">
        <v>84</v>
      </c>
      <c r="X908" s="112">
        <v>5</v>
      </c>
      <c r="Y908" s="109">
        <v>114</v>
      </c>
    </row>
    <row r="909" spans="13:32" ht="5.25" customHeight="1" thickTop="1" thickBot="1"/>
    <row r="910" spans="13:32">
      <c r="W910" s="1271" t="s">
        <v>336</v>
      </c>
      <c r="X910" s="1272"/>
    </row>
    <row r="911" spans="13:32" ht="13.5" thickBot="1">
      <c r="W911" s="111" t="s">
        <v>84</v>
      </c>
      <c r="X911" s="112">
        <v>5</v>
      </c>
      <c r="Y911" s="109">
        <v>115</v>
      </c>
    </row>
    <row r="912" spans="13:32" ht="5.25" customHeight="1" thickBot="1"/>
    <row r="913" spans="20:32" ht="13.5" thickTop="1">
      <c r="T913" s="1273" t="s">
        <v>541</v>
      </c>
      <c r="U913" s="1274"/>
      <c r="W913" s="1271" t="s">
        <v>342</v>
      </c>
      <c r="X913" s="1272"/>
      <c r="AD913" s="1271" t="s">
        <v>513</v>
      </c>
      <c r="AE913" s="1272"/>
    </row>
    <row r="914" spans="20:32" ht="13.5" thickBot="1">
      <c r="T914" s="115" t="s">
        <v>84</v>
      </c>
      <c r="U914" s="116">
        <v>1</v>
      </c>
      <c r="W914" s="111" t="s">
        <v>688</v>
      </c>
      <c r="X914" s="112">
        <v>1</v>
      </c>
      <c r="Y914" s="109">
        <v>116</v>
      </c>
      <c r="AD914" s="111" t="s">
        <v>84</v>
      </c>
      <c r="AE914" s="112">
        <v>1</v>
      </c>
      <c r="AF914" s="109">
        <v>117</v>
      </c>
    </row>
    <row r="915" spans="20:32" ht="5.25" customHeight="1" thickTop="1" thickBot="1"/>
    <row r="916" spans="20:32" ht="13.5" thickTop="1">
      <c r="T916" s="1273" t="s">
        <v>542</v>
      </c>
      <c r="U916" s="1274"/>
      <c r="W916" s="1271" t="s">
        <v>258</v>
      </c>
      <c r="X916" s="1272"/>
      <c r="AD916" s="1271" t="s">
        <v>513</v>
      </c>
      <c r="AE916" s="1272"/>
    </row>
    <row r="917" spans="20:32" ht="13.5" thickBot="1">
      <c r="T917" s="115" t="s">
        <v>84</v>
      </c>
      <c r="U917" s="116">
        <v>1</v>
      </c>
      <c r="W917" s="111" t="s">
        <v>688</v>
      </c>
      <c r="X917" s="112">
        <v>1</v>
      </c>
      <c r="Y917" s="109">
        <v>118</v>
      </c>
      <c r="AD917" s="111" t="s">
        <v>84</v>
      </c>
      <c r="AE917" s="112">
        <v>1</v>
      </c>
      <c r="AF917" s="109">
        <v>119</v>
      </c>
    </row>
    <row r="918" spans="20:32" ht="5.25" customHeight="1" thickTop="1" thickBot="1"/>
    <row r="919" spans="20:32" ht="13.5" thickTop="1">
      <c r="T919" s="1268" t="s">
        <v>543</v>
      </c>
      <c r="U919" s="1269"/>
      <c r="W919" s="1266" t="s">
        <v>473</v>
      </c>
      <c r="X919" s="1267"/>
      <c r="AD919" s="1271" t="s">
        <v>513</v>
      </c>
      <c r="AE919" s="1272"/>
    </row>
    <row r="920" spans="20:32" ht="13.5" thickBot="1">
      <c r="T920" s="472" t="s">
        <v>688</v>
      </c>
      <c r="U920" s="474" t="s">
        <v>1075</v>
      </c>
      <c r="W920" s="388" t="s">
        <v>688</v>
      </c>
      <c r="X920" s="473" t="s">
        <v>1052</v>
      </c>
      <c r="Y920" s="109">
        <v>120</v>
      </c>
      <c r="AD920" s="111" t="s">
        <v>84</v>
      </c>
      <c r="AE920" s="112">
        <v>1</v>
      </c>
      <c r="AF920" s="109">
        <v>121</v>
      </c>
    </row>
    <row r="921" spans="20:32" ht="5.25" customHeight="1" thickTop="1" thickBot="1"/>
    <row r="922" spans="20:32">
      <c r="AD922" s="1271" t="s">
        <v>232</v>
      </c>
      <c r="AE922" s="1272"/>
    </row>
    <row r="923" spans="20:32" ht="13.5" thickBot="1">
      <c r="AD923" s="111" t="s">
        <v>84</v>
      </c>
      <c r="AE923" s="112">
        <v>1</v>
      </c>
      <c r="AF923" s="109">
        <v>122</v>
      </c>
    </row>
    <row r="924" spans="20:32" ht="5.25" customHeight="1" thickBot="1"/>
    <row r="925" spans="20:32">
      <c r="AD925" s="1271" t="s">
        <v>336</v>
      </c>
      <c r="AE925" s="1272"/>
    </row>
    <row r="926" spans="20:32" ht="13.5" thickBot="1">
      <c r="AD926" s="111" t="s">
        <v>84</v>
      </c>
      <c r="AE926" s="112">
        <v>1</v>
      </c>
      <c r="AF926" s="109">
        <v>123</v>
      </c>
    </row>
    <row r="927" spans="20:32" ht="5.25" customHeight="1" thickBot="1"/>
    <row r="928" spans="20:32" ht="13.5" thickTop="1">
      <c r="T928" s="1273" t="s">
        <v>544</v>
      </c>
      <c r="U928" s="1274"/>
      <c r="W928" s="1271" t="s">
        <v>519</v>
      </c>
      <c r="X928" s="1272"/>
      <c r="AD928" s="1271" t="s">
        <v>513</v>
      </c>
      <c r="AE928" s="1272"/>
    </row>
    <row r="929" spans="13:32" ht="13.5" thickBot="1">
      <c r="T929" s="115" t="s">
        <v>84</v>
      </c>
      <c r="U929" s="116">
        <v>1</v>
      </c>
      <c r="W929" s="111" t="s">
        <v>688</v>
      </c>
      <c r="X929" s="112">
        <v>1</v>
      </c>
      <c r="Y929" s="109">
        <v>124</v>
      </c>
      <c r="AD929" s="111" t="s">
        <v>84</v>
      </c>
      <c r="AE929" s="112">
        <v>1</v>
      </c>
      <c r="AF929" s="109">
        <v>125</v>
      </c>
    </row>
    <row r="930" spans="13:32" ht="5.25" customHeight="1" thickTop="1" thickBot="1"/>
    <row r="931" spans="13:32" ht="13.5" thickTop="1">
      <c r="T931" s="1273" t="s">
        <v>545</v>
      </c>
      <c r="U931" s="1274"/>
      <c r="W931" s="1271" t="s">
        <v>343</v>
      </c>
      <c r="X931" s="1272"/>
      <c r="AD931" s="1271" t="s">
        <v>273</v>
      </c>
      <c r="AE931" s="1272"/>
    </row>
    <row r="932" spans="13:32" ht="13.5" thickBot="1">
      <c r="T932" s="115" t="s">
        <v>84</v>
      </c>
      <c r="U932" s="116">
        <v>5</v>
      </c>
      <c r="W932" s="111" t="s">
        <v>688</v>
      </c>
      <c r="X932" s="112">
        <v>1</v>
      </c>
      <c r="Y932" s="109">
        <v>126</v>
      </c>
      <c r="AD932" s="111" t="s">
        <v>84</v>
      </c>
      <c r="AE932" s="112">
        <v>1</v>
      </c>
      <c r="AF932" s="109">
        <v>127</v>
      </c>
    </row>
    <row r="933" spans="13:32" ht="5.25" customHeight="1" thickTop="1" thickBot="1"/>
    <row r="934" spans="13:32" ht="13.5" thickTop="1">
      <c r="M934" s="1268" t="s">
        <v>540</v>
      </c>
      <c r="N934" s="1269"/>
      <c r="P934" s="1266" t="s">
        <v>75</v>
      </c>
      <c r="Q934" s="1267"/>
      <c r="W934" s="1271" t="s">
        <v>485</v>
      </c>
      <c r="X934" s="1272"/>
    </row>
    <row r="935" spans="13:32" ht="13.5" thickBot="1">
      <c r="M935" s="481" t="s">
        <v>109</v>
      </c>
      <c r="N935" s="474" t="s">
        <v>1085</v>
      </c>
      <c r="P935" s="388" t="s">
        <v>688</v>
      </c>
      <c r="Q935" s="473" t="s">
        <v>1052</v>
      </c>
      <c r="R935" s="109">
        <v>113</v>
      </c>
      <c r="W935" s="111" t="s">
        <v>84</v>
      </c>
      <c r="X935" s="112">
        <v>5</v>
      </c>
      <c r="Y935" s="109">
        <v>114</v>
      </c>
    </row>
    <row r="936" spans="13:32" ht="5.25" customHeight="1" thickTop="1" thickBot="1"/>
    <row r="937" spans="13:32">
      <c r="W937" s="1271" t="s">
        <v>336</v>
      </c>
      <c r="X937" s="1272"/>
    </row>
    <row r="938" spans="13:32" ht="13.5" thickBot="1">
      <c r="W938" s="111" t="s">
        <v>84</v>
      </c>
      <c r="X938" s="112">
        <v>5</v>
      </c>
      <c r="Y938" s="109">
        <v>115</v>
      </c>
    </row>
    <row r="939" spans="13:32" ht="5.25" customHeight="1" thickBot="1"/>
    <row r="940" spans="13:32" ht="13.5" thickTop="1">
      <c r="T940" s="1273" t="s">
        <v>541</v>
      </c>
      <c r="U940" s="1274"/>
      <c r="W940" s="1271" t="s">
        <v>342</v>
      </c>
      <c r="X940" s="1272"/>
      <c r="AD940" s="1271" t="s">
        <v>513</v>
      </c>
      <c r="AE940" s="1272"/>
    </row>
    <row r="941" spans="13:32" ht="13.5" thickBot="1">
      <c r="T941" s="115" t="s">
        <v>84</v>
      </c>
      <c r="U941" s="116">
        <v>1</v>
      </c>
      <c r="W941" s="111" t="s">
        <v>688</v>
      </c>
      <c r="X941" s="112">
        <v>1</v>
      </c>
      <c r="Y941" s="109">
        <v>116</v>
      </c>
      <c r="AD941" s="111" t="s">
        <v>84</v>
      </c>
      <c r="AE941" s="112">
        <v>1</v>
      </c>
      <c r="AF941" s="109">
        <v>117</v>
      </c>
    </row>
    <row r="942" spans="13:32" ht="5.25" customHeight="1" thickTop="1" thickBot="1"/>
    <row r="943" spans="13:32" ht="13.5" thickTop="1">
      <c r="T943" s="1268" t="s">
        <v>542</v>
      </c>
      <c r="U943" s="1269"/>
      <c r="W943" s="1266" t="s">
        <v>608</v>
      </c>
      <c r="X943" s="1267"/>
      <c r="AD943" s="1271" t="s">
        <v>513</v>
      </c>
      <c r="AE943" s="1272"/>
    </row>
    <row r="944" spans="13:32" ht="13.5" thickBot="1">
      <c r="T944" s="481" t="s">
        <v>109</v>
      </c>
      <c r="U944" s="474" t="s">
        <v>1052</v>
      </c>
      <c r="W944" s="388" t="s">
        <v>688</v>
      </c>
      <c r="X944" s="473" t="s">
        <v>1052</v>
      </c>
      <c r="Y944" s="109">
        <v>118</v>
      </c>
      <c r="AD944" s="111" t="s">
        <v>84</v>
      </c>
      <c r="AE944" s="112">
        <v>1</v>
      </c>
      <c r="AF944" s="109">
        <v>119</v>
      </c>
    </row>
    <row r="945" spans="20:32" ht="5.25" customHeight="1" thickTop="1" thickBot="1"/>
    <row r="946" spans="20:32" ht="13.5" thickTop="1">
      <c r="T946" s="1268" t="s">
        <v>543</v>
      </c>
      <c r="U946" s="1269"/>
      <c r="W946" s="1266" t="s">
        <v>609</v>
      </c>
      <c r="X946" s="1267"/>
      <c r="AD946" s="1271" t="s">
        <v>513</v>
      </c>
      <c r="AE946" s="1272"/>
    </row>
    <row r="947" spans="20:32" ht="13.5" thickBot="1">
      <c r="T947" s="481" t="s">
        <v>109</v>
      </c>
      <c r="U947" s="474" t="s">
        <v>1075</v>
      </c>
      <c r="W947" s="388" t="s">
        <v>688</v>
      </c>
      <c r="X947" s="473" t="s">
        <v>1052</v>
      </c>
      <c r="Y947" s="109">
        <v>120</v>
      </c>
      <c r="AD947" s="111" t="s">
        <v>84</v>
      </c>
      <c r="AE947" s="112">
        <v>1</v>
      </c>
      <c r="AF947" s="109">
        <v>121</v>
      </c>
    </row>
    <row r="948" spans="20:32" ht="5.25" customHeight="1" thickTop="1" thickBot="1"/>
    <row r="949" spans="20:32">
      <c r="AD949" s="1271" t="s">
        <v>232</v>
      </c>
      <c r="AE949" s="1272"/>
    </row>
    <row r="950" spans="20:32" ht="13.5" thickBot="1">
      <c r="AD950" s="111" t="s">
        <v>84</v>
      </c>
      <c r="AE950" s="112">
        <v>1</v>
      </c>
      <c r="AF950" s="109">
        <v>122</v>
      </c>
    </row>
    <row r="951" spans="20:32" ht="5.25" customHeight="1" thickBot="1"/>
    <row r="952" spans="20:32">
      <c r="AD952" s="1271" t="s">
        <v>336</v>
      </c>
      <c r="AE952" s="1272"/>
    </row>
    <row r="953" spans="20:32" ht="13.5" thickBot="1">
      <c r="AD953" s="111" t="s">
        <v>84</v>
      </c>
      <c r="AE953" s="112">
        <v>1</v>
      </c>
      <c r="AF953" s="109">
        <v>123</v>
      </c>
    </row>
    <row r="954" spans="20:32" ht="5.25" customHeight="1" thickBot="1"/>
    <row r="955" spans="20:32" ht="13.5" thickTop="1">
      <c r="T955" s="1268" t="s">
        <v>543</v>
      </c>
      <c r="U955" s="1269"/>
      <c r="W955" s="1266" t="s">
        <v>473</v>
      </c>
      <c r="X955" s="1267"/>
      <c r="AD955" s="1271" t="s">
        <v>513</v>
      </c>
      <c r="AE955" s="1272"/>
    </row>
    <row r="956" spans="20:32" ht="13.5" thickBot="1">
      <c r="T956" s="472" t="s">
        <v>688</v>
      </c>
      <c r="U956" s="474" t="s">
        <v>1084</v>
      </c>
      <c r="W956" s="388" t="s">
        <v>688</v>
      </c>
      <c r="X956" s="473" t="s">
        <v>1052</v>
      </c>
      <c r="Y956" s="109">
        <v>120</v>
      </c>
      <c r="AD956" s="111" t="s">
        <v>84</v>
      </c>
      <c r="AE956" s="112">
        <v>1</v>
      </c>
      <c r="AF956" s="109">
        <v>121</v>
      </c>
    </row>
    <row r="957" spans="20:32" ht="5.25" customHeight="1" thickTop="1" thickBot="1"/>
    <row r="958" spans="20:32">
      <c r="AD958" s="1271" t="s">
        <v>232</v>
      </c>
      <c r="AE958" s="1272"/>
    </row>
    <row r="959" spans="20:32" ht="13.5" thickBot="1">
      <c r="AD959" s="111" t="s">
        <v>84</v>
      </c>
      <c r="AE959" s="112">
        <v>1</v>
      </c>
      <c r="AF959" s="109">
        <v>122</v>
      </c>
    </row>
    <row r="960" spans="20:32" ht="5.25" customHeight="1" thickBot="1"/>
    <row r="961" spans="13:32">
      <c r="AD961" s="1271" t="s">
        <v>336</v>
      </c>
      <c r="AE961" s="1272"/>
    </row>
    <row r="962" spans="13:32" ht="13.5" thickBot="1">
      <c r="AD962" s="111" t="s">
        <v>84</v>
      </c>
      <c r="AE962" s="112">
        <v>1</v>
      </c>
      <c r="AF962" s="109">
        <v>123</v>
      </c>
    </row>
    <row r="963" spans="13:32" ht="5.25" customHeight="1" thickBot="1"/>
    <row r="964" spans="13:32" ht="13.5" thickTop="1">
      <c r="T964" s="1273" t="s">
        <v>544</v>
      </c>
      <c r="U964" s="1274"/>
      <c r="W964" s="1271" t="s">
        <v>519</v>
      </c>
      <c r="X964" s="1272"/>
      <c r="AD964" s="1271" t="s">
        <v>513</v>
      </c>
      <c r="AE964" s="1272"/>
    </row>
    <row r="965" spans="13:32" ht="13.5" thickBot="1">
      <c r="T965" s="115" t="s">
        <v>84</v>
      </c>
      <c r="U965" s="116">
        <v>1</v>
      </c>
      <c r="W965" s="111" t="s">
        <v>688</v>
      </c>
      <c r="X965" s="112">
        <v>1</v>
      </c>
      <c r="Y965" s="109">
        <v>124</v>
      </c>
      <c r="AD965" s="111" t="s">
        <v>84</v>
      </c>
      <c r="AE965" s="112">
        <v>1</v>
      </c>
      <c r="AF965" s="109">
        <v>125</v>
      </c>
    </row>
    <row r="966" spans="13:32" ht="5.25" customHeight="1" thickTop="1" thickBot="1"/>
    <row r="967" spans="13:32" ht="13.5" thickTop="1">
      <c r="T967" s="1273" t="s">
        <v>545</v>
      </c>
      <c r="U967" s="1274"/>
      <c r="W967" s="1271" t="s">
        <v>343</v>
      </c>
      <c r="X967" s="1272"/>
      <c r="AD967" s="1271" t="s">
        <v>273</v>
      </c>
      <c r="AE967" s="1272"/>
    </row>
    <row r="968" spans="13:32" ht="13.5" thickBot="1">
      <c r="T968" s="115" t="s">
        <v>84</v>
      </c>
      <c r="U968" s="116">
        <v>5</v>
      </c>
      <c r="W968" s="111" t="s">
        <v>688</v>
      </c>
      <c r="X968" s="112">
        <v>1</v>
      </c>
      <c r="Y968" s="109">
        <v>126</v>
      </c>
      <c r="AD968" s="111" t="s">
        <v>84</v>
      </c>
      <c r="AE968" s="112">
        <v>1</v>
      </c>
      <c r="AF968" s="109">
        <v>127</v>
      </c>
    </row>
    <row r="969" spans="13:32" ht="5.25" customHeight="1" thickTop="1" thickBot="1"/>
    <row r="970" spans="13:32" ht="13.5" thickTop="1">
      <c r="M970" s="1268" t="s">
        <v>540</v>
      </c>
      <c r="N970" s="1269"/>
      <c r="P970" s="1266" t="s">
        <v>75</v>
      </c>
      <c r="Q970" s="1267"/>
      <c r="W970" s="1271" t="s">
        <v>485</v>
      </c>
      <c r="X970" s="1272"/>
    </row>
    <row r="971" spans="13:32" ht="13.5" thickBot="1">
      <c r="M971" s="481" t="s">
        <v>109</v>
      </c>
      <c r="N971" s="474" t="s">
        <v>1086</v>
      </c>
      <c r="P971" s="388" t="s">
        <v>688</v>
      </c>
      <c r="Q971" s="473" t="s">
        <v>1052</v>
      </c>
      <c r="R971" s="109">
        <v>113</v>
      </c>
      <c r="W971" s="111" t="s">
        <v>84</v>
      </c>
      <c r="X971" s="112">
        <v>5</v>
      </c>
      <c r="Y971" s="109">
        <v>114</v>
      </c>
    </row>
    <row r="972" spans="13:32" ht="5.25" customHeight="1" thickTop="1" thickBot="1"/>
    <row r="973" spans="13:32">
      <c r="W973" s="1271" t="s">
        <v>336</v>
      </c>
      <c r="X973" s="1272"/>
    </row>
    <row r="974" spans="13:32" ht="13.5" thickBot="1">
      <c r="W974" s="111" t="s">
        <v>84</v>
      </c>
      <c r="X974" s="112">
        <v>5</v>
      </c>
      <c r="Y974" s="109">
        <v>115</v>
      </c>
    </row>
    <row r="975" spans="13:32" ht="5.25" customHeight="1" thickBot="1"/>
    <row r="976" spans="13:32" ht="13.5" thickTop="1">
      <c r="T976" s="1273" t="s">
        <v>541</v>
      </c>
      <c r="U976" s="1274"/>
      <c r="W976" s="1271" t="s">
        <v>342</v>
      </c>
      <c r="X976" s="1272"/>
      <c r="AD976" s="1271" t="s">
        <v>513</v>
      </c>
      <c r="AE976" s="1272"/>
    </row>
    <row r="977" spans="20:32" ht="13.5" thickBot="1">
      <c r="T977" s="115" t="s">
        <v>84</v>
      </c>
      <c r="U977" s="116">
        <v>1</v>
      </c>
      <c r="W977" s="111" t="s">
        <v>688</v>
      </c>
      <c r="X977" s="112">
        <v>1</v>
      </c>
      <c r="Y977" s="109">
        <v>116</v>
      </c>
      <c r="AD977" s="111" t="s">
        <v>84</v>
      </c>
      <c r="AE977" s="112">
        <v>1</v>
      </c>
      <c r="AF977" s="109">
        <v>117</v>
      </c>
    </row>
    <row r="978" spans="20:32" ht="5.25" customHeight="1" thickTop="1" thickBot="1"/>
    <row r="979" spans="20:32" ht="13.5" thickTop="1">
      <c r="T979" s="1268" t="s">
        <v>542</v>
      </c>
      <c r="U979" s="1269"/>
      <c r="W979" s="1266" t="s">
        <v>608</v>
      </c>
      <c r="X979" s="1267"/>
      <c r="AD979" s="1271" t="s">
        <v>513</v>
      </c>
      <c r="AE979" s="1272"/>
    </row>
    <row r="980" spans="20:32" ht="13.5" thickBot="1">
      <c r="T980" s="481" t="s">
        <v>109</v>
      </c>
      <c r="U980" s="474" t="s">
        <v>1052</v>
      </c>
      <c r="W980" s="388" t="s">
        <v>688</v>
      </c>
      <c r="X980" s="473" t="s">
        <v>1052</v>
      </c>
      <c r="Y980" s="109">
        <v>118</v>
      </c>
      <c r="AD980" s="111" t="s">
        <v>84</v>
      </c>
      <c r="AE980" s="112">
        <v>1</v>
      </c>
      <c r="AF980" s="109">
        <v>119</v>
      </c>
    </row>
    <row r="981" spans="20:32" ht="5.25" customHeight="1" thickTop="1" thickBot="1"/>
    <row r="982" spans="20:32" ht="13.5" thickTop="1">
      <c r="T982" s="1268" t="s">
        <v>543</v>
      </c>
      <c r="U982" s="1269"/>
      <c r="W982" s="1266" t="s">
        <v>609</v>
      </c>
      <c r="X982" s="1267"/>
      <c r="AD982" s="1271" t="s">
        <v>513</v>
      </c>
      <c r="AE982" s="1272"/>
    </row>
    <row r="983" spans="20:32" ht="13.5" thickBot="1">
      <c r="T983" s="481" t="s">
        <v>109</v>
      </c>
      <c r="U983" s="474" t="s">
        <v>1075</v>
      </c>
      <c r="W983" s="388" t="s">
        <v>688</v>
      </c>
      <c r="X983" s="473" t="s">
        <v>1052</v>
      </c>
      <c r="Y983" s="109">
        <v>120</v>
      </c>
      <c r="AD983" s="111" t="s">
        <v>84</v>
      </c>
      <c r="AE983" s="112">
        <v>1</v>
      </c>
      <c r="AF983" s="109">
        <v>121</v>
      </c>
    </row>
    <row r="984" spans="20:32" ht="5.25" customHeight="1" thickTop="1" thickBot="1"/>
    <row r="985" spans="20:32">
      <c r="AD985" s="1271" t="s">
        <v>232</v>
      </c>
      <c r="AE985" s="1272"/>
    </row>
    <row r="986" spans="20:32" ht="13.5" thickBot="1">
      <c r="AD986" s="111" t="s">
        <v>84</v>
      </c>
      <c r="AE986" s="112">
        <v>1</v>
      </c>
      <c r="AF986" s="109">
        <v>122</v>
      </c>
    </row>
    <row r="987" spans="20:32" ht="5.25" customHeight="1" thickBot="1"/>
    <row r="988" spans="20:32">
      <c r="AD988" s="1271" t="s">
        <v>336</v>
      </c>
      <c r="AE988" s="1272"/>
    </row>
    <row r="989" spans="20:32" ht="13.5" thickBot="1">
      <c r="AD989" s="111" t="s">
        <v>84</v>
      </c>
      <c r="AE989" s="112">
        <v>1</v>
      </c>
      <c r="AF989" s="109">
        <v>123</v>
      </c>
    </row>
    <row r="990" spans="20:32" ht="5.25" customHeight="1" thickBot="1"/>
    <row r="991" spans="20:32" ht="13.5" thickTop="1">
      <c r="T991" s="1268" t="s">
        <v>543</v>
      </c>
      <c r="U991" s="1269"/>
      <c r="W991" s="1266" t="s">
        <v>473</v>
      </c>
      <c r="X991" s="1267"/>
      <c r="AD991" s="1271" t="s">
        <v>513</v>
      </c>
      <c r="AE991" s="1272"/>
    </row>
    <row r="992" spans="20:32" ht="13.5" thickBot="1">
      <c r="T992" s="472" t="s">
        <v>688</v>
      </c>
      <c r="U992" s="474" t="s">
        <v>1084</v>
      </c>
      <c r="W992" s="388" t="s">
        <v>688</v>
      </c>
      <c r="X992" s="473" t="s">
        <v>1052</v>
      </c>
      <c r="Y992" s="109">
        <v>120</v>
      </c>
      <c r="AD992" s="111" t="s">
        <v>84</v>
      </c>
      <c r="AE992" s="112">
        <v>1</v>
      </c>
      <c r="AF992" s="109">
        <v>121</v>
      </c>
    </row>
    <row r="993" spans="13:32" ht="5.25" customHeight="1" thickTop="1" thickBot="1"/>
    <row r="994" spans="13:32">
      <c r="AD994" s="1271" t="s">
        <v>232</v>
      </c>
      <c r="AE994" s="1272"/>
    </row>
    <row r="995" spans="13:32" ht="13.5" thickBot="1">
      <c r="AD995" s="111" t="s">
        <v>84</v>
      </c>
      <c r="AE995" s="112">
        <v>1</v>
      </c>
      <c r="AF995" s="109">
        <v>122</v>
      </c>
    </row>
    <row r="996" spans="13:32" ht="5.25" customHeight="1" thickBot="1"/>
    <row r="997" spans="13:32">
      <c r="AD997" s="1271" t="s">
        <v>336</v>
      </c>
      <c r="AE997" s="1272"/>
    </row>
    <row r="998" spans="13:32" ht="13.5" thickBot="1">
      <c r="AD998" s="111" t="s">
        <v>84</v>
      </c>
      <c r="AE998" s="112">
        <v>1</v>
      </c>
      <c r="AF998" s="109">
        <v>123</v>
      </c>
    </row>
    <row r="999" spans="13:32" ht="5.25" customHeight="1" thickBot="1"/>
    <row r="1000" spans="13:32" ht="13.5" thickTop="1">
      <c r="T1000" s="1273" t="s">
        <v>544</v>
      </c>
      <c r="U1000" s="1274"/>
      <c r="W1000" s="1271" t="s">
        <v>519</v>
      </c>
      <c r="X1000" s="1272"/>
      <c r="AD1000" s="1271" t="s">
        <v>513</v>
      </c>
      <c r="AE1000" s="1272"/>
    </row>
    <row r="1001" spans="13:32" ht="13.5" thickBot="1">
      <c r="T1001" s="115" t="s">
        <v>84</v>
      </c>
      <c r="U1001" s="116">
        <v>1</v>
      </c>
      <c r="W1001" s="111" t="s">
        <v>688</v>
      </c>
      <c r="X1001" s="112">
        <v>1</v>
      </c>
      <c r="Y1001" s="109">
        <v>124</v>
      </c>
      <c r="AD1001" s="111" t="s">
        <v>84</v>
      </c>
      <c r="AE1001" s="112">
        <v>1</v>
      </c>
      <c r="AF1001" s="109">
        <v>125</v>
      </c>
    </row>
    <row r="1002" spans="13:32" ht="5.25" customHeight="1" thickTop="1" thickBot="1"/>
    <row r="1003" spans="13:32" ht="13.5" thickTop="1">
      <c r="T1003" s="1273" t="s">
        <v>545</v>
      </c>
      <c r="U1003" s="1274"/>
      <c r="W1003" s="1271" t="s">
        <v>343</v>
      </c>
      <c r="X1003" s="1272"/>
      <c r="AD1003" s="1271" t="s">
        <v>273</v>
      </c>
      <c r="AE1003" s="1272"/>
    </row>
    <row r="1004" spans="13:32" ht="13.5" thickBot="1">
      <c r="T1004" s="115" t="s">
        <v>84</v>
      </c>
      <c r="U1004" s="116">
        <v>5</v>
      </c>
      <c r="W1004" s="111" t="s">
        <v>688</v>
      </c>
      <c r="X1004" s="112">
        <v>1</v>
      </c>
      <c r="Y1004" s="109">
        <v>126</v>
      </c>
      <c r="AD1004" s="111" t="s">
        <v>84</v>
      </c>
      <c r="AE1004" s="112">
        <v>1</v>
      </c>
      <c r="AF1004" s="109">
        <v>127</v>
      </c>
    </row>
    <row r="1005" spans="13:32" ht="5.25" customHeight="1" thickTop="1" thickBot="1"/>
    <row r="1006" spans="13:32" ht="13.5" thickTop="1">
      <c r="M1006" s="1268" t="s">
        <v>540</v>
      </c>
      <c r="N1006" s="1269"/>
      <c r="P1006" s="1266" t="s">
        <v>75</v>
      </c>
      <c r="Q1006" s="1267"/>
      <c r="W1006" s="1271" t="s">
        <v>485</v>
      </c>
      <c r="X1006" s="1272"/>
    </row>
    <row r="1007" spans="13:32" ht="13.5" thickBot="1">
      <c r="M1007" s="481" t="s">
        <v>109</v>
      </c>
      <c r="N1007" s="474" t="s">
        <v>1087</v>
      </c>
      <c r="P1007" s="388" t="s">
        <v>688</v>
      </c>
      <c r="Q1007" s="473" t="s">
        <v>1052</v>
      </c>
      <c r="R1007" s="109">
        <v>113</v>
      </c>
      <c r="W1007" s="111" t="s">
        <v>84</v>
      </c>
      <c r="X1007" s="112">
        <v>5</v>
      </c>
      <c r="Y1007" s="109">
        <v>114</v>
      </c>
    </row>
    <row r="1008" spans="13:32" ht="5.25" customHeight="1" thickTop="1" thickBot="1"/>
    <row r="1009" spans="20:32">
      <c r="W1009" s="1271" t="s">
        <v>336</v>
      </c>
      <c r="X1009" s="1272"/>
    </row>
    <row r="1010" spans="20:32" ht="13.5" thickBot="1">
      <c r="W1010" s="111" t="s">
        <v>84</v>
      </c>
      <c r="X1010" s="112">
        <v>5</v>
      </c>
      <c r="Y1010" s="109">
        <v>115</v>
      </c>
    </row>
    <row r="1011" spans="20:32" ht="5.25" customHeight="1" thickBot="1"/>
    <row r="1012" spans="20:32" ht="13.5" thickTop="1">
      <c r="T1012" s="1273" t="s">
        <v>541</v>
      </c>
      <c r="U1012" s="1274"/>
      <c r="W1012" s="1271" t="s">
        <v>342</v>
      </c>
      <c r="X1012" s="1272"/>
      <c r="AD1012" s="1271" t="s">
        <v>513</v>
      </c>
      <c r="AE1012" s="1272"/>
    </row>
    <row r="1013" spans="20:32" ht="13.5" thickBot="1">
      <c r="T1013" s="115" t="s">
        <v>84</v>
      </c>
      <c r="U1013" s="116">
        <v>1</v>
      </c>
      <c r="W1013" s="111" t="s">
        <v>688</v>
      </c>
      <c r="X1013" s="112">
        <v>1</v>
      </c>
      <c r="Y1013" s="109">
        <v>116</v>
      </c>
      <c r="AD1013" s="111" t="s">
        <v>84</v>
      </c>
      <c r="AE1013" s="112">
        <v>1</v>
      </c>
      <c r="AF1013" s="109">
        <v>117</v>
      </c>
    </row>
    <row r="1014" spans="20:32" ht="5.25" customHeight="1" thickTop="1" thickBot="1"/>
    <row r="1015" spans="20:32" ht="13.5" thickTop="1">
      <c r="T1015" s="1268" t="s">
        <v>542</v>
      </c>
      <c r="U1015" s="1269"/>
      <c r="W1015" s="1266" t="s">
        <v>608</v>
      </c>
      <c r="X1015" s="1267"/>
      <c r="AD1015" s="1271" t="s">
        <v>513</v>
      </c>
      <c r="AE1015" s="1272"/>
    </row>
    <row r="1016" spans="20:32" ht="13.5" thickBot="1">
      <c r="T1016" s="481" t="s">
        <v>109</v>
      </c>
      <c r="U1016" s="474" t="s">
        <v>1052</v>
      </c>
      <c r="W1016" s="388" t="s">
        <v>688</v>
      </c>
      <c r="X1016" s="473" t="s">
        <v>1052</v>
      </c>
      <c r="Y1016" s="109">
        <v>118</v>
      </c>
      <c r="AD1016" s="111" t="s">
        <v>84</v>
      </c>
      <c r="AE1016" s="112">
        <v>1</v>
      </c>
      <c r="AF1016" s="109">
        <v>119</v>
      </c>
    </row>
    <row r="1017" spans="20:32" ht="5.25" customHeight="1" thickTop="1" thickBot="1"/>
    <row r="1018" spans="20:32" ht="13.5" thickTop="1">
      <c r="T1018" s="1268" t="s">
        <v>543</v>
      </c>
      <c r="U1018" s="1269"/>
      <c r="W1018" s="1266" t="s">
        <v>609</v>
      </c>
      <c r="X1018" s="1267"/>
      <c r="AD1018" s="1271" t="s">
        <v>513</v>
      </c>
      <c r="AE1018" s="1272"/>
    </row>
    <row r="1019" spans="20:32" ht="13.5" thickBot="1">
      <c r="T1019" s="481" t="s">
        <v>109</v>
      </c>
      <c r="U1019" s="474" t="s">
        <v>1075</v>
      </c>
      <c r="W1019" s="388" t="s">
        <v>688</v>
      </c>
      <c r="X1019" s="473" t="s">
        <v>1052</v>
      </c>
      <c r="Y1019" s="109">
        <v>120</v>
      </c>
      <c r="AD1019" s="111" t="s">
        <v>84</v>
      </c>
      <c r="AE1019" s="112">
        <v>1</v>
      </c>
      <c r="AF1019" s="109">
        <v>121</v>
      </c>
    </row>
    <row r="1020" spans="20:32" ht="5.25" customHeight="1" thickTop="1" thickBot="1"/>
    <row r="1021" spans="20:32">
      <c r="AD1021" s="1271" t="s">
        <v>232</v>
      </c>
      <c r="AE1021" s="1272"/>
    </row>
    <row r="1022" spans="20:32" ht="13.5" thickBot="1">
      <c r="AD1022" s="111" t="s">
        <v>84</v>
      </c>
      <c r="AE1022" s="112">
        <v>1</v>
      </c>
      <c r="AF1022" s="109">
        <v>122</v>
      </c>
    </row>
    <row r="1023" spans="20:32" ht="5.25" customHeight="1" thickBot="1"/>
    <row r="1024" spans="20:32">
      <c r="AD1024" s="1271" t="s">
        <v>336</v>
      </c>
      <c r="AE1024" s="1272"/>
    </row>
    <row r="1025" spans="20:32" ht="13.5" thickBot="1">
      <c r="AD1025" s="111" t="s">
        <v>84</v>
      </c>
      <c r="AE1025" s="112">
        <v>1</v>
      </c>
      <c r="AF1025" s="109">
        <v>123</v>
      </c>
    </row>
    <row r="1026" spans="20:32" ht="5.25" customHeight="1" thickBot="1"/>
    <row r="1027" spans="20:32" ht="13.5" thickTop="1">
      <c r="T1027" s="1268" t="s">
        <v>543</v>
      </c>
      <c r="U1027" s="1269"/>
      <c r="W1027" s="1266" t="s">
        <v>473</v>
      </c>
      <c r="X1027" s="1267"/>
      <c r="AD1027" s="1271" t="s">
        <v>513</v>
      </c>
      <c r="AE1027" s="1272"/>
    </row>
    <row r="1028" spans="20:32" ht="13.5" thickBot="1">
      <c r="T1028" s="472" t="s">
        <v>688</v>
      </c>
      <c r="U1028" s="474" t="s">
        <v>1084</v>
      </c>
      <c r="W1028" s="388" t="s">
        <v>688</v>
      </c>
      <c r="X1028" s="473" t="s">
        <v>1052</v>
      </c>
      <c r="Y1028" s="109">
        <v>120</v>
      </c>
      <c r="AD1028" s="111" t="s">
        <v>84</v>
      </c>
      <c r="AE1028" s="112">
        <v>1</v>
      </c>
      <c r="AF1028" s="109">
        <v>121</v>
      </c>
    </row>
    <row r="1029" spans="20:32" ht="5.25" customHeight="1" thickTop="1" thickBot="1"/>
    <row r="1030" spans="20:32">
      <c r="AD1030" s="1271" t="s">
        <v>232</v>
      </c>
      <c r="AE1030" s="1272"/>
    </row>
    <row r="1031" spans="20:32" ht="13.5" thickBot="1">
      <c r="AD1031" s="111" t="s">
        <v>84</v>
      </c>
      <c r="AE1031" s="112">
        <v>1</v>
      </c>
      <c r="AF1031" s="109">
        <v>122</v>
      </c>
    </row>
    <row r="1032" spans="20:32" ht="5.25" customHeight="1" thickBot="1"/>
    <row r="1033" spans="20:32">
      <c r="AD1033" s="1271" t="s">
        <v>336</v>
      </c>
      <c r="AE1033" s="1272"/>
    </row>
    <row r="1034" spans="20:32" ht="13.5" thickBot="1">
      <c r="AD1034" s="111" t="s">
        <v>84</v>
      </c>
      <c r="AE1034" s="112">
        <v>1</v>
      </c>
      <c r="AF1034" s="109">
        <v>123</v>
      </c>
    </row>
    <row r="1035" spans="20:32" ht="5.25" customHeight="1" thickBot="1"/>
    <row r="1036" spans="20:32" ht="13.5" thickTop="1">
      <c r="T1036" s="1273" t="s">
        <v>544</v>
      </c>
      <c r="U1036" s="1274"/>
      <c r="W1036" s="1271" t="s">
        <v>519</v>
      </c>
      <c r="X1036" s="1272"/>
      <c r="AD1036" s="1271" t="s">
        <v>513</v>
      </c>
      <c r="AE1036" s="1272"/>
    </row>
    <row r="1037" spans="20:32" ht="13.5" thickBot="1">
      <c r="T1037" s="115" t="s">
        <v>84</v>
      </c>
      <c r="U1037" s="116">
        <v>1</v>
      </c>
      <c r="W1037" s="111" t="s">
        <v>688</v>
      </c>
      <c r="X1037" s="112">
        <v>1</v>
      </c>
      <c r="Y1037" s="109">
        <v>124</v>
      </c>
      <c r="AD1037" s="111" t="s">
        <v>84</v>
      </c>
      <c r="AE1037" s="112">
        <v>1</v>
      </c>
      <c r="AF1037" s="109">
        <v>125</v>
      </c>
    </row>
    <row r="1038" spans="20:32" ht="5.25" customHeight="1" thickTop="1" thickBot="1"/>
    <row r="1039" spans="20:32" ht="13.5" thickTop="1">
      <c r="T1039" s="1273" t="s">
        <v>545</v>
      </c>
      <c r="U1039" s="1274"/>
      <c r="W1039" s="1271" t="s">
        <v>343</v>
      </c>
      <c r="X1039" s="1272"/>
      <c r="AD1039" s="1271" t="s">
        <v>273</v>
      </c>
      <c r="AE1039" s="1272"/>
    </row>
    <row r="1040" spans="20:32" ht="13.5" thickBot="1">
      <c r="T1040" s="115" t="s">
        <v>84</v>
      </c>
      <c r="U1040" s="116">
        <v>5</v>
      </c>
      <c r="W1040" s="111" t="s">
        <v>688</v>
      </c>
      <c r="X1040" s="112">
        <v>1</v>
      </c>
      <c r="Y1040" s="109">
        <v>126</v>
      </c>
      <c r="AD1040" s="111" t="s">
        <v>84</v>
      </c>
      <c r="AE1040" s="112">
        <v>1</v>
      </c>
      <c r="AF1040" s="109">
        <v>127</v>
      </c>
    </row>
    <row r="1041" spans="13:32" ht="5.25" customHeight="1" thickTop="1" thickBot="1"/>
    <row r="1042" spans="13:32" ht="13.5" thickTop="1">
      <c r="M1042" s="1268" t="s">
        <v>540</v>
      </c>
      <c r="N1042" s="1269"/>
      <c r="P1042" s="1266" t="s">
        <v>75</v>
      </c>
      <c r="Q1042" s="1267"/>
      <c r="W1042" s="1271" t="s">
        <v>485</v>
      </c>
      <c r="X1042" s="1272"/>
    </row>
    <row r="1043" spans="13:32" ht="13.5" thickBot="1">
      <c r="M1043" s="481" t="s">
        <v>109</v>
      </c>
      <c r="N1043" s="474" t="s">
        <v>1088</v>
      </c>
      <c r="P1043" s="388" t="s">
        <v>688</v>
      </c>
      <c r="Q1043" s="473" t="s">
        <v>1052</v>
      </c>
      <c r="R1043" s="109">
        <v>113</v>
      </c>
      <c r="W1043" s="111" t="s">
        <v>84</v>
      </c>
      <c r="X1043" s="112">
        <v>5</v>
      </c>
      <c r="Y1043" s="109">
        <v>114</v>
      </c>
    </row>
    <row r="1044" spans="13:32" ht="5.25" customHeight="1" thickTop="1" thickBot="1"/>
    <row r="1045" spans="13:32">
      <c r="W1045" s="1271" t="s">
        <v>336</v>
      </c>
      <c r="X1045" s="1272"/>
    </row>
    <row r="1046" spans="13:32" ht="13.5" thickBot="1">
      <c r="W1046" s="111" t="s">
        <v>84</v>
      </c>
      <c r="X1046" s="112">
        <v>5</v>
      </c>
      <c r="Y1046" s="109">
        <v>115</v>
      </c>
    </row>
    <row r="1047" spans="13:32" ht="5.25" customHeight="1" thickBot="1"/>
    <row r="1048" spans="13:32" ht="13.5" thickTop="1">
      <c r="T1048" s="1273" t="s">
        <v>541</v>
      </c>
      <c r="U1048" s="1274"/>
      <c r="W1048" s="1271" t="s">
        <v>342</v>
      </c>
      <c r="X1048" s="1272"/>
      <c r="AD1048" s="1271" t="s">
        <v>513</v>
      </c>
      <c r="AE1048" s="1272"/>
    </row>
    <row r="1049" spans="13:32" ht="13.5" thickBot="1">
      <c r="T1049" s="115" t="s">
        <v>84</v>
      </c>
      <c r="U1049" s="116">
        <v>1</v>
      </c>
      <c r="W1049" s="111" t="s">
        <v>688</v>
      </c>
      <c r="X1049" s="112">
        <v>1</v>
      </c>
      <c r="Y1049" s="109">
        <v>116</v>
      </c>
      <c r="AD1049" s="111" t="s">
        <v>84</v>
      </c>
      <c r="AE1049" s="112">
        <v>1</v>
      </c>
      <c r="AF1049" s="109">
        <v>117</v>
      </c>
    </row>
    <row r="1050" spans="13:32" ht="5.25" customHeight="1" thickTop="1" thickBot="1"/>
    <row r="1051" spans="13:32" ht="13.5" thickTop="1">
      <c r="T1051" s="1268" t="s">
        <v>542</v>
      </c>
      <c r="U1051" s="1269"/>
      <c r="W1051" s="1266" t="s">
        <v>608</v>
      </c>
      <c r="X1051" s="1267"/>
      <c r="AD1051" s="1271" t="s">
        <v>513</v>
      </c>
      <c r="AE1051" s="1272"/>
    </row>
    <row r="1052" spans="13:32" ht="13.5" thickBot="1">
      <c r="T1052" s="481" t="s">
        <v>109</v>
      </c>
      <c r="U1052" s="474" t="s">
        <v>1052</v>
      </c>
      <c r="W1052" s="388" t="s">
        <v>688</v>
      </c>
      <c r="X1052" s="473" t="s">
        <v>1052</v>
      </c>
      <c r="Y1052" s="109">
        <v>118</v>
      </c>
      <c r="AD1052" s="111" t="s">
        <v>84</v>
      </c>
      <c r="AE1052" s="112">
        <v>1</v>
      </c>
      <c r="AF1052" s="109">
        <v>119</v>
      </c>
    </row>
    <row r="1053" spans="13:32" ht="5.25" customHeight="1" thickTop="1" thickBot="1"/>
    <row r="1054" spans="13:32" ht="13.5" thickTop="1">
      <c r="T1054" s="1268" t="s">
        <v>543</v>
      </c>
      <c r="U1054" s="1269"/>
      <c r="W1054" s="1266" t="s">
        <v>609</v>
      </c>
      <c r="X1054" s="1267"/>
      <c r="AD1054" s="1271" t="s">
        <v>513</v>
      </c>
      <c r="AE1054" s="1272"/>
    </row>
    <row r="1055" spans="13:32" ht="13.5" thickBot="1">
      <c r="T1055" s="481" t="s">
        <v>109</v>
      </c>
      <c r="U1055" s="474" t="s">
        <v>1075</v>
      </c>
      <c r="W1055" s="388" t="s">
        <v>688</v>
      </c>
      <c r="X1055" s="473" t="s">
        <v>1052</v>
      </c>
      <c r="Y1055" s="109">
        <v>120</v>
      </c>
      <c r="AD1055" s="111" t="s">
        <v>84</v>
      </c>
      <c r="AE1055" s="112">
        <v>1</v>
      </c>
      <c r="AF1055" s="109">
        <v>121</v>
      </c>
    </row>
    <row r="1056" spans="13:32" ht="5.25" customHeight="1" thickTop="1" thickBot="1"/>
    <row r="1057" spans="20:32">
      <c r="AD1057" s="1271" t="s">
        <v>232</v>
      </c>
      <c r="AE1057" s="1272"/>
    </row>
    <row r="1058" spans="20:32" ht="13.5" thickBot="1">
      <c r="AD1058" s="111" t="s">
        <v>84</v>
      </c>
      <c r="AE1058" s="112">
        <v>1</v>
      </c>
      <c r="AF1058" s="109">
        <v>122</v>
      </c>
    </row>
    <row r="1059" spans="20:32" ht="5.25" customHeight="1" thickBot="1"/>
    <row r="1060" spans="20:32">
      <c r="AD1060" s="1271" t="s">
        <v>336</v>
      </c>
      <c r="AE1060" s="1272"/>
    </row>
    <row r="1061" spans="20:32" ht="13.5" thickBot="1">
      <c r="AD1061" s="111" t="s">
        <v>84</v>
      </c>
      <c r="AE1061" s="112">
        <v>1</v>
      </c>
      <c r="AF1061" s="109">
        <v>123</v>
      </c>
    </row>
    <row r="1062" spans="20:32" ht="5.25" customHeight="1" thickBot="1"/>
    <row r="1063" spans="20:32" ht="13.5" thickTop="1">
      <c r="T1063" s="1268" t="s">
        <v>543</v>
      </c>
      <c r="U1063" s="1269"/>
      <c r="W1063" s="1266" t="s">
        <v>473</v>
      </c>
      <c r="X1063" s="1267"/>
      <c r="AD1063" s="1271" t="s">
        <v>513</v>
      </c>
      <c r="AE1063" s="1272"/>
    </row>
    <row r="1064" spans="20:32" ht="13.5" thickBot="1">
      <c r="T1064" s="472" t="s">
        <v>688</v>
      </c>
      <c r="U1064" s="474" t="s">
        <v>1084</v>
      </c>
      <c r="W1064" s="388" t="s">
        <v>688</v>
      </c>
      <c r="X1064" s="473" t="s">
        <v>1052</v>
      </c>
      <c r="Y1064" s="109">
        <v>120</v>
      </c>
      <c r="AD1064" s="111" t="s">
        <v>84</v>
      </c>
      <c r="AE1064" s="112">
        <v>1</v>
      </c>
      <c r="AF1064" s="109">
        <v>121</v>
      </c>
    </row>
    <row r="1065" spans="20:32" ht="5.25" customHeight="1" thickTop="1" thickBot="1"/>
    <row r="1066" spans="20:32">
      <c r="AD1066" s="1271" t="s">
        <v>232</v>
      </c>
      <c r="AE1066" s="1272"/>
    </row>
    <row r="1067" spans="20:32" ht="13.5" thickBot="1">
      <c r="AD1067" s="111" t="s">
        <v>84</v>
      </c>
      <c r="AE1067" s="112">
        <v>1</v>
      </c>
      <c r="AF1067" s="109">
        <v>122</v>
      </c>
    </row>
    <row r="1068" spans="20:32" ht="5.25" customHeight="1" thickBot="1"/>
    <row r="1069" spans="20:32">
      <c r="AD1069" s="1271" t="s">
        <v>336</v>
      </c>
      <c r="AE1069" s="1272"/>
    </row>
    <row r="1070" spans="20:32" ht="13.5" thickBot="1">
      <c r="AD1070" s="111" t="s">
        <v>84</v>
      </c>
      <c r="AE1070" s="112">
        <v>1</v>
      </c>
      <c r="AF1070" s="109">
        <v>123</v>
      </c>
    </row>
    <row r="1071" spans="20:32" ht="5.25" customHeight="1" thickBot="1"/>
    <row r="1072" spans="20:32" ht="13.5" thickTop="1">
      <c r="T1072" s="1273" t="s">
        <v>544</v>
      </c>
      <c r="U1072" s="1274"/>
      <c r="W1072" s="1271" t="s">
        <v>519</v>
      </c>
      <c r="X1072" s="1272"/>
      <c r="AD1072" s="1271" t="s">
        <v>513</v>
      </c>
      <c r="AE1072" s="1272"/>
    </row>
    <row r="1073" spans="13:32" ht="13.5" thickBot="1">
      <c r="T1073" s="115" t="s">
        <v>84</v>
      </c>
      <c r="U1073" s="116">
        <v>1</v>
      </c>
      <c r="W1073" s="111" t="s">
        <v>688</v>
      </c>
      <c r="X1073" s="112">
        <v>1</v>
      </c>
      <c r="Y1073" s="109">
        <v>124</v>
      </c>
      <c r="AD1073" s="111" t="s">
        <v>84</v>
      </c>
      <c r="AE1073" s="112">
        <v>1</v>
      </c>
      <c r="AF1073" s="109">
        <v>125</v>
      </c>
    </row>
    <row r="1074" spans="13:32" ht="5.25" customHeight="1" thickTop="1" thickBot="1"/>
    <row r="1075" spans="13:32" ht="13.5" thickTop="1">
      <c r="T1075" s="1273" t="s">
        <v>545</v>
      </c>
      <c r="U1075" s="1274"/>
      <c r="W1075" s="1271" t="s">
        <v>343</v>
      </c>
      <c r="X1075" s="1272"/>
      <c r="AD1075" s="1271" t="s">
        <v>273</v>
      </c>
      <c r="AE1075" s="1272"/>
    </row>
    <row r="1076" spans="13:32" ht="13.5" thickBot="1">
      <c r="T1076" s="115" t="s">
        <v>84</v>
      </c>
      <c r="U1076" s="116">
        <v>5</v>
      </c>
      <c r="W1076" s="111" t="s">
        <v>688</v>
      </c>
      <c r="X1076" s="112">
        <v>1</v>
      </c>
      <c r="Y1076" s="109">
        <v>126</v>
      </c>
      <c r="AD1076" s="111" t="s">
        <v>84</v>
      </c>
      <c r="AE1076" s="112">
        <v>1</v>
      </c>
      <c r="AF1076" s="109">
        <v>127</v>
      </c>
    </row>
    <row r="1077" spans="13:32" ht="5.25" customHeight="1" thickTop="1" thickBot="1"/>
    <row r="1078" spans="13:32" ht="13.5" thickTop="1">
      <c r="M1078" s="1268" t="s">
        <v>540</v>
      </c>
      <c r="N1078" s="1269"/>
      <c r="P1078" s="1266" t="s">
        <v>75</v>
      </c>
      <c r="Q1078" s="1267"/>
      <c r="W1078" s="1271" t="s">
        <v>485</v>
      </c>
      <c r="X1078" s="1272"/>
    </row>
    <row r="1079" spans="13:32" ht="13.5" thickBot="1">
      <c r="M1079" s="481" t="s">
        <v>109</v>
      </c>
      <c r="N1079" s="474" t="s">
        <v>1089</v>
      </c>
      <c r="P1079" s="388" t="s">
        <v>688</v>
      </c>
      <c r="Q1079" s="473" t="s">
        <v>1052</v>
      </c>
      <c r="R1079" s="109">
        <v>113</v>
      </c>
      <c r="W1079" s="111" t="s">
        <v>84</v>
      </c>
      <c r="X1079" s="112">
        <v>5</v>
      </c>
      <c r="Y1079" s="109">
        <v>114</v>
      </c>
    </row>
    <row r="1080" spans="13:32" ht="5.25" customHeight="1" thickTop="1" thickBot="1"/>
    <row r="1081" spans="13:32">
      <c r="W1081" s="1271" t="s">
        <v>336</v>
      </c>
      <c r="X1081" s="1272"/>
    </row>
    <row r="1082" spans="13:32" ht="13.5" thickBot="1">
      <c r="W1082" s="111" t="s">
        <v>84</v>
      </c>
      <c r="X1082" s="112">
        <v>5</v>
      </c>
      <c r="Y1082" s="109">
        <v>115</v>
      </c>
    </row>
    <row r="1083" spans="13:32" ht="5.25" customHeight="1" thickBot="1"/>
    <row r="1084" spans="13:32" ht="13.5" thickTop="1">
      <c r="T1084" s="1273" t="s">
        <v>541</v>
      </c>
      <c r="U1084" s="1274"/>
      <c r="W1084" s="1271" t="s">
        <v>342</v>
      </c>
      <c r="X1084" s="1272"/>
      <c r="AD1084" s="1271" t="s">
        <v>513</v>
      </c>
      <c r="AE1084" s="1272"/>
    </row>
    <row r="1085" spans="13:32" ht="13.5" thickBot="1">
      <c r="T1085" s="115" t="s">
        <v>84</v>
      </c>
      <c r="U1085" s="116">
        <v>1</v>
      </c>
      <c r="W1085" s="111" t="s">
        <v>688</v>
      </c>
      <c r="X1085" s="112">
        <v>1</v>
      </c>
      <c r="Y1085" s="109">
        <v>116</v>
      </c>
      <c r="AD1085" s="111" t="s">
        <v>84</v>
      </c>
      <c r="AE1085" s="112">
        <v>1</v>
      </c>
      <c r="AF1085" s="109">
        <v>117</v>
      </c>
    </row>
    <row r="1086" spans="13:32" ht="5.25" customHeight="1" thickTop="1" thickBot="1"/>
    <row r="1087" spans="13:32" ht="13.5" thickTop="1">
      <c r="T1087" s="1268" t="s">
        <v>542</v>
      </c>
      <c r="U1087" s="1269"/>
      <c r="W1087" s="1266" t="s">
        <v>608</v>
      </c>
      <c r="X1087" s="1267"/>
      <c r="AD1087" s="1271" t="s">
        <v>513</v>
      </c>
      <c r="AE1087" s="1272"/>
    </row>
    <row r="1088" spans="13:32" ht="13.5" thickBot="1">
      <c r="T1088" s="481" t="s">
        <v>109</v>
      </c>
      <c r="U1088" s="474" t="s">
        <v>1052</v>
      </c>
      <c r="W1088" s="388" t="s">
        <v>688</v>
      </c>
      <c r="X1088" s="473" t="s">
        <v>1052</v>
      </c>
      <c r="Y1088" s="109">
        <v>118</v>
      </c>
      <c r="AD1088" s="111" t="s">
        <v>84</v>
      </c>
      <c r="AE1088" s="112">
        <v>1</v>
      </c>
      <c r="AF1088" s="109">
        <v>119</v>
      </c>
    </row>
    <row r="1089" spans="20:32" ht="5.25" customHeight="1" thickTop="1" thickBot="1"/>
    <row r="1090" spans="20:32" ht="13.5" thickTop="1">
      <c r="T1090" s="1268" t="s">
        <v>543</v>
      </c>
      <c r="U1090" s="1269"/>
      <c r="W1090" s="1266" t="s">
        <v>609</v>
      </c>
      <c r="X1090" s="1267"/>
      <c r="AD1090" s="1271" t="s">
        <v>513</v>
      </c>
      <c r="AE1090" s="1272"/>
    </row>
    <row r="1091" spans="20:32" ht="13.5" thickBot="1">
      <c r="T1091" s="481" t="s">
        <v>109</v>
      </c>
      <c r="U1091" s="474" t="s">
        <v>1075</v>
      </c>
      <c r="W1091" s="388" t="s">
        <v>688</v>
      </c>
      <c r="X1091" s="473" t="s">
        <v>1052</v>
      </c>
      <c r="Y1091" s="109">
        <v>120</v>
      </c>
      <c r="AD1091" s="111" t="s">
        <v>84</v>
      </c>
      <c r="AE1091" s="112">
        <v>1</v>
      </c>
      <c r="AF1091" s="109">
        <v>121</v>
      </c>
    </row>
    <row r="1092" spans="20:32" ht="5.25" customHeight="1" thickTop="1" thickBot="1"/>
    <row r="1093" spans="20:32">
      <c r="AD1093" s="1271" t="s">
        <v>232</v>
      </c>
      <c r="AE1093" s="1272"/>
    </row>
    <row r="1094" spans="20:32" ht="13.5" thickBot="1">
      <c r="AD1094" s="111" t="s">
        <v>84</v>
      </c>
      <c r="AE1094" s="112">
        <v>1</v>
      </c>
      <c r="AF1094" s="109">
        <v>122</v>
      </c>
    </row>
    <row r="1095" spans="20:32" ht="5.25" customHeight="1" thickBot="1"/>
    <row r="1096" spans="20:32">
      <c r="AD1096" s="1271" t="s">
        <v>336</v>
      </c>
      <c r="AE1096" s="1272"/>
    </row>
    <row r="1097" spans="20:32" ht="13.5" thickBot="1">
      <c r="AD1097" s="111" t="s">
        <v>84</v>
      </c>
      <c r="AE1097" s="112">
        <v>1</v>
      </c>
      <c r="AF1097" s="109">
        <v>123</v>
      </c>
    </row>
    <row r="1098" spans="20:32" ht="5.25" customHeight="1" thickBot="1"/>
    <row r="1099" spans="20:32" ht="13.5" thickTop="1">
      <c r="T1099" s="1268" t="s">
        <v>543</v>
      </c>
      <c r="U1099" s="1269"/>
      <c r="W1099" s="1266" t="s">
        <v>473</v>
      </c>
      <c r="X1099" s="1267"/>
      <c r="AD1099" s="1271" t="s">
        <v>513</v>
      </c>
      <c r="AE1099" s="1272"/>
    </row>
    <row r="1100" spans="20:32" ht="13.5" thickBot="1">
      <c r="T1100" s="472" t="s">
        <v>688</v>
      </c>
      <c r="U1100" s="474" t="s">
        <v>1084</v>
      </c>
      <c r="W1100" s="388" t="s">
        <v>688</v>
      </c>
      <c r="X1100" s="473" t="s">
        <v>1052</v>
      </c>
      <c r="Y1100" s="109">
        <v>120</v>
      </c>
      <c r="AD1100" s="111" t="s">
        <v>84</v>
      </c>
      <c r="AE1100" s="112">
        <v>1</v>
      </c>
      <c r="AF1100" s="109">
        <v>121</v>
      </c>
    </row>
    <row r="1101" spans="20:32" ht="5.25" customHeight="1" thickTop="1" thickBot="1"/>
    <row r="1102" spans="20:32">
      <c r="AD1102" s="1271" t="s">
        <v>232</v>
      </c>
      <c r="AE1102" s="1272"/>
    </row>
    <row r="1103" spans="20:32" ht="13.5" thickBot="1">
      <c r="AD1103" s="111" t="s">
        <v>84</v>
      </c>
      <c r="AE1103" s="112">
        <v>1</v>
      </c>
      <c r="AF1103" s="109">
        <v>122</v>
      </c>
    </row>
    <row r="1104" spans="20:32" ht="5.25" customHeight="1" thickBot="1"/>
    <row r="1105" spans="13:32">
      <c r="AD1105" s="1271" t="s">
        <v>336</v>
      </c>
      <c r="AE1105" s="1272"/>
    </row>
    <row r="1106" spans="13:32" ht="13.5" thickBot="1">
      <c r="AD1106" s="111" t="s">
        <v>84</v>
      </c>
      <c r="AE1106" s="112">
        <v>1</v>
      </c>
      <c r="AF1106" s="109">
        <v>123</v>
      </c>
    </row>
    <row r="1107" spans="13:32" ht="5.25" customHeight="1" thickBot="1"/>
    <row r="1108" spans="13:32" ht="13.5" thickTop="1">
      <c r="T1108" s="1273" t="s">
        <v>544</v>
      </c>
      <c r="U1108" s="1274"/>
      <c r="W1108" s="1271" t="s">
        <v>519</v>
      </c>
      <c r="X1108" s="1272"/>
      <c r="AD1108" s="1271" t="s">
        <v>513</v>
      </c>
      <c r="AE1108" s="1272"/>
    </row>
    <row r="1109" spans="13:32" ht="13.5" thickBot="1">
      <c r="T1109" s="115" t="s">
        <v>84</v>
      </c>
      <c r="U1109" s="116">
        <v>1</v>
      </c>
      <c r="W1109" s="111" t="s">
        <v>688</v>
      </c>
      <c r="X1109" s="112">
        <v>1</v>
      </c>
      <c r="Y1109" s="109">
        <v>124</v>
      </c>
      <c r="AD1109" s="111" t="s">
        <v>84</v>
      </c>
      <c r="AE1109" s="112">
        <v>1</v>
      </c>
      <c r="AF1109" s="109">
        <v>125</v>
      </c>
    </row>
    <row r="1110" spans="13:32" ht="5.25" customHeight="1" thickTop="1" thickBot="1"/>
    <row r="1111" spans="13:32" ht="13.5" thickTop="1">
      <c r="T1111" s="1273" t="s">
        <v>545</v>
      </c>
      <c r="U1111" s="1274"/>
      <c r="W1111" s="1271" t="s">
        <v>343</v>
      </c>
      <c r="X1111" s="1272"/>
      <c r="AD1111" s="1271" t="s">
        <v>273</v>
      </c>
      <c r="AE1111" s="1272"/>
    </row>
    <row r="1112" spans="13:32" ht="13.5" thickBot="1">
      <c r="T1112" s="115" t="s">
        <v>84</v>
      </c>
      <c r="U1112" s="116">
        <v>5</v>
      </c>
      <c r="W1112" s="111" t="s">
        <v>688</v>
      </c>
      <c r="X1112" s="112">
        <v>1</v>
      </c>
      <c r="Y1112" s="109">
        <v>126</v>
      </c>
      <c r="AD1112" s="111" t="s">
        <v>84</v>
      </c>
      <c r="AE1112" s="112">
        <v>1</v>
      </c>
      <c r="AF1112" s="109">
        <v>127</v>
      </c>
    </row>
    <row r="1113" spans="13:32" ht="5.25" customHeight="1" thickTop="1" thickBot="1"/>
    <row r="1114" spans="13:32" ht="13.5" thickTop="1">
      <c r="M1114" s="1273" t="s">
        <v>546</v>
      </c>
      <c r="N1114" s="1274"/>
      <c r="P1114" s="1271" t="s">
        <v>498</v>
      </c>
      <c r="Q1114" s="1272"/>
      <c r="T1114" s="1273" t="s">
        <v>547</v>
      </c>
      <c r="U1114" s="1274"/>
      <c r="W1114" s="1271" t="s">
        <v>206</v>
      </c>
      <c r="X1114" s="1272"/>
      <c r="AD1114" s="1271" t="s">
        <v>336</v>
      </c>
      <c r="AE1114" s="1272"/>
    </row>
    <row r="1115" spans="13:32" ht="13.5" thickBot="1">
      <c r="M1115" s="115" t="s">
        <v>84</v>
      </c>
      <c r="N1115" s="116">
        <v>10</v>
      </c>
      <c r="P1115" s="111" t="s">
        <v>688</v>
      </c>
      <c r="Q1115" s="112">
        <v>1</v>
      </c>
      <c r="R1115" s="109">
        <v>128</v>
      </c>
      <c r="T1115" s="115" t="s">
        <v>84</v>
      </c>
      <c r="U1115" s="116">
        <v>10</v>
      </c>
      <c r="W1115" s="111" t="s">
        <v>688</v>
      </c>
      <c r="X1115" s="112">
        <v>1</v>
      </c>
      <c r="Y1115" s="109">
        <v>129</v>
      </c>
      <c r="AD1115" s="111" t="s">
        <v>84</v>
      </c>
      <c r="AE1115" s="112">
        <v>5</v>
      </c>
      <c r="AF1115" s="109">
        <v>130</v>
      </c>
    </row>
    <row r="1116" spans="13:32" ht="5.25" customHeight="1" thickTop="1" thickBot="1"/>
    <row r="1117" spans="13:32" ht="13.5" thickTop="1">
      <c r="M1117" s="1273" t="s">
        <v>548</v>
      </c>
      <c r="N1117" s="1274"/>
      <c r="P1117" s="1271" t="s">
        <v>501</v>
      </c>
      <c r="Q1117" s="1272"/>
      <c r="W1117" s="1271" t="s">
        <v>206</v>
      </c>
      <c r="X1117" s="1272"/>
    </row>
    <row r="1118" spans="13:32" ht="13.5" thickBot="1">
      <c r="M1118" s="115" t="s">
        <v>84</v>
      </c>
      <c r="N1118" s="116">
        <v>5</v>
      </c>
      <c r="P1118" s="111" t="s">
        <v>688</v>
      </c>
      <c r="Q1118" s="112">
        <v>1</v>
      </c>
      <c r="R1118" s="109">
        <v>131</v>
      </c>
      <c r="W1118" s="111" t="s">
        <v>84</v>
      </c>
      <c r="X1118" s="112">
        <v>2</v>
      </c>
      <c r="Y1118" s="109">
        <v>132</v>
      </c>
    </row>
    <row r="1119" spans="13:32" ht="5.25" customHeight="1" thickTop="1" thickBot="1"/>
    <row r="1120" spans="13:32" ht="13.5" thickTop="1">
      <c r="M1120" s="1273" t="s">
        <v>549</v>
      </c>
      <c r="N1120" s="1274"/>
      <c r="P1120" s="1271" t="s">
        <v>522</v>
      </c>
      <c r="Q1120" s="1272"/>
      <c r="W1120" s="1271" t="s">
        <v>338</v>
      </c>
      <c r="X1120" s="1272"/>
    </row>
    <row r="1121" spans="3:34" ht="13.5" thickBot="1">
      <c r="M1121" s="115" t="s">
        <v>84</v>
      </c>
      <c r="N1121" s="116">
        <v>100</v>
      </c>
      <c r="P1121" s="111" t="s">
        <v>688</v>
      </c>
      <c r="Q1121" s="112">
        <v>1</v>
      </c>
      <c r="R1121" s="109">
        <v>133</v>
      </c>
      <c r="W1121" s="111" t="s">
        <v>84</v>
      </c>
      <c r="X1121" s="112">
        <v>5</v>
      </c>
      <c r="Y1121" s="109">
        <v>134</v>
      </c>
    </row>
    <row r="1122" spans="3:34" ht="5.25" customHeight="1" thickTop="1" thickBot="1"/>
    <row r="1123" spans="3:34">
      <c r="W1123" s="1271" t="s">
        <v>336</v>
      </c>
      <c r="X1123" s="1272"/>
    </row>
    <row r="1124" spans="3:34" ht="13.5" thickBot="1">
      <c r="W1124" s="111" t="s">
        <v>84</v>
      </c>
      <c r="X1124" s="112">
        <v>5</v>
      </c>
      <c r="Y1124" s="109">
        <v>135</v>
      </c>
    </row>
    <row r="1125" spans="3:34" ht="5.25" customHeight="1" thickBot="1"/>
    <row r="1126" spans="3:34">
      <c r="W1126" s="1271" t="s">
        <v>337</v>
      </c>
      <c r="X1126" s="1272"/>
    </row>
    <row r="1127" spans="3:34" ht="13.5" thickBot="1">
      <c r="W1127" s="111" t="s">
        <v>84</v>
      </c>
      <c r="X1127" s="112">
        <v>5</v>
      </c>
      <c r="Y1127" s="109">
        <v>136</v>
      </c>
    </row>
    <row r="1128" spans="3:34">
      <c r="F1128" s="117"/>
      <c r="G1128" s="117"/>
      <c r="I1128" s="117"/>
      <c r="J1128" s="117"/>
      <c r="K1128" s="109"/>
      <c r="P1128" s="117"/>
      <c r="Q1128" s="117"/>
      <c r="R1128" s="109"/>
    </row>
    <row r="1129" spans="3:34" ht="15.5" customHeight="1">
      <c r="C1129" s="1291" t="s">
        <v>5995</v>
      </c>
      <c r="D1129" s="1291"/>
      <c r="E1129" s="1291"/>
      <c r="F1129" s="1291"/>
      <c r="G1129" s="1291"/>
      <c r="H1129" s="1291"/>
      <c r="I1129" s="1291"/>
      <c r="J1129" s="1291"/>
      <c r="K1129" s="1291"/>
      <c r="L1129" s="1291"/>
      <c r="M1129" s="1291"/>
      <c r="N1129" s="1291"/>
      <c r="O1129" s="1291"/>
      <c r="P1129" s="1291"/>
      <c r="Q1129" s="1291"/>
      <c r="R1129" s="1291"/>
      <c r="S1129" s="1291"/>
      <c r="T1129" s="1291"/>
      <c r="U1129" s="1291"/>
      <c r="V1129" s="1291"/>
      <c r="W1129" s="1291"/>
      <c r="X1129" s="1291"/>
      <c r="Y1129" s="1291"/>
      <c r="Z1129" s="1291"/>
      <c r="AA1129" s="1291"/>
      <c r="AB1129" s="1291"/>
      <c r="AC1129" s="1291"/>
      <c r="AD1129" s="1291"/>
      <c r="AE1129" s="1291"/>
      <c r="AF1129" s="1291"/>
      <c r="AG1129" s="1291"/>
      <c r="AH1129" s="1291"/>
    </row>
    <row r="1130" spans="3:34" ht="15.5" customHeight="1">
      <c r="C1130" s="1291" t="s">
        <v>3978</v>
      </c>
      <c r="D1130" s="1291"/>
      <c r="E1130" s="1291"/>
      <c r="F1130" s="1291"/>
      <c r="G1130" s="1291"/>
      <c r="H1130" s="1291"/>
      <c r="I1130" s="1291"/>
      <c r="J1130" s="1291"/>
      <c r="K1130" s="1291"/>
      <c r="L1130" s="1291"/>
      <c r="M1130" s="1291"/>
      <c r="N1130" s="1291"/>
      <c r="O1130" s="1291"/>
      <c r="P1130" s="1291"/>
      <c r="Q1130" s="1291"/>
      <c r="R1130" s="1291"/>
      <c r="S1130" s="1291"/>
      <c r="T1130" s="1291"/>
      <c r="U1130" s="1291"/>
      <c r="V1130" s="1291"/>
      <c r="W1130" s="1291"/>
      <c r="X1130" s="1291"/>
      <c r="Y1130" s="1291"/>
      <c r="Z1130" s="1291"/>
      <c r="AA1130" s="1291"/>
      <c r="AB1130" s="1291"/>
      <c r="AC1130" s="1291"/>
      <c r="AD1130" s="1291"/>
      <c r="AE1130" s="1291"/>
      <c r="AF1130" s="1291"/>
      <c r="AG1130" s="1291"/>
      <c r="AH1130" s="1291"/>
    </row>
    <row r="1131" spans="3:34" ht="15.5" customHeight="1">
      <c r="C1131" s="1270" t="s">
        <v>5981</v>
      </c>
      <c r="D1131" s="1270"/>
      <c r="E1131" s="1270"/>
      <c r="F1131" s="1270"/>
      <c r="G1131" s="1270"/>
      <c r="H1131" s="1270"/>
      <c r="I1131" s="1270"/>
      <c r="J1131" s="1270"/>
      <c r="K1131" s="1270"/>
      <c r="L1131" s="1270"/>
      <c r="M1131" s="1270"/>
      <c r="N1131" s="1270"/>
      <c r="O1131" s="1270"/>
      <c r="P1131" s="1270"/>
      <c r="Q1131" s="1270"/>
      <c r="R1131" s="1270"/>
      <c r="S1131" s="1270"/>
      <c r="T1131" s="1270"/>
      <c r="U1131" s="1270"/>
      <c r="V1131" s="1270"/>
      <c r="W1131" s="1270"/>
      <c r="X1131" s="1270"/>
      <c r="Y1131" s="1270"/>
      <c r="Z1131" s="1270"/>
      <c r="AA1131" s="1270"/>
      <c r="AB1131" s="1270"/>
      <c r="AC1131" s="1270"/>
      <c r="AD1131" s="1270"/>
      <c r="AE1131" s="1270"/>
      <c r="AF1131" s="1270"/>
      <c r="AG1131" s="1270"/>
      <c r="AH1131" s="1270"/>
    </row>
    <row r="1132" spans="3:34" ht="16" thickBot="1">
      <c r="C1132" s="704"/>
      <c r="D1132" s="704"/>
      <c r="E1132" s="704"/>
      <c r="F1132" s="704"/>
      <c r="G1132" s="704"/>
      <c r="H1132" s="704"/>
      <c r="I1132" s="704"/>
      <c r="J1132" s="704"/>
      <c r="K1132" s="704"/>
      <c r="L1132" s="704"/>
      <c r="M1132" s="704"/>
      <c r="N1132" s="704"/>
      <c r="O1132" s="704"/>
      <c r="P1132" s="704"/>
      <c r="Q1132" s="704"/>
      <c r="R1132" s="704"/>
      <c r="S1132" s="704"/>
      <c r="T1132" s="704"/>
      <c r="U1132" s="704"/>
      <c r="V1132" s="704"/>
      <c r="W1132" s="704"/>
      <c r="X1132" s="704"/>
      <c r="Y1132" s="704"/>
      <c r="Z1132" s="704"/>
      <c r="AA1132" s="704"/>
      <c r="AB1132" s="704"/>
      <c r="AC1132" s="704"/>
      <c r="AD1132" s="704"/>
      <c r="AE1132" s="704"/>
      <c r="AF1132" s="704"/>
      <c r="AG1132" s="704"/>
      <c r="AH1132" s="704"/>
    </row>
    <row r="1133" spans="3:34" ht="13.5" thickTop="1">
      <c r="F1133" s="1268" t="s">
        <v>523</v>
      </c>
      <c r="G1133" s="1269"/>
      <c r="I1133" s="1266" t="s">
        <v>6027</v>
      </c>
      <c r="J1133" s="1267"/>
      <c r="P1133" s="1271" t="s">
        <v>524</v>
      </c>
      <c r="Q1133" s="1272"/>
    </row>
    <row r="1134" spans="3:34" ht="13.5" thickBot="1">
      <c r="F1134" s="481" t="s">
        <v>109</v>
      </c>
      <c r="G1134" s="113" t="s">
        <v>525</v>
      </c>
      <c r="I1134" s="388" t="s">
        <v>688</v>
      </c>
      <c r="J1134" s="473" t="s">
        <v>1052</v>
      </c>
      <c r="K1134" s="109">
        <v>67</v>
      </c>
      <c r="P1134" s="111" t="s">
        <v>84</v>
      </c>
      <c r="Q1134" s="112">
        <v>25</v>
      </c>
      <c r="R1134" s="109">
        <v>68</v>
      </c>
    </row>
    <row r="1135" spans="3:34" ht="5.25" customHeight="1" thickTop="1" thickBot="1"/>
    <row r="1136" spans="3:34">
      <c r="P1136" s="1266" t="s">
        <v>1077</v>
      </c>
      <c r="Q1136" s="1267"/>
    </row>
    <row r="1137" spans="16:18" ht="13.5" thickBot="1">
      <c r="P1137" s="388" t="s">
        <v>688</v>
      </c>
      <c r="Q1137" s="473" t="s">
        <v>1055</v>
      </c>
      <c r="R1137" s="109">
        <v>69</v>
      </c>
    </row>
    <row r="1138" spans="16:18" ht="5.25" customHeight="1" thickBot="1"/>
    <row r="1139" spans="16:18">
      <c r="P1139" s="1271" t="s">
        <v>559</v>
      </c>
      <c r="Q1139" s="1272"/>
    </row>
    <row r="1140" spans="16:18" ht="13.5" thickBot="1">
      <c r="P1140" s="111" t="s">
        <v>84</v>
      </c>
      <c r="Q1140" s="112">
        <v>10</v>
      </c>
      <c r="R1140" s="109">
        <v>70</v>
      </c>
    </row>
    <row r="1141" spans="16:18" ht="5.25" customHeight="1" thickBot="1"/>
    <row r="1142" spans="16:18">
      <c r="P1142" s="1266" t="s">
        <v>578</v>
      </c>
      <c r="Q1142" s="1267"/>
    </row>
    <row r="1143" spans="16:18" ht="13.5" thickBot="1">
      <c r="P1143" s="388" t="s">
        <v>688</v>
      </c>
      <c r="Q1143" s="473" t="s">
        <v>1062</v>
      </c>
      <c r="R1143" s="109">
        <v>71</v>
      </c>
    </row>
    <row r="1144" spans="16:18" ht="5.25" customHeight="1" thickBot="1"/>
    <row r="1145" spans="16:18">
      <c r="P1145" s="1271" t="s">
        <v>258</v>
      </c>
      <c r="Q1145" s="1272"/>
    </row>
    <row r="1146" spans="16:18" ht="13.5" thickBot="1">
      <c r="P1146" s="111" t="s">
        <v>84</v>
      </c>
      <c r="Q1146" s="112">
        <v>1</v>
      </c>
      <c r="R1146" s="109">
        <v>72</v>
      </c>
    </row>
    <row r="1147" spans="16:18" ht="5.25" customHeight="1" thickBot="1"/>
    <row r="1148" spans="16:18">
      <c r="P1148" s="1271" t="s">
        <v>485</v>
      </c>
      <c r="Q1148" s="1272"/>
    </row>
    <row r="1149" spans="16:18" ht="13.5" thickBot="1">
      <c r="P1149" s="111" t="s">
        <v>84</v>
      </c>
      <c r="Q1149" s="112">
        <v>5</v>
      </c>
      <c r="R1149" s="109">
        <v>73</v>
      </c>
    </row>
    <row r="1150" spans="16:18" ht="5.25" customHeight="1" thickBot="1"/>
    <row r="1151" spans="16:18">
      <c r="P1151" s="1271" t="s">
        <v>336</v>
      </c>
      <c r="Q1151" s="1272"/>
    </row>
    <row r="1152" spans="16:18" ht="13.5" thickBot="1">
      <c r="P1152" s="111" t="s">
        <v>84</v>
      </c>
      <c r="Q1152" s="112">
        <v>35</v>
      </c>
      <c r="R1152" s="109">
        <v>74</v>
      </c>
    </row>
    <row r="1153" spans="16:18" ht="5.25" customHeight="1" thickBot="1"/>
    <row r="1154" spans="16:18">
      <c r="P1154" s="1271" t="s">
        <v>506</v>
      </c>
      <c r="Q1154" s="1272"/>
    </row>
    <row r="1155" spans="16:18" ht="13.5" thickBot="1">
      <c r="P1155" s="111" t="s">
        <v>84</v>
      </c>
      <c r="Q1155" s="112" t="s">
        <v>525</v>
      </c>
      <c r="R1155" s="109">
        <v>75</v>
      </c>
    </row>
    <row r="1156" spans="16:18" ht="5.25" customHeight="1" thickBot="1"/>
    <row r="1157" spans="16:18">
      <c r="P1157" s="1271" t="s">
        <v>526</v>
      </c>
      <c r="Q1157" s="1272"/>
    </row>
    <row r="1158" spans="16:18" ht="13.5" thickBot="1">
      <c r="P1158" s="111" t="s">
        <v>84</v>
      </c>
      <c r="Q1158" s="112" t="s">
        <v>525</v>
      </c>
      <c r="R1158" s="109">
        <v>76</v>
      </c>
    </row>
    <row r="1159" spans="16:18" ht="5.25" customHeight="1" thickBot="1"/>
    <row r="1160" spans="16:18">
      <c r="P1160" s="1271" t="s">
        <v>527</v>
      </c>
      <c r="Q1160" s="1272"/>
    </row>
    <row r="1161" spans="16:18" ht="13.5" thickBot="1">
      <c r="P1161" s="111" t="s">
        <v>84</v>
      </c>
      <c r="Q1161" s="112">
        <v>1</v>
      </c>
      <c r="R1161" s="109">
        <v>77</v>
      </c>
    </row>
    <row r="1162" spans="16:18" ht="5.25" customHeight="1" thickBot="1"/>
    <row r="1163" spans="16:18">
      <c r="P1163" s="1271" t="s">
        <v>508</v>
      </c>
      <c r="Q1163" s="1272"/>
    </row>
    <row r="1164" spans="16:18" ht="13.5" thickBot="1">
      <c r="P1164" s="111" t="s">
        <v>84</v>
      </c>
      <c r="Q1164" s="112">
        <v>1</v>
      </c>
      <c r="R1164" s="109">
        <v>78</v>
      </c>
    </row>
    <row r="1165" spans="16:18" ht="5.25" customHeight="1" thickBot="1"/>
    <row r="1166" spans="16:18">
      <c r="P1166" s="1266" t="s">
        <v>581</v>
      </c>
      <c r="Q1166" s="1267"/>
    </row>
    <row r="1167" spans="16:18" ht="13.5" thickBot="1">
      <c r="P1167" s="114" t="s">
        <v>84</v>
      </c>
      <c r="Q1167" s="473" t="s">
        <v>1062</v>
      </c>
      <c r="R1167" s="109">
        <v>79</v>
      </c>
    </row>
    <row r="1168" spans="16:18" ht="5.25" customHeight="1" thickBot="1"/>
    <row r="1169" spans="13:25" ht="13.5" thickTop="1">
      <c r="M1169" s="1268" t="s">
        <v>528</v>
      </c>
      <c r="N1169" s="1269"/>
      <c r="P1169" s="1266" t="s">
        <v>588</v>
      </c>
      <c r="Q1169" s="1267"/>
      <c r="W1169" s="1271" t="s">
        <v>232</v>
      </c>
      <c r="X1169" s="1272"/>
    </row>
    <row r="1170" spans="13:25" ht="13.5" thickBot="1">
      <c r="M1170" s="472" t="s">
        <v>688</v>
      </c>
      <c r="N1170" s="474" t="s">
        <v>1056</v>
      </c>
      <c r="P1170" s="388" t="s">
        <v>688</v>
      </c>
      <c r="Q1170" s="473" t="s">
        <v>1052</v>
      </c>
      <c r="R1170" s="109">
        <v>80</v>
      </c>
      <c r="W1170" s="111" t="s">
        <v>84</v>
      </c>
      <c r="X1170" s="112">
        <v>1</v>
      </c>
      <c r="Y1170" s="109">
        <v>81</v>
      </c>
    </row>
    <row r="1171" spans="13:25" ht="5.25" customHeight="1" thickTop="1" thickBot="1"/>
    <row r="1172" spans="13:25" ht="13.5" thickTop="1">
      <c r="M1172" s="1273" t="s">
        <v>529</v>
      </c>
      <c r="N1172" s="1274"/>
      <c r="P1172" s="1271" t="s">
        <v>249</v>
      </c>
      <c r="Q1172" s="1272"/>
      <c r="W1172" s="1271" t="s">
        <v>336</v>
      </c>
      <c r="X1172" s="1272"/>
    </row>
    <row r="1173" spans="13:25" ht="13.5" thickBot="1">
      <c r="M1173" s="115" t="s">
        <v>84</v>
      </c>
      <c r="N1173" s="116">
        <v>10</v>
      </c>
      <c r="P1173" s="111" t="s">
        <v>688</v>
      </c>
      <c r="Q1173" s="112">
        <v>1</v>
      </c>
      <c r="R1173" s="109">
        <v>82</v>
      </c>
      <c r="W1173" s="111" t="s">
        <v>84</v>
      </c>
      <c r="X1173" s="112">
        <v>5</v>
      </c>
      <c r="Y1173" s="109">
        <v>83</v>
      </c>
    </row>
    <row r="1174" spans="13:25" ht="5.25" customHeight="1" thickTop="1" thickBot="1"/>
    <row r="1175" spans="13:25">
      <c r="W1175" s="1271" t="s">
        <v>258</v>
      </c>
      <c r="X1175" s="1272"/>
    </row>
    <row r="1176" spans="13:25" ht="13.5" thickBot="1">
      <c r="W1176" s="111" t="s">
        <v>84</v>
      </c>
      <c r="X1176" s="112">
        <v>1</v>
      </c>
      <c r="Y1176" s="109">
        <v>84</v>
      </c>
    </row>
    <row r="1177" spans="13:25" ht="5.25" customHeight="1" thickBot="1"/>
    <row r="1178" spans="13:25">
      <c r="W1178" s="1271" t="s">
        <v>273</v>
      </c>
      <c r="X1178" s="1272"/>
    </row>
    <row r="1179" spans="13:25" ht="13.5" thickBot="1">
      <c r="W1179" s="111" t="s">
        <v>84</v>
      </c>
      <c r="X1179" s="112">
        <v>1</v>
      </c>
      <c r="Y1179" s="109">
        <v>85</v>
      </c>
    </row>
    <row r="1180" spans="13:25" ht="5.25" customHeight="1" thickBot="1"/>
    <row r="1181" spans="13:25" ht="13.5" thickTop="1">
      <c r="M1181" s="1268" t="s">
        <v>530</v>
      </c>
      <c r="N1181" s="1269"/>
      <c r="P1181" s="1266" t="s">
        <v>305</v>
      </c>
      <c r="Q1181" s="1267"/>
      <c r="W1181" s="1271" t="s">
        <v>232</v>
      </c>
      <c r="X1181" s="1272"/>
    </row>
    <row r="1182" spans="13:25" ht="13.5" thickBot="1">
      <c r="M1182" s="472" t="s">
        <v>688</v>
      </c>
      <c r="N1182" s="474" t="s">
        <v>1072</v>
      </c>
      <c r="P1182" s="388" t="s">
        <v>688</v>
      </c>
      <c r="Q1182" s="473" t="s">
        <v>1052</v>
      </c>
      <c r="R1182" s="109">
        <v>86</v>
      </c>
      <c r="W1182" s="111" t="s">
        <v>84</v>
      </c>
      <c r="X1182" s="112">
        <v>1</v>
      </c>
      <c r="Y1182" s="109">
        <v>87</v>
      </c>
    </row>
    <row r="1183" spans="13:25" ht="5.25" customHeight="1" thickTop="1" thickBot="1"/>
    <row r="1184" spans="13:25">
      <c r="W1184" s="1271" t="s">
        <v>512</v>
      </c>
      <c r="X1184" s="1272"/>
    </row>
    <row r="1185" spans="13:25" ht="13.5" thickBot="1">
      <c r="W1185" s="111" t="s">
        <v>84</v>
      </c>
      <c r="X1185" s="112">
        <v>1</v>
      </c>
      <c r="Y1185" s="109">
        <v>88</v>
      </c>
    </row>
    <row r="1186" spans="13:25" ht="5.25" customHeight="1" thickBot="1"/>
    <row r="1187" spans="13:25">
      <c r="W1187" s="1271" t="s">
        <v>513</v>
      </c>
      <c r="X1187" s="1272"/>
    </row>
    <row r="1188" spans="13:25" ht="13.5" thickBot="1">
      <c r="W1188" s="111" t="s">
        <v>84</v>
      </c>
      <c r="X1188" s="112">
        <v>1</v>
      </c>
      <c r="Y1188" s="109">
        <v>89</v>
      </c>
    </row>
    <row r="1189" spans="13:25" ht="5.25" customHeight="1" thickBot="1"/>
    <row r="1190" spans="13:25">
      <c r="W1190" s="1271" t="s">
        <v>336</v>
      </c>
      <c r="X1190" s="1272"/>
    </row>
    <row r="1191" spans="13:25" ht="13.5" thickBot="1">
      <c r="W1191" s="111" t="s">
        <v>84</v>
      </c>
      <c r="X1191" s="112">
        <v>5</v>
      </c>
      <c r="Y1191" s="109">
        <v>90</v>
      </c>
    </row>
    <row r="1192" spans="13:25" ht="5.25" customHeight="1" thickBot="1"/>
    <row r="1193" spans="13:25" ht="13.5" thickTop="1">
      <c r="M1193" s="1268" t="s">
        <v>530</v>
      </c>
      <c r="N1193" s="1269"/>
      <c r="P1193" s="1266" t="s">
        <v>592</v>
      </c>
      <c r="Q1193" s="1267"/>
      <c r="W1193" s="1271" t="s">
        <v>232</v>
      </c>
      <c r="X1193" s="1272"/>
    </row>
    <row r="1194" spans="13:25" ht="13.5" thickBot="1">
      <c r="M1194" s="472" t="s">
        <v>688</v>
      </c>
      <c r="N1194" s="474" t="s">
        <v>1082</v>
      </c>
      <c r="P1194" s="388" t="s">
        <v>688</v>
      </c>
      <c r="Q1194" s="473" t="s">
        <v>1052</v>
      </c>
      <c r="R1194" s="109">
        <v>86</v>
      </c>
      <c r="W1194" s="111" t="s">
        <v>84</v>
      </c>
      <c r="X1194" s="112">
        <v>1</v>
      </c>
      <c r="Y1194" s="109">
        <v>87</v>
      </c>
    </row>
    <row r="1195" spans="13:25" ht="5.25" customHeight="1" thickTop="1" thickBot="1"/>
    <row r="1196" spans="13:25">
      <c r="W1196" s="1271" t="s">
        <v>512</v>
      </c>
      <c r="X1196" s="1272"/>
    </row>
    <row r="1197" spans="13:25" ht="13.5" thickBot="1">
      <c r="W1197" s="111" t="s">
        <v>84</v>
      </c>
      <c r="X1197" s="112">
        <v>1</v>
      </c>
      <c r="Y1197" s="109">
        <v>88</v>
      </c>
    </row>
    <row r="1198" spans="13:25" ht="5.25" customHeight="1" thickBot="1"/>
    <row r="1199" spans="13:25">
      <c r="W1199" s="1271" t="s">
        <v>513</v>
      </c>
      <c r="X1199" s="1272"/>
    </row>
    <row r="1200" spans="13:25" ht="13.5" thickBot="1">
      <c r="W1200" s="111" t="s">
        <v>84</v>
      </c>
      <c r="X1200" s="112">
        <v>1</v>
      </c>
      <c r="Y1200" s="109">
        <v>89</v>
      </c>
    </row>
    <row r="1201" spans="13:25" ht="5.25" customHeight="1" thickBot="1"/>
    <row r="1202" spans="13:25">
      <c r="W1202" s="1271" t="s">
        <v>336</v>
      </c>
      <c r="X1202" s="1272"/>
    </row>
    <row r="1203" spans="13:25" ht="13.5" thickBot="1">
      <c r="W1203" s="111" t="s">
        <v>84</v>
      </c>
      <c r="X1203" s="112">
        <v>5</v>
      </c>
      <c r="Y1203" s="109">
        <v>90</v>
      </c>
    </row>
    <row r="1204" spans="13:25" ht="5.25" customHeight="1" thickBot="1"/>
    <row r="1205" spans="13:25" ht="13.5" thickTop="1">
      <c r="M1205" s="1268" t="s">
        <v>531</v>
      </c>
      <c r="N1205" s="1269"/>
      <c r="P1205" s="1266" t="s">
        <v>465</v>
      </c>
      <c r="Q1205" s="1267"/>
      <c r="W1205" s="1266" t="s">
        <v>467</v>
      </c>
      <c r="X1205" s="1267"/>
    </row>
    <row r="1206" spans="13:25" ht="13.5" thickBot="1">
      <c r="M1206" s="481" t="s">
        <v>109</v>
      </c>
      <c r="N1206" s="474" t="s">
        <v>1055</v>
      </c>
      <c r="P1206" s="388" t="s">
        <v>688</v>
      </c>
      <c r="Q1206" s="473" t="s">
        <v>1052</v>
      </c>
      <c r="R1206" s="109">
        <v>91</v>
      </c>
      <c r="W1206" s="471" t="s">
        <v>109</v>
      </c>
      <c r="X1206" s="473" t="s">
        <v>1062</v>
      </c>
      <c r="Y1206" s="109">
        <v>92</v>
      </c>
    </row>
    <row r="1207" spans="13:25" ht="5.25" customHeight="1" thickTop="1" thickBot="1"/>
    <row r="1208" spans="13:25" ht="13.5" thickTop="1">
      <c r="M1208" s="1268" t="s">
        <v>531</v>
      </c>
      <c r="N1208" s="1269"/>
      <c r="P1208" s="1266" t="s">
        <v>597</v>
      </c>
      <c r="Q1208" s="1267"/>
      <c r="W1208" s="1266" t="s">
        <v>600</v>
      </c>
      <c r="X1208" s="1267"/>
    </row>
    <row r="1209" spans="13:25" ht="13.5" thickBot="1">
      <c r="M1209" s="481" t="s">
        <v>109</v>
      </c>
      <c r="N1209" s="474" t="s">
        <v>1056</v>
      </c>
      <c r="P1209" s="388" t="s">
        <v>688</v>
      </c>
      <c r="Q1209" s="473" t="s">
        <v>1052</v>
      </c>
      <c r="R1209" s="109">
        <v>91</v>
      </c>
      <c r="W1209" s="114" t="s">
        <v>84</v>
      </c>
      <c r="X1209" s="473" t="s">
        <v>1062</v>
      </c>
      <c r="Y1209" s="109">
        <v>92</v>
      </c>
    </row>
    <row r="1210" spans="13:25" ht="5.25" customHeight="1" thickTop="1" thickBot="1"/>
    <row r="1211" spans="13:25" ht="13.5" thickTop="1">
      <c r="M1211" s="1268" t="s">
        <v>531</v>
      </c>
      <c r="N1211" s="1269"/>
      <c r="P1211" s="1266" t="s">
        <v>8380</v>
      </c>
      <c r="Q1211" s="1267"/>
      <c r="W1211" s="1266" t="s">
        <v>188</v>
      </c>
      <c r="X1211" s="1267"/>
    </row>
    <row r="1212" spans="13:25" ht="13.5" thickBot="1">
      <c r="M1212" s="482" t="s">
        <v>84</v>
      </c>
      <c r="N1212" s="474" t="s">
        <v>1057</v>
      </c>
      <c r="P1212" s="388" t="s">
        <v>688</v>
      </c>
      <c r="Q1212" s="473" t="s">
        <v>1052</v>
      </c>
      <c r="R1212" s="109">
        <v>91</v>
      </c>
      <c r="W1212" s="114" t="s">
        <v>84</v>
      </c>
      <c r="X1212" s="473" t="s">
        <v>1062</v>
      </c>
      <c r="Y1212" s="109">
        <v>92</v>
      </c>
    </row>
    <row r="1213" spans="13:25" ht="5.25" customHeight="1" thickTop="1" thickBot="1"/>
    <row r="1214" spans="13:25" ht="13.5" thickTop="1">
      <c r="M1214" s="1268" t="s">
        <v>531</v>
      </c>
      <c r="N1214" s="1269"/>
      <c r="P1214" s="1266" t="s">
        <v>602</v>
      </c>
      <c r="Q1214" s="1267"/>
      <c r="W1214" s="1271" t="s">
        <v>336</v>
      </c>
      <c r="X1214" s="1272"/>
    </row>
    <row r="1215" spans="13:25" ht="13.5" thickBot="1">
      <c r="M1215" s="482" t="s">
        <v>84</v>
      </c>
      <c r="N1215" s="474" t="s">
        <v>1058</v>
      </c>
      <c r="P1215" s="388" t="s">
        <v>688</v>
      </c>
      <c r="Q1215" s="473" t="s">
        <v>1052</v>
      </c>
      <c r="R1215" s="109">
        <v>91</v>
      </c>
      <c r="W1215" s="111" t="s">
        <v>84</v>
      </c>
      <c r="X1215" s="112">
        <v>5</v>
      </c>
      <c r="Y1215" s="109">
        <v>92</v>
      </c>
    </row>
    <row r="1216" spans="13:25" ht="5.25" customHeight="1" thickTop="1" thickBot="1"/>
    <row r="1217" spans="13:32" ht="13.5" thickTop="1">
      <c r="M1217" s="1268" t="s">
        <v>531</v>
      </c>
      <c r="N1217" s="1269"/>
      <c r="P1217" s="1266" t="s">
        <v>1136</v>
      </c>
      <c r="Q1217" s="1267"/>
      <c r="W1217" s="1271" t="s">
        <v>336</v>
      </c>
      <c r="X1217" s="1272"/>
    </row>
    <row r="1218" spans="13:32" ht="13.5" thickBot="1">
      <c r="M1218" s="482" t="s">
        <v>84</v>
      </c>
      <c r="N1218" s="474" t="s">
        <v>1059</v>
      </c>
      <c r="P1218" s="388" t="s">
        <v>688</v>
      </c>
      <c r="Q1218" s="473" t="s">
        <v>1052</v>
      </c>
      <c r="R1218" s="109">
        <v>91</v>
      </c>
      <c r="W1218" s="111" t="s">
        <v>84</v>
      </c>
      <c r="X1218" s="112">
        <v>5</v>
      </c>
      <c r="Y1218" s="109">
        <v>92</v>
      </c>
    </row>
    <row r="1219" spans="13:32" ht="5.25" customHeight="1" thickTop="1" thickBot="1"/>
    <row r="1220" spans="13:32" ht="13.5" thickTop="1">
      <c r="M1220" s="1273" t="s">
        <v>532</v>
      </c>
      <c r="N1220" s="1274"/>
      <c r="P1220" s="1271" t="s">
        <v>503</v>
      </c>
      <c r="Q1220" s="1272"/>
      <c r="W1220" s="1271" t="s">
        <v>341</v>
      </c>
      <c r="X1220" s="1272"/>
    </row>
    <row r="1221" spans="13:32" ht="13.5" thickBot="1">
      <c r="M1221" s="115" t="s">
        <v>84</v>
      </c>
      <c r="N1221" s="116">
        <v>10</v>
      </c>
      <c r="P1221" s="111" t="s">
        <v>688</v>
      </c>
      <c r="Q1221" s="112">
        <v>1</v>
      </c>
      <c r="R1221" s="109">
        <v>93</v>
      </c>
      <c r="W1221" s="111" t="s">
        <v>84</v>
      </c>
      <c r="X1221" s="112">
        <v>10</v>
      </c>
      <c r="Y1221" s="109">
        <v>94</v>
      </c>
    </row>
    <row r="1222" spans="13:32" ht="5.25" customHeight="1" thickTop="1" thickBot="1"/>
    <row r="1223" spans="13:32" ht="13.5" thickTop="1">
      <c r="T1223" s="1273" t="s">
        <v>533</v>
      </c>
      <c r="U1223" s="1274"/>
      <c r="W1223" s="1271" t="s">
        <v>505</v>
      </c>
      <c r="X1223" s="1272"/>
      <c r="AD1223" s="1271" t="s">
        <v>338</v>
      </c>
      <c r="AE1223" s="1272"/>
    </row>
    <row r="1224" spans="13:32" ht="13.5" thickBot="1">
      <c r="T1224" s="115" t="s">
        <v>84</v>
      </c>
      <c r="U1224" s="116">
        <v>10</v>
      </c>
      <c r="W1224" s="111" t="s">
        <v>688</v>
      </c>
      <c r="X1224" s="112">
        <v>1</v>
      </c>
      <c r="Y1224" s="109">
        <v>95</v>
      </c>
      <c r="AD1224" s="111" t="s">
        <v>84</v>
      </c>
      <c r="AE1224" s="112">
        <v>1</v>
      </c>
      <c r="AF1224" s="109">
        <v>96</v>
      </c>
    </row>
    <row r="1225" spans="13:32" ht="5.25" customHeight="1" thickTop="1" thickBot="1"/>
    <row r="1226" spans="13:32">
      <c r="AD1226" s="1271" t="s">
        <v>336</v>
      </c>
      <c r="AE1226" s="1272"/>
    </row>
    <row r="1227" spans="13:32" ht="13.5" thickBot="1">
      <c r="AD1227" s="111" t="s">
        <v>84</v>
      </c>
      <c r="AE1227" s="112">
        <v>5</v>
      </c>
      <c r="AF1227" s="109">
        <v>97</v>
      </c>
    </row>
    <row r="1228" spans="13:32" ht="5.25" customHeight="1" thickBot="1"/>
    <row r="1229" spans="13:32">
      <c r="AD1229" s="1271" t="s">
        <v>506</v>
      </c>
      <c r="AE1229" s="1272"/>
    </row>
    <row r="1230" spans="13:32" ht="13.5" thickBot="1">
      <c r="AD1230" s="111" t="s">
        <v>84</v>
      </c>
      <c r="AE1230" s="112">
        <v>10</v>
      </c>
      <c r="AF1230" s="109">
        <v>98</v>
      </c>
    </row>
    <row r="1231" spans="13:32" ht="5.25" customHeight="1" thickBot="1"/>
    <row r="1232" spans="13:32" ht="13.5" thickTop="1">
      <c r="M1232" s="1273" t="s">
        <v>534</v>
      </c>
      <c r="N1232" s="1274"/>
      <c r="P1232" s="1271" t="s">
        <v>206</v>
      </c>
      <c r="Q1232" s="1272"/>
      <c r="W1232" s="1271" t="s">
        <v>342</v>
      </c>
      <c r="X1232" s="1272"/>
    </row>
    <row r="1233" spans="13:32" ht="13.5" thickBot="1">
      <c r="M1233" s="115" t="s">
        <v>84</v>
      </c>
      <c r="N1233" s="116" t="s">
        <v>525</v>
      </c>
      <c r="P1233" s="111" t="s">
        <v>688</v>
      </c>
      <c r="Q1233" s="112">
        <v>1</v>
      </c>
      <c r="R1233" s="109">
        <v>99</v>
      </c>
      <c r="W1233" s="111" t="s">
        <v>84</v>
      </c>
      <c r="X1233" s="112">
        <v>100</v>
      </c>
      <c r="Y1233" s="109">
        <v>100</v>
      </c>
    </row>
    <row r="1234" spans="13:32" ht="5.25" customHeight="1" thickTop="1" thickBot="1"/>
    <row r="1235" spans="13:32">
      <c r="W1235" s="1271" t="s">
        <v>336</v>
      </c>
      <c r="X1235" s="1272"/>
    </row>
    <row r="1236" spans="13:32" ht="13.5" thickBot="1">
      <c r="W1236" s="111" t="s">
        <v>84</v>
      </c>
      <c r="X1236" s="112">
        <v>5</v>
      </c>
      <c r="Y1236" s="109">
        <v>101</v>
      </c>
    </row>
    <row r="1237" spans="13:32" ht="5.25" customHeight="1" thickBot="1"/>
    <row r="1238" spans="13:32" ht="13.5" thickTop="1">
      <c r="M1238" s="1268" t="s">
        <v>535</v>
      </c>
      <c r="N1238" s="1269"/>
      <c r="P1238" s="1266" t="s">
        <v>556</v>
      </c>
      <c r="Q1238" s="1267"/>
      <c r="W1238" s="1271" t="s">
        <v>273</v>
      </c>
      <c r="X1238" s="1272"/>
    </row>
    <row r="1239" spans="13:32" ht="13.5" thickBot="1">
      <c r="M1239" s="472" t="s">
        <v>688</v>
      </c>
      <c r="N1239" s="474" t="s">
        <v>1060</v>
      </c>
      <c r="P1239" s="388" t="s">
        <v>688</v>
      </c>
      <c r="Q1239" s="473" t="s">
        <v>1083</v>
      </c>
      <c r="R1239" s="109">
        <v>102</v>
      </c>
      <c r="W1239" s="111" t="s">
        <v>84</v>
      </c>
      <c r="X1239" s="112">
        <v>1</v>
      </c>
      <c r="Y1239" s="109">
        <v>103</v>
      </c>
    </row>
    <row r="1240" spans="13:32" ht="5.25" customHeight="1" thickTop="1" thickBot="1"/>
    <row r="1241" spans="13:32">
      <c r="W1241" s="1271" t="s">
        <v>206</v>
      </c>
      <c r="X1241" s="1272"/>
    </row>
    <row r="1242" spans="13:32" ht="13.5" thickBot="1">
      <c r="W1242" s="111" t="s">
        <v>84</v>
      </c>
      <c r="X1242" s="112">
        <v>5</v>
      </c>
      <c r="Y1242" s="109">
        <v>104</v>
      </c>
    </row>
    <row r="1243" spans="13:32" ht="5.25" customHeight="1" thickBot="1"/>
    <row r="1244" spans="13:32" ht="13.5" thickTop="1">
      <c r="M1244" s="1268" t="s">
        <v>536</v>
      </c>
      <c r="N1244" s="1269"/>
      <c r="P1244" s="1282" t="s">
        <v>814</v>
      </c>
      <c r="Q1244" s="1283"/>
      <c r="W1244" s="1284" t="s">
        <v>206</v>
      </c>
      <c r="X1244" s="1285"/>
    </row>
    <row r="1245" spans="13:32" ht="13.5" thickBot="1">
      <c r="M1245" s="481" t="s">
        <v>109</v>
      </c>
      <c r="N1245" s="474" t="s">
        <v>1073</v>
      </c>
      <c r="P1245" s="388" t="s">
        <v>688</v>
      </c>
      <c r="Q1245" s="484" t="s">
        <v>1052</v>
      </c>
      <c r="R1245" s="109">
        <v>105</v>
      </c>
      <c r="W1245" s="924" t="s">
        <v>84</v>
      </c>
      <c r="X1245" s="925">
        <v>5</v>
      </c>
      <c r="Y1245" s="109">
        <v>106</v>
      </c>
    </row>
    <row r="1246" spans="13:32" ht="5.25" customHeight="1" thickTop="1" thickBot="1"/>
    <row r="1247" spans="13:32" ht="13.5" thickTop="1">
      <c r="T1247" s="1273" t="s">
        <v>537</v>
      </c>
      <c r="U1247" s="1274"/>
      <c r="W1247" s="1271" t="s">
        <v>338</v>
      </c>
      <c r="X1247" s="1272"/>
      <c r="AD1247" s="1284" t="s">
        <v>336</v>
      </c>
      <c r="AE1247" s="1285"/>
    </row>
    <row r="1248" spans="13:32" ht="13.5" thickBot="1">
      <c r="T1248" s="115" t="s">
        <v>84</v>
      </c>
      <c r="U1248" s="116">
        <v>5</v>
      </c>
      <c r="W1248" s="111" t="s">
        <v>688</v>
      </c>
      <c r="X1248" s="112">
        <v>1</v>
      </c>
      <c r="Y1248" s="109">
        <v>107</v>
      </c>
      <c r="AD1248" s="924" t="s">
        <v>84</v>
      </c>
      <c r="AE1248" s="925">
        <v>5</v>
      </c>
      <c r="AF1248" s="109">
        <v>108</v>
      </c>
    </row>
    <row r="1249" spans="13:32" ht="5.25" customHeight="1" thickTop="1" thickBot="1"/>
    <row r="1250" spans="13:32" ht="13.5" thickTop="1">
      <c r="T1250" s="1273" t="s">
        <v>538</v>
      </c>
      <c r="U1250" s="1274"/>
      <c r="W1250" s="1284" t="s">
        <v>490</v>
      </c>
      <c r="X1250" s="1285"/>
      <c r="AD1250" s="1284" t="s">
        <v>336</v>
      </c>
      <c r="AE1250" s="1285"/>
    </row>
    <row r="1251" spans="13:32" ht="13.5" thickBot="1">
      <c r="T1251" s="926" t="s">
        <v>84</v>
      </c>
      <c r="U1251" s="927">
        <v>5</v>
      </c>
      <c r="W1251" s="924" t="s">
        <v>688</v>
      </c>
      <c r="X1251" s="925">
        <v>1</v>
      </c>
      <c r="Y1251" s="109">
        <v>109</v>
      </c>
      <c r="AD1251" s="924" t="s">
        <v>84</v>
      </c>
      <c r="AE1251" s="925">
        <v>5</v>
      </c>
      <c r="AF1251" s="109">
        <v>110</v>
      </c>
    </row>
    <row r="1252" spans="13:32" ht="5.25" customHeight="1" thickTop="1" thickBot="1"/>
    <row r="1253" spans="13:32" ht="13.5" thickTop="1">
      <c r="T1253" s="1273" t="s">
        <v>539</v>
      </c>
      <c r="U1253" s="1274"/>
      <c r="W1253" s="1284" t="s">
        <v>492</v>
      </c>
      <c r="X1253" s="1285"/>
      <c r="AD1253" s="1284" t="s">
        <v>493</v>
      </c>
      <c r="AE1253" s="1285"/>
    </row>
    <row r="1254" spans="13:32" ht="13.5" thickBot="1">
      <c r="T1254" s="926" t="s">
        <v>84</v>
      </c>
      <c r="U1254" s="927">
        <v>5</v>
      </c>
      <c r="W1254" s="924" t="s">
        <v>688</v>
      </c>
      <c r="X1254" s="925">
        <v>1</v>
      </c>
      <c r="Y1254" s="109">
        <v>111</v>
      </c>
      <c r="AD1254" s="924" t="s">
        <v>84</v>
      </c>
      <c r="AE1254" s="925">
        <v>5</v>
      </c>
      <c r="AF1254" s="109">
        <v>112</v>
      </c>
    </row>
    <row r="1255" spans="13:32" ht="5.25" customHeight="1" thickTop="1" thickBot="1"/>
    <row r="1256" spans="13:32" ht="13.5" thickTop="1">
      <c r="M1256" s="1268" t="s">
        <v>536</v>
      </c>
      <c r="N1256" s="1269"/>
      <c r="P1256" s="1266" t="s">
        <v>1162</v>
      </c>
      <c r="Q1256" s="1267"/>
      <c r="W1256" s="1271" t="s">
        <v>206</v>
      </c>
      <c r="X1256" s="1272"/>
    </row>
    <row r="1257" spans="13:32" ht="13.5" thickBot="1">
      <c r="M1257" s="482" t="s">
        <v>84</v>
      </c>
      <c r="N1257" s="474" t="s">
        <v>6783</v>
      </c>
      <c r="P1257" s="388" t="s">
        <v>688</v>
      </c>
      <c r="Q1257" s="473" t="s">
        <v>1052</v>
      </c>
      <c r="R1257" s="109">
        <v>105</v>
      </c>
      <c r="W1257" s="111" t="s">
        <v>84</v>
      </c>
      <c r="X1257" s="112">
        <v>5</v>
      </c>
      <c r="Y1257" s="109">
        <v>106</v>
      </c>
    </row>
    <row r="1258" spans="13:32" ht="5.25" customHeight="1" thickTop="1" thickBot="1"/>
    <row r="1259" spans="13:32" ht="13.5" thickTop="1">
      <c r="T1259" s="1273" t="s">
        <v>537</v>
      </c>
      <c r="U1259" s="1274"/>
      <c r="W1259" s="1271" t="s">
        <v>338</v>
      </c>
      <c r="X1259" s="1272"/>
      <c r="AD1259" s="1271" t="s">
        <v>336</v>
      </c>
      <c r="AE1259" s="1272"/>
    </row>
    <row r="1260" spans="13:32" ht="13.5" thickBot="1">
      <c r="T1260" s="115" t="s">
        <v>84</v>
      </c>
      <c r="U1260" s="116">
        <v>5</v>
      </c>
      <c r="W1260" s="111" t="s">
        <v>688</v>
      </c>
      <c r="X1260" s="112">
        <v>1</v>
      </c>
      <c r="Y1260" s="109">
        <v>107</v>
      </c>
      <c r="AD1260" s="111" t="s">
        <v>84</v>
      </c>
      <c r="AE1260" s="112">
        <v>5</v>
      </c>
      <c r="AF1260" s="109">
        <v>108</v>
      </c>
    </row>
    <row r="1261" spans="13:32" ht="5.25" customHeight="1" thickTop="1" thickBot="1"/>
    <row r="1262" spans="13:32" ht="13.5" thickTop="1">
      <c r="T1262" s="1273" t="s">
        <v>538</v>
      </c>
      <c r="U1262" s="1274"/>
      <c r="W1262" s="1271" t="s">
        <v>490</v>
      </c>
      <c r="X1262" s="1272"/>
      <c r="AD1262" s="1271" t="s">
        <v>336</v>
      </c>
      <c r="AE1262" s="1272"/>
    </row>
    <row r="1263" spans="13:32" ht="13.5" thickBot="1">
      <c r="T1263" s="115" t="s">
        <v>84</v>
      </c>
      <c r="U1263" s="116">
        <v>5</v>
      </c>
      <c r="W1263" s="111" t="s">
        <v>688</v>
      </c>
      <c r="X1263" s="112">
        <v>1</v>
      </c>
      <c r="Y1263" s="109">
        <v>109</v>
      </c>
      <c r="AD1263" s="111" t="s">
        <v>84</v>
      </c>
      <c r="AE1263" s="112">
        <v>5</v>
      </c>
      <c r="AF1263" s="109">
        <v>110</v>
      </c>
    </row>
    <row r="1264" spans="13:32" ht="5.25" customHeight="1" thickTop="1" thickBot="1"/>
    <row r="1265" spans="13:32" ht="13.5" thickTop="1">
      <c r="T1265" s="1273" t="s">
        <v>539</v>
      </c>
      <c r="U1265" s="1274"/>
      <c r="W1265" s="1271" t="s">
        <v>492</v>
      </c>
      <c r="X1265" s="1272"/>
      <c r="AD1265" s="1271" t="s">
        <v>493</v>
      </c>
      <c r="AE1265" s="1272"/>
    </row>
    <row r="1266" spans="13:32" ht="13.5" thickBot="1">
      <c r="T1266" s="115" t="s">
        <v>84</v>
      </c>
      <c r="U1266" s="116">
        <v>5</v>
      </c>
      <c r="W1266" s="111" t="s">
        <v>688</v>
      </c>
      <c r="X1266" s="112">
        <v>1</v>
      </c>
      <c r="Y1266" s="109">
        <v>111</v>
      </c>
      <c r="AD1266" s="111" t="s">
        <v>84</v>
      </c>
      <c r="AE1266" s="112">
        <v>5</v>
      </c>
      <c r="AF1266" s="109">
        <v>112</v>
      </c>
    </row>
    <row r="1267" spans="13:32" ht="5.25" customHeight="1" thickTop="1" thickBot="1"/>
    <row r="1268" spans="13:32" ht="13.5" thickTop="1">
      <c r="M1268" s="1268" t="s">
        <v>540</v>
      </c>
      <c r="N1268" s="1269"/>
      <c r="P1268" s="1266" t="s">
        <v>621</v>
      </c>
      <c r="Q1268" s="1267"/>
      <c r="W1268" s="1271" t="s">
        <v>485</v>
      </c>
      <c r="X1268" s="1272"/>
    </row>
    <row r="1269" spans="13:32" ht="13.5" thickBot="1">
      <c r="M1269" s="481" t="s">
        <v>109</v>
      </c>
      <c r="N1269" s="474" t="s">
        <v>1074</v>
      </c>
      <c r="P1269" s="388" t="s">
        <v>688</v>
      </c>
      <c r="Q1269" s="473" t="s">
        <v>1052</v>
      </c>
      <c r="R1269" s="109">
        <v>113</v>
      </c>
      <c r="W1269" s="111" t="s">
        <v>84</v>
      </c>
      <c r="X1269" s="112">
        <v>5</v>
      </c>
      <c r="Y1269" s="109">
        <v>114</v>
      </c>
    </row>
    <row r="1270" spans="13:32" ht="5.25" customHeight="1" thickTop="1" thickBot="1"/>
    <row r="1271" spans="13:32">
      <c r="W1271" s="1271" t="s">
        <v>336</v>
      </c>
      <c r="X1271" s="1272"/>
    </row>
    <row r="1272" spans="13:32" ht="13.5" thickBot="1">
      <c r="W1272" s="111" t="s">
        <v>84</v>
      </c>
      <c r="X1272" s="112">
        <v>5</v>
      </c>
      <c r="Y1272" s="109">
        <v>115</v>
      </c>
    </row>
    <row r="1273" spans="13:32" ht="5.25" customHeight="1" thickBot="1"/>
    <row r="1274" spans="13:32" ht="13.5" thickTop="1">
      <c r="T1274" s="1273" t="s">
        <v>541</v>
      </c>
      <c r="U1274" s="1274"/>
      <c r="W1274" s="1271" t="s">
        <v>342</v>
      </c>
      <c r="X1274" s="1272"/>
      <c r="AD1274" s="1271" t="s">
        <v>513</v>
      </c>
      <c r="AE1274" s="1272"/>
    </row>
    <row r="1275" spans="13:32" ht="13.5" thickBot="1">
      <c r="T1275" s="115" t="s">
        <v>84</v>
      </c>
      <c r="U1275" s="116">
        <v>1</v>
      </c>
      <c r="W1275" s="111" t="s">
        <v>688</v>
      </c>
      <c r="X1275" s="112">
        <v>1</v>
      </c>
      <c r="Y1275" s="109">
        <v>116</v>
      </c>
      <c r="AD1275" s="111" t="s">
        <v>84</v>
      </c>
      <c r="AE1275" s="112">
        <v>1</v>
      </c>
      <c r="AF1275" s="109">
        <v>117</v>
      </c>
    </row>
    <row r="1276" spans="13:32" ht="5.25" customHeight="1" thickTop="1" thickBot="1"/>
    <row r="1277" spans="13:32" ht="13.5" thickTop="1">
      <c r="T1277" s="1273" t="s">
        <v>542</v>
      </c>
      <c r="U1277" s="1274"/>
      <c r="W1277" s="1271" t="s">
        <v>258</v>
      </c>
      <c r="X1277" s="1272"/>
      <c r="AD1277" s="1271" t="s">
        <v>513</v>
      </c>
      <c r="AE1277" s="1272"/>
    </row>
    <row r="1278" spans="13:32" ht="13.5" thickBot="1">
      <c r="T1278" s="115" t="s">
        <v>84</v>
      </c>
      <c r="U1278" s="116">
        <v>1</v>
      </c>
      <c r="W1278" s="111" t="s">
        <v>688</v>
      </c>
      <c r="X1278" s="112">
        <v>1</v>
      </c>
      <c r="Y1278" s="109">
        <v>118</v>
      </c>
      <c r="AD1278" s="111" t="s">
        <v>84</v>
      </c>
      <c r="AE1278" s="112">
        <v>1</v>
      </c>
      <c r="AF1278" s="109">
        <v>119</v>
      </c>
    </row>
    <row r="1279" spans="13:32" ht="5.25" customHeight="1" thickTop="1" thickBot="1"/>
    <row r="1280" spans="13:32" ht="13.5" thickTop="1">
      <c r="T1280" s="1268" t="s">
        <v>543</v>
      </c>
      <c r="U1280" s="1269"/>
      <c r="W1280" s="1266" t="s">
        <v>473</v>
      </c>
      <c r="X1280" s="1267"/>
      <c r="AD1280" s="1271" t="s">
        <v>513</v>
      </c>
      <c r="AE1280" s="1272"/>
    </row>
    <row r="1281" spans="13:32" ht="13.5" thickBot="1">
      <c r="T1281" s="472" t="s">
        <v>688</v>
      </c>
      <c r="U1281" s="474" t="s">
        <v>1075</v>
      </c>
      <c r="W1281" s="388" t="s">
        <v>688</v>
      </c>
      <c r="X1281" s="473" t="s">
        <v>1052</v>
      </c>
      <c r="Y1281" s="109">
        <v>120</v>
      </c>
      <c r="AD1281" s="111" t="s">
        <v>84</v>
      </c>
      <c r="AE1281" s="112">
        <v>1</v>
      </c>
      <c r="AF1281" s="109">
        <v>121</v>
      </c>
    </row>
    <row r="1282" spans="13:32" ht="5.25" customHeight="1" thickTop="1" thickBot="1"/>
    <row r="1283" spans="13:32">
      <c r="AD1283" s="1271" t="s">
        <v>232</v>
      </c>
      <c r="AE1283" s="1272"/>
    </row>
    <row r="1284" spans="13:32" ht="13.5" thickBot="1">
      <c r="AD1284" s="111" t="s">
        <v>84</v>
      </c>
      <c r="AE1284" s="112">
        <v>1</v>
      </c>
      <c r="AF1284" s="109">
        <v>122</v>
      </c>
    </row>
    <row r="1285" spans="13:32" ht="5.25" customHeight="1" thickBot="1"/>
    <row r="1286" spans="13:32">
      <c r="AD1286" s="1271" t="s">
        <v>336</v>
      </c>
      <c r="AE1286" s="1272"/>
    </row>
    <row r="1287" spans="13:32" ht="13.5" thickBot="1">
      <c r="AD1287" s="111" t="s">
        <v>84</v>
      </c>
      <c r="AE1287" s="112">
        <v>1</v>
      </c>
      <c r="AF1287" s="109">
        <v>123</v>
      </c>
    </row>
    <row r="1288" spans="13:32" ht="5.25" customHeight="1" thickBot="1"/>
    <row r="1289" spans="13:32" ht="13.5" thickTop="1">
      <c r="T1289" s="1273" t="s">
        <v>544</v>
      </c>
      <c r="U1289" s="1274"/>
      <c r="W1289" s="1271" t="s">
        <v>519</v>
      </c>
      <c r="X1289" s="1272"/>
      <c r="AD1289" s="1271" t="s">
        <v>513</v>
      </c>
      <c r="AE1289" s="1272"/>
    </row>
    <row r="1290" spans="13:32" ht="13.5" thickBot="1">
      <c r="T1290" s="115" t="s">
        <v>84</v>
      </c>
      <c r="U1290" s="116">
        <v>1</v>
      </c>
      <c r="W1290" s="111" t="s">
        <v>688</v>
      </c>
      <c r="X1290" s="112">
        <v>1</v>
      </c>
      <c r="Y1290" s="109">
        <v>124</v>
      </c>
      <c r="AD1290" s="111" t="s">
        <v>84</v>
      </c>
      <c r="AE1290" s="112">
        <v>1</v>
      </c>
      <c r="AF1290" s="109">
        <v>125</v>
      </c>
    </row>
    <row r="1291" spans="13:32" ht="5.25" customHeight="1" thickTop="1" thickBot="1"/>
    <row r="1292" spans="13:32" ht="13.5" thickTop="1">
      <c r="T1292" s="1273" t="s">
        <v>545</v>
      </c>
      <c r="U1292" s="1274"/>
      <c r="W1292" s="1271" t="s">
        <v>343</v>
      </c>
      <c r="X1292" s="1272"/>
      <c r="AD1292" s="1271" t="s">
        <v>273</v>
      </c>
      <c r="AE1292" s="1272"/>
    </row>
    <row r="1293" spans="13:32" ht="13.5" thickBot="1">
      <c r="T1293" s="115" t="s">
        <v>84</v>
      </c>
      <c r="U1293" s="116">
        <v>5</v>
      </c>
      <c r="W1293" s="111" t="s">
        <v>688</v>
      </c>
      <c r="X1293" s="112">
        <v>1</v>
      </c>
      <c r="Y1293" s="109">
        <v>126</v>
      </c>
      <c r="AD1293" s="111" t="s">
        <v>84</v>
      </c>
      <c r="AE1293" s="112">
        <v>1</v>
      </c>
      <c r="AF1293" s="109">
        <v>127</v>
      </c>
    </row>
    <row r="1294" spans="13:32" ht="5.25" customHeight="1" thickTop="1" thickBot="1"/>
    <row r="1295" spans="13:32" ht="13.5" thickTop="1">
      <c r="M1295" s="1268" t="s">
        <v>540</v>
      </c>
      <c r="N1295" s="1269"/>
      <c r="P1295" s="1266" t="s">
        <v>623</v>
      </c>
      <c r="Q1295" s="1267"/>
      <c r="W1295" s="1271" t="s">
        <v>485</v>
      </c>
      <c r="X1295" s="1272"/>
    </row>
    <row r="1296" spans="13:32" ht="13.5" thickBot="1">
      <c r="M1296" s="481" t="s">
        <v>109</v>
      </c>
      <c r="N1296" s="474" t="s">
        <v>1074</v>
      </c>
      <c r="P1296" s="388" t="s">
        <v>688</v>
      </c>
      <c r="Q1296" s="473" t="s">
        <v>1052</v>
      </c>
      <c r="R1296" s="109">
        <v>113</v>
      </c>
      <c r="W1296" s="111" t="s">
        <v>84</v>
      </c>
      <c r="X1296" s="112">
        <v>5</v>
      </c>
      <c r="Y1296" s="109">
        <v>114</v>
      </c>
    </row>
    <row r="1297" spans="20:32" ht="5.25" customHeight="1" thickTop="1" thickBot="1"/>
    <row r="1298" spans="20:32">
      <c r="W1298" s="1271" t="s">
        <v>336</v>
      </c>
      <c r="X1298" s="1272"/>
    </row>
    <row r="1299" spans="20:32" ht="13.5" thickBot="1">
      <c r="W1299" s="111" t="s">
        <v>84</v>
      </c>
      <c r="X1299" s="112">
        <v>5</v>
      </c>
      <c r="Y1299" s="109">
        <v>115</v>
      </c>
    </row>
    <row r="1300" spans="20:32" ht="5.25" customHeight="1" thickBot="1"/>
    <row r="1301" spans="20:32" ht="13.5" thickTop="1">
      <c r="T1301" s="1273" t="s">
        <v>541</v>
      </c>
      <c r="U1301" s="1274"/>
      <c r="W1301" s="1271" t="s">
        <v>342</v>
      </c>
      <c r="X1301" s="1272"/>
      <c r="AD1301" s="1271" t="s">
        <v>513</v>
      </c>
      <c r="AE1301" s="1272"/>
    </row>
    <row r="1302" spans="20:32" ht="13.5" thickBot="1">
      <c r="T1302" s="115" t="s">
        <v>84</v>
      </c>
      <c r="U1302" s="116">
        <v>1</v>
      </c>
      <c r="W1302" s="111" t="s">
        <v>688</v>
      </c>
      <c r="X1302" s="112">
        <v>1</v>
      </c>
      <c r="Y1302" s="109">
        <v>116</v>
      </c>
      <c r="AD1302" s="111" t="s">
        <v>84</v>
      </c>
      <c r="AE1302" s="112">
        <v>1</v>
      </c>
      <c r="AF1302" s="109">
        <v>117</v>
      </c>
    </row>
    <row r="1303" spans="20:32" ht="5.25" customHeight="1" thickTop="1" thickBot="1"/>
    <row r="1304" spans="20:32" ht="13.5" thickTop="1">
      <c r="T1304" s="1273" t="s">
        <v>542</v>
      </c>
      <c r="U1304" s="1274"/>
      <c r="W1304" s="1271" t="s">
        <v>258</v>
      </c>
      <c r="X1304" s="1272"/>
      <c r="AD1304" s="1271" t="s">
        <v>513</v>
      </c>
      <c r="AE1304" s="1272"/>
    </row>
    <row r="1305" spans="20:32" ht="13.5" thickBot="1">
      <c r="T1305" s="115" t="s">
        <v>84</v>
      </c>
      <c r="U1305" s="116">
        <v>1</v>
      </c>
      <c r="W1305" s="111" t="s">
        <v>688</v>
      </c>
      <c r="X1305" s="112">
        <v>1</v>
      </c>
      <c r="Y1305" s="109">
        <v>118</v>
      </c>
      <c r="AD1305" s="111" t="s">
        <v>84</v>
      </c>
      <c r="AE1305" s="112">
        <v>1</v>
      </c>
      <c r="AF1305" s="109">
        <v>119</v>
      </c>
    </row>
    <row r="1306" spans="20:32" ht="5.25" customHeight="1" thickTop="1" thickBot="1"/>
    <row r="1307" spans="20:32" ht="13.5" thickTop="1">
      <c r="T1307" s="1268" t="s">
        <v>543</v>
      </c>
      <c r="U1307" s="1269"/>
      <c r="W1307" s="1266" t="s">
        <v>473</v>
      </c>
      <c r="X1307" s="1267"/>
      <c r="AD1307" s="1271" t="s">
        <v>513</v>
      </c>
      <c r="AE1307" s="1272"/>
    </row>
    <row r="1308" spans="20:32" ht="13.5" thickBot="1">
      <c r="T1308" s="472" t="s">
        <v>688</v>
      </c>
      <c r="U1308" s="474" t="s">
        <v>1075</v>
      </c>
      <c r="W1308" s="388" t="s">
        <v>688</v>
      </c>
      <c r="X1308" s="473" t="s">
        <v>1052</v>
      </c>
      <c r="Y1308" s="109">
        <v>120</v>
      </c>
      <c r="AD1308" s="111" t="s">
        <v>84</v>
      </c>
      <c r="AE1308" s="112">
        <v>1</v>
      </c>
      <c r="AF1308" s="109">
        <v>121</v>
      </c>
    </row>
    <row r="1309" spans="20:32" ht="5.25" customHeight="1" thickTop="1" thickBot="1"/>
    <row r="1310" spans="20:32">
      <c r="AD1310" s="1271" t="s">
        <v>232</v>
      </c>
      <c r="AE1310" s="1272"/>
    </row>
    <row r="1311" spans="20:32" ht="13.5" thickBot="1">
      <c r="AD1311" s="111" t="s">
        <v>84</v>
      </c>
      <c r="AE1311" s="112">
        <v>1</v>
      </c>
      <c r="AF1311" s="109">
        <v>122</v>
      </c>
    </row>
    <row r="1312" spans="20:32" ht="5.25" customHeight="1" thickBot="1"/>
    <row r="1313" spans="13:32">
      <c r="AD1313" s="1271" t="s">
        <v>336</v>
      </c>
      <c r="AE1313" s="1272"/>
    </row>
    <row r="1314" spans="13:32" ht="13.5" thickBot="1">
      <c r="AD1314" s="111" t="s">
        <v>84</v>
      </c>
      <c r="AE1314" s="112">
        <v>1</v>
      </c>
      <c r="AF1314" s="109">
        <v>123</v>
      </c>
    </row>
    <row r="1315" spans="13:32" ht="5.25" customHeight="1" thickBot="1"/>
    <row r="1316" spans="13:32" ht="13.5" thickTop="1">
      <c r="T1316" s="1273" t="s">
        <v>544</v>
      </c>
      <c r="U1316" s="1274"/>
      <c r="W1316" s="1271" t="s">
        <v>519</v>
      </c>
      <c r="X1316" s="1272"/>
      <c r="AD1316" s="1271" t="s">
        <v>513</v>
      </c>
      <c r="AE1316" s="1272"/>
    </row>
    <row r="1317" spans="13:32" ht="13.5" thickBot="1">
      <c r="T1317" s="115" t="s">
        <v>84</v>
      </c>
      <c r="U1317" s="116">
        <v>1</v>
      </c>
      <c r="W1317" s="111" t="s">
        <v>688</v>
      </c>
      <c r="X1317" s="112">
        <v>1</v>
      </c>
      <c r="Y1317" s="109">
        <v>124</v>
      </c>
      <c r="AD1317" s="111" t="s">
        <v>84</v>
      </c>
      <c r="AE1317" s="112">
        <v>1</v>
      </c>
      <c r="AF1317" s="109">
        <v>125</v>
      </c>
    </row>
    <row r="1318" spans="13:32" ht="5.25" customHeight="1" thickTop="1" thickBot="1"/>
    <row r="1319" spans="13:32" ht="13.5" thickTop="1">
      <c r="T1319" s="1273" t="s">
        <v>545</v>
      </c>
      <c r="U1319" s="1274"/>
      <c r="W1319" s="1271" t="s">
        <v>343</v>
      </c>
      <c r="X1319" s="1272"/>
      <c r="AD1319" s="1271" t="s">
        <v>273</v>
      </c>
      <c r="AE1319" s="1272"/>
    </row>
    <row r="1320" spans="13:32" ht="13.5" thickBot="1">
      <c r="T1320" s="115" t="s">
        <v>84</v>
      </c>
      <c r="U1320" s="116">
        <v>5</v>
      </c>
      <c r="W1320" s="111" t="s">
        <v>688</v>
      </c>
      <c r="X1320" s="112">
        <v>1</v>
      </c>
      <c r="Y1320" s="109">
        <v>126</v>
      </c>
      <c r="AD1320" s="111" t="s">
        <v>84</v>
      </c>
      <c r="AE1320" s="112">
        <v>1</v>
      </c>
      <c r="AF1320" s="109">
        <v>127</v>
      </c>
    </row>
    <row r="1321" spans="13:32" ht="5.25" customHeight="1" thickTop="1" thickBot="1"/>
    <row r="1322" spans="13:32" ht="13.5" thickTop="1">
      <c r="M1322" s="1273" t="s">
        <v>546</v>
      </c>
      <c r="N1322" s="1274"/>
      <c r="P1322" s="1271" t="s">
        <v>498</v>
      </c>
      <c r="Q1322" s="1272"/>
      <c r="T1322" s="1273" t="s">
        <v>547</v>
      </c>
      <c r="U1322" s="1274"/>
      <c r="W1322" s="1271" t="s">
        <v>206</v>
      </c>
      <c r="X1322" s="1272"/>
      <c r="AD1322" s="1271" t="s">
        <v>336</v>
      </c>
      <c r="AE1322" s="1272"/>
    </row>
    <row r="1323" spans="13:32" ht="13.5" thickBot="1">
      <c r="M1323" s="115" t="s">
        <v>84</v>
      </c>
      <c r="N1323" s="116">
        <v>10</v>
      </c>
      <c r="P1323" s="111" t="s">
        <v>688</v>
      </c>
      <c r="Q1323" s="112">
        <v>1</v>
      </c>
      <c r="R1323" s="109">
        <v>128</v>
      </c>
      <c r="T1323" s="115" t="s">
        <v>84</v>
      </c>
      <c r="U1323" s="116">
        <v>10</v>
      </c>
      <c r="W1323" s="111" t="s">
        <v>688</v>
      </c>
      <c r="X1323" s="112">
        <v>1</v>
      </c>
      <c r="Y1323" s="109">
        <v>129</v>
      </c>
      <c r="AD1323" s="111" t="s">
        <v>84</v>
      </c>
      <c r="AE1323" s="112">
        <v>5</v>
      </c>
      <c r="AF1323" s="109">
        <v>130</v>
      </c>
    </row>
    <row r="1324" spans="13:32" ht="5.25" customHeight="1" thickTop="1" thickBot="1"/>
    <row r="1325" spans="13:32" ht="13.5" thickTop="1">
      <c r="M1325" s="1273" t="s">
        <v>548</v>
      </c>
      <c r="N1325" s="1274"/>
      <c r="P1325" s="1271" t="s">
        <v>501</v>
      </c>
      <c r="Q1325" s="1272"/>
      <c r="W1325" s="1271" t="s">
        <v>206</v>
      </c>
      <c r="X1325" s="1272"/>
    </row>
    <row r="1326" spans="13:32" ht="13.5" thickBot="1">
      <c r="M1326" s="115" t="s">
        <v>84</v>
      </c>
      <c r="N1326" s="116">
        <v>5</v>
      </c>
      <c r="P1326" s="111" t="s">
        <v>688</v>
      </c>
      <c r="Q1326" s="112">
        <v>1</v>
      </c>
      <c r="R1326" s="109">
        <v>131</v>
      </c>
      <c r="W1326" s="111" t="s">
        <v>84</v>
      </c>
      <c r="X1326" s="112">
        <v>2</v>
      </c>
      <c r="Y1326" s="109">
        <v>132</v>
      </c>
    </row>
    <row r="1327" spans="13:32" ht="5.25" customHeight="1" thickTop="1" thickBot="1"/>
    <row r="1328" spans="13:32" ht="13.5" thickTop="1">
      <c r="M1328" s="1273" t="s">
        <v>549</v>
      </c>
      <c r="N1328" s="1274"/>
      <c r="P1328" s="1271" t="s">
        <v>522</v>
      </c>
      <c r="Q1328" s="1272"/>
      <c r="W1328" s="1271" t="s">
        <v>338</v>
      </c>
      <c r="X1328" s="1272"/>
    </row>
    <row r="1329" spans="3:34" ht="13.5" thickBot="1">
      <c r="M1329" s="115" t="s">
        <v>84</v>
      </c>
      <c r="N1329" s="116">
        <v>100</v>
      </c>
      <c r="P1329" s="111" t="s">
        <v>688</v>
      </c>
      <c r="Q1329" s="112">
        <v>1</v>
      </c>
      <c r="R1329" s="109">
        <v>133</v>
      </c>
      <c r="W1329" s="111" t="s">
        <v>84</v>
      </c>
      <c r="X1329" s="112">
        <v>5</v>
      </c>
      <c r="Y1329" s="109">
        <v>134</v>
      </c>
    </row>
    <row r="1330" spans="3:34" ht="5.25" customHeight="1" thickTop="1" thickBot="1"/>
    <row r="1331" spans="3:34">
      <c r="W1331" s="1271" t="s">
        <v>336</v>
      </c>
      <c r="X1331" s="1272"/>
    </row>
    <row r="1332" spans="3:34" ht="13.5" thickBot="1">
      <c r="W1332" s="111" t="s">
        <v>84</v>
      </c>
      <c r="X1332" s="112">
        <v>5</v>
      </c>
      <c r="Y1332" s="109">
        <v>135</v>
      </c>
    </row>
    <row r="1333" spans="3:34" ht="5.25" customHeight="1" thickBot="1"/>
    <row r="1334" spans="3:34">
      <c r="W1334" s="1271" t="s">
        <v>337</v>
      </c>
      <c r="X1334" s="1272"/>
    </row>
    <row r="1335" spans="3:34" ht="13.5" thickBot="1">
      <c r="W1335" s="111" t="s">
        <v>84</v>
      </c>
      <c r="X1335" s="112">
        <v>5</v>
      </c>
      <c r="Y1335" s="109">
        <v>136</v>
      </c>
    </row>
    <row r="1336" spans="3:34" ht="40" customHeight="1" thickBot="1">
      <c r="C1336" s="1270" t="s">
        <v>5165</v>
      </c>
      <c r="D1336" s="1270"/>
      <c r="E1336" s="1270"/>
      <c r="F1336" s="1270"/>
      <c r="G1336" s="1270"/>
      <c r="H1336" s="1270"/>
      <c r="I1336" s="1270"/>
      <c r="J1336" s="1270"/>
      <c r="K1336" s="1270"/>
      <c r="L1336" s="1270"/>
      <c r="M1336" s="1270"/>
      <c r="N1336" s="1270"/>
      <c r="O1336" s="1270"/>
      <c r="P1336" s="1270"/>
      <c r="Q1336" s="1270"/>
      <c r="R1336" s="1270"/>
      <c r="S1336" s="1270"/>
      <c r="T1336" s="1270"/>
      <c r="U1336" s="1270"/>
      <c r="V1336" s="1270"/>
      <c r="W1336" s="1270"/>
      <c r="X1336" s="1270"/>
      <c r="Y1336" s="1270"/>
      <c r="Z1336" s="1270"/>
      <c r="AA1336" s="1270"/>
      <c r="AB1336" s="1270"/>
      <c r="AC1336" s="1270"/>
      <c r="AD1336" s="1270"/>
      <c r="AE1336" s="1270"/>
      <c r="AF1336" s="1270"/>
      <c r="AG1336" s="1270"/>
      <c r="AH1336" s="1270"/>
    </row>
    <row r="1337" spans="3:34">
      <c r="C1337" s="1266" t="s">
        <v>354</v>
      </c>
      <c r="D1337" s="1267"/>
    </row>
    <row r="1338" spans="3:34" ht="13.5" thickBot="1">
      <c r="C1338" s="388" t="s">
        <v>688</v>
      </c>
      <c r="D1338" s="108">
        <v>1</v>
      </c>
      <c r="E1338" s="109">
        <v>137</v>
      </c>
    </row>
    <row r="1339" spans="3:34" ht="5.25" customHeight="1" thickBot="1"/>
    <row r="1340" spans="3:34" ht="13.5" thickTop="1">
      <c r="F1340" s="1268" t="s">
        <v>550</v>
      </c>
      <c r="G1340" s="1269"/>
      <c r="I1340" s="1266" t="s">
        <v>588</v>
      </c>
      <c r="J1340" s="1267"/>
      <c r="M1340" s="1273" t="s">
        <v>551</v>
      </c>
      <c r="N1340" s="1274"/>
      <c r="P1340" s="1271" t="s">
        <v>338</v>
      </c>
      <c r="Q1340" s="1272"/>
      <c r="W1340" s="1271" t="s">
        <v>336</v>
      </c>
      <c r="X1340" s="1272"/>
    </row>
    <row r="1341" spans="3:34" ht="13.5" thickBot="1">
      <c r="F1341" s="472" t="s">
        <v>688</v>
      </c>
      <c r="G1341" s="474" t="s">
        <v>1090</v>
      </c>
      <c r="I1341" s="388" t="s">
        <v>688</v>
      </c>
      <c r="J1341" s="473" t="s">
        <v>1052</v>
      </c>
      <c r="K1341" s="109">
        <v>139</v>
      </c>
      <c r="M1341" s="115" t="s">
        <v>84</v>
      </c>
      <c r="N1341" s="116">
        <v>1</v>
      </c>
      <c r="P1341" s="111" t="s">
        <v>688</v>
      </c>
      <c r="Q1341" s="112">
        <v>1</v>
      </c>
      <c r="R1341" s="109">
        <v>140</v>
      </c>
      <c r="W1341" s="111" t="s">
        <v>84</v>
      </c>
      <c r="X1341" s="112">
        <v>5</v>
      </c>
      <c r="Y1341" s="109">
        <v>141</v>
      </c>
    </row>
    <row r="1342" spans="3:34" ht="5.25" customHeight="1" thickTop="1" thickBot="1"/>
    <row r="1343" spans="3:34" ht="13.5" thickTop="1">
      <c r="F1343" s="1268" t="s">
        <v>550</v>
      </c>
      <c r="G1343" s="1269"/>
      <c r="I1343" s="1266" t="s">
        <v>18</v>
      </c>
      <c r="J1343" s="1267"/>
      <c r="M1343" s="1273" t="s">
        <v>551</v>
      </c>
      <c r="N1343" s="1274"/>
      <c r="P1343" s="1271" t="s">
        <v>338</v>
      </c>
      <c r="Q1343" s="1272"/>
      <c r="W1343" s="1271" t="s">
        <v>336</v>
      </c>
      <c r="X1343" s="1272"/>
    </row>
    <row r="1344" spans="3:34" ht="13.5" thickBot="1">
      <c r="F1344" s="472" t="s">
        <v>688</v>
      </c>
      <c r="G1344" s="474" t="s">
        <v>1091</v>
      </c>
      <c r="I1344" s="388" t="s">
        <v>688</v>
      </c>
      <c r="J1344" s="473" t="s">
        <v>1052</v>
      </c>
      <c r="K1344" s="109">
        <v>139</v>
      </c>
      <c r="M1344" s="115" t="s">
        <v>84</v>
      </c>
      <c r="N1344" s="116">
        <v>1</v>
      </c>
      <c r="P1344" s="111" t="s">
        <v>688</v>
      </c>
      <c r="Q1344" s="112">
        <v>1</v>
      </c>
      <c r="R1344" s="109">
        <v>140</v>
      </c>
      <c r="W1344" s="111" t="s">
        <v>84</v>
      </c>
      <c r="X1344" s="112">
        <v>5</v>
      </c>
      <c r="Y1344" s="109">
        <v>141</v>
      </c>
    </row>
    <row r="1345" spans="6:25" ht="5.25" customHeight="1" thickTop="1" thickBot="1"/>
    <row r="1346" spans="6:25" ht="13.5" thickTop="1">
      <c r="F1346" s="1268" t="s">
        <v>550</v>
      </c>
      <c r="G1346" s="1269"/>
      <c r="I1346" s="1282" t="s">
        <v>6365</v>
      </c>
      <c r="J1346" s="1283"/>
      <c r="M1346" s="1273" t="s">
        <v>551</v>
      </c>
      <c r="N1346" s="1274"/>
      <c r="P1346" s="1284" t="s">
        <v>338</v>
      </c>
      <c r="Q1346" s="1285"/>
      <c r="W1346" s="1284" t="s">
        <v>336</v>
      </c>
      <c r="X1346" s="1285"/>
    </row>
    <row r="1347" spans="6:25" ht="13.5" thickBot="1">
      <c r="F1347" s="481" t="s">
        <v>109</v>
      </c>
      <c r="G1347" s="474" t="s">
        <v>1092</v>
      </c>
      <c r="I1347" s="388" t="s">
        <v>688</v>
      </c>
      <c r="J1347" s="484" t="s">
        <v>1052</v>
      </c>
      <c r="K1347" s="109">
        <v>139</v>
      </c>
      <c r="M1347" s="809" t="s">
        <v>84</v>
      </c>
      <c r="N1347" s="810">
        <v>1</v>
      </c>
      <c r="P1347" s="811" t="s">
        <v>688</v>
      </c>
      <c r="Q1347" s="812">
        <v>1</v>
      </c>
      <c r="R1347" s="109">
        <v>140</v>
      </c>
      <c r="W1347" s="811" t="s">
        <v>84</v>
      </c>
      <c r="X1347" s="812">
        <v>5</v>
      </c>
      <c r="Y1347" s="109">
        <v>141</v>
      </c>
    </row>
    <row r="1348" spans="6:25" ht="5.25" customHeight="1" thickTop="1" thickBot="1"/>
    <row r="1349" spans="6:25" ht="13.5" thickTop="1">
      <c r="F1349" s="1268" t="s">
        <v>550</v>
      </c>
      <c r="G1349" s="1269"/>
      <c r="I1349" s="1266" t="s">
        <v>11</v>
      </c>
      <c r="J1349" s="1267"/>
      <c r="M1349" s="1268" t="s">
        <v>551</v>
      </c>
      <c r="N1349" s="1269"/>
      <c r="P1349" s="1266" t="s">
        <v>13</v>
      </c>
      <c r="Q1349" s="1267"/>
      <c r="W1349" s="1266" t="s">
        <v>188</v>
      </c>
      <c r="X1349" s="1267"/>
    </row>
    <row r="1350" spans="6:25" ht="13.5" thickBot="1">
      <c r="F1350" s="481" t="s">
        <v>109</v>
      </c>
      <c r="G1350" s="474" t="s">
        <v>1093</v>
      </c>
      <c r="I1350" s="388" t="s">
        <v>688</v>
      </c>
      <c r="J1350" s="473" t="s">
        <v>1052</v>
      </c>
      <c r="K1350" s="109">
        <v>139</v>
      </c>
      <c r="M1350" s="472" t="s">
        <v>688</v>
      </c>
      <c r="N1350" s="474" t="s">
        <v>1052</v>
      </c>
      <c r="P1350" s="388" t="s">
        <v>688</v>
      </c>
      <c r="Q1350" s="473" t="s">
        <v>1052</v>
      </c>
      <c r="R1350" s="109">
        <v>140</v>
      </c>
      <c r="W1350" s="388" t="s">
        <v>688</v>
      </c>
      <c r="X1350" s="473" t="s">
        <v>1062</v>
      </c>
      <c r="Y1350" s="109">
        <v>141</v>
      </c>
    </row>
    <row r="1351" spans="6:25" ht="5.25" customHeight="1" thickTop="1" thickBot="1"/>
    <row r="1352" spans="6:25" ht="13.5" thickTop="1">
      <c r="F1352" s="1268" t="s">
        <v>550</v>
      </c>
      <c r="G1352" s="1269"/>
      <c r="I1352" s="1266" t="s">
        <v>16</v>
      </c>
      <c r="J1352" s="1267"/>
      <c r="M1352" s="1273" t="s">
        <v>551</v>
      </c>
      <c r="N1352" s="1274"/>
      <c r="P1352" s="1271" t="s">
        <v>338</v>
      </c>
      <c r="Q1352" s="1272"/>
      <c r="W1352" s="1271" t="s">
        <v>336</v>
      </c>
      <c r="X1352" s="1272"/>
    </row>
    <row r="1353" spans="6:25" ht="13.5" thickBot="1">
      <c r="F1353" s="472" t="s">
        <v>688</v>
      </c>
      <c r="G1353" s="474" t="s">
        <v>6366</v>
      </c>
      <c r="I1353" s="388" t="s">
        <v>688</v>
      </c>
      <c r="J1353" s="473" t="s">
        <v>1052</v>
      </c>
      <c r="K1353" s="109">
        <v>139</v>
      </c>
      <c r="M1353" s="115" t="s">
        <v>84</v>
      </c>
      <c r="N1353" s="116">
        <v>1</v>
      </c>
      <c r="P1353" s="111" t="s">
        <v>688</v>
      </c>
      <c r="Q1353" s="112">
        <v>1</v>
      </c>
      <c r="R1353" s="109">
        <v>140</v>
      </c>
      <c r="W1353" s="111" t="s">
        <v>84</v>
      </c>
      <c r="X1353" s="112">
        <v>5</v>
      </c>
      <c r="Y1353" s="109">
        <v>141</v>
      </c>
    </row>
    <row r="1354" spans="6:25" ht="5.25" customHeight="1" thickTop="1" thickBot="1"/>
    <row r="1355" spans="6:25" ht="13.5" thickTop="1">
      <c r="F1355" s="1268" t="s">
        <v>552</v>
      </c>
      <c r="G1355" s="1269"/>
      <c r="I1355" s="1266" t="s">
        <v>556</v>
      </c>
      <c r="J1355" s="1267"/>
      <c r="M1355" s="1286"/>
      <c r="N1355" s="1286"/>
      <c r="P1355" s="1266" t="s">
        <v>18</v>
      </c>
      <c r="Q1355" s="1267"/>
      <c r="W1355" s="1286"/>
      <c r="X1355" s="1286"/>
    </row>
    <row r="1356" spans="6:25" ht="13.5" thickBot="1">
      <c r="F1356" s="472" t="s">
        <v>688</v>
      </c>
      <c r="G1356" s="474" t="s">
        <v>1055</v>
      </c>
      <c r="I1356" s="388" t="s">
        <v>688</v>
      </c>
      <c r="J1356" s="473" t="s">
        <v>1052</v>
      </c>
      <c r="K1356" s="109">
        <v>142</v>
      </c>
      <c r="M1356" s="117"/>
      <c r="N1356" s="117"/>
      <c r="P1356" s="388" t="s">
        <v>688</v>
      </c>
      <c r="Q1356" s="473" t="s">
        <v>1075</v>
      </c>
      <c r="R1356" s="109">
        <v>143</v>
      </c>
      <c r="W1356" s="117"/>
      <c r="X1356" s="117"/>
      <c r="Y1356" s="109"/>
    </row>
    <row r="1357" spans="6:25" ht="5.25" customHeight="1" thickTop="1" thickBot="1"/>
    <row r="1358" spans="6:25" ht="13.5" thickTop="1">
      <c r="F1358" s="1268" t="s">
        <v>552</v>
      </c>
      <c r="G1358" s="1269"/>
      <c r="I1358" s="1266" t="s">
        <v>556</v>
      </c>
      <c r="J1358" s="1267"/>
      <c r="M1358" s="1286"/>
      <c r="N1358" s="1286"/>
      <c r="P1358" s="1266" t="s">
        <v>22</v>
      </c>
      <c r="Q1358" s="1267"/>
      <c r="W1358" s="1286"/>
      <c r="X1358" s="1286"/>
    </row>
    <row r="1359" spans="6:25" ht="13.5" thickBot="1">
      <c r="F1359" s="472" t="s">
        <v>688</v>
      </c>
      <c r="G1359" s="474" t="s">
        <v>1056</v>
      </c>
      <c r="I1359" s="388" t="s">
        <v>688</v>
      </c>
      <c r="J1359" s="473" t="s">
        <v>1052</v>
      </c>
      <c r="K1359" s="109">
        <v>142</v>
      </c>
      <c r="M1359" s="117"/>
      <c r="N1359" s="117"/>
      <c r="P1359" s="388" t="s">
        <v>688</v>
      </c>
      <c r="Q1359" s="473" t="s">
        <v>1075</v>
      </c>
      <c r="R1359" s="109">
        <v>143</v>
      </c>
      <c r="W1359" s="117"/>
      <c r="X1359" s="117"/>
      <c r="Y1359" s="109"/>
    </row>
    <row r="1360" spans="6:25" ht="5.25" customHeight="1" thickTop="1" thickBot="1"/>
    <row r="1361" spans="3:25" ht="13.5" thickTop="1">
      <c r="F1361" s="1268" t="s">
        <v>552</v>
      </c>
      <c r="G1361" s="1269"/>
      <c r="I1361" s="1266" t="s">
        <v>556</v>
      </c>
      <c r="J1361" s="1267"/>
      <c r="M1361" s="1286"/>
      <c r="N1361" s="1286"/>
      <c r="P1361" s="1266" t="s">
        <v>22</v>
      </c>
      <c r="Q1361" s="1267"/>
      <c r="W1361" s="1286"/>
      <c r="X1361" s="1286"/>
    </row>
    <row r="1362" spans="3:25" ht="13.5" thickBot="1">
      <c r="F1362" s="481" t="s">
        <v>109</v>
      </c>
      <c r="G1362" s="474" t="s">
        <v>1057</v>
      </c>
      <c r="I1362" s="388" t="s">
        <v>688</v>
      </c>
      <c r="J1362" s="473" t="s">
        <v>1052</v>
      </c>
      <c r="K1362" s="109">
        <v>142</v>
      </c>
      <c r="M1362" s="117"/>
      <c r="N1362" s="117"/>
      <c r="P1362" s="388" t="s">
        <v>688</v>
      </c>
      <c r="Q1362" s="473" t="s">
        <v>1075</v>
      </c>
      <c r="R1362" s="109">
        <v>143</v>
      </c>
      <c r="W1362" s="117"/>
      <c r="X1362" s="117"/>
      <c r="Y1362" s="109"/>
    </row>
    <row r="1363" spans="3:25" ht="5.25" customHeight="1" thickTop="1" thickBot="1"/>
    <row r="1364" spans="3:25" ht="13.5" thickTop="1">
      <c r="F1364" s="1268" t="s">
        <v>552</v>
      </c>
      <c r="G1364" s="1269"/>
      <c r="I1364" s="1266" t="s">
        <v>556</v>
      </c>
      <c r="J1364" s="1267"/>
      <c r="M1364" s="1286"/>
      <c r="N1364" s="1286"/>
      <c r="P1364" s="1266" t="s">
        <v>22</v>
      </c>
      <c r="Q1364" s="1267"/>
      <c r="W1364" s="1286"/>
      <c r="X1364" s="1286"/>
    </row>
    <row r="1365" spans="3:25" ht="13.5" thickBot="1">
      <c r="F1365" s="481" t="s">
        <v>109</v>
      </c>
      <c r="G1365" s="474" t="s">
        <v>1058</v>
      </c>
      <c r="I1365" s="388" t="s">
        <v>688</v>
      </c>
      <c r="J1365" s="473" t="s">
        <v>1052</v>
      </c>
      <c r="K1365" s="109">
        <v>142</v>
      </c>
      <c r="M1365" s="117"/>
      <c r="N1365" s="117"/>
      <c r="P1365" s="388" t="s">
        <v>688</v>
      </c>
      <c r="Q1365" s="473" t="s">
        <v>1075</v>
      </c>
      <c r="R1365" s="109">
        <v>143</v>
      </c>
      <c r="W1365" s="117"/>
      <c r="X1365" s="117"/>
      <c r="Y1365" s="109"/>
    </row>
    <row r="1366" spans="3:25" ht="5.25" customHeight="1" thickTop="1" thickBot="1"/>
    <row r="1367" spans="3:25" ht="13.5" thickTop="1">
      <c r="F1367" s="1268" t="s">
        <v>552</v>
      </c>
      <c r="G1367" s="1269"/>
      <c r="I1367" s="1266" t="s">
        <v>556</v>
      </c>
      <c r="J1367" s="1267"/>
      <c r="M1367" s="1286"/>
      <c r="N1367" s="1286"/>
      <c r="P1367" s="1266" t="s">
        <v>22</v>
      </c>
      <c r="Q1367" s="1267"/>
      <c r="W1367" s="1286"/>
      <c r="X1367" s="1286"/>
    </row>
    <row r="1368" spans="3:25" ht="13.5" thickBot="1">
      <c r="F1368" s="481" t="s">
        <v>109</v>
      </c>
      <c r="G1368" s="474" t="s">
        <v>1059</v>
      </c>
      <c r="I1368" s="388" t="s">
        <v>688</v>
      </c>
      <c r="J1368" s="473" t="s">
        <v>1052</v>
      </c>
      <c r="K1368" s="109">
        <v>142</v>
      </c>
      <c r="M1368" s="117"/>
      <c r="N1368" s="117"/>
      <c r="P1368" s="388" t="s">
        <v>688</v>
      </c>
      <c r="Q1368" s="473" t="s">
        <v>1075</v>
      </c>
      <c r="R1368" s="109">
        <v>143</v>
      </c>
      <c r="W1368" s="117"/>
      <c r="X1368" s="117"/>
      <c r="Y1368" s="109"/>
    </row>
    <row r="1369" spans="3:25" ht="5.25" customHeight="1" thickTop="1" thickBot="1"/>
    <row r="1370" spans="3:25" ht="13.5" thickTop="1">
      <c r="F1370" s="1273" t="s">
        <v>553</v>
      </c>
      <c r="G1370" s="1274"/>
      <c r="I1370" s="1273" t="s">
        <v>344</v>
      </c>
      <c r="J1370" s="1274"/>
      <c r="M1370" s="1286"/>
      <c r="N1370" s="1286"/>
      <c r="P1370" s="1271" t="s">
        <v>485</v>
      </c>
      <c r="Q1370" s="1272"/>
      <c r="W1370" s="1286"/>
      <c r="X1370" s="1286"/>
    </row>
    <row r="1371" spans="3:25" ht="13.5" thickBot="1">
      <c r="F1371" s="115" t="s">
        <v>84</v>
      </c>
      <c r="G1371" s="116">
        <v>15</v>
      </c>
      <c r="I1371" s="115" t="s">
        <v>688</v>
      </c>
      <c r="J1371" s="116">
        <v>1</v>
      </c>
      <c r="K1371" s="109">
        <v>144</v>
      </c>
      <c r="M1371" s="117"/>
      <c r="N1371" s="117"/>
      <c r="P1371" s="111" t="s">
        <v>84</v>
      </c>
      <c r="Q1371" s="112">
        <v>1</v>
      </c>
      <c r="R1371" s="109">
        <v>145</v>
      </c>
      <c r="W1371" s="117"/>
      <c r="X1371" s="117"/>
      <c r="Y1371" s="109"/>
    </row>
    <row r="1372" spans="3:25" ht="5.25" customHeight="1" thickTop="1" thickBot="1"/>
    <row r="1373" spans="3:25">
      <c r="F1373" s="1286"/>
      <c r="G1373" s="1286"/>
      <c r="I1373" s="1286"/>
      <c r="J1373" s="1286"/>
      <c r="M1373" s="1286"/>
      <c r="N1373" s="1286"/>
      <c r="P1373" s="1271" t="s">
        <v>273</v>
      </c>
      <c r="Q1373" s="1272"/>
      <c r="W1373" s="1286"/>
      <c r="X1373" s="1286"/>
    </row>
    <row r="1374" spans="3:25" ht="13.5" thickBot="1">
      <c r="F1374" s="117"/>
      <c r="G1374" s="117"/>
      <c r="I1374" s="107"/>
      <c r="J1374" s="117"/>
      <c r="K1374" s="109"/>
      <c r="M1374" s="117"/>
      <c r="N1374" s="117"/>
      <c r="P1374" s="111" t="s">
        <v>84</v>
      </c>
      <c r="Q1374" s="112">
        <v>2</v>
      </c>
      <c r="R1374" s="109">
        <v>146</v>
      </c>
      <c r="W1374" s="117"/>
      <c r="X1374" s="117"/>
      <c r="Y1374" s="109"/>
    </row>
    <row r="1375" spans="3:25" ht="5.25" customHeight="1" thickBot="1"/>
    <row r="1376" spans="3:25">
      <c r="C1376" s="1266" t="s">
        <v>355</v>
      </c>
      <c r="D1376" s="1267"/>
    </row>
    <row r="1377" spans="3:5" ht="13.5" thickBot="1">
      <c r="C1377" s="388" t="s">
        <v>688</v>
      </c>
      <c r="D1377" s="473" t="s">
        <v>1052</v>
      </c>
      <c r="E1377" s="109">
        <v>147</v>
      </c>
    </row>
  </sheetData>
  <mergeCells count="1030">
    <mergeCell ref="M1214:N1214"/>
    <mergeCell ref="P1214:Q1214"/>
    <mergeCell ref="W1214:X1214"/>
    <mergeCell ref="W1196:X1196"/>
    <mergeCell ref="W1199:X1199"/>
    <mergeCell ref="W1202:X1202"/>
    <mergeCell ref="M1205:N1205"/>
    <mergeCell ref="M1244:N1244"/>
    <mergeCell ref="P1244:Q1244"/>
    <mergeCell ref="W1244:X1244"/>
    <mergeCell ref="T1223:U1223"/>
    <mergeCell ref="W1223:X1223"/>
    <mergeCell ref="AD1223:AE1223"/>
    <mergeCell ref="AD1226:AE1226"/>
    <mergeCell ref="AD1229:AE1229"/>
    <mergeCell ref="M1232:N1232"/>
    <mergeCell ref="P1232:Q1232"/>
    <mergeCell ref="W1232:X1232"/>
    <mergeCell ref="W1235:X1235"/>
    <mergeCell ref="M1217:N1217"/>
    <mergeCell ref="P1217:Q1217"/>
    <mergeCell ref="W1217:X1217"/>
    <mergeCell ref="M1220:N1220"/>
    <mergeCell ref="P1220:Q1220"/>
    <mergeCell ref="W1220:X1220"/>
    <mergeCell ref="P1205:Q1205"/>
    <mergeCell ref="W1205:X1205"/>
    <mergeCell ref="M1208:N1208"/>
    <mergeCell ref="P1208:Q1208"/>
    <mergeCell ref="W1208:X1208"/>
    <mergeCell ref="R2:AI2"/>
    <mergeCell ref="R3:AI3"/>
    <mergeCell ref="Z9:AF9"/>
    <mergeCell ref="Z21:AG21"/>
    <mergeCell ref="M1328:N1328"/>
    <mergeCell ref="P1328:Q1328"/>
    <mergeCell ref="W1328:X1328"/>
    <mergeCell ref="W1331:X1331"/>
    <mergeCell ref="W1334:X1334"/>
    <mergeCell ref="T1319:U1319"/>
    <mergeCell ref="W1319:X1319"/>
    <mergeCell ref="AD1319:AE1319"/>
    <mergeCell ref="M1322:N1322"/>
    <mergeCell ref="P1322:Q1322"/>
    <mergeCell ref="T1322:U1322"/>
    <mergeCell ref="W1322:X1322"/>
    <mergeCell ref="AD1322:AE1322"/>
    <mergeCell ref="M1325:N1325"/>
    <mergeCell ref="P1325:Q1325"/>
    <mergeCell ref="W1325:X1325"/>
    <mergeCell ref="T1304:U1304"/>
    <mergeCell ref="W1304:X1304"/>
    <mergeCell ref="AD1304:AE1304"/>
    <mergeCell ref="T1307:U1307"/>
    <mergeCell ref="W1307:X1307"/>
    <mergeCell ref="AD1307:AE1307"/>
    <mergeCell ref="AD1310:AE1310"/>
    <mergeCell ref="AD1313:AE1313"/>
    <mergeCell ref="T1316:U1316"/>
    <mergeCell ref="W1316:X1316"/>
    <mergeCell ref="AD1316:AE1316"/>
    <mergeCell ref="T1292:U1292"/>
    <mergeCell ref="W1292:X1292"/>
    <mergeCell ref="AD1292:AE1292"/>
    <mergeCell ref="M1295:N1295"/>
    <mergeCell ref="P1295:Q1295"/>
    <mergeCell ref="W1295:X1295"/>
    <mergeCell ref="W1298:X1298"/>
    <mergeCell ref="T1301:U1301"/>
    <mergeCell ref="W1301:X1301"/>
    <mergeCell ref="AD1301:AE1301"/>
    <mergeCell ref="T1277:U1277"/>
    <mergeCell ref="W1277:X1277"/>
    <mergeCell ref="AD1277:AE1277"/>
    <mergeCell ref="T1280:U1280"/>
    <mergeCell ref="W1280:X1280"/>
    <mergeCell ref="AD1280:AE1280"/>
    <mergeCell ref="AD1283:AE1283"/>
    <mergeCell ref="AD1286:AE1286"/>
    <mergeCell ref="T1289:U1289"/>
    <mergeCell ref="W1289:X1289"/>
    <mergeCell ref="AD1289:AE1289"/>
    <mergeCell ref="M1268:N1268"/>
    <mergeCell ref="P1268:Q1268"/>
    <mergeCell ref="W1268:X1268"/>
    <mergeCell ref="W1271:X1271"/>
    <mergeCell ref="T1274:U1274"/>
    <mergeCell ref="W1274:X1274"/>
    <mergeCell ref="AD1274:AE1274"/>
    <mergeCell ref="AD1259:AE1259"/>
    <mergeCell ref="T1262:U1262"/>
    <mergeCell ref="W1262:X1262"/>
    <mergeCell ref="AD1262:AE1262"/>
    <mergeCell ref="T1265:U1265"/>
    <mergeCell ref="W1265:X1265"/>
    <mergeCell ref="AD1265:AE1265"/>
    <mergeCell ref="M1238:N1238"/>
    <mergeCell ref="P1238:Q1238"/>
    <mergeCell ref="W1238:X1238"/>
    <mergeCell ref="W1241:X1241"/>
    <mergeCell ref="M1256:N1256"/>
    <mergeCell ref="P1256:Q1256"/>
    <mergeCell ref="W1256:X1256"/>
    <mergeCell ref="T1259:U1259"/>
    <mergeCell ref="W1259:X1259"/>
    <mergeCell ref="T1247:U1247"/>
    <mergeCell ref="W1247:X1247"/>
    <mergeCell ref="AD1247:AE1247"/>
    <mergeCell ref="T1250:U1250"/>
    <mergeCell ref="W1250:X1250"/>
    <mergeCell ref="AD1250:AE1250"/>
    <mergeCell ref="T1253:U1253"/>
    <mergeCell ref="W1253:X1253"/>
    <mergeCell ref="AD1253:AE1253"/>
    <mergeCell ref="W1175:X1175"/>
    <mergeCell ref="W1178:X1178"/>
    <mergeCell ref="M1181:N1181"/>
    <mergeCell ref="P1181:Q1181"/>
    <mergeCell ref="W1181:X1181"/>
    <mergeCell ref="W1184:X1184"/>
    <mergeCell ref="W1187:X1187"/>
    <mergeCell ref="W1190:X1190"/>
    <mergeCell ref="M1193:N1193"/>
    <mergeCell ref="P1193:Q1193"/>
    <mergeCell ref="W1193:X1193"/>
    <mergeCell ref="P215:Q215"/>
    <mergeCell ref="W248:X248"/>
    <mergeCell ref="W257:X257"/>
    <mergeCell ref="W562:X562"/>
    <mergeCell ref="W412:X412"/>
    <mergeCell ref="W379:X379"/>
    <mergeCell ref="W382:X382"/>
    <mergeCell ref="W385:X385"/>
    <mergeCell ref="W400:X400"/>
    <mergeCell ref="W394:X394"/>
    <mergeCell ref="W397:X397"/>
    <mergeCell ref="W403:X403"/>
    <mergeCell ref="P388:Q388"/>
    <mergeCell ref="W388:X388"/>
    <mergeCell ref="M409:N409"/>
    <mergeCell ref="W409:X409"/>
    <mergeCell ref="M367:N367"/>
    <mergeCell ref="P367:Q367"/>
    <mergeCell ref="W373:X373"/>
    <mergeCell ref="M376:N376"/>
    <mergeCell ref="P376:Q376"/>
    <mergeCell ref="P206:Q206"/>
    <mergeCell ref="P209:Q209"/>
    <mergeCell ref="P212:Q212"/>
    <mergeCell ref="M245:N245"/>
    <mergeCell ref="P245:Q245"/>
    <mergeCell ref="P1154:Q1154"/>
    <mergeCell ref="P1157:Q1157"/>
    <mergeCell ref="P1160:Q1160"/>
    <mergeCell ref="M562:N562"/>
    <mergeCell ref="P562:Q562"/>
    <mergeCell ref="M526:N526"/>
    <mergeCell ref="P526:Q526"/>
    <mergeCell ref="M412:N412"/>
    <mergeCell ref="P412:Q412"/>
    <mergeCell ref="M787:N787"/>
    <mergeCell ref="P787:Q787"/>
    <mergeCell ref="M880:N880"/>
    <mergeCell ref="P880:Q880"/>
    <mergeCell ref="M934:N934"/>
    <mergeCell ref="P934:Q934"/>
    <mergeCell ref="M970:N970"/>
    <mergeCell ref="P970:Q970"/>
    <mergeCell ref="M1117:N1117"/>
    <mergeCell ref="P409:Q409"/>
    <mergeCell ref="M472:N472"/>
    <mergeCell ref="M1006:N1006"/>
    <mergeCell ref="P1006:Q1006"/>
    <mergeCell ref="M400:N400"/>
    <mergeCell ref="P400:Q400"/>
    <mergeCell ref="M403:N403"/>
    <mergeCell ref="P403:Q403"/>
    <mergeCell ref="M388:N388"/>
    <mergeCell ref="P107:Q107"/>
    <mergeCell ref="I47:J47"/>
    <mergeCell ref="P203:Q203"/>
    <mergeCell ref="P47:Q47"/>
    <mergeCell ref="M143:N143"/>
    <mergeCell ref="P143:Q143"/>
    <mergeCell ref="P152:Q152"/>
    <mergeCell ref="M155:N155"/>
    <mergeCell ref="P155:Q155"/>
    <mergeCell ref="P191:Q191"/>
    <mergeCell ref="P197:Q197"/>
    <mergeCell ref="P113:Q113"/>
    <mergeCell ref="F71:G71"/>
    <mergeCell ref="I71:J71"/>
    <mergeCell ref="P71:Q71"/>
    <mergeCell ref="F203:G203"/>
    <mergeCell ref="I203:J203"/>
    <mergeCell ref="F200:G200"/>
    <mergeCell ref="I200:J200"/>
    <mergeCell ref="P200:Q200"/>
    <mergeCell ref="M62:N62"/>
    <mergeCell ref="P62:Q62"/>
    <mergeCell ref="F89:G89"/>
    <mergeCell ref="I89:J89"/>
    <mergeCell ref="F104:G104"/>
    <mergeCell ref="I104:J104"/>
    <mergeCell ref="M77:N77"/>
    <mergeCell ref="P77:Q77"/>
    <mergeCell ref="F149:G149"/>
    <mergeCell ref="I149:J149"/>
    <mergeCell ref="P149:Q149"/>
    <mergeCell ref="M146:N146"/>
    <mergeCell ref="W65:X65"/>
    <mergeCell ref="M68:N68"/>
    <mergeCell ref="P68:Q68"/>
    <mergeCell ref="W68:X68"/>
    <mergeCell ref="P89:Q89"/>
    <mergeCell ref="P92:Q92"/>
    <mergeCell ref="M95:N95"/>
    <mergeCell ref="P95:Q95"/>
    <mergeCell ref="P98:Q98"/>
    <mergeCell ref="P104:Q104"/>
    <mergeCell ref="W95:X95"/>
    <mergeCell ref="M98:N98"/>
    <mergeCell ref="M86:N86"/>
    <mergeCell ref="P86:Q86"/>
    <mergeCell ref="W86:X86"/>
    <mergeCell ref="P74:Q74"/>
    <mergeCell ref="W77:X77"/>
    <mergeCell ref="M83:N83"/>
    <mergeCell ref="P83:Q83"/>
    <mergeCell ref="W83:X83"/>
    <mergeCell ref="W98:X98"/>
    <mergeCell ref="M101:N101"/>
    <mergeCell ref="P101:Q101"/>
    <mergeCell ref="W101:X101"/>
    <mergeCell ref="P80:Q80"/>
    <mergeCell ref="W80:X80"/>
    <mergeCell ref="W62:X62"/>
    <mergeCell ref="P53:Q53"/>
    <mergeCell ref="P56:Q56"/>
    <mergeCell ref="M59:N59"/>
    <mergeCell ref="P59:Q59"/>
    <mergeCell ref="W59:X59"/>
    <mergeCell ref="M65:N65"/>
    <mergeCell ref="P65:Q65"/>
    <mergeCell ref="C5:D5"/>
    <mergeCell ref="C8:D8"/>
    <mergeCell ref="I11:J11"/>
    <mergeCell ref="F53:G53"/>
    <mergeCell ref="I53:J53"/>
    <mergeCell ref="F50:G50"/>
    <mergeCell ref="I50:J50"/>
    <mergeCell ref="P50:Q50"/>
    <mergeCell ref="AD11:AE11"/>
    <mergeCell ref="AD23:AE23"/>
    <mergeCell ref="AE17:AI17"/>
    <mergeCell ref="AE29:AI29"/>
    <mergeCell ref="I14:J14"/>
    <mergeCell ref="I35:J35"/>
    <mergeCell ref="I38:J38"/>
    <mergeCell ref="I23:J23"/>
    <mergeCell ref="I26:J26"/>
    <mergeCell ref="I41:J41"/>
    <mergeCell ref="I44:J44"/>
    <mergeCell ref="I29:J29"/>
    <mergeCell ref="I32:J32"/>
    <mergeCell ref="F47:G47"/>
    <mergeCell ref="R11:X11"/>
    <mergeCell ref="R23:X23"/>
    <mergeCell ref="F218:G218"/>
    <mergeCell ref="I218:J218"/>
    <mergeCell ref="P218:Q218"/>
    <mergeCell ref="W245:X245"/>
    <mergeCell ref="M236:N236"/>
    <mergeCell ref="P236:Q236"/>
    <mergeCell ref="W236:X236"/>
    <mergeCell ref="F239:G239"/>
    <mergeCell ref="I239:J239"/>
    <mergeCell ref="P239:Q239"/>
    <mergeCell ref="F233:G233"/>
    <mergeCell ref="I233:J233"/>
    <mergeCell ref="M233:N233"/>
    <mergeCell ref="P233:Q233"/>
    <mergeCell ref="W233:X233"/>
    <mergeCell ref="P221:Q221"/>
    <mergeCell ref="P224:Q224"/>
    <mergeCell ref="P227:Q227"/>
    <mergeCell ref="P230:Q230"/>
    <mergeCell ref="F242:G242"/>
    <mergeCell ref="I242:J242"/>
    <mergeCell ref="P242:Q242"/>
    <mergeCell ref="F281:G281"/>
    <mergeCell ref="I281:J281"/>
    <mergeCell ref="P281:Q281"/>
    <mergeCell ref="F290:G290"/>
    <mergeCell ref="I290:J290"/>
    <mergeCell ref="P290:Q290"/>
    <mergeCell ref="M263:N263"/>
    <mergeCell ref="P263:Q263"/>
    <mergeCell ref="W263:X263"/>
    <mergeCell ref="W251:X251"/>
    <mergeCell ref="F254:G254"/>
    <mergeCell ref="I254:J254"/>
    <mergeCell ref="P254:Q254"/>
    <mergeCell ref="M257:N257"/>
    <mergeCell ref="P257:Q257"/>
    <mergeCell ref="M260:N260"/>
    <mergeCell ref="P260:Q260"/>
    <mergeCell ref="W260:X260"/>
    <mergeCell ref="P307:Q307"/>
    <mergeCell ref="P313:Q313"/>
    <mergeCell ref="P316:Q316"/>
    <mergeCell ref="P319:Q319"/>
    <mergeCell ref="P322:Q322"/>
    <mergeCell ref="P325:Q325"/>
    <mergeCell ref="P328:Q328"/>
    <mergeCell ref="P331:Q331"/>
    <mergeCell ref="P334:Q334"/>
    <mergeCell ref="P337:Q337"/>
    <mergeCell ref="P340:Q340"/>
    <mergeCell ref="P343:Q343"/>
    <mergeCell ref="P346:Q346"/>
    <mergeCell ref="P349:Q349"/>
    <mergeCell ref="P352:Q352"/>
    <mergeCell ref="M364:N364"/>
    <mergeCell ref="P364:Q364"/>
    <mergeCell ref="W364:X364"/>
    <mergeCell ref="T571:U571"/>
    <mergeCell ref="W571:X571"/>
    <mergeCell ref="W427:X427"/>
    <mergeCell ref="W529:X529"/>
    <mergeCell ref="C748:AH748"/>
    <mergeCell ref="C749:AH749"/>
    <mergeCell ref="C1129:AH1129"/>
    <mergeCell ref="C1130:AH1130"/>
    <mergeCell ref="AD586:AE586"/>
    <mergeCell ref="T538:U538"/>
    <mergeCell ref="W538:X538"/>
    <mergeCell ref="AD538:AE538"/>
    <mergeCell ref="W565:X565"/>
    <mergeCell ref="AD427:AE427"/>
    <mergeCell ref="W475:X475"/>
    <mergeCell ref="AD571:AE571"/>
    <mergeCell ref="AD547:AE547"/>
    <mergeCell ref="AD550:AE550"/>
    <mergeCell ref="AD553:AE553"/>
    <mergeCell ref="AD568:AE568"/>
    <mergeCell ref="AD559:AE559"/>
    <mergeCell ref="AD487:AE487"/>
    <mergeCell ref="AD859:AE859"/>
    <mergeCell ref="T862:U862"/>
    <mergeCell ref="W862:X862"/>
    <mergeCell ref="AD862:AE862"/>
    <mergeCell ref="T865:U865"/>
    <mergeCell ref="W865:X865"/>
    <mergeCell ref="AD865:AE865"/>
    <mergeCell ref="M424:N424"/>
    <mergeCell ref="T478:U478"/>
    <mergeCell ref="C1376:D1376"/>
    <mergeCell ref="F1355:G1355"/>
    <mergeCell ref="I1355:J1355"/>
    <mergeCell ref="M1355:N1355"/>
    <mergeCell ref="P1355:Q1355"/>
    <mergeCell ref="F1370:G1370"/>
    <mergeCell ref="I1370:J1370"/>
    <mergeCell ref="M1370:N1370"/>
    <mergeCell ref="P1370:Q1370"/>
    <mergeCell ref="F1361:G1361"/>
    <mergeCell ref="I1361:J1361"/>
    <mergeCell ref="M1361:N1361"/>
    <mergeCell ref="P1361:Q1361"/>
    <mergeCell ref="F1358:G1358"/>
    <mergeCell ref="P1367:Q1367"/>
    <mergeCell ref="T484:U484"/>
    <mergeCell ref="W484:X484"/>
    <mergeCell ref="T493:U493"/>
    <mergeCell ref="W493:X493"/>
    <mergeCell ref="T568:U568"/>
    <mergeCell ref="W568:X568"/>
    <mergeCell ref="W559:X559"/>
    <mergeCell ref="T547:U547"/>
    <mergeCell ref="W547:X547"/>
    <mergeCell ref="T496:U496"/>
    <mergeCell ref="W496:X496"/>
    <mergeCell ref="T691:U691"/>
    <mergeCell ref="W637:X637"/>
    <mergeCell ref="T640:U640"/>
    <mergeCell ref="W640:X640"/>
    <mergeCell ref="M706:N706"/>
    <mergeCell ref="P706:Q706"/>
    <mergeCell ref="M1358:N1358"/>
    <mergeCell ref="P1358:Q1358"/>
    <mergeCell ref="W1355:X1355"/>
    <mergeCell ref="M266:N266"/>
    <mergeCell ref="P266:Q266"/>
    <mergeCell ref="W266:X266"/>
    <mergeCell ref="W269:X269"/>
    <mergeCell ref="W272:X272"/>
    <mergeCell ref="M275:N275"/>
    <mergeCell ref="P275:Q275"/>
    <mergeCell ref="W275:X275"/>
    <mergeCell ref="M278:N278"/>
    <mergeCell ref="P278:Q278"/>
    <mergeCell ref="W278:X278"/>
    <mergeCell ref="C296:AH296"/>
    <mergeCell ref="C297:AH297"/>
    <mergeCell ref="C298:AH298"/>
    <mergeCell ref="C299:AH299"/>
    <mergeCell ref="C1131:AH1131"/>
    <mergeCell ref="M436:N436"/>
    <mergeCell ref="P436:Q436"/>
    <mergeCell ref="W436:X436"/>
    <mergeCell ref="C1337:D1337"/>
    <mergeCell ref="P304:Q304"/>
    <mergeCell ref="P310:Q310"/>
    <mergeCell ref="M733:N733"/>
    <mergeCell ref="T595:U595"/>
    <mergeCell ref="W595:X595"/>
    <mergeCell ref="P733:Q733"/>
    <mergeCell ref="T733:U733"/>
    <mergeCell ref="W733:X733"/>
    <mergeCell ref="W556:X556"/>
    <mergeCell ref="F119:G119"/>
    <mergeCell ref="I119:J119"/>
    <mergeCell ref="P119:Q119"/>
    <mergeCell ref="P122:Q122"/>
    <mergeCell ref="M125:N125"/>
    <mergeCell ref="P125:Q125"/>
    <mergeCell ref="W143:X143"/>
    <mergeCell ref="F134:G134"/>
    <mergeCell ref="I134:J134"/>
    <mergeCell ref="P134:Q134"/>
    <mergeCell ref="P137:Q137"/>
    <mergeCell ref="M140:N140"/>
    <mergeCell ref="P140:Q140"/>
    <mergeCell ref="W140:X140"/>
    <mergeCell ref="AD490:AE490"/>
    <mergeCell ref="AD481:AE481"/>
    <mergeCell ref="AD478:AE478"/>
    <mergeCell ref="T481:U481"/>
    <mergeCell ref="AD484:AE484"/>
    <mergeCell ref="T427:U427"/>
    <mergeCell ref="W376:X376"/>
    <mergeCell ref="P355:Q355"/>
    <mergeCell ref="P358:Q358"/>
    <mergeCell ref="P361:Q361"/>
    <mergeCell ref="F293:G293"/>
    <mergeCell ref="I293:J293"/>
    <mergeCell ref="P293:Q293"/>
    <mergeCell ref="P284:Q284"/>
    <mergeCell ref="P287:Q287"/>
    <mergeCell ref="F301:G301"/>
    <mergeCell ref="I301:J301"/>
    <mergeCell ref="P301:Q301"/>
    <mergeCell ref="M110:N110"/>
    <mergeCell ref="P110:Q110"/>
    <mergeCell ref="W110:X110"/>
    <mergeCell ref="W125:X125"/>
    <mergeCell ref="M128:N128"/>
    <mergeCell ref="W146:X146"/>
    <mergeCell ref="W191:X191"/>
    <mergeCell ref="P167:Q167"/>
    <mergeCell ref="M170:N170"/>
    <mergeCell ref="P170:Q170"/>
    <mergeCell ref="W170:X170"/>
    <mergeCell ref="M173:N173"/>
    <mergeCell ref="P173:Q173"/>
    <mergeCell ref="W173:X173"/>
    <mergeCell ref="M176:N176"/>
    <mergeCell ref="P176:Q176"/>
    <mergeCell ref="W176:X176"/>
    <mergeCell ref="W185:X185"/>
    <mergeCell ref="W188:X188"/>
    <mergeCell ref="M131:N131"/>
    <mergeCell ref="P131:Q131"/>
    <mergeCell ref="W131:X131"/>
    <mergeCell ref="P128:Q128"/>
    <mergeCell ref="W113:X113"/>
    <mergeCell ref="M116:N116"/>
    <mergeCell ref="P116:Q116"/>
    <mergeCell ref="W116:X116"/>
    <mergeCell ref="M113:N113"/>
    <mergeCell ref="W128:X128"/>
    <mergeCell ref="P146:Q146"/>
    <mergeCell ref="P472:Q472"/>
    <mergeCell ref="W472:X472"/>
    <mergeCell ref="T463:U463"/>
    <mergeCell ref="W463:X463"/>
    <mergeCell ref="AD463:AE463"/>
    <mergeCell ref="T466:U466"/>
    <mergeCell ref="P424:Q424"/>
    <mergeCell ref="W424:X424"/>
    <mergeCell ref="F164:G164"/>
    <mergeCell ref="I164:J164"/>
    <mergeCell ref="P164:Q164"/>
    <mergeCell ref="W155:X155"/>
    <mergeCell ref="M158:N158"/>
    <mergeCell ref="P158:Q158"/>
    <mergeCell ref="W158:X158"/>
    <mergeCell ref="M161:N161"/>
    <mergeCell ref="P161:Q161"/>
    <mergeCell ref="W161:X161"/>
    <mergeCell ref="F194:G194"/>
    <mergeCell ref="I194:J194"/>
    <mergeCell ref="P194:Q194"/>
    <mergeCell ref="F179:G179"/>
    <mergeCell ref="I179:J179"/>
    <mergeCell ref="P179:Q179"/>
    <mergeCell ref="P182:Q182"/>
    <mergeCell ref="M185:N185"/>
    <mergeCell ref="P185:Q185"/>
    <mergeCell ref="M188:N188"/>
    <mergeCell ref="W448:X448"/>
    <mergeCell ref="T451:U451"/>
    <mergeCell ref="P188:Q188"/>
    <mergeCell ref="M191:N191"/>
    <mergeCell ref="W451:X451"/>
    <mergeCell ref="AD451:AE451"/>
    <mergeCell ref="T454:U454"/>
    <mergeCell ref="W454:X454"/>
    <mergeCell ref="AD454:AE454"/>
    <mergeCell ref="T457:U457"/>
    <mergeCell ref="W457:X457"/>
    <mergeCell ref="AD457:AE457"/>
    <mergeCell ref="M415:N415"/>
    <mergeCell ref="P415:Q415"/>
    <mergeCell ref="W415:X415"/>
    <mergeCell ref="AD430:AE430"/>
    <mergeCell ref="AD433:AE433"/>
    <mergeCell ref="AD541:AE541"/>
    <mergeCell ref="AD544:AE544"/>
    <mergeCell ref="W532:X532"/>
    <mergeCell ref="AD532:AE532"/>
    <mergeCell ref="T535:U535"/>
    <mergeCell ref="W535:X535"/>
    <mergeCell ref="AD535:AE535"/>
    <mergeCell ref="T532:U532"/>
    <mergeCell ref="W526:X526"/>
    <mergeCell ref="AD496:AE496"/>
    <mergeCell ref="M421:N421"/>
    <mergeCell ref="P421:Q421"/>
    <mergeCell ref="W421:X421"/>
    <mergeCell ref="M418:N418"/>
    <mergeCell ref="P418:Q418"/>
    <mergeCell ref="W418:X418"/>
    <mergeCell ref="W439:X439"/>
    <mergeCell ref="W478:X478"/>
    <mergeCell ref="W481:X481"/>
    <mergeCell ref="M598:N598"/>
    <mergeCell ref="P598:Q598"/>
    <mergeCell ref="W598:X598"/>
    <mergeCell ref="W601:X601"/>
    <mergeCell ref="T604:U604"/>
    <mergeCell ref="W604:X604"/>
    <mergeCell ref="AD592:AE592"/>
    <mergeCell ref="AD589:AE589"/>
    <mergeCell ref="AD604:AE604"/>
    <mergeCell ref="T607:U607"/>
    <mergeCell ref="W607:X607"/>
    <mergeCell ref="AD622:AE622"/>
    <mergeCell ref="M634:N634"/>
    <mergeCell ref="P634:Q634"/>
    <mergeCell ref="W634:X634"/>
    <mergeCell ref="W391:X391"/>
    <mergeCell ref="W367:X367"/>
    <mergeCell ref="W370:X370"/>
    <mergeCell ref="T469:U469"/>
    <mergeCell ref="W469:X469"/>
    <mergeCell ref="AD469:AE469"/>
    <mergeCell ref="M442:N442"/>
    <mergeCell ref="P442:Q442"/>
    <mergeCell ref="W442:X442"/>
    <mergeCell ref="W445:X445"/>
    <mergeCell ref="M460:N460"/>
    <mergeCell ref="P460:Q460"/>
    <mergeCell ref="W460:X460"/>
    <mergeCell ref="W466:X466"/>
    <mergeCell ref="AD466:AE466"/>
    <mergeCell ref="M448:N448"/>
    <mergeCell ref="P448:Q448"/>
    <mergeCell ref="T583:U583"/>
    <mergeCell ref="W583:X583"/>
    <mergeCell ref="AD583:AE583"/>
    <mergeCell ref="T592:U592"/>
    <mergeCell ref="W592:X592"/>
    <mergeCell ref="AD613:AE613"/>
    <mergeCell ref="AD616:AE616"/>
    <mergeCell ref="T619:U619"/>
    <mergeCell ref="W619:X619"/>
    <mergeCell ref="AD619:AE619"/>
    <mergeCell ref="AD607:AE607"/>
    <mergeCell ref="AD493:AE493"/>
    <mergeCell ref="AD595:AE595"/>
    <mergeCell ref="AD679:AE679"/>
    <mergeCell ref="T682:U682"/>
    <mergeCell ref="W682:X682"/>
    <mergeCell ref="AD682:AE682"/>
    <mergeCell ref="T664:U664"/>
    <mergeCell ref="W664:X664"/>
    <mergeCell ref="AD664:AE664"/>
    <mergeCell ref="T667:U667"/>
    <mergeCell ref="T574:U574"/>
    <mergeCell ref="W574:X574"/>
    <mergeCell ref="AD574:AE574"/>
    <mergeCell ref="AD577:AE577"/>
    <mergeCell ref="AD580:AE580"/>
    <mergeCell ref="T610:U610"/>
    <mergeCell ref="W610:X610"/>
    <mergeCell ref="AD610:AE610"/>
    <mergeCell ref="T556:U556"/>
    <mergeCell ref="AD556:AE556"/>
    <mergeCell ref="T559:U559"/>
    <mergeCell ref="AD625:AE625"/>
    <mergeCell ref="T628:U628"/>
    <mergeCell ref="W628:X628"/>
    <mergeCell ref="AD628:AE628"/>
    <mergeCell ref="T631:U631"/>
    <mergeCell ref="W631:X631"/>
    <mergeCell ref="AD631:AE631"/>
    <mergeCell ref="AD652:AE652"/>
    <mergeCell ref="T655:U655"/>
    <mergeCell ref="W655:X655"/>
    <mergeCell ref="AD655:AE655"/>
    <mergeCell ref="AD658:AE658"/>
    <mergeCell ref="AD685:AE685"/>
    <mergeCell ref="AD688:AE688"/>
    <mergeCell ref="AD640:AE640"/>
    <mergeCell ref="T643:U643"/>
    <mergeCell ref="W643:X643"/>
    <mergeCell ref="AD643:AE643"/>
    <mergeCell ref="AD646:AE646"/>
    <mergeCell ref="AD649:AE649"/>
    <mergeCell ref="AD661:AE661"/>
    <mergeCell ref="W667:X667"/>
    <mergeCell ref="AD724:AE724"/>
    <mergeCell ref="T727:U727"/>
    <mergeCell ref="W727:X727"/>
    <mergeCell ref="AD727:AE727"/>
    <mergeCell ref="AD667:AE667"/>
    <mergeCell ref="T646:U646"/>
    <mergeCell ref="W646:X646"/>
    <mergeCell ref="AD691:AE691"/>
    <mergeCell ref="AD694:AE694"/>
    <mergeCell ref="AD697:AE697"/>
    <mergeCell ref="T700:U700"/>
    <mergeCell ref="W700:X700"/>
    <mergeCell ref="AD700:AE700"/>
    <mergeCell ref="W673:X673"/>
    <mergeCell ref="T676:U676"/>
    <mergeCell ref="W676:X676"/>
    <mergeCell ref="AD676:AE676"/>
    <mergeCell ref="AD721:AE721"/>
    <mergeCell ref="AD712:AE712"/>
    <mergeCell ref="T715:U715"/>
    <mergeCell ref="W715:X715"/>
    <mergeCell ref="AD715:AE715"/>
    <mergeCell ref="T718:U718"/>
    <mergeCell ref="W718:X718"/>
    <mergeCell ref="AD718:AE718"/>
    <mergeCell ref="T679:U679"/>
    <mergeCell ref="W679:X679"/>
    <mergeCell ref="W691:X691"/>
    <mergeCell ref="W706:X706"/>
    <mergeCell ref="W709:X709"/>
    <mergeCell ref="T712:U712"/>
    <mergeCell ref="W712:X712"/>
    <mergeCell ref="T730:U730"/>
    <mergeCell ref="W730:X730"/>
    <mergeCell ref="AD730:AE730"/>
    <mergeCell ref="M739:N739"/>
    <mergeCell ref="P739:Q739"/>
    <mergeCell ref="W739:X739"/>
    <mergeCell ref="AD733:AE733"/>
    <mergeCell ref="M736:N736"/>
    <mergeCell ref="P736:Q736"/>
    <mergeCell ref="W736:X736"/>
    <mergeCell ref="W745:X745"/>
    <mergeCell ref="W742:X742"/>
    <mergeCell ref="P760:Q760"/>
    <mergeCell ref="P763:Q763"/>
    <mergeCell ref="P766:Q766"/>
    <mergeCell ref="F751:G751"/>
    <mergeCell ref="I751:J751"/>
    <mergeCell ref="P751:Q751"/>
    <mergeCell ref="P754:Q754"/>
    <mergeCell ref="P757:Q757"/>
    <mergeCell ref="W787:X787"/>
    <mergeCell ref="P769:Q769"/>
    <mergeCell ref="P772:Q772"/>
    <mergeCell ref="P775:Q775"/>
    <mergeCell ref="P778:Q778"/>
    <mergeCell ref="P781:Q781"/>
    <mergeCell ref="P784:Q784"/>
    <mergeCell ref="W802:X802"/>
    <mergeCell ref="W805:X805"/>
    <mergeCell ref="W808:X808"/>
    <mergeCell ref="M811:N811"/>
    <mergeCell ref="P811:Q811"/>
    <mergeCell ref="W811:X811"/>
    <mergeCell ref="M790:N790"/>
    <mergeCell ref="P790:Q790"/>
    <mergeCell ref="W790:X790"/>
    <mergeCell ref="W793:X793"/>
    <mergeCell ref="W796:X796"/>
    <mergeCell ref="M799:N799"/>
    <mergeCell ref="P799:Q799"/>
    <mergeCell ref="W799:X799"/>
    <mergeCell ref="W814:X814"/>
    <mergeCell ref="W817:X817"/>
    <mergeCell ref="W820:X820"/>
    <mergeCell ref="M823:N823"/>
    <mergeCell ref="P823:Q823"/>
    <mergeCell ref="W823:X823"/>
    <mergeCell ref="M829:N829"/>
    <mergeCell ref="P829:Q829"/>
    <mergeCell ref="W829:X829"/>
    <mergeCell ref="AD835:AE835"/>
    <mergeCell ref="AD838:AE838"/>
    <mergeCell ref="AD841:AE841"/>
    <mergeCell ref="M844:N844"/>
    <mergeCell ref="P844:Q844"/>
    <mergeCell ref="W844:X844"/>
    <mergeCell ref="M832:N832"/>
    <mergeCell ref="P832:Q832"/>
    <mergeCell ref="W832:X832"/>
    <mergeCell ref="W847:X847"/>
    <mergeCell ref="M850:N850"/>
    <mergeCell ref="P850:Q850"/>
    <mergeCell ref="W850:X850"/>
    <mergeCell ref="W853:X853"/>
    <mergeCell ref="M868:N868"/>
    <mergeCell ref="P868:Q868"/>
    <mergeCell ref="W868:X868"/>
    <mergeCell ref="T835:U835"/>
    <mergeCell ref="W835:X835"/>
    <mergeCell ref="M856:N856"/>
    <mergeCell ref="P856:Q856"/>
    <mergeCell ref="W856:X856"/>
    <mergeCell ref="T859:U859"/>
    <mergeCell ref="W859:X859"/>
    <mergeCell ref="T871:U871"/>
    <mergeCell ref="W871:X871"/>
    <mergeCell ref="AD871:AE871"/>
    <mergeCell ref="T874:U874"/>
    <mergeCell ref="W874:X874"/>
    <mergeCell ref="AD874:AE874"/>
    <mergeCell ref="W883:X883"/>
    <mergeCell ref="T886:U886"/>
    <mergeCell ref="W886:X886"/>
    <mergeCell ref="AD886:AE886"/>
    <mergeCell ref="T889:U889"/>
    <mergeCell ref="W889:X889"/>
    <mergeCell ref="AD889:AE889"/>
    <mergeCell ref="T877:U877"/>
    <mergeCell ref="W877:X877"/>
    <mergeCell ref="AD877:AE877"/>
    <mergeCell ref="T892:U892"/>
    <mergeCell ref="W892:X892"/>
    <mergeCell ref="AD892:AE892"/>
    <mergeCell ref="W880:X880"/>
    <mergeCell ref="T901:U901"/>
    <mergeCell ref="W901:X901"/>
    <mergeCell ref="AD901:AE901"/>
    <mergeCell ref="W931:X931"/>
    <mergeCell ref="AD931:AE931"/>
    <mergeCell ref="AD922:AE922"/>
    <mergeCell ref="AD925:AE925"/>
    <mergeCell ref="T928:U928"/>
    <mergeCell ref="W928:X928"/>
    <mergeCell ref="AD928:AE928"/>
    <mergeCell ref="T931:U931"/>
    <mergeCell ref="W937:X937"/>
    <mergeCell ref="T940:U940"/>
    <mergeCell ref="W940:X940"/>
    <mergeCell ref="AD940:AE940"/>
    <mergeCell ref="W934:X934"/>
    <mergeCell ref="T904:U904"/>
    <mergeCell ref="W904:X904"/>
    <mergeCell ref="AD904:AE904"/>
    <mergeCell ref="W913:X913"/>
    <mergeCell ref="AD913:AE913"/>
    <mergeCell ref="T916:U916"/>
    <mergeCell ref="W916:X916"/>
    <mergeCell ref="AD916:AE916"/>
    <mergeCell ref="T919:U919"/>
    <mergeCell ref="W919:X919"/>
    <mergeCell ref="AD919:AE919"/>
    <mergeCell ref="P1163:Q1163"/>
    <mergeCell ref="P1166:Q1166"/>
    <mergeCell ref="M1169:N1169"/>
    <mergeCell ref="P1169:Q1169"/>
    <mergeCell ref="W1169:X1169"/>
    <mergeCell ref="M1172:N1172"/>
    <mergeCell ref="AD1021:AE1021"/>
    <mergeCell ref="AD1024:AE1024"/>
    <mergeCell ref="T1027:U1027"/>
    <mergeCell ref="W1027:X1027"/>
    <mergeCell ref="AD1027:AE1027"/>
    <mergeCell ref="AD1030:AE1030"/>
    <mergeCell ref="W1090:X1090"/>
    <mergeCell ref="P1172:Q1172"/>
    <mergeCell ref="W1172:X1172"/>
    <mergeCell ref="W1123:X1123"/>
    <mergeCell ref="W1126:X1126"/>
    <mergeCell ref="M1120:N1120"/>
    <mergeCell ref="P1120:Q1120"/>
    <mergeCell ref="W1120:X1120"/>
    <mergeCell ref="M1078:N1078"/>
    <mergeCell ref="P1078:Q1078"/>
    <mergeCell ref="W1117:X1117"/>
    <mergeCell ref="M1114:N1114"/>
    <mergeCell ref="W1108:X1108"/>
    <mergeCell ref="P1117:Q1117"/>
    <mergeCell ref="T1054:U1054"/>
    <mergeCell ref="T1090:U1090"/>
    <mergeCell ref="AD1051:AE1051"/>
    <mergeCell ref="W1051:X1051"/>
    <mergeCell ref="AD1114:AE1114"/>
    <mergeCell ref="P1114:Q1114"/>
    <mergeCell ref="F1133:G1133"/>
    <mergeCell ref="P1142:Q1142"/>
    <mergeCell ref="P1145:Q1145"/>
    <mergeCell ref="P1148:Q1148"/>
    <mergeCell ref="P1151:Q1151"/>
    <mergeCell ref="I1133:J1133"/>
    <mergeCell ref="P1133:Q1133"/>
    <mergeCell ref="P1136:Q1136"/>
    <mergeCell ref="P1139:Q1139"/>
    <mergeCell ref="W1367:X1367"/>
    <mergeCell ref="P1373:Q1373"/>
    <mergeCell ref="W1373:X1373"/>
    <mergeCell ref="M1367:N1367"/>
    <mergeCell ref="F1373:G1373"/>
    <mergeCell ref="I1373:J1373"/>
    <mergeCell ref="M1373:N1373"/>
    <mergeCell ref="F1367:G1367"/>
    <mergeCell ref="I1358:J1358"/>
    <mergeCell ref="I1367:J1367"/>
    <mergeCell ref="W1370:X1370"/>
    <mergeCell ref="W1358:X1358"/>
    <mergeCell ref="W1361:X1361"/>
    <mergeCell ref="F1364:G1364"/>
    <mergeCell ref="I1364:J1364"/>
    <mergeCell ref="M1364:N1364"/>
    <mergeCell ref="P1364:Q1364"/>
    <mergeCell ref="W1364:X1364"/>
    <mergeCell ref="P1349:Q1349"/>
    <mergeCell ref="W1349:X1349"/>
    <mergeCell ref="F1343:G1343"/>
    <mergeCell ref="F1340:G1340"/>
    <mergeCell ref="I1340:J1340"/>
    <mergeCell ref="M1340:N1340"/>
    <mergeCell ref="P1340:Q1340"/>
    <mergeCell ref="W1340:X1340"/>
    <mergeCell ref="F1352:G1352"/>
    <mergeCell ref="I1352:J1352"/>
    <mergeCell ref="M1352:N1352"/>
    <mergeCell ref="P1352:Q1352"/>
    <mergeCell ref="W1352:X1352"/>
    <mergeCell ref="F1349:G1349"/>
    <mergeCell ref="I1349:J1349"/>
    <mergeCell ref="M1349:N1349"/>
    <mergeCell ref="I1343:J1343"/>
    <mergeCell ref="M1343:N1343"/>
    <mergeCell ref="P1343:Q1343"/>
    <mergeCell ref="W1343:X1343"/>
    <mergeCell ref="F1346:G1346"/>
    <mergeCell ref="I1346:J1346"/>
    <mergeCell ref="M1346:N1346"/>
    <mergeCell ref="P1346:Q1346"/>
    <mergeCell ref="W1346:X1346"/>
    <mergeCell ref="AD1084:AE1084"/>
    <mergeCell ref="AD1087:AE1087"/>
    <mergeCell ref="AD1090:AE1090"/>
    <mergeCell ref="AD1111:AE1111"/>
    <mergeCell ref="AD1093:AE1093"/>
    <mergeCell ref="AD1096:AE1096"/>
    <mergeCell ref="AD1099:AE1099"/>
    <mergeCell ref="AD1102:AE1102"/>
    <mergeCell ref="AD1105:AE1105"/>
    <mergeCell ref="AD1108:AE1108"/>
    <mergeCell ref="AD997:AE997"/>
    <mergeCell ref="W1054:X1054"/>
    <mergeCell ref="W982:X982"/>
    <mergeCell ref="AD982:AE982"/>
    <mergeCell ref="W970:X970"/>
    <mergeCell ref="W973:X973"/>
    <mergeCell ref="T976:U976"/>
    <mergeCell ref="W976:X976"/>
    <mergeCell ref="W1018:X1018"/>
    <mergeCell ref="AD1018:AE1018"/>
    <mergeCell ref="AD985:AE985"/>
    <mergeCell ref="AD988:AE988"/>
    <mergeCell ref="T991:U991"/>
    <mergeCell ref="W991:X991"/>
    <mergeCell ref="W1036:X1036"/>
    <mergeCell ref="AD1036:AE1036"/>
    <mergeCell ref="T1039:U1039"/>
    <mergeCell ref="W1009:X1009"/>
    <mergeCell ref="T1012:U1012"/>
    <mergeCell ref="W1039:X1039"/>
    <mergeCell ref="AD976:AE976"/>
    <mergeCell ref="T979:U979"/>
    <mergeCell ref="T1114:U1114"/>
    <mergeCell ref="W1114:X1114"/>
    <mergeCell ref="W1081:X1081"/>
    <mergeCell ref="T1084:U1084"/>
    <mergeCell ref="W1084:X1084"/>
    <mergeCell ref="T1087:U1087"/>
    <mergeCell ref="W1087:X1087"/>
    <mergeCell ref="T1111:U1111"/>
    <mergeCell ref="W1111:X1111"/>
    <mergeCell ref="T1099:U1099"/>
    <mergeCell ref="W1099:X1099"/>
    <mergeCell ref="T1108:U1108"/>
    <mergeCell ref="T982:U982"/>
    <mergeCell ref="W1078:X1078"/>
    <mergeCell ref="T703:U703"/>
    <mergeCell ref="W703:X703"/>
    <mergeCell ref="AD703:AE703"/>
    <mergeCell ref="W1042:X1042"/>
    <mergeCell ref="W1045:X1045"/>
    <mergeCell ref="T1048:U1048"/>
    <mergeCell ref="W1048:X1048"/>
    <mergeCell ref="AD1048:AE1048"/>
    <mergeCell ref="AD1033:AE1033"/>
    <mergeCell ref="AD1066:AE1066"/>
    <mergeCell ref="AD1054:AE1054"/>
    <mergeCell ref="AD1057:AE1057"/>
    <mergeCell ref="AD1060:AE1060"/>
    <mergeCell ref="T1063:U1063"/>
    <mergeCell ref="W1063:X1063"/>
    <mergeCell ref="AD1063:AE1063"/>
    <mergeCell ref="T1018:U1018"/>
    <mergeCell ref="W1012:X1012"/>
    <mergeCell ref="R6:AI6"/>
    <mergeCell ref="AA30:AI31"/>
    <mergeCell ref="AA11:AB11"/>
    <mergeCell ref="AA23:AB23"/>
    <mergeCell ref="AA18:AI19"/>
    <mergeCell ref="AD523:AE523"/>
    <mergeCell ref="AD991:AE991"/>
    <mergeCell ref="AD994:AE994"/>
    <mergeCell ref="T1000:U1000"/>
    <mergeCell ref="W1000:X1000"/>
    <mergeCell ref="AD1000:AE1000"/>
    <mergeCell ref="T1003:U1003"/>
    <mergeCell ref="W1003:X1003"/>
    <mergeCell ref="AD1003:AE1003"/>
    <mergeCell ref="AD1012:AE1012"/>
    <mergeCell ref="T1015:U1015"/>
    <mergeCell ref="W1015:X1015"/>
    <mergeCell ref="AD1015:AE1015"/>
    <mergeCell ref="W1006:X1006"/>
    <mergeCell ref="W907:X907"/>
    <mergeCell ref="W964:X964"/>
    <mergeCell ref="AD964:AE964"/>
    <mergeCell ref="T967:U967"/>
    <mergeCell ref="W967:X967"/>
    <mergeCell ref="AD967:AE967"/>
    <mergeCell ref="T946:U946"/>
    <mergeCell ref="W946:X946"/>
    <mergeCell ref="AD946:AE946"/>
    <mergeCell ref="AD949:AE949"/>
    <mergeCell ref="AD952:AE952"/>
    <mergeCell ref="T955:U955"/>
    <mergeCell ref="W955:X955"/>
    <mergeCell ref="AD1069:AE1069"/>
    <mergeCell ref="T1072:U1072"/>
    <mergeCell ref="W1072:X1072"/>
    <mergeCell ref="AD1072:AE1072"/>
    <mergeCell ref="T1075:U1075"/>
    <mergeCell ref="W1075:X1075"/>
    <mergeCell ref="AD1075:AE1075"/>
    <mergeCell ref="T1036:U1036"/>
    <mergeCell ref="M670:N670"/>
    <mergeCell ref="P670:Q670"/>
    <mergeCell ref="W670:X670"/>
    <mergeCell ref="M1042:N1042"/>
    <mergeCell ref="P1042:Q1042"/>
    <mergeCell ref="AD1039:AE1039"/>
    <mergeCell ref="T1051:U1051"/>
    <mergeCell ref="I20:J20"/>
    <mergeCell ref="M907:N907"/>
    <mergeCell ref="P907:Q907"/>
    <mergeCell ref="AD955:AE955"/>
    <mergeCell ref="W979:X979"/>
    <mergeCell ref="AD979:AE979"/>
    <mergeCell ref="T964:U964"/>
    <mergeCell ref="T943:U943"/>
    <mergeCell ref="W943:X943"/>
    <mergeCell ref="AD943:AE943"/>
    <mergeCell ref="AD958:AE958"/>
    <mergeCell ref="AD961:AE961"/>
    <mergeCell ref="W910:X910"/>
    <mergeCell ref="T913:U913"/>
    <mergeCell ref="AD895:AE895"/>
    <mergeCell ref="AD898:AE898"/>
    <mergeCell ref="M406:N406"/>
    <mergeCell ref="P406:Q406"/>
    <mergeCell ref="W406:X406"/>
    <mergeCell ref="M826:N826"/>
    <mergeCell ref="P826:Q826"/>
    <mergeCell ref="W826:X826"/>
    <mergeCell ref="M1211:N1211"/>
    <mergeCell ref="P1211:Q1211"/>
    <mergeCell ref="W1211:X1211"/>
    <mergeCell ref="C1336:AH1336"/>
    <mergeCell ref="C4:AH4"/>
    <mergeCell ref="M499:N499"/>
    <mergeCell ref="P499:Q499"/>
    <mergeCell ref="W499:X499"/>
    <mergeCell ref="W502:X502"/>
    <mergeCell ref="T505:U505"/>
    <mergeCell ref="W505:X505"/>
    <mergeCell ref="AD505:AE505"/>
    <mergeCell ref="T508:U508"/>
    <mergeCell ref="W508:X508"/>
    <mergeCell ref="AD508:AE508"/>
    <mergeCell ref="T511:U511"/>
    <mergeCell ref="W511:X511"/>
    <mergeCell ref="AD511:AE511"/>
    <mergeCell ref="AD514:AE514"/>
    <mergeCell ref="AD517:AE517"/>
    <mergeCell ref="T520:U520"/>
    <mergeCell ref="W520:X520"/>
    <mergeCell ref="AD520:AE520"/>
    <mergeCell ref="T523:U523"/>
    <mergeCell ref="W523:X523"/>
    <mergeCell ref="I17:J17"/>
    <mergeCell ref="M80:N80"/>
  </mergeCells>
  <pageMargins left="0.78740157499999996" right="0.78740157499999996" top="0.984251969" bottom="0.984251969" header="0.4921259845" footer="0.4921259845"/>
  <pageSetup paperSize="9" scale="85" orientation="portrait" r:id="rId1"/>
  <headerFooter alignWithMargins="0"/>
  <rowBreaks count="1" manualBreakCount="1">
    <brk id="29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E212A-CA84-47C1-9F96-E3B6CF6CF2BE}">
  <sheetPr codeName="Feuil11">
    <outlinePr summaryBelow="0" summaryRight="0"/>
  </sheetPr>
  <dimension ref="B1:W2219"/>
  <sheetViews>
    <sheetView showGridLines="0" workbookViewId="0">
      <pane xSplit="9" ySplit="6" topLeftCell="J7" activePane="bottomRight" state="frozen"/>
      <selection pane="topRight" activeCell="J1" sqref="J1"/>
      <selection pane="bottomLeft" activeCell="A7" sqref="A7"/>
      <selection pane="bottomRight" activeCell="A7" sqref="A7"/>
    </sheetView>
  </sheetViews>
  <sheetFormatPr baseColWidth="10" defaultRowHeight="12" outlineLevelRow="1" outlineLevelCol="1"/>
  <cols>
    <col min="1" max="1" width="1.6328125" style="596" customWidth="1"/>
    <col min="2" max="8" width="5.6328125" style="596" customWidth="1"/>
    <col min="9" max="9" width="28.1796875" style="596" customWidth="1"/>
    <col min="10" max="10" width="3.54296875" style="596" customWidth="1"/>
    <col min="11" max="11" width="9.1796875" style="596" bestFit="1" customWidth="1"/>
    <col min="12" max="12" width="49.6328125" style="596" customWidth="1" outlineLevel="1"/>
    <col min="13" max="13" width="19.7265625" style="596" customWidth="1" outlineLevel="1"/>
    <col min="14" max="14" width="67.6328125" style="596" customWidth="1"/>
    <col min="15" max="15" width="3.36328125" style="596" customWidth="1"/>
    <col min="16" max="16" width="8.54296875" style="596" bestFit="1" customWidth="1"/>
    <col min="17" max="17" width="92.453125" style="596" customWidth="1" outlineLevel="1"/>
    <col min="18" max="18" width="96.54296875" style="597" customWidth="1" outlineLevel="1"/>
    <col min="19" max="19" width="12.26953125" style="597" bestFit="1" customWidth="1"/>
    <col min="20" max="21" width="4.7265625" style="597" bestFit="1" customWidth="1"/>
    <col min="22" max="22" width="51.6328125" style="597" bestFit="1" customWidth="1"/>
    <col min="23" max="23" width="9.08984375" style="596" bestFit="1" customWidth="1"/>
    <col min="24" max="16384" width="10.90625" style="596"/>
  </cols>
  <sheetData>
    <row r="1" spans="2:22" ht="6" customHeight="1"/>
    <row r="2" spans="2:22" ht="13.5" customHeight="1">
      <c r="B2" s="1321" t="s">
        <v>6659</v>
      </c>
      <c r="C2" s="1321"/>
      <c r="D2" s="1321"/>
      <c r="E2" s="1321"/>
      <c r="F2" s="1321"/>
      <c r="G2" s="1321"/>
      <c r="H2" s="1321"/>
      <c r="I2" s="1321"/>
      <c r="J2" s="463"/>
      <c r="K2" s="463"/>
      <c r="L2" s="463"/>
      <c r="M2" s="463"/>
    </row>
    <row r="3" spans="2:22" ht="20" customHeight="1">
      <c r="B3" s="1322" t="s">
        <v>8693</v>
      </c>
      <c r="C3" s="1322"/>
      <c r="D3" s="1322"/>
      <c r="E3" s="1322"/>
      <c r="F3" s="1322"/>
      <c r="G3" s="1322"/>
      <c r="H3" s="1322"/>
      <c r="I3" s="1322"/>
      <c r="J3" s="1322"/>
      <c r="K3" s="1322"/>
      <c r="L3" s="1322"/>
      <c r="M3" s="1322"/>
    </row>
    <row r="4" spans="2:22" ht="13">
      <c r="B4" s="1316" t="s">
        <v>6482</v>
      </c>
      <c r="C4" s="1317"/>
      <c r="D4" s="1317"/>
      <c r="E4" s="1317"/>
      <c r="F4" s="1317"/>
      <c r="G4" s="1317"/>
      <c r="H4" s="1317"/>
      <c r="I4" s="1317"/>
      <c r="J4" s="1071"/>
      <c r="K4" s="1071"/>
      <c r="L4" s="1071"/>
      <c r="M4" s="1072"/>
      <c r="N4" s="685" t="s">
        <v>7829</v>
      </c>
      <c r="O4" s="683"/>
      <c r="P4" s="683"/>
      <c r="Q4" s="683"/>
      <c r="R4" s="684"/>
      <c r="S4" s="1318" t="s">
        <v>7234</v>
      </c>
      <c r="T4" s="1319"/>
      <c r="U4" s="1319"/>
      <c r="V4" s="1320"/>
    </row>
    <row r="5" spans="2:22">
      <c r="B5" s="598" t="s">
        <v>1376</v>
      </c>
      <c r="C5" s="599" t="s">
        <v>1171</v>
      </c>
      <c r="D5" s="599" t="s">
        <v>1172</v>
      </c>
      <c r="E5" s="599" t="s">
        <v>1173</v>
      </c>
      <c r="F5" s="599" t="s">
        <v>1174</v>
      </c>
      <c r="G5" s="599" t="s">
        <v>1377</v>
      </c>
      <c r="H5" s="599" t="s">
        <v>1378</v>
      </c>
      <c r="I5" s="599" t="s">
        <v>1379</v>
      </c>
      <c r="J5" s="764" t="s">
        <v>1170</v>
      </c>
      <c r="K5" s="600" t="s">
        <v>7221</v>
      </c>
      <c r="L5" s="600" t="s">
        <v>5158</v>
      </c>
      <c r="M5" s="601" t="s">
        <v>7220</v>
      </c>
      <c r="N5" s="602" t="s">
        <v>5160</v>
      </c>
      <c r="O5" s="603" t="s">
        <v>1170</v>
      </c>
      <c r="P5" s="603" t="s">
        <v>2982</v>
      </c>
      <c r="Q5" s="603" t="s">
        <v>5161</v>
      </c>
      <c r="R5" s="765" t="s">
        <v>5162</v>
      </c>
      <c r="S5" s="766" t="s">
        <v>1169</v>
      </c>
      <c r="T5" s="767" t="s">
        <v>7229</v>
      </c>
      <c r="U5" s="973" t="s">
        <v>7401</v>
      </c>
      <c r="V5" s="768" t="s">
        <v>5160</v>
      </c>
    </row>
    <row r="6" spans="2:22">
      <c r="B6" s="604"/>
      <c r="C6" s="605"/>
      <c r="D6" s="605"/>
      <c r="E6" s="605"/>
      <c r="F6" s="605"/>
      <c r="G6" s="605"/>
      <c r="H6" s="605"/>
      <c r="I6" s="605"/>
      <c r="J6" s="606"/>
      <c r="K6" s="607"/>
      <c r="L6" s="607"/>
      <c r="M6" s="608"/>
      <c r="N6" s="609"/>
      <c r="O6" s="610"/>
      <c r="P6" s="610" t="s">
        <v>8114</v>
      </c>
      <c r="Q6" s="610"/>
      <c r="R6" s="611"/>
      <c r="S6" s="687" t="s">
        <v>8113</v>
      </c>
      <c r="T6" s="688"/>
      <c r="U6" s="974"/>
      <c r="V6" s="689"/>
    </row>
    <row r="7" spans="2:22" ht="12.5" thickBot="1">
      <c r="B7" s="612" t="s">
        <v>1380</v>
      </c>
      <c r="C7" s="612"/>
      <c r="D7" s="612"/>
      <c r="E7" s="612"/>
      <c r="F7" s="612"/>
      <c r="G7" s="612"/>
      <c r="H7" s="612"/>
      <c r="I7" s="612"/>
      <c r="J7" s="613" t="s">
        <v>1176</v>
      </c>
      <c r="K7" s="614" t="s">
        <v>1381</v>
      </c>
      <c r="L7" s="615" t="s">
        <v>5159</v>
      </c>
      <c r="M7" s="616" t="s">
        <v>1382</v>
      </c>
      <c r="N7" s="729" t="s">
        <v>5159</v>
      </c>
      <c r="O7" s="615" t="s">
        <v>1176</v>
      </c>
      <c r="P7" s="615" t="s">
        <v>41</v>
      </c>
      <c r="Q7" s="615" t="s">
        <v>1382</v>
      </c>
      <c r="R7" s="777" t="s">
        <v>6077</v>
      </c>
      <c r="S7" s="617" t="s">
        <v>41</v>
      </c>
      <c r="T7" s="618" t="s">
        <v>1176</v>
      </c>
      <c r="U7" s="975" t="s">
        <v>1176</v>
      </c>
      <c r="V7" s="619" t="s">
        <v>1821</v>
      </c>
    </row>
    <row r="8" spans="2:22" ht="12.5" thickTop="1">
      <c r="B8" s="612" t="s">
        <v>1380</v>
      </c>
      <c r="C8" s="612" t="s">
        <v>1383</v>
      </c>
      <c r="D8" s="612"/>
      <c r="E8" s="612"/>
      <c r="F8" s="612"/>
      <c r="G8" s="612"/>
      <c r="H8" s="612"/>
      <c r="I8" s="612"/>
      <c r="J8" s="620" t="s">
        <v>1176</v>
      </c>
      <c r="K8" s="621" t="s">
        <v>1203</v>
      </c>
      <c r="L8" s="622" t="s">
        <v>4060</v>
      </c>
      <c r="M8" s="623" t="s">
        <v>1382</v>
      </c>
      <c r="N8" s="1118" t="s">
        <v>4060</v>
      </c>
      <c r="O8" s="622" t="s">
        <v>1176</v>
      </c>
      <c r="P8" s="622" t="s">
        <v>41</v>
      </c>
      <c r="Q8" s="622" t="s">
        <v>1382</v>
      </c>
      <c r="R8" s="778" t="s">
        <v>8481</v>
      </c>
      <c r="S8" s="624" t="s">
        <v>1203</v>
      </c>
      <c r="T8" s="625" t="s">
        <v>1176</v>
      </c>
      <c r="U8" s="976" t="s">
        <v>1176</v>
      </c>
      <c r="V8" s="626" t="s">
        <v>7404</v>
      </c>
    </row>
    <row r="9" spans="2:22" outlineLevel="1">
      <c r="B9" s="612" t="s">
        <v>1380</v>
      </c>
      <c r="C9" s="612" t="s">
        <v>1383</v>
      </c>
      <c r="D9" s="612" t="s">
        <v>1384</v>
      </c>
      <c r="E9" s="612"/>
      <c r="F9" s="612"/>
      <c r="G9" s="612"/>
      <c r="H9" s="612"/>
      <c r="I9" s="612"/>
      <c r="J9" s="627" t="s">
        <v>1191</v>
      </c>
      <c r="K9" s="628" t="s">
        <v>1385</v>
      </c>
      <c r="L9" s="629" t="s">
        <v>3518</v>
      </c>
      <c r="M9" s="630" t="s">
        <v>1382</v>
      </c>
      <c r="N9" s="1119" t="s">
        <v>3518</v>
      </c>
      <c r="O9" s="629" t="s">
        <v>1191</v>
      </c>
      <c r="P9" s="629" t="s">
        <v>41</v>
      </c>
      <c r="Q9" s="629" t="s">
        <v>1382</v>
      </c>
      <c r="R9" s="782" t="s">
        <v>8482</v>
      </c>
      <c r="S9" s="632" t="s">
        <v>1821</v>
      </c>
      <c r="T9" s="633" t="s">
        <v>1821</v>
      </c>
      <c r="U9" s="977" t="s">
        <v>1821</v>
      </c>
      <c r="V9" s="634" t="s">
        <v>1821</v>
      </c>
    </row>
    <row r="10" spans="2:22" outlineLevel="1">
      <c r="B10" s="612" t="s">
        <v>1380</v>
      </c>
      <c r="C10" s="612" t="s">
        <v>1383</v>
      </c>
      <c r="D10" s="612" t="s">
        <v>1384</v>
      </c>
      <c r="E10" s="612" t="s">
        <v>1386</v>
      </c>
      <c r="F10" s="612"/>
      <c r="G10" s="612"/>
      <c r="H10" s="612"/>
      <c r="I10" s="612"/>
      <c r="J10" s="627" t="s">
        <v>1176</v>
      </c>
      <c r="K10" s="628" t="s">
        <v>1387</v>
      </c>
      <c r="L10" s="629" t="s">
        <v>4061</v>
      </c>
      <c r="M10" s="664" t="s">
        <v>1791</v>
      </c>
      <c r="N10" s="670" t="s">
        <v>5326</v>
      </c>
      <c r="O10" s="629" t="s">
        <v>1176</v>
      </c>
      <c r="P10" s="642" t="s">
        <v>2746</v>
      </c>
      <c r="Q10" s="629" t="s">
        <v>5727</v>
      </c>
      <c r="R10" s="695" t="s">
        <v>8483</v>
      </c>
      <c r="S10" s="632" t="s">
        <v>1821</v>
      </c>
      <c r="T10" s="633" t="s">
        <v>1821</v>
      </c>
      <c r="U10" s="977" t="s">
        <v>1821</v>
      </c>
      <c r="V10" s="634" t="s">
        <v>1821</v>
      </c>
    </row>
    <row r="11" spans="2:22" outlineLevel="1">
      <c r="B11" s="612" t="s">
        <v>1380</v>
      </c>
      <c r="C11" s="612" t="s">
        <v>1383</v>
      </c>
      <c r="D11" s="612" t="s">
        <v>1388</v>
      </c>
      <c r="E11" s="612"/>
      <c r="F11" s="612"/>
      <c r="G11" s="612"/>
      <c r="H11" s="612"/>
      <c r="I11" s="612"/>
      <c r="J11" s="627" t="s">
        <v>1191</v>
      </c>
      <c r="K11" s="628" t="s">
        <v>1389</v>
      </c>
      <c r="L11" s="629" t="s">
        <v>4062</v>
      </c>
      <c r="M11" s="630" t="s">
        <v>1382</v>
      </c>
      <c r="N11" s="1119" t="s">
        <v>5576</v>
      </c>
      <c r="O11" s="629" t="s">
        <v>1176</v>
      </c>
      <c r="P11" s="629" t="s">
        <v>41</v>
      </c>
      <c r="Q11" s="629" t="s">
        <v>1382</v>
      </c>
      <c r="R11" s="780" t="s">
        <v>8484</v>
      </c>
      <c r="S11" s="632" t="s">
        <v>41</v>
      </c>
      <c r="T11" s="633" t="s">
        <v>1191</v>
      </c>
      <c r="U11" s="977" t="s">
        <v>1191</v>
      </c>
      <c r="V11" s="634" t="s">
        <v>1821</v>
      </c>
    </row>
    <row r="12" spans="2:22" ht="156" outlineLevel="1">
      <c r="B12" s="612" t="s">
        <v>1380</v>
      </c>
      <c r="C12" s="612" t="s">
        <v>1383</v>
      </c>
      <c r="D12" s="612" t="s">
        <v>1388</v>
      </c>
      <c r="E12" s="612" t="s">
        <v>1390</v>
      </c>
      <c r="F12" s="612"/>
      <c r="G12" s="612"/>
      <c r="H12" s="612"/>
      <c r="I12" s="612"/>
      <c r="J12" s="627" t="s">
        <v>1176</v>
      </c>
      <c r="K12" s="628" t="s">
        <v>1206</v>
      </c>
      <c r="L12" s="629" t="s">
        <v>4063</v>
      </c>
      <c r="M12" s="630"/>
      <c r="N12" s="632" t="s">
        <v>5330</v>
      </c>
      <c r="O12" s="629" t="s">
        <v>1176</v>
      </c>
      <c r="P12" s="637" t="s">
        <v>2752</v>
      </c>
      <c r="Q12" s="773" t="s">
        <v>5726</v>
      </c>
      <c r="R12" s="631" t="s">
        <v>5908</v>
      </c>
      <c r="S12" s="632" t="s">
        <v>1206</v>
      </c>
      <c r="T12" s="633" t="s">
        <v>1176</v>
      </c>
      <c r="U12" s="977" t="s">
        <v>1176</v>
      </c>
      <c r="V12" s="634" t="s">
        <v>4063</v>
      </c>
    </row>
    <row r="13" spans="2:22" outlineLevel="1">
      <c r="B13" s="612" t="s">
        <v>1380</v>
      </c>
      <c r="C13" s="612" t="s">
        <v>1383</v>
      </c>
      <c r="D13" s="612" t="s">
        <v>1391</v>
      </c>
      <c r="E13" s="612"/>
      <c r="F13" s="612"/>
      <c r="G13" s="612"/>
      <c r="H13" s="612"/>
      <c r="I13" s="612"/>
      <c r="J13" s="627" t="s">
        <v>1176</v>
      </c>
      <c r="K13" s="628" t="s">
        <v>1392</v>
      </c>
      <c r="L13" s="629" t="s">
        <v>4064</v>
      </c>
      <c r="M13" s="630" t="s">
        <v>1382</v>
      </c>
      <c r="N13" s="1119" t="s">
        <v>5577</v>
      </c>
      <c r="O13" s="629" t="s">
        <v>1176</v>
      </c>
      <c r="P13" s="629" t="s">
        <v>41</v>
      </c>
      <c r="Q13" s="629" t="s">
        <v>1382</v>
      </c>
      <c r="R13" s="780" t="s">
        <v>8485</v>
      </c>
      <c r="S13" s="632" t="s">
        <v>41</v>
      </c>
      <c r="T13" s="633" t="s">
        <v>1176</v>
      </c>
      <c r="U13" s="977" t="s">
        <v>1176</v>
      </c>
      <c r="V13" s="634" t="s">
        <v>1821</v>
      </c>
    </row>
    <row r="14" spans="2:22" ht="24" outlineLevel="1">
      <c r="B14" s="612" t="s">
        <v>1380</v>
      </c>
      <c r="C14" s="612" t="s">
        <v>1383</v>
      </c>
      <c r="D14" s="612" t="s">
        <v>1391</v>
      </c>
      <c r="E14" s="612" t="s">
        <v>1390</v>
      </c>
      <c r="F14" s="612"/>
      <c r="G14" s="612"/>
      <c r="H14" s="612"/>
      <c r="I14" s="612"/>
      <c r="J14" s="627" t="s">
        <v>1176</v>
      </c>
      <c r="K14" s="628" t="s">
        <v>1209</v>
      </c>
      <c r="L14" s="629" t="s">
        <v>4065</v>
      </c>
      <c r="M14" s="630"/>
      <c r="N14" s="632" t="s">
        <v>4065</v>
      </c>
      <c r="O14" s="629" t="s">
        <v>1176</v>
      </c>
      <c r="P14" s="629" t="s">
        <v>41</v>
      </c>
      <c r="Q14" s="635" t="s">
        <v>1393</v>
      </c>
      <c r="R14" s="631" t="s">
        <v>5909</v>
      </c>
      <c r="S14" s="632" t="s">
        <v>1209</v>
      </c>
      <c r="T14" s="633" t="s">
        <v>1176</v>
      </c>
      <c r="U14" s="977" t="s">
        <v>1176</v>
      </c>
      <c r="V14" s="634" t="s">
        <v>4065</v>
      </c>
    </row>
    <row r="15" spans="2:22" outlineLevel="1">
      <c r="B15" s="612" t="s">
        <v>1380</v>
      </c>
      <c r="C15" s="612" t="s">
        <v>1394</v>
      </c>
      <c r="D15" s="612"/>
      <c r="E15" s="612"/>
      <c r="F15" s="612"/>
      <c r="G15" s="612"/>
      <c r="H15" s="612"/>
      <c r="I15" s="612"/>
      <c r="J15" s="627" t="s">
        <v>1176</v>
      </c>
      <c r="K15" s="628" t="s">
        <v>1395</v>
      </c>
      <c r="L15" s="629" t="s">
        <v>4326</v>
      </c>
      <c r="M15" s="630" t="s">
        <v>1382</v>
      </c>
      <c r="N15" s="1119" t="s">
        <v>5578</v>
      </c>
      <c r="O15" s="629" t="s">
        <v>1176</v>
      </c>
      <c r="P15" s="629" t="s">
        <v>41</v>
      </c>
      <c r="Q15" s="629" t="s">
        <v>1382</v>
      </c>
      <c r="R15" s="781" t="s">
        <v>8486</v>
      </c>
      <c r="S15" s="632" t="s">
        <v>41</v>
      </c>
      <c r="T15" s="633" t="s">
        <v>1176</v>
      </c>
      <c r="U15" s="977" t="s">
        <v>1176</v>
      </c>
      <c r="V15" s="634" t="s">
        <v>1821</v>
      </c>
    </row>
    <row r="16" spans="2:22" ht="36" outlineLevel="1">
      <c r="B16" s="612" t="s">
        <v>1380</v>
      </c>
      <c r="C16" s="612" t="s">
        <v>1394</v>
      </c>
      <c r="D16" s="612" t="s">
        <v>1390</v>
      </c>
      <c r="E16" s="612"/>
      <c r="F16" s="612"/>
      <c r="G16" s="612"/>
      <c r="H16" s="612"/>
      <c r="I16" s="612"/>
      <c r="J16" s="627" t="s">
        <v>1176</v>
      </c>
      <c r="K16" s="628" t="s">
        <v>1175</v>
      </c>
      <c r="L16" s="629" t="s">
        <v>4066</v>
      </c>
      <c r="M16" s="630"/>
      <c r="N16" s="670" t="s">
        <v>5387</v>
      </c>
      <c r="O16" s="629" t="s">
        <v>1176</v>
      </c>
      <c r="P16" s="637" t="s">
        <v>2753</v>
      </c>
      <c r="Q16" s="629" t="s">
        <v>105</v>
      </c>
      <c r="R16" s="631" t="s">
        <v>6340</v>
      </c>
      <c r="S16" s="632" t="s">
        <v>1175</v>
      </c>
      <c r="T16" s="633" t="s">
        <v>1176</v>
      </c>
      <c r="U16" s="977" t="s">
        <v>1176</v>
      </c>
      <c r="V16" s="634" t="s">
        <v>4066</v>
      </c>
    </row>
    <row r="17" spans="2:22" outlineLevel="1">
      <c r="B17" s="612" t="s">
        <v>1380</v>
      </c>
      <c r="C17" s="612" t="s">
        <v>1394</v>
      </c>
      <c r="D17" s="612" t="s">
        <v>1396</v>
      </c>
      <c r="E17" s="612"/>
      <c r="F17" s="612"/>
      <c r="G17" s="612"/>
      <c r="H17" s="612"/>
      <c r="I17" s="612"/>
      <c r="J17" s="627" t="s">
        <v>1191</v>
      </c>
      <c r="K17" s="628" t="s">
        <v>1397</v>
      </c>
      <c r="L17" s="629" t="s">
        <v>4067</v>
      </c>
      <c r="M17" s="630"/>
      <c r="N17" s="670"/>
      <c r="O17" s="629"/>
      <c r="P17" s="637"/>
      <c r="Q17" s="635"/>
      <c r="R17" s="631"/>
      <c r="S17" s="632" t="s">
        <v>1821</v>
      </c>
      <c r="T17" s="633" t="s">
        <v>1821</v>
      </c>
      <c r="U17" s="977" t="s">
        <v>1821</v>
      </c>
      <c r="V17" s="634" t="s">
        <v>1821</v>
      </c>
    </row>
    <row r="18" spans="2:22" ht="204" outlineLevel="1">
      <c r="B18" s="612" t="s">
        <v>1380</v>
      </c>
      <c r="C18" s="612" t="s">
        <v>1394</v>
      </c>
      <c r="D18" s="612" t="s">
        <v>1398</v>
      </c>
      <c r="E18" s="612"/>
      <c r="F18" s="612"/>
      <c r="G18" s="612"/>
      <c r="H18" s="612"/>
      <c r="I18" s="612"/>
      <c r="J18" s="627" t="s">
        <v>1176</v>
      </c>
      <c r="K18" s="628" t="s">
        <v>1181</v>
      </c>
      <c r="L18" s="629" t="s">
        <v>4068</v>
      </c>
      <c r="M18" s="630" t="s">
        <v>1184</v>
      </c>
      <c r="N18" s="670" t="s">
        <v>5329</v>
      </c>
      <c r="O18" s="638" t="s">
        <v>1176</v>
      </c>
      <c r="P18" s="637" t="s">
        <v>2751</v>
      </c>
      <c r="Q18" s="1061" t="s">
        <v>8353</v>
      </c>
      <c r="R18" s="631" t="s">
        <v>5910</v>
      </c>
      <c r="S18" s="632" t="s">
        <v>1181</v>
      </c>
      <c r="T18" s="633" t="s">
        <v>1176</v>
      </c>
      <c r="U18" s="977" t="s">
        <v>1176</v>
      </c>
      <c r="V18" s="634" t="s">
        <v>4068</v>
      </c>
    </row>
    <row r="19" spans="2:22" outlineLevel="1">
      <c r="B19" s="612" t="s">
        <v>1380</v>
      </c>
      <c r="C19" s="612" t="s">
        <v>1394</v>
      </c>
      <c r="D19" s="612" t="s">
        <v>1399</v>
      </c>
      <c r="E19" s="612"/>
      <c r="F19" s="612"/>
      <c r="G19" s="612"/>
      <c r="H19" s="612"/>
      <c r="I19" s="612"/>
      <c r="J19" s="627" t="s">
        <v>1176</v>
      </c>
      <c r="K19" s="628" t="s">
        <v>1400</v>
      </c>
      <c r="L19" s="629" t="s">
        <v>4069</v>
      </c>
      <c r="M19" s="630" t="s">
        <v>1382</v>
      </c>
      <c r="N19" s="1119" t="s">
        <v>5579</v>
      </c>
      <c r="O19" s="629" t="s">
        <v>1176</v>
      </c>
      <c r="P19" s="629" t="s">
        <v>41</v>
      </c>
      <c r="Q19" s="629" t="s">
        <v>1382</v>
      </c>
      <c r="R19" s="781" t="s">
        <v>8487</v>
      </c>
      <c r="S19" s="632" t="s">
        <v>41</v>
      </c>
      <c r="T19" s="633" t="s">
        <v>1176</v>
      </c>
      <c r="U19" s="977" t="s">
        <v>1176</v>
      </c>
      <c r="V19" s="634" t="s">
        <v>1821</v>
      </c>
    </row>
    <row r="20" spans="2:22" ht="24" outlineLevel="1">
      <c r="B20" s="612" t="s">
        <v>1380</v>
      </c>
      <c r="C20" s="612" t="s">
        <v>1394</v>
      </c>
      <c r="D20" s="612" t="s">
        <v>1399</v>
      </c>
      <c r="E20" s="612" t="s">
        <v>1401</v>
      </c>
      <c r="F20" s="612"/>
      <c r="G20" s="612"/>
      <c r="H20" s="612"/>
      <c r="I20" s="612"/>
      <c r="J20" s="627" t="s">
        <v>1176</v>
      </c>
      <c r="K20" s="628" t="s">
        <v>1178</v>
      </c>
      <c r="L20" s="629" t="s">
        <v>5148</v>
      </c>
      <c r="M20" s="630"/>
      <c r="N20" s="670" t="s">
        <v>5386</v>
      </c>
      <c r="O20" s="629" t="s">
        <v>1176</v>
      </c>
      <c r="P20" s="637" t="s">
        <v>2754</v>
      </c>
      <c r="Q20" s="629" t="s">
        <v>5357</v>
      </c>
      <c r="R20" s="631" t="s">
        <v>5911</v>
      </c>
      <c r="S20" s="632" t="s">
        <v>1178</v>
      </c>
      <c r="T20" s="633" t="s">
        <v>1176</v>
      </c>
      <c r="U20" s="977" t="s">
        <v>1176</v>
      </c>
      <c r="V20" s="634" t="s">
        <v>7405</v>
      </c>
    </row>
    <row r="21" spans="2:22" outlineLevel="1">
      <c r="B21" s="612" t="s">
        <v>1380</v>
      </c>
      <c r="C21" s="612" t="s">
        <v>1394</v>
      </c>
      <c r="D21" s="612" t="s">
        <v>1399</v>
      </c>
      <c r="E21" s="612" t="s">
        <v>1401</v>
      </c>
      <c r="F21" s="639" t="s">
        <v>1402</v>
      </c>
      <c r="G21" s="612"/>
      <c r="H21" s="612"/>
      <c r="I21" s="612"/>
      <c r="J21" s="627" t="s">
        <v>1176</v>
      </c>
      <c r="K21" s="628" t="s">
        <v>1403</v>
      </c>
      <c r="L21" s="629" t="s">
        <v>5149</v>
      </c>
      <c r="M21" s="630" t="s">
        <v>1404</v>
      </c>
      <c r="N21" s="1120" t="s">
        <v>6494</v>
      </c>
      <c r="O21" s="640" t="s">
        <v>1176</v>
      </c>
      <c r="P21" s="629" t="s">
        <v>41</v>
      </c>
      <c r="Q21" s="640" t="s">
        <v>1405</v>
      </c>
      <c r="R21" s="631"/>
      <c r="S21" s="632" t="s">
        <v>6483</v>
      </c>
      <c r="T21" s="633" t="s">
        <v>1176</v>
      </c>
      <c r="U21" s="977" t="s">
        <v>1176</v>
      </c>
      <c r="V21" s="634" t="s">
        <v>8032</v>
      </c>
    </row>
    <row r="22" spans="2:22" outlineLevel="1">
      <c r="B22" s="612" t="s">
        <v>1380</v>
      </c>
      <c r="C22" s="612" t="s">
        <v>1394</v>
      </c>
      <c r="D22" s="612" t="s">
        <v>1406</v>
      </c>
      <c r="E22" s="612"/>
      <c r="F22" s="612"/>
      <c r="G22" s="612"/>
      <c r="H22" s="612"/>
      <c r="I22" s="612"/>
      <c r="J22" s="627" t="s">
        <v>1191</v>
      </c>
      <c r="K22" s="628" t="s">
        <v>1407</v>
      </c>
      <c r="L22" s="629" t="s">
        <v>4070</v>
      </c>
      <c r="M22" s="630" t="s">
        <v>1382</v>
      </c>
      <c r="N22" s="670"/>
      <c r="O22" s="629"/>
      <c r="P22" s="629"/>
      <c r="Q22" s="629"/>
      <c r="R22" s="631"/>
      <c r="S22" s="632" t="s">
        <v>1821</v>
      </c>
      <c r="T22" s="633" t="s">
        <v>1821</v>
      </c>
      <c r="U22" s="977" t="s">
        <v>1821</v>
      </c>
      <c r="V22" s="634" t="s">
        <v>1821</v>
      </c>
    </row>
    <row r="23" spans="2:22" outlineLevel="1">
      <c r="B23" s="612" t="s">
        <v>1380</v>
      </c>
      <c r="C23" s="612" t="s">
        <v>1394</v>
      </c>
      <c r="D23" s="612" t="s">
        <v>1406</v>
      </c>
      <c r="E23" s="612" t="s">
        <v>1386</v>
      </c>
      <c r="F23" s="612"/>
      <c r="G23" s="612"/>
      <c r="H23" s="612"/>
      <c r="I23" s="612"/>
      <c r="J23" s="627" t="s">
        <v>1176</v>
      </c>
      <c r="K23" s="628" t="s">
        <v>1408</v>
      </c>
      <c r="L23" s="629" t="s">
        <v>4071</v>
      </c>
      <c r="M23" s="630"/>
      <c r="N23" s="670"/>
      <c r="O23" s="629"/>
      <c r="P23" s="629"/>
      <c r="Q23" s="629"/>
      <c r="R23" s="631"/>
      <c r="S23" s="632" t="s">
        <v>1821</v>
      </c>
      <c r="T23" s="633" t="s">
        <v>1821</v>
      </c>
      <c r="U23" s="977" t="s">
        <v>1821</v>
      </c>
      <c r="V23" s="634" t="s">
        <v>1821</v>
      </c>
    </row>
    <row r="24" spans="2:22" outlineLevel="1">
      <c r="B24" s="612" t="s">
        <v>1380</v>
      </c>
      <c r="C24" s="612" t="s">
        <v>1394</v>
      </c>
      <c r="D24" s="612" t="s">
        <v>1409</v>
      </c>
      <c r="E24" s="612"/>
      <c r="F24" s="612"/>
      <c r="G24" s="612"/>
      <c r="H24" s="612"/>
      <c r="I24" s="612"/>
      <c r="J24" s="627" t="s">
        <v>1191</v>
      </c>
      <c r="K24" s="628" t="s">
        <v>1410</v>
      </c>
      <c r="L24" s="629" t="s">
        <v>4072</v>
      </c>
      <c r="M24" s="630" t="s">
        <v>1411</v>
      </c>
      <c r="N24" s="670"/>
      <c r="O24" s="629"/>
      <c r="P24" s="629"/>
      <c r="Q24" s="629"/>
      <c r="R24" s="631"/>
      <c r="S24" s="632" t="s">
        <v>1821</v>
      </c>
      <c r="T24" s="633" t="s">
        <v>1821</v>
      </c>
      <c r="U24" s="977" t="s">
        <v>1821</v>
      </c>
      <c r="V24" s="634" t="s">
        <v>1821</v>
      </c>
    </row>
    <row r="25" spans="2:22" outlineLevel="1">
      <c r="B25" s="612" t="s">
        <v>1380</v>
      </c>
      <c r="C25" s="612" t="s">
        <v>1394</v>
      </c>
      <c r="D25" s="612" t="s">
        <v>1412</v>
      </c>
      <c r="E25" s="612"/>
      <c r="F25" s="612"/>
      <c r="G25" s="612"/>
      <c r="H25" s="612"/>
      <c r="I25" s="612"/>
      <c r="J25" s="627" t="s">
        <v>1195</v>
      </c>
      <c r="K25" s="628" t="s">
        <v>1194</v>
      </c>
      <c r="L25" s="629" t="s">
        <v>4073</v>
      </c>
      <c r="M25" s="630" t="s">
        <v>1382</v>
      </c>
      <c r="N25" s="1119" t="s">
        <v>8121</v>
      </c>
      <c r="O25" s="629" t="s">
        <v>1176</v>
      </c>
      <c r="P25" s="629" t="s">
        <v>41</v>
      </c>
      <c r="Q25" s="629" t="s">
        <v>1382</v>
      </c>
      <c r="R25" s="781" t="s">
        <v>8488</v>
      </c>
      <c r="S25" s="632" t="s">
        <v>1194</v>
      </c>
      <c r="T25" s="633" t="s">
        <v>1195</v>
      </c>
      <c r="U25" s="977" t="s">
        <v>1195</v>
      </c>
      <c r="V25" s="634" t="s">
        <v>4073</v>
      </c>
    </row>
    <row r="26" spans="2:22" outlineLevel="1">
      <c r="B26" s="612" t="s">
        <v>1380</v>
      </c>
      <c r="C26" s="612" t="s">
        <v>1394</v>
      </c>
      <c r="D26" s="612" t="s">
        <v>1412</v>
      </c>
      <c r="E26" s="612" t="s">
        <v>1413</v>
      </c>
      <c r="F26" s="612"/>
      <c r="G26" s="612"/>
      <c r="H26" s="612"/>
      <c r="I26" s="612"/>
      <c r="J26" s="627" t="s">
        <v>1191</v>
      </c>
      <c r="K26" s="628" t="s">
        <v>1414</v>
      </c>
      <c r="L26" s="629" t="s">
        <v>4074</v>
      </c>
      <c r="M26" s="630"/>
      <c r="N26" s="670"/>
      <c r="O26" s="629"/>
      <c r="P26" s="629"/>
      <c r="Q26" s="629"/>
      <c r="R26" s="631"/>
      <c r="S26" s="632" t="s">
        <v>1821</v>
      </c>
      <c r="T26" s="633" t="s">
        <v>1821</v>
      </c>
      <c r="U26" s="977" t="s">
        <v>1821</v>
      </c>
      <c r="V26" s="634" t="s">
        <v>1821</v>
      </c>
    </row>
    <row r="27" spans="2:22" outlineLevel="1">
      <c r="B27" s="612" t="s">
        <v>1380</v>
      </c>
      <c r="C27" s="612" t="s">
        <v>1394</v>
      </c>
      <c r="D27" s="612" t="s">
        <v>1412</v>
      </c>
      <c r="E27" s="612" t="s">
        <v>1415</v>
      </c>
      <c r="F27" s="612"/>
      <c r="G27" s="612"/>
      <c r="H27" s="612"/>
      <c r="I27" s="612"/>
      <c r="J27" s="627" t="s">
        <v>1191</v>
      </c>
      <c r="K27" s="628" t="s">
        <v>1201</v>
      </c>
      <c r="L27" s="629" t="s">
        <v>4075</v>
      </c>
      <c r="M27" s="630"/>
      <c r="N27" s="670" t="s">
        <v>5328</v>
      </c>
      <c r="O27" s="629" t="s">
        <v>1176</v>
      </c>
      <c r="P27" s="637" t="s">
        <v>2750</v>
      </c>
      <c r="Q27" s="635" t="s">
        <v>797</v>
      </c>
      <c r="R27" s="631" t="s">
        <v>8123</v>
      </c>
      <c r="S27" s="632" t="s">
        <v>1201</v>
      </c>
      <c r="T27" s="633" t="s">
        <v>1191</v>
      </c>
      <c r="U27" s="977" t="s">
        <v>1191</v>
      </c>
      <c r="V27" s="634" t="s">
        <v>4075</v>
      </c>
    </row>
    <row r="28" spans="2:22" outlineLevel="1">
      <c r="B28" s="612" t="s">
        <v>1380</v>
      </c>
      <c r="C28" s="612" t="s">
        <v>1394</v>
      </c>
      <c r="D28" s="612" t="s">
        <v>1412</v>
      </c>
      <c r="E28" s="612" t="s">
        <v>1416</v>
      </c>
      <c r="F28" s="612"/>
      <c r="G28" s="612"/>
      <c r="H28" s="612"/>
      <c r="I28" s="612"/>
      <c r="J28" s="627" t="s">
        <v>1191</v>
      </c>
      <c r="K28" s="628" t="s">
        <v>1198</v>
      </c>
      <c r="L28" s="629" t="s">
        <v>4076</v>
      </c>
      <c r="M28" s="630" t="s">
        <v>1200</v>
      </c>
      <c r="N28" s="1120" t="s">
        <v>5581</v>
      </c>
      <c r="O28" s="640" t="s">
        <v>1176</v>
      </c>
      <c r="P28" s="629" t="s">
        <v>41</v>
      </c>
      <c r="Q28" s="640" t="s">
        <v>8122</v>
      </c>
      <c r="R28" s="631"/>
      <c r="S28" s="632" t="s">
        <v>1198</v>
      </c>
      <c r="T28" s="633" t="s">
        <v>1191</v>
      </c>
      <c r="U28" s="977" t="s">
        <v>1191</v>
      </c>
      <c r="V28" s="634" t="s">
        <v>4076</v>
      </c>
    </row>
    <row r="29" spans="2:22" outlineLevel="1">
      <c r="B29" s="612" t="s">
        <v>1380</v>
      </c>
      <c r="C29" s="612" t="s">
        <v>1394</v>
      </c>
      <c r="D29" s="612" t="s">
        <v>1412</v>
      </c>
      <c r="E29" s="612"/>
      <c r="F29" s="612"/>
      <c r="G29" s="612"/>
      <c r="H29" s="612"/>
      <c r="I29" s="612"/>
      <c r="J29" s="627" t="s">
        <v>1195</v>
      </c>
      <c r="K29" s="628" t="s">
        <v>1194</v>
      </c>
      <c r="L29" s="629" t="s">
        <v>4073</v>
      </c>
      <c r="M29" s="630" t="s">
        <v>1382</v>
      </c>
      <c r="N29" s="1119" t="s">
        <v>5580</v>
      </c>
      <c r="O29" s="629" t="s">
        <v>1191</v>
      </c>
      <c r="P29" s="629" t="s">
        <v>41</v>
      </c>
      <c r="Q29" s="629" t="s">
        <v>1382</v>
      </c>
      <c r="R29" s="782" t="s">
        <v>8489</v>
      </c>
      <c r="S29" s="632" t="s">
        <v>1194</v>
      </c>
      <c r="T29" s="633" t="s">
        <v>1195</v>
      </c>
      <c r="U29" s="977" t="s">
        <v>1195</v>
      </c>
      <c r="V29" s="634" t="s">
        <v>4073</v>
      </c>
    </row>
    <row r="30" spans="2:22" outlineLevel="1">
      <c r="B30" s="612" t="s">
        <v>1380</v>
      </c>
      <c r="C30" s="612" t="s">
        <v>1394</v>
      </c>
      <c r="D30" s="612" t="s">
        <v>1412</v>
      </c>
      <c r="E30" s="612" t="s">
        <v>1413</v>
      </c>
      <c r="F30" s="612"/>
      <c r="G30" s="612"/>
      <c r="H30" s="612"/>
      <c r="I30" s="612"/>
      <c r="J30" s="627" t="s">
        <v>1191</v>
      </c>
      <c r="K30" s="628" t="s">
        <v>1414</v>
      </c>
      <c r="L30" s="629" t="s">
        <v>4074</v>
      </c>
      <c r="M30" s="630"/>
      <c r="N30" s="670"/>
      <c r="O30" s="629"/>
      <c r="P30" s="629"/>
      <c r="Q30" s="629"/>
      <c r="R30" s="631"/>
      <c r="S30" s="632" t="s">
        <v>1821</v>
      </c>
      <c r="T30" s="633" t="s">
        <v>1821</v>
      </c>
      <c r="U30" s="977" t="s">
        <v>1821</v>
      </c>
      <c r="V30" s="634" t="s">
        <v>1821</v>
      </c>
    </row>
    <row r="31" spans="2:22" outlineLevel="1">
      <c r="B31" s="612" t="s">
        <v>1380</v>
      </c>
      <c r="C31" s="612" t="s">
        <v>1394</v>
      </c>
      <c r="D31" s="612" t="s">
        <v>1412</v>
      </c>
      <c r="E31" s="612" t="s">
        <v>1415</v>
      </c>
      <c r="F31" s="612"/>
      <c r="G31" s="612"/>
      <c r="H31" s="612"/>
      <c r="I31" s="612"/>
      <c r="J31" s="627" t="s">
        <v>1191</v>
      </c>
      <c r="K31" s="628" t="s">
        <v>1201</v>
      </c>
      <c r="L31" s="629" t="s">
        <v>4075</v>
      </c>
      <c r="M31" s="630"/>
      <c r="N31" s="670" t="s">
        <v>3559</v>
      </c>
      <c r="O31" s="629" t="s">
        <v>1176</v>
      </c>
      <c r="P31" s="635" t="s">
        <v>2763</v>
      </c>
      <c r="Q31" s="629" t="s">
        <v>1132</v>
      </c>
      <c r="R31" s="631" t="s">
        <v>8490</v>
      </c>
      <c r="S31" s="632" t="s">
        <v>1201</v>
      </c>
      <c r="T31" s="633" t="s">
        <v>1191</v>
      </c>
      <c r="U31" s="977" t="s">
        <v>1191</v>
      </c>
      <c r="V31" s="634" t="s">
        <v>4075</v>
      </c>
    </row>
    <row r="32" spans="2:22" outlineLevel="1">
      <c r="B32" s="612" t="s">
        <v>1380</v>
      </c>
      <c r="C32" s="612" t="s">
        <v>1394</v>
      </c>
      <c r="D32" s="612" t="s">
        <v>1412</v>
      </c>
      <c r="E32" s="612" t="s">
        <v>1416</v>
      </c>
      <c r="F32" s="612"/>
      <c r="G32" s="612"/>
      <c r="H32" s="612"/>
      <c r="I32" s="612"/>
      <c r="J32" s="627" t="s">
        <v>1191</v>
      </c>
      <c r="K32" s="628" t="s">
        <v>1198</v>
      </c>
      <c r="L32" s="629" t="s">
        <v>4076</v>
      </c>
      <c r="M32" s="630" t="s">
        <v>1200</v>
      </c>
      <c r="N32" s="1120" t="s">
        <v>5581</v>
      </c>
      <c r="O32" s="640" t="s">
        <v>1176</v>
      </c>
      <c r="P32" s="629" t="s">
        <v>41</v>
      </c>
      <c r="Q32" s="640" t="s">
        <v>1417</v>
      </c>
      <c r="R32" s="631"/>
      <c r="S32" s="632" t="s">
        <v>1198</v>
      </c>
      <c r="T32" s="633" t="s">
        <v>1191</v>
      </c>
      <c r="U32" s="977" t="s">
        <v>1191</v>
      </c>
      <c r="V32" s="634" t="s">
        <v>4076</v>
      </c>
    </row>
    <row r="33" spans="2:22" outlineLevel="1">
      <c r="B33" s="612" t="s">
        <v>1380</v>
      </c>
      <c r="C33" s="612" t="s">
        <v>1394</v>
      </c>
      <c r="D33" s="612" t="s">
        <v>1412</v>
      </c>
      <c r="E33" s="612"/>
      <c r="F33" s="612"/>
      <c r="G33" s="612"/>
      <c r="H33" s="612"/>
      <c r="I33" s="612"/>
      <c r="J33" s="627" t="s">
        <v>1195</v>
      </c>
      <c r="K33" s="628" t="s">
        <v>1194</v>
      </c>
      <c r="L33" s="629" t="s">
        <v>4073</v>
      </c>
      <c r="M33" s="630" t="s">
        <v>1382</v>
      </c>
      <c r="N33" s="1119" t="s">
        <v>5583</v>
      </c>
      <c r="O33" s="629" t="s">
        <v>1191</v>
      </c>
      <c r="P33" s="629" t="s">
        <v>41</v>
      </c>
      <c r="Q33" s="629" t="s">
        <v>1382</v>
      </c>
      <c r="R33" s="782" t="s">
        <v>6088</v>
      </c>
      <c r="S33" s="632" t="s">
        <v>1194</v>
      </c>
      <c r="T33" s="633" t="s">
        <v>1195</v>
      </c>
      <c r="U33" s="977" t="s">
        <v>1195</v>
      </c>
      <c r="V33" s="634" t="s">
        <v>4073</v>
      </c>
    </row>
    <row r="34" spans="2:22" outlineLevel="1">
      <c r="B34" s="612" t="s">
        <v>1380</v>
      </c>
      <c r="C34" s="612" t="s">
        <v>1394</v>
      </c>
      <c r="D34" s="612" t="s">
        <v>1412</v>
      </c>
      <c r="E34" s="612" t="s">
        <v>1413</v>
      </c>
      <c r="F34" s="612"/>
      <c r="G34" s="612"/>
      <c r="H34" s="612"/>
      <c r="I34" s="612"/>
      <c r="J34" s="627" t="s">
        <v>1191</v>
      </c>
      <c r="K34" s="628" t="s">
        <v>1414</v>
      </c>
      <c r="L34" s="629" t="s">
        <v>4074</v>
      </c>
      <c r="M34" s="630"/>
      <c r="N34" s="670"/>
      <c r="O34" s="629"/>
      <c r="P34" s="629"/>
      <c r="Q34" s="629"/>
      <c r="R34" s="631"/>
      <c r="S34" s="632" t="s">
        <v>1821</v>
      </c>
      <c r="T34" s="633" t="s">
        <v>1821</v>
      </c>
      <c r="U34" s="977" t="s">
        <v>1821</v>
      </c>
      <c r="V34" s="634" t="s">
        <v>1821</v>
      </c>
    </row>
    <row r="35" spans="2:22" ht="48" outlineLevel="1">
      <c r="B35" s="612" t="s">
        <v>1380</v>
      </c>
      <c r="C35" s="612" t="s">
        <v>1394</v>
      </c>
      <c r="D35" s="612" t="s">
        <v>1412</v>
      </c>
      <c r="E35" s="612" t="s">
        <v>1415</v>
      </c>
      <c r="F35" s="612"/>
      <c r="G35" s="612"/>
      <c r="H35" s="612"/>
      <c r="I35" s="612"/>
      <c r="J35" s="627" t="s">
        <v>1191</v>
      </c>
      <c r="K35" s="628" t="s">
        <v>1201</v>
      </c>
      <c r="L35" s="629" t="s">
        <v>4075</v>
      </c>
      <c r="M35" s="630"/>
      <c r="N35" s="670" t="s">
        <v>5336</v>
      </c>
      <c r="O35" s="629" t="s">
        <v>1176</v>
      </c>
      <c r="P35" s="642" t="s">
        <v>2761</v>
      </c>
      <c r="Q35" s="629" t="s">
        <v>179</v>
      </c>
      <c r="R35" s="1027" t="s">
        <v>7891</v>
      </c>
      <c r="S35" s="632" t="s">
        <v>1201</v>
      </c>
      <c r="T35" s="633" t="s">
        <v>1191</v>
      </c>
      <c r="U35" s="977" t="s">
        <v>1191</v>
      </c>
      <c r="V35" s="634" t="s">
        <v>4075</v>
      </c>
    </row>
    <row r="36" spans="2:22" outlineLevel="1">
      <c r="B36" s="612" t="s">
        <v>1380</v>
      </c>
      <c r="C36" s="612" t="s">
        <v>1394</v>
      </c>
      <c r="D36" s="612" t="s">
        <v>1412</v>
      </c>
      <c r="E36" s="612" t="s">
        <v>1416</v>
      </c>
      <c r="F36" s="612"/>
      <c r="G36" s="612"/>
      <c r="H36" s="612"/>
      <c r="I36" s="612"/>
      <c r="J36" s="627" t="s">
        <v>1191</v>
      </c>
      <c r="K36" s="628" t="s">
        <v>1198</v>
      </c>
      <c r="L36" s="629" t="s">
        <v>4076</v>
      </c>
      <c r="M36" s="630" t="s">
        <v>1200</v>
      </c>
      <c r="N36" s="1120" t="s">
        <v>5581</v>
      </c>
      <c r="O36" s="640" t="s">
        <v>1176</v>
      </c>
      <c r="P36" s="629" t="s">
        <v>41</v>
      </c>
      <c r="Q36" s="640" t="s">
        <v>1418</v>
      </c>
      <c r="R36" s="631"/>
      <c r="S36" s="632" t="s">
        <v>1198</v>
      </c>
      <c r="T36" s="633" t="s">
        <v>1191</v>
      </c>
      <c r="U36" s="977" t="s">
        <v>1191</v>
      </c>
      <c r="V36" s="634" t="s">
        <v>4076</v>
      </c>
    </row>
    <row r="37" spans="2:22" outlineLevel="1">
      <c r="B37" s="612" t="s">
        <v>1380</v>
      </c>
      <c r="C37" s="612" t="s">
        <v>1394</v>
      </c>
      <c r="D37" s="612" t="s">
        <v>1412</v>
      </c>
      <c r="E37" s="612"/>
      <c r="F37" s="612"/>
      <c r="G37" s="612"/>
      <c r="H37" s="612"/>
      <c r="I37" s="612"/>
      <c r="J37" s="627" t="s">
        <v>1195</v>
      </c>
      <c r="K37" s="628" t="s">
        <v>1194</v>
      </c>
      <c r="L37" s="629" t="s">
        <v>4073</v>
      </c>
      <c r="M37" s="630" t="s">
        <v>1382</v>
      </c>
      <c r="N37" s="1119" t="s">
        <v>5582</v>
      </c>
      <c r="O37" s="629" t="s">
        <v>1176</v>
      </c>
      <c r="P37" s="629" t="s">
        <v>41</v>
      </c>
      <c r="Q37" s="629" t="s">
        <v>1382</v>
      </c>
      <c r="R37" s="781" t="s">
        <v>8491</v>
      </c>
      <c r="S37" s="632" t="s">
        <v>1194</v>
      </c>
      <c r="T37" s="633" t="s">
        <v>1195</v>
      </c>
      <c r="U37" s="977" t="s">
        <v>1195</v>
      </c>
      <c r="V37" s="634" t="s">
        <v>4073</v>
      </c>
    </row>
    <row r="38" spans="2:22" outlineLevel="1">
      <c r="B38" s="612" t="s">
        <v>1380</v>
      </c>
      <c r="C38" s="612" t="s">
        <v>1394</v>
      </c>
      <c r="D38" s="612" t="s">
        <v>1412</v>
      </c>
      <c r="E38" s="612" t="s">
        <v>1413</v>
      </c>
      <c r="F38" s="612"/>
      <c r="G38" s="612"/>
      <c r="H38" s="612"/>
      <c r="I38" s="612"/>
      <c r="J38" s="627" t="s">
        <v>1191</v>
      </c>
      <c r="K38" s="628" t="s">
        <v>1414</v>
      </c>
      <c r="L38" s="629" t="s">
        <v>4074</v>
      </c>
      <c r="M38" s="630"/>
      <c r="N38" s="670"/>
      <c r="O38" s="629"/>
      <c r="P38" s="629"/>
      <c r="Q38" s="629"/>
      <c r="R38" s="631"/>
      <c r="S38" s="632" t="s">
        <v>1821</v>
      </c>
      <c r="T38" s="633" t="s">
        <v>1821</v>
      </c>
      <c r="U38" s="977" t="s">
        <v>1821</v>
      </c>
      <c r="V38" s="634" t="s">
        <v>1821</v>
      </c>
    </row>
    <row r="39" spans="2:22" outlineLevel="1">
      <c r="B39" s="612" t="s">
        <v>1380</v>
      </c>
      <c r="C39" s="612" t="s">
        <v>1394</v>
      </c>
      <c r="D39" s="612" t="s">
        <v>1412</v>
      </c>
      <c r="E39" s="612" t="s">
        <v>1415</v>
      </c>
      <c r="F39" s="612"/>
      <c r="G39" s="612"/>
      <c r="H39" s="612"/>
      <c r="I39" s="612"/>
      <c r="J39" s="627" t="s">
        <v>1191</v>
      </c>
      <c r="K39" s="628" t="s">
        <v>1201</v>
      </c>
      <c r="L39" s="629" t="s">
        <v>4075</v>
      </c>
      <c r="M39" s="630"/>
      <c r="N39" s="670" t="s">
        <v>5339</v>
      </c>
      <c r="O39" s="629" t="s">
        <v>1176</v>
      </c>
      <c r="P39" s="637" t="s">
        <v>2765</v>
      </c>
      <c r="Q39" s="629" t="s">
        <v>1106</v>
      </c>
      <c r="R39" s="631" t="s">
        <v>5912</v>
      </c>
      <c r="S39" s="632" t="s">
        <v>1201</v>
      </c>
      <c r="T39" s="633" t="s">
        <v>1191</v>
      </c>
      <c r="U39" s="977" t="s">
        <v>1191</v>
      </c>
      <c r="V39" s="634" t="s">
        <v>4075</v>
      </c>
    </row>
    <row r="40" spans="2:22" outlineLevel="1">
      <c r="B40" s="612" t="s">
        <v>1380</v>
      </c>
      <c r="C40" s="612" t="s">
        <v>1394</v>
      </c>
      <c r="D40" s="612" t="s">
        <v>1412</v>
      </c>
      <c r="E40" s="612" t="s">
        <v>1416</v>
      </c>
      <c r="F40" s="612"/>
      <c r="G40" s="612"/>
      <c r="H40" s="612"/>
      <c r="I40" s="612"/>
      <c r="J40" s="627" t="s">
        <v>1191</v>
      </c>
      <c r="K40" s="628" t="s">
        <v>1198</v>
      </c>
      <c r="L40" s="629" t="s">
        <v>4076</v>
      </c>
      <c r="M40" s="630" t="s">
        <v>1200</v>
      </c>
      <c r="N40" s="1120" t="s">
        <v>5581</v>
      </c>
      <c r="O40" s="640" t="s">
        <v>1176</v>
      </c>
      <c r="P40" s="629" t="s">
        <v>41</v>
      </c>
      <c r="Q40" s="640" t="s">
        <v>1419</v>
      </c>
      <c r="R40" s="631"/>
      <c r="S40" s="632" t="s">
        <v>1198</v>
      </c>
      <c r="T40" s="633" t="s">
        <v>1191</v>
      </c>
      <c r="U40" s="977" t="s">
        <v>1191</v>
      </c>
      <c r="V40" s="634" t="s">
        <v>4076</v>
      </c>
    </row>
    <row r="41" spans="2:22" outlineLevel="1">
      <c r="B41" s="612" t="s">
        <v>1380</v>
      </c>
      <c r="C41" s="612" t="s">
        <v>1394</v>
      </c>
      <c r="D41" s="612" t="s">
        <v>1412</v>
      </c>
      <c r="E41" s="612"/>
      <c r="F41" s="612"/>
      <c r="G41" s="612"/>
      <c r="H41" s="612"/>
      <c r="I41" s="612"/>
      <c r="J41" s="627" t="s">
        <v>1195</v>
      </c>
      <c r="K41" s="628" t="s">
        <v>1194</v>
      </c>
      <c r="L41" s="629" t="s">
        <v>4073</v>
      </c>
      <c r="M41" s="630" t="s">
        <v>1382</v>
      </c>
      <c r="N41" s="1119" t="s">
        <v>5584</v>
      </c>
      <c r="O41" s="629" t="s">
        <v>1176</v>
      </c>
      <c r="P41" s="629" t="s">
        <v>41</v>
      </c>
      <c r="Q41" s="629" t="s">
        <v>1382</v>
      </c>
      <c r="R41" s="781" t="s">
        <v>8492</v>
      </c>
      <c r="S41" s="632" t="s">
        <v>1194</v>
      </c>
      <c r="T41" s="633" t="s">
        <v>1195</v>
      </c>
      <c r="U41" s="977" t="s">
        <v>1195</v>
      </c>
      <c r="V41" s="634" t="s">
        <v>4073</v>
      </c>
    </row>
    <row r="42" spans="2:22" outlineLevel="1">
      <c r="B42" s="612" t="s">
        <v>1380</v>
      </c>
      <c r="C42" s="612" t="s">
        <v>1394</v>
      </c>
      <c r="D42" s="612" t="s">
        <v>1412</v>
      </c>
      <c r="E42" s="612" t="s">
        <v>1413</v>
      </c>
      <c r="F42" s="612"/>
      <c r="G42" s="612"/>
      <c r="H42" s="612"/>
      <c r="I42" s="612"/>
      <c r="J42" s="627" t="s">
        <v>1191</v>
      </c>
      <c r="K42" s="628" t="s">
        <v>1414</v>
      </c>
      <c r="L42" s="629" t="s">
        <v>4074</v>
      </c>
      <c r="M42" s="630"/>
      <c r="N42" s="670"/>
      <c r="O42" s="629"/>
      <c r="P42" s="629"/>
      <c r="Q42" s="629"/>
      <c r="R42" s="631"/>
      <c r="S42" s="632" t="s">
        <v>1821</v>
      </c>
      <c r="T42" s="633" t="s">
        <v>1821</v>
      </c>
      <c r="U42" s="977" t="s">
        <v>1821</v>
      </c>
      <c r="V42" s="634" t="s">
        <v>1821</v>
      </c>
    </row>
    <row r="43" spans="2:22" outlineLevel="1">
      <c r="B43" s="612" t="s">
        <v>1380</v>
      </c>
      <c r="C43" s="612" t="s">
        <v>1394</v>
      </c>
      <c r="D43" s="612" t="s">
        <v>1412</v>
      </c>
      <c r="E43" s="612" t="s">
        <v>1415</v>
      </c>
      <c r="F43" s="612"/>
      <c r="G43" s="612"/>
      <c r="H43" s="612"/>
      <c r="I43" s="612"/>
      <c r="J43" s="627" t="s">
        <v>1191</v>
      </c>
      <c r="K43" s="628" t="s">
        <v>1201</v>
      </c>
      <c r="L43" s="629" t="s">
        <v>4075</v>
      </c>
      <c r="M43" s="630"/>
      <c r="N43" s="670" t="s">
        <v>5340</v>
      </c>
      <c r="O43" s="629" t="s">
        <v>1176</v>
      </c>
      <c r="P43" s="637" t="s">
        <v>2766</v>
      </c>
      <c r="Q43" s="629" t="s">
        <v>1106</v>
      </c>
      <c r="R43" s="631" t="s">
        <v>5913</v>
      </c>
      <c r="S43" s="632" t="s">
        <v>1201</v>
      </c>
      <c r="T43" s="633" t="s">
        <v>1191</v>
      </c>
      <c r="U43" s="977" t="s">
        <v>1191</v>
      </c>
      <c r="V43" s="634" t="s">
        <v>4075</v>
      </c>
    </row>
    <row r="44" spans="2:22" outlineLevel="1">
      <c r="B44" s="612" t="s">
        <v>1380</v>
      </c>
      <c r="C44" s="612" t="s">
        <v>1394</v>
      </c>
      <c r="D44" s="612" t="s">
        <v>1412</v>
      </c>
      <c r="E44" s="612" t="s">
        <v>1416</v>
      </c>
      <c r="F44" s="612"/>
      <c r="G44" s="612"/>
      <c r="H44" s="612"/>
      <c r="I44" s="612"/>
      <c r="J44" s="627" t="s">
        <v>1191</v>
      </c>
      <c r="K44" s="628" t="s">
        <v>1198</v>
      </c>
      <c r="L44" s="629" t="s">
        <v>4076</v>
      </c>
      <c r="M44" s="630" t="s">
        <v>1200</v>
      </c>
      <c r="N44" s="1120" t="s">
        <v>5581</v>
      </c>
      <c r="O44" s="640" t="s">
        <v>1176</v>
      </c>
      <c r="P44" s="629" t="s">
        <v>41</v>
      </c>
      <c r="Q44" s="640" t="s">
        <v>1420</v>
      </c>
      <c r="R44" s="631"/>
      <c r="S44" s="632" t="s">
        <v>1198</v>
      </c>
      <c r="T44" s="633" t="s">
        <v>1191</v>
      </c>
      <c r="U44" s="977" t="s">
        <v>1191</v>
      </c>
      <c r="V44" s="634" t="s">
        <v>4076</v>
      </c>
    </row>
    <row r="45" spans="2:22" outlineLevel="1">
      <c r="B45" s="612" t="s">
        <v>1380</v>
      </c>
      <c r="C45" s="612" t="s">
        <v>1394</v>
      </c>
      <c r="D45" s="612" t="s">
        <v>1412</v>
      </c>
      <c r="E45" s="612"/>
      <c r="F45" s="612"/>
      <c r="G45" s="612"/>
      <c r="H45" s="612"/>
      <c r="I45" s="612"/>
      <c r="J45" s="627" t="s">
        <v>1195</v>
      </c>
      <c r="K45" s="628" t="s">
        <v>1194</v>
      </c>
      <c r="L45" s="629" t="s">
        <v>4073</v>
      </c>
      <c r="M45" s="630" t="s">
        <v>1382</v>
      </c>
      <c r="N45" s="1119" t="s">
        <v>5585</v>
      </c>
      <c r="O45" s="629" t="s">
        <v>1176</v>
      </c>
      <c r="P45" s="629" t="s">
        <v>41</v>
      </c>
      <c r="Q45" s="629" t="s">
        <v>1382</v>
      </c>
      <c r="R45" s="781" t="s">
        <v>8493</v>
      </c>
      <c r="S45" s="632" t="s">
        <v>1194</v>
      </c>
      <c r="T45" s="633" t="s">
        <v>1195</v>
      </c>
      <c r="U45" s="977" t="s">
        <v>1195</v>
      </c>
      <c r="V45" s="634" t="s">
        <v>4073</v>
      </c>
    </row>
    <row r="46" spans="2:22" outlineLevel="1">
      <c r="B46" s="612" t="s">
        <v>1380</v>
      </c>
      <c r="C46" s="612" t="s">
        <v>1394</v>
      </c>
      <c r="D46" s="612" t="s">
        <v>1412</v>
      </c>
      <c r="E46" s="612" t="s">
        <v>1413</v>
      </c>
      <c r="F46" s="612"/>
      <c r="G46" s="612"/>
      <c r="H46" s="612"/>
      <c r="I46" s="612"/>
      <c r="J46" s="627" t="s">
        <v>1191</v>
      </c>
      <c r="K46" s="628" t="s">
        <v>1414</v>
      </c>
      <c r="L46" s="629" t="s">
        <v>4074</v>
      </c>
      <c r="M46" s="630"/>
      <c r="N46" s="670"/>
      <c r="O46" s="629"/>
      <c r="P46" s="629"/>
      <c r="Q46" s="629"/>
      <c r="R46" s="631"/>
      <c r="S46" s="632" t="s">
        <v>1821</v>
      </c>
      <c r="T46" s="633" t="s">
        <v>1821</v>
      </c>
      <c r="U46" s="977" t="s">
        <v>1821</v>
      </c>
      <c r="V46" s="634" t="s">
        <v>1821</v>
      </c>
    </row>
    <row r="47" spans="2:22" outlineLevel="1">
      <c r="B47" s="612" t="s">
        <v>1380</v>
      </c>
      <c r="C47" s="612" t="s">
        <v>1394</v>
      </c>
      <c r="D47" s="612" t="s">
        <v>1412</v>
      </c>
      <c r="E47" s="612" t="s">
        <v>1415</v>
      </c>
      <c r="F47" s="612"/>
      <c r="G47" s="612"/>
      <c r="H47" s="612"/>
      <c r="I47" s="612"/>
      <c r="J47" s="627" t="s">
        <v>1191</v>
      </c>
      <c r="K47" s="628" t="s">
        <v>1201</v>
      </c>
      <c r="L47" s="629" t="s">
        <v>4075</v>
      </c>
      <c r="M47" s="630"/>
      <c r="N47" s="670" t="s">
        <v>5341</v>
      </c>
      <c r="O47" s="629" t="s">
        <v>1176</v>
      </c>
      <c r="P47" s="637" t="s">
        <v>2767</v>
      </c>
      <c r="Q47" s="629" t="s">
        <v>1106</v>
      </c>
      <c r="R47" s="631" t="s">
        <v>5914</v>
      </c>
      <c r="S47" s="632" t="s">
        <v>1201</v>
      </c>
      <c r="T47" s="633" t="s">
        <v>1191</v>
      </c>
      <c r="U47" s="977" t="s">
        <v>1191</v>
      </c>
      <c r="V47" s="634" t="s">
        <v>4075</v>
      </c>
    </row>
    <row r="48" spans="2:22" outlineLevel="1">
      <c r="B48" s="612" t="s">
        <v>1380</v>
      </c>
      <c r="C48" s="612" t="s">
        <v>1394</v>
      </c>
      <c r="D48" s="612" t="s">
        <v>1412</v>
      </c>
      <c r="E48" s="612" t="s">
        <v>1416</v>
      </c>
      <c r="F48" s="612"/>
      <c r="G48" s="612"/>
      <c r="H48" s="612"/>
      <c r="I48" s="612"/>
      <c r="J48" s="627" t="s">
        <v>1191</v>
      </c>
      <c r="K48" s="628" t="s">
        <v>1198</v>
      </c>
      <c r="L48" s="629" t="s">
        <v>4076</v>
      </c>
      <c r="M48" s="630" t="s">
        <v>1200</v>
      </c>
      <c r="N48" s="1120" t="s">
        <v>5581</v>
      </c>
      <c r="O48" s="640" t="s">
        <v>1176</v>
      </c>
      <c r="P48" s="629" t="s">
        <v>41</v>
      </c>
      <c r="Q48" s="640" t="s">
        <v>1421</v>
      </c>
      <c r="R48" s="631"/>
      <c r="S48" s="632" t="s">
        <v>1198</v>
      </c>
      <c r="T48" s="633" t="s">
        <v>1191</v>
      </c>
      <c r="U48" s="977" t="s">
        <v>1191</v>
      </c>
      <c r="V48" s="634" t="s">
        <v>4076</v>
      </c>
    </row>
    <row r="49" spans="2:22" ht="24" outlineLevel="1">
      <c r="B49" s="612" t="s">
        <v>1380</v>
      </c>
      <c r="C49" s="612" t="s">
        <v>1394</v>
      </c>
      <c r="D49" s="612" t="s">
        <v>1412</v>
      </c>
      <c r="E49" s="612"/>
      <c r="F49" s="612"/>
      <c r="G49" s="612"/>
      <c r="H49" s="612"/>
      <c r="I49" s="612"/>
      <c r="J49" s="627" t="s">
        <v>1195</v>
      </c>
      <c r="K49" s="628" t="s">
        <v>1194</v>
      </c>
      <c r="L49" s="629" t="s">
        <v>4073</v>
      </c>
      <c r="M49" s="630" t="s">
        <v>1382</v>
      </c>
      <c r="N49" s="1119" t="s">
        <v>5907</v>
      </c>
      <c r="O49" s="629" t="s">
        <v>1191</v>
      </c>
      <c r="P49" s="629" t="s">
        <v>41</v>
      </c>
      <c r="Q49" s="629" t="s">
        <v>1382</v>
      </c>
      <c r="R49" s="782" t="s">
        <v>6089</v>
      </c>
      <c r="S49" s="632" t="s">
        <v>1194</v>
      </c>
      <c r="T49" s="633" t="s">
        <v>1195</v>
      </c>
      <c r="U49" s="977" t="s">
        <v>1195</v>
      </c>
      <c r="V49" s="634" t="s">
        <v>4073</v>
      </c>
    </row>
    <row r="50" spans="2:22" outlineLevel="1">
      <c r="B50" s="612" t="s">
        <v>1380</v>
      </c>
      <c r="C50" s="612" t="s">
        <v>1394</v>
      </c>
      <c r="D50" s="612" t="s">
        <v>1412</v>
      </c>
      <c r="E50" s="612" t="s">
        <v>1413</v>
      </c>
      <c r="F50" s="612"/>
      <c r="G50" s="612"/>
      <c r="H50" s="612"/>
      <c r="I50" s="612"/>
      <c r="J50" s="627" t="s">
        <v>1191</v>
      </c>
      <c r="K50" s="628" t="s">
        <v>1414</v>
      </c>
      <c r="L50" s="629" t="s">
        <v>4074</v>
      </c>
      <c r="M50" s="630"/>
      <c r="N50" s="670"/>
      <c r="O50" s="629"/>
      <c r="P50" s="629"/>
      <c r="Q50" s="629"/>
      <c r="R50" s="631"/>
      <c r="S50" s="632" t="s">
        <v>1821</v>
      </c>
      <c r="T50" s="633" t="s">
        <v>1821</v>
      </c>
      <c r="U50" s="977" t="s">
        <v>1821</v>
      </c>
      <c r="V50" s="634" t="s">
        <v>1821</v>
      </c>
    </row>
    <row r="51" spans="2:22" outlineLevel="1">
      <c r="B51" s="612" t="s">
        <v>1380</v>
      </c>
      <c r="C51" s="612" t="s">
        <v>1394</v>
      </c>
      <c r="D51" s="612" t="s">
        <v>1412</v>
      </c>
      <c r="E51" s="612" t="s">
        <v>1415</v>
      </c>
      <c r="F51" s="612"/>
      <c r="G51" s="612"/>
      <c r="H51" s="612"/>
      <c r="I51" s="612"/>
      <c r="J51" s="627" t="s">
        <v>1191</v>
      </c>
      <c r="K51" s="628" t="s">
        <v>1201</v>
      </c>
      <c r="L51" s="629" t="s">
        <v>4075</v>
      </c>
      <c r="M51" s="630"/>
      <c r="N51" s="670" t="s">
        <v>5337</v>
      </c>
      <c r="O51" s="629" t="s">
        <v>1176</v>
      </c>
      <c r="P51" s="642" t="s">
        <v>2762</v>
      </c>
      <c r="Q51" s="635" t="s">
        <v>8124</v>
      </c>
      <c r="R51" s="1027" t="s">
        <v>8128</v>
      </c>
      <c r="S51" s="632" t="s">
        <v>1201</v>
      </c>
      <c r="T51" s="633" t="s">
        <v>1191</v>
      </c>
      <c r="U51" s="977" t="s">
        <v>1191</v>
      </c>
      <c r="V51" s="634" t="s">
        <v>4075</v>
      </c>
    </row>
    <row r="52" spans="2:22" outlineLevel="1">
      <c r="B52" s="612" t="s">
        <v>1380</v>
      </c>
      <c r="C52" s="612" t="s">
        <v>1394</v>
      </c>
      <c r="D52" s="612" t="s">
        <v>1412</v>
      </c>
      <c r="E52" s="612" t="s">
        <v>1416</v>
      </c>
      <c r="F52" s="612"/>
      <c r="G52" s="612"/>
      <c r="H52" s="612"/>
      <c r="I52" s="612"/>
      <c r="J52" s="627" t="s">
        <v>1191</v>
      </c>
      <c r="K52" s="628" t="s">
        <v>1198</v>
      </c>
      <c r="L52" s="629" t="s">
        <v>4076</v>
      </c>
      <c r="M52" s="630" t="s">
        <v>1200</v>
      </c>
      <c r="N52" s="1120" t="s">
        <v>5581</v>
      </c>
      <c r="O52" s="640" t="s">
        <v>1176</v>
      </c>
      <c r="P52" s="629" t="s">
        <v>41</v>
      </c>
      <c r="Q52" s="640" t="s">
        <v>1422</v>
      </c>
      <c r="R52" s="631"/>
      <c r="S52" s="632" t="s">
        <v>1198</v>
      </c>
      <c r="T52" s="633" t="s">
        <v>1191</v>
      </c>
      <c r="U52" s="977" t="s">
        <v>1191</v>
      </c>
      <c r="V52" s="634" t="s">
        <v>4076</v>
      </c>
    </row>
    <row r="53" spans="2:22" outlineLevel="1">
      <c r="B53" s="612" t="s">
        <v>1380</v>
      </c>
      <c r="C53" s="612" t="s">
        <v>1394</v>
      </c>
      <c r="D53" s="612" t="s">
        <v>1412</v>
      </c>
      <c r="E53" s="612"/>
      <c r="F53" s="612"/>
      <c r="G53" s="612"/>
      <c r="H53" s="612"/>
      <c r="I53" s="612"/>
      <c r="J53" s="627" t="s">
        <v>1195</v>
      </c>
      <c r="K53" s="628" t="s">
        <v>1194</v>
      </c>
      <c r="L53" s="629" t="s">
        <v>4073</v>
      </c>
      <c r="M53" s="630" t="s">
        <v>1382</v>
      </c>
      <c r="N53" s="1119" t="s">
        <v>5586</v>
      </c>
      <c r="O53" s="629" t="s">
        <v>1191</v>
      </c>
      <c r="P53" s="629" t="s">
        <v>41</v>
      </c>
      <c r="Q53" s="629" t="s">
        <v>1382</v>
      </c>
      <c r="R53" s="782" t="s">
        <v>6078</v>
      </c>
      <c r="S53" s="632" t="s">
        <v>1194</v>
      </c>
      <c r="T53" s="633" t="s">
        <v>1195</v>
      </c>
      <c r="U53" s="977" t="s">
        <v>1195</v>
      </c>
      <c r="V53" s="634" t="s">
        <v>4073</v>
      </c>
    </row>
    <row r="54" spans="2:22" outlineLevel="1">
      <c r="B54" s="612" t="s">
        <v>1380</v>
      </c>
      <c r="C54" s="612" t="s">
        <v>1394</v>
      </c>
      <c r="D54" s="612" t="s">
        <v>1412</v>
      </c>
      <c r="E54" s="612" t="s">
        <v>1413</v>
      </c>
      <c r="F54" s="612"/>
      <c r="G54" s="612"/>
      <c r="H54" s="612"/>
      <c r="I54" s="612"/>
      <c r="J54" s="627" t="s">
        <v>1191</v>
      </c>
      <c r="K54" s="628" t="s">
        <v>1414</v>
      </c>
      <c r="L54" s="629" t="s">
        <v>4074</v>
      </c>
      <c r="M54" s="630"/>
      <c r="N54" s="670"/>
      <c r="O54" s="629"/>
      <c r="P54" s="629"/>
      <c r="Q54" s="629"/>
      <c r="R54" s="631"/>
      <c r="S54" s="632" t="s">
        <v>1821</v>
      </c>
      <c r="T54" s="633" t="s">
        <v>1821</v>
      </c>
      <c r="U54" s="977" t="s">
        <v>1821</v>
      </c>
      <c r="V54" s="634" t="s">
        <v>1821</v>
      </c>
    </row>
    <row r="55" spans="2:22" ht="132" outlineLevel="1">
      <c r="B55" s="612" t="s">
        <v>1380</v>
      </c>
      <c r="C55" s="612" t="s">
        <v>1394</v>
      </c>
      <c r="D55" s="612" t="s">
        <v>1412</v>
      </c>
      <c r="E55" s="612" t="s">
        <v>1415</v>
      </c>
      <c r="F55" s="612"/>
      <c r="G55" s="612"/>
      <c r="H55" s="612"/>
      <c r="I55" s="612"/>
      <c r="J55" s="627" t="s">
        <v>1191</v>
      </c>
      <c r="K55" s="628" t="s">
        <v>1201</v>
      </c>
      <c r="L55" s="629" t="s">
        <v>4075</v>
      </c>
      <c r="M55" s="630"/>
      <c r="N55" s="670" t="s">
        <v>5587</v>
      </c>
      <c r="O55" s="629" t="s">
        <v>1176</v>
      </c>
      <c r="P55" s="730" t="s">
        <v>3294</v>
      </c>
      <c r="Q55" s="638" t="s">
        <v>5729</v>
      </c>
      <c r="R55" s="631" t="s">
        <v>5915</v>
      </c>
      <c r="S55" s="632" t="s">
        <v>1201</v>
      </c>
      <c r="T55" s="633" t="s">
        <v>1191</v>
      </c>
      <c r="U55" s="977" t="s">
        <v>1191</v>
      </c>
      <c r="V55" s="634" t="s">
        <v>4075</v>
      </c>
    </row>
    <row r="56" spans="2:22" outlineLevel="1">
      <c r="B56" s="612" t="s">
        <v>1380</v>
      </c>
      <c r="C56" s="612" t="s">
        <v>1394</v>
      </c>
      <c r="D56" s="612" t="s">
        <v>1412</v>
      </c>
      <c r="E56" s="612" t="s">
        <v>1416</v>
      </c>
      <c r="F56" s="612"/>
      <c r="G56" s="612"/>
      <c r="H56" s="612"/>
      <c r="I56" s="612"/>
      <c r="J56" s="627" t="s">
        <v>1191</v>
      </c>
      <c r="K56" s="628" t="s">
        <v>1198</v>
      </c>
      <c r="L56" s="629" t="s">
        <v>4076</v>
      </c>
      <c r="M56" s="630" t="s">
        <v>1200</v>
      </c>
      <c r="N56" s="1120" t="s">
        <v>5581</v>
      </c>
      <c r="O56" s="640" t="s">
        <v>1176</v>
      </c>
      <c r="P56" s="629" t="s">
        <v>41</v>
      </c>
      <c r="Q56" s="640" t="s">
        <v>2986</v>
      </c>
      <c r="R56" s="631"/>
      <c r="S56" s="632" t="s">
        <v>1198</v>
      </c>
      <c r="T56" s="633" t="s">
        <v>1191</v>
      </c>
      <c r="U56" s="977" t="s">
        <v>1191</v>
      </c>
      <c r="V56" s="634" t="s">
        <v>4076</v>
      </c>
    </row>
    <row r="57" spans="2:22" outlineLevel="1">
      <c r="B57" s="612" t="s">
        <v>1380</v>
      </c>
      <c r="C57" s="612" t="s">
        <v>1394</v>
      </c>
      <c r="D57" s="612" t="s">
        <v>1423</v>
      </c>
      <c r="E57" s="612"/>
      <c r="F57" s="612"/>
      <c r="G57" s="612"/>
      <c r="H57" s="612"/>
      <c r="I57" s="612"/>
      <c r="J57" s="627" t="s">
        <v>1191</v>
      </c>
      <c r="K57" s="628" t="s">
        <v>1424</v>
      </c>
      <c r="L57" s="629" t="s">
        <v>4272</v>
      </c>
      <c r="M57" s="630" t="s">
        <v>1382</v>
      </c>
      <c r="N57" s="670"/>
      <c r="O57" s="629"/>
      <c r="P57" s="629"/>
      <c r="Q57" s="629"/>
      <c r="R57" s="631"/>
      <c r="S57" s="632" t="s">
        <v>1821</v>
      </c>
      <c r="T57" s="633" t="s">
        <v>1821</v>
      </c>
      <c r="U57" s="977" t="s">
        <v>1821</v>
      </c>
      <c r="V57" s="634" t="s">
        <v>1821</v>
      </c>
    </row>
    <row r="58" spans="2:22" outlineLevel="1">
      <c r="B58" s="612" t="s">
        <v>1380</v>
      </c>
      <c r="C58" s="612" t="s">
        <v>1394</v>
      </c>
      <c r="D58" s="612" t="s">
        <v>1423</v>
      </c>
      <c r="E58" s="612" t="s">
        <v>1425</v>
      </c>
      <c r="F58" s="612"/>
      <c r="G58" s="612"/>
      <c r="H58" s="612"/>
      <c r="I58" s="612"/>
      <c r="J58" s="627" t="s">
        <v>1176</v>
      </c>
      <c r="K58" s="628" t="s">
        <v>1426</v>
      </c>
      <c r="L58" s="629" t="s">
        <v>4272</v>
      </c>
      <c r="M58" s="630" t="s">
        <v>1382</v>
      </c>
      <c r="N58" s="670"/>
      <c r="O58" s="629"/>
      <c r="P58" s="629"/>
      <c r="Q58" s="629"/>
      <c r="R58" s="631"/>
      <c r="S58" s="632" t="s">
        <v>1821</v>
      </c>
      <c r="T58" s="633" t="s">
        <v>1821</v>
      </c>
      <c r="U58" s="977" t="s">
        <v>1821</v>
      </c>
      <c r="V58" s="634" t="s">
        <v>1821</v>
      </c>
    </row>
    <row r="59" spans="2:22" outlineLevel="1">
      <c r="B59" s="612" t="s">
        <v>1380</v>
      </c>
      <c r="C59" s="612" t="s">
        <v>1394</v>
      </c>
      <c r="D59" s="612" t="s">
        <v>1423</v>
      </c>
      <c r="E59" s="612" t="s">
        <v>1425</v>
      </c>
      <c r="F59" s="612" t="s">
        <v>1401</v>
      </c>
      <c r="G59" s="612"/>
      <c r="H59" s="612"/>
      <c r="I59" s="612"/>
      <c r="J59" s="627" t="s">
        <v>1176</v>
      </c>
      <c r="K59" s="628" t="s">
        <v>1427</v>
      </c>
      <c r="L59" s="629" t="s">
        <v>4077</v>
      </c>
      <c r="M59" s="630"/>
      <c r="N59" s="670"/>
      <c r="O59" s="629"/>
      <c r="P59" s="629"/>
      <c r="Q59" s="629"/>
      <c r="R59" s="631"/>
      <c r="S59" s="632" t="s">
        <v>1821</v>
      </c>
      <c r="T59" s="633" t="s">
        <v>1821</v>
      </c>
      <c r="U59" s="977" t="s">
        <v>1821</v>
      </c>
      <c r="V59" s="634" t="s">
        <v>1821</v>
      </c>
    </row>
    <row r="60" spans="2:22" ht="12.5" outlineLevel="1" thickBot="1">
      <c r="B60" s="612" t="s">
        <v>1380</v>
      </c>
      <c r="C60" s="612" t="s">
        <v>1394</v>
      </c>
      <c r="D60" s="612" t="s">
        <v>1423</v>
      </c>
      <c r="E60" s="612" t="s">
        <v>1425</v>
      </c>
      <c r="F60" s="612" t="s">
        <v>1401</v>
      </c>
      <c r="G60" s="639" t="s">
        <v>1402</v>
      </c>
      <c r="H60" s="612"/>
      <c r="I60" s="612"/>
      <c r="J60" s="750" t="s">
        <v>1176</v>
      </c>
      <c r="K60" s="751" t="s">
        <v>1428</v>
      </c>
      <c r="L60" s="752" t="s">
        <v>5005</v>
      </c>
      <c r="M60" s="753" t="s">
        <v>1404</v>
      </c>
      <c r="N60" s="1121"/>
      <c r="O60" s="752"/>
      <c r="P60" s="752"/>
      <c r="Q60" s="752"/>
      <c r="R60" s="754"/>
      <c r="S60" s="755" t="s">
        <v>1821</v>
      </c>
      <c r="T60" s="756" t="s">
        <v>1821</v>
      </c>
      <c r="U60" s="978" t="s">
        <v>1821</v>
      </c>
      <c r="V60" s="757" t="s">
        <v>1821</v>
      </c>
    </row>
    <row r="61" spans="2:22" ht="12.5" collapsed="1" thickBot="1">
      <c r="B61" s="612" t="s">
        <v>1380</v>
      </c>
      <c r="C61" s="612" t="s">
        <v>1429</v>
      </c>
      <c r="D61" s="612"/>
      <c r="E61" s="612"/>
      <c r="F61" s="612"/>
      <c r="G61" s="612"/>
      <c r="H61" s="612"/>
      <c r="I61" s="612"/>
      <c r="J61" s="758" t="s">
        <v>1176</v>
      </c>
      <c r="K61" s="759" t="s">
        <v>1430</v>
      </c>
      <c r="L61" s="760" t="s">
        <v>4279</v>
      </c>
      <c r="M61" s="761" t="s">
        <v>1382</v>
      </c>
      <c r="N61" s="1122" t="s">
        <v>5588</v>
      </c>
      <c r="O61" s="760" t="s">
        <v>1176</v>
      </c>
      <c r="P61" s="760" t="s">
        <v>41</v>
      </c>
      <c r="Q61" s="760" t="s">
        <v>1382</v>
      </c>
      <c r="R61" s="779" t="s">
        <v>5916</v>
      </c>
      <c r="S61" s="762" t="s">
        <v>41</v>
      </c>
      <c r="T61" s="979" t="s">
        <v>1176</v>
      </c>
      <c r="U61" s="980" t="s">
        <v>1176</v>
      </c>
      <c r="V61" s="763" t="s">
        <v>1821</v>
      </c>
    </row>
    <row r="62" spans="2:22" ht="24.5" thickTop="1">
      <c r="B62" s="612" t="s">
        <v>1380</v>
      </c>
      <c r="C62" s="612" t="s">
        <v>1429</v>
      </c>
      <c r="D62" s="612" t="s">
        <v>1431</v>
      </c>
      <c r="E62" s="612"/>
      <c r="F62" s="612"/>
      <c r="G62" s="612"/>
      <c r="H62" s="612"/>
      <c r="I62" s="612"/>
      <c r="J62" s="620" t="s">
        <v>1300</v>
      </c>
      <c r="K62" s="621" t="s">
        <v>1315</v>
      </c>
      <c r="L62" s="622" t="s">
        <v>4078</v>
      </c>
      <c r="M62" s="623" t="s">
        <v>1382</v>
      </c>
      <c r="N62" s="1118" t="s">
        <v>7926</v>
      </c>
      <c r="O62" s="622" t="s">
        <v>1195</v>
      </c>
      <c r="P62" s="622" t="s">
        <v>41</v>
      </c>
      <c r="Q62" s="622" t="s">
        <v>1382</v>
      </c>
      <c r="R62" s="696" t="s">
        <v>5917</v>
      </c>
      <c r="S62" s="624" t="s">
        <v>1315</v>
      </c>
      <c r="T62" s="625" t="s">
        <v>1300</v>
      </c>
      <c r="U62" s="976" t="s">
        <v>1300</v>
      </c>
      <c r="V62" s="626" t="s">
        <v>4078</v>
      </c>
    </row>
    <row r="63" spans="2:22" outlineLevel="1">
      <c r="B63" s="612" t="s">
        <v>1380</v>
      </c>
      <c r="C63" s="612" t="s">
        <v>1429</v>
      </c>
      <c r="D63" s="612" t="s">
        <v>1431</v>
      </c>
      <c r="E63" s="612" t="s">
        <v>1432</v>
      </c>
      <c r="F63" s="612"/>
      <c r="G63" s="612"/>
      <c r="H63" s="612"/>
      <c r="I63" s="612"/>
      <c r="J63" s="627" t="s">
        <v>1176</v>
      </c>
      <c r="K63" s="628" t="s">
        <v>1433</v>
      </c>
      <c r="L63" s="629" t="s">
        <v>4280</v>
      </c>
      <c r="M63" s="630" t="s">
        <v>1382</v>
      </c>
      <c r="N63" s="1119" t="s">
        <v>5590</v>
      </c>
      <c r="O63" s="629" t="s">
        <v>1176</v>
      </c>
      <c r="P63" s="629" t="s">
        <v>41</v>
      </c>
      <c r="Q63" s="629" t="s">
        <v>1382</v>
      </c>
      <c r="R63" s="781" t="s">
        <v>8494</v>
      </c>
      <c r="S63" s="632" t="s">
        <v>41</v>
      </c>
      <c r="T63" s="633" t="s">
        <v>1176</v>
      </c>
      <c r="U63" s="977" t="s">
        <v>1176</v>
      </c>
      <c r="V63" s="634" t="s">
        <v>1821</v>
      </c>
    </row>
    <row r="64" spans="2:22" ht="24" outlineLevel="1">
      <c r="B64" s="612" t="s">
        <v>1380</v>
      </c>
      <c r="C64" s="612" t="s">
        <v>1429</v>
      </c>
      <c r="D64" s="612" t="s">
        <v>1431</v>
      </c>
      <c r="E64" s="612" t="s">
        <v>1432</v>
      </c>
      <c r="F64" s="612" t="s">
        <v>1434</v>
      </c>
      <c r="G64" s="612"/>
      <c r="H64" s="612"/>
      <c r="I64" s="612"/>
      <c r="J64" s="627" t="s">
        <v>1176</v>
      </c>
      <c r="K64" s="628" t="s">
        <v>1435</v>
      </c>
      <c r="L64" s="629" t="s">
        <v>4079</v>
      </c>
      <c r="M64" s="630"/>
      <c r="N64" s="670" t="s">
        <v>3366</v>
      </c>
      <c r="O64" s="629" t="s">
        <v>1176</v>
      </c>
      <c r="P64" s="637" t="s">
        <v>2855</v>
      </c>
      <c r="Q64" s="629" t="s">
        <v>186</v>
      </c>
      <c r="R64" s="631" t="s">
        <v>5918</v>
      </c>
      <c r="S64" s="632" t="s">
        <v>1435</v>
      </c>
      <c r="T64" s="633" t="s">
        <v>1176</v>
      </c>
      <c r="U64" s="977"/>
      <c r="V64" s="634" t="s">
        <v>4079</v>
      </c>
    </row>
    <row r="65" spans="2:22" outlineLevel="1">
      <c r="B65" s="612" t="s">
        <v>1380</v>
      </c>
      <c r="C65" s="612" t="s">
        <v>1429</v>
      </c>
      <c r="D65" s="612" t="s">
        <v>1431</v>
      </c>
      <c r="E65" s="612" t="s">
        <v>1432</v>
      </c>
      <c r="F65" s="612" t="s">
        <v>1436</v>
      </c>
      <c r="G65" s="612"/>
      <c r="H65" s="612"/>
      <c r="I65" s="612"/>
      <c r="J65" s="627" t="s">
        <v>1191</v>
      </c>
      <c r="K65" s="628" t="s">
        <v>1437</v>
      </c>
      <c r="L65" s="629" t="s">
        <v>4080</v>
      </c>
      <c r="M65" s="630"/>
      <c r="N65" s="670"/>
      <c r="O65" s="629"/>
      <c r="P65" s="629"/>
      <c r="Q65" s="629"/>
      <c r="R65" s="631"/>
      <c r="S65" s="632" t="s">
        <v>7235</v>
      </c>
      <c r="T65" s="633" t="s">
        <v>1191</v>
      </c>
      <c r="U65" s="977" t="s">
        <v>1821</v>
      </c>
      <c r="V65" s="634" t="s">
        <v>4282</v>
      </c>
    </row>
    <row r="66" spans="2:22" outlineLevel="1">
      <c r="B66" s="612" t="s">
        <v>1380</v>
      </c>
      <c r="C66" s="612" t="s">
        <v>1429</v>
      </c>
      <c r="D66" s="612" t="s">
        <v>1431</v>
      </c>
      <c r="E66" s="612" t="s">
        <v>1432</v>
      </c>
      <c r="F66" s="612" t="s">
        <v>1438</v>
      </c>
      <c r="G66" s="612"/>
      <c r="H66" s="612"/>
      <c r="I66" s="612"/>
      <c r="J66" s="627" t="s">
        <v>1191</v>
      </c>
      <c r="K66" s="628" t="s">
        <v>1439</v>
      </c>
      <c r="L66" s="629" t="s">
        <v>4281</v>
      </c>
      <c r="M66" s="630" t="s">
        <v>1440</v>
      </c>
      <c r="N66" s="670"/>
      <c r="O66" s="629"/>
      <c r="P66" s="629"/>
      <c r="Q66" s="629"/>
      <c r="R66" s="631"/>
      <c r="S66" s="632"/>
      <c r="T66" s="633" t="s">
        <v>1821</v>
      </c>
      <c r="U66" s="977" t="s">
        <v>1821</v>
      </c>
      <c r="V66" s="634" t="s">
        <v>1821</v>
      </c>
    </row>
    <row r="67" spans="2:22" outlineLevel="1">
      <c r="B67" s="612" t="s">
        <v>1380</v>
      </c>
      <c r="C67" s="612" t="s">
        <v>1429</v>
      </c>
      <c r="D67" s="612" t="s">
        <v>1431</v>
      </c>
      <c r="E67" s="612" t="s">
        <v>1432</v>
      </c>
      <c r="F67" s="612" t="s">
        <v>1441</v>
      </c>
      <c r="G67" s="612"/>
      <c r="H67" s="612"/>
      <c r="I67" s="612"/>
      <c r="J67" s="627" t="s">
        <v>1191</v>
      </c>
      <c r="K67" s="628" t="s">
        <v>1442</v>
      </c>
      <c r="L67" s="629" t="s">
        <v>4082</v>
      </c>
      <c r="M67" s="630"/>
      <c r="N67" s="670"/>
      <c r="O67" s="629"/>
      <c r="P67" s="629"/>
      <c r="Q67" s="629"/>
      <c r="R67" s="631"/>
      <c r="S67" s="632" t="s">
        <v>7236</v>
      </c>
      <c r="T67" s="633" t="s">
        <v>1191</v>
      </c>
      <c r="U67" s="977" t="s">
        <v>1821</v>
      </c>
      <c r="V67" s="634" t="s">
        <v>4082</v>
      </c>
    </row>
    <row r="68" spans="2:22" outlineLevel="1">
      <c r="B68" s="612" t="s">
        <v>1380</v>
      </c>
      <c r="C68" s="612" t="s">
        <v>1429</v>
      </c>
      <c r="D68" s="612" t="s">
        <v>1431</v>
      </c>
      <c r="E68" s="612" t="s">
        <v>1432</v>
      </c>
      <c r="F68" s="612" t="s">
        <v>1412</v>
      </c>
      <c r="G68" s="612"/>
      <c r="H68" s="612"/>
      <c r="I68" s="612"/>
      <c r="J68" s="627" t="s">
        <v>1195</v>
      </c>
      <c r="K68" s="628" t="s">
        <v>1317</v>
      </c>
      <c r="L68" s="629" t="s">
        <v>4083</v>
      </c>
      <c r="M68" s="630" t="s">
        <v>1382</v>
      </c>
      <c r="N68" s="1119" t="s">
        <v>5596</v>
      </c>
      <c r="O68" s="629" t="s">
        <v>1176</v>
      </c>
      <c r="P68" s="629" t="s">
        <v>41</v>
      </c>
      <c r="Q68" s="629" t="s">
        <v>1382</v>
      </c>
      <c r="R68" s="781" t="s">
        <v>8495</v>
      </c>
      <c r="S68" s="632" t="s">
        <v>1317</v>
      </c>
      <c r="T68" s="633" t="s">
        <v>1195</v>
      </c>
      <c r="U68" s="977" t="s">
        <v>1195</v>
      </c>
      <c r="V68" s="634" t="s">
        <v>4083</v>
      </c>
    </row>
    <row r="69" spans="2:22" outlineLevel="1">
      <c r="B69" s="612" t="s">
        <v>1380</v>
      </c>
      <c r="C69" s="612" t="s">
        <v>1429</v>
      </c>
      <c r="D69" s="612" t="s">
        <v>1431</v>
      </c>
      <c r="E69" s="612" t="s">
        <v>1432</v>
      </c>
      <c r="F69" s="612" t="s">
        <v>1412</v>
      </c>
      <c r="G69" s="612" t="s">
        <v>1413</v>
      </c>
      <c r="H69" s="612"/>
      <c r="I69" s="612"/>
      <c r="J69" s="627" t="s">
        <v>1191</v>
      </c>
      <c r="K69" s="628" t="s">
        <v>1443</v>
      </c>
      <c r="L69" s="629" t="s">
        <v>5046</v>
      </c>
      <c r="M69" s="630"/>
      <c r="N69" s="670"/>
      <c r="O69" s="629"/>
      <c r="P69" s="629"/>
      <c r="Q69" s="629"/>
      <c r="R69" s="631"/>
      <c r="S69" s="632" t="s">
        <v>1821</v>
      </c>
      <c r="T69" s="633" t="s">
        <v>1821</v>
      </c>
      <c r="U69" s="977" t="s">
        <v>1821</v>
      </c>
      <c r="V69" s="634" t="s">
        <v>1821</v>
      </c>
    </row>
    <row r="70" spans="2:22" outlineLevel="1">
      <c r="B70" s="612" t="s">
        <v>1380</v>
      </c>
      <c r="C70" s="612" t="s">
        <v>1429</v>
      </c>
      <c r="D70" s="612" t="s">
        <v>1431</v>
      </c>
      <c r="E70" s="612" t="s">
        <v>1432</v>
      </c>
      <c r="F70" s="612" t="s">
        <v>1412</v>
      </c>
      <c r="G70" s="612" t="s">
        <v>1415</v>
      </c>
      <c r="H70" s="612"/>
      <c r="I70" s="612"/>
      <c r="J70" s="627" t="s">
        <v>1191</v>
      </c>
      <c r="K70" s="628" t="s">
        <v>1321</v>
      </c>
      <c r="L70" s="629" t="s">
        <v>5047</v>
      </c>
      <c r="M70" s="630"/>
      <c r="N70" s="670" t="s">
        <v>5589</v>
      </c>
      <c r="O70" s="629" t="s">
        <v>1176</v>
      </c>
      <c r="P70" s="637" t="s">
        <v>2854</v>
      </c>
      <c r="Q70" s="629" t="s">
        <v>5730</v>
      </c>
      <c r="R70" s="631"/>
      <c r="S70" s="632" t="s">
        <v>1321</v>
      </c>
      <c r="T70" s="633" t="s">
        <v>1191</v>
      </c>
      <c r="U70" s="977" t="s">
        <v>1191</v>
      </c>
      <c r="V70" s="634" t="s">
        <v>5759</v>
      </c>
    </row>
    <row r="71" spans="2:22" outlineLevel="1">
      <c r="B71" s="612" t="s">
        <v>1380</v>
      </c>
      <c r="C71" s="612" t="s">
        <v>1429</v>
      </c>
      <c r="D71" s="612" t="s">
        <v>1431</v>
      </c>
      <c r="E71" s="612" t="s">
        <v>1432</v>
      </c>
      <c r="F71" s="612" t="s">
        <v>1412</v>
      </c>
      <c r="G71" s="612" t="s">
        <v>1416</v>
      </c>
      <c r="H71" s="612"/>
      <c r="I71" s="612"/>
      <c r="J71" s="627" t="s">
        <v>1191</v>
      </c>
      <c r="K71" s="628" t="s">
        <v>1444</v>
      </c>
      <c r="L71" s="629" t="s">
        <v>4084</v>
      </c>
      <c r="M71" s="630" t="s">
        <v>1200</v>
      </c>
      <c r="N71" s="1120" t="s">
        <v>5593</v>
      </c>
      <c r="O71" s="640" t="s">
        <v>1176</v>
      </c>
      <c r="P71" s="629" t="s">
        <v>41</v>
      </c>
      <c r="Q71" s="640" t="s">
        <v>1445</v>
      </c>
      <c r="R71" s="631"/>
      <c r="S71" s="632" t="s">
        <v>1319</v>
      </c>
      <c r="T71" s="633" t="s">
        <v>1191</v>
      </c>
      <c r="U71" s="977" t="s">
        <v>1191</v>
      </c>
      <c r="V71" s="634" t="s">
        <v>4084</v>
      </c>
    </row>
    <row r="72" spans="2:22" outlineLevel="1">
      <c r="B72" s="612" t="s">
        <v>1380</v>
      </c>
      <c r="C72" s="612" t="s">
        <v>1429</v>
      </c>
      <c r="D72" s="612" t="s">
        <v>1431</v>
      </c>
      <c r="E72" s="612" t="s">
        <v>1432</v>
      </c>
      <c r="F72" s="612" t="s">
        <v>1412</v>
      </c>
      <c r="G72" s="612"/>
      <c r="H72" s="612"/>
      <c r="I72" s="612"/>
      <c r="J72" s="627" t="s">
        <v>1195</v>
      </c>
      <c r="K72" s="628" t="s">
        <v>1317</v>
      </c>
      <c r="L72" s="629" t="s">
        <v>4083</v>
      </c>
      <c r="M72" s="630" t="s">
        <v>1382</v>
      </c>
      <c r="N72" s="1119" t="s">
        <v>5591</v>
      </c>
      <c r="O72" s="629" t="s">
        <v>1191</v>
      </c>
      <c r="P72" s="629" t="s">
        <v>41</v>
      </c>
      <c r="Q72" s="629" t="s">
        <v>1382</v>
      </c>
      <c r="R72" s="782" t="s">
        <v>8496</v>
      </c>
      <c r="S72" s="632" t="s">
        <v>1317</v>
      </c>
      <c r="T72" s="633" t="s">
        <v>1195</v>
      </c>
      <c r="U72" s="977" t="s">
        <v>1195</v>
      </c>
      <c r="V72" s="634" t="s">
        <v>4083</v>
      </c>
    </row>
    <row r="73" spans="2:22" outlineLevel="1">
      <c r="B73" s="612" t="s">
        <v>1380</v>
      </c>
      <c r="C73" s="612" t="s">
        <v>1429</v>
      </c>
      <c r="D73" s="612" t="s">
        <v>1431</v>
      </c>
      <c r="E73" s="612" t="s">
        <v>1432</v>
      </c>
      <c r="F73" s="612" t="s">
        <v>1412</v>
      </c>
      <c r="G73" s="612" t="s">
        <v>1413</v>
      </c>
      <c r="H73" s="612"/>
      <c r="I73" s="612"/>
      <c r="J73" s="627" t="s">
        <v>1191</v>
      </c>
      <c r="K73" s="628" t="s">
        <v>1443</v>
      </c>
      <c r="L73" s="629" t="s">
        <v>5046</v>
      </c>
      <c r="M73" s="630"/>
      <c r="N73" s="670"/>
      <c r="O73" s="629"/>
      <c r="P73" s="629"/>
      <c r="Q73" s="629"/>
      <c r="R73" s="631"/>
      <c r="S73" s="632" t="s">
        <v>1821</v>
      </c>
      <c r="T73" s="633" t="s">
        <v>1821</v>
      </c>
      <c r="U73" s="977" t="s">
        <v>1821</v>
      </c>
      <c r="V73" s="634" t="s">
        <v>1821</v>
      </c>
    </row>
    <row r="74" spans="2:22" ht="36" outlineLevel="1">
      <c r="B74" s="612" t="s">
        <v>1380</v>
      </c>
      <c r="C74" s="612" t="s">
        <v>1429</v>
      </c>
      <c r="D74" s="612" t="s">
        <v>1431</v>
      </c>
      <c r="E74" s="612" t="s">
        <v>1432</v>
      </c>
      <c r="F74" s="612" t="s">
        <v>1412</v>
      </c>
      <c r="G74" s="612" t="s">
        <v>1415</v>
      </c>
      <c r="H74" s="612"/>
      <c r="I74" s="612"/>
      <c r="J74" s="627" t="s">
        <v>1191</v>
      </c>
      <c r="K74" s="628" t="s">
        <v>1321</v>
      </c>
      <c r="L74" s="629" t="s">
        <v>5047</v>
      </c>
      <c r="M74" s="630"/>
      <c r="N74" s="670" t="s">
        <v>3895</v>
      </c>
      <c r="O74" s="629" t="s">
        <v>1176</v>
      </c>
      <c r="P74" s="635" t="s">
        <v>2873</v>
      </c>
      <c r="Q74" s="629" t="s">
        <v>179</v>
      </c>
      <c r="R74" s="631" t="s">
        <v>5919</v>
      </c>
      <c r="S74" s="632" t="s">
        <v>1321</v>
      </c>
      <c r="T74" s="633" t="s">
        <v>1191</v>
      </c>
      <c r="U74" s="977" t="s">
        <v>1191</v>
      </c>
      <c r="V74" s="634" t="s">
        <v>5759</v>
      </c>
    </row>
    <row r="75" spans="2:22" outlineLevel="1">
      <c r="B75" s="612" t="s">
        <v>1380</v>
      </c>
      <c r="C75" s="612" t="s">
        <v>1429</v>
      </c>
      <c r="D75" s="612" t="s">
        <v>1431</v>
      </c>
      <c r="E75" s="612" t="s">
        <v>1432</v>
      </c>
      <c r="F75" s="612" t="s">
        <v>1412</v>
      </c>
      <c r="G75" s="612" t="s">
        <v>1416</v>
      </c>
      <c r="H75" s="612"/>
      <c r="I75" s="612"/>
      <c r="J75" s="627" t="s">
        <v>1191</v>
      </c>
      <c r="K75" s="628" t="s">
        <v>1444</v>
      </c>
      <c r="L75" s="629" t="s">
        <v>4084</v>
      </c>
      <c r="M75" s="630" t="s">
        <v>1200</v>
      </c>
      <c r="N75" s="1120" t="s">
        <v>5593</v>
      </c>
      <c r="O75" s="640" t="s">
        <v>1176</v>
      </c>
      <c r="P75" s="629" t="s">
        <v>41</v>
      </c>
      <c r="Q75" s="640" t="s">
        <v>1446</v>
      </c>
      <c r="R75" s="631"/>
      <c r="S75" s="632" t="s">
        <v>1319</v>
      </c>
      <c r="T75" s="633" t="s">
        <v>1191</v>
      </c>
      <c r="U75" s="977" t="s">
        <v>1191</v>
      </c>
      <c r="V75" s="634" t="s">
        <v>4084</v>
      </c>
    </row>
    <row r="76" spans="2:22" outlineLevel="1">
      <c r="B76" s="612" t="s">
        <v>1380</v>
      </c>
      <c r="C76" s="612" t="s">
        <v>1429</v>
      </c>
      <c r="D76" s="612" t="s">
        <v>1431</v>
      </c>
      <c r="E76" s="612" t="s">
        <v>1432</v>
      </c>
      <c r="F76" s="612" t="s">
        <v>1412</v>
      </c>
      <c r="G76" s="612"/>
      <c r="H76" s="612"/>
      <c r="I76" s="612"/>
      <c r="J76" s="627" t="s">
        <v>1195</v>
      </c>
      <c r="K76" s="628" t="s">
        <v>1317</v>
      </c>
      <c r="L76" s="629" t="s">
        <v>4083</v>
      </c>
      <c r="M76" s="630" t="s">
        <v>1382</v>
      </c>
      <c r="N76" s="1119" t="s">
        <v>5592</v>
      </c>
      <c r="O76" s="629" t="s">
        <v>1191</v>
      </c>
      <c r="P76" s="629" t="s">
        <v>41</v>
      </c>
      <c r="Q76" s="629" t="s">
        <v>1382</v>
      </c>
      <c r="R76" s="782" t="s">
        <v>8497</v>
      </c>
      <c r="S76" s="632" t="s">
        <v>1317</v>
      </c>
      <c r="T76" s="633" t="s">
        <v>1195</v>
      </c>
      <c r="U76" s="977" t="s">
        <v>1195</v>
      </c>
      <c r="V76" s="634" t="s">
        <v>4083</v>
      </c>
    </row>
    <row r="77" spans="2:22" outlineLevel="1">
      <c r="B77" s="612" t="s">
        <v>1380</v>
      </c>
      <c r="C77" s="612" t="s">
        <v>1429</v>
      </c>
      <c r="D77" s="612" t="s">
        <v>1431</v>
      </c>
      <c r="E77" s="612" t="s">
        <v>1432</v>
      </c>
      <c r="F77" s="612" t="s">
        <v>1412</v>
      </c>
      <c r="G77" s="612" t="s">
        <v>1413</v>
      </c>
      <c r="H77" s="612"/>
      <c r="I77" s="612"/>
      <c r="J77" s="627" t="s">
        <v>1191</v>
      </c>
      <c r="K77" s="628" t="s">
        <v>1443</v>
      </c>
      <c r="L77" s="629" t="s">
        <v>5046</v>
      </c>
      <c r="M77" s="630"/>
      <c r="N77" s="670"/>
      <c r="O77" s="629"/>
      <c r="P77" s="629"/>
      <c r="Q77" s="629"/>
      <c r="R77" s="631"/>
      <c r="S77" s="632" t="s">
        <v>1821</v>
      </c>
      <c r="T77" s="633" t="s">
        <v>1821</v>
      </c>
      <c r="U77" s="977" t="s">
        <v>1821</v>
      </c>
      <c r="V77" s="634" t="s">
        <v>1821</v>
      </c>
    </row>
    <row r="78" spans="2:22" outlineLevel="1">
      <c r="B78" s="612" t="s">
        <v>1380</v>
      </c>
      <c r="C78" s="612" t="s">
        <v>1429</v>
      </c>
      <c r="D78" s="612" t="s">
        <v>1431</v>
      </c>
      <c r="E78" s="612" t="s">
        <v>1432</v>
      </c>
      <c r="F78" s="612" t="s">
        <v>1412</v>
      </c>
      <c r="G78" s="612" t="s">
        <v>1415</v>
      </c>
      <c r="H78" s="612"/>
      <c r="I78" s="612"/>
      <c r="J78" s="627" t="s">
        <v>1191</v>
      </c>
      <c r="K78" s="628" t="s">
        <v>1321</v>
      </c>
      <c r="L78" s="629" t="s">
        <v>5047</v>
      </c>
      <c r="M78" s="630"/>
      <c r="N78" s="670" t="s">
        <v>3896</v>
      </c>
      <c r="O78" s="629" t="s">
        <v>1176</v>
      </c>
      <c r="P78" s="635" t="s">
        <v>2874</v>
      </c>
      <c r="Q78" s="629" t="s">
        <v>1106</v>
      </c>
      <c r="R78" s="631" t="s">
        <v>8490</v>
      </c>
      <c r="S78" s="632" t="s">
        <v>1321</v>
      </c>
      <c r="T78" s="633" t="s">
        <v>1191</v>
      </c>
      <c r="U78" s="977" t="s">
        <v>1191</v>
      </c>
      <c r="V78" s="634" t="s">
        <v>5759</v>
      </c>
    </row>
    <row r="79" spans="2:22" outlineLevel="1">
      <c r="B79" s="612" t="s">
        <v>1380</v>
      </c>
      <c r="C79" s="612" t="s">
        <v>1429</v>
      </c>
      <c r="D79" s="612" t="s">
        <v>1431</v>
      </c>
      <c r="E79" s="612" t="s">
        <v>1432</v>
      </c>
      <c r="F79" s="612" t="s">
        <v>1412</v>
      </c>
      <c r="G79" s="612" t="s">
        <v>1416</v>
      </c>
      <c r="H79" s="612"/>
      <c r="I79" s="612"/>
      <c r="J79" s="627" t="s">
        <v>1191</v>
      </c>
      <c r="K79" s="628" t="s">
        <v>1444</v>
      </c>
      <c r="L79" s="629" t="s">
        <v>4084</v>
      </c>
      <c r="M79" s="630" t="s">
        <v>1200</v>
      </c>
      <c r="N79" s="1120" t="s">
        <v>5593</v>
      </c>
      <c r="O79" s="640" t="s">
        <v>1176</v>
      </c>
      <c r="P79" s="629" t="s">
        <v>41</v>
      </c>
      <c r="Q79" s="640" t="s">
        <v>1417</v>
      </c>
      <c r="R79" s="631"/>
      <c r="S79" s="632" t="s">
        <v>1319</v>
      </c>
      <c r="T79" s="633" t="s">
        <v>1191</v>
      </c>
      <c r="U79" s="977" t="s">
        <v>1191</v>
      </c>
      <c r="V79" s="634" t="s">
        <v>4084</v>
      </c>
    </row>
    <row r="80" spans="2:22" outlineLevel="1">
      <c r="B80" s="612" t="s">
        <v>1380</v>
      </c>
      <c r="C80" s="612" t="s">
        <v>1429</v>
      </c>
      <c r="D80" s="612" t="s">
        <v>1431</v>
      </c>
      <c r="E80" s="612" t="s">
        <v>1432</v>
      </c>
      <c r="F80" s="612" t="s">
        <v>1412</v>
      </c>
      <c r="G80" s="612"/>
      <c r="H80" s="612"/>
      <c r="I80" s="612"/>
      <c r="J80" s="627" t="s">
        <v>1195</v>
      </c>
      <c r="K80" s="628" t="s">
        <v>1317</v>
      </c>
      <c r="L80" s="629" t="s">
        <v>4083</v>
      </c>
      <c r="M80" s="630" t="s">
        <v>1382</v>
      </c>
      <c r="N80" s="1119" t="s">
        <v>5594</v>
      </c>
      <c r="O80" s="629" t="s">
        <v>1191</v>
      </c>
      <c r="P80" s="629" t="s">
        <v>41</v>
      </c>
      <c r="Q80" s="629" t="s">
        <v>1382</v>
      </c>
      <c r="R80" s="782" t="s">
        <v>8498</v>
      </c>
      <c r="S80" s="632" t="s">
        <v>1317</v>
      </c>
      <c r="T80" s="633" t="s">
        <v>1195</v>
      </c>
      <c r="U80" s="977" t="s">
        <v>1195</v>
      </c>
      <c r="V80" s="634" t="s">
        <v>4083</v>
      </c>
    </row>
    <row r="81" spans="2:22" outlineLevel="1">
      <c r="B81" s="612" t="s">
        <v>1380</v>
      </c>
      <c r="C81" s="612" t="s">
        <v>1429</v>
      </c>
      <c r="D81" s="612" t="s">
        <v>1431</v>
      </c>
      <c r="E81" s="612" t="s">
        <v>1432</v>
      </c>
      <c r="F81" s="612" t="s">
        <v>1412</v>
      </c>
      <c r="G81" s="612" t="s">
        <v>1413</v>
      </c>
      <c r="H81" s="612"/>
      <c r="I81" s="612"/>
      <c r="J81" s="627" t="s">
        <v>1191</v>
      </c>
      <c r="K81" s="628" t="s">
        <v>1443</v>
      </c>
      <c r="L81" s="629" t="s">
        <v>5046</v>
      </c>
      <c r="M81" s="630"/>
      <c r="N81" s="670"/>
      <c r="O81" s="629"/>
      <c r="P81" s="629"/>
      <c r="Q81" s="629"/>
      <c r="R81" s="631"/>
      <c r="S81" s="632" t="s">
        <v>1821</v>
      </c>
      <c r="T81" s="633" t="s">
        <v>1821</v>
      </c>
      <c r="U81" s="977" t="s">
        <v>1821</v>
      </c>
      <c r="V81" s="634" t="s">
        <v>1821</v>
      </c>
    </row>
    <row r="82" spans="2:22" ht="48" outlineLevel="1">
      <c r="B82" s="612" t="s">
        <v>1380</v>
      </c>
      <c r="C82" s="612" t="s">
        <v>1429</v>
      </c>
      <c r="D82" s="612" t="s">
        <v>1431</v>
      </c>
      <c r="E82" s="612" t="s">
        <v>1432</v>
      </c>
      <c r="F82" s="612" t="s">
        <v>1412</v>
      </c>
      <c r="G82" s="612" t="s">
        <v>1415</v>
      </c>
      <c r="H82" s="612"/>
      <c r="I82" s="612"/>
      <c r="J82" s="627" t="s">
        <v>1191</v>
      </c>
      <c r="K82" s="628" t="s">
        <v>1321</v>
      </c>
      <c r="L82" s="629" t="s">
        <v>5047</v>
      </c>
      <c r="M82" s="630"/>
      <c r="N82" s="670" t="s">
        <v>5595</v>
      </c>
      <c r="O82" s="629" t="s">
        <v>1176</v>
      </c>
      <c r="P82" s="629" t="s">
        <v>41</v>
      </c>
      <c r="Q82" s="629" t="s">
        <v>179</v>
      </c>
      <c r="R82" s="631" t="s">
        <v>8149</v>
      </c>
      <c r="S82" s="632" t="s">
        <v>1321</v>
      </c>
      <c r="T82" s="633" t="s">
        <v>1191</v>
      </c>
      <c r="U82" s="977" t="s">
        <v>1191</v>
      </c>
      <c r="V82" s="634" t="s">
        <v>5759</v>
      </c>
    </row>
    <row r="83" spans="2:22" outlineLevel="1">
      <c r="B83" s="612" t="s">
        <v>1380</v>
      </c>
      <c r="C83" s="612" t="s">
        <v>1429</v>
      </c>
      <c r="D83" s="612" t="s">
        <v>1431</v>
      </c>
      <c r="E83" s="612" t="s">
        <v>1432</v>
      </c>
      <c r="F83" s="612" t="s">
        <v>1412</v>
      </c>
      <c r="G83" s="612" t="s">
        <v>1416</v>
      </c>
      <c r="H83" s="612"/>
      <c r="I83" s="612"/>
      <c r="J83" s="627" t="s">
        <v>1191</v>
      </c>
      <c r="K83" s="628" t="s">
        <v>1444</v>
      </c>
      <c r="L83" s="629" t="s">
        <v>4084</v>
      </c>
      <c r="M83" s="630" t="s">
        <v>1200</v>
      </c>
      <c r="N83" s="1120" t="s">
        <v>5593</v>
      </c>
      <c r="O83" s="640" t="s">
        <v>1176</v>
      </c>
      <c r="P83" s="629" t="s">
        <v>41</v>
      </c>
      <c r="Q83" s="640" t="s">
        <v>1447</v>
      </c>
      <c r="R83" s="631"/>
      <c r="S83" s="632" t="s">
        <v>1319</v>
      </c>
      <c r="T83" s="633" t="s">
        <v>1191</v>
      </c>
      <c r="U83" s="977" t="s">
        <v>1191</v>
      </c>
      <c r="V83" s="634" t="s">
        <v>4084</v>
      </c>
    </row>
    <row r="84" spans="2:22" ht="24" outlineLevel="1">
      <c r="B84" s="612" t="s">
        <v>1380</v>
      </c>
      <c r="C84" s="612" t="s">
        <v>1429</v>
      </c>
      <c r="D84" s="612" t="s">
        <v>1431</v>
      </c>
      <c r="E84" s="612" t="s">
        <v>1432</v>
      </c>
      <c r="F84" s="612" t="s">
        <v>1412</v>
      </c>
      <c r="G84" s="612"/>
      <c r="H84" s="612"/>
      <c r="I84" s="612"/>
      <c r="J84" s="627" t="s">
        <v>1195</v>
      </c>
      <c r="K84" s="628" t="s">
        <v>1317</v>
      </c>
      <c r="L84" s="629" t="s">
        <v>4083</v>
      </c>
      <c r="M84" s="630" t="s">
        <v>1382</v>
      </c>
      <c r="N84" s="1119" t="s">
        <v>5597</v>
      </c>
      <c r="O84" s="629" t="s">
        <v>1191</v>
      </c>
      <c r="P84" s="629" t="s">
        <v>41</v>
      </c>
      <c r="Q84" s="629" t="s">
        <v>1382</v>
      </c>
      <c r="R84" s="782" t="s">
        <v>6090</v>
      </c>
      <c r="S84" s="632" t="s">
        <v>1317</v>
      </c>
      <c r="T84" s="633" t="s">
        <v>1195</v>
      </c>
      <c r="U84" s="977" t="s">
        <v>1195</v>
      </c>
      <c r="V84" s="634" t="s">
        <v>4083</v>
      </c>
    </row>
    <row r="85" spans="2:22" outlineLevel="1">
      <c r="B85" s="612" t="s">
        <v>1380</v>
      </c>
      <c r="C85" s="612" t="s">
        <v>1429</v>
      </c>
      <c r="D85" s="612" t="s">
        <v>1431</v>
      </c>
      <c r="E85" s="612" t="s">
        <v>1432</v>
      </c>
      <c r="F85" s="612" t="s">
        <v>1412</v>
      </c>
      <c r="G85" s="612" t="s">
        <v>1413</v>
      </c>
      <c r="H85" s="612"/>
      <c r="I85" s="612"/>
      <c r="J85" s="627" t="s">
        <v>1191</v>
      </c>
      <c r="K85" s="628" t="s">
        <v>1443</v>
      </c>
      <c r="L85" s="629" t="s">
        <v>5046</v>
      </c>
      <c r="M85" s="630"/>
      <c r="N85" s="670"/>
      <c r="O85" s="629"/>
      <c r="P85" s="629"/>
      <c r="Q85" s="629"/>
      <c r="R85" s="631"/>
      <c r="S85" s="632" t="s">
        <v>1821</v>
      </c>
      <c r="T85" s="633" t="s">
        <v>1821</v>
      </c>
      <c r="U85" s="977" t="s">
        <v>1821</v>
      </c>
      <c r="V85" s="634" t="s">
        <v>1821</v>
      </c>
    </row>
    <row r="86" spans="2:22" ht="24" outlineLevel="1">
      <c r="B86" s="612" t="s">
        <v>1380</v>
      </c>
      <c r="C86" s="612" t="s">
        <v>1429</v>
      </c>
      <c r="D86" s="612" t="s">
        <v>1431</v>
      </c>
      <c r="E86" s="612" t="s">
        <v>1432</v>
      </c>
      <c r="F86" s="612" t="s">
        <v>1412</v>
      </c>
      <c r="G86" s="612" t="s">
        <v>1415</v>
      </c>
      <c r="H86" s="612"/>
      <c r="I86" s="612"/>
      <c r="J86" s="627" t="s">
        <v>1191</v>
      </c>
      <c r="K86" s="628" t="s">
        <v>1321</v>
      </c>
      <c r="L86" s="629" t="s">
        <v>5047</v>
      </c>
      <c r="M86" s="630"/>
      <c r="N86" s="670" t="s">
        <v>3827</v>
      </c>
      <c r="O86" s="629" t="s">
        <v>1176</v>
      </c>
      <c r="P86" s="635" t="s">
        <v>2890</v>
      </c>
      <c r="Q86" s="635" t="s">
        <v>973</v>
      </c>
      <c r="R86" s="631" t="s">
        <v>6079</v>
      </c>
      <c r="S86" s="632" t="s">
        <v>1321</v>
      </c>
      <c r="T86" s="633" t="s">
        <v>1191</v>
      </c>
      <c r="U86" s="977" t="s">
        <v>1191</v>
      </c>
      <c r="V86" s="634" t="s">
        <v>5759</v>
      </c>
    </row>
    <row r="87" spans="2:22" outlineLevel="1">
      <c r="B87" s="612" t="s">
        <v>1380</v>
      </c>
      <c r="C87" s="612" t="s">
        <v>1429</v>
      </c>
      <c r="D87" s="612" t="s">
        <v>1431</v>
      </c>
      <c r="E87" s="612" t="s">
        <v>1432</v>
      </c>
      <c r="F87" s="612" t="s">
        <v>1412</v>
      </c>
      <c r="G87" s="612" t="s">
        <v>1416</v>
      </c>
      <c r="H87" s="612"/>
      <c r="I87" s="612"/>
      <c r="J87" s="627" t="s">
        <v>1191</v>
      </c>
      <c r="K87" s="628" t="s">
        <v>1444</v>
      </c>
      <c r="L87" s="629" t="s">
        <v>4084</v>
      </c>
      <c r="M87" s="630" t="s">
        <v>1200</v>
      </c>
      <c r="N87" s="1120" t="s">
        <v>5593</v>
      </c>
      <c r="O87" s="640" t="s">
        <v>1176</v>
      </c>
      <c r="P87" s="629" t="s">
        <v>41</v>
      </c>
      <c r="Q87" s="640" t="s">
        <v>2985</v>
      </c>
      <c r="R87" s="631"/>
      <c r="S87" s="632" t="s">
        <v>1319</v>
      </c>
      <c r="T87" s="633" t="s">
        <v>1191</v>
      </c>
      <c r="U87" s="977" t="s">
        <v>1191</v>
      </c>
      <c r="V87" s="634" t="s">
        <v>4084</v>
      </c>
    </row>
    <row r="88" spans="2:22" outlineLevel="1">
      <c r="B88" s="612" t="s">
        <v>1380</v>
      </c>
      <c r="C88" s="612" t="s">
        <v>1429</v>
      </c>
      <c r="D88" s="612" t="s">
        <v>1431</v>
      </c>
      <c r="E88" s="612" t="s">
        <v>1448</v>
      </c>
      <c r="F88" s="612"/>
      <c r="G88" s="612"/>
      <c r="H88" s="612"/>
      <c r="I88" s="612"/>
      <c r="J88" s="627" t="s">
        <v>1176</v>
      </c>
      <c r="K88" s="628" t="s">
        <v>1372</v>
      </c>
      <c r="L88" s="629" t="s">
        <v>4085</v>
      </c>
      <c r="M88" s="630" t="s">
        <v>1382</v>
      </c>
      <c r="N88" s="1119" t="s">
        <v>5630</v>
      </c>
      <c r="O88" s="629" t="s">
        <v>1176</v>
      </c>
      <c r="P88" s="629" t="s">
        <v>41</v>
      </c>
      <c r="Q88" s="629" t="s">
        <v>1382</v>
      </c>
      <c r="R88" s="781" t="s">
        <v>8499</v>
      </c>
      <c r="S88" s="632" t="s">
        <v>1372</v>
      </c>
      <c r="T88" s="633" t="s">
        <v>1176</v>
      </c>
      <c r="U88" s="977" t="s">
        <v>1176</v>
      </c>
      <c r="V88" s="634" t="s">
        <v>4085</v>
      </c>
    </row>
    <row r="89" spans="2:22" outlineLevel="1">
      <c r="B89" s="612" t="s">
        <v>1380</v>
      </c>
      <c r="C89" s="612" t="s">
        <v>1429</v>
      </c>
      <c r="D89" s="612" t="s">
        <v>1431</v>
      </c>
      <c r="E89" s="612" t="s">
        <v>1448</v>
      </c>
      <c r="F89" s="612" t="s">
        <v>1390</v>
      </c>
      <c r="G89" s="612"/>
      <c r="H89" s="612"/>
      <c r="I89" s="612"/>
      <c r="J89" s="627" t="s">
        <v>1191</v>
      </c>
      <c r="K89" s="628" t="s">
        <v>1449</v>
      </c>
      <c r="L89" s="629" t="s">
        <v>4283</v>
      </c>
      <c r="M89" s="630"/>
      <c r="N89" s="670"/>
      <c r="O89" s="629"/>
      <c r="P89" s="629"/>
      <c r="Q89" s="629"/>
      <c r="R89" s="631"/>
      <c r="S89" s="632" t="s">
        <v>1821</v>
      </c>
      <c r="T89" s="633" t="s">
        <v>1821</v>
      </c>
      <c r="U89" s="977" t="s">
        <v>1821</v>
      </c>
      <c r="V89" s="634" t="s">
        <v>1821</v>
      </c>
    </row>
    <row r="90" spans="2:22" outlineLevel="1">
      <c r="B90" s="612" t="s">
        <v>1380</v>
      </c>
      <c r="C90" s="612" t="s">
        <v>1429</v>
      </c>
      <c r="D90" s="612" t="s">
        <v>1431</v>
      </c>
      <c r="E90" s="612" t="s">
        <v>1448</v>
      </c>
      <c r="F90" s="612" t="s">
        <v>1450</v>
      </c>
      <c r="G90" s="612"/>
      <c r="H90" s="612"/>
      <c r="I90" s="612"/>
      <c r="J90" s="627" t="s">
        <v>1191</v>
      </c>
      <c r="K90" s="628" t="s">
        <v>1451</v>
      </c>
      <c r="L90" s="629" t="s">
        <v>4086</v>
      </c>
      <c r="M90" s="630"/>
      <c r="N90" s="670"/>
      <c r="O90" s="629"/>
      <c r="P90" s="629"/>
      <c r="Q90" s="629"/>
      <c r="R90" s="631"/>
      <c r="S90" s="632" t="s">
        <v>1451</v>
      </c>
      <c r="T90" s="633" t="s">
        <v>1191</v>
      </c>
      <c r="U90" s="977" t="s">
        <v>1821</v>
      </c>
      <c r="V90" s="634" t="s">
        <v>4086</v>
      </c>
    </row>
    <row r="91" spans="2:22" outlineLevel="1">
      <c r="B91" s="612" t="s">
        <v>1380</v>
      </c>
      <c r="C91" s="612" t="s">
        <v>1429</v>
      </c>
      <c r="D91" s="612" t="s">
        <v>1431</v>
      </c>
      <c r="E91" s="612" t="s">
        <v>1448</v>
      </c>
      <c r="F91" s="612" t="s">
        <v>1450</v>
      </c>
      <c r="G91" s="639" t="s">
        <v>1452</v>
      </c>
      <c r="H91" s="612"/>
      <c r="I91" s="612"/>
      <c r="J91" s="627" t="s">
        <v>1176</v>
      </c>
      <c r="K91" s="628" t="s">
        <v>1453</v>
      </c>
      <c r="L91" s="629" t="s">
        <v>5048</v>
      </c>
      <c r="M91" s="630" t="s">
        <v>1454</v>
      </c>
      <c r="N91" s="670"/>
      <c r="O91" s="629"/>
      <c r="P91" s="629"/>
      <c r="Q91" s="629"/>
      <c r="R91" s="631"/>
      <c r="S91" s="632" t="s">
        <v>1453</v>
      </c>
      <c r="T91" s="633" t="s">
        <v>1176</v>
      </c>
      <c r="U91" s="977" t="s">
        <v>1821</v>
      </c>
      <c r="V91" s="634" t="s">
        <v>7524</v>
      </c>
    </row>
    <row r="92" spans="2:22" outlineLevel="1">
      <c r="B92" s="612" t="s">
        <v>1380</v>
      </c>
      <c r="C92" s="612" t="s">
        <v>1429</v>
      </c>
      <c r="D92" s="612" t="s">
        <v>1431</v>
      </c>
      <c r="E92" s="612" t="s">
        <v>1448</v>
      </c>
      <c r="F92" s="612" t="s">
        <v>1455</v>
      </c>
      <c r="G92" s="612"/>
      <c r="H92" s="612"/>
      <c r="I92" s="612"/>
      <c r="J92" s="627" t="s">
        <v>1191</v>
      </c>
      <c r="K92" s="628" t="s">
        <v>1456</v>
      </c>
      <c r="L92" s="629" t="s">
        <v>4088</v>
      </c>
      <c r="M92" s="630"/>
      <c r="N92" s="670"/>
      <c r="O92" s="629"/>
      <c r="P92" s="629"/>
      <c r="Q92" s="629"/>
      <c r="R92" s="631"/>
      <c r="S92" s="632" t="s">
        <v>1456</v>
      </c>
      <c r="T92" s="633" t="s">
        <v>1191</v>
      </c>
      <c r="U92" s="977" t="s">
        <v>1821</v>
      </c>
      <c r="V92" s="634" t="s">
        <v>7522</v>
      </c>
    </row>
    <row r="93" spans="2:22" outlineLevel="1">
      <c r="B93" s="612" t="s">
        <v>1380</v>
      </c>
      <c r="C93" s="612" t="s">
        <v>1429</v>
      </c>
      <c r="D93" s="612" t="s">
        <v>1431</v>
      </c>
      <c r="E93" s="612" t="s">
        <v>1448</v>
      </c>
      <c r="F93" s="612" t="s">
        <v>1457</v>
      </c>
      <c r="G93" s="612"/>
      <c r="H93" s="612"/>
      <c r="I93" s="612"/>
      <c r="J93" s="627" t="s">
        <v>1191</v>
      </c>
      <c r="K93" s="628" t="s">
        <v>1458</v>
      </c>
      <c r="L93" s="629" t="s">
        <v>4089</v>
      </c>
      <c r="M93" s="630"/>
      <c r="N93" s="670"/>
      <c r="O93" s="629"/>
      <c r="P93" s="629"/>
      <c r="Q93" s="629"/>
      <c r="R93" s="631"/>
      <c r="S93" s="632" t="s">
        <v>1458</v>
      </c>
      <c r="T93" s="633" t="s">
        <v>1191</v>
      </c>
      <c r="U93" s="977" t="s">
        <v>1821</v>
      </c>
      <c r="V93" s="634" t="s">
        <v>7523</v>
      </c>
    </row>
    <row r="94" spans="2:22" outlineLevel="1">
      <c r="B94" s="612" t="s">
        <v>1380</v>
      </c>
      <c r="C94" s="612" t="s">
        <v>1429</v>
      </c>
      <c r="D94" s="612" t="s">
        <v>1431</v>
      </c>
      <c r="E94" s="612" t="s">
        <v>1448</v>
      </c>
      <c r="F94" s="612" t="s">
        <v>1459</v>
      </c>
      <c r="G94" s="612"/>
      <c r="H94" s="612"/>
      <c r="I94" s="612"/>
      <c r="J94" s="627" t="s">
        <v>1191</v>
      </c>
      <c r="K94" s="628" t="s">
        <v>1460</v>
      </c>
      <c r="L94" s="629" t="s">
        <v>4284</v>
      </c>
      <c r="M94" s="630"/>
      <c r="N94" s="670"/>
      <c r="O94" s="629"/>
      <c r="P94" s="629"/>
      <c r="Q94" s="629"/>
      <c r="R94" s="631"/>
      <c r="S94" s="632" t="s">
        <v>1821</v>
      </c>
      <c r="T94" s="633" t="s">
        <v>1821</v>
      </c>
      <c r="U94" s="977" t="s">
        <v>1821</v>
      </c>
      <c r="V94" s="634" t="s">
        <v>1821</v>
      </c>
    </row>
    <row r="95" spans="2:22" outlineLevel="1">
      <c r="B95" s="612" t="s">
        <v>1380</v>
      </c>
      <c r="C95" s="612" t="s">
        <v>1429</v>
      </c>
      <c r="D95" s="612" t="s">
        <v>1431</v>
      </c>
      <c r="E95" s="612" t="s">
        <v>1448</v>
      </c>
      <c r="F95" s="612" t="s">
        <v>1461</v>
      </c>
      <c r="G95" s="612"/>
      <c r="H95" s="612"/>
      <c r="I95" s="612"/>
      <c r="J95" s="627" t="s">
        <v>1191</v>
      </c>
      <c r="K95" s="628" t="s">
        <v>1462</v>
      </c>
      <c r="L95" s="629" t="s">
        <v>4285</v>
      </c>
      <c r="M95" s="630"/>
      <c r="N95" s="670"/>
      <c r="O95" s="629"/>
      <c r="P95" s="629"/>
      <c r="Q95" s="629"/>
      <c r="R95" s="631"/>
      <c r="S95" s="632" t="s">
        <v>1821</v>
      </c>
      <c r="T95" s="633" t="s">
        <v>1821</v>
      </c>
      <c r="U95" s="977" t="s">
        <v>1821</v>
      </c>
      <c r="V95" s="634" t="s">
        <v>1821</v>
      </c>
    </row>
    <row r="96" spans="2:22" outlineLevel="1">
      <c r="B96" s="612" t="s">
        <v>1380</v>
      </c>
      <c r="C96" s="612" t="s">
        <v>1429</v>
      </c>
      <c r="D96" s="612" t="s">
        <v>1431</v>
      </c>
      <c r="E96" s="612" t="s">
        <v>1448</v>
      </c>
      <c r="F96" s="612" t="s">
        <v>1396</v>
      </c>
      <c r="G96" s="612"/>
      <c r="H96" s="612"/>
      <c r="I96" s="612"/>
      <c r="J96" s="627" t="s">
        <v>1176</v>
      </c>
      <c r="K96" s="628" t="s">
        <v>1374</v>
      </c>
      <c r="L96" s="629" t="s">
        <v>4090</v>
      </c>
      <c r="M96" s="630"/>
      <c r="N96" s="670" t="s">
        <v>3953</v>
      </c>
      <c r="O96" s="629" t="s">
        <v>1176</v>
      </c>
      <c r="P96" s="637" t="s">
        <v>2858</v>
      </c>
      <c r="Q96" s="629" t="s">
        <v>105</v>
      </c>
      <c r="R96" s="631" t="s">
        <v>8500</v>
      </c>
      <c r="S96" s="632" t="s">
        <v>1374</v>
      </c>
      <c r="T96" s="633" t="s">
        <v>1176</v>
      </c>
      <c r="U96" s="977" t="s">
        <v>1176</v>
      </c>
      <c r="V96" s="634" t="s">
        <v>4090</v>
      </c>
    </row>
    <row r="97" spans="2:22" outlineLevel="1">
      <c r="B97" s="612" t="s">
        <v>1380</v>
      </c>
      <c r="C97" s="612" t="s">
        <v>1429</v>
      </c>
      <c r="D97" s="612" t="s">
        <v>1431</v>
      </c>
      <c r="E97" s="612" t="s">
        <v>1448</v>
      </c>
      <c r="F97" s="612" t="s">
        <v>1463</v>
      </c>
      <c r="G97" s="612"/>
      <c r="H97" s="612"/>
      <c r="I97" s="612"/>
      <c r="J97" s="627" t="s">
        <v>1191</v>
      </c>
      <c r="K97" s="628" t="s">
        <v>1464</v>
      </c>
      <c r="L97" s="629" t="s">
        <v>3474</v>
      </c>
      <c r="M97" s="630"/>
      <c r="N97" s="670" t="s">
        <v>3954</v>
      </c>
      <c r="O97" s="629" t="s">
        <v>1191</v>
      </c>
      <c r="P97" s="635" t="s">
        <v>2859</v>
      </c>
      <c r="Q97" s="629" t="s">
        <v>105</v>
      </c>
      <c r="R97" s="631"/>
      <c r="S97" s="632" t="s">
        <v>1464</v>
      </c>
      <c r="T97" s="633" t="s">
        <v>1191</v>
      </c>
      <c r="U97" s="977" t="s">
        <v>1821</v>
      </c>
      <c r="V97" s="634" t="s">
        <v>3474</v>
      </c>
    </row>
    <row r="98" spans="2:22" outlineLevel="1">
      <c r="B98" s="612" t="s">
        <v>1380</v>
      </c>
      <c r="C98" s="612" t="s">
        <v>1429</v>
      </c>
      <c r="D98" s="612" t="s">
        <v>1431</v>
      </c>
      <c r="E98" s="612" t="s">
        <v>1448</v>
      </c>
      <c r="F98" s="612" t="s">
        <v>1465</v>
      </c>
      <c r="G98" s="612"/>
      <c r="H98" s="612"/>
      <c r="I98" s="612"/>
      <c r="J98" s="627" t="s">
        <v>1195</v>
      </c>
      <c r="K98" s="628" t="s">
        <v>1466</v>
      </c>
      <c r="L98" s="629" t="s">
        <v>4286</v>
      </c>
      <c r="M98" s="630"/>
      <c r="N98" s="670"/>
      <c r="O98" s="629"/>
      <c r="P98" s="629"/>
      <c r="Q98" s="629"/>
      <c r="R98" s="631"/>
      <c r="S98" s="632" t="s">
        <v>1821</v>
      </c>
      <c r="T98" s="633" t="s">
        <v>1821</v>
      </c>
      <c r="U98" s="977" t="s">
        <v>1821</v>
      </c>
      <c r="V98" s="634" t="s">
        <v>1821</v>
      </c>
    </row>
    <row r="99" spans="2:22" outlineLevel="1">
      <c r="B99" s="612" t="s">
        <v>1380</v>
      </c>
      <c r="C99" s="612" t="s">
        <v>1429</v>
      </c>
      <c r="D99" s="612" t="s">
        <v>1431</v>
      </c>
      <c r="E99" s="612" t="s">
        <v>1448</v>
      </c>
      <c r="F99" s="612" t="s">
        <v>1467</v>
      </c>
      <c r="G99" s="612"/>
      <c r="H99" s="612"/>
      <c r="I99" s="612"/>
      <c r="J99" s="627" t="s">
        <v>1191</v>
      </c>
      <c r="K99" s="628" t="s">
        <v>1468</v>
      </c>
      <c r="L99" s="629" t="s">
        <v>4287</v>
      </c>
      <c r="M99" s="630"/>
      <c r="N99" s="670"/>
      <c r="O99" s="629"/>
      <c r="P99" s="629"/>
      <c r="Q99" s="629"/>
      <c r="R99" s="631"/>
      <c r="S99" s="632" t="s">
        <v>1821</v>
      </c>
      <c r="T99" s="633" t="s">
        <v>1821</v>
      </c>
      <c r="U99" s="977" t="s">
        <v>1821</v>
      </c>
      <c r="V99" s="634" t="s">
        <v>1821</v>
      </c>
    </row>
    <row r="100" spans="2:22" outlineLevel="1">
      <c r="B100" s="612" t="s">
        <v>1380</v>
      </c>
      <c r="C100" s="612" t="s">
        <v>1429</v>
      </c>
      <c r="D100" s="612" t="s">
        <v>1431</v>
      </c>
      <c r="E100" s="612" t="s">
        <v>1448</v>
      </c>
      <c r="F100" s="612" t="s">
        <v>1469</v>
      </c>
      <c r="G100" s="612"/>
      <c r="H100" s="612"/>
      <c r="I100" s="612"/>
      <c r="J100" s="627" t="s">
        <v>1191</v>
      </c>
      <c r="K100" s="628" t="s">
        <v>1470</v>
      </c>
      <c r="L100" s="629" t="s">
        <v>4288</v>
      </c>
      <c r="M100" s="630"/>
      <c r="N100" s="670"/>
      <c r="O100" s="629"/>
      <c r="P100" s="629"/>
      <c r="Q100" s="629"/>
      <c r="R100" s="631"/>
      <c r="S100" s="632" t="s">
        <v>1821</v>
      </c>
      <c r="T100" s="633" t="s">
        <v>1821</v>
      </c>
      <c r="U100" s="977" t="s">
        <v>1821</v>
      </c>
      <c r="V100" s="634" t="s">
        <v>1821</v>
      </c>
    </row>
    <row r="101" spans="2:22" outlineLevel="1">
      <c r="B101" s="612" t="s">
        <v>1380</v>
      </c>
      <c r="C101" s="612" t="s">
        <v>1429</v>
      </c>
      <c r="D101" s="612" t="s">
        <v>1431</v>
      </c>
      <c r="E101" s="612" t="s">
        <v>1448</v>
      </c>
      <c r="F101" s="612" t="s">
        <v>1471</v>
      </c>
      <c r="G101" s="612"/>
      <c r="H101" s="612"/>
      <c r="I101" s="612"/>
      <c r="J101" s="627" t="s">
        <v>1195</v>
      </c>
      <c r="K101" s="628" t="s">
        <v>1472</v>
      </c>
      <c r="L101" s="629" t="s">
        <v>4091</v>
      </c>
      <c r="M101" s="630" t="s">
        <v>1382</v>
      </c>
      <c r="N101" s="1119" t="s">
        <v>8746</v>
      </c>
      <c r="O101" s="629" t="s">
        <v>1191</v>
      </c>
      <c r="P101" s="629" t="s">
        <v>41</v>
      </c>
      <c r="Q101" s="629" t="s">
        <v>1382</v>
      </c>
      <c r="R101" s="782" t="s">
        <v>8754</v>
      </c>
      <c r="S101" s="652" t="s">
        <v>1472</v>
      </c>
      <c r="T101" s="653" t="s">
        <v>1195</v>
      </c>
      <c r="U101" s="981" t="s">
        <v>1821</v>
      </c>
      <c r="V101" s="654" t="s">
        <v>4091</v>
      </c>
    </row>
    <row r="102" spans="2:22" outlineLevel="1">
      <c r="B102" s="612" t="s">
        <v>1380</v>
      </c>
      <c r="C102" s="612" t="s">
        <v>1429</v>
      </c>
      <c r="D102" s="612" t="s">
        <v>1431</v>
      </c>
      <c r="E102" s="612" t="s">
        <v>1448</v>
      </c>
      <c r="F102" s="612" t="s">
        <v>1471</v>
      </c>
      <c r="G102" s="612" t="s">
        <v>1398</v>
      </c>
      <c r="H102" s="612"/>
      <c r="I102" s="612"/>
      <c r="J102" s="627" t="s">
        <v>1191</v>
      </c>
      <c r="K102" s="628" t="s">
        <v>1473</v>
      </c>
      <c r="L102" s="629" t="s">
        <v>4092</v>
      </c>
      <c r="M102" s="630" t="s">
        <v>1474</v>
      </c>
      <c r="N102" s="670"/>
      <c r="O102" s="629"/>
      <c r="P102" s="629"/>
      <c r="Q102" s="629"/>
      <c r="R102" s="631"/>
      <c r="S102" s="632" t="s">
        <v>7237</v>
      </c>
      <c r="T102" s="633" t="s">
        <v>1191</v>
      </c>
      <c r="U102" s="977" t="s">
        <v>1821</v>
      </c>
      <c r="V102" s="634" t="s">
        <v>7406</v>
      </c>
    </row>
    <row r="103" spans="2:22" outlineLevel="1">
      <c r="B103" s="612" t="s">
        <v>1380</v>
      </c>
      <c r="C103" s="612" t="s">
        <v>1429</v>
      </c>
      <c r="D103" s="612" t="s">
        <v>1431</v>
      </c>
      <c r="E103" s="612" t="s">
        <v>1448</v>
      </c>
      <c r="F103" s="612" t="s">
        <v>1471</v>
      </c>
      <c r="G103" s="612" t="s">
        <v>1463</v>
      </c>
      <c r="H103" s="612"/>
      <c r="I103" s="612"/>
      <c r="J103" s="627" t="s">
        <v>1176</v>
      </c>
      <c r="K103" s="628" t="s">
        <v>1475</v>
      </c>
      <c r="L103" s="629" t="s">
        <v>4093</v>
      </c>
      <c r="M103" s="630"/>
      <c r="N103" s="1123" t="s">
        <v>5599</v>
      </c>
      <c r="O103" s="656" t="s">
        <v>1176</v>
      </c>
      <c r="P103" s="629" t="s">
        <v>41</v>
      </c>
      <c r="Q103" s="657" t="s">
        <v>8150</v>
      </c>
      <c r="R103" s="630"/>
      <c r="S103" s="636" t="s">
        <v>1475</v>
      </c>
      <c r="T103" s="658" t="s">
        <v>1176</v>
      </c>
      <c r="U103" s="982" t="s">
        <v>1821</v>
      </c>
      <c r="V103" s="659" t="s">
        <v>4093</v>
      </c>
    </row>
    <row r="104" spans="2:22" outlineLevel="1">
      <c r="B104" s="612" t="s">
        <v>1380</v>
      </c>
      <c r="C104" s="612" t="s">
        <v>1429</v>
      </c>
      <c r="D104" s="612" t="s">
        <v>1431</v>
      </c>
      <c r="E104" s="612" t="s">
        <v>1448</v>
      </c>
      <c r="F104" s="612" t="s">
        <v>1471</v>
      </c>
      <c r="G104" s="612" t="s">
        <v>1477</v>
      </c>
      <c r="H104" s="612"/>
      <c r="I104" s="612"/>
      <c r="J104" s="627" t="s">
        <v>1191</v>
      </c>
      <c r="K104" s="628" t="s">
        <v>1478</v>
      </c>
      <c r="L104" s="629" t="s">
        <v>5049</v>
      </c>
      <c r="M104" s="630"/>
      <c r="N104" s="670"/>
      <c r="O104" s="629"/>
      <c r="P104" s="629"/>
      <c r="Q104" s="629"/>
      <c r="R104" s="631"/>
      <c r="S104" s="632" t="s">
        <v>7238</v>
      </c>
      <c r="T104" s="633" t="s">
        <v>1191</v>
      </c>
      <c r="U104" s="977" t="s">
        <v>1821</v>
      </c>
      <c r="V104" s="634" t="s">
        <v>7507</v>
      </c>
    </row>
    <row r="105" spans="2:22" outlineLevel="1">
      <c r="B105" s="612" t="s">
        <v>1380</v>
      </c>
      <c r="C105" s="612" t="s">
        <v>1429</v>
      </c>
      <c r="D105" s="612" t="s">
        <v>1431</v>
      </c>
      <c r="E105" s="612" t="s">
        <v>1448</v>
      </c>
      <c r="F105" s="612" t="s">
        <v>1471</v>
      </c>
      <c r="G105" s="612" t="s">
        <v>1477</v>
      </c>
      <c r="H105" s="639" t="s">
        <v>1479</v>
      </c>
      <c r="I105" s="612"/>
      <c r="J105" s="627" t="s">
        <v>1191</v>
      </c>
      <c r="K105" s="628" t="s">
        <v>1480</v>
      </c>
      <c r="L105" s="629" t="s">
        <v>5050</v>
      </c>
      <c r="M105" s="630" t="s">
        <v>1481</v>
      </c>
      <c r="N105" s="670"/>
      <c r="O105" s="629"/>
      <c r="P105" s="629"/>
      <c r="Q105" s="629"/>
      <c r="R105" s="631"/>
      <c r="S105" s="632" t="s">
        <v>7239</v>
      </c>
      <c r="T105" s="633" t="s">
        <v>1176</v>
      </c>
      <c r="U105" s="977" t="s">
        <v>1821</v>
      </c>
      <c r="V105" s="634" t="s">
        <v>7508</v>
      </c>
    </row>
    <row r="106" spans="2:22" ht="24" outlineLevel="1">
      <c r="B106" s="612" t="s">
        <v>1380</v>
      </c>
      <c r="C106" s="612" t="s">
        <v>1429</v>
      </c>
      <c r="D106" s="612" t="s">
        <v>1431</v>
      </c>
      <c r="E106" s="612" t="s">
        <v>1448</v>
      </c>
      <c r="F106" s="612" t="s">
        <v>1471</v>
      </c>
      <c r="G106" s="612" t="s">
        <v>1482</v>
      </c>
      <c r="H106" s="612"/>
      <c r="I106" s="612"/>
      <c r="J106" s="627" t="s">
        <v>1176</v>
      </c>
      <c r="K106" s="628" t="s">
        <v>1483</v>
      </c>
      <c r="L106" s="629" t="s">
        <v>4094</v>
      </c>
      <c r="M106" s="630"/>
      <c r="N106" s="670" t="s">
        <v>8752</v>
      </c>
      <c r="O106" s="629" t="s">
        <v>1176</v>
      </c>
      <c r="P106" s="642" t="s">
        <v>2914</v>
      </c>
      <c r="Q106" s="629" t="s">
        <v>790</v>
      </c>
      <c r="R106" s="631" t="s">
        <v>8753</v>
      </c>
      <c r="S106" s="652" t="s">
        <v>1483</v>
      </c>
      <c r="T106" s="653" t="s">
        <v>1176</v>
      </c>
      <c r="U106" s="981" t="s">
        <v>1821</v>
      </c>
      <c r="V106" s="654" t="s">
        <v>4094</v>
      </c>
    </row>
    <row r="107" spans="2:22" outlineLevel="1">
      <c r="B107" s="612" t="s">
        <v>1380</v>
      </c>
      <c r="C107" s="612" t="s">
        <v>1429</v>
      </c>
      <c r="D107" s="612" t="s">
        <v>1431</v>
      </c>
      <c r="E107" s="612" t="s">
        <v>1448</v>
      </c>
      <c r="F107" s="612" t="s">
        <v>1471</v>
      </c>
      <c r="G107" s="612"/>
      <c r="H107" s="612"/>
      <c r="I107" s="612"/>
      <c r="J107" s="627" t="s">
        <v>1195</v>
      </c>
      <c r="K107" s="628" t="s">
        <v>1472</v>
      </c>
      <c r="L107" s="629" t="s">
        <v>4091</v>
      </c>
      <c r="M107" s="630" t="s">
        <v>1382</v>
      </c>
      <c r="N107" s="1119" t="s">
        <v>8740</v>
      </c>
      <c r="O107" s="629" t="s">
        <v>1191</v>
      </c>
      <c r="P107" s="629" t="s">
        <v>41</v>
      </c>
      <c r="Q107" s="629" t="s">
        <v>1382</v>
      </c>
      <c r="R107" s="782" t="s">
        <v>8741</v>
      </c>
      <c r="S107" s="652" t="s">
        <v>1472</v>
      </c>
      <c r="T107" s="653" t="s">
        <v>1195</v>
      </c>
      <c r="U107" s="981" t="s">
        <v>1821</v>
      </c>
      <c r="V107" s="654" t="s">
        <v>4091</v>
      </c>
    </row>
    <row r="108" spans="2:22" outlineLevel="1">
      <c r="B108" s="612" t="s">
        <v>1380</v>
      </c>
      <c r="C108" s="612" t="s">
        <v>1429</v>
      </c>
      <c r="D108" s="612" t="s">
        <v>1431</v>
      </c>
      <c r="E108" s="612" t="s">
        <v>1448</v>
      </c>
      <c r="F108" s="612" t="s">
        <v>1471</v>
      </c>
      <c r="G108" s="612" t="s">
        <v>1398</v>
      </c>
      <c r="H108" s="612"/>
      <c r="I108" s="612"/>
      <c r="J108" s="627" t="s">
        <v>1191</v>
      </c>
      <c r="K108" s="628" t="s">
        <v>1473</v>
      </c>
      <c r="L108" s="629" t="s">
        <v>4092</v>
      </c>
      <c r="M108" s="630" t="s">
        <v>1474</v>
      </c>
      <c r="N108" s="670"/>
      <c r="O108" s="629"/>
      <c r="P108" s="629"/>
      <c r="Q108" s="629"/>
      <c r="R108" s="631"/>
      <c r="S108" s="632" t="s">
        <v>7237</v>
      </c>
      <c r="T108" s="633" t="s">
        <v>1191</v>
      </c>
      <c r="U108" s="977" t="s">
        <v>1821</v>
      </c>
      <c r="V108" s="634" t="s">
        <v>7406</v>
      </c>
    </row>
    <row r="109" spans="2:22" outlineLevel="1">
      <c r="B109" s="612" t="s">
        <v>1380</v>
      </c>
      <c r="C109" s="612" t="s">
        <v>1429</v>
      </c>
      <c r="D109" s="612" t="s">
        <v>1431</v>
      </c>
      <c r="E109" s="612" t="s">
        <v>1448</v>
      </c>
      <c r="F109" s="612" t="s">
        <v>1471</v>
      </c>
      <c r="G109" s="612" t="s">
        <v>1463</v>
      </c>
      <c r="H109" s="612"/>
      <c r="I109" s="612"/>
      <c r="J109" s="627" t="s">
        <v>1176</v>
      </c>
      <c r="K109" s="628" t="s">
        <v>1475</v>
      </c>
      <c r="L109" s="629" t="s">
        <v>4093</v>
      </c>
      <c r="M109" s="630"/>
      <c r="N109" s="1123" t="s">
        <v>5599</v>
      </c>
      <c r="O109" s="656" t="s">
        <v>1176</v>
      </c>
      <c r="P109" s="629" t="s">
        <v>41</v>
      </c>
      <c r="Q109" s="657" t="s">
        <v>8742</v>
      </c>
      <c r="R109" s="630"/>
      <c r="S109" s="636" t="s">
        <v>1475</v>
      </c>
      <c r="T109" s="658" t="s">
        <v>1176</v>
      </c>
      <c r="U109" s="982" t="s">
        <v>1821</v>
      </c>
      <c r="V109" s="659" t="s">
        <v>4093</v>
      </c>
    </row>
    <row r="110" spans="2:22" outlineLevel="1">
      <c r="B110" s="612" t="s">
        <v>1380</v>
      </c>
      <c r="C110" s="612" t="s">
        <v>1429</v>
      </c>
      <c r="D110" s="612" t="s">
        <v>1431</v>
      </c>
      <c r="E110" s="612" t="s">
        <v>1448</v>
      </c>
      <c r="F110" s="612" t="s">
        <v>1471</v>
      </c>
      <c r="G110" s="612" t="s">
        <v>1477</v>
      </c>
      <c r="H110" s="612"/>
      <c r="I110" s="612"/>
      <c r="J110" s="627" t="s">
        <v>1191</v>
      </c>
      <c r="K110" s="628" t="s">
        <v>1478</v>
      </c>
      <c r="L110" s="629" t="s">
        <v>5049</v>
      </c>
      <c r="M110" s="630"/>
      <c r="N110" s="670"/>
      <c r="O110" s="629"/>
      <c r="P110" s="629"/>
      <c r="Q110" s="629"/>
      <c r="R110" s="631"/>
      <c r="S110" s="632" t="s">
        <v>7238</v>
      </c>
      <c r="T110" s="633" t="s">
        <v>1191</v>
      </c>
      <c r="U110" s="977" t="s">
        <v>1821</v>
      </c>
      <c r="V110" s="634" t="s">
        <v>7507</v>
      </c>
    </row>
    <row r="111" spans="2:22" outlineLevel="1">
      <c r="B111" s="612" t="s">
        <v>1380</v>
      </c>
      <c r="C111" s="612" t="s">
        <v>1429</v>
      </c>
      <c r="D111" s="612" t="s">
        <v>1431</v>
      </c>
      <c r="E111" s="612" t="s">
        <v>1448</v>
      </c>
      <c r="F111" s="612" t="s">
        <v>1471</v>
      </c>
      <c r="G111" s="612" t="s">
        <v>1477</v>
      </c>
      <c r="H111" s="639" t="s">
        <v>1479</v>
      </c>
      <c r="I111" s="612"/>
      <c r="J111" s="627" t="s">
        <v>1191</v>
      </c>
      <c r="K111" s="628" t="s">
        <v>1480</v>
      </c>
      <c r="L111" s="629" t="s">
        <v>5050</v>
      </c>
      <c r="M111" s="630" t="s">
        <v>1481</v>
      </c>
      <c r="N111" s="670"/>
      <c r="O111" s="629"/>
      <c r="P111" s="629"/>
      <c r="Q111" s="629"/>
      <c r="R111" s="631"/>
      <c r="S111" s="632" t="s">
        <v>7239</v>
      </c>
      <c r="T111" s="633" t="s">
        <v>1176</v>
      </c>
      <c r="U111" s="977" t="s">
        <v>1821</v>
      </c>
      <c r="V111" s="634" t="s">
        <v>7508</v>
      </c>
    </row>
    <row r="112" spans="2:22" ht="36" outlineLevel="1">
      <c r="B112" s="612" t="s">
        <v>1380</v>
      </c>
      <c r="C112" s="612" t="s">
        <v>1429</v>
      </c>
      <c r="D112" s="612" t="s">
        <v>1431</v>
      </c>
      <c r="E112" s="612" t="s">
        <v>1448</v>
      </c>
      <c r="F112" s="612" t="s">
        <v>1471</v>
      </c>
      <c r="G112" s="612" t="s">
        <v>1482</v>
      </c>
      <c r="H112" s="612"/>
      <c r="I112" s="612"/>
      <c r="J112" s="627" t="s">
        <v>1176</v>
      </c>
      <c r="K112" s="628" t="s">
        <v>1483</v>
      </c>
      <c r="L112" s="629" t="s">
        <v>4094</v>
      </c>
      <c r="M112" s="630"/>
      <c r="N112" s="670" t="s">
        <v>8710</v>
      </c>
      <c r="O112" s="629" t="s">
        <v>1176</v>
      </c>
      <c r="P112" s="666" t="s">
        <v>8733</v>
      </c>
      <c r="Q112" s="629" t="s">
        <v>5357</v>
      </c>
      <c r="R112" s="631" t="s">
        <v>9121</v>
      </c>
      <c r="S112" s="652" t="s">
        <v>1483</v>
      </c>
      <c r="T112" s="653" t="s">
        <v>1176</v>
      </c>
      <c r="U112" s="981" t="s">
        <v>1821</v>
      </c>
      <c r="V112" s="654" t="s">
        <v>4094</v>
      </c>
    </row>
    <row r="113" spans="2:22" outlineLevel="1">
      <c r="B113" s="612" t="s">
        <v>1380</v>
      </c>
      <c r="C113" s="612" t="s">
        <v>1429</v>
      </c>
      <c r="D113" s="612" t="s">
        <v>1431</v>
      </c>
      <c r="E113" s="612" t="s">
        <v>1448</v>
      </c>
      <c r="F113" s="612" t="s">
        <v>1471</v>
      </c>
      <c r="G113" s="612"/>
      <c r="H113" s="612"/>
      <c r="I113" s="612"/>
      <c r="J113" s="627" t="s">
        <v>1195</v>
      </c>
      <c r="K113" s="628" t="s">
        <v>1472</v>
      </c>
      <c r="L113" s="629" t="s">
        <v>4091</v>
      </c>
      <c r="M113" s="630" t="s">
        <v>1382</v>
      </c>
      <c r="N113" s="1119" t="s">
        <v>5598</v>
      </c>
      <c r="O113" s="629" t="s">
        <v>1191</v>
      </c>
      <c r="P113" s="629" t="s">
        <v>41</v>
      </c>
      <c r="Q113" s="629" t="s">
        <v>1382</v>
      </c>
      <c r="R113" s="783" t="s">
        <v>8004</v>
      </c>
      <c r="S113" s="652" t="s">
        <v>1472</v>
      </c>
      <c r="T113" s="653" t="s">
        <v>1195</v>
      </c>
      <c r="U113" s="981" t="s">
        <v>1821</v>
      </c>
      <c r="V113" s="654" t="s">
        <v>4091</v>
      </c>
    </row>
    <row r="114" spans="2:22" outlineLevel="1">
      <c r="B114" s="612" t="s">
        <v>1380</v>
      </c>
      <c r="C114" s="612" t="s">
        <v>1429</v>
      </c>
      <c r="D114" s="612" t="s">
        <v>1431</v>
      </c>
      <c r="E114" s="612" t="s">
        <v>1448</v>
      </c>
      <c r="F114" s="612" t="s">
        <v>1471</v>
      </c>
      <c r="G114" s="612" t="s">
        <v>1398</v>
      </c>
      <c r="H114" s="612"/>
      <c r="I114" s="612"/>
      <c r="J114" s="627" t="s">
        <v>1191</v>
      </c>
      <c r="K114" s="628" t="s">
        <v>1473</v>
      </c>
      <c r="L114" s="629" t="s">
        <v>4092</v>
      </c>
      <c r="M114" s="630" t="s">
        <v>1474</v>
      </c>
      <c r="N114" s="670"/>
      <c r="O114" s="629"/>
      <c r="P114" s="629"/>
      <c r="Q114" s="629"/>
      <c r="R114" s="631"/>
      <c r="S114" s="632" t="s">
        <v>7237</v>
      </c>
      <c r="T114" s="633" t="s">
        <v>1191</v>
      </c>
      <c r="U114" s="977" t="s">
        <v>1821</v>
      </c>
      <c r="V114" s="634" t="s">
        <v>7406</v>
      </c>
    </row>
    <row r="115" spans="2:22" outlineLevel="1">
      <c r="B115" s="612" t="s">
        <v>1380</v>
      </c>
      <c r="C115" s="612" t="s">
        <v>1429</v>
      </c>
      <c r="D115" s="612" t="s">
        <v>1431</v>
      </c>
      <c r="E115" s="612" t="s">
        <v>1448</v>
      </c>
      <c r="F115" s="612" t="s">
        <v>1471</v>
      </c>
      <c r="G115" s="612" t="s">
        <v>1463</v>
      </c>
      <c r="H115" s="612"/>
      <c r="I115" s="612"/>
      <c r="J115" s="627" t="s">
        <v>1176</v>
      </c>
      <c r="K115" s="628" t="s">
        <v>1475</v>
      </c>
      <c r="L115" s="629" t="s">
        <v>4093</v>
      </c>
      <c r="M115" s="630"/>
      <c r="N115" s="1123" t="s">
        <v>5599</v>
      </c>
      <c r="O115" s="656" t="s">
        <v>1176</v>
      </c>
      <c r="P115" s="629" t="s">
        <v>41</v>
      </c>
      <c r="Q115" s="657" t="s">
        <v>1476</v>
      </c>
      <c r="R115" s="630"/>
      <c r="S115" s="636" t="s">
        <v>1475</v>
      </c>
      <c r="T115" s="658" t="s">
        <v>1176</v>
      </c>
      <c r="U115" s="982" t="s">
        <v>1821</v>
      </c>
      <c r="V115" s="659" t="s">
        <v>4093</v>
      </c>
    </row>
    <row r="116" spans="2:22" outlineLevel="1">
      <c r="B116" s="612" t="s">
        <v>1380</v>
      </c>
      <c r="C116" s="612" t="s">
        <v>1429</v>
      </c>
      <c r="D116" s="612" t="s">
        <v>1431</v>
      </c>
      <c r="E116" s="612" t="s">
        <v>1448</v>
      </c>
      <c r="F116" s="612" t="s">
        <v>1471</v>
      </c>
      <c r="G116" s="612" t="s">
        <v>1477</v>
      </c>
      <c r="H116" s="612"/>
      <c r="I116" s="612"/>
      <c r="J116" s="627" t="s">
        <v>1191</v>
      </c>
      <c r="K116" s="628" t="s">
        <v>1478</v>
      </c>
      <c r="L116" s="629" t="s">
        <v>5049</v>
      </c>
      <c r="M116" s="630"/>
      <c r="N116" s="670"/>
      <c r="O116" s="629"/>
      <c r="P116" s="629"/>
      <c r="Q116" s="629"/>
      <c r="R116" s="631"/>
      <c r="S116" s="632" t="s">
        <v>7238</v>
      </c>
      <c r="T116" s="633" t="s">
        <v>1191</v>
      </c>
      <c r="U116" s="977" t="s">
        <v>1821</v>
      </c>
      <c r="V116" s="634" t="s">
        <v>7507</v>
      </c>
    </row>
    <row r="117" spans="2:22" outlineLevel="1">
      <c r="B117" s="612" t="s">
        <v>1380</v>
      </c>
      <c r="C117" s="612" t="s">
        <v>1429</v>
      </c>
      <c r="D117" s="612" t="s">
        <v>1431</v>
      </c>
      <c r="E117" s="612" t="s">
        <v>1448</v>
      </c>
      <c r="F117" s="612" t="s">
        <v>1471</v>
      </c>
      <c r="G117" s="612" t="s">
        <v>1477</v>
      </c>
      <c r="H117" s="639" t="s">
        <v>1479</v>
      </c>
      <c r="I117" s="612"/>
      <c r="J117" s="627" t="s">
        <v>1191</v>
      </c>
      <c r="K117" s="628" t="s">
        <v>1480</v>
      </c>
      <c r="L117" s="629" t="s">
        <v>5050</v>
      </c>
      <c r="M117" s="630" t="s">
        <v>1481</v>
      </c>
      <c r="N117" s="670"/>
      <c r="O117" s="629"/>
      <c r="P117" s="629"/>
      <c r="Q117" s="629"/>
      <c r="R117" s="631"/>
      <c r="S117" s="632" t="s">
        <v>7239</v>
      </c>
      <c r="T117" s="633" t="s">
        <v>1176</v>
      </c>
      <c r="U117" s="977" t="s">
        <v>1821</v>
      </c>
      <c r="V117" s="634" t="s">
        <v>7508</v>
      </c>
    </row>
    <row r="118" spans="2:22" outlineLevel="1">
      <c r="B118" s="612" t="s">
        <v>1380</v>
      </c>
      <c r="C118" s="612" t="s">
        <v>1429</v>
      </c>
      <c r="D118" s="612" t="s">
        <v>1431</v>
      </c>
      <c r="E118" s="612" t="s">
        <v>1448</v>
      </c>
      <c r="F118" s="612" t="s">
        <v>1471</v>
      </c>
      <c r="G118" s="612" t="s">
        <v>1482</v>
      </c>
      <c r="H118" s="612"/>
      <c r="I118" s="612"/>
      <c r="J118" s="627" t="s">
        <v>1176</v>
      </c>
      <c r="K118" s="628" t="s">
        <v>1483</v>
      </c>
      <c r="L118" s="629" t="s">
        <v>4094</v>
      </c>
      <c r="M118" s="630"/>
      <c r="N118" s="670" t="s">
        <v>3875</v>
      </c>
      <c r="O118" s="629" t="s">
        <v>1176</v>
      </c>
      <c r="P118" s="635" t="s">
        <v>2861</v>
      </c>
      <c r="Q118" s="629" t="s">
        <v>105</v>
      </c>
      <c r="R118" s="651" t="s">
        <v>8007</v>
      </c>
      <c r="S118" s="652" t="s">
        <v>1483</v>
      </c>
      <c r="T118" s="653" t="s">
        <v>1176</v>
      </c>
      <c r="U118" s="981" t="s">
        <v>1821</v>
      </c>
      <c r="V118" s="654" t="s">
        <v>4094</v>
      </c>
    </row>
    <row r="119" spans="2:22" outlineLevel="1">
      <c r="B119" s="612" t="s">
        <v>1380</v>
      </c>
      <c r="C119" s="612" t="s">
        <v>1429</v>
      </c>
      <c r="D119" s="612" t="s">
        <v>1431</v>
      </c>
      <c r="E119" s="612" t="s">
        <v>1448</v>
      </c>
      <c r="F119" s="612" t="s">
        <v>1471</v>
      </c>
      <c r="G119" s="612"/>
      <c r="H119" s="612"/>
      <c r="I119" s="612"/>
      <c r="J119" s="627" t="s">
        <v>1195</v>
      </c>
      <c r="K119" s="628" t="s">
        <v>1472</v>
      </c>
      <c r="L119" s="629" t="s">
        <v>4091</v>
      </c>
      <c r="M119" s="630" t="s">
        <v>1382</v>
      </c>
      <c r="N119" s="1119" t="s">
        <v>5600</v>
      </c>
      <c r="O119" s="629" t="s">
        <v>1191</v>
      </c>
      <c r="P119" s="629" t="s">
        <v>41</v>
      </c>
      <c r="Q119" s="629" t="s">
        <v>1382</v>
      </c>
      <c r="R119" s="783" t="s">
        <v>8005</v>
      </c>
      <c r="S119" s="652" t="s">
        <v>1472</v>
      </c>
      <c r="T119" s="653" t="s">
        <v>1195</v>
      </c>
      <c r="U119" s="981" t="s">
        <v>1821</v>
      </c>
      <c r="V119" s="654" t="s">
        <v>4091</v>
      </c>
    </row>
    <row r="120" spans="2:22" outlineLevel="1">
      <c r="B120" s="612" t="s">
        <v>1380</v>
      </c>
      <c r="C120" s="612" t="s">
        <v>1429</v>
      </c>
      <c r="D120" s="612" t="s">
        <v>1431</v>
      </c>
      <c r="E120" s="612" t="s">
        <v>1448</v>
      </c>
      <c r="F120" s="612" t="s">
        <v>1471</v>
      </c>
      <c r="G120" s="612" t="s">
        <v>1398</v>
      </c>
      <c r="H120" s="612"/>
      <c r="I120" s="612"/>
      <c r="J120" s="627" t="s">
        <v>1191</v>
      </c>
      <c r="K120" s="628" t="s">
        <v>1473</v>
      </c>
      <c r="L120" s="629" t="s">
        <v>4092</v>
      </c>
      <c r="M120" s="630" t="s">
        <v>1474</v>
      </c>
      <c r="N120" s="670"/>
      <c r="O120" s="629"/>
      <c r="P120" s="629"/>
      <c r="Q120" s="629"/>
      <c r="R120" s="631"/>
      <c r="S120" s="632" t="s">
        <v>7237</v>
      </c>
      <c r="T120" s="633" t="s">
        <v>1191</v>
      </c>
      <c r="U120" s="977" t="s">
        <v>1821</v>
      </c>
      <c r="V120" s="634" t="s">
        <v>7406</v>
      </c>
    </row>
    <row r="121" spans="2:22" outlineLevel="1">
      <c r="B121" s="612" t="s">
        <v>1380</v>
      </c>
      <c r="C121" s="612" t="s">
        <v>1429</v>
      </c>
      <c r="D121" s="612" t="s">
        <v>1431</v>
      </c>
      <c r="E121" s="612" t="s">
        <v>1448</v>
      </c>
      <c r="F121" s="612" t="s">
        <v>1471</v>
      </c>
      <c r="G121" s="612" t="s">
        <v>1463</v>
      </c>
      <c r="H121" s="612"/>
      <c r="I121" s="612"/>
      <c r="J121" s="627" t="s">
        <v>1176</v>
      </c>
      <c r="K121" s="628" t="s">
        <v>1475</v>
      </c>
      <c r="L121" s="629" t="s">
        <v>4093</v>
      </c>
      <c r="M121" s="630"/>
      <c r="N121" s="1123" t="s">
        <v>5599</v>
      </c>
      <c r="O121" s="656" t="s">
        <v>1176</v>
      </c>
      <c r="P121" s="629" t="s">
        <v>41</v>
      </c>
      <c r="Q121" s="657" t="s">
        <v>1484</v>
      </c>
      <c r="R121" s="630"/>
      <c r="S121" s="636" t="s">
        <v>1475</v>
      </c>
      <c r="T121" s="658" t="s">
        <v>1176</v>
      </c>
      <c r="U121" s="982" t="s">
        <v>1821</v>
      </c>
      <c r="V121" s="659" t="s">
        <v>4093</v>
      </c>
    </row>
    <row r="122" spans="2:22" outlineLevel="1">
      <c r="B122" s="612" t="s">
        <v>1380</v>
      </c>
      <c r="C122" s="612" t="s">
        <v>1429</v>
      </c>
      <c r="D122" s="612" t="s">
        <v>1431</v>
      </c>
      <c r="E122" s="612" t="s">
        <v>1448</v>
      </c>
      <c r="F122" s="612" t="s">
        <v>1471</v>
      </c>
      <c r="G122" s="612" t="s">
        <v>1477</v>
      </c>
      <c r="H122" s="612"/>
      <c r="I122" s="612"/>
      <c r="J122" s="627" t="s">
        <v>1191</v>
      </c>
      <c r="K122" s="628" t="s">
        <v>1478</v>
      </c>
      <c r="L122" s="629" t="s">
        <v>5049</v>
      </c>
      <c r="M122" s="630"/>
      <c r="N122" s="670"/>
      <c r="O122" s="629"/>
      <c r="P122" s="629"/>
      <c r="Q122" s="629"/>
      <c r="R122" s="631"/>
      <c r="S122" s="632" t="s">
        <v>7238</v>
      </c>
      <c r="T122" s="633" t="s">
        <v>1191</v>
      </c>
      <c r="U122" s="977" t="s">
        <v>1821</v>
      </c>
      <c r="V122" s="634" t="s">
        <v>7507</v>
      </c>
    </row>
    <row r="123" spans="2:22" outlineLevel="1">
      <c r="B123" s="612" t="s">
        <v>1380</v>
      </c>
      <c r="C123" s="612" t="s">
        <v>1429</v>
      </c>
      <c r="D123" s="612" t="s">
        <v>1431</v>
      </c>
      <c r="E123" s="612" t="s">
        <v>1448</v>
      </c>
      <c r="F123" s="612" t="s">
        <v>1471</v>
      </c>
      <c r="G123" s="612" t="s">
        <v>1477</v>
      </c>
      <c r="H123" s="639" t="s">
        <v>1479</v>
      </c>
      <c r="I123" s="612"/>
      <c r="J123" s="627" t="s">
        <v>1191</v>
      </c>
      <c r="K123" s="628" t="s">
        <v>1480</v>
      </c>
      <c r="L123" s="629" t="s">
        <v>5050</v>
      </c>
      <c r="M123" s="630" t="s">
        <v>1481</v>
      </c>
      <c r="N123" s="670"/>
      <c r="O123" s="629"/>
      <c r="P123" s="629"/>
      <c r="Q123" s="629"/>
      <c r="R123" s="631"/>
      <c r="S123" s="632" t="s">
        <v>7239</v>
      </c>
      <c r="T123" s="633" t="s">
        <v>1176</v>
      </c>
      <c r="U123" s="977" t="s">
        <v>1821</v>
      </c>
      <c r="V123" s="634" t="s">
        <v>7508</v>
      </c>
    </row>
    <row r="124" spans="2:22" ht="36" outlineLevel="1">
      <c r="B124" s="612" t="s">
        <v>1380</v>
      </c>
      <c r="C124" s="612" t="s">
        <v>1429</v>
      </c>
      <c r="D124" s="612" t="s">
        <v>1431</v>
      </c>
      <c r="E124" s="612" t="s">
        <v>1448</v>
      </c>
      <c r="F124" s="612" t="s">
        <v>1471</v>
      </c>
      <c r="G124" s="612" t="s">
        <v>1482</v>
      </c>
      <c r="H124" s="612"/>
      <c r="I124" s="612"/>
      <c r="J124" s="627" t="s">
        <v>1176</v>
      </c>
      <c r="K124" s="628" t="s">
        <v>1483</v>
      </c>
      <c r="L124" s="629" t="s">
        <v>4094</v>
      </c>
      <c r="M124" s="630"/>
      <c r="N124" s="670" t="s">
        <v>3877</v>
      </c>
      <c r="O124" s="629" t="s">
        <v>1176</v>
      </c>
      <c r="P124" s="635" t="s">
        <v>2862</v>
      </c>
      <c r="Q124" s="629" t="s">
        <v>154</v>
      </c>
      <c r="R124" s="651" t="s">
        <v>6080</v>
      </c>
      <c r="S124" s="652" t="s">
        <v>1483</v>
      </c>
      <c r="T124" s="653" t="s">
        <v>1176</v>
      </c>
      <c r="U124" s="981" t="s">
        <v>1821</v>
      </c>
      <c r="V124" s="654" t="s">
        <v>4094</v>
      </c>
    </row>
    <row r="125" spans="2:22" outlineLevel="1">
      <c r="B125" s="612" t="s">
        <v>1380</v>
      </c>
      <c r="C125" s="612" t="s">
        <v>1429</v>
      </c>
      <c r="D125" s="612" t="s">
        <v>1431</v>
      </c>
      <c r="E125" s="612" t="s">
        <v>1448</v>
      </c>
      <c r="F125" s="612" t="s">
        <v>1471</v>
      </c>
      <c r="G125" s="612"/>
      <c r="H125" s="612"/>
      <c r="I125" s="612"/>
      <c r="J125" s="627" t="s">
        <v>1195</v>
      </c>
      <c r="K125" s="628" t="s">
        <v>1472</v>
      </c>
      <c r="L125" s="629" t="s">
        <v>4091</v>
      </c>
      <c r="M125" s="630" t="s">
        <v>1382</v>
      </c>
      <c r="N125" s="1119" t="s">
        <v>5601</v>
      </c>
      <c r="O125" s="629" t="s">
        <v>1191</v>
      </c>
      <c r="P125" s="629" t="s">
        <v>41</v>
      </c>
      <c r="Q125" s="629" t="s">
        <v>1382</v>
      </c>
      <c r="R125" s="783" t="s">
        <v>8006</v>
      </c>
      <c r="S125" s="652" t="s">
        <v>1472</v>
      </c>
      <c r="T125" s="653" t="s">
        <v>1195</v>
      </c>
      <c r="U125" s="981" t="s">
        <v>1821</v>
      </c>
      <c r="V125" s="654" t="s">
        <v>4091</v>
      </c>
    </row>
    <row r="126" spans="2:22" outlineLevel="1">
      <c r="B126" s="612" t="s">
        <v>1380</v>
      </c>
      <c r="C126" s="612" t="s">
        <v>1429</v>
      </c>
      <c r="D126" s="612" t="s">
        <v>1431</v>
      </c>
      <c r="E126" s="612" t="s">
        <v>1448</v>
      </c>
      <c r="F126" s="612" t="s">
        <v>1471</v>
      </c>
      <c r="G126" s="612" t="s">
        <v>1398</v>
      </c>
      <c r="H126" s="612"/>
      <c r="I126" s="612"/>
      <c r="J126" s="627" t="s">
        <v>1191</v>
      </c>
      <c r="K126" s="628" t="s">
        <v>1473</v>
      </c>
      <c r="L126" s="629" t="s">
        <v>4092</v>
      </c>
      <c r="M126" s="630" t="s">
        <v>1474</v>
      </c>
      <c r="N126" s="670"/>
      <c r="O126" s="629"/>
      <c r="P126" s="629"/>
      <c r="Q126" s="629"/>
      <c r="R126" s="631"/>
      <c r="S126" s="632" t="s">
        <v>7237</v>
      </c>
      <c r="T126" s="633" t="s">
        <v>1191</v>
      </c>
      <c r="U126" s="977" t="s">
        <v>1821</v>
      </c>
      <c r="V126" s="634" t="s">
        <v>7406</v>
      </c>
    </row>
    <row r="127" spans="2:22" outlineLevel="1">
      <c r="B127" s="612" t="s">
        <v>1380</v>
      </c>
      <c r="C127" s="612" t="s">
        <v>1429</v>
      </c>
      <c r="D127" s="612" t="s">
        <v>1431</v>
      </c>
      <c r="E127" s="612" t="s">
        <v>1448</v>
      </c>
      <c r="F127" s="612" t="s">
        <v>1471</v>
      </c>
      <c r="G127" s="612" t="s">
        <v>1463</v>
      </c>
      <c r="H127" s="612"/>
      <c r="I127" s="612"/>
      <c r="J127" s="627" t="s">
        <v>1176</v>
      </c>
      <c r="K127" s="628" t="s">
        <v>1475</v>
      </c>
      <c r="L127" s="629" t="s">
        <v>4093</v>
      </c>
      <c r="M127" s="630"/>
      <c r="N127" s="1123" t="s">
        <v>5599</v>
      </c>
      <c r="O127" s="656" t="s">
        <v>1176</v>
      </c>
      <c r="P127" s="629" t="s">
        <v>41</v>
      </c>
      <c r="Q127" s="657" t="s">
        <v>1485</v>
      </c>
      <c r="R127" s="630"/>
      <c r="S127" s="636" t="s">
        <v>1475</v>
      </c>
      <c r="T127" s="658" t="s">
        <v>1176</v>
      </c>
      <c r="U127" s="982" t="s">
        <v>1821</v>
      </c>
      <c r="V127" s="659" t="s">
        <v>4093</v>
      </c>
    </row>
    <row r="128" spans="2:22" outlineLevel="1">
      <c r="B128" s="612" t="s">
        <v>1380</v>
      </c>
      <c r="C128" s="612" t="s">
        <v>1429</v>
      </c>
      <c r="D128" s="612" t="s">
        <v>1431</v>
      </c>
      <c r="E128" s="612" t="s">
        <v>1448</v>
      </c>
      <c r="F128" s="612" t="s">
        <v>1471</v>
      </c>
      <c r="G128" s="612" t="s">
        <v>1477</v>
      </c>
      <c r="H128" s="612"/>
      <c r="I128" s="612"/>
      <c r="J128" s="627" t="s">
        <v>1191</v>
      </c>
      <c r="K128" s="628" t="s">
        <v>1478</v>
      </c>
      <c r="L128" s="629" t="s">
        <v>5049</v>
      </c>
      <c r="M128" s="630"/>
      <c r="N128" s="670"/>
      <c r="O128" s="629"/>
      <c r="P128" s="629"/>
      <c r="Q128" s="629"/>
      <c r="R128" s="631"/>
      <c r="S128" s="632" t="s">
        <v>7238</v>
      </c>
      <c r="T128" s="633" t="s">
        <v>1191</v>
      </c>
      <c r="U128" s="977" t="s">
        <v>1821</v>
      </c>
      <c r="V128" s="634" t="s">
        <v>7507</v>
      </c>
    </row>
    <row r="129" spans="2:22" outlineLevel="1">
      <c r="B129" s="612" t="s">
        <v>1380</v>
      </c>
      <c r="C129" s="612" t="s">
        <v>1429</v>
      </c>
      <c r="D129" s="612" t="s">
        <v>1431</v>
      </c>
      <c r="E129" s="612" t="s">
        <v>1448</v>
      </c>
      <c r="F129" s="612" t="s">
        <v>1471</v>
      </c>
      <c r="G129" s="612" t="s">
        <v>1477</v>
      </c>
      <c r="H129" s="639" t="s">
        <v>1479</v>
      </c>
      <c r="I129" s="612"/>
      <c r="J129" s="627" t="s">
        <v>1191</v>
      </c>
      <c r="K129" s="628" t="s">
        <v>1480</v>
      </c>
      <c r="L129" s="629" t="s">
        <v>5050</v>
      </c>
      <c r="M129" s="630" t="s">
        <v>1481</v>
      </c>
      <c r="N129" s="670"/>
      <c r="O129" s="629"/>
      <c r="P129" s="629"/>
      <c r="Q129" s="629"/>
      <c r="R129" s="631"/>
      <c r="S129" s="632" t="s">
        <v>7239</v>
      </c>
      <c r="T129" s="633" t="s">
        <v>1176</v>
      </c>
      <c r="U129" s="977" t="s">
        <v>1821</v>
      </c>
      <c r="V129" s="634" t="s">
        <v>7508</v>
      </c>
    </row>
    <row r="130" spans="2:22" ht="24" outlineLevel="1">
      <c r="B130" s="612" t="s">
        <v>1380</v>
      </c>
      <c r="C130" s="612" t="s">
        <v>1429</v>
      </c>
      <c r="D130" s="612" t="s">
        <v>1431</v>
      </c>
      <c r="E130" s="612" t="s">
        <v>1448</v>
      </c>
      <c r="F130" s="612" t="s">
        <v>1471</v>
      </c>
      <c r="G130" s="612" t="s">
        <v>1482</v>
      </c>
      <c r="H130" s="612"/>
      <c r="I130" s="612"/>
      <c r="J130" s="627" t="s">
        <v>1176</v>
      </c>
      <c r="K130" s="628" t="s">
        <v>1483</v>
      </c>
      <c r="L130" s="629" t="s">
        <v>4094</v>
      </c>
      <c r="M130" s="630"/>
      <c r="N130" s="670" t="s">
        <v>5360</v>
      </c>
      <c r="O130" s="629" t="s">
        <v>1176</v>
      </c>
      <c r="P130" s="635" t="s">
        <v>2863</v>
      </c>
      <c r="Q130" s="773" t="s">
        <v>5739</v>
      </c>
      <c r="R130" s="651" t="s">
        <v>8008</v>
      </c>
      <c r="S130" s="652" t="s">
        <v>1483</v>
      </c>
      <c r="T130" s="653" t="s">
        <v>1176</v>
      </c>
      <c r="U130" s="981" t="s">
        <v>1821</v>
      </c>
      <c r="V130" s="654" t="s">
        <v>4094</v>
      </c>
    </row>
    <row r="131" spans="2:22" outlineLevel="1">
      <c r="B131" s="612" t="s">
        <v>1380</v>
      </c>
      <c r="C131" s="612" t="s">
        <v>1429</v>
      </c>
      <c r="D131" s="612" t="s">
        <v>1431</v>
      </c>
      <c r="E131" s="612" t="s">
        <v>1448</v>
      </c>
      <c r="F131" s="612" t="s">
        <v>1471</v>
      </c>
      <c r="G131" s="612"/>
      <c r="H131" s="612"/>
      <c r="I131" s="612"/>
      <c r="J131" s="627" t="s">
        <v>1195</v>
      </c>
      <c r="K131" s="628" t="s">
        <v>1472</v>
      </c>
      <c r="L131" s="629" t="s">
        <v>4091</v>
      </c>
      <c r="M131" s="630" t="s">
        <v>1382</v>
      </c>
      <c r="N131" s="1119" t="s">
        <v>5602</v>
      </c>
      <c r="O131" s="629" t="s">
        <v>1191</v>
      </c>
      <c r="P131" s="629" t="s">
        <v>41</v>
      </c>
      <c r="Q131" s="629" t="s">
        <v>1382</v>
      </c>
      <c r="R131" s="783" t="s">
        <v>8009</v>
      </c>
      <c r="S131" s="632" t="s">
        <v>1472</v>
      </c>
      <c r="T131" s="633" t="s">
        <v>1195</v>
      </c>
      <c r="U131" s="977" t="s">
        <v>1821</v>
      </c>
      <c r="V131" s="634" t="s">
        <v>4091</v>
      </c>
    </row>
    <row r="132" spans="2:22" outlineLevel="1">
      <c r="B132" s="612" t="s">
        <v>1380</v>
      </c>
      <c r="C132" s="612" t="s">
        <v>1429</v>
      </c>
      <c r="D132" s="612" t="s">
        <v>1431</v>
      </c>
      <c r="E132" s="612" t="s">
        <v>1448</v>
      </c>
      <c r="F132" s="612" t="s">
        <v>1471</v>
      </c>
      <c r="G132" s="612" t="s">
        <v>1398</v>
      </c>
      <c r="H132" s="612"/>
      <c r="I132" s="612"/>
      <c r="J132" s="627" t="s">
        <v>1191</v>
      </c>
      <c r="K132" s="628" t="s">
        <v>1473</v>
      </c>
      <c r="L132" s="629" t="s">
        <v>4092</v>
      </c>
      <c r="M132" s="630" t="s">
        <v>1474</v>
      </c>
      <c r="N132" s="670"/>
      <c r="O132" s="629"/>
      <c r="P132" s="629"/>
      <c r="Q132" s="629"/>
      <c r="R132" s="631"/>
      <c r="S132" s="632" t="s">
        <v>7237</v>
      </c>
      <c r="T132" s="633" t="s">
        <v>1191</v>
      </c>
      <c r="U132" s="977" t="s">
        <v>1821</v>
      </c>
      <c r="V132" s="634" t="s">
        <v>7406</v>
      </c>
    </row>
    <row r="133" spans="2:22" outlineLevel="1">
      <c r="B133" s="612" t="s">
        <v>1380</v>
      </c>
      <c r="C133" s="612" t="s">
        <v>1429</v>
      </c>
      <c r="D133" s="612" t="s">
        <v>1431</v>
      </c>
      <c r="E133" s="612" t="s">
        <v>1448</v>
      </c>
      <c r="F133" s="612" t="s">
        <v>1471</v>
      </c>
      <c r="G133" s="612" t="s">
        <v>1463</v>
      </c>
      <c r="H133" s="612"/>
      <c r="I133" s="612"/>
      <c r="J133" s="627" t="s">
        <v>1176</v>
      </c>
      <c r="K133" s="628" t="s">
        <v>1475</v>
      </c>
      <c r="L133" s="629" t="s">
        <v>4093</v>
      </c>
      <c r="M133" s="630"/>
      <c r="N133" s="1123" t="s">
        <v>5599</v>
      </c>
      <c r="O133" s="656" t="s">
        <v>1176</v>
      </c>
      <c r="P133" s="629" t="s">
        <v>41</v>
      </c>
      <c r="Q133" s="657" t="s">
        <v>1486</v>
      </c>
      <c r="R133" s="630"/>
      <c r="S133" s="636" t="s">
        <v>1475</v>
      </c>
      <c r="T133" s="658" t="s">
        <v>1176</v>
      </c>
      <c r="U133" s="982" t="s">
        <v>1821</v>
      </c>
      <c r="V133" s="659" t="s">
        <v>4093</v>
      </c>
    </row>
    <row r="134" spans="2:22" outlineLevel="1">
      <c r="B134" s="612" t="s">
        <v>1380</v>
      </c>
      <c r="C134" s="612" t="s">
        <v>1429</v>
      </c>
      <c r="D134" s="612" t="s">
        <v>1431</v>
      </c>
      <c r="E134" s="612" t="s">
        <v>1448</v>
      </c>
      <c r="F134" s="612" t="s">
        <v>1471</v>
      </c>
      <c r="G134" s="612" t="s">
        <v>1477</v>
      </c>
      <c r="H134" s="612"/>
      <c r="I134" s="612"/>
      <c r="J134" s="627" t="s">
        <v>1191</v>
      </c>
      <c r="K134" s="628" t="s">
        <v>1478</v>
      </c>
      <c r="L134" s="629" t="s">
        <v>5049</v>
      </c>
      <c r="M134" s="630"/>
      <c r="N134" s="670"/>
      <c r="O134" s="629"/>
      <c r="P134" s="629"/>
      <c r="Q134" s="629"/>
      <c r="R134" s="631"/>
      <c r="S134" s="632" t="s">
        <v>7238</v>
      </c>
      <c r="T134" s="633" t="s">
        <v>1191</v>
      </c>
      <c r="U134" s="977" t="s">
        <v>1821</v>
      </c>
      <c r="V134" s="634" t="s">
        <v>7507</v>
      </c>
    </row>
    <row r="135" spans="2:22" outlineLevel="1">
      <c r="B135" s="612" t="s">
        <v>1380</v>
      </c>
      <c r="C135" s="612" t="s">
        <v>1429</v>
      </c>
      <c r="D135" s="612" t="s">
        <v>1431</v>
      </c>
      <c r="E135" s="612" t="s">
        <v>1448</v>
      </c>
      <c r="F135" s="612" t="s">
        <v>1471</v>
      </c>
      <c r="G135" s="612" t="s">
        <v>1477</v>
      </c>
      <c r="H135" s="639" t="s">
        <v>1479</v>
      </c>
      <c r="I135" s="612"/>
      <c r="J135" s="627" t="s">
        <v>1191</v>
      </c>
      <c r="K135" s="628" t="s">
        <v>1480</v>
      </c>
      <c r="L135" s="629" t="s">
        <v>5050</v>
      </c>
      <c r="M135" s="630" t="s">
        <v>1481</v>
      </c>
      <c r="N135" s="670"/>
      <c r="O135" s="629"/>
      <c r="P135" s="629"/>
      <c r="Q135" s="629"/>
      <c r="R135" s="631"/>
      <c r="S135" s="632" t="s">
        <v>7239</v>
      </c>
      <c r="T135" s="633" t="s">
        <v>1176</v>
      </c>
      <c r="U135" s="977" t="s">
        <v>1821</v>
      </c>
      <c r="V135" s="634" t="s">
        <v>7508</v>
      </c>
    </row>
    <row r="136" spans="2:22" ht="24" outlineLevel="1">
      <c r="B136" s="612" t="s">
        <v>1380</v>
      </c>
      <c r="C136" s="612" t="s">
        <v>1429</v>
      </c>
      <c r="D136" s="612" t="s">
        <v>1431</v>
      </c>
      <c r="E136" s="612" t="s">
        <v>1448</v>
      </c>
      <c r="F136" s="612" t="s">
        <v>1471</v>
      </c>
      <c r="G136" s="612" t="s">
        <v>1482</v>
      </c>
      <c r="H136" s="612"/>
      <c r="I136" s="612"/>
      <c r="J136" s="627" t="s">
        <v>1176</v>
      </c>
      <c r="K136" s="628" t="s">
        <v>1483</v>
      </c>
      <c r="L136" s="629" t="s">
        <v>4094</v>
      </c>
      <c r="M136" s="630"/>
      <c r="N136" s="670" t="s">
        <v>3879</v>
      </c>
      <c r="O136" s="629" t="s">
        <v>1176</v>
      </c>
      <c r="P136" s="635" t="s">
        <v>2864</v>
      </c>
      <c r="Q136" s="629" t="s">
        <v>789</v>
      </c>
      <c r="R136" s="654" t="s">
        <v>6081</v>
      </c>
      <c r="S136" s="652" t="s">
        <v>1483</v>
      </c>
      <c r="T136" s="653" t="s">
        <v>1176</v>
      </c>
      <c r="U136" s="981" t="s">
        <v>1821</v>
      </c>
      <c r="V136" s="654" t="s">
        <v>4094</v>
      </c>
    </row>
    <row r="137" spans="2:22" outlineLevel="1">
      <c r="B137" s="612" t="s">
        <v>1380</v>
      </c>
      <c r="C137" s="612" t="s">
        <v>1429</v>
      </c>
      <c r="D137" s="612" t="s">
        <v>1431</v>
      </c>
      <c r="E137" s="612" t="s">
        <v>1448</v>
      </c>
      <c r="F137" s="612" t="s">
        <v>1471</v>
      </c>
      <c r="G137" s="612"/>
      <c r="H137" s="612"/>
      <c r="I137" s="612"/>
      <c r="J137" s="627" t="s">
        <v>1195</v>
      </c>
      <c r="K137" s="628" t="s">
        <v>1472</v>
      </c>
      <c r="L137" s="629" t="s">
        <v>4091</v>
      </c>
      <c r="M137" s="630" t="s">
        <v>1382</v>
      </c>
      <c r="N137" s="1119" t="s">
        <v>5603</v>
      </c>
      <c r="O137" s="629" t="s">
        <v>1191</v>
      </c>
      <c r="P137" s="629" t="s">
        <v>41</v>
      </c>
      <c r="Q137" s="629" t="s">
        <v>1382</v>
      </c>
      <c r="R137" s="783" t="s">
        <v>8010</v>
      </c>
      <c r="S137" s="632" t="s">
        <v>1472</v>
      </c>
      <c r="T137" s="633" t="s">
        <v>1195</v>
      </c>
      <c r="U137" s="977" t="s">
        <v>1821</v>
      </c>
      <c r="V137" s="634" t="s">
        <v>4091</v>
      </c>
    </row>
    <row r="138" spans="2:22" outlineLevel="1">
      <c r="B138" s="612" t="s">
        <v>1380</v>
      </c>
      <c r="C138" s="612" t="s">
        <v>1429</v>
      </c>
      <c r="D138" s="612" t="s">
        <v>1431</v>
      </c>
      <c r="E138" s="612" t="s">
        <v>1448</v>
      </c>
      <c r="F138" s="612" t="s">
        <v>1471</v>
      </c>
      <c r="G138" s="612" t="s">
        <v>1398</v>
      </c>
      <c r="H138" s="612"/>
      <c r="I138" s="612"/>
      <c r="J138" s="627" t="s">
        <v>1191</v>
      </c>
      <c r="K138" s="628" t="s">
        <v>1473</v>
      </c>
      <c r="L138" s="629" t="s">
        <v>4092</v>
      </c>
      <c r="M138" s="630" t="s">
        <v>1474</v>
      </c>
      <c r="N138" s="670"/>
      <c r="O138" s="629"/>
      <c r="P138" s="629"/>
      <c r="Q138" s="629"/>
      <c r="R138" s="631"/>
      <c r="S138" s="632" t="s">
        <v>7237</v>
      </c>
      <c r="T138" s="633" t="s">
        <v>1191</v>
      </c>
      <c r="U138" s="977" t="s">
        <v>1821</v>
      </c>
      <c r="V138" s="634" t="s">
        <v>7406</v>
      </c>
    </row>
    <row r="139" spans="2:22" outlineLevel="1">
      <c r="B139" s="612" t="s">
        <v>1380</v>
      </c>
      <c r="C139" s="612" t="s">
        <v>1429</v>
      </c>
      <c r="D139" s="612" t="s">
        <v>1431</v>
      </c>
      <c r="E139" s="612" t="s">
        <v>1448</v>
      </c>
      <c r="F139" s="612" t="s">
        <v>1471</v>
      </c>
      <c r="G139" s="612" t="s">
        <v>1463</v>
      </c>
      <c r="H139" s="612"/>
      <c r="I139" s="612"/>
      <c r="J139" s="627" t="s">
        <v>1176</v>
      </c>
      <c r="K139" s="628" t="s">
        <v>1475</v>
      </c>
      <c r="L139" s="629" t="s">
        <v>4093</v>
      </c>
      <c r="M139" s="630"/>
      <c r="N139" s="1123" t="s">
        <v>5599</v>
      </c>
      <c r="O139" s="656" t="s">
        <v>1176</v>
      </c>
      <c r="P139" s="629" t="s">
        <v>41</v>
      </c>
      <c r="Q139" s="657" t="s">
        <v>1487</v>
      </c>
      <c r="R139" s="630"/>
      <c r="S139" s="636" t="s">
        <v>1475</v>
      </c>
      <c r="T139" s="658" t="s">
        <v>1176</v>
      </c>
      <c r="U139" s="982" t="s">
        <v>1821</v>
      </c>
      <c r="V139" s="659" t="s">
        <v>4093</v>
      </c>
    </row>
    <row r="140" spans="2:22" outlineLevel="1">
      <c r="B140" s="612" t="s">
        <v>1380</v>
      </c>
      <c r="C140" s="612" t="s">
        <v>1429</v>
      </c>
      <c r="D140" s="612" t="s">
        <v>1431</v>
      </c>
      <c r="E140" s="612" t="s">
        <v>1448</v>
      </c>
      <c r="F140" s="612" t="s">
        <v>1471</v>
      </c>
      <c r="G140" s="612" t="s">
        <v>1477</v>
      </c>
      <c r="H140" s="612"/>
      <c r="I140" s="612"/>
      <c r="J140" s="627" t="s">
        <v>1191</v>
      </c>
      <c r="K140" s="628" t="s">
        <v>1478</v>
      </c>
      <c r="L140" s="629" t="s">
        <v>5049</v>
      </c>
      <c r="M140" s="630"/>
      <c r="N140" s="670"/>
      <c r="O140" s="629"/>
      <c r="P140" s="629"/>
      <c r="Q140" s="629"/>
      <c r="R140" s="631"/>
      <c r="S140" s="632" t="s">
        <v>7238</v>
      </c>
      <c r="T140" s="633" t="s">
        <v>1191</v>
      </c>
      <c r="U140" s="977" t="s">
        <v>1821</v>
      </c>
      <c r="V140" s="634" t="s">
        <v>7507</v>
      </c>
    </row>
    <row r="141" spans="2:22" outlineLevel="1">
      <c r="B141" s="612" t="s">
        <v>1380</v>
      </c>
      <c r="C141" s="612" t="s">
        <v>1429</v>
      </c>
      <c r="D141" s="612" t="s">
        <v>1431</v>
      </c>
      <c r="E141" s="612" t="s">
        <v>1448</v>
      </c>
      <c r="F141" s="612" t="s">
        <v>1471</v>
      </c>
      <c r="G141" s="612" t="s">
        <v>1477</v>
      </c>
      <c r="H141" s="639" t="s">
        <v>1479</v>
      </c>
      <c r="I141" s="612"/>
      <c r="J141" s="627" t="s">
        <v>1191</v>
      </c>
      <c r="K141" s="628" t="s">
        <v>1480</v>
      </c>
      <c r="L141" s="629" t="s">
        <v>5050</v>
      </c>
      <c r="M141" s="630" t="s">
        <v>1481</v>
      </c>
      <c r="N141" s="670"/>
      <c r="O141" s="629"/>
      <c r="P141" s="629"/>
      <c r="Q141" s="629"/>
      <c r="R141" s="631"/>
      <c r="S141" s="632" t="s">
        <v>7239</v>
      </c>
      <c r="T141" s="633" t="s">
        <v>1176</v>
      </c>
      <c r="U141" s="977" t="s">
        <v>1821</v>
      </c>
      <c r="V141" s="634" t="s">
        <v>7508</v>
      </c>
    </row>
    <row r="142" spans="2:22" ht="36" outlineLevel="1">
      <c r="B142" s="612" t="s">
        <v>1380</v>
      </c>
      <c r="C142" s="612" t="s">
        <v>1429</v>
      </c>
      <c r="D142" s="612" t="s">
        <v>1431</v>
      </c>
      <c r="E142" s="612" t="s">
        <v>1448</v>
      </c>
      <c r="F142" s="612" t="s">
        <v>1471</v>
      </c>
      <c r="G142" s="612" t="s">
        <v>1482</v>
      </c>
      <c r="H142" s="612"/>
      <c r="I142" s="612"/>
      <c r="J142" s="627" t="s">
        <v>1176</v>
      </c>
      <c r="K142" s="628" t="s">
        <v>1483</v>
      </c>
      <c r="L142" s="629" t="s">
        <v>4094</v>
      </c>
      <c r="M142" s="630"/>
      <c r="N142" s="670" t="s">
        <v>3882</v>
      </c>
      <c r="O142" s="629" t="s">
        <v>1176</v>
      </c>
      <c r="P142" s="635" t="s">
        <v>2865</v>
      </c>
      <c r="Q142" s="629" t="s">
        <v>834</v>
      </c>
      <c r="R142" s="651" t="s">
        <v>6082</v>
      </c>
      <c r="S142" s="652" t="s">
        <v>1483</v>
      </c>
      <c r="T142" s="653" t="s">
        <v>1176</v>
      </c>
      <c r="U142" s="981" t="s">
        <v>1821</v>
      </c>
      <c r="V142" s="654" t="s">
        <v>4094</v>
      </c>
    </row>
    <row r="143" spans="2:22" outlineLevel="1">
      <c r="B143" s="612" t="s">
        <v>1380</v>
      </c>
      <c r="C143" s="612" t="s">
        <v>1429</v>
      </c>
      <c r="D143" s="612" t="s">
        <v>1431</v>
      </c>
      <c r="E143" s="612" t="s">
        <v>1448</v>
      </c>
      <c r="F143" s="612" t="s">
        <v>1471</v>
      </c>
      <c r="G143" s="612"/>
      <c r="H143" s="612"/>
      <c r="I143" s="612"/>
      <c r="J143" s="627" t="s">
        <v>1195</v>
      </c>
      <c r="K143" s="628" t="s">
        <v>1472</v>
      </c>
      <c r="L143" s="629" t="s">
        <v>4091</v>
      </c>
      <c r="M143" s="630" t="s">
        <v>1382</v>
      </c>
      <c r="N143" s="1119" t="s">
        <v>5604</v>
      </c>
      <c r="O143" s="629" t="s">
        <v>1191</v>
      </c>
      <c r="P143" s="629" t="s">
        <v>41</v>
      </c>
      <c r="Q143" s="629" t="s">
        <v>1382</v>
      </c>
      <c r="R143" s="783" t="s">
        <v>8012</v>
      </c>
      <c r="S143" s="632" t="s">
        <v>1472</v>
      </c>
      <c r="T143" s="633" t="s">
        <v>1195</v>
      </c>
      <c r="U143" s="977" t="s">
        <v>1821</v>
      </c>
      <c r="V143" s="634" t="s">
        <v>4091</v>
      </c>
    </row>
    <row r="144" spans="2:22" outlineLevel="1">
      <c r="B144" s="612" t="s">
        <v>1380</v>
      </c>
      <c r="C144" s="612" t="s">
        <v>1429</v>
      </c>
      <c r="D144" s="612" t="s">
        <v>1431</v>
      </c>
      <c r="E144" s="612" t="s">
        <v>1448</v>
      </c>
      <c r="F144" s="612" t="s">
        <v>1471</v>
      </c>
      <c r="G144" s="612" t="s">
        <v>1398</v>
      </c>
      <c r="H144" s="612"/>
      <c r="I144" s="612"/>
      <c r="J144" s="627" t="s">
        <v>1191</v>
      </c>
      <c r="K144" s="628" t="s">
        <v>1473</v>
      </c>
      <c r="L144" s="629" t="s">
        <v>4092</v>
      </c>
      <c r="M144" s="630" t="s">
        <v>1474</v>
      </c>
      <c r="N144" s="670"/>
      <c r="O144" s="629"/>
      <c r="P144" s="629"/>
      <c r="Q144" s="629"/>
      <c r="R144" s="631"/>
      <c r="S144" s="632" t="s">
        <v>7237</v>
      </c>
      <c r="T144" s="633" t="s">
        <v>1191</v>
      </c>
      <c r="U144" s="977" t="s">
        <v>1821</v>
      </c>
      <c r="V144" s="634" t="s">
        <v>7406</v>
      </c>
    </row>
    <row r="145" spans="2:22" outlineLevel="1">
      <c r="B145" s="612" t="s">
        <v>1380</v>
      </c>
      <c r="C145" s="612" t="s">
        <v>1429</v>
      </c>
      <c r="D145" s="612" t="s">
        <v>1431</v>
      </c>
      <c r="E145" s="612" t="s">
        <v>1448</v>
      </c>
      <c r="F145" s="612" t="s">
        <v>1471</v>
      </c>
      <c r="G145" s="612" t="s">
        <v>1463</v>
      </c>
      <c r="H145" s="612"/>
      <c r="I145" s="612"/>
      <c r="J145" s="627" t="s">
        <v>1176</v>
      </c>
      <c r="K145" s="628" t="s">
        <v>1475</v>
      </c>
      <c r="L145" s="629" t="s">
        <v>4093</v>
      </c>
      <c r="M145" s="630"/>
      <c r="N145" s="1123" t="s">
        <v>5599</v>
      </c>
      <c r="O145" s="656" t="s">
        <v>1176</v>
      </c>
      <c r="P145" s="629" t="s">
        <v>41</v>
      </c>
      <c r="Q145" s="657" t="s">
        <v>1488</v>
      </c>
      <c r="R145" s="630"/>
      <c r="S145" s="636" t="s">
        <v>1475</v>
      </c>
      <c r="T145" s="658" t="s">
        <v>1176</v>
      </c>
      <c r="U145" s="982" t="s">
        <v>1821</v>
      </c>
      <c r="V145" s="659" t="s">
        <v>4093</v>
      </c>
    </row>
    <row r="146" spans="2:22" outlineLevel="1">
      <c r="B146" s="612" t="s">
        <v>1380</v>
      </c>
      <c r="C146" s="612" t="s">
        <v>1429</v>
      </c>
      <c r="D146" s="612" t="s">
        <v>1431</v>
      </c>
      <c r="E146" s="612" t="s">
        <v>1448</v>
      </c>
      <c r="F146" s="612" t="s">
        <v>1471</v>
      </c>
      <c r="G146" s="612" t="s">
        <v>1477</v>
      </c>
      <c r="H146" s="612"/>
      <c r="I146" s="612"/>
      <c r="J146" s="627" t="s">
        <v>1191</v>
      </c>
      <c r="K146" s="628" t="s">
        <v>1478</v>
      </c>
      <c r="L146" s="629" t="s">
        <v>5049</v>
      </c>
      <c r="M146" s="630"/>
      <c r="N146" s="670"/>
      <c r="O146" s="629"/>
      <c r="P146" s="629"/>
      <c r="Q146" s="629"/>
      <c r="R146" s="631"/>
      <c r="S146" s="632" t="s">
        <v>7238</v>
      </c>
      <c r="T146" s="633" t="s">
        <v>1191</v>
      </c>
      <c r="U146" s="977" t="s">
        <v>1821</v>
      </c>
      <c r="V146" s="634" t="s">
        <v>7507</v>
      </c>
    </row>
    <row r="147" spans="2:22" outlineLevel="1">
      <c r="B147" s="612" t="s">
        <v>1380</v>
      </c>
      <c r="C147" s="612" t="s">
        <v>1429</v>
      </c>
      <c r="D147" s="612" t="s">
        <v>1431</v>
      </c>
      <c r="E147" s="612" t="s">
        <v>1448</v>
      </c>
      <c r="F147" s="612" t="s">
        <v>1471</v>
      </c>
      <c r="G147" s="612" t="s">
        <v>1477</v>
      </c>
      <c r="H147" s="639" t="s">
        <v>1479</v>
      </c>
      <c r="I147" s="612"/>
      <c r="J147" s="627" t="s">
        <v>1191</v>
      </c>
      <c r="K147" s="628" t="s">
        <v>1480</v>
      </c>
      <c r="L147" s="629" t="s">
        <v>5050</v>
      </c>
      <c r="M147" s="630" t="s">
        <v>1481</v>
      </c>
      <c r="N147" s="670"/>
      <c r="O147" s="629"/>
      <c r="P147" s="629"/>
      <c r="Q147" s="629"/>
      <c r="R147" s="631"/>
      <c r="S147" s="632" t="s">
        <v>7239</v>
      </c>
      <c r="T147" s="633" t="s">
        <v>1176</v>
      </c>
      <c r="U147" s="977" t="s">
        <v>1821</v>
      </c>
      <c r="V147" s="634" t="s">
        <v>7508</v>
      </c>
    </row>
    <row r="148" spans="2:22" ht="36" outlineLevel="1">
      <c r="B148" s="612" t="s">
        <v>1380</v>
      </c>
      <c r="C148" s="612" t="s">
        <v>1429</v>
      </c>
      <c r="D148" s="612" t="s">
        <v>1431</v>
      </c>
      <c r="E148" s="612" t="s">
        <v>1448</v>
      </c>
      <c r="F148" s="612" t="s">
        <v>1471</v>
      </c>
      <c r="G148" s="612" t="s">
        <v>1482</v>
      </c>
      <c r="H148" s="612"/>
      <c r="I148" s="612"/>
      <c r="J148" s="627" t="s">
        <v>1176</v>
      </c>
      <c r="K148" s="628" t="s">
        <v>1483</v>
      </c>
      <c r="L148" s="629" t="s">
        <v>4094</v>
      </c>
      <c r="M148" s="630"/>
      <c r="N148" s="670" t="s">
        <v>3884</v>
      </c>
      <c r="O148" s="629" t="s">
        <v>1176</v>
      </c>
      <c r="P148" s="635" t="s">
        <v>2866</v>
      </c>
      <c r="Q148" s="629" t="s">
        <v>789</v>
      </c>
      <c r="R148" s="651" t="s">
        <v>6083</v>
      </c>
      <c r="S148" s="652" t="s">
        <v>1483</v>
      </c>
      <c r="T148" s="653" t="s">
        <v>1176</v>
      </c>
      <c r="U148" s="981" t="s">
        <v>1821</v>
      </c>
      <c r="V148" s="654" t="s">
        <v>4094</v>
      </c>
    </row>
    <row r="149" spans="2:22" outlineLevel="1">
      <c r="B149" s="612" t="s">
        <v>1380</v>
      </c>
      <c r="C149" s="612" t="s">
        <v>1429</v>
      </c>
      <c r="D149" s="612" t="s">
        <v>1431</v>
      </c>
      <c r="E149" s="612" t="s">
        <v>1448</v>
      </c>
      <c r="F149" s="612" t="s">
        <v>1471</v>
      </c>
      <c r="G149" s="612"/>
      <c r="H149" s="612"/>
      <c r="I149" s="612"/>
      <c r="J149" s="627" t="s">
        <v>1195</v>
      </c>
      <c r="K149" s="628" t="s">
        <v>1472</v>
      </c>
      <c r="L149" s="629" t="s">
        <v>4091</v>
      </c>
      <c r="M149" s="630" t="s">
        <v>1382</v>
      </c>
      <c r="N149" s="1119" t="s">
        <v>5605</v>
      </c>
      <c r="O149" s="629" t="s">
        <v>1191</v>
      </c>
      <c r="P149" s="629" t="s">
        <v>41</v>
      </c>
      <c r="Q149" s="629" t="s">
        <v>1382</v>
      </c>
      <c r="R149" s="783" t="s">
        <v>8011</v>
      </c>
      <c r="S149" s="632" t="s">
        <v>1472</v>
      </c>
      <c r="T149" s="633" t="s">
        <v>1195</v>
      </c>
      <c r="U149" s="977" t="s">
        <v>1821</v>
      </c>
      <c r="V149" s="634" t="s">
        <v>4091</v>
      </c>
    </row>
    <row r="150" spans="2:22" outlineLevel="1">
      <c r="B150" s="612" t="s">
        <v>1380</v>
      </c>
      <c r="C150" s="612" t="s">
        <v>1429</v>
      </c>
      <c r="D150" s="612" t="s">
        <v>1431</v>
      </c>
      <c r="E150" s="612" t="s">
        <v>1448</v>
      </c>
      <c r="F150" s="612" t="s">
        <v>1471</v>
      </c>
      <c r="G150" s="612" t="s">
        <v>1398</v>
      </c>
      <c r="H150" s="612"/>
      <c r="I150" s="612"/>
      <c r="J150" s="627" t="s">
        <v>1191</v>
      </c>
      <c r="K150" s="628" t="s">
        <v>1473</v>
      </c>
      <c r="L150" s="629" t="s">
        <v>4092</v>
      </c>
      <c r="M150" s="630" t="s">
        <v>1474</v>
      </c>
      <c r="N150" s="670"/>
      <c r="O150" s="629"/>
      <c r="P150" s="629"/>
      <c r="Q150" s="629"/>
      <c r="R150" s="631"/>
      <c r="S150" s="632" t="s">
        <v>7237</v>
      </c>
      <c r="T150" s="633" t="s">
        <v>1191</v>
      </c>
      <c r="U150" s="977" t="s">
        <v>1821</v>
      </c>
      <c r="V150" s="634" t="s">
        <v>7406</v>
      </c>
    </row>
    <row r="151" spans="2:22" outlineLevel="1">
      <c r="B151" s="612" t="s">
        <v>1380</v>
      </c>
      <c r="C151" s="612" t="s">
        <v>1429</v>
      </c>
      <c r="D151" s="612" t="s">
        <v>1431</v>
      </c>
      <c r="E151" s="612" t="s">
        <v>1448</v>
      </c>
      <c r="F151" s="612" t="s">
        <v>1471</v>
      </c>
      <c r="G151" s="612" t="s">
        <v>1463</v>
      </c>
      <c r="H151" s="612"/>
      <c r="I151" s="612"/>
      <c r="J151" s="627" t="s">
        <v>1176</v>
      </c>
      <c r="K151" s="628" t="s">
        <v>1475</v>
      </c>
      <c r="L151" s="629" t="s">
        <v>4093</v>
      </c>
      <c r="M151" s="630"/>
      <c r="N151" s="1123" t="s">
        <v>5599</v>
      </c>
      <c r="O151" s="656" t="s">
        <v>1176</v>
      </c>
      <c r="P151" s="629" t="s">
        <v>41</v>
      </c>
      <c r="Q151" s="657" t="s">
        <v>1489</v>
      </c>
      <c r="R151" s="630"/>
      <c r="S151" s="636" t="s">
        <v>1475</v>
      </c>
      <c r="T151" s="658" t="s">
        <v>1176</v>
      </c>
      <c r="U151" s="982" t="s">
        <v>1821</v>
      </c>
      <c r="V151" s="659" t="s">
        <v>4093</v>
      </c>
    </row>
    <row r="152" spans="2:22" outlineLevel="1">
      <c r="B152" s="612" t="s">
        <v>1380</v>
      </c>
      <c r="C152" s="612" t="s">
        <v>1429</v>
      </c>
      <c r="D152" s="612" t="s">
        <v>1431</v>
      </c>
      <c r="E152" s="612" t="s">
        <v>1448</v>
      </c>
      <c r="F152" s="612" t="s">
        <v>1471</v>
      </c>
      <c r="G152" s="612" t="s">
        <v>1477</v>
      </c>
      <c r="H152" s="612"/>
      <c r="I152" s="612"/>
      <c r="J152" s="627" t="s">
        <v>1191</v>
      </c>
      <c r="K152" s="628" t="s">
        <v>1478</v>
      </c>
      <c r="L152" s="629" t="s">
        <v>5049</v>
      </c>
      <c r="M152" s="630"/>
      <c r="N152" s="670"/>
      <c r="O152" s="629"/>
      <c r="P152" s="629"/>
      <c r="Q152" s="629"/>
      <c r="R152" s="631"/>
      <c r="S152" s="632" t="s">
        <v>7238</v>
      </c>
      <c r="T152" s="633" t="s">
        <v>1191</v>
      </c>
      <c r="U152" s="977" t="s">
        <v>1821</v>
      </c>
      <c r="V152" s="634" t="s">
        <v>7507</v>
      </c>
    </row>
    <row r="153" spans="2:22" outlineLevel="1">
      <c r="B153" s="612" t="s">
        <v>1380</v>
      </c>
      <c r="C153" s="612" t="s">
        <v>1429</v>
      </c>
      <c r="D153" s="612" t="s">
        <v>1431</v>
      </c>
      <c r="E153" s="612" t="s">
        <v>1448</v>
      </c>
      <c r="F153" s="612" t="s">
        <v>1471</v>
      </c>
      <c r="G153" s="612" t="s">
        <v>1477</v>
      </c>
      <c r="H153" s="639" t="s">
        <v>1479</v>
      </c>
      <c r="I153" s="612"/>
      <c r="J153" s="627" t="s">
        <v>1191</v>
      </c>
      <c r="K153" s="628" t="s">
        <v>1480</v>
      </c>
      <c r="L153" s="629" t="s">
        <v>5050</v>
      </c>
      <c r="M153" s="630" t="s">
        <v>1481</v>
      </c>
      <c r="N153" s="670"/>
      <c r="O153" s="629"/>
      <c r="P153" s="629"/>
      <c r="Q153" s="629"/>
      <c r="R153" s="631"/>
      <c r="S153" s="632" t="s">
        <v>7239</v>
      </c>
      <c r="T153" s="633" t="s">
        <v>1176</v>
      </c>
      <c r="U153" s="977" t="s">
        <v>1821</v>
      </c>
      <c r="V153" s="634" t="s">
        <v>7508</v>
      </c>
    </row>
    <row r="154" spans="2:22" ht="36" outlineLevel="1">
      <c r="B154" s="612" t="s">
        <v>1380</v>
      </c>
      <c r="C154" s="612" t="s">
        <v>1429</v>
      </c>
      <c r="D154" s="612" t="s">
        <v>1431</v>
      </c>
      <c r="E154" s="612" t="s">
        <v>1448</v>
      </c>
      <c r="F154" s="612" t="s">
        <v>1471</v>
      </c>
      <c r="G154" s="612" t="s">
        <v>1482</v>
      </c>
      <c r="H154" s="612"/>
      <c r="I154" s="612"/>
      <c r="J154" s="627" t="s">
        <v>1176</v>
      </c>
      <c r="K154" s="628" t="s">
        <v>1483</v>
      </c>
      <c r="L154" s="629" t="s">
        <v>4094</v>
      </c>
      <c r="M154" s="630"/>
      <c r="N154" s="670" t="s">
        <v>3886</v>
      </c>
      <c r="O154" s="629" t="s">
        <v>1176</v>
      </c>
      <c r="P154" s="635" t="s">
        <v>2867</v>
      </c>
      <c r="Q154" s="629" t="s">
        <v>834</v>
      </c>
      <c r="R154" s="651" t="s">
        <v>6084</v>
      </c>
      <c r="S154" s="652" t="s">
        <v>1483</v>
      </c>
      <c r="T154" s="653" t="s">
        <v>1176</v>
      </c>
      <c r="U154" s="981" t="s">
        <v>1821</v>
      </c>
      <c r="V154" s="654" t="s">
        <v>4094</v>
      </c>
    </row>
    <row r="155" spans="2:22" outlineLevel="1">
      <c r="B155" s="612" t="s">
        <v>1380</v>
      </c>
      <c r="C155" s="612" t="s">
        <v>1429</v>
      </c>
      <c r="D155" s="612" t="s">
        <v>1431</v>
      </c>
      <c r="E155" s="612" t="s">
        <v>1448</v>
      </c>
      <c r="F155" s="612" t="s">
        <v>1471</v>
      </c>
      <c r="G155" s="612"/>
      <c r="H155" s="612"/>
      <c r="I155" s="612"/>
      <c r="J155" s="627" t="s">
        <v>1195</v>
      </c>
      <c r="K155" s="628" t="s">
        <v>1472</v>
      </c>
      <c r="L155" s="629" t="s">
        <v>4091</v>
      </c>
      <c r="M155" s="630" t="s">
        <v>1382</v>
      </c>
      <c r="N155" s="1119" t="s">
        <v>5606</v>
      </c>
      <c r="O155" s="629" t="s">
        <v>1191</v>
      </c>
      <c r="P155" s="629" t="s">
        <v>41</v>
      </c>
      <c r="Q155" s="629" t="s">
        <v>1382</v>
      </c>
      <c r="R155" s="783" t="s">
        <v>8013</v>
      </c>
      <c r="S155" s="632" t="s">
        <v>1472</v>
      </c>
      <c r="T155" s="633" t="s">
        <v>1195</v>
      </c>
      <c r="U155" s="977" t="s">
        <v>1821</v>
      </c>
      <c r="V155" s="634" t="s">
        <v>4091</v>
      </c>
    </row>
    <row r="156" spans="2:22" outlineLevel="1">
      <c r="B156" s="612" t="s">
        <v>1380</v>
      </c>
      <c r="C156" s="612" t="s">
        <v>1429</v>
      </c>
      <c r="D156" s="612" t="s">
        <v>1431</v>
      </c>
      <c r="E156" s="612" t="s">
        <v>1448</v>
      </c>
      <c r="F156" s="612" t="s">
        <v>1471</v>
      </c>
      <c r="G156" s="612" t="s">
        <v>1398</v>
      </c>
      <c r="H156" s="612"/>
      <c r="I156" s="612"/>
      <c r="J156" s="627" t="s">
        <v>1191</v>
      </c>
      <c r="K156" s="628" t="s">
        <v>1473</v>
      </c>
      <c r="L156" s="629" t="s">
        <v>4092</v>
      </c>
      <c r="M156" s="630" t="s">
        <v>1474</v>
      </c>
      <c r="N156" s="670"/>
      <c r="O156" s="629"/>
      <c r="P156" s="629"/>
      <c r="Q156" s="629"/>
      <c r="R156" s="631"/>
      <c r="S156" s="632" t="s">
        <v>7237</v>
      </c>
      <c r="T156" s="633" t="s">
        <v>1191</v>
      </c>
      <c r="U156" s="977" t="s">
        <v>1821</v>
      </c>
      <c r="V156" s="634" t="s">
        <v>7406</v>
      </c>
    </row>
    <row r="157" spans="2:22" outlineLevel="1">
      <c r="B157" s="612" t="s">
        <v>1380</v>
      </c>
      <c r="C157" s="612" t="s">
        <v>1429</v>
      </c>
      <c r="D157" s="612" t="s">
        <v>1431</v>
      </c>
      <c r="E157" s="612" t="s">
        <v>1448</v>
      </c>
      <c r="F157" s="612" t="s">
        <v>1471</v>
      </c>
      <c r="G157" s="612" t="s">
        <v>1463</v>
      </c>
      <c r="H157" s="612"/>
      <c r="I157" s="612"/>
      <c r="J157" s="627" t="s">
        <v>1176</v>
      </c>
      <c r="K157" s="628" t="s">
        <v>1475</v>
      </c>
      <c r="L157" s="629" t="s">
        <v>4093</v>
      </c>
      <c r="M157" s="630"/>
      <c r="N157" s="1123" t="s">
        <v>5599</v>
      </c>
      <c r="O157" s="656" t="s">
        <v>1176</v>
      </c>
      <c r="P157" s="629" t="s">
        <v>41</v>
      </c>
      <c r="Q157" s="657" t="s">
        <v>1490</v>
      </c>
      <c r="R157" s="630"/>
      <c r="S157" s="636" t="s">
        <v>1475</v>
      </c>
      <c r="T157" s="658" t="s">
        <v>1176</v>
      </c>
      <c r="U157" s="982" t="s">
        <v>1821</v>
      </c>
      <c r="V157" s="659" t="s">
        <v>4093</v>
      </c>
    </row>
    <row r="158" spans="2:22" outlineLevel="1">
      <c r="B158" s="612" t="s">
        <v>1380</v>
      </c>
      <c r="C158" s="612" t="s">
        <v>1429</v>
      </c>
      <c r="D158" s="612" t="s">
        <v>1431</v>
      </c>
      <c r="E158" s="612" t="s">
        <v>1448</v>
      </c>
      <c r="F158" s="612" t="s">
        <v>1471</v>
      </c>
      <c r="G158" s="612" t="s">
        <v>1477</v>
      </c>
      <c r="H158" s="612"/>
      <c r="I158" s="612"/>
      <c r="J158" s="627" t="s">
        <v>1191</v>
      </c>
      <c r="K158" s="628" t="s">
        <v>1478</v>
      </c>
      <c r="L158" s="629" t="s">
        <v>5049</v>
      </c>
      <c r="M158" s="630"/>
      <c r="N158" s="670"/>
      <c r="O158" s="629"/>
      <c r="P158" s="629"/>
      <c r="Q158" s="629"/>
      <c r="R158" s="631"/>
      <c r="S158" s="632" t="s">
        <v>7238</v>
      </c>
      <c r="T158" s="633" t="s">
        <v>1191</v>
      </c>
      <c r="U158" s="977" t="s">
        <v>1821</v>
      </c>
      <c r="V158" s="634" t="s">
        <v>7507</v>
      </c>
    </row>
    <row r="159" spans="2:22" outlineLevel="1">
      <c r="B159" s="612" t="s">
        <v>1380</v>
      </c>
      <c r="C159" s="612" t="s">
        <v>1429</v>
      </c>
      <c r="D159" s="612" t="s">
        <v>1431</v>
      </c>
      <c r="E159" s="612" t="s">
        <v>1448</v>
      </c>
      <c r="F159" s="612" t="s">
        <v>1471</v>
      </c>
      <c r="G159" s="612" t="s">
        <v>1477</v>
      </c>
      <c r="H159" s="639" t="s">
        <v>1479</v>
      </c>
      <c r="I159" s="612"/>
      <c r="J159" s="627" t="s">
        <v>1191</v>
      </c>
      <c r="K159" s="628" t="s">
        <v>1480</v>
      </c>
      <c r="L159" s="629" t="s">
        <v>5050</v>
      </c>
      <c r="M159" s="630" t="s">
        <v>1481</v>
      </c>
      <c r="N159" s="670"/>
      <c r="O159" s="629"/>
      <c r="P159" s="629"/>
      <c r="Q159" s="629"/>
      <c r="R159" s="631"/>
      <c r="S159" s="632" t="s">
        <v>7239</v>
      </c>
      <c r="T159" s="633" t="s">
        <v>1176</v>
      </c>
      <c r="U159" s="977" t="s">
        <v>1821</v>
      </c>
      <c r="V159" s="634" t="s">
        <v>7508</v>
      </c>
    </row>
    <row r="160" spans="2:22" outlineLevel="1">
      <c r="B160" s="612" t="s">
        <v>1380</v>
      </c>
      <c r="C160" s="612" t="s">
        <v>1429</v>
      </c>
      <c r="D160" s="612" t="s">
        <v>1431</v>
      </c>
      <c r="E160" s="612" t="s">
        <v>1448</v>
      </c>
      <c r="F160" s="612" t="s">
        <v>1471</v>
      </c>
      <c r="G160" s="612" t="s">
        <v>1482</v>
      </c>
      <c r="H160" s="612"/>
      <c r="I160" s="612"/>
      <c r="J160" s="627" t="s">
        <v>1176</v>
      </c>
      <c r="K160" s="628" t="s">
        <v>1483</v>
      </c>
      <c r="L160" s="629" t="s">
        <v>4094</v>
      </c>
      <c r="M160" s="630"/>
      <c r="N160" s="670" t="s">
        <v>3889</v>
      </c>
      <c r="O160" s="629" t="s">
        <v>1176</v>
      </c>
      <c r="P160" s="635" t="s">
        <v>2868</v>
      </c>
      <c r="Q160" s="629" t="s">
        <v>794</v>
      </c>
      <c r="R160" s="651" t="s">
        <v>8014</v>
      </c>
      <c r="S160" s="652" t="s">
        <v>1483</v>
      </c>
      <c r="T160" s="653" t="s">
        <v>1176</v>
      </c>
      <c r="U160" s="981" t="s">
        <v>1821</v>
      </c>
      <c r="V160" s="654" t="s">
        <v>4094</v>
      </c>
    </row>
    <row r="161" spans="2:22" outlineLevel="1">
      <c r="B161" s="612" t="s">
        <v>1380</v>
      </c>
      <c r="C161" s="612" t="s">
        <v>1429</v>
      </c>
      <c r="D161" s="612" t="s">
        <v>1431</v>
      </c>
      <c r="E161" s="612" t="s">
        <v>1448</v>
      </c>
      <c r="F161" s="612" t="s">
        <v>1471</v>
      </c>
      <c r="G161" s="612"/>
      <c r="H161" s="612"/>
      <c r="I161" s="612"/>
      <c r="J161" s="627" t="s">
        <v>1195</v>
      </c>
      <c r="K161" s="628" t="s">
        <v>1472</v>
      </c>
      <c r="L161" s="629" t="s">
        <v>4091</v>
      </c>
      <c r="M161" s="630" t="s">
        <v>1382</v>
      </c>
      <c r="N161" s="1119" t="s">
        <v>5607</v>
      </c>
      <c r="O161" s="629" t="s">
        <v>1191</v>
      </c>
      <c r="P161" s="629" t="s">
        <v>41</v>
      </c>
      <c r="Q161" s="629" t="s">
        <v>1382</v>
      </c>
      <c r="R161" s="783" t="s">
        <v>8015</v>
      </c>
      <c r="S161" s="632" t="s">
        <v>1472</v>
      </c>
      <c r="T161" s="633" t="s">
        <v>1195</v>
      </c>
      <c r="U161" s="977" t="s">
        <v>1821</v>
      </c>
      <c r="V161" s="634" t="s">
        <v>4091</v>
      </c>
    </row>
    <row r="162" spans="2:22" outlineLevel="1">
      <c r="B162" s="612" t="s">
        <v>1380</v>
      </c>
      <c r="C162" s="612" t="s">
        <v>1429</v>
      </c>
      <c r="D162" s="612" t="s">
        <v>1431</v>
      </c>
      <c r="E162" s="612" t="s">
        <v>1448</v>
      </c>
      <c r="F162" s="612" t="s">
        <v>1471</v>
      </c>
      <c r="G162" s="612" t="s">
        <v>1398</v>
      </c>
      <c r="H162" s="612"/>
      <c r="I162" s="612"/>
      <c r="J162" s="627" t="s">
        <v>1191</v>
      </c>
      <c r="K162" s="628" t="s">
        <v>1473</v>
      </c>
      <c r="L162" s="629" t="s">
        <v>4092</v>
      </c>
      <c r="M162" s="630" t="s">
        <v>1474</v>
      </c>
      <c r="N162" s="670"/>
      <c r="O162" s="629"/>
      <c r="P162" s="629"/>
      <c r="Q162" s="629"/>
      <c r="R162" s="631"/>
      <c r="S162" s="632" t="s">
        <v>7237</v>
      </c>
      <c r="T162" s="633" t="s">
        <v>1191</v>
      </c>
      <c r="U162" s="977" t="s">
        <v>1821</v>
      </c>
      <c r="V162" s="634" t="s">
        <v>7406</v>
      </c>
    </row>
    <row r="163" spans="2:22" outlineLevel="1">
      <c r="B163" s="612" t="s">
        <v>1380</v>
      </c>
      <c r="C163" s="612" t="s">
        <v>1429</v>
      </c>
      <c r="D163" s="612" t="s">
        <v>1431</v>
      </c>
      <c r="E163" s="612" t="s">
        <v>1448</v>
      </c>
      <c r="F163" s="612" t="s">
        <v>1471</v>
      </c>
      <c r="G163" s="612" t="s">
        <v>1463</v>
      </c>
      <c r="H163" s="612"/>
      <c r="I163" s="612"/>
      <c r="J163" s="627" t="s">
        <v>1176</v>
      </c>
      <c r="K163" s="628" t="s">
        <v>1475</v>
      </c>
      <c r="L163" s="629" t="s">
        <v>4093</v>
      </c>
      <c r="M163" s="630"/>
      <c r="N163" s="1123" t="s">
        <v>5599</v>
      </c>
      <c r="O163" s="656" t="s">
        <v>1176</v>
      </c>
      <c r="P163" s="629" t="s">
        <v>41</v>
      </c>
      <c r="Q163" s="657" t="s">
        <v>1491</v>
      </c>
      <c r="R163" s="630"/>
      <c r="S163" s="636" t="s">
        <v>1475</v>
      </c>
      <c r="T163" s="658" t="s">
        <v>1176</v>
      </c>
      <c r="U163" s="982" t="s">
        <v>1821</v>
      </c>
      <c r="V163" s="659" t="s">
        <v>4093</v>
      </c>
    </row>
    <row r="164" spans="2:22" outlineLevel="1">
      <c r="B164" s="612" t="s">
        <v>1380</v>
      </c>
      <c r="C164" s="612" t="s">
        <v>1429</v>
      </c>
      <c r="D164" s="612" t="s">
        <v>1431</v>
      </c>
      <c r="E164" s="612" t="s">
        <v>1448</v>
      </c>
      <c r="F164" s="612" t="s">
        <v>1471</v>
      </c>
      <c r="G164" s="612" t="s">
        <v>1477</v>
      </c>
      <c r="H164" s="612"/>
      <c r="I164" s="612"/>
      <c r="J164" s="627" t="s">
        <v>1191</v>
      </c>
      <c r="K164" s="628" t="s">
        <v>1478</v>
      </c>
      <c r="L164" s="629" t="s">
        <v>5049</v>
      </c>
      <c r="M164" s="630"/>
      <c r="N164" s="670"/>
      <c r="O164" s="629"/>
      <c r="P164" s="629"/>
      <c r="Q164" s="629"/>
      <c r="R164" s="631"/>
      <c r="S164" s="632" t="s">
        <v>7238</v>
      </c>
      <c r="T164" s="633" t="s">
        <v>1191</v>
      </c>
      <c r="U164" s="977" t="s">
        <v>1821</v>
      </c>
      <c r="V164" s="634" t="s">
        <v>7507</v>
      </c>
    </row>
    <row r="165" spans="2:22" outlineLevel="1">
      <c r="B165" s="612" t="s">
        <v>1380</v>
      </c>
      <c r="C165" s="612" t="s">
        <v>1429</v>
      </c>
      <c r="D165" s="612" t="s">
        <v>1431</v>
      </c>
      <c r="E165" s="612" t="s">
        <v>1448</v>
      </c>
      <c r="F165" s="612" t="s">
        <v>1471</v>
      </c>
      <c r="G165" s="612" t="s">
        <v>1477</v>
      </c>
      <c r="H165" s="639" t="s">
        <v>1479</v>
      </c>
      <c r="I165" s="612"/>
      <c r="J165" s="627" t="s">
        <v>1191</v>
      </c>
      <c r="K165" s="628" t="s">
        <v>1480</v>
      </c>
      <c r="L165" s="629" t="s">
        <v>5050</v>
      </c>
      <c r="M165" s="630" t="s">
        <v>1481</v>
      </c>
      <c r="N165" s="670"/>
      <c r="O165" s="629"/>
      <c r="P165" s="629"/>
      <c r="Q165" s="629"/>
      <c r="R165" s="631"/>
      <c r="S165" s="632" t="s">
        <v>7239</v>
      </c>
      <c r="T165" s="633" t="s">
        <v>1176</v>
      </c>
      <c r="U165" s="977" t="s">
        <v>1821</v>
      </c>
      <c r="V165" s="634" t="s">
        <v>7508</v>
      </c>
    </row>
    <row r="166" spans="2:22" ht="24" outlineLevel="1">
      <c r="B166" s="612" t="s">
        <v>1380</v>
      </c>
      <c r="C166" s="612" t="s">
        <v>1429</v>
      </c>
      <c r="D166" s="612" t="s">
        <v>1431</v>
      </c>
      <c r="E166" s="612" t="s">
        <v>1448</v>
      </c>
      <c r="F166" s="612" t="s">
        <v>1471</v>
      </c>
      <c r="G166" s="612" t="s">
        <v>1482</v>
      </c>
      <c r="H166" s="612"/>
      <c r="I166" s="612"/>
      <c r="J166" s="627" t="s">
        <v>1176</v>
      </c>
      <c r="K166" s="628" t="s">
        <v>1483</v>
      </c>
      <c r="L166" s="629" t="s">
        <v>4094</v>
      </c>
      <c r="M166" s="630"/>
      <c r="N166" s="670" t="s">
        <v>3890</v>
      </c>
      <c r="O166" s="629" t="s">
        <v>1176</v>
      </c>
      <c r="P166" s="635" t="s">
        <v>2869</v>
      </c>
      <c r="Q166" s="629" t="s">
        <v>789</v>
      </c>
      <c r="R166" s="651" t="s">
        <v>6085</v>
      </c>
      <c r="S166" s="652" t="s">
        <v>1483</v>
      </c>
      <c r="T166" s="653" t="s">
        <v>1176</v>
      </c>
      <c r="U166" s="981" t="s">
        <v>1821</v>
      </c>
      <c r="V166" s="654" t="s">
        <v>4094</v>
      </c>
    </row>
    <row r="167" spans="2:22" outlineLevel="1">
      <c r="B167" s="612" t="s">
        <v>1380</v>
      </c>
      <c r="C167" s="612" t="s">
        <v>1429</v>
      </c>
      <c r="D167" s="612" t="s">
        <v>1431</v>
      </c>
      <c r="E167" s="612" t="s">
        <v>1448</v>
      </c>
      <c r="F167" s="612" t="s">
        <v>1471</v>
      </c>
      <c r="G167" s="612"/>
      <c r="H167" s="612"/>
      <c r="I167" s="612"/>
      <c r="J167" s="627" t="s">
        <v>1195</v>
      </c>
      <c r="K167" s="628" t="s">
        <v>1472</v>
      </c>
      <c r="L167" s="629" t="s">
        <v>4091</v>
      </c>
      <c r="M167" s="630" t="s">
        <v>1382</v>
      </c>
      <c r="N167" s="1119" t="s">
        <v>5608</v>
      </c>
      <c r="O167" s="629" t="s">
        <v>1191</v>
      </c>
      <c r="P167" s="629" t="s">
        <v>41</v>
      </c>
      <c r="Q167" s="629" t="s">
        <v>1382</v>
      </c>
      <c r="R167" s="782" t="s">
        <v>8016</v>
      </c>
      <c r="S167" s="632" t="s">
        <v>1472</v>
      </c>
      <c r="T167" s="633" t="s">
        <v>1195</v>
      </c>
      <c r="U167" s="977" t="s">
        <v>1821</v>
      </c>
      <c r="V167" s="634" t="s">
        <v>4091</v>
      </c>
    </row>
    <row r="168" spans="2:22" outlineLevel="1">
      <c r="B168" s="612" t="s">
        <v>1380</v>
      </c>
      <c r="C168" s="612" t="s">
        <v>1429</v>
      </c>
      <c r="D168" s="612" t="s">
        <v>1431</v>
      </c>
      <c r="E168" s="612" t="s">
        <v>1448</v>
      </c>
      <c r="F168" s="612" t="s">
        <v>1471</v>
      </c>
      <c r="G168" s="612" t="s">
        <v>1398</v>
      </c>
      <c r="H168" s="612"/>
      <c r="I168" s="612"/>
      <c r="J168" s="627" t="s">
        <v>1191</v>
      </c>
      <c r="K168" s="628" t="s">
        <v>1473</v>
      </c>
      <c r="L168" s="629" t="s">
        <v>4092</v>
      </c>
      <c r="M168" s="630" t="s">
        <v>1474</v>
      </c>
      <c r="N168" s="670"/>
      <c r="O168" s="629"/>
      <c r="P168" s="629"/>
      <c r="Q168" s="629"/>
      <c r="R168" s="631"/>
      <c r="S168" s="632" t="s">
        <v>7237</v>
      </c>
      <c r="T168" s="633" t="s">
        <v>1191</v>
      </c>
      <c r="U168" s="977" t="s">
        <v>1821</v>
      </c>
      <c r="V168" s="634" t="s">
        <v>7406</v>
      </c>
    </row>
    <row r="169" spans="2:22" outlineLevel="1">
      <c r="B169" s="612" t="s">
        <v>1380</v>
      </c>
      <c r="C169" s="612" t="s">
        <v>1429</v>
      </c>
      <c r="D169" s="612" t="s">
        <v>1431</v>
      </c>
      <c r="E169" s="612" t="s">
        <v>1448</v>
      </c>
      <c r="F169" s="612" t="s">
        <v>1471</v>
      </c>
      <c r="G169" s="612" t="s">
        <v>1463</v>
      </c>
      <c r="H169" s="612"/>
      <c r="I169" s="612"/>
      <c r="J169" s="627" t="s">
        <v>1176</v>
      </c>
      <c r="K169" s="628" t="s">
        <v>1475</v>
      </c>
      <c r="L169" s="629" t="s">
        <v>4093</v>
      </c>
      <c r="M169" s="630"/>
      <c r="N169" s="1123" t="s">
        <v>5599</v>
      </c>
      <c r="O169" s="656" t="s">
        <v>1176</v>
      </c>
      <c r="P169" s="629" t="s">
        <v>41</v>
      </c>
      <c r="Q169" s="657" t="s">
        <v>1492</v>
      </c>
      <c r="R169" s="630"/>
      <c r="S169" s="636" t="s">
        <v>1475</v>
      </c>
      <c r="T169" s="658" t="s">
        <v>1176</v>
      </c>
      <c r="U169" s="982" t="s">
        <v>1821</v>
      </c>
      <c r="V169" s="659" t="s">
        <v>4093</v>
      </c>
    </row>
    <row r="170" spans="2:22" outlineLevel="1">
      <c r="B170" s="612" t="s">
        <v>1380</v>
      </c>
      <c r="C170" s="612" t="s">
        <v>1429</v>
      </c>
      <c r="D170" s="612" t="s">
        <v>1431</v>
      </c>
      <c r="E170" s="612" t="s">
        <v>1448</v>
      </c>
      <c r="F170" s="612" t="s">
        <v>1471</v>
      </c>
      <c r="G170" s="612" t="s">
        <v>1477</v>
      </c>
      <c r="H170" s="612"/>
      <c r="I170" s="612"/>
      <c r="J170" s="627" t="s">
        <v>1191</v>
      </c>
      <c r="K170" s="628" t="s">
        <v>1478</v>
      </c>
      <c r="L170" s="629" t="s">
        <v>5049</v>
      </c>
      <c r="M170" s="630"/>
      <c r="N170" s="670"/>
      <c r="O170" s="629"/>
      <c r="P170" s="629"/>
      <c r="Q170" s="629"/>
      <c r="R170" s="631"/>
      <c r="S170" s="632" t="s">
        <v>7238</v>
      </c>
      <c r="T170" s="633" t="s">
        <v>1191</v>
      </c>
      <c r="U170" s="977" t="s">
        <v>1821</v>
      </c>
      <c r="V170" s="634" t="s">
        <v>7507</v>
      </c>
    </row>
    <row r="171" spans="2:22" outlineLevel="1">
      <c r="B171" s="612" t="s">
        <v>1380</v>
      </c>
      <c r="C171" s="612" t="s">
        <v>1429</v>
      </c>
      <c r="D171" s="612" t="s">
        <v>1431</v>
      </c>
      <c r="E171" s="612" t="s">
        <v>1448</v>
      </c>
      <c r="F171" s="612" t="s">
        <v>1471</v>
      </c>
      <c r="G171" s="612" t="s">
        <v>1477</v>
      </c>
      <c r="H171" s="639" t="s">
        <v>1479</v>
      </c>
      <c r="I171" s="612"/>
      <c r="J171" s="627" t="s">
        <v>1191</v>
      </c>
      <c r="K171" s="628" t="s">
        <v>1480</v>
      </c>
      <c r="L171" s="629" t="s">
        <v>5050</v>
      </c>
      <c r="M171" s="630" t="s">
        <v>1481</v>
      </c>
      <c r="N171" s="670"/>
      <c r="O171" s="629"/>
      <c r="P171" s="629"/>
      <c r="Q171" s="629"/>
      <c r="R171" s="631"/>
      <c r="S171" s="632" t="s">
        <v>7239</v>
      </c>
      <c r="T171" s="633" t="s">
        <v>1176</v>
      </c>
      <c r="U171" s="977" t="s">
        <v>1821</v>
      </c>
      <c r="V171" s="634" t="s">
        <v>7508</v>
      </c>
    </row>
    <row r="172" spans="2:22" ht="24" outlineLevel="1">
      <c r="B172" s="612" t="s">
        <v>1380</v>
      </c>
      <c r="C172" s="612" t="s">
        <v>1429</v>
      </c>
      <c r="D172" s="612" t="s">
        <v>1431</v>
      </c>
      <c r="E172" s="612" t="s">
        <v>1448</v>
      </c>
      <c r="F172" s="612" t="s">
        <v>1471</v>
      </c>
      <c r="G172" s="612" t="s">
        <v>1482</v>
      </c>
      <c r="H172" s="612"/>
      <c r="I172" s="612"/>
      <c r="J172" s="627" t="s">
        <v>1176</v>
      </c>
      <c r="K172" s="628" t="s">
        <v>1483</v>
      </c>
      <c r="L172" s="629" t="s">
        <v>4094</v>
      </c>
      <c r="M172" s="630"/>
      <c r="N172" s="670" t="s">
        <v>3891</v>
      </c>
      <c r="O172" s="629" t="s">
        <v>1176</v>
      </c>
      <c r="P172" s="635" t="s">
        <v>2870</v>
      </c>
      <c r="Q172" s="629" t="s">
        <v>142</v>
      </c>
      <c r="R172" s="631" t="s">
        <v>6086</v>
      </c>
      <c r="S172" s="652" t="s">
        <v>1483</v>
      </c>
      <c r="T172" s="653" t="s">
        <v>1176</v>
      </c>
      <c r="U172" s="981" t="s">
        <v>1821</v>
      </c>
      <c r="V172" s="654" t="s">
        <v>4094</v>
      </c>
    </row>
    <row r="173" spans="2:22" outlineLevel="1">
      <c r="B173" s="612" t="s">
        <v>1380</v>
      </c>
      <c r="C173" s="612" t="s">
        <v>1429</v>
      </c>
      <c r="D173" s="612" t="s">
        <v>1431</v>
      </c>
      <c r="E173" s="612" t="s">
        <v>1448</v>
      </c>
      <c r="F173" s="612" t="s">
        <v>1471</v>
      </c>
      <c r="G173" s="612"/>
      <c r="H173" s="612"/>
      <c r="I173" s="612"/>
      <c r="J173" s="627" t="s">
        <v>1195</v>
      </c>
      <c r="K173" s="628" t="s">
        <v>1472</v>
      </c>
      <c r="L173" s="629" t="s">
        <v>4091</v>
      </c>
      <c r="M173" s="630" t="s">
        <v>1382</v>
      </c>
      <c r="N173" s="1119" t="s">
        <v>5609</v>
      </c>
      <c r="O173" s="629" t="s">
        <v>1191</v>
      </c>
      <c r="P173" s="629" t="s">
        <v>41</v>
      </c>
      <c r="Q173" s="629" t="s">
        <v>1382</v>
      </c>
      <c r="R173" s="782" t="s">
        <v>8017</v>
      </c>
      <c r="S173" s="632" t="s">
        <v>1472</v>
      </c>
      <c r="T173" s="633" t="s">
        <v>1195</v>
      </c>
      <c r="U173" s="977" t="s">
        <v>1821</v>
      </c>
      <c r="V173" s="634" t="s">
        <v>4091</v>
      </c>
    </row>
    <row r="174" spans="2:22" outlineLevel="1">
      <c r="B174" s="612" t="s">
        <v>1380</v>
      </c>
      <c r="C174" s="612" t="s">
        <v>1429</v>
      </c>
      <c r="D174" s="612" t="s">
        <v>1431</v>
      </c>
      <c r="E174" s="612" t="s">
        <v>1448</v>
      </c>
      <c r="F174" s="612" t="s">
        <v>1471</v>
      </c>
      <c r="G174" s="612" t="s">
        <v>1398</v>
      </c>
      <c r="H174" s="612"/>
      <c r="I174" s="612"/>
      <c r="J174" s="627" t="s">
        <v>1191</v>
      </c>
      <c r="K174" s="628" t="s">
        <v>1473</v>
      </c>
      <c r="L174" s="629" t="s">
        <v>4092</v>
      </c>
      <c r="M174" s="630" t="s">
        <v>1474</v>
      </c>
      <c r="N174" s="670"/>
      <c r="O174" s="629"/>
      <c r="P174" s="629"/>
      <c r="Q174" s="629"/>
      <c r="R174" s="631"/>
      <c r="S174" s="632" t="s">
        <v>7237</v>
      </c>
      <c r="T174" s="633" t="s">
        <v>1191</v>
      </c>
      <c r="U174" s="977" t="s">
        <v>1821</v>
      </c>
      <c r="V174" s="634" t="s">
        <v>7406</v>
      </c>
    </row>
    <row r="175" spans="2:22" outlineLevel="1">
      <c r="B175" s="612" t="s">
        <v>1380</v>
      </c>
      <c r="C175" s="612" t="s">
        <v>1429</v>
      </c>
      <c r="D175" s="612" t="s">
        <v>1431</v>
      </c>
      <c r="E175" s="612" t="s">
        <v>1448</v>
      </c>
      <c r="F175" s="612" t="s">
        <v>1471</v>
      </c>
      <c r="G175" s="612" t="s">
        <v>1463</v>
      </c>
      <c r="H175" s="612"/>
      <c r="I175" s="612"/>
      <c r="J175" s="627" t="s">
        <v>1176</v>
      </c>
      <c r="K175" s="628" t="s">
        <v>1475</v>
      </c>
      <c r="L175" s="629" t="s">
        <v>4093</v>
      </c>
      <c r="M175" s="630"/>
      <c r="N175" s="1123" t="s">
        <v>5599</v>
      </c>
      <c r="O175" s="656" t="s">
        <v>1176</v>
      </c>
      <c r="P175" s="629" t="s">
        <v>41</v>
      </c>
      <c r="Q175" s="657" t="s">
        <v>1493</v>
      </c>
      <c r="R175" s="630"/>
      <c r="S175" s="636" t="s">
        <v>1475</v>
      </c>
      <c r="T175" s="658" t="s">
        <v>1176</v>
      </c>
      <c r="U175" s="982" t="s">
        <v>1821</v>
      </c>
      <c r="V175" s="659" t="s">
        <v>4093</v>
      </c>
    </row>
    <row r="176" spans="2:22" outlineLevel="1">
      <c r="B176" s="612" t="s">
        <v>1380</v>
      </c>
      <c r="C176" s="612" t="s">
        <v>1429</v>
      </c>
      <c r="D176" s="612" t="s">
        <v>1431</v>
      </c>
      <c r="E176" s="612" t="s">
        <v>1448</v>
      </c>
      <c r="F176" s="612" t="s">
        <v>1471</v>
      </c>
      <c r="G176" s="612" t="s">
        <v>1477</v>
      </c>
      <c r="H176" s="612"/>
      <c r="I176" s="612"/>
      <c r="J176" s="627" t="s">
        <v>1191</v>
      </c>
      <c r="K176" s="628" t="s">
        <v>1478</v>
      </c>
      <c r="L176" s="629" t="s">
        <v>5049</v>
      </c>
      <c r="M176" s="630"/>
      <c r="N176" s="670"/>
      <c r="O176" s="629"/>
      <c r="P176" s="629"/>
      <c r="Q176" s="629"/>
      <c r="R176" s="631"/>
      <c r="S176" s="632" t="s">
        <v>7238</v>
      </c>
      <c r="T176" s="633" t="s">
        <v>1191</v>
      </c>
      <c r="U176" s="977" t="s">
        <v>1821</v>
      </c>
      <c r="V176" s="634" t="s">
        <v>7507</v>
      </c>
    </row>
    <row r="177" spans="2:22" outlineLevel="1">
      <c r="B177" s="612" t="s">
        <v>1380</v>
      </c>
      <c r="C177" s="612" t="s">
        <v>1429</v>
      </c>
      <c r="D177" s="612" t="s">
        <v>1431</v>
      </c>
      <c r="E177" s="612" t="s">
        <v>1448</v>
      </c>
      <c r="F177" s="612" t="s">
        <v>1471</v>
      </c>
      <c r="G177" s="612" t="s">
        <v>1477</v>
      </c>
      <c r="H177" s="639" t="s">
        <v>1479</v>
      </c>
      <c r="I177" s="612"/>
      <c r="J177" s="627" t="s">
        <v>1191</v>
      </c>
      <c r="K177" s="628" t="s">
        <v>1480</v>
      </c>
      <c r="L177" s="629" t="s">
        <v>5050</v>
      </c>
      <c r="M177" s="630" t="s">
        <v>1481</v>
      </c>
      <c r="N177" s="670"/>
      <c r="O177" s="629"/>
      <c r="P177" s="629"/>
      <c r="Q177" s="629"/>
      <c r="R177" s="631"/>
      <c r="S177" s="632" t="s">
        <v>7239</v>
      </c>
      <c r="T177" s="633" t="s">
        <v>1176</v>
      </c>
      <c r="U177" s="977" t="s">
        <v>1821</v>
      </c>
      <c r="V177" s="634" t="s">
        <v>7508</v>
      </c>
    </row>
    <row r="178" spans="2:22" ht="24" outlineLevel="1">
      <c r="B178" s="612" t="s">
        <v>1380</v>
      </c>
      <c r="C178" s="612" t="s">
        <v>1429</v>
      </c>
      <c r="D178" s="612" t="s">
        <v>1431</v>
      </c>
      <c r="E178" s="612" t="s">
        <v>1448</v>
      </c>
      <c r="F178" s="612" t="s">
        <v>1471</v>
      </c>
      <c r="G178" s="612" t="s">
        <v>1482</v>
      </c>
      <c r="H178" s="612"/>
      <c r="I178" s="612"/>
      <c r="J178" s="627" t="s">
        <v>1176</v>
      </c>
      <c r="K178" s="628" t="s">
        <v>1483</v>
      </c>
      <c r="L178" s="629" t="s">
        <v>4094</v>
      </c>
      <c r="M178" s="630"/>
      <c r="N178" s="670" t="s">
        <v>3893</v>
      </c>
      <c r="O178" s="629" t="s">
        <v>1176</v>
      </c>
      <c r="P178" s="635" t="s">
        <v>2871</v>
      </c>
      <c r="Q178" s="629" t="s">
        <v>248</v>
      </c>
      <c r="R178" s="631" t="s">
        <v>6087</v>
      </c>
      <c r="S178" s="652" t="s">
        <v>1483</v>
      </c>
      <c r="T178" s="653" t="s">
        <v>1176</v>
      </c>
      <c r="U178" s="981" t="s">
        <v>1821</v>
      </c>
      <c r="V178" s="654" t="s">
        <v>4094</v>
      </c>
    </row>
    <row r="179" spans="2:22" outlineLevel="1">
      <c r="B179" s="612" t="s">
        <v>1380</v>
      </c>
      <c r="C179" s="612" t="s">
        <v>1429</v>
      </c>
      <c r="D179" s="612" t="s">
        <v>1431</v>
      </c>
      <c r="E179" s="612" t="s">
        <v>1448</v>
      </c>
      <c r="F179" s="612" t="s">
        <v>1494</v>
      </c>
      <c r="G179" s="612"/>
      <c r="H179" s="612"/>
      <c r="I179" s="612"/>
      <c r="J179" s="627" t="s">
        <v>1195</v>
      </c>
      <c r="K179" s="628" t="s">
        <v>1495</v>
      </c>
      <c r="L179" s="629" t="s">
        <v>4273</v>
      </c>
      <c r="M179" s="630" t="s">
        <v>1382</v>
      </c>
      <c r="N179" s="1119" t="s">
        <v>5610</v>
      </c>
      <c r="O179" s="629" t="s">
        <v>1176</v>
      </c>
      <c r="P179" s="629" t="s">
        <v>41</v>
      </c>
      <c r="Q179" s="629" t="s">
        <v>1382</v>
      </c>
      <c r="R179" s="781" t="s">
        <v>8501</v>
      </c>
      <c r="S179" s="632" t="s">
        <v>41</v>
      </c>
      <c r="T179" s="633" t="s">
        <v>1195</v>
      </c>
      <c r="U179" s="977" t="s">
        <v>1821</v>
      </c>
      <c r="V179" s="634" t="s">
        <v>1821</v>
      </c>
    </row>
    <row r="180" spans="2:22" ht="96" outlineLevel="1">
      <c r="B180" s="612" t="s">
        <v>1380</v>
      </c>
      <c r="C180" s="612" t="s">
        <v>1429</v>
      </c>
      <c r="D180" s="612" t="s">
        <v>1431</v>
      </c>
      <c r="E180" s="612" t="s">
        <v>1448</v>
      </c>
      <c r="F180" s="612" t="s">
        <v>1494</v>
      </c>
      <c r="G180" s="612" t="s">
        <v>1496</v>
      </c>
      <c r="H180" s="612"/>
      <c r="I180" s="612"/>
      <c r="J180" s="627" t="s">
        <v>1191</v>
      </c>
      <c r="K180" s="628" t="s">
        <v>1497</v>
      </c>
      <c r="L180" s="629" t="s">
        <v>4095</v>
      </c>
      <c r="M180" s="630"/>
      <c r="N180" s="670" t="s">
        <v>3873</v>
      </c>
      <c r="O180" s="629" t="s">
        <v>1176</v>
      </c>
      <c r="P180" s="637" t="s">
        <v>2856</v>
      </c>
      <c r="Q180" s="629" t="s">
        <v>105</v>
      </c>
      <c r="R180" s="631" t="s">
        <v>5929</v>
      </c>
      <c r="S180" s="632" t="s">
        <v>1497</v>
      </c>
      <c r="T180" s="633" t="s">
        <v>1191</v>
      </c>
      <c r="U180" s="977" t="s">
        <v>1821</v>
      </c>
      <c r="V180" s="634" t="s">
        <v>4095</v>
      </c>
    </row>
    <row r="181" spans="2:22" ht="24" outlineLevel="1">
      <c r="B181" s="612" t="s">
        <v>1380</v>
      </c>
      <c r="C181" s="612" t="s">
        <v>1429</v>
      </c>
      <c r="D181" s="612" t="s">
        <v>1431</v>
      </c>
      <c r="E181" s="612" t="s">
        <v>1448</v>
      </c>
      <c r="F181" s="612" t="s">
        <v>1494</v>
      </c>
      <c r="G181" s="612" t="s">
        <v>1496</v>
      </c>
      <c r="H181" s="639" t="s">
        <v>1498</v>
      </c>
      <c r="I181" s="612"/>
      <c r="J181" s="627" t="s">
        <v>1176</v>
      </c>
      <c r="K181" s="628" t="s">
        <v>1499</v>
      </c>
      <c r="L181" s="629" t="s">
        <v>5051</v>
      </c>
      <c r="M181" s="630" t="s">
        <v>1500</v>
      </c>
      <c r="N181" s="1123" t="s">
        <v>5359</v>
      </c>
      <c r="O181" s="656" t="s">
        <v>1176</v>
      </c>
      <c r="P181" s="637" t="s">
        <v>2857</v>
      </c>
      <c r="Q181" s="660" t="s">
        <v>1501</v>
      </c>
      <c r="R181" s="631" t="s">
        <v>5506</v>
      </c>
      <c r="S181" s="632" t="s">
        <v>1499</v>
      </c>
      <c r="T181" s="633" t="s">
        <v>1176</v>
      </c>
      <c r="U181" s="977" t="s">
        <v>1821</v>
      </c>
      <c r="V181" s="634" t="s">
        <v>7525</v>
      </c>
    </row>
    <row r="182" spans="2:22" outlineLevel="1">
      <c r="B182" s="612" t="s">
        <v>1380</v>
      </c>
      <c r="C182" s="612" t="s">
        <v>1429</v>
      </c>
      <c r="D182" s="612" t="s">
        <v>1431</v>
      </c>
      <c r="E182" s="612" t="s">
        <v>1448</v>
      </c>
      <c r="F182" s="612" t="s">
        <v>1494</v>
      </c>
      <c r="G182" s="612" t="s">
        <v>1496</v>
      </c>
      <c r="H182" s="639" t="s">
        <v>1502</v>
      </c>
      <c r="I182" s="612"/>
      <c r="J182" s="627" t="s">
        <v>1191</v>
      </c>
      <c r="K182" s="628" t="s">
        <v>1503</v>
      </c>
      <c r="L182" s="629" t="s">
        <v>5052</v>
      </c>
      <c r="M182" s="630"/>
      <c r="N182" s="670"/>
      <c r="O182" s="629"/>
      <c r="P182" s="629"/>
      <c r="Q182" s="629"/>
      <c r="R182" s="631"/>
      <c r="S182" s="632" t="s">
        <v>1503</v>
      </c>
      <c r="T182" s="633" t="s">
        <v>1191</v>
      </c>
      <c r="U182" s="977" t="s">
        <v>1821</v>
      </c>
      <c r="V182" s="634" t="s">
        <v>7509</v>
      </c>
    </row>
    <row r="183" spans="2:22" outlineLevel="1">
      <c r="B183" s="612" t="s">
        <v>1380</v>
      </c>
      <c r="C183" s="612" t="s">
        <v>1429</v>
      </c>
      <c r="D183" s="612" t="s">
        <v>1431</v>
      </c>
      <c r="E183" s="612" t="s">
        <v>1448</v>
      </c>
      <c r="F183" s="612" t="s">
        <v>1494</v>
      </c>
      <c r="G183" s="612" t="s">
        <v>1504</v>
      </c>
      <c r="H183" s="612"/>
      <c r="I183" s="612"/>
      <c r="J183" s="627" t="s">
        <v>1191</v>
      </c>
      <c r="K183" s="628" t="s">
        <v>1505</v>
      </c>
      <c r="L183" s="629" t="s">
        <v>5053</v>
      </c>
      <c r="M183" s="630"/>
      <c r="N183" s="670"/>
      <c r="O183" s="629"/>
      <c r="P183" s="629"/>
      <c r="Q183" s="629"/>
      <c r="R183" s="631"/>
      <c r="S183" s="632" t="s">
        <v>1821</v>
      </c>
      <c r="T183" s="633" t="s">
        <v>1821</v>
      </c>
      <c r="U183" s="977" t="s">
        <v>1821</v>
      </c>
      <c r="V183" s="634" t="s">
        <v>1821</v>
      </c>
    </row>
    <row r="184" spans="2:22" outlineLevel="1">
      <c r="B184" s="612" t="s">
        <v>1380</v>
      </c>
      <c r="C184" s="612" t="s">
        <v>1429</v>
      </c>
      <c r="D184" s="612" t="s">
        <v>1431</v>
      </c>
      <c r="E184" s="612" t="s">
        <v>1448</v>
      </c>
      <c r="F184" s="612" t="s">
        <v>1494</v>
      </c>
      <c r="G184" s="612"/>
      <c r="H184" s="612"/>
      <c r="I184" s="612"/>
      <c r="J184" s="627" t="s">
        <v>1195</v>
      </c>
      <c r="K184" s="628" t="s">
        <v>1495</v>
      </c>
      <c r="L184" s="629" t="s">
        <v>4273</v>
      </c>
      <c r="M184" s="630" t="s">
        <v>1382</v>
      </c>
      <c r="N184" s="1119" t="s">
        <v>5611</v>
      </c>
      <c r="O184" s="629" t="s">
        <v>1176</v>
      </c>
      <c r="P184" s="629" t="s">
        <v>41</v>
      </c>
      <c r="Q184" s="629" t="s">
        <v>1382</v>
      </c>
      <c r="R184" s="781" t="s">
        <v>8502</v>
      </c>
      <c r="S184" s="632" t="s">
        <v>41</v>
      </c>
      <c r="T184" s="633" t="s">
        <v>1195</v>
      </c>
      <c r="U184" s="977" t="s">
        <v>1821</v>
      </c>
      <c r="V184" s="634" t="s">
        <v>1821</v>
      </c>
    </row>
    <row r="185" spans="2:22" outlineLevel="1">
      <c r="B185" s="612" t="s">
        <v>1380</v>
      </c>
      <c r="C185" s="612" t="s">
        <v>1429</v>
      </c>
      <c r="D185" s="612" t="s">
        <v>1431</v>
      </c>
      <c r="E185" s="612" t="s">
        <v>1448</v>
      </c>
      <c r="F185" s="612" t="s">
        <v>1494</v>
      </c>
      <c r="G185" s="612" t="s">
        <v>1496</v>
      </c>
      <c r="H185" s="612"/>
      <c r="I185" s="612"/>
      <c r="J185" s="627" t="s">
        <v>1191</v>
      </c>
      <c r="K185" s="628" t="s">
        <v>1497</v>
      </c>
      <c r="L185" s="629" t="s">
        <v>4095</v>
      </c>
      <c r="M185" s="630"/>
      <c r="N185" s="670" t="s">
        <v>3872</v>
      </c>
      <c r="O185" s="629" t="s">
        <v>1176</v>
      </c>
      <c r="P185" s="637" t="s">
        <v>2860</v>
      </c>
      <c r="Q185" s="629" t="s">
        <v>174</v>
      </c>
      <c r="R185" s="631" t="s">
        <v>5507</v>
      </c>
      <c r="S185" s="632" t="s">
        <v>1497</v>
      </c>
      <c r="T185" s="633" t="s">
        <v>1191</v>
      </c>
      <c r="U185" s="977" t="s">
        <v>1821</v>
      </c>
      <c r="V185" s="634" t="s">
        <v>4095</v>
      </c>
    </row>
    <row r="186" spans="2:22" outlineLevel="1">
      <c r="B186" s="612" t="s">
        <v>1380</v>
      </c>
      <c r="C186" s="612" t="s">
        <v>1429</v>
      </c>
      <c r="D186" s="612" t="s">
        <v>1431</v>
      </c>
      <c r="E186" s="612" t="s">
        <v>1448</v>
      </c>
      <c r="F186" s="612" t="s">
        <v>1494</v>
      </c>
      <c r="G186" s="612" t="s">
        <v>1496</v>
      </c>
      <c r="H186" s="639" t="s">
        <v>1498</v>
      </c>
      <c r="I186" s="612"/>
      <c r="J186" s="627" t="s">
        <v>1176</v>
      </c>
      <c r="K186" s="628" t="s">
        <v>1499</v>
      </c>
      <c r="L186" s="629" t="s">
        <v>5051</v>
      </c>
      <c r="M186" s="630" t="s">
        <v>1500</v>
      </c>
      <c r="N186" s="670" t="s">
        <v>5631</v>
      </c>
      <c r="O186" s="656" t="s">
        <v>1176</v>
      </c>
      <c r="P186" s="629" t="s">
        <v>41</v>
      </c>
      <c r="Q186" s="656" t="s">
        <v>1506</v>
      </c>
      <c r="R186" s="631"/>
      <c r="S186" s="632" t="s">
        <v>1499</v>
      </c>
      <c r="T186" s="633" t="s">
        <v>1176</v>
      </c>
      <c r="U186" s="977" t="s">
        <v>1821</v>
      </c>
      <c r="V186" s="634" t="s">
        <v>7525</v>
      </c>
    </row>
    <row r="187" spans="2:22" outlineLevel="1">
      <c r="B187" s="612" t="s">
        <v>1380</v>
      </c>
      <c r="C187" s="612" t="s">
        <v>1429</v>
      </c>
      <c r="D187" s="612" t="s">
        <v>1431</v>
      </c>
      <c r="E187" s="612" t="s">
        <v>1448</v>
      </c>
      <c r="F187" s="612" t="s">
        <v>1494</v>
      </c>
      <c r="G187" s="612" t="s">
        <v>1496</v>
      </c>
      <c r="H187" s="639" t="s">
        <v>1502</v>
      </c>
      <c r="I187" s="612"/>
      <c r="J187" s="627" t="s">
        <v>1191</v>
      </c>
      <c r="K187" s="628" t="s">
        <v>1503</v>
      </c>
      <c r="L187" s="629" t="s">
        <v>5052</v>
      </c>
      <c r="M187" s="630"/>
      <c r="N187" s="670"/>
      <c r="O187" s="629"/>
      <c r="P187" s="629"/>
      <c r="Q187" s="629"/>
      <c r="R187" s="631"/>
      <c r="S187" s="632" t="s">
        <v>1503</v>
      </c>
      <c r="T187" s="633" t="s">
        <v>1191</v>
      </c>
      <c r="U187" s="977" t="s">
        <v>1821</v>
      </c>
      <c r="V187" s="634" t="s">
        <v>7509</v>
      </c>
    </row>
    <row r="188" spans="2:22" outlineLevel="1">
      <c r="B188" s="612" t="s">
        <v>1380</v>
      </c>
      <c r="C188" s="612" t="s">
        <v>1429</v>
      </c>
      <c r="D188" s="612" t="s">
        <v>1431</v>
      </c>
      <c r="E188" s="612" t="s">
        <v>1448</v>
      </c>
      <c r="F188" s="612" t="s">
        <v>1494</v>
      </c>
      <c r="G188" s="612"/>
      <c r="H188" s="612"/>
      <c r="I188" s="612"/>
      <c r="J188" s="627" t="s">
        <v>1195</v>
      </c>
      <c r="K188" s="628" t="s">
        <v>1495</v>
      </c>
      <c r="L188" s="629" t="s">
        <v>4273</v>
      </c>
      <c r="M188" s="630" t="s">
        <v>1382</v>
      </c>
      <c r="N188" s="1119" t="s">
        <v>8725</v>
      </c>
      <c r="O188" s="629" t="s">
        <v>1191</v>
      </c>
      <c r="P188" s="629" t="s">
        <v>41</v>
      </c>
      <c r="Q188" s="629" t="s">
        <v>1382</v>
      </c>
      <c r="R188" s="782" t="s">
        <v>9085</v>
      </c>
      <c r="S188" s="632" t="s">
        <v>41</v>
      </c>
      <c r="T188" s="633" t="s">
        <v>1195</v>
      </c>
      <c r="U188" s="977" t="s">
        <v>1821</v>
      </c>
      <c r="V188" s="634" t="s">
        <v>1821</v>
      </c>
    </row>
    <row r="189" spans="2:22" ht="48" outlineLevel="1">
      <c r="B189" s="612" t="s">
        <v>1380</v>
      </c>
      <c r="C189" s="612" t="s">
        <v>1429</v>
      </c>
      <c r="D189" s="612" t="s">
        <v>1431</v>
      </c>
      <c r="E189" s="612" t="s">
        <v>1448</v>
      </c>
      <c r="F189" s="612" t="s">
        <v>1494</v>
      </c>
      <c r="G189" s="612" t="s">
        <v>1496</v>
      </c>
      <c r="H189" s="612"/>
      <c r="I189" s="612"/>
      <c r="J189" s="627" t="s">
        <v>1191</v>
      </c>
      <c r="K189" s="628" t="s">
        <v>1497</v>
      </c>
      <c r="L189" s="629" t="s">
        <v>4095</v>
      </c>
      <c r="M189" s="630"/>
      <c r="N189" s="670" t="s">
        <v>8704</v>
      </c>
      <c r="O189" s="629" t="s">
        <v>1176</v>
      </c>
      <c r="P189" s="666" t="s">
        <v>8720</v>
      </c>
      <c r="Q189" s="629" t="s">
        <v>105</v>
      </c>
      <c r="R189" s="631" t="s">
        <v>9086</v>
      </c>
      <c r="S189" s="632" t="s">
        <v>1497</v>
      </c>
      <c r="T189" s="633" t="s">
        <v>1191</v>
      </c>
      <c r="U189" s="977" t="s">
        <v>1821</v>
      </c>
      <c r="V189" s="634" t="s">
        <v>4095</v>
      </c>
    </row>
    <row r="190" spans="2:22" outlineLevel="1">
      <c r="B190" s="612" t="s">
        <v>1380</v>
      </c>
      <c r="C190" s="612" t="s">
        <v>1429</v>
      </c>
      <c r="D190" s="612" t="s">
        <v>1431</v>
      </c>
      <c r="E190" s="612" t="s">
        <v>1448</v>
      </c>
      <c r="F190" s="612" t="s">
        <v>1494</v>
      </c>
      <c r="G190" s="612" t="s">
        <v>1496</v>
      </c>
      <c r="H190" s="639" t="s">
        <v>1498</v>
      </c>
      <c r="I190" s="612"/>
      <c r="J190" s="627" t="s">
        <v>1176</v>
      </c>
      <c r="K190" s="628" t="s">
        <v>1499</v>
      </c>
      <c r="L190" s="629" t="s">
        <v>5051</v>
      </c>
      <c r="M190" s="630" t="s">
        <v>1500</v>
      </c>
      <c r="N190" s="670" t="s">
        <v>8726</v>
      </c>
      <c r="O190" s="656" t="s">
        <v>1176</v>
      </c>
      <c r="P190" s="629" t="s">
        <v>41</v>
      </c>
      <c r="Q190" s="656" t="s">
        <v>8727</v>
      </c>
      <c r="R190" s="631"/>
      <c r="S190" s="632" t="s">
        <v>1499</v>
      </c>
      <c r="T190" s="633" t="s">
        <v>1176</v>
      </c>
      <c r="U190" s="977" t="s">
        <v>1821</v>
      </c>
      <c r="V190" s="634" t="s">
        <v>7525</v>
      </c>
    </row>
    <row r="191" spans="2:22" outlineLevel="1">
      <c r="B191" s="612" t="s">
        <v>1380</v>
      </c>
      <c r="C191" s="612" t="s">
        <v>1429</v>
      </c>
      <c r="D191" s="612" t="s">
        <v>1431</v>
      </c>
      <c r="E191" s="612" t="s">
        <v>1448</v>
      </c>
      <c r="F191" s="612" t="s">
        <v>1494</v>
      </c>
      <c r="G191" s="612" t="s">
        <v>1496</v>
      </c>
      <c r="H191" s="639" t="s">
        <v>1502</v>
      </c>
      <c r="I191" s="612"/>
      <c r="J191" s="627" t="s">
        <v>1191</v>
      </c>
      <c r="K191" s="628" t="s">
        <v>1503</v>
      </c>
      <c r="L191" s="629" t="s">
        <v>5052</v>
      </c>
      <c r="M191" s="630"/>
      <c r="N191" s="670"/>
      <c r="O191" s="629"/>
      <c r="P191" s="629"/>
      <c r="Q191" s="629"/>
      <c r="R191" s="631"/>
      <c r="S191" s="632" t="s">
        <v>1503</v>
      </c>
      <c r="T191" s="633" t="s">
        <v>1191</v>
      </c>
      <c r="U191" s="977" t="s">
        <v>1821</v>
      </c>
      <c r="V191" s="634" t="s">
        <v>7509</v>
      </c>
    </row>
    <row r="192" spans="2:22" outlineLevel="1">
      <c r="B192" s="612" t="s">
        <v>1380</v>
      </c>
      <c r="C192" s="612" t="s">
        <v>1429</v>
      </c>
      <c r="D192" s="612" t="s">
        <v>1431</v>
      </c>
      <c r="E192" s="612" t="s">
        <v>1448</v>
      </c>
      <c r="F192" s="612" t="s">
        <v>1494</v>
      </c>
      <c r="G192" s="612" t="s">
        <v>1504</v>
      </c>
      <c r="H192" s="612"/>
      <c r="I192" s="612"/>
      <c r="J192" s="627" t="s">
        <v>1191</v>
      </c>
      <c r="K192" s="628" t="s">
        <v>1505</v>
      </c>
      <c r="L192" s="629" t="s">
        <v>5053</v>
      </c>
      <c r="M192" s="630"/>
      <c r="N192" s="670"/>
      <c r="O192" s="629"/>
      <c r="P192" s="629"/>
      <c r="Q192" s="629"/>
      <c r="R192" s="631"/>
      <c r="S192" s="632" t="s">
        <v>1821</v>
      </c>
      <c r="T192" s="633" t="s">
        <v>1821</v>
      </c>
      <c r="U192" s="977" t="s">
        <v>1821</v>
      </c>
      <c r="V192" s="634" t="s">
        <v>1821</v>
      </c>
    </row>
    <row r="193" spans="2:22" outlineLevel="1">
      <c r="B193" s="612" t="s">
        <v>1380</v>
      </c>
      <c r="C193" s="612" t="s">
        <v>1429</v>
      </c>
      <c r="D193" s="612" t="s">
        <v>1431</v>
      </c>
      <c r="E193" s="612" t="s">
        <v>1448</v>
      </c>
      <c r="F193" s="612" t="s">
        <v>1507</v>
      </c>
      <c r="G193" s="612"/>
      <c r="H193" s="612"/>
      <c r="I193" s="612"/>
      <c r="J193" s="627" t="s">
        <v>1195</v>
      </c>
      <c r="K193" s="628" t="s">
        <v>1508</v>
      </c>
      <c r="L193" s="629" t="s">
        <v>4274</v>
      </c>
      <c r="M193" s="630" t="s">
        <v>1382</v>
      </c>
      <c r="N193" s="670"/>
      <c r="O193" s="629"/>
      <c r="P193" s="629"/>
      <c r="Q193" s="629"/>
      <c r="R193" s="631"/>
      <c r="S193" s="632" t="s">
        <v>1821</v>
      </c>
      <c r="T193" s="633" t="s">
        <v>1821</v>
      </c>
      <c r="U193" s="977" t="s">
        <v>1821</v>
      </c>
      <c r="V193" s="634" t="s">
        <v>1821</v>
      </c>
    </row>
    <row r="194" spans="2:22" outlineLevel="1">
      <c r="B194" s="612" t="s">
        <v>1380</v>
      </c>
      <c r="C194" s="612" t="s">
        <v>1429</v>
      </c>
      <c r="D194" s="612" t="s">
        <v>1431</v>
      </c>
      <c r="E194" s="612" t="s">
        <v>1448</v>
      </c>
      <c r="F194" s="612" t="s">
        <v>1507</v>
      </c>
      <c r="G194" s="612" t="s">
        <v>1465</v>
      </c>
      <c r="H194" s="612"/>
      <c r="I194" s="612"/>
      <c r="J194" s="627" t="s">
        <v>1191</v>
      </c>
      <c r="K194" s="628" t="s">
        <v>1509</v>
      </c>
      <c r="L194" s="629" t="s">
        <v>4096</v>
      </c>
      <c r="M194" s="630"/>
      <c r="N194" s="670"/>
      <c r="O194" s="629"/>
      <c r="P194" s="629"/>
      <c r="Q194" s="629"/>
      <c r="R194" s="631"/>
      <c r="S194" s="632" t="s">
        <v>1821</v>
      </c>
      <c r="T194" s="633" t="s">
        <v>1821</v>
      </c>
      <c r="U194" s="977" t="s">
        <v>1821</v>
      </c>
      <c r="V194" s="634" t="s">
        <v>1821</v>
      </c>
    </row>
    <row r="195" spans="2:22" outlineLevel="1">
      <c r="B195" s="612" t="s">
        <v>1380</v>
      </c>
      <c r="C195" s="612" t="s">
        <v>1429</v>
      </c>
      <c r="D195" s="612" t="s">
        <v>1431</v>
      </c>
      <c r="E195" s="612" t="s">
        <v>1448</v>
      </c>
      <c r="F195" s="612" t="s">
        <v>1507</v>
      </c>
      <c r="G195" s="612" t="s">
        <v>1510</v>
      </c>
      <c r="H195" s="612"/>
      <c r="I195" s="612"/>
      <c r="J195" s="627" t="s">
        <v>1191</v>
      </c>
      <c r="K195" s="628" t="s">
        <v>1511</v>
      </c>
      <c r="L195" s="629" t="s">
        <v>4097</v>
      </c>
      <c r="M195" s="630"/>
      <c r="N195" s="670"/>
      <c r="O195" s="629"/>
      <c r="P195" s="629"/>
      <c r="Q195" s="629"/>
      <c r="R195" s="631"/>
      <c r="S195" s="632" t="s">
        <v>1821</v>
      </c>
      <c r="T195" s="633" t="s">
        <v>1821</v>
      </c>
      <c r="U195" s="977" t="s">
        <v>1821</v>
      </c>
      <c r="V195" s="634" t="s">
        <v>1821</v>
      </c>
    </row>
    <row r="196" spans="2:22" outlineLevel="1">
      <c r="B196" s="612" t="s">
        <v>1380</v>
      </c>
      <c r="C196" s="612" t="s">
        <v>1429</v>
      </c>
      <c r="D196" s="612" t="s">
        <v>1431</v>
      </c>
      <c r="E196" s="612" t="s">
        <v>1448</v>
      </c>
      <c r="F196" s="612" t="s">
        <v>1512</v>
      </c>
      <c r="G196" s="612"/>
      <c r="H196" s="612"/>
      <c r="I196" s="612"/>
      <c r="J196" s="627" t="s">
        <v>1191</v>
      </c>
      <c r="K196" s="628" t="s">
        <v>1513</v>
      </c>
      <c r="L196" s="629" t="s">
        <v>4275</v>
      </c>
      <c r="M196" s="630" t="s">
        <v>1382</v>
      </c>
      <c r="N196" s="670"/>
      <c r="O196" s="629"/>
      <c r="P196" s="629"/>
      <c r="Q196" s="629"/>
      <c r="R196" s="631"/>
      <c r="S196" s="632" t="s">
        <v>41</v>
      </c>
      <c r="T196" s="633" t="s">
        <v>1191</v>
      </c>
      <c r="U196" s="977" t="s">
        <v>1821</v>
      </c>
      <c r="V196" s="634" t="s">
        <v>1821</v>
      </c>
    </row>
    <row r="197" spans="2:22" outlineLevel="1">
      <c r="B197" s="612" t="s">
        <v>1380</v>
      </c>
      <c r="C197" s="612" t="s">
        <v>1429</v>
      </c>
      <c r="D197" s="612" t="s">
        <v>1431</v>
      </c>
      <c r="E197" s="612" t="s">
        <v>1448</v>
      </c>
      <c r="F197" s="612" t="s">
        <v>1512</v>
      </c>
      <c r="G197" s="612" t="s">
        <v>1390</v>
      </c>
      <c r="H197" s="612"/>
      <c r="I197" s="612"/>
      <c r="J197" s="627" t="s">
        <v>1176</v>
      </c>
      <c r="K197" s="628" t="s">
        <v>1514</v>
      </c>
      <c r="L197" s="629" t="s">
        <v>4098</v>
      </c>
      <c r="M197" s="630" t="s">
        <v>1515</v>
      </c>
      <c r="N197" s="670"/>
      <c r="O197" s="629"/>
      <c r="P197" s="629"/>
      <c r="Q197" s="629"/>
      <c r="R197" s="631"/>
      <c r="S197" s="632" t="s">
        <v>1514</v>
      </c>
      <c r="T197" s="633" t="s">
        <v>1176</v>
      </c>
      <c r="U197" s="977" t="s">
        <v>1821</v>
      </c>
      <c r="V197" s="634" t="s">
        <v>4098</v>
      </c>
    </row>
    <row r="198" spans="2:22" outlineLevel="1">
      <c r="B198" s="612" t="s">
        <v>1380</v>
      </c>
      <c r="C198" s="612" t="s">
        <v>1429</v>
      </c>
      <c r="D198" s="612" t="s">
        <v>1431</v>
      </c>
      <c r="E198" s="612" t="s">
        <v>1448</v>
      </c>
      <c r="F198" s="612" t="s">
        <v>1516</v>
      </c>
      <c r="G198" s="612"/>
      <c r="H198" s="612"/>
      <c r="I198" s="612"/>
      <c r="J198" s="627" t="s">
        <v>1195</v>
      </c>
      <c r="K198" s="628" t="s">
        <v>1517</v>
      </c>
      <c r="L198" s="629" t="s">
        <v>4276</v>
      </c>
      <c r="M198" s="630" t="s">
        <v>1382</v>
      </c>
      <c r="N198" s="670"/>
      <c r="O198" s="629"/>
      <c r="P198" s="629"/>
      <c r="Q198" s="629"/>
      <c r="R198" s="631"/>
      <c r="S198" s="632" t="s">
        <v>1821</v>
      </c>
      <c r="T198" s="633" t="s">
        <v>1821</v>
      </c>
      <c r="U198" s="977" t="s">
        <v>1821</v>
      </c>
      <c r="V198" s="634" t="s">
        <v>1821</v>
      </c>
    </row>
    <row r="199" spans="2:22" outlineLevel="1">
      <c r="B199" s="612" t="s">
        <v>1380</v>
      </c>
      <c r="C199" s="612" t="s">
        <v>1429</v>
      </c>
      <c r="D199" s="612" t="s">
        <v>1431</v>
      </c>
      <c r="E199" s="612" t="s">
        <v>1448</v>
      </c>
      <c r="F199" s="612" t="s">
        <v>1516</v>
      </c>
      <c r="G199" s="612" t="s">
        <v>1390</v>
      </c>
      <c r="H199" s="612"/>
      <c r="I199" s="612"/>
      <c r="J199" s="627" t="s">
        <v>1191</v>
      </c>
      <c r="K199" s="628" t="s">
        <v>1518</v>
      </c>
      <c r="L199" s="638" t="s">
        <v>5054</v>
      </c>
      <c r="M199" s="630"/>
      <c r="N199" s="670"/>
      <c r="O199" s="629"/>
      <c r="P199" s="629"/>
      <c r="Q199" s="629"/>
      <c r="R199" s="631"/>
      <c r="S199" s="632" t="s">
        <v>1821</v>
      </c>
      <c r="T199" s="633" t="s">
        <v>1821</v>
      </c>
      <c r="U199" s="977" t="s">
        <v>1821</v>
      </c>
      <c r="V199" s="634" t="s">
        <v>1821</v>
      </c>
    </row>
    <row r="200" spans="2:22" outlineLevel="1">
      <c r="B200" s="612" t="s">
        <v>1380</v>
      </c>
      <c r="C200" s="612" t="s">
        <v>1429</v>
      </c>
      <c r="D200" s="612" t="s">
        <v>1431</v>
      </c>
      <c r="E200" s="612" t="s">
        <v>1448</v>
      </c>
      <c r="F200" s="612" t="s">
        <v>1516</v>
      </c>
      <c r="G200" s="612" t="s">
        <v>1450</v>
      </c>
      <c r="H200" s="612"/>
      <c r="I200" s="612"/>
      <c r="J200" s="627" t="s">
        <v>1195</v>
      </c>
      <c r="K200" s="628" t="s">
        <v>1519</v>
      </c>
      <c r="L200" s="629" t="s">
        <v>5055</v>
      </c>
      <c r="M200" s="630"/>
      <c r="N200" s="670"/>
      <c r="O200" s="629"/>
      <c r="P200" s="629"/>
      <c r="Q200" s="629"/>
      <c r="R200" s="631"/>
      <c r="S200" s="632" t="s">
        <v>1821</v>
      </c>
      <c r="T200" s="633" t="s">
        <v>1821</v>
      </c>
      <c r="U200" s="977" t="s">
        <v>1821</v>
      </c>
      <c r="V200" s="634" t="s">
        <v>1821</v>
      </c>
    </row>
    <row r="201" spans="2:22" outlineLevel="1">
      <c r="B201" s="612" t="s">
        <v>1380</v>
      </c>
      <c r="C201" s="612" t="s">
        <v>1429</v>
      </c>
      <c r="D201" s="612" t="s">
        <v>1431</v>
      </c>
      <c r="E201" s="612" t="s">
        <v>1448</v>
      </c>
      <c r="F201" s="612" t="s">
        <v>1516</v>
      </c>
      <c r="G201" s="612" t="s">
        <v>1450</v>
      </c>
      <c r="H201" s="639" t="s">
        <v>1452</v>
      </c>
      <c r="I201" s="612"/>
      <c r="J201" s="627" t="s">
        <v>1176</v>
      </c>
      <c r="K201" s="628" t="s">
        <v>1520</v>
      </c>
      <c r="L201" s="629" t="s">
        <v>5056</v>
      </c>
      <c r="M201" s="630" t="s">
        <v>1454</v>
      </c>
      <c r="N201" s="670"/>
      <c r="O201" s="629"/>
      <c r="P201" s="629"/>
      <c r="Q201" s="629"/>
      <c r="R201" s="631"/>
      <c r="S201" s="632" t="s">
        <v>1821</v>
      </c>
      <c r="T201" s="633" t="s">
        <v>1821</v>
      </c>
      <c r="U201" s="977" t="s">
        <v>1821</v>
      </c>
      <c r="V201" s="634" t="s">
        <v>1821</v>
      </c>
    </row>
    <row r="202" spans="2:22" outlineLevel="1">
      <c r="B202" s="612" t="s">
        <v>1380</v>
      </c>
      <c r="C202" s="612" t="s">
        <v>1429</v>
      </c>
      <c r="D202" s="612" t="s">
        <v>1431</v>
      </c>
      <c r="E202" s="612" t="s">
        <v>1448</v>
      </c>
      <c r="F202" s="612" t="s">
        <v>1516</v>
      </c>
      <c r="G202" s="612" t="s">
        <v>1455</v>
      </c>
      <c r="H202" s="612"/>
      <c r="I202" s="612"/>
      <c r="J202" s="627" t="s">
        <v>1191</v>
      </c>
      <c r="K202" s="628" t="s">
        <v>1521</v>
      </c>
      <c r="L202" s="629" t="s">
        <v>5057</v>
      </c>
      <c r="M202" s="630"/>
      <c r="N202" s="670"/>
      <c r="O202" s="629"/>
      <c r="P202" s="629"/>
      <c r="Q202" s="629"/>
      <c r="R202" s="631"/>
      <c r="S202" s="632" t="s">
        <v>1821</v>
      </c>
      <c r="T202" s="633" t="s">
        <v>1821</v>
      </c>
      <c r="U202" s="977" t="s">
        <v>1821</v>
      </c>
      <c r="V202" s="634" t="s">
        <v>1821</v>
      </c>
    </row>
    <row r="203" spans="2:22" outlineLevel="1">
      <c r="B203" s="612" t="s">
        <v>1380</v>
      </c>
      <c r="C203" s="612" t="s">
        <v>1429</v>
      </c>
      <c r="D203" s="612" t="s">
        <v>1431</v>
      </c>
      <c r="E203" s="612" t="s">
        <v>1448</v>
      </c>
      <c r="F203" s="612" t="s">
        <v>1516</v>
      </c>
      <c r="G203" s="612" t="s">
        <v>1457</v>
      </c>
      <c r="H203" s="612"/>
      <c r="I203" s="612"/>
      <c r="J203" s="627" t="s">
        <v>1191</v>
      </c>
      <c r="K203" s="628" t="s">
        <v>1522</v>
      </c>
      <c r="L203" s="629" t="s">
        <v>5058</v>
      </c>
      <c r="M203" s="630"/>
      <c r="N203" s="670"/>
      <c r="O203" s="629"/>
      <c r="P203" s="629"/>
      <c r="Q203" s="629"/>
      <c r="R203" s="631"/>
      <c r="S203" s="632" t="s">
        <v>1821</v>
      </c>
      <c r="T203" s="633" t="s">
        <v>1821</v>
      </c>
      <c r="U203" s="977" t="s">
        <v>1821</v>
      </c>
      <c r="V203" s="634" t="s">
        <v>1821</v>
      </c>
    </row>
    <row r="204" spans="2:22" outlineLevel="1">
      <c r="B204" s="612" t="s">
        <v>1380</v>
      </c>
      <c r="C204" s="612" t="s">
        <v>1429</v>
      </c>
      <c r="D204" s="612" t="s">
        <v>1431</v>
      </c>
      <c r="E204" s="612" t="s">
        <v>1448</v>
      </c>
      <c r="F204" s="612" t="s">
        <v>1516</v>
      </c>
      <c r="G204" s="612" t="s">
        <v>1459</v>
      </c>
      <c r="H204" s="612"/>
      <c r="I204" s="612"/>
      <c r="J204" s="627" t="s">
        <v>1191</v>
      </c>
      <c r="K204" s="628" t="s">
        <v>1523</v>
      </c>
      <c r="L204" s="629" t="s">
        <v>5059</v>
      </c>
      <c r="M204" s="630"/>
      <c r="N204" s="670"/>
      <c r="O204" s="629"/>
      <c r="P204" s="629"/>
      <c r="Q204" s="629"/>
      <c r="R204" s="631"/>
      <c r="S204" s="632" t="s">
        <v>1821</v>
      </c>
      <c r="T204" s="633" t="s">
        <v>1821</v>
      </c>
      <c r="U204" s="977" t="s">
        <v>1821</v>
      </c>
      <c r="V204" s="634" t="s">
        <v>1821</v>
      </c>
    </row>
    <row r="205" spans="2:22" outlineLevel="1">
      <c r="B205" s="612" t="s">
        <v>1380</v>
      </c>
      <c r="C205" s="612" t="s">
        <v>1429</v>
      </c>
      <c r="D205" s="612" t="s">
        <v>1431</v>
      </c>
      <c r="E205" s="612" t="s">
        <v>1448</v>
      </c>
      <c r="F205" s="612" t="s">
        <v>1516</v>
      </c>
      <c r="G205" s="612" t="s">
        <v>1396</v>
      </c>
      <c r="H205" s="612"/>
      <c r="I205" s="612"/>
      <c r="J205" s="627" t="s">
        <v>1176</v>
      </c>
      <c r="K205" s="628" t="s">
        <v>1524</v>
      </c>
      <c r="L205" s="629" t="s">
        <v>5060</v>
      </c>
      <c r="M205" s="630"/>
      <c r="N205" s="670"/>
      <c r="O205" s="629"/>
      <c r="P205" s="629"/>
      <c r="Q205" s="629"/>
      <c r="R205" s="631"/>
      <c r="S205" s="632" t="s">
        <v>1821</v>
      </c>
      <c r="T205" s="633" t="s">
        <v>1821</v>
      </c>
      <c r="U205" s="977" t="s">
        <v>1821</v>
      </c>
      <c r="V205" s="634" t="s">
        <v>1821</v>
      </c>
    </row>
    <row r="206" spans="2:22" outlineLevel="1">
      <c r="B206" s="612" t="s">
        <v>1380</v>
      </c>
      <c r="C206" s="612" t="s">
        <v>1429</v>
      </c>
      <c r="D206" s="612" t="s">
        <v>1431</v>
      </c>
      <c r="E206" s="612" t="s">
        <v>1448</v>
      </c>
      <c r="F206" s="612" t="s">
        <v>1516</v>
      </c>
      <c r="G206" s="612" t="s">
        <v>1463</v>
      </c>
      <c r="H206" s="612"/>
      <c r="I206" s="612"/>
      <c r="J206" s="627" t="s">
        <v>1191</v>
      </c>
      <c r="K206" s="628" t="s">
        <v>1525</v>
      </c>
      <c r="L206" s="629" t="s">
        <v>5061</v>
      </c>
      <c r="M206" s="630"/>
      <c r="N206" s="670"/>
      <c r="O206" s="629"/>
      <c r="P206" s="629"/>
      <c r="Q206" s="629"/>
      <c r="R206" s="631"/>
      <c r="S206" s="632" t="s">
        <v>1821</v>
      </c>
      <c r="T206" s="633" t="s">
        <v>1821</v>
      </c>
      <c r="U206" s="977" t="s">
        <v>1821</v>
      </c>
      <c r="V206" s="634" t="s">
        <v>1821</v>
      </c>
    </row>
    <row r="207" spans="2:22" outlineLevel="1">
      <c r="B207" s="612" t="s">
        <v>1380</v>
      </c>
      <c r="C207" s="612" t="s">
        <v>1429</v>
      </c>
      <c r="D207" s="612" t="s">
        <v>1431</v>
      </c>
      <c r="E207" s="612" t="s">
        <v>1448</v>
      </c>
      <c r="F207" s="612" t="s">
        <v>1516</v>
      </c>
      <c r="G207" s="612" t="s">
        <v>1526</v>
      </c>
      <c r="H207" s="612"/>
      <c r="I207" s="612"/>
      <c r="J207" s="627" t="s">
        <v>1191</v>
      </c>
      <c r="K207" s="628" t="s">
        <v>1527</v>
      </c>
      <c r="L207" s="629" t="s">
        <v>5062</v>
      </c>
      <c r="M207" s="630"/>
      <c r="N207" s="670"/>
      <c r="O207" s="629"/>
      <c r="P207" s="629"/>
      <c r="Q207" s="629"/>
      <c r="R207" s="631"/>
      <c r="S207" s="632" t="s">
        <v>1821</v>
      </c>
      <c r="T207" s="633" t="s">
        <v>1821</v>
      </c>
      <c r="U207" s="977" t="s">
        <v>1821</v>
      </c>
      <c r="V207" s="634" t="s">
        <v>1821</v>
      </c>
    </row>
    <row r="208" spans="2:22" outlineLevel="1">
      <c r="B208" s="612" t="s">
        <v>1380</v>
      </c>
      <c r="C208" s="612" t="s">
        <v>1429</v>
      </c>
      <c r="D208" s="612" t="s">
        <v>1431</v>
      </c>
      <c r="E208" s="612" t="s">
        <v>1448</v>
      </c>
      <c r="F208" s="612" t="s">
        <v>1516</v>
      </c>
      <c r="G208" s="612" t="s">
        <v>1526</v>
      </c>
      <c r="H208" s="639" t="s">
        <v>1479</v>
      </c>
      <c r="I208" s="612"/>
      <c r="J208" s="627" t="s">
        <v>1176</v>
      </c>
      <c r="K208" s="628" t="s">
        <v>1528</v>
      </c>
      <c r="L208" s="629" t="s">
        <v>5151</v>
      </c>
      <c r="M208" s="630" t="s">
        <v>1481</v>
      </c>
      <c r="N208" s="670"/>
      <c r="O208" s="629"/>
      <c r="P208" s="629"/>
      <c r="Q208" s="629"/>
      <c r="R208" s="631"/>
      <c r="S208" s="632" t="s">
        <v>1821</v>
      </c>
      <c r="T208" s="633" t="s">
        <v>1821</v>
      </c>
      <c r="U208" s="977" t="s">
        <v>1821</v>
      </c>
      <c r="V208" s="634" t="s">
        <v>1821</v>
      </c>
    </row>
    <row r="209" spans="2:22" outlineLevel="1">
      <c r="B209" s="612" t="s">
        <v>1380</v>
      </c>
      <c r="C209" s="612" t="s">
        <v>1429</v>
      </c>
      <c r="D209" s="612" t="s">
        <v>1431</v>
      </c>
      <c r="E209" s="612" t="s">
        <v>1529</v>
      </c>
      <c r="F209" s="612"/>
      <c r="G209" s="612"/>
      <c r="H209" s="612"/>
      <c r="I209" s="612"/>
      <c r="J209" s="627" t="s">
        <v>1176</v>
      </c>
      <c r="K209" s="628" t="s">
        <v>1364</v>
      </c>
      <c r="L209" s="629" t="s">
        <v>4297</v>
      </c>
      <c r="M209" s="630" t="s">
        <v>1382</v>
      </c>
      <c r="N209" s="1119" t="s">
        <v>5612</v>
      </c>
      <c r="O209" s="629" t="s">
        <v>1176</v>
      </c>
      <c r="P209" s="629" t="s">
        <v>41</v>
      </c>
      <c r="Q209" s="629" t="s">
        <v>1382</v>
      </c>
      <c r="R209" s="781" t="s">
        <v>8503</v>
      </c>
      <c r="S209" s="632" t="s">
        <v>1364</v>
      </c>
      <c r="T209" s="633" t="s">
        <v>1176</v>
      </c>
      <c r="U209" s="977" t="s">
        <v>1176</v>
      </c>
      <c r="V209" s="634" t="s">
        <v>4297</v>
      </c>
    </row>
    <row r="210" spans="2:22" outlineLevel="1">
      <c r="B210" s="612" t="s">
        <v>1380</v>
      </c>
      <c r="C210" s="612" t="s">
        <v>1429</v>
      </c>
      <c r="D210" s="612" t="s">
        <v>1431</v>
      </c>
      <c r="E210" s="612" t="s">
        <v>1529</v>
      </c>
      <c r="F210" s="612" t="s">
        <v>2090</v>
      </c>
      <c r="G210" s="612"/>
      <c r="H210" s="612"/>
      <c r="I210" s="612"/>
      <c r="J210" s="627" t="s">
        <v>1191</v>
      </c>
      <c r="K210" s="628" t="s">
        <v>6406</v>
      </c>
      <c r="L210" s="629" t="s">
        <v>6460</v>
      </c>
      <c r="M210" s="630" t="s">
        <v>1382</v>
      </c>
      <c r="N210" s="670"/>
      <c r="O210" s="629"/>
      <c r="P210" s="629"/>
      <c r="Q210" s="629"/>
      <c r="R210" s="631"/>
      <c r="S210" s="632" t="s">
        <v>8642</v>
      </c>
      <c r="T210" s="633" t="s">
        <v>1191</v>
      </c>
      <c r="U210" s="977" t="s">
        <v>1821</v>
      </c>
      <c r="V210" s="634" t="s">
        <v>8645</v>
      </c>
    </row>
    <row r="211" spans="2:22" outlineLevel="1">
      <c r="B211" s="612" t="s">
        <v>1380</v>
      </c>
      <c r="C211" s="612" t="s">
        <v>1429</v>
      </c>
      <c r="D211" s="612" t="s">
        <v>1431</v>
      </c>
      <c r="E211" s="612" t="s">
        <v>1529</v>
      </c>
      <c r="F211" s="612" t="s">
        <v>2090</v>
      </c>
      <c r="G211" s="612" t="s">
        <v>2092</v>
      </c>
      <c r="H211" s="612"/>
      <c r="I211" s="612"/>
      <c r="J211" s="627" t="s">
        <v>1176</v>
      </c>
      <c r="K211" s="628" t="s">
        <v>6407</v>
      </c>
      <c r="L211" s="629" t="s">
        <v>6464</v>
      </c>
      <c r="M211" s="630" t="s">
        <v>2094</v>
      </c>
      <c r="N211" s="670"/>
      <c r="O211" s="629"/>
      <c r="P211" s="629"/>
      <c r="Q211" s="629"/>
      <c r="R211" s="631"/>
      <c r="S211" s="632" t="s">
        <v>8643</v>
      </c>
      <c r="T211" s="633" t="s">
        <v>1176</v>
      </c>
      <c r="U211" s="977" t="s">
        <v>1821</v>
      </c>
      <c r="V211" s="634" t="s">
        <v>8135</v>
      </c>
    </row>
    <row r="212" spans="2:22" outlineLevel="1">
      <c r="B212" s="612" t="s">
        <v>1380</v>
      </c>
      <c r="C212" s="612" t="s">
        <v>1429</v>
      </c>
      <c r="D212" s="612" t="s">
        <v>1431</v>
      </c>
      <c r="E212" s="612" t="s">
        <v>1529</v>
      </c>
      <c r="F212" s="612" t="s">
        <v>2090</v>
      </c>
      <c r="G212" s="612" t="s">
        <v>6458</v>
      </c>
      <c r="H212" s="612"/>
      <c r="I212" s="612"/>
      <c r="J212" s="627" t="s">
        <v>1191</v>
      </c>
      <c r="K212" s="628" t="s">
        <v>6408</v>
      </c>
      <c r="L212" s="629" t="s">
        <v>6461</v>
      </c>
      <c r="M212" s="630" t="s">
        <v>1382</v>
      </c>
      <c r="N212" s="670"/>
      <c r="O212" s="629"/>
      <c r="P212" s="629"/>
      <c r="Q212" s="629"/>
      <c r="R212" s="631"/>
      <c r="S212" s="632" t="s">
        <v>41</v>
      </c>
      <c r="T212" s="633" t="s">
        <v>1191</v>
      </c>
      <c r="U212" s="977" t="s">
        <v>1821</v>
      </c>
      <c r="V212" s="634" t="s">
        <v>835</v>
      </c>
    </row>
    <row r="213" spans="2:22" outlineLevel="1">
      <c r="B213" s="612" t="s">
        <v>1380</v>
      </c>
      <c r="C213" s="612" t="s">
        <v>1429</v>
      </c>
      <c r="D213" s="612" t="s">
        <v>1431</v>
      </c>
      <c r="E213" s="612" t="s">
        <v>1529</v>
      </c>
      <c r="F213" s="612" t="s">
        <v>2090</v>
      </c>
      <c r="G213" s="612" t="s">
        <v>6458</v>
      </c>
      <c r="H213" s="612" t="s">
        <v>1689</v>
      </c>
      <c r="I213" s="612"/>
      <c r="J213" s="627" t="s">
        <v>1191</v>
      </c>
      <c r="K213" s="628" t="s">
        <v>6409</v>
      </c>
      <c r="L213" s="629" t="s">
        <v>6462</v>
      </c>
      <c r="M213" s="630" t="s">
        <v>6459</v>
      </c>
      <c r="N213" s="670"/>
      <c r="O213" s="629"/>
      <c r="P213" s="629"/>
      <c r="Q213" s="629"/>
      <c r="R213" s="631"/>
      <c r="S213" s="632" t="s">
        <v>1821</v>
      </c>
      <c r="T213" s="633" t="s">
        <v>1821</v>
      </c>
      <c r="U213" s="977" t="s">
        <v>1821</v>
      </c>
      <c r="V213" s="634" t="s">
        <v>1821</v>
      </c>
    </row>
    <row r="214" spans="2:22" outlineLevel="1">
      <c r="B214" s="612" t="s">
        <v>1380</v>
      </c>
      <c r="C214" s="612" t="s">
        <v>1429</v>
      </c>
      <c r="D214" s="612" t="s">
        <v>1431</v>
      </c>
      <c r="E214" s="612" t="s">
        <v>1529</v>
      </c>
      <c r="F214" s="612" t="s">
        <v>2090</v>
      </c>
      <c r="G214" s="612" t="s">
        <v>6458</v>
      </c>
      <c r="H214" s="612" t="s">
        <v>1396</v>
      </c>
      <c r="I214" s="612"/>
      <c r="J214" s="627" t="s">
        <v>1191</v>
      </c>
      <c r="K214" s="628" t="s">
        <v>6410</v>
      </c>
      <c r="L214" s="629" t="s">
        <v>6463</v>
      </c>
      <c r="M214" s="630"/>
      <c r="N214" s="670"/>
      <c r="O214" s="629"/>
      <c r="P214" s="629"/>
      <c r="Q214" s="629"/>
      <c r="R214" s="631"/>
      <c r="S214" s="632" t="s">
        <v>8644</v>
      </c>
      <c r="T214" s="633" t="s">
        <v>1176</v>
      </c>
      <c r="U214" s="977" t="s">
        <v>1821</v>
      </c>
      <c r="V214" s="634" t="s">
        <v>8136</v>
      </c>
    </row>
    <row r="215" spans="2:22" outlineLevel="1">
      <c r="B215" s="612" t="s">
        <v>1380</v>
      </c>
      <c r="C215" s="612" t="s">
        <v>1429</v>
      </c>
      <c r="D215" s="612" t="s">
        <v>1431</v>
      </c>
      <c r="E215" s="612" t="s">
        <v>1529</v>
      </c>
      <c r="F215" s="612" t="s">
        <v>1530</v>
      </c>
      <c r="G215" s="612"/>
      <c r="H215" s="612"/>
      <c r="I215" s="612"/>
      <c r="J215" s="627" t="s">
        <v>1191</v>
      </c>
      <c r="K215" s="628" t="s">
        <v>1531</v>
      </c>
      <c r="L215" s="629" t="s">
        <v>5065</v>
      </c>
      <c r="M215" s="630" t="s">
        <v>1382</v>
      </c>
      <c r="N215" s="670"/>
      <c r="O215" s="629"/>
      <c r="P215" s="629"/>
      <c r="Q215" s="629"/>
      <c r="R215" s="631"/>
      <c r="S215" s="632" t="s">
        <v>7240</v>
      </c>
      <c r="T215" s="633" t="s">
        <v>1191</v>
      </c>
      <c r="U215" s="977" t="s">
        <v>1821</v>
      </c>
      <c r="V215" s="634" t="s">
        <v>7510</v>
      </c>
    </row>
    <row r="216" spans="2:22" outlineLevel="1">
      <c r="B216" s="612" t="s">
        <v>1380</v>
      </c>
      <c r="C216" s="612" t="s">
        <v>1429</v>
      </c>
      <c r="D216" s="612" t="s">
        <v>1431</v>
      </c>
      <c r="E216" s="612" t="s">
        <v>1529</v>
      </c>
      <c r="F216" s="612" t="s">
        <v>1530</v>
      </c>
      <c r="G216" s="612" t="s">
        <v>1532</v>
      </c>
      <c r="H216" s="612"/>
      <c r="I216" s="612"/>
      <c r="J216" s="627" t="s">
        <v>1191</v>
      </c>
      <c r="K216" s="628" t="s">
        <v>1533</v>
      </c>
      <c r="L216" s="629" t="s">
        <v>5006</v>
      </c>
      <c r="M216" s="630"/>
      <c r="N216" s="670"/>
      <c r="O216" s="629"/>
      <c r="P216" s="629"/>
      <c r="Q216" s="629"/>
      <c r="R216" s="631"/>
      <c r="S216" s="632" t="s">
        <v>7241</v>
      </c>
      <c r="T216" s="633" t="s">
        <v>1191</v>
      </c>
      <c r="U216" s="977" t="s">
        <v>1821</v>
      </c>
      <c r="V216" s="634" t="s">
        <v>7511</v>
      </c>
    </row>
    <row r="217" spans="2:22" outlineLevel="1">
      <c r="B217" s="612" t="s">
        <v>1380</v>
      </c>
      <c r="C217" s="612" t="s">
        <v>1429</v>
      </c>
      <c r="D217" s="612" t="s">
        <v>1431</v>
      </c>
      <c r="E217" s="612" t="s">
        <v>1529</v>
      </c>
      <c r="F217" s="612" t="s">
        <v>1530</v>
      </c>
      <c r="G217" s="612" t="s">
        <v>1434</v>
      </c>
      <c r="H217" s="612"/>
      <c r="I217" s="612"/>
      <c r="J217" s="627" t="s">
        <v>1191</v>
      </c>
      <c r="K217" s="628" t="s">
        <v>1534</v>
      </c>
      <c r="L217" s="629" t="s">
        <v>5063</v>
      </c>
      <c r="M217" s="630"/>
      <c r="N217" s="670"/>
      <c r="O217" s="629"/>
      <c r="P217" s="629"/>
      <c r="Q217" s="629"/>
      <c r="R217" s="631"/>
      <c r="S217" s="632" t="s">
        <v>7242</v>
      </c>
      <c r="T217" s="633" t="s">
        <v>1191</v>
      </c>
      <c r="U217" s="977" t="s">
        <v>1821</v>
      </c>
      <c r="V217" s="634" t="s">
        <v>5063</v>
      </c>
    </row>
    <row r="218" spans="2:22" outlineLevel="1">
      <c r="B218" s="612" t="s">
        <v>1380</v>
      </c>
      <c r="C218" s="612" t="s">
        <v>1429</v>
      </c>
      <c r="D218" s="612" t="s">
        <v>1431</v>
      </c>
      <c r="E218" s="612" t="s">
        <v>1529</v>
      </c>
      <c r="F218" s="612" t="s">
        <v>1530</v>
      </c>
      <c r="G218" s="612" t="s">
        <v>1535</v>
      </c>
      <c r="H218" s="612"/>
      <c r="I218" s="612"/>
      <c r="J218" s="627" t="s">
        <v>1191</v>
      </c>
      <c r="K218" s="628" t="s">
        <v>1536</v>
      </c>
      <c r="L218" s="629" t="s">
        <v>5007</v>
      </c>
      <c r="M218" s="630" t="s">
        <v>1382</v>
      </c>
      <c r="N218" s="670"/>
      <c r="O218" s="629"/>
      <c r="P218" s="629"/>
      <c r="Q218" s="629"/>
      <c r="R218" s="631"/>
      <c r="S218" s="632" t="s">
        <v>1821</v>
      </c>
      <c r="T218" s="633" t="s">
        <v>1821</v>
      </c>
      <c r="U218" s="977" t="s">
        <v>1821</v>
      </c>
      <c r="V218" s="634" t="s">
        <v>1821</v>
      </c>
    </row>
    <row r="219" spans="2:22" outlineLevel="1">
      <c r="B219" s="612" t="s">
        <v>1380</v>
      </c>
      <c r="C219" s="612" t="s">
        <v>1429</v>
      </c>
      <c r="D219" s="612" t="s">
        <v>1431</v>
      </c>
      <c r="E219" s="612" t="s">
        <v>1529</v>
      </c>
      <c r="F219" s="612" t="s">
        <v>1530</v>
      </c>
      <c r="G219" s="612" t="s">
        <v>1535</v>
      </c>
      <c r="H219" s="612" t="s">
        <v>1537</v>
      </c>
      <c r="I219" s="612"/>
      <c r="J219" s="627" t="s">
        <v>1176</v>
      </c>
      <c r="K219" s="628" t="s">
        <v>1538</v>
      </c>
      <c r="L219" s="629" t="s">
        <v>5008</v>
      </c>
      <c r="M219" s="630"/>
      <c r="N219" s="670"/>
      <c r="O219" s="629"/>
      <c r="P219" s="629"/>
      <c r="Q219" s="629"/>
      <c r="R219" s="631"/>
      <c r="S219" s="632" t="s">
        <v>1821</v>
      </c>
      <c r="T219" s="633" t="s">
        <v>1821</v>
      </c>
      <c r="U219" s="977" t="s">
        <v>1821</v>
      </c>
      <c r="V219" s="634" t="s">
        <v>1821</v>
      </c>
    </row>
    <row r="220" spans="2:22" outlineLevel="1">
      <c r="B220" s="612" t="s">
        <v>1380</v>
      </c>
      <c r="C220" s="612" t="s">
        <v>1429</v>
      </c>
      <c r="D220" s="612" t="s">
        <v>1431</v>
      </c>
      <c r="E220" s="612" t="s">
        <v>1529</v>
      </c>
      <c r="F220" s="612" t="s">
        <v>1530</v>
      </c>
      <c r="G220" s="612" t="s">
        <v>1535</v>
      </c>
      <c r="H220" s="612" t="s">
        <v>1537</v>
      </c>
      <c r="I220" s="639" t="s">
        <v>1402</v>
      </c>
      <c r="J220" s="627" t="s">
        <v>1176</v>
      </c>
      <c r="K220" s="628" t="s">
        <v>1539</v>
      </c>
      <c r="L220" s="629" t="s">
        <v>5009</v>
      </c>
      <c r="M220" s="630" t="s">
        <v>1404</v>
      </c>
      <c r="N220" s="670"/>
      <c r="O220" s="629"/>
      <c r="P220" s="629"/>
      <c r="Q220" s="629"/>
      <c r="R220" s="631"/>
      <c r="S220" s="632" t="s">
        <v>1821</v>
      </c>
      <c r="T220" s="633" t="s">
        <v>1821</v>
      </c>
      <c r="U220" s="977" t="s">
        <v>1821</v>
      </c>
      <c r="V220" s="634" t="s">
        <v>1821</v>
      </c>
    </row>
    <row r="221" spans="2:22" outlineLevel="1">
      <c r="B221" s="612" t="s">
        <v>1380</v>
      </c>
      <c r="C221" s="612" t="s">
        <v>1429</v>
      </c>
      <c r="D221" s="612" t="s">
        <v>1431</v>
      </c>
      <c r="E221" s="612" t="s">
        <v>1529</v>
      </c>
      <c r="F221" s="612" t="s">
        <v>1540</v>
      </c>
      <c r="G221" s="612"/>
      <c r="H221" s="612"/>
      <c r="I221" s="612"/>
      <c r="J221" s="627" t="s">
        <v>1191</v>
      </c>
      <c r="K221" s="628" t="s">
        <v>1541</v>
      </c>
      <c r="L221" s="629" t="s">
        <v>5066</v>
      </c>
      <c r="M221" s="630" t="s">
        <v>1382</v>
      </c>
      <c r="N221" s="1119" t="s">
        <v>5613</v>
      </c>
      <c r="O221" s="629" t="s">
        <v>1191</v>
      </c>
      <c r="P221" s="629" t="s">
        <v>41</v>
      </c>
      <c r="Q221" s="629" t="s">
        <v>1382</v>
      </c>
      <c r="R221" s="782" t="s">
        <v>7996</v>
      </c>
      <c r="S221" s="632" t="s">
        <v>41</v>
      </c>
      <c r="T221" s="633" t="s">
        <v>1191</v>
      </c>
      <c r="U221" s="977" t="s">
        <v>1821</v>
      </c>
      <c r="V221" s="634" t="s">
        <v>1821</v>
      </c>
    </row>
    <row r="222" spans="2:22" ht="24" outlineLevel="1">
      <c r="B222" s="612" t="s">
        <v>1380</v>
      </c>
      <c r="C222" s="612" t="s">
        <v>1429</v>
      </c>
      <c r="D222" s="612" t="s">
        <v>1431</v>
      </c>
      <c r="E222" s="612" t="s">
        <v>1529</v>
      </c>
      <c r="F222" s="612" t="s">
        <v>1540</v>
      </c>
      <c r="G222" s="612" t="s">
        <v>1532</v>
      </c>
      <c r="H222" s="612"/>
      <c r="I222" s="612"/>
      <c r="J222" s="627" t="s">
        <v>1191</v>
      </c>
      <c r="K222" s="628" t="s">
        <v>1542</v>
      </c>
      <c r="L222" s="629" t="s">
        <v>5010</v>
      </c>
      <c r="M222" s="630"/>
      <c r="N222" s="670" t="s">
        <v>3900</v>
      </c>
      <c r="O222" s="629" t="s">
        <v>1176</v>
      </c>
      <c r="P222" s="642" t="s">
        <v>2881</v>
      </c>
      <c r="Q222" s="629" t="s">
        <v>154</v>
      </c>
      <c r="R222" s="631" t="s">
        <v>5930</v>
      </c>
      <c r="S222" s="632" t="s">
        <v>7243</v>
      </c>
      <c r="T222" s="633" t="s">
        <v>1191</v>
      </c>
      <c r="U222" s="977" t="s">
        <v>1821</v>
      </c>
      <c r="V222" s="634" t="s">
        <v>7512</v>
      </c>
    </row>
    <row r="223" spans="2:22" outlineLevel="1">
      <c r="B223" s="612" t="s">
        <v>1380</v>
      </c>
      <c r="C223" s="612" t="s">
        <v>1429</v>
      </c>
      <c r="D223" s="612" t="s">
        <v>1431</v>
      </c>
      <c r="E223" s="612" t="s">
        <v>1529</v>
      </c>
      <c r="F223" s="612" t="s">
        <v>1540</v>
      </c>
      <c r="G223" s="612" t="s">
        <v>1434</v>
      </c>
      <c r="H223" s="612"/>
      <c r="I223" s="612"/>
      <c r="J223" s="627" t="s">
        <v>1191</v>
      </c>
      <c r="K223" s="628" t="s">
        <v>1543</v>
      </c>
      <c r="L223" s="629" t="s">
        <v>5011</v>
      </c>
      <c r="M223" s="630"/>
      <c r="N223" s="670" t="s">
        <v>3901</v>
      </c>
      <c r="O223" s="629" t="s">
        <v>1191</v>
      </c>
      <c r="P223" s="635" t="s">
        <v>2882</v>
      </c>
      <c r="Q223" s="629" t="s">
        <v>186</v>
      </c>
      <c r="R223" s="631" t="s">
        <v>8504</v>
      </c>
      <c r="S223" s="632" t="s">
        <v>1543</v>
      </c>
      <c r="T223" s="633" t="s">
        <v>1191</v>
      </c>
      <c r="U223" s="977" t="s">
        <v>1821</v>
      </c>
      <c r="V223" s="634" t="s">
        <v>7514</v>
      </c>
    </row>
    <row r="224" spans="2:22" outlineLevel="1">
      <c r="B224" s="612" t="s">
        <v>1380</v>
      </c>
      <c r="C224" s="612" t="s">
        <v>1429</v>
      </c>
      <c r="D224" s="612" t="s">
        <v>1431</v>
      </c>
      <c r="E224" s="612" t="s">
        <v>1529</v>
      </c>
      <c r="F224" s="612" t="s">
        <v>1540</v>
      </c>
      <c r="G224" s="612" t="s">
        <v>1535</v>
      </c>
      <c r="H224" s="612"/>
      <c r="I224" s="612"/>
      <c r="J224" s="627" t="s">
        <v>1191</v>
      </c>
      <c r="K224" s="628" t="s">
        <v>1544</v>
      </c>
      <c r="L224" s="629" t="s">
        <v>5012</v>
      </c>
      <c r="M224" s="630" t="s">
        <v>1382</v>
      </c>
      <c r="N224" s="1119" t="s">
        <v>8478</v>
      </c>
      <c r="O224" s="629" t="s">
        <v>1191</v>
      </c>
      <c r="P224" s="629" t="s">
        <v>41</v>
      </c>
      <c r="Q224" s="629" t="s">
        <v>1382</v>
      </c>
      <c r="R224" s="782" t="s">
        <v>8505</v>
      </c>
      <c r="S224" s="632" t="s">
        <v>41</v>
      </c>
      <c r="T224" s="633" t="s">
        <v>1191</v>
      </c>
      <c r="U224" s="977" t="s">
        <v>1821</v>
      </c>
      <c r="V224" s="634" t="s">
        <v>8638</v>
      </c>
    </row>
    <row r="225" spans="2:22" outlineLevel="1">
      <c r="B225" s="612" t="s">
        <v>1380</v>
      </c>
      <c r="C225" s="612" t="s">
        <v>1429</v>
      </c>
      <c r="D225" s="612" t="s">
        <v>1431</v>
      </c>
      <c r="E225" s="612" t="s">
        <v>1529</v>
      </c>
      <c r="F225" s="612" t="s">
        <v>1540</v>
      </c>
      <c r="G225" s="612" t="s">
        <v>1535</v>
      </c>
      <c r="H225" s="612" t="s">
        <v>1537</v>
      </c>
      <c r="I225" s="612"/>
      <c r="J225" s="627" t="s">
        <v>1176</v>
      </c>
      <c r="K225" s="628" t="s">
        <v>1545</v>
      </c>
      <c r="L225" s="629" t="s">
        <v>5013</v>
      </c>
      <c r="M225" s="630"/>
      <c r="N225" s="670" t="s">
        <v>3902</v>
      </c>
      <c r="O225" s="629" t="s">
        <v>1176</v>
      </c>
      <c r="P225" s="666" t="s">
        <v>8454</v>
      </c>
      <c r="Q225" s="629" t="s">
        <v>5357</v>
      </c>
      <c r="R225" s="695" t="s">
        <v>8479</v>
      </c>
      <c r="S225" s="632" t="s">
        <v>8635</v>
      </c>
      <c r="T225" s="633" t="s">
        <v>1176</v>
      </c>
      <c r="U225" s="977" t="s">
        <v>1821</v>
      </c>
      <c r="V225" s="634" t="s">
        <v>8636</v>
      </c>
    </row>
    <row r="226" spans="2:22" outlineLevel="1">
      <c r="B226" s="612" t="s">
        <v>1380</v>
      </c>
      <c r="C226" s="612" t="s">
        <v>1429</v>
      </c>
      <c r="D226" s="612" t="s">
        <v>1431</v>
      </c>
      <c r="E226" s="612" t="s">
        <v>1529</v>
      </c>
      <c r="F226" s="612" t="s">
        <v>1540</v>
      </c>
      <c r="G226" s="612" t="s">
        <v>1535</v>
      </c>
      <c r="H226" s="612" t="s">
        <v>1537</v>
      </c>
      <c r="I226" s="639" t="s">
        <v>1402</v>
      </c>
      <c r="J226" s="627" t="s">
        <v>1176</v>
      </c>
      <c r="K226" s="628" t="s">
        <v>1546</v>
      </c>
      <c r="L226" s="629" t="s">
        <v>5014</v>
      </c>
      <c r="M226" s="630" t="s">
        <v>1404</v>
      </c>
      <c r="N226" s="1120" t="s">
        <v>6494</v>
      </c>
      <c r="O226" s="629" t="s">
        <v>1176</v>
      </c>
      <c r="P226" s="629" t="s">
        <v>41</v>
      </c>
      <c r="Q226" s="640" t="s">
        <v>1405</v>
      </c>
      <c r="R226" s="631"/>
      <c r="S226" s="632" t="s">
        <v>8637</v>
      </c>
      <c r="T226" s="633" t="s">
        <v>1176</v>
      </c>
      <c r="U226" s="977" t="s">
        <v>1821</v>
      </c>
      <c r="V226" s="634" t="s">
        <v>8639</v>
      </c>
    </row>
    <row r="227" spans="2:22" outlineLevel="1">
      <c r="B227" s="612" t="s">
        <v>1380</v>
      </c>
      <c r="C227" s="612" t="s">
        <v>1429</v>
      </c>
      <c r="D227" s="612" t="s">
        <v>1431</v>
      </c>
      <c r="E227" s="612" t="s">
        <v>1529</v>
      </c>
      <c r="F227" s="612" t="s">
        <v>1547</v>
      </c>
      <c r="G227" s="612"/>
      <c r="H227" s="612"/>
      <c r="I227" s="612"/>
      <c r="J227" s="627" t="s">
        <v>1191</v>
      </c>
      <c r="K227" s="628" t="s">
        <v>1548</v>
      </c>
      <c r="L227" s="629" t="s">
        <v>5067</v>
      </c>
      <c r="M227" s="630" t="s">
        <v>1382</v>
      </c>
      <c r="N227" s="670"/>
      <c r="O227" s="629"/>
      <c r="P227" s="629"/>
      <c r="Q227" s="629"/>
      <c r="R227" s="631"/>
      <c r="S227" s="632" t="s">
        <v>1821</v>
      </c>
      <c r="T227" s="633" t="s">
        <v>1821</v>
      </c>
      <c r="U227" s="977" t="s">
        <v>1821</v>
      </c>
      <c r="V227" s="634" t="s">
        <v>1821</v>
      </c>
    </row>
    <row r="228" spans="2:22" outlineLevel="1">
      <c r="B228" s="612" t="s">
        <v>1380</v>
      </c>
      <c r="C228" s="612" t="s">
        <v>1429</v>
      </c>
      <c r="D228" s="612" t="s">
        <v>1431</v>
      </c>
      <c r="E228" s="612" t="s">
        <v>1529</v>
      </c>
      <c r="F228" s="612" t="s">
        <v>1547</v>
      </c>
      <c r="G228" s="612" t="s">
        <v>1532</v>
      </c>
      <c r="H228" s="612"/>
      <c r="I228" s="612"/>
      <c r="J228" s="627" t="s">
        <v>1191</v>
      </c>
      <c r="K228" s="628" t="s">
        <v>1549</v>
      </c>
      <c r="L228" s="629" t="s">
        <v>5015</v>
      </c>
      <c r="M228" s="630"/>
      <c r="N228" s="670"/>
      <c r="O228" s="629"/>
      <c r="P228" s="629"/>
      <c r="Q228" s="629"/>
      <c r="R228" s="631"/>
      <c r="S228" s="632" t="s">
        <v>1821</v>
      </c>
      <c r="T228" s="633" t="s">
        <v>1821</v>
      </c>
      <c r="U228" s="977" t="s">
        <v>1821</v>
      </c>
      <c r="V228" s="634" t="s">
        <v>1821</v>
      </c>
    </row>
    <row r="229" spans="2:22" outlineLevel="1">
      <c r="B229" s="612" t="s">
        <v>1380</v>
      </c>
      <c r="C229" s="612" t="s">
        <v>1429</v>
      </c>
      <c r="D229" s="612" t="s">
        <v>1431</v>
      </c>
      <c r="E229" s="612" t="s">
        <v>1529</v>
      </c>
      <c r="F229" s="612" t="s">
        <v>1547</v>
      </c>
      <c r="G229" s="612" t="s">
        <v>1434</v>
      </c>
      <c r="H229" s="612"/>
      <c r="I229" s="612"/>
      <c r="J229" s="627" t="s">
        <v>1191</v>
      </c>
      <c r="K229" s="628" t="s">
        <v>1550</v>
      </c>
      <c r="L229" s="629" t="s">
        <v>5070</v>
      </c>
      <c r="M229" s="630"/>
      <c r="N229" s="670"/>
      <c r="O229" s="629"/>
      <c r="P229" s="629"/>
      <c r="Q229" s="629"/>
      <c r="R229" s="631"/>
      <c r="S229" s="632" t="s">
        <v>1821</v>
      </c>
      <c r="T229" s="633" t="s">
        <v>1821</v>
      </c>
      <c r="U229" s="977" t="s">
        <v>1821</v>
      </c>
      <c r="V229" s="634" t="s">
        <v>1821</v>
      </c>
    </row>
    <row r="230" spans="2:22" outlineLevel="1">
      <c r="B230" s="612" t="s">
        <v>1380</v>
      </c>
      <c r="C230" s="612" t="s">
        <v>1429</v>
      </c>
      <c r="D230" s="612" t="s">
        <v>1431</v>
      </c>
      <c r="E230" s="612" t="s">
        <v>1529</v>
      </c>
      <c r="F230" s="612" t="s">
        <v>1547</v>
      </c>
      <c r="G230" s="612" t="s">
        <v>1535</v>
      </c>
      <c r="H230" s="612"/>
      <c r="I230" s="612"/>
      <c r="J230" s="627" t="s">
        <v>1191</v>
      </c>
      <c r="K230" s="628" t="s">
        <v>1551</v>
      </c>
      <c r="L230" s="629" t="s">
        <v>5016</v>
      </c>
      <c r="M230" s="630" t="s">
        <v>1382</v>
      </c>
      <c r="N230" s="670"/>
      <c r="O230" s="629"/>
      <c r="P230" s="629"/>
      <c r="Q230" s="629"/>
      <c r="R230" s="631"/>
      <c r="S230" s="632" t="s">
        <v>1821</v>
      </c>
      <c r="T230" s="633" t="s">
        <v>1821</v>
      </c>
      <c r="U230" s="977" t="s">
        <v>1821</v>
      </c>
      <c r="V230" s="634" t="s">
        <v>1821</v>
      </c>
    </row>
    <row r="231" spans="2:22" outlineLevel="1">
      <c r="B231" s="612" t="s">
        <v>1380</v>
      </c>
      <c r="C231" s="612" t="s">
        <v>1429</v>
      </c>
      <c r="D231" s="612" t="s">
        <v>1431</v>
      </c>
      <c r="E231" s="612" t="s">
        <v>1529</v>
      </c>
      <c r="F231" s="612" t="s">
        <v>1547</v>
      </c>
      <c r="G231" s="612" t="s">
        <v>1535</v>
      </c>
      <c r="H231" s="612" t="s">
        <v>1537</v>
      </c>
      <c r="I231" s="612"/>
      <c r="J231" s="627" t="s">
        <v>1176</v>
      </c>
      <c r="K231" s="628" t="s">
        <v>1552</v>
      </c>
      <c r="L231" s="629" t="s">
        <v>5017</v>
      </c>
      <c r="M231" s="630"/>
      <c r="N231" s="670"/>
      <c r="O231" s="629"/>
      <c r="P231" s="629"/>
      <c r="Q231" s="629"/>
      <c r="R231" s="631"/>
      <c r="S231" s="632" t="s">
        <v>1821</v>
      </c>
      <c r="T231" s="633" t="s">
        <v>1821</v>
      </c>
      <c r="U231" s="977" t="s">
        <v>1821</v>
      </c>
      <c r="V231" s="634" t="s">
        <v>1821</v>
      </c>
    </row>
    <row r="232" spans="2:22" outlineLevel="1">
      <c r="B232" s="612" t="s">
        <v>1380</v>
      </c>
      <c r="C232" s="612" t="s">
        <v>1429</v>
      </c>
      <c r="D232" s="612" t="s">
        <v>1431</v>
      </c>
      <c r="E232" s="612" t="s">
        <v>1529</v>
      </c>
      <c r="F232" s="612" t="s">
        <v>1547</v>
      </c>
      <c r="G232" s="612" t="s">
        <v>1535</v>
      </c>
      <c r="H232" s="612" t="s">
        <v>1537</v>
      </c>
      <c r="I232" s="639" t="s">
        <v>1402</v>
      </c>
      <c r="J232" s="627" t="s">
        <v>1176</v>
      </c>
      <c r="K232" s="628" t="s">
        <v>1553</v>
      </c>
      <c r="L232" s="629" t="s">
        <v>5018</v>
      </c>
      <c r="M232" s="630" t="s">
        <v>1404</v>
      </c>
      <c r="N232" s="670"/>
      <c r="O232" s="629"/>
      <c r="P232" s="629"/>
      <c r="Q232" s="629"/>
      <c r="R232" s="631"/>
      <c r="S232" s="632" t="s">
        <v>1821</v>
      </c>
      <c r="T232" s="633" t="s">
        <v>1821</v>
      </c>
      <c r="U232" s="977" t="s">
        <v>1821</v>
      </c>
      <c r="V232" s="634" t="s">
        <v>1821</v>
      </c>
    </row>
    <row r="233" spans="2:22" outlineLevel="1">
      <c r="B233" s="612" t="s">
        <v>1380</v>
      </c>
      <c r="C233" s="612" t="s">
        <v>1429</v>
      </c>
      <c r="D233" s="612" t="s">
        <v>1431</v>
      </c>
      <c r="E233" s="612" t="s">
        <v>1529</v>
      </c>
      <c r="F233" s="612" t="s">
        <v>1554</v>
      </c>
      <c r="G233" s="612"/>
      <c r="H233" s="612"/>
      <c r="I233" s="612"/>
      <c r="J233" s="627" t="s">
        <v>1191</v>
      </c>
      <c r="K233" s="628" t="s">
        <v>1555</v>
      </c>
      <c r="L233" s="629" t="s">
        <v>5064</v>
      </c>
      <c r="M233" s="630" t="s">
        <v>1382</v>
      </c>
      <c r="N233" s="670"/>
      <c r="O233" s="629"/>
      <c r="P233" s="629"/>
      <c r="Q233" s="629"/>
      <c r="R233" s="631"/>
      <c r="S233" s="632" t="s">
        <v>1821</v>
      </c>
      <c r="T233" s="633" t="s">
        <v>1821</v>
      </c>
      <c r="U233" s="977" t="s">
        <v>1821</v>
      </c>
      <c r="V233" s="634" t="s">
        <v>1821</v>
      </c>
    </row>
    <row r="234" spans="2:22" outlineLevel="1">
      <c r="B234" s="612" t="s">
        <v>1380</v>
      </c>
      <c r="C234" s="612" t="s">
        <v>1429</v>
      </c>
      <c r="D234" s="612" t="s">
        <v>1431</v>
      </c>
      <c r="E234" s="612" t="s">
        <v>1529</v>
      </c>
      <c r="F234" s="612" t="s">
        <v>1554</v>
      </c>
      <c r="G234" s="612" t="s">
        <v>1532</v>
      </c>
      <c r="H234" s="612"/>
      <c r="I234" s="612"/>
      <c r="J234" s="627" t="s">
        <v>1191</v>
      </c>
      <c r="K234" s="628" t="s">
        <v>1556</v>
      </c>
      <c r="L234" s="629" t="s">
        <v>4101</v>
      </c>
      <c r="M234" s="630"/>
      <c r="N234" s="670"/>
      <c r="O234" s="629"/>
      <c r="P234" s="629"/>
      <c r="Q234" s="629"/>
      <c r="R234" s="631"/>
      <c r="S234" s="632" t="s">
        <v>1821</v>
      </c>
      <c r="T234" s="633" t="s">
        <v>1821</v>
      </c>
      <c r="U234" s="977" t="s">
        <v>1821</v>
      </c>
      <c r="V234" s="634" t="s">
        <v>1821</v>
      </c>
    </row>
    <row r="235" spans="2:22" outlineLevel="1">
      <c r="B235" s="612" t="s">
        <v>1380</v>
      </c>
      <c r="C235" s="612" t="s">
        <v>1429</v>
      </c>
      <c r="D235" s="612" t="s">
        <v>1431</v>
      </c>
      <c r="E235" s="612" t="s">
        <v>1529</v>
      </c>
      <c r="F235" s="612" t="s">
        <v>1554</v>
      </c>
      <c r="G235" s="612" t="s">
        <v>1434</v>
      </c>
      <c r="H235" s="612"/>
      <c r="I235" s="612"/>
      <c r="J235" s="627" t="s">
        <v>1191</v>
      </c>
      <c r="K235" s="628" t="s">
        <v>1557</v>
      </c>
      <c r="L235" s="629" t="s">
        <v>5069</v>
      </c>
      <c r="M235" s="630"/>
      <c r="N235" s="670"/>
      <c r="O235" s="629"/>
      <c r="P235" s="629"/>
      <c r="Q235" s="629"/>
      <c r="R235" s="631"/>
      <c r="S235" s="632" t="s">
        <v>1821</v>
      </c>
      <c r="T235" s="633" t="s">
        <v>1821</v>
      </c>
      <c r="U235" s="977" t="s">
        <v>1821</v>
      </c>
      <c r="V235" s="634" t="s">
        <v>1821</v>
      </c>
    </row>
    <row r="236" spans="2:22" outlineLevel="1">
      <c r="B236" s="612" t="s">
        <v>1380</v>
      </c>
      <c r="C236" s="612" t="s">
        <v>1429</v>
      </c>
      <c r="D236" s="612" t="s">
        <v>1431</v>
      </c>
      <c r="E236" s="612" t="s">
        <v>1529</v>
      </c>
      <c r="F236" s="612" t="s">
        <v>1554</v>
      </c>
      <c r="G236" s="612" t="s">
        <v>1535</v>
      </c>
      <c r="H236" s="612"/>
      <c r="I236" s="612"/>
      <c r="J236" s="627" t="s">
        <v>1191</v>
      </c>
      <c r="K236" s="628" t="s">
        <v>1558</v>
      </c>
      <c r="L236" s="629" t="s">
        <v>4278</v>
      </c>
      <c r="M236" s="630" t="s">
        <v>1382</v>
      </c>
      <c r="N236" s="670"/>
      <c r="O236" s="629"/>
      <c r="P236" s="629"/>
      <c r="Q236" s="629"/>
      <c r="R236" s="631"/>
      <c r="S236" s="632" t="s">
        <v>1821</v>
      </c>
      <c r="T236" s="633" t="s">
        <v>1821</v>
      </c>
      <c r="U236" s="977" t="s">
        <v>1821</v>
      </c>
      <c r="V236" s="634" t="s">
        <v>1821</v>
      </c>
    </row>
    <row r="237" spans="2:22" outlineLevel="1">
      <c r="B237" s="612" t="s">
        <v>1380</v>
      </c>
      <c r="C237" s="612" t="s">
        <v>1429</v>
      </c>
      <c r="D237" s="612" t="s">
        <v>1431</v>
      </c>
      <c r="E237" s="612" t="s">
        <v>1529</v>
      </c>
      <c r="F237" s="612" t="s">
        <v>1554</v>
      </c>
      <c r="G237" s="612" t="s">
        <v>1535</v>
      </c>
      <c r="H237" s="612" t="s">
        <v>1537</v>
      </c>
      <c r="I237" s="612"/>
      <c r="J237" s="627" t="s">
        <v>1176</v>
      </c>
      <c r="K237" s="628" t="s">
        <v>1559</v>
      </c>
      <c r="L237" s="629" t="s">
        <v>4179</v>
      </c>
      <c r="M237" s="630"/>
      <c r="N237" s="670"/>
      <c r="O237" s="629"/>
      <c r="P237" s="629"/>
      <c r="Q237" s="629"/>
      <c r="R237" s="631"/>
      <c r="S237" s="632" t="s">
        <v>1821</v>
      </c>
      <c r="T237" s="633" t="s">
        <v>1821</v>
      </c>
      <c r="U237" s="977" t="s">
        <v>1821</v>
      </c>
      <c r="V237" s="634" t="s">
        <v>1821</v>
      </c>
    </row>
    <row r="238" spans="2:22" outlineLevel="1">
      <c r="B238" s="612" t="s">
        <v>1380</v>
      </c>
      <c r="C238" s="612" t="s">
        <v>1429</v>
      </c>
      <c r="D238" s="612" t="s">
        <v>1431</v>
      </c>
      <c r="E238" s="612" t="s">
        <v>1529</v>
      </c>
      <c r="F238" s="612" t="s">
        <v>1554</v>
      </c>
      <c r="G238" s="612" t="s">
        <v>1535</v>
      </c>
      <c r="H238" s="612" t="s">
        <v>1537</v>
      </c>
      <c r="I238" s="639" t="s">
        <v>1402</v>
      </c>
      <c r="J238" s="627" t="s">
        <v>1176</v>
      </c>
      <c r="K238" s="628" t="s">
        <v>1560</v>
      </c>
      <c r="L238" s="629" t="s">
        <v>5019</v>
      </c>
      <c r="M238" s="630" t="s">
        <v>1404</v>
      </c>
      <c r="N238" s="670"/>
      <c r="O238" s="629"/>
      <c r="P238" s="629"/>
      <c r="Q238" s="629"/>
      <c r="R238" s="631"/>
      <c r="S238" s="632" t="s">
        <v>1821</v>
      </c>
      <c r="T238" s="633" t="s">
        <v>1821</v>
      </c>
      <c r="U238" s="977" t="s">
        <v>1821</v>
      </c>
      <c r="V238" s="634" t="s">
        <v>1821</v>
      </c>
    </row>
    <row r="239" spans="2:22" outlineLevel="1">
      <c r="B239" s="612" t="s">
        <v>1380</v>
      </c>
      <c r="C239" s="612" t="s">
        <v>1429</v>
      </c>
      <c r="D239" s="612" t="s">
        <v>1431</v>
      </c>
      <c r="E239" s="612" t="s">
        <v>1529</v>
      </c>
      <c r="F239" s="612" t="s">
        <v>1561</v>
      </c>
      <c r="G239" s="612"/>
      <c r="H239" s="612"/>
      <c r="I239" s="612"/>
      <c r="J239" s="627" t="s">
        <v>1195</v>
      </c>
      <c r="K239" s="628" t="s">
        <v>1562</v>
      </c>
      <c r="L239" s="629" t="s">
        <v>5068</v>
      </c>
      <c r="M239" s="630" t="s">
        <v>1382</v>
      </c>
      <c r="N239" s="670"/>
      <c r="O239" s="629"/>
      <c r="P239" s="629"/>
      <c r="Q239" s="629"/>
      <c r="R239" s="631"/>
      <c r="S239" s="632" t="s">
        <v>1821</v>
      </c>
      <c r="T239" s="633" t="s">
        <v>1821</v>
      </c>
      <c r="U239" s="977" t="s">
        <v>1821</v>
      </c>
      <c r="V239" s="634" t="s">
        <v>1821</v>
      </c>
    </row>
    <row r="240" spans="2:22" outlineLevel="1">
      <c r="B240" s="612" t="s">
        <v>1380</v>
      </c>
      <c r="C240" s="612" t="s">
        <v>1429</v>
      </c>
      <c r="D240" s="612" t="s">
        <v>1431</v>
      </c>
      <c r="E240" s="612" t="s">
        <v>1529</v>
      </c>
      <c r="F240" s="612" t="s">
        <v>1561</v>
      </c>
      <c r="G240" s="612" t="s">
        <v>1532</v>
      </c>
      <c r="H240" s="612"/>
      <c r="I240" s="612"/>
      <c r="J240" s="627" t="s">
        <v>1176</v>
      </c>
      <c r="K240" s="628" t="s">
        <v>1563</v>
      </c>
      <c r="L240" s="629" t="s">
        <v>5020</v>
      </c>
      <c r="M240" s="630"/>
      <c r="N240" s="670"/>
      <c r="O240" s="629"/>
      <c r="P240" s="629"/>
      <c r="Q240" s="629"/>
      <c r="R240" s="631"/>
      <c r="S240" s="632" t="s">
        <v>1821</v>
      </c>
      <c r="T240" s="633" t="s">
        <v>1821</v>
      </c>
      <c r="U240" s="977" t="s">
        <v>1821</v>
      </c>
      <c r="V240" s="634" t="s">
        <v>1821</v>
      </c>
    </row>
    <row r="241" spans="2:22" outlineLevel="1">
      <c r="B241" s="612" t="s">
        <v>1380</v>
      </c>
      <c r="C241" s="612" t="s">
        <v>1429</v>
      </c>
      <c r="D241" s="612" t="s">
        <v>1431</v>
      </c>
      <c r="E241" s="612" t="s">
        <v>1529</v>
      </c>
      <c r="F241" s="612" t="s">
        <v>1561</v>
      </c>
      <c r="G241" s="612" t="s">
        <v>1564</v>
      </c>
      <c r="H241" s="612"/>
      <c r="I241" s="612"/>
      <c r="J241" s="627" t="s">
        <v>1191</v>
      </c>
      <c r="K241" s="628" t="s">
        <v>1565</v>
      </c>
      <c r="L241" s="629" t="s">
        <v>4102</v>
      </c>
      <c r="M241" s="630"/>
      <c r="N241" s="670"/>
      <c r="O241" s="629"/>
      <c r="P241" s="629"/>
      <c r="Q241" s="629"/>
      <c r="R241" s="631"/>
      <c r="S241" s="632" t="s">
        <v>1821</v>
      </c>
      <c r="T241" s="633" t="s">
        <v>1821</v>
      </c>
      <c r="U241" s="977" t="s">
        <v>1821</v>
      </c>
      <c r="V241" s="634" t="s">
        <v>1821</v>
      </c>
    </row>
    <row r="242" spans="2:22" outlineLevel="1">
      <c r="B242" s="612" t="s">
        <v>1380</v>
      </c>
      <c r="C242" s="612" t="s">
        <v>1429</v>
      </c>
      <c r="D242" s="612" t="s">
        <v>1431</v>
      </c>
      <c r="E242" s="612" t="s">
        <v>1529</v>
      </c>
      <c r="F242" s="612" t="s">
        <v>1561</v>
      </c>
      <c r="G242" s="612" t="s">
        <v>1434</v>
      </c>
      <c r="H242" s="612"/>
      <c r="I242" s="612"/>
      <c r="J242" s="627" t="s">
        <v>1191</v>
      </c>
      <c r="K242" s="628" t="s">
        <v>1566</v>
      </c>
      <c r="L242" s="629" t="s">
        <v>5071</v>
      </c>
      <c r="M242" s="630"/>
      <c r="N242" s="670"/>
      <c r="O242" s="629"/>
      <c r="P242" s="629"/>
      <c r="Q242" s="629"/>
      <c r="R242" s="631"/>
      <c r="S242" s="632" t="s">
        <v>1821</v>
      </c>
      <c r="T242" s="633" t="s">
        <v>1821</v>
      </c>
      <c r="U242" s="977" t="s">
        <v>1821</v>
      </c>
      <c r="V242" s="634" t="s">
        <v>1821</v>
      </c>
    </row>
    <row r="243" spans="2:22" ht="36" outlineLevel="1">
      <c r="B243" s="612" t="s">
        <v>1380</v>
      </c>
      <c r="C243" s="612" t="s">
        <v>1429</v>
      </c>
      <c r="D243" s="612" t="s">
        <v>1431</v>
      </c>
      <c r="E243" s="612" t="s">
        <v>1529</v>
      </c>
      <c r="F243" s="612" t="s">
        <v>1561</v>
      </c>
      <c r="G243" s="612" t="s">
        <v>1398</v>
      </c>
      <c r="H243" s="612"/>
      <c r="I243" s="612"/>
      <c r="J243" s="627" t="s">
        <v>1176</v>
      </c>
      <c r="K243" s="628" t="s">
        <v>1567</v>
      </c>
      <c r="L243" s="629" t="s">
        <v>5021</v>
      </c>
      <c r="M243" s="631" t="s">
        <v>1568</v>
      </c>
      <c r="N243" s="670"/>
      <c r="O243" s="629"/>
      <c r="P243" s="629"/>
      <c r="Q243" s="629"/>
      <c r="R243" s="631"/>
      <c r="S243" s="632" t="s">
        <v>1821</v>
      </c>
      <c r="T243" s="633" t="s">
        <v>1821</v>
      </c>
      <c r="U243" s="977" t="s">
        <v>1821</v>
      </c>
      <c r="V243" s="634" t="s">
        <v>1821</v>
      </c>
    </row>
    <row r="244" spans="2:22" outlineLevel="1">
      <c r="B244" s="612" t="s">
        <v>1380</v>
      </c>
      <c r="C244" s="612" t="s">
        <v>1429</v>
      </c>
      <c r="D244" s="612" t="s">
        <v>1431</v>
      </c>
      <c r="E244" s="612" t="s">
        <v>1529</v>
      </c>
      <c r="F244" s="612" t="s">
        <v>1561</v>
      </c>
      <c r="G244" s="612" t="s">
        <v>1396</v>
      </c>
      <c r="H244" s="612"/>
      <c r="I244" s="612"/>
      <c r="J244" s="627" t="s">
        <v>1191</v>
      </c>
      <c r="K244" s="628" t="s">
        <v>1569</v>
      </c>
      <c r="L244" s="629" t="s">
        <v>5022</v>
      </c>
      <c r="M244" s="630"/>
      <c r="N244" s="670"/>
      <c r="O244" s="629"/>
      <c r="P244" s="629"/>
      <c r="Q244" s="629"/>
      <c r="R244" s="631"/>
      <c r="S244" s="632" t="s">
        <v>1821</v>
      </c>
      <c r="T244" s="633" t="s">
        <v>1821</v>
      </c>
      <c r="U244" s="977" t="s">
        <v>1821</v>
      </c>
      <c r="V244" s="634" t="s">
        <v>1821</v>
      </c>
    </row>
    <row r="245" spans="2:22" outlineLevel="1">
      <c r="B245" s="612" t="s">
        <v>1380</v>
      </c>
      <c r="C245" s="612" t="s">
        <v>1429</v>
      </c>
      <c r="D245" s="612" t="s">
        <v>1431</v>
      </c>
      <c r="E245" s="612" t="s">
        <v>1529</v>
      </c>
      <c r="F245" s="612" t="s">
        <v>1561</v>
      </c>
      <c r="G245" s="612" t="s">
        <v>1570</v>
      </c>
      <c r="H245" s="612"/>
      <c r="I245" s="612"/>
      <c r="J245" s="627" t="s">
        <v>1191</v>
      </c>
      <c r="K245" s="628" t="s">
        <v>1571</v>
      </c>
      <c r="L245" s="629" t="s">
        <v>5023</v>
      </c>
      <c r="M245" s="630"/>
      <c r="N245" s="670"/>
      <c r="O245" s="629"/>
      <c r="P245" s="629"/>
      <c r="Q245" s="629"/>
      <c r="R245" s="631"/>
      <c r="S245" s="632" t="s">
        <v>1821</v>
      </c>
      <c r="T245" s="633" t="s">
        <v>1821</v>
      </c>
      <c r="U245" s="977" t="s">
        <v>1821</v>
      </c>
      <c r="V245" s="634" t="s">
        <v>1821</v>
      </c>
    </row>
    <row r="246" spans="2:22" outlineLevel="1">
      <c r="B246" s="612" t="s">
        <v>1380</v>
      </c>
      <c r="C246" s="612" t="s">
        <v>1429</v>
      </c>
      <c r="D246" s="612" t="s">
        <v>1431</v>
      </c>
      <c r="E246" s="612" t="s">
        <v>1529</v>
      </c>
      <c r="F246" s="612" t="s">
        <v>1561</v>
      </c>
      <c r="G246" s="612" t="s">
        <v>1570</v>
      </c>
      <c r="H246" s="639" t="s">
        <v>1572</v>
      </c>
      <c r="I246" s="612"/>
      <c r="J246" s="627" t="s">
        <v>1176</v>
      </c>
      <c r="K246" s="628" t="s">
        <v>1573</v>
      </c>
      <c r="L246" s="629" t="s">
        <v>5024</v>
      </c>
      <c r="M246" s="630"/>
      <c r="N246" s="670"/>
      <c r="O246" s="629"/>
      <c r="P246" s="629"/>
      <c r="Q246" s="629"/>
      <c r="R246" s="631"/>
      <c r="S246" s="632" t="s">
        <v>1821</v>
      </c>
      <c r="T246" s="633" t="s">
        <v>1821</v>
      </c>
      <c r="U246" s="977" t="s">
        <v>1821</v>
      </c>
      <c r="V246" s="634" t="s">
        <v>1821</v>
      </c>
    </row>
    <row r="247" spans="2:22" outlineLevel="1">
      <c r="B247" s="612" t="s">
        <v>1380</v>
      </c>
      <c r="C247" s="612" t="s">
        <v>1429</v>
      </c>
      <c r="D247" s="612" t="s">
        <v>1431</v>
      </c>
      <c r="E247" s="612" t="s">
        <v>1529</v>
      </c>
      <c r="F247" s="612" t="s">
        <v>1561</v>
      </c>
      <c r="G247" s="612" t="s">
        <v>1570</v>
      </c>
      <c r="H247" s="639" t="s">
        <v>1574</v>
      </c>
      <c r="I247" s="612"/>
      <c r="J247" s="627" t="s">
        <v>1176</v>
      </c>
      <c r="K247" s="628" t="s">
        <v>1575</v>
      </c>
      <c r="L247" s="629" t="s">
        <v>5025</v>
      </c>
      <c r="M247" s="630"/>
      <c r="N247" s="670"/>
      <c r="O247" s="629"/>
      <c r="P247" s="629"/>
      <c r="Q247" s="629"/>
      <c r="R247" s="631"/>
      <c r="S247" s="632" t="s">
        <v>1821</v>
      </c>
      <c r="T247" s="633" t="s">
        <v>1821</v>
      </c>
      <c r="U247" s="977" t="s">
        <v>1821</v>
      </c>
      <c r="V247" s="634" t="s">
        <v>1821</v>
      </c>
    </row>
    <row r="248" spans="2:22" outlineLevel="1">
      <c r="B248" s="612" t="s">
        <v>1380</v>
      </c>
      <c r="C248" s="612" t="s">
        <v>1429</v>
      </c>
      <c r="D248" s="612" t="s">
        <v>1431</v>
      </c>
      <c r="E248" s="612" t="s">
        <v>1529</v>
      </c>
      <c r="F248" s="612" t="s">
        <v>1561</v>
      </c>
      <c r="G248" s="612" t="s">
        <v>1576</v>
      </c>
      <c r="H248" s="612"/>
      <c r="I248" s="612"/>
      <c r="J248" s="627" t="s">
        <v>1191</v>
      </c>
      <c r="K248" s="628" t="s">
        <v>1577</v>
      </c>
      <c r="L248" s="629" t="s">
        <v>5029</v>
      </c>
      <c r="M248" s="630"/>
      <c r="N248" s="670"/>
      <c r="O248" s="629"/>
      <c r="P248" s="629"/>
      <c r="Q248" s="629"/>
      <c r="R248" s="631"/>
      <c r="S248" s="632" t="s">
        <v>1821</v>
      </c>
      <c r="T248" s="633" t="s">
        <v>1821</v>
      </c>
      <c r="U248" s="977" t="s">
        <v>1821</v>
      </c>
      <c r="V248" s="634" t="s">
        <v>1821</v>
      </c>
    </row>
    <row r="249" spans="2:22" outlineLevel="1">
      <c r="B249" s="612" t="s">
        <v>1380</v>
      </c>
      <c r="C249" s="612" t="s">
        <v>1429</v>
      </c>
      <c r="D249" s="612" t="s">
        <v>1431</v>
      </c>
      <c r="E249" s="612" t="s">
        <v>1529</v>
      </c>
      <c r="F249" s="612" t="s">
        <v>1561</v>
      </c>
      <c r="G249" s="612" t="s">
        <v>1535</v>
      </c>
      <c r="H249" s="612"/>
      <c r="I249" s="612"/>
      <c r="J249" s="627" t="s">
        <v>1191</v>
      </c>
      <c r="K249" s="628" t="s">
        <v>1578</v>
      </c>
      <c r="L249" s="629" t="s">
        <v>5026</v>
      </c>
      <c r="M249" s="630" t="s">
        <v>1382</v>
      </c>
      <c r="N249" s="670"/>
      <c r="O249" s="629"/>
      <c r="P249" s="629"/>
      <c r="Q249" s="629"/>
      <c r="R249" s="631"/>
      <c r="S249" s="632" t="s">
        <v>1821</v>
      </c>
      <c r="T249" s="633" t="s">
        <v>1821</v>
      </c>
      <c r="U249" s="977" t="s">
        <v>1821</v>
      </c>
      <c r="V249" s="634" t="s">
        <v>1821</v>
      </c>
    </row>
    <row r="250" spans="2:22" outlineLevel="1">
      <c r="B250" s="612" t="s">
        <v>1380</v>
      </c>
      <c r="C250" s="612" t="s">
        <v>1429</v>
      </c>
      <c r="D250" s="612" t="s">
        <v>1431</v>
      </c>
      <c r="E250" s="612" t="s">
        <v>1529</v>
      </c>
      <c r="F250" s="612" t="s">
        <v>1561</v>
      </c>
      <c r="G250" s="612" t="s">
        <v>1535</v>
      </c>
      <c r="H250" s="612" t="s">
        <v>1537</v>
      </c>
      <c r="I250" s="612"/>
      <c r="J250" s="627" t="s">
        <v>1176</v>
      </c>
      <c r="K250" s="628" t="s">
        <v>1579</v>
      </c>
      <c r="L250" s="629" t="s">
        <v>5027</v>
      </c>
      <c r="M250" s="630"/>
      <c r="N250" s="670"/>
      <c r="O250" s="629"/>
      <c r="P250" s="629"/>
      <c r="Q250" s="629"/>
      <c r="R250" s="631"/>
      <c r="S250" s="632" t="s">
        <v>1821</v>
      </c>
      <c r="T250" s="633" t="s">
        <v>1821</v>
      </c>
      <c r="U250" s="977" t="s">
        <v>1821</v>
      </c>
      <c r="V250" s="634" t="s">
        <v>1821</v>
      </c>
    </row>
    <row r="251" spans="2:22" outlineLevel="1">
      <c r="B251" s="612" t="s">
        <v>1380</v>
      </c>
      <c r="C251" s="612" t="s">
        <v>1429</v>
      </c>
      <c r="D251" s="612" t="s">
        <v>1431</v>
      </c>
      <c r="E251" s="612" t="s">
        <v>1529</v>
      </c>
      <c r="F251" s="612" t="s">
        <v>1561</v>
      </c>
      <c r="G251" s="612" t="s">
        <v>1535</v>
      </c>
      <c r="H251" s="612" t="s">
        <v>1537</v>
      </c>
      <c r="I251" s="639" t="s">
        <v>1402</v>
      </c>
      <c r="J251" s="627" t="s">
        <v>1176</v>
      </c>
      <c r="K251" s="628" t="s">
        <v>1580</v>
      </c>
      <c r="L251" s="629" t="s">
        <v>5028</v>
      </c>
      <c r="M251" s="630" t="s">
        <v>1404</v>
      </c>
      <c r="N251" s="670"/>
      <c r="O251" s="629"/>
      <c r="P251" s="629"/>
      <c r="Q251" s="629"/>
      <c r="R251" s="631"/>
      <c r="S251" s="632" t="s">
        <v>1821</v>
      </c>
      <c r="T251" s="633" t="s">
        <v>1821</v>
      </c>
      <c r="U251" s="977" t="s">
        <v>1821</v>
      </c>
      <c r="V251" s="634" t="s">
        <v>1821</v>
      </c>
    </row>
    <row r="252" spans="2:22" outlineLevel="1">
      <c r="B252" s="612" t="s">
        <v>1380</v>
      </c>
      <c r="C252" s="612" t="s">
        <v>1429</v>
      </c>
      <c r="D252" s="612" t="s">
        <v>1431</v>
      </c>
      <c r="E252" s="612" t="s">
        <v>1529</v>
      </c>
      <c r="F252" s="612" t="s">
        <v>1581</v>
      </c>
      <c r="G252" s="612"/>
      <c r="H252" s="612"/>
      <c r="I252" s="612"/>
      <c r="J252" s="627" t="s">
        <v>1191</v>
      </c>
      <c r="K252" s="628" t="s">
        <v>1582</v>
      </c>
      <c r="L252" s="629" t="s">
        <v>4327</v>
      </c>
      <c r="M252" s="630" t="s">
        <v>1382</v>
      </c>
      <c r="N252" s="1119" t="s">
        <v>5632</v>
      </c>
      <c r="O252" s="629" t="s">
        <v>1176</v>
      </c>
      <c r="P252" s="629" t="s">
        <v>41</v>
      </c>
      <c r="Q252" s="629" t="s">
        <v>1382</v>
      </c>
      <c r="R252" s="781" t="s">
        <v>8506</v>
      </c>
      <c r="S252" s="632" t="s">
        <v>41</v>
      </c>
      <c r="T252" s="633" t="s">
        <v>1191</v>
      </c>
      <c r="U252" s="977" t="s">
        <v>1191</v>
      </c>
      <c r="V252" s="634" t="s">
        <v>1821</v>
      </c>
    </row>
    <row r="253" spans="2:22" ht="24" outlineLevel="1">
      <c r="B253" s="612" t="s">
        <v>1380</v>
      </c>
      <c r="C253" s="612" t="s">
        <v>1429</v>
      </c>
      <c r="D253" s="612" t="s">
        <v>1431</v>
      </c>
      <c r="E253" s="612" t="s">
        <v>1529</v>
      </c>
      <c r="F253" s="612" t="s">
        <v>1581</v>
      </c>
      <c r="G253" s="612" t="s">
        <v>1583</v>
      </c>
      <c r="H253" s="612"/>
      <c r="I253" s="612"/>
      <c r="J253" s="627" t="s">
        <v>1176</v>
      </c>
      <c r="K253" s="628" t="s">
        <v>1370</v>
      </c>
      <c r="L253" s="629" t="s">
        <v>4106</v>
      </c>
      <c r="M253" s="630"/>
      <c r="N253" s="670" t="s">
        <v>5416</v>
      </c>
      <c r="O253" s="629" t="s">
        <v>1176</v>
      </c>
      <c r="P253" s="637" t="s">
        <v>2876</v>
      </c>
      <c r="Q253" s="629" t="s">
        <v>790</v>
      </c>
      <c r="R253" s="631" t="s">
        <v>5931</v>
      </c>
      <c r="S253" s="632" t="s">
        <v>1370</v>
      </c>
      <c r="T253" s="633" t="s">
        <v>1176</v>
      </c>
      <c r="U253" s="977" t="s">
        <v>1176</v>
      </c>
      <c r="V253" s="634" t="s">
        <v>4106</v>
      </c>
    </row>
    <row r="254" spans="2:22" outlineLevel="1">
      <c r="B254" s="612" t="s">
        <v>1380</v>
      </c>
      <c r="C254" s="612" t="s">
        <v>1429</v>
      </c>
      <c r="D254" s="612" t="s">
        <v>1431</v>
      </c>
      <c r="E254" s="612" t="s">
        <v>1529</v>
      </c>
      <c r="F254" s="612" t="s">
        <v>1581</v>
      </c>
      <c r="G254" s="612" t="s">
        <v>1584</v>
      </c>
      <c r="H254" s="612"/>
      <c r="I254" s="612"/>
      <c r="J254" s="627" t="s">
        <v>1191</v>
      </c>
      <c r="K254" s="628" t="s">
        <v>1585</v>
      </c>
      <c r="L254" s="629" t="s">
        <v>4107</v>
      </c>
      <c r="M254" s="630"/>
      <c r="N254" s="670"/>
      <c r="O254" s="629"/>
      <c r="P254" s="629"/>
      <c r="Q254" s="629"/>
      <c r="R254" s="631"/>
      <c r="S254" s="632" t="s">
        <v>41</v>
      </c>
      <c r="T254" s="633" t="s">
        <v>1191</v>
      </c>
      <c r="U254" s="977"/>
      <c r="V254" s="634" t="s">
        <v>1821</v>
      </c>
    </row>
    <row r="255" spans="2:22" outlineLevel="1">
      <c r="B255" s="612" t="s">
        <v>1380</v>
      </c>
      <c r="C255" s="612" t="s">
        <v>1429</v>
      </c>
      <c r="D255" s="612" t="s">
        <v>1431</v>
      </c>
      <c r="E255" s="612" t="s">
        <v>1529</v>
      </c>
      <c r="F255" s="612" t="s">
        <v>1581</v>
      </c>
      <c r="G255" s="612" t="s">
        <v>1584</v>
      </c>
      <c r="H255" s="639" t="s">
        <v>1479</v>
      </c>
      <c r="I255" s="612"/>
      <c r="J255" s="627" t="s">
        <v>1191</v>
      </c>
      <c r="K255" s="628" t="s">
        <v>1586</v>
      </c>
      <c r="L255" s="629" t="s">
        <v>5152</v>
      </c>
      <c r="M255" s="630" t="s">
        <v>1481</v>
      </c>
      <c r="N255" s="670"/>
      <c r="O255" s="629"/>
      <c r="P255" s="629"/>
      <c r="Q255" s="629"/>
      <c r="R255" s="631"/>
      <c r="S255" s="632" t="s">
        <v>41</v>
      </c>
      <c r="T255" s="633" t="s">
        <v>1191</v>
      </c>
      <c r="U255" s="977"/>
      <c r="V255" s="634" t="s">
        <v>1821</v>
      </c>
    </row>
    <row r="256" spans="2:22" outlineLevel="1">
      <c r="B256" s="612" t="s">
        <v>1380</v>
      </c>
      <c r="C256" s="612" t="s">
        <v>1429</v>
      </c>
      <c r="D256" s="612" t="s">
        <v>1431</v>
      </c>
      <c r="E256" s="612" t="s">
        <v>1529</v>
      </c>
      <c r="F256" s="612" t="s">
        <v>1581</v>
      </c>
      <c r="G256" s="612" t="s">
        <v>1587</v>
      </c>
      <c r="H256" s="612"/>
      <c r="I256" s="612"/>
      <c r="J256" s="627" t="s">
        <v>1195</v>
      </c>
      <c r="K256" s="628" t="s">
        <v>1588</v>
      </c>
      <c r="L256" s="629" t="s">
        <v>4328</v>
      </c>
      <c r="M256" s="630" t="s">
        <v>1382</v>
      </c>
      <c r="N256" s="1119" t="s">
        <v>5614</v>
      </c>
      <c r="O256" s="629" t="s">
        <v>1191</v>
      </c>
      <c r="P256" s="629" t="s">
        <v>41</v>
      </c>
      <c r="Q256" s="629" t="s">
        <v>1382</v>
      </c>
      <c r="R256" s="782" t="s">
        <v>8507</v>
      </c>
      <c r="S256" s="632" t="s">
        <v>41</v>
      </c>
      <c r="T256" s="633" t="s">
        <v>1195</v>
      </c>
      <c r="U256" s="977" t="s">
        <v>1195</v>
      </c>
      <c r="V256" s="634" t="s">
        <v>1821</v>
      </c>
    </row>
    <row r="257" spans="2:22" outlineLevel="1">
      <c r="B257" s="612" t="s">
        <v>1380</v>
      </c>
      <c r="C257" s="612" t="s">
        <v>1429</v>
      </c>
      <c r="D257" s="612" t="s">
        <v>1431</v>
      </c>
      <c r="E257" s="612" t="s">
        <v>1529</v>
      </c>
      <c r="F257" s="612" t="s">
        <v>1581</v>
      </c>
      <c r="G257" s="612" t="s">
        <v>1587</v>
      </c>
      <c r="H257" s="612" t="s">
        <v>1589</v>
      </c>
      <c r="I257" s="612"/>
      <c r="J257" s="627" t="s">
        <v>1176</v>
      </c>
      <c r="K257" s="628" t="s">
        <v>1590</v>
      </c>
      <c r="L257" s="629" t="s">
        <v>4329</v>
      </c>
      <c r="M257" s="630" t="s">
        <v>1382</v>
      </c>
      <c r="N257" s="1119" t="s">
        <v>5615</v>
      </c>
      <c r="O257" s="629" t="s">
        <v>1176</v>
      </c>
      <c r="P257" s="629" t="s">
        <v>41</v>
      </c>
      <c r="Q257" s="629" t="s">
        <v>1382</v>
      </c>
      <c r="R257" s="782" t="s">
        <v>8508</v>
      </c>
      <c r="S257" s="632" t="s">
        <v>41</v>
      </c>
      <c r="T257" s="633" t="s">
        <v>1176</v>
      </c>
      <c r="U257" s="977" t="s">
        <v>1176</v>
      </c>
      <c r="V257" s="634" t="s">
        <v>1821</v>
      </c>
    </row>
    <row r="258" spans="2:22" outlineLevel="1">
      <c r="B258" s="612" t="s">
        <v>1380</v>
      </c>
      <c r="C258" s="612" t="s">
        <v>1429</v>
      </c>
      <c r="D258" s="612" t="s">
        <v>1431</v>
      </c>
      <c r="E258" s="612" t="s">
        <v>1529</v>
      </c>
      <c r="F258" s="612" t="s">
        <v>1581</v>
      </c>
      <c r="G258" s="612" t="s">
        <v>1587</v>
      </c>
      <c r="H258" s="612" t="s">
        <v>1589</v>
      </c>
      <c r="I258" s="612" t="s">
        <v>1386</v>
      </c>
      <c r="J258" s="627" t="s">
        <v>1176</v>
      </c>
      <c r="K258" s="628" t="s">
        <v>1591</v>
      </c>
      <c r="L258" s="629" t="s">
        <v>4298</v>
      </c>
      <c r="M258" s="630"/>
      <c r="N258" s="670" t="s">
        <v>5616</v>
      </c>
      <c r="O258" s="629" t="s">
        <v>1176</v>
      </c>
      <c r="P258" s="629" t="s">
        <v>41</v>
      </c>
      <c r="Q258" s="629" t="s">
        <v>5743</v>
      </c>
      <c r="R258" s="631" t="s">
        <v>8509</v>
      </c>
      <c r="S258" s="632" t="s">
        <v>41</v>
      </c>
      <c r="T258" s="633" t="s">
        <v>1176</v>
      </c>
      <c r="U258" s="977" t="s">
        <v>1176</v>
      </c>
      <c r="V258" s="634" t="s">
        <v>1821</v>
      </c>
    </row>
    <row r="259" spans="2:22" outlineLevel="1">
      <c r="B259" s="612" t="s">
        <v>1380</v>
      </c>
      <c r="C259" s="612" t="s">
        <v>1429</v>
      </c>
      <c r="D259" s="612" t="s">
        <v>1431</v>
      </c>
      <c r="E259" s="612" t="s">
        <v>1529</v>
      </c>
      <c r="F259" s="612" t="s">
        <v>1581</v>
      </c>
      <c r="G259" s="612" t="s">
        <v>1587</v>
      </c>
      <c r="H259" s="612" t="s">
        <v>1592</v>
      </c>
      <c r="I259" s="612"/>
      <c r="J259" s="627" t="s">
        <v>1191</v>
      </c>
      <c r="K259" s="628" t="s">
        <v>1593</v>
      </c>
      <c r="L259" s="629" t="s">
        <v>4108</v>
      </c>
      <c r="M259" s="630"/>
      <c r="N259" s="670"/>
      <c r="O259" s="629"/>
      <c r="P259" s="629"/>
      <c r="Q259" s="629"/>
      <c r="R259" s="631"/>
      <c r="S259" s="632" t="s">
        <v>1821</v>
      </c>
      <c r="T259" s="633" t="s">
        <v>1821</v>
      </c>
      <c r="U259" s="977" t="s">
        <v>1821</v>
      </c>
      <c r="V259" s="634" t="s">
        <v>1821</v>
      </c>
    </row>
    <row r="260" spans="2:22" outlineLevel="1">
      <c r="B260" s="612" t="s">
        <v>1380</v>
      </c>
      <c r="C260" s="612" t="s">
        <v>1429</v>
      </c>
      <c r="D260" s="612" t="s">
        <v>1431</v>
      </c>
      <c r="E260" s="612" t="s">
        <v>1529</v>
      </c>
      <c r="F260" s="612" t="s">
        <v>1581</v>
      </c>
      <c r="G260" s="612" t="s">
        <v>1587</v>
      </c>
      <c r="H260" s="612" t="s">
        <v>1594</v>
      </c>
      <c r="I260" s="612"/>
      <c r="J260" s="627" t="s">
        <v>1191</v>
      </c>
      <c r="K260" s="628" t="s">
        <v>1595</v>
      </c>
      <c r="L260" s="629" t="s">
        <v>4109</v>
      </c>
      <c r="M260" s="630"/>
      <c r="N260" s="670"/>
      <c r="O260" s="629"/>
      <c r="P260" s="629"/>
      <c r="Q260" s="629"/>
      <c r="R260" s="631"/>
      <c r="S260" s="632" t="s">
        <v>1821</v>
      </c>
      <c r="T260" s="633" t="s">
        <v>1821</v>
      </c>
      <c r="U260" s="977" t="s">
        <v>1821</v>
      </c>
      <c r="V260" s="634" t="s">
        <v>1821</v>
      </c>
    </row>
    <row r="261" spans="2:22" ht="48" outlineLevel="1">
      <c r="B261" s="612" t="s">
        <v>1380</v>
      </c>
      <c r="C261" s="612" t="s">
        <v>1429</v>
      </c>
      <c r="D261" s="612" t="s">
        <v>1431</v>
      </c>
      <c r="E261" s="612" t="s">
        <v>1529</v>
      </c>
      <c r="F261" s="612" t="s">
        <v>1581</v>
      </c>
      <c r="G261" s="612" t="s">
        <v>1587</v>
      </c>
      <c r="H261" s="612" t="s">
        <v>1596</v>
      </c>
      <c r="I261" s="612"/>
      <c r="J261" s="627" t="s">
        <v>1176</v>
      </c>
      <c r="K261" s="628" t="s">
        <v>1368</v>
      </c>
      <c r="L261" s="629" t="s">
        <v>4110</v>
      </c>
      <c r="M261" s="630"/>
      <c r="N261" s="670" t="s">
        <v>3917</v>
      </c>
      <c r="O261" s="629" t="s">
        <v>1176</v>
      </c>
      <c r="P261" s="642" t="s">
        <v>2893</v>
      </c>
      <c r="Q261" s="629" t="s">
        <v>790</v>
      </c>
      <c r="R261" s="631" t="s">
        <v>5932</v>
      </c>
      <c r="S261" s="632" t="s">
        <v>1368</v>
      </c>
      <c r="T261" s="633" t="s">
        <v>1176</v>
      </c>
      <c r="U261" s="977" t="s">
        <v>1176</v>
      </c>
      <c r="V261" s="634" t="s">
        <v>4110</v>
      </c>
    </row>
    <row r="262" spans="2:22" outlineLevel="1">
      <c r="B262" s="612" t="s">
        <v>1380</v>
      </c>
      <c r="C262" s="612" t="s">
        <v>1429</v>
      </c>
      <c r="D262" s="612" t="s">
        <v>1431</v>
      </c>
      <c r="E262" s="612" t="s">
        <v>1529</v>
      </c>
      <c r="F262" s="612" t="s">
        <v>1581</v>
      </c>
      <c r="G262" s="612" t="s">
        <v>1587</v>
      </c>
      <c r="H262" s="612" t="s">
        <v>1597</v>
      </c>
      <c r="I262" s="612"/>
      <c r="J262" s="627" t="s">
        <v>1191</v>
      </c>
      <c r="K262" s="628" t="s">
        <v>1598</v>
      </c>
      <c r="L262" s="629" t="s">
        <v>4111</v>
      </c>
      <c r="M262" s="630" t="s">
        <v>1599</v>
      </c>
      <c r="N262" s="670"/>
      <c r="O262" s="629"/>
      <c r="P262" s="629"/>
      <c r="Q262" s="629"/>
      <c r="R262" s="631"/>
      <c r="S262" s="632" t="s">
        <v>8655</v>
      </c>
      <c r="T262" s="633" t="s">
        <v>1191</v>
      </c>
      <c r="U262" s="977" t="s">
        <v>1821</v>
      </c>
      <c r="V262" s="634" t="s">
        <v>8658</v>
      </c>
    </row>
    <row r="263" spans="2:22" outlineLevel="1">
      <c r="B263" s="612" t="s">
        <v>1380</v>
      </c>
      <c r="C263" s="612" t="s">
        <v>1429</v>
      </c>
      <c r="D263" s="612" t="s">
        <v>1431</v>
      </c>
      <c r="E263" s="612" t="s">
        <v>1529</v>
      </c>
      <c r="F263" s="612" t="s">
        <v>1581</v>
      </c>
      <c r="G263" s="612" t="s">
        <v>1587</v>
      </c>
      <c r="H263" s="612" t="s">
        <v>1600</v>
      </c>
      <c r="I263" s="612"/>
      <c r="J263" s="627" t="s">
        <v>1191</v>
      </c>
      <c r="K263" s="628" t="s">
        <v>1601</v>
      </c>
      <c r="L263" s="629" t="s">
        <v>4112</v>
      </c>
      <c r="M263" s="630"/>
      <c r="N263" s="670"/>
      <c r="O263" s="629"/>
      <c r="P263" s="629"/>
      <c r="Q263" s="629"/>
      <c r="R263" s="631"/>
      <c r="S263" s="632" t="s">
        <v>8656</v>
      </c>
      <c r="T263" s="633" t="s">
        <v>1191</v>
      </c>
      <c r="U263" s="977" t="s">
        <v>1821</v>
      </c>
      <c r="V263" s="634" t="s">
        <v>8657</v>
      </c>
    </row>
    <row r="264" spans="2:22" outlineLevel="1">
      <c r="B264" s="612" t="s">
        <v>1380</v>
      </c>
      <c r="C264" s="612" t="s">
        <v>1429</v>
      </c>
      <c r="D264" s="612" t="s">
        <v>1431</v>
      </c>
      <c r="E264" s="612" t="s">
        <v>1529</v>
      </c>
      <c r="F264" s="612" t="s">
        <v>1609</v>
      </c>
      <c r="G264" s="612"/>
      <c r="H264" s="612"/>
      <c r="I264" s="612"/>
      <c r="J264" s="627" t="s">
        <v>1176</v>
      </c>
      <c r="K264" s="628" t="s">
        <v>1610</v>
      </c>
      <c r="L264" s="629" t="s">
        <v>4332</v>
      </c>
      <c r="M264" s="630" t="s">
        <v>1382</v>
      </c>
      <c r="N264" s="1119" t="s">
        <v>5633</v>
      </c>
      <c r="O264" s="629" t="s">
        <v>1176</v>
      </c>
      <c r="P264" s="629" t="s">
        <v>41</v>
      </c>
      <c r="Q264" s="629" t="s">
        <v>1382</v>
      </c>
      <c r="R264" s="781" t="s">
        <v>8510</v>
      </c>
      <c r="S264" s="632" t="s">
        <v>41</v>
      </c>
      <c r="T264" s="633" t="s">
        <v>1176</v>
      </c>
      <c r="U264" s="977" t="s">
        <v>1176</v>
      </c>
      <c r="V264" s="634" t="s">
        <v>1821</v>
      </c>
    </row>
    <row r="265" spans="2:22" ht="60" outlineLevel="1">
      <c r="B265" s="612" t="s">
        <v>1380</v>
      </c>
      <c r="C265" s="612" t="s">
        <v>1429</v>
      </c>
      <c r="D265" s="612" t="s">
        <v>1431</v>
      </c>
      <c r="E265" s="612" t="s">
        <v>1529</v>
      </c>
      <c r="F265" s="612" t="s">
        <v>1609</v>
      </c>
      <c r="G265" s="612" t="s">
        <v>1583</v>
      </c>
      <c r="H265" s="612"/>
      <c r="I265" s="612"/>
      <c r="J265" s="627" t="s">
        <v>1176</v>
      </c>
      <c r="K265" s="628" t="s">
        <v>1366</v>
      </c>
      <c r="L265" s="629" t="s">
        <v>4117</v>
      </c>
      <c r="M265" s="630"/>
      <c r="N265" s="670" t="s">
        <v>5417</v>
      </c>
      <c r="O265" s="629" t="s">
        <v>1176</v>
      </c>
      <c r="P265" s="637" t="s">
        <v>2877</v>
      </c>
      <c r="Q265" s="629" t="s">
        <v>790</v>
      </c>
      <c r="R265" s="631" t="s">
        <v>8748</v>
      </c>
      <c r="S265" s="632" t="s">
        <v>1366</v>
      </c>
      <c r="T265" s="633" t="s">
        <v>1176</v>
      </c>
      <c r="U265" s="977" t="s">
        <v>1176</v>
      </c>
      <c r="V265" s="634" t="s">
        <v>4117</v>
      </c>
    </row>
    <row r="266" spans="2:22" outlineLevel="1">
      <c r="B266" s="612" t="s">
        <v>1380</v>
      </c>
      <c r="C266" s="612" t="s">
        <v>1429</v>
      </c>
      <c r="D266" s="612" t="s">
        <v>1431</v>
      </c>
      <c r="E266" s="612" t="s">
        <v>1529</v>
      </c>
      <c r="F266" s="612" t="s">
        <v>1609</v>
      </c>
      <c r="G266" s="612" t="s">
        <v>1584</v>
      </c>
      <c r="H266" s="612"/>
      <c r="I266" s="612"/>
      <c r="J266" s="627" t="s">
        <v>1191</v>
      </c>
      <c r="K266" s="628" t="s">
        <v>1611</v>
      </c>
      <c r="L266" s="629" t="s">
        <v>4107</v>
      </c>
      <c r="M266" s="630"/>
      <c r="N266" s="670"/>
      <c r="O266" s="629"/>
      <c r="P266" s="629"/>
      <c r="Q266" s="629"/>
      <c r="R266" s="631"/>
      <c r="S266" s="632" t="s">
        <v>1611</v>
      </c>
      <c r="T266" s="633" t="s">
        <v>1191</v>
      </c>
      <c r="U266" s="977"/>
      <c r="V266" s="634" t="s">
        <v>4107</v>
      </c>
    </row>
    <row r="267" spans="2:22" outlineLevel="1">
      <c r="B267" s="612" t="s">
        <v>1380</v>
      </c>
      <c r="C267" s="612" t="s">
        <v>1429</v>
      </c>
      <c r="D267" s="612" t="s">
        <v>1431</v>
      </c>
      <c r="E267" s="612" t="s">
        <v>1529</v>
      </c>
      <c r="F267" s="612" t="s">
        <v>1609</v>
      </c>
      <c r="G267" s="612" t="s">
        <v>1584</v>
      </c>
      <c r="H267" s="639" t="s">
        <v>1479</v>
      </c>
      <c r="I267" s="612"/>
      <c r="J267" s="627" t="s">
        <v>1191</v>
      </c>
      <c r="K267" s="628" t="s">
        <v>1612</v>
      </c>
      <c r="L267" s="629" t="s">
        <v>5152</v>
      </c>
      <c r="M267" s="630" t="s">
        <v>1481</v>
      </c>
      <c r="N267" s="670"/>
      <c r="O267" s="629"/>
      <c r="P267" s="629"/>
      <c r="Q267" s="629"/>
      <c r="R267" s="631"/>
      <c r="S267" s="632" t="s">
        <v>1612</v>
      </c>
      <c r="T267" s="633" t="s">
        <v>1191</v>
      </c>
      <c r="U267" s="977"/>
      <c r="V267" s="634" t="s">
        <v>7513</v>
      </c>
    </row>
    <row r="268" spans="2:22" outlineLevel="1">
      <c r="B268" s="612" t="s">
        <v>1380</v>
      </c>
      <c r="C268" s="612" t="s">
        <v>1429</v>
      </c>
      <c r="D268" s="612" t="s">
        <v>1431</v>
      </c>
      <c r="E268" s="612" t="s">
        <v>1529</v>
      </c>
      <c r="F268" s="612" t="s">
        <v>1609</v>
      </c>
      <c r="G268" s="612" t="s">
        <v>1613</v>
      </c>
      <c r="H268" s="612"/>
      <c r="I268" s="612"/>
      <c r="J268" s="627" t="s">
        <v>1191</v>
      </c>
      <c r="K268" s="628" t="s">
        <v>1614</v>
      </c>
      <c r="L268" s="629" t="s">
        <v>4333</v>
      </c>
      <c r="M268" s="630" t="s">
        <v>1382</v>
      </c>
      <c r="N268" s="670"/>
      <c r="O268" s="629"/>
      <c r="P268" s="629"/>
      <c r="Q268" s="629"/>
      <c r="R268" s="631"/>
      <c r="S268" s="632" t="s">
        <v>1821</v>
      </c>
      <c r="T268" s="633" t="s">
        <v>1821</v>
      </c>
      <c r="U268" s="977" t="s">
        <v>1821</v>
      </c>
      <c r="V268" s="634" t="s">
        <v>1821</v>
      </c>
    </row>
    <row r="269" spans="2:22" outlineLevel="1">
      <c r="B269" s="612" t="s">
        <v>1380</v>
      </c>
      <c r="C269" s="612" t="s">
        <v>1429</v>
      </c>
      <c r="D269" s="612" t="s">
        <v>1431</v>
      </c>
      <c r="E269" s="612" t="s">
        <v>1529</v>
      </c>
      <c r="F269" s="612" t="s">
        <v>1609</v>
      </c>
      <c r="G269" s="612" t="s">
        <v>1613</v>
      </c>
      <c r="H269" s="612" t="s">
        <v>1615</v>
      </c>
      <c r="I269" s="612"/>
      <c r="J269" s="627" t="s">
        <v>1176</v>
      </c>
      <c r="K269" s="628" t="s">
        <v>1616</v>
      </c>
      <c r="L269" s="629" t="s">
        <v>4118</v>
      </c>
      <c r="M269" s="630"/>
      <c r="N269" s="670"/>
      <c r="O269" s="629"/>
      <c r="P269" s="629"/>
      <c r="Q269" s="629"/>
      <c r="R269" s="631"/>
      <c r="S269" s="632" t="s">
        <v>1821</v>
      </c>
      <c r="T269" s="633" t="s">
        <v>1821</v>
      </c>
      <c r="U269" s="977" t="s">
        <v>1821</v>
      </c>
      <c r="V269" s="634" t="s">
        <v>1821</v>
      </c>
    </row>
    <row r="270" spans="2:22" outlineLevel="1">
      <c r="B270" s="612" t="s">
        <v>1380</v>
      </c>
      <c r="C270" s="612" t="s">
        <v>1429</v>
      </c>
      <c r="D270" s="612" t="s">
        <v>1431</v>
      </c>
      <c r="E270" s="612" t="s">
        <v>1529</v>
      </c>
      <c r="F270" s="612" t="s">
        <v>1609</v>
      </c>
      <c r="G270" s="612" t="s">
        <v>1613</v>
      </c>
      <c r="H270" s="612" t="s">
        <v>1398</v>
      </c>
      <c r="I270" s="612"/>
      <c r="J270" s="627" t="s">
        <v>1176</v>
      </c>
      <c r="K270" s="628" t="s">
        <v>1617</v>
      </c>
      <c r="L270" s="629" t="s">
        <v>4119</v>
      </c>
      <c r="M270" s="630" t="s">
        <v>1618</v>
      </c>
      <c r="N270" s="670"/>
      <c r="O270" s="629"/>
      <c r="P270" s="629"/>
      <c r="Q270" s="629"/>
      <c r="R270" s="631"/>
      <c r="S270" s="632" t="s">
        <v>1821</v>
      </c>
      <c r="T270" s="633" t="s">
        <v>1821</v>
      </c>
      <c r="U270" s="977" t="s">
        <v>1821</v>
      </c>
      <c r="V270" s="634" t="s">
        <v>1821</v>
      </c>
    </row>
    <row r="271" spans="2:22" outlineLevel="1">
      <c r="B271" s="612" t="s">
        <v>1380</v>
      </c>
      <c r="C271" s="612" t="s">
        <v>1429</v>
      </c>
      <c r="D271" s="612" t="s">
        <v>1431</v>
      </c>
      <c r="E271" s="612" t="s">
        <v>1529</v>
      </c>
      <c r="F271" s="612" t="s">
        <v>1609</v>
      </c>
      <c r="G271" s="612" t="s">
        <v>1613</v>
      </c>
      <c r="H271" s="612" t="s">
        <v>1619</v>
      </c>
      <c r="I271" s="612"/>
      <c r="J271" s="627" t="s">
        <v>1191</v>
      </c>
      <c r="K271" s="628" t="s">
        <v>1620</v>
      </c>
      <c r="L271" s="629" t="s">
        <v>4120</v>
      </c>
      <c r="M271" s="630"/>
      <c r="N271" s="670"/>
      <c r="O271" s="629"/>
      <c r="P271" s="629"/>
      <c r="Q271" s="629"/>
      <c r="R271" s="631"/>
      <c r="S271" s="632" t="s">
        <v>1821</v>
      </c>
      <c r="T271" s="633" t="s">
        <v>1821</v>
      </c>
      <c r="U271" s="977" t="s">
        <v>1821</v>
      </c>
      <c r="V271" s="634" t="s">
        <v>1821</v>
      </c>
    </row>
    <row r="272" spans="2:22" outlineLevel="1">
      <c r="B272" s="612" t="s">
        <v>1380</v>
      </c>
      <c r="C272" s="612" t="s">
        <v>1429</v>
      </c>
      <c r="D272" s="612" t="s">
        <v>1431</v>
      </c>
      <c r="E272" s="612" t="s">
        <v>1529</v>
      </c>
      <c r="F272" s="612" t="s">
        <v>1609</v>
      </c>
      <c r="G272" s="612" t="s">
        <v>1613</v>
      </c>
      <c r="H272" s="612" t="s">
        <v>1621</v>
      </c>
      <c r="I272" s="612"/>
      <c r="J272" s="627" t="s">
        <v>1176</v>
      </c>
      <c r="K272" s="628" t="s">
        <v>1622</v>
      </c>
      <c r="L272" s="629" t="s">
        <v>4121</v>
      </c>
      <c r="M272" s="630" t="s">
        <v>1284</v>
      </c>
      <c r="N272" s="670"/>
      <c r="O272" s="629"/>
      <c r="P272" s="629"/>
      <c r="Q272" s="629"/>
      <c r="R272" s="631"/>
      <c r="S272" s="632" t="s">
        <v>1821</v>
      </c>
      <c r="T272" s="633" t="s">
        <v>1821</v>
      </c>
      <c r="U272" s="977" t="s">
        <v>1821</v>
      </c>
      <c r="V272" s="634" t="s">
        <v>1821</v>
      </c>
    </row>
    <row r="273" spans="2:22" outlineLevel="1">
      <c r="B273" s="612" t="s">
        <v>1380</v>
      </c>
      <c r="C273" s="612" t="s">
        <v>1429</v>
      </c>
      <c r="D273" s="612" t="s">
        <v>1431</v>
      </c>
      <c r="E273" s="612" t="s">
        <v>1529</v>
      </c>
      <c r="F273" s="612" t="s">
        <v>1609</v>
      </c>
      <c r="G273" s="612" t="s">
        <v>1613</v>
      </c>
      <c r="H273" s="612" t="s">
        <v>1623</v>
      </c>
      <c r="I273" s="612"/>
      <c r="J273" s="627" t="s">
        <v>1191</v>
      </c>
      <c r="K273" s="628" t="s">
        <v>1624</v>
      </c>
      <c r="L273" s="629" t="s">
        <v>4122</v>
      </c>
      <c r="M273" s="630"/>
      <c r="N273" s="670"/>
      <c r="O273" s="629"/>
      <c r="P273" s="629"/>
      <c r="Q273" s="629"/>
      <c r="R273" s="631"/>
      <c r="S273" s="632" t="s">
        <v>1821</v>
      </c>
      <c r="T273" s="633" t="s">
        <v>1821</v>
      </c>
      <c r="U273" s="977" t="s">
        <v>1821</v>
      </c>
      <c r="V273" s="634" t="s">
        <v>1821</v>
      </c>
    </row>
    <row r="274" spans="2:22" outlineLevel="1">
      <c r="B274" s="612" t="s">
        <v>1380</v>
      </c>
      <c r="C274" s="612" t="s">
        <v>1429</v>
      </c>
      <c r="D274" s="612" t="s">
        <v>1431</v>
      </c>
      <c r="E274" s="612" t="s">
        <v>1529</v>
      </c>
      <c r="F274" s="612" t="s">
        <v>1609</v>
      </c>
      <c r="G274" s="612" t="s">
        <v>1613</v>
      </c>
      <c r="H274" s="612" t="s">
        <v>1625</v>
      </c>
      <c r="I274" s="612"/>
      <c r="J274" s="627" t="s">
        <v>1176</v>
      </c>
      <c r="K274" s="628" t="s">
        <v>1626</v>
      </c>
      <c r="L274" s="629" t="s">
        <v>4123</v>
      </c>
      <c r="M274" s="630"/>
      <c r="N274" s="670"/>
      <c r="O274" s="629"/>
      <c r="P274" s="629"/>
      <c r="Q274" s="629"/>
      <c r="R274" s="631"/>
      <c r="S274" s="632" t="s">
        <v>1821</v>
      </c>
      <c r="T274" s="633" t="s">
        <v>1821</v>
      </c>
      <c r="U274" s="977" t="s">
        <v>1821</v>
      </c>
      <c r="V274" s="634" t="s">
        <v>1821</v>
      </c>
    </row>
    <row r="275" spans="2:22" outlineLevel="1">
      <c r="B275" s="612" t="s">
        <v>1380</v>
      </c>
      <c r="C275" s="612" t="s">
        <v>1429</v>
      </c>
      <c r="D275" s="612" t="s">
        <v>1431</v>
      </c>
      <c r="E275" s="612" t="s">
        <v>1529</v>
      </c>
      <c r="F275" s="612" t="s">
        <v>6465</v>
      </c>
      <c r="G275" s="612"/>
      <c r="H275" s="612"/>
      <c r="I275" s="612"/>
      <c r="J275" s="627" t="s">
        <v>1191</v>
      </c>
      <c r="K275" s="628" t="s">
        <v>6411</v>
      </c>
      <c r="L275" s="629" t="s">
        <v>6466</v>
      </c>
      <c r="M275" s="630" t="s">
        <v>1382</v>
      </c>
      <c r="N275" s="670"/>
      <c r="O275" s="629"/>
      <c r="P275" s="629"/>
      <c r="Q275" s="629"/>
      <c r="R275" s="631"/>
      <c r="S275" s="632" t="s">
        <v>7407</v>
      </c>
      <c r="T275" s="633" t="s">
        <v>1191</v>
      </c>
      <c r="U275" s="977" t="s">
        <v>1821</v>
      </c>
      <c r="V275" s="634" t="s">
        <v>8685</v>
      </c>
    </row>
    <row r="276" spans="2:22" outlineLevel="1">
      <c r="B276" s="612" t="s">
        <v>1380</v>
      </c>
      <c r="C276" s="612" t="s">
        <v>1429</v>
      </c>
      <c r="D276" s="612" t="s">
        <v>1431</v>
      </c>
      <c r="E276" s="612" t="s">
        <v>1529</v>
      </c>
      <c r="F276" s="612" t="s">
        <v>6465</v>
      </c>
      <c r="G276" s="612" t="s">
        <v>1390</v>
      </c>
      <c r="H276" s="612"/>
      <c r="I276" s="612"/>
      <c r="J276" s="627" t="s">
        <v>1195</v>
      </c>
      <c r="K276" s="628" t="s">
        <v>6412</v>
      </c>
      <c r="L276" s="629" t="s">
        <v>4152</v>
      </c>
      <c r="M276" s="630"/>
      <c r="N276" s="670"/>
      <c r="O276" s="629"/>
      <c r="P276" s="629"/>
      <c r="Q276" s="629"/>
      <c r="R276" s="631"/>
      <c r="S276" s="632" t="s">
        <v>1821</v>
      </c>
      <c r="T276" s="633" t="s">
        <v>1821</v>
      </c>
      <c r="U276" s="977" t="s">
        <v>1821</v>
      </c>
      <c r="V276" s="634" t="s">
        <v>1821</v>
      </c>
    </row>
    <row r="277" spans="2:22" outlineLevel="1">
      <c r="B277" s="612" t="s">
        <v>1380</v>
      </c>
      <c r="C277" s="612" t="s">
        <v>1429</v>
      </c>
      <c r="D277" s="612" t="s">
        <v>1431</v>
      </c>
      <c r="E277" s="612" t="s">
        <v>1529</v>
      </c>
      <c r="F277" s="612" t="s">
        <v>6465</v>
      </c>
      <c r="G277" s="612" t="s">
        <v>1450</v>
      </c>
      <c r="H277" s="612"/>
      <c r="I277" s="612"/>
      <c r="J277" s="627" t="s">
        <v>1195</v>
      </c>
      <c r="K277" s="628" t="s">
        <v>6413</v>
      </c>
      <c r="L277" s="629" t="s">
        <v>4312</v>
      </c>
      <c r="M277" s="630"/>
      <c r="N277" s="1124"/>
      <c r="O277" s="629"/>
      <c r="P277" s="629"/>
      <c r="Q277" s="629"/>
      <c r="R277" s="631"/>
      <c r="S277" s="632" t="s">
        <v>7408</v>
      </c>
      <c r="T277" s="633" t="s">
        <v>1195</v>
      </c>
      <c r="U277" s="977" t="s">
        <v>1821</v>
      </c>
      <c r="V277" s="634" t="s">
        <v>8686</v>
      </c>
    </row>
    <row r="278" spans="2:22" outlineLevel="1">
      <c r="B278" s="612" t="s">
        <v>1380</v>
      </c>
      <c r="C278" s="612" t="s">
        <v>1429</v>
      </c>
      <c r="D278" s="612" t="s">
        <v>1431</v>
      </c>
      <c r="E278" s="612" t="s">
        <v>1529</v>
      </c>
      <c r="F278" s="612" t="s">
        <v>6465</v>
      </c>
      <c r="G278" s="612" t="s">
        <v>1450</v>
      </c>
      <c r="H278" s="639" t="s">
        <v>1452</v>
      </c>
      <c r="I278" s="612"/>
      <c r="J278" s="627" t="s">
        <v>1176</v>
      </c>
      <c r="K278" s="628" t="s">
        <v>6414</v>
      </c>
      <c r="L278" s="629" t="s">
        <v>4424</v>
      </c>
      <c r="M278" s="630" t="s">
        <v>1454</v>
      </c>
      <c r="N278" s="1125"/>
      <c r="O278" s="640"/>
      <c r="P278" s="640"/>
      <c r="Q278" s="640"/>
      <c r="R278" s="661"/>
      <c r="S278" s="655" t="s">
        <v>7409</v>
      </c>
      <c r="T278" s="662" t="s">
        <v>1176</v>
      </c>
      <c r="U278" s="983" t="s">
        <v>1821</v>
      </c>
      <c r="V278" s="663" t="s">
        <v>8687</v>
      </c>
    </row>
    <row r="279" spans="2:22" outlineLevel="1">
      <c r="B279" s="612" t="s">
        <v>1380</v>
      </c>
      <c r="C279" s="612" t="s">
        <v>1429</v>
      </c>
      <c r="D279" s="612" t="s">
        <v>1431</v>
      </c>
      <c r="E279" s="612" t="s">
        <v>1529</v>
      </c>
      <c r="F279" s="612" t="s">
        <v>6465</v>
      </c>
      <c r="G279" s="612" t="s">
        <v>1396</v>
      </c>
      <c r="H279" s="612"/>
      <c r="I279" s="612"/>
      <c r="J279" s="627" t="s">
        <v>1191</v>
      </c>
      <c r="K279" s="628" t="s">
        <v>6415</v>
      </c>
      <c r="L279" s="629" t="s">
        <v>4153</v>
      </c>
      <c r="M279" s="630"/>
      <c r="N279" s="1124"/>
      <c r="O279" s="629"/>
      <c r="P279" s="629"/>
      <c r="Q279" s="629"/>
      <c r="R279" s="631"/>
      <c r="S279" s="632" t="s">
        <v>7410</v>
      </c>
      <c r="T279" s="633" t="s">
        <v>1191</v>
      </c>
      <c r="U279" s="977" t="s">
        <v>1821</v>
      </c>
      <c r="V279" s="634" t="s">
        <v>8688</v>
      </c>
    </row>
    <row r="280" spans="2:22" outlineLevel="1">
      <c r="B280" s="612" t="s">
        <v>1380</v>
      </c>
      <c r="C280" s="612" t="s">
        <v>1429</v>
      </c>
      <c r="D280" s="612" t="s">
        <v>1431</v>
      </c>
      <c r="E280" s="612" t="s">
        <v>1529</v>
      </c>
      <c r="F280" s="612" t="s">
        <v>6465</v>
      </c>
      <c r="G280" s="612" t="s">
        <v>1650</v>
      </c>
      <c r="H280" s="612"/>
      <c r="I280" s="612"/>
      <c r="J280" s="627" t="s">
        <v>1191</v>
      </c>
      <c r="K280" s="628" t="s">
        <v>6416</v>
      </c>
      <c r="L280" s="629" t="s">
        <v>4449</v>
      </c>
      <c r="M280" s="630" t="s">
        <v>1652</v>
      </c>
      <c r="N280" s="670"/>
      <c r="O280" s="629"/>
      <c r="P280" s="629"/>
      <c r="Q280" s="629"/>
      <c r="R280" s="631"/>
      <c r="S280" s="632" t="s">
        <v>1821</v>
      </c>
      <c r="T280" s="633" t="s">
        <v>1821</v>
      </c>
      <c r="U280" s="977" t="s">
        <v>1821</v>
      </c>
      <c r="V280" s="634" t="s">
        <v>1821</v>
      </c>
    </row>
    <row r="281" spans="2:22" outlineLevel="1">
      <c r="B281" s="612" t="s">
        <v>1380</v>
      </c>
      <c r="C281" s="612" t="s">
        <v>1429</v>
      </c>
      <c r="D281" s="612" t="s">
        <v>1431</v>
      </c>
      <c r="E281" s="612" t="s">
        <v>1529</v>
      </c>
      <c r="F281" s="612" t="s">
        <v>6465</v>
      </c>
      <c r="G281" s="612" t="s">
        <v>1463</v>
      </c>
      <c r="H281" s="612"/>
      <c r="I281" s="612"/>
      <c r="J281" s="627" t="s">
        <v>1191</v>
      </c>
      <c r="K281" s="628" t="s">
        <v>6417</v>
      </c>
      <c r="L281" s="629" t="s">
        <v>4154</v>
      </c>
      <c r="M281" s="630"/>
      <c r="N281" s="670"/>
      <c r="O281" s="629"/>
      <c r="P281" s="629"/>
      <c r="Q281" s="629"/>
      <c r="R281" s="631"/>
      <c r="S281" s="632" t="s">
        <v>1821</v>
      </c>
      <c r="T281" s="633" t="s">
        <v>1821</v>
      </c>
      <c r="U281" s="977" t="s">
        <v>1821</v>
      </c>
      <c r="V281" s="634" t="s">
        <v>1821</v>
      </c>
    </row>
    <row r="282" spans="2:22" outlineLevel="1">
      <c r="B282" s="612" t="s">
        <v>1380</v>
      </c>
      <c r="C282" s="612" t="s">
        <v>1429</v>
      </c>
      <c r="D282" s="612" t="s">
        <v>1431</v>
      </c>
      <c r="E282" s="612" t="s">
        <v>1529</v>
      </c>
      <c r="F282" s="612" t="s">
        <v>6465</v>
      </c>
      <c r="G282" s="612" t="s">
        <v>1653</v>
      </c>
      <c r="H282" s="612"/>
      <c r="I282" s="612"/>
      <c r="J282" s="627" t="s">
        <v>1191</v>
      </c>
      <c r="K282" s="628" t="s">
        <v>6418</v>
      </c>
      <c r="L282" s="629" t="s">
        <v>4403</v>
      </c>
      <c r="M282" s="630" t="s">
        <v>1382</v>
      </c>
      <c r="N282" s="670"/>
      <c r="O282" s="629"/>
      <c r="P282" s="629"/>
      <c r="Q282" s="629"/>
      <c r="R282" s="631"/>
      <c r="S282" s="632" t="s">
        <v>41</v>
      </c>
      <c r="T282" s="633" t="s">
        <v>1191</v>
      </c>
      <c r="U282" s="977" t="s">
        <v>1821</v>
      </c>
      <c r="V282" s="634" t="s">
        <v>1821</v>
      </c>
    </row>
    <row r="283" spans="2:22" outlineLevel="1">
      <c r="B283" s="612" t="s">
        <v>1380</v>
      </c>
      <c r="C283" s="612" t="s">
        <v>1429</v>
      </c>
      <c r="D283" s="612" t="s">
        <v>1431</v>
      </c>
      <c r="E283" s="612" t="s">
        <v>1529</v>
      </c>
      <c r="F283" s="612" t="s">
        <v>6465</v>
      </c>
      <c r="G283" s="612" t="s">
        <v>1653</v>
      </c>
      <c r="H283" s="612" t="s">
        <v>1390</v>
      </c>
      <c r="I283" s="612"/>
      <c r="J283" s="627" t="s">
        <v>1191</v>
      </c>
      <c r="K283" s="628" t="s">
        <v>6419</v>
      </c>
      <c r="L283" s="629" t="s">
        <v>4155</v>
      </c>
      <c r="M283" s="630"/>
      <c r="N283" s="670"/>
      <c r="O283" s="629"/>
      <c r="P283" s="629"/>
      <c r="Q283" s="629"/>
      <c r="R283" s="631"/>
      <c r="S283" s="632" t="s">
        <v>7411</v>
      </c>
      <c r="T283" s="633" t="s">
        <v>1191</v>
      </c>
      <c r="U283" s="977" t="s">
        <v>1821</v>
      </c>
      <c r="V283" s="634" t="s">
        <v>8689</v>
      </c>
    </row>
    <row r="284" spans="2:22" outlineLevel="1">
      <c r="B284" s="612" t="s">
        <v>1380</v>
      </c>
      <c r="C284" s="612" t="s">
        <v>1429</v>
      </c>
      <c r="D284" s="612" t="s">
        <v>1431</v>
      </c>
      <c r="E284" s="612" t="s">
        <v>1529</v>
      </c>
      <c r="F284" s="612" t="s">
        <v>6465</v>
      </c>
      <c r="G284" s="612" t="s">
        <v>1653</v>
      </c>
      <c r="H284" s="612" t="s">
        <v>1390</v>
      </c>
      <c r="I284" s="639" t="s">
        <v>1452</v>
      </c>
      <c r="J284" s="627" t="s">
        <v>1191</v>
      </c>
      <c r="K284" s="628" t="s">
        <v>6420</v>
      </c>
      <c r="L284" s="629" t="s">
        <v>4421</v>
      </c>
      <c r="M284" s="630" t="s">
        <v>1454</v>
      </c>
      <c r="N284" s="670"/>
      <c r="O284" s="629"/>
      <c r="P284" s="629"/>
      <c r="Q284" s="629"/>
      <c r="R284" s="631"/>
      <c r="S284" s="632" t="s">
        <v>7412</v>
      </c>
      <c r="T284" s="633" t="s">
        <v>1176</v>
      </c>
      <c r="U284" s="977" t="s">
        <v>1821</v>
      </c>
      <c r="V284" s="634" t="s">
        <v>8690</v>
      </c>
    </row>
    <row r="285" spans="2:22" outlineLevel="1">
      <c r="B285" s="612" t="s">
        <v>1380</v>
      </c>
      <c r="C285" s="612" t="s">
        <v>1429</v>
      </c>
      <c r="D285" s="612" t="s">
        <v>1431</v>
      </c>
      <c r="E285" s="612" t="s">
        <v>1529</v>
      </c>
      <c r="F285" s="612" t="s">
        <v>6465</v>
      </c>
      <c r="G285" s="612" t="s">
        <v>1653</v>
      </c>
      <c r="H285" s="612" t="s">
        <v>1657</v>
      </c>
      <c r="I285" s="612"/>
      <c r="J285" s="627" t="s">
        <v>1191</v>
      </c>
      <c r="K285" s="628" t="s">
        <v>6421</v>
      </c>
      <c r="L285" s="629" t="s">
        <v>4454</v>
      </c>
      <c r="M285" s="630"/>
      <c r="N285" s="670"/>
      <c r="O285" s="629"/>
      <c r="P285" s="629"/>
      <c r="Q285" s="629"/>
      <c r="R285" s="631"/>
      <c r="S285" s="632" t="s">
        <v>7413</v>
      </c>
      <c r="T285" s="633" t="s">
        <v>1191</v>
      </c>
      <c r="U285" s="977" t="s">
        <v>1821</v>
      </c>
      <c r="V285" s="634" t="s">
        <v>8691</v>
      </c>
    </row>
    <row r="286" spans="2:22" outlineLevel="1">
      <c r="B286" s="612" t="s">
        <v>1380</v>
      </c>
      <c r="C286" s="612" t="s">
        <v>1429</v>
      </c>
      <c r="D286" s="612" t="s">
        <v>1431</v>
      </c>
      <c r="E286" s="612" t="s">
        <v>1529</v>
      </c>
      <c r="F286" s="612" t="s">
        <v>6465</v>
      </c>
      <c r="G286" s="612" t="s">
        <v>1659</v>
      </c>
      <c r="H286" s="612"/>
      <c r="I286" s="612"/>
      <c r="J286" s="627" t="s">
        <v>1195</v>
      </c>
      <c r="K286" s="628" t="s">
        <v>6422</v>
      </c>
      <c r="L286" s="629" t="s">
        <v>4156</v>
      </c>
      <c r="M286" s="630" t="s">
        <v>1382</v>
      </c>
      <c r="N286" s="670"/>
      <c r="O286" s="629"/>
      <c r="P286" s="629"/>
      <c r="Q286" s="629"/>
      <c r="R286" s="631"/>
      <c r="S286" s="632" t="s">
        <v>1821</v>
      </c>
      <c r="T286" s="633" t="s">
        <v>1821</v>
      </c>
      <c r="U286" s="977" t="s">
        <v>1821</v>
      </c>
      <c r="V286" s="634" t="s">
        <v>1821</v>
      </c>
    </row>
    <row r="287" spans="2:22" outlineLevel="1">
      <c r="B287" s="612" t="s">
        <v>1380</v>
      </c>
      <c r="C287" s="612" t="s">
        <v>1429</v>
      </c>
      <c r="D287" s="612" t="s">
        <v>1431</v>
      </c>
      <c r="E287" s="612" t="s">
        <v>1529</v>
      </c>
      <c r="F287" s="612" t="s">
        <v>6465</v>
      </c>
      <c r="G287" s="612" t="s">
        <v>1659</v>
      </c>
      <c r="H287" s="612" t="s">
        <v>1661</v>
      </c>
      <c r="I287" s="612"/>
      <c r="J287" s="627" t="s">
        <v>1191</v>
      </c>
      <c r="K287" s="628" t="s">
        <v>6423</v>
      </c>
      <c r="L287" s="629" t="s">
        <v>4562</v>
      </c>
      <c r="M287" s="630"/>
      <c r="N287" s="670"/>
      <c r="O287" s="629"/>
      <c r="P287" s="629"/>
      <c r="Q287" s="629"/>
      <c r="R287" s="631"/>
      <c r="S287" s="632" t="s">
        <v>1821</v>
      </c>
      <c r="T287" s="633" t="s">
        <v>1821</v>
      </c>
      <c r="U287" s="977" t="s">
        <v>1821</v>
      </c>
      <c r="V287" s="634" t="s">
        <v>1821</v>
      </c>
    </row>
    <row r="288" spans="2:22" outlineLevel="1">
      <c r="B288" s="612" t="s">
        <v>1380</v>
      </c>
      <c r="C288" s="612" t="s">
        <v>1429</v>
      </c>
      <c r="D288" s="612" t="s">
        <v>1431</v>
      </c>
      <c r="E288" s="612" t="s">
        <v>1529</v>
      </c>
      <c r="F288" s="612" t="s">
        <v>6465</v>
      </c>
      <c r="G288" s="612" t="s">
        <v>1659</v>
      </c>
      <c r="H288" s="612" t="s">
        <v>1663</v>
      </c>
      <c r="I288" s="612"/>
      <c r="J288" s="627" t="s">
        <v>1191</v>
      </c>
      <c r="K288" s="628" t="s">
        <v>6424</v>
      </c>
      <c r="L288" s="629" t="s">
        <v>4411</v>
      </c>
      <c r="M288" s="630"/>
      <c r="N288" s="670"/>
      <c r="O288" s="629"/>
      <c r="P288" s="629"/>
      <c r="Q288" s="629"/>
      <c r="R288" s="631"/>
      <c r="S288" s="632" t="s">
        <v>1821</v>
      </c>
      <c r="T288" s="633" t="s">
        <v>1821</v>
      </c>
      <c r="U288" s="977" t="s">
        <v>1821</v>
      </c>
      <c r="V288" s="634" t="s">
        <v>1821</v>
      </c>
    </row>
    <row r="289" spans="2:22" outlineLevel="1">
      <c r="B289" s="612" t="s">
        <v>1380</v>
      </c>
      <c r="C289" s="612" t="s">
        <v>1429</v>
      </c>
      <c r="D289" s="612" t="s">
        <v>1431</v>
      </c>
      <c r="E289" s="612" t="s">
        <v>1529</v>
      </c>
      <c r="F289" s="612" t="s">
        <v>6465</v>
      </c>
      <c r="G289" s="612" t="s">
        <v>1659</v>
      </c>
      <c r="H289" s="612" t="s">
        <v>1398</v>
      </c>
      <c r="I289" s="612"/>
      <c r="J289" s="627" t="s">
        <v>1191</v>
      </c>
      <c r="K289" s="628" t="s">
        <v>6425</v>
      </c>
      <c r="L289" s="629" t="s">
        <v>4412</v>
      </c>
      <c r="M289" s="630" t="s">
        <v>1666</v>
      </c>
      <c r="N289" s="670"/>
      <c r="O289" s="629"/>
      <c r="P289" s="629"/>
      <c r="Q289" s="629"/>
      <c r="R289" s="631"/>
      <c r="S289" s="632" t="s">
        <v>1821</v>
      </c>
      <c r="T289" s="633" t="s">
        <v>1821</v>
      </c>
      <c r="U289" s="977" t="s">
        <v>1821</v>
      </c>
      <c r="V289" s="634" t="s">
        <v>1821</v>
      </c>
    </row>
    <row r="290" spans="2:22" outlineLevel="1">
      <c r="B290" s="612" t="s">
        <v>1380</v>
      </c>
      <c r="C290" s="612" t="s">
        <v>1429</v>
      </c>
      <c r="D290" s="612" t="s">
        <v>1431</v>
      </c>
      <c r="E290" s="612" t="s">
        <v>1529</v>
      </c>
      <c r="F290" s="612" t="s">
        <v>6465</v>
      </c>
      <c r="G290" s="612" t="s">
        <v>1659</v>
      </c>
      <c r="H290" s="612" t="s">
        <v>1667</v>
      </c>
      <c r="I290" s="612"/>
      <c r="J290" s="627" t="s">
        <v>1191</v>
      </c>
      <c r="K290" s="628" t="s">
        <v>6426</v>
      </c>
      <c r="L290" s="629" t="s">
        <v>4346</v>
      </c>
      <c r="M290" s="630" t="s">
        <v>1382</v>
      </c>
      <c r="N290" s="670"/>
      <c r="O290" s="629"/>
      <c r="P290" s="629"/>
      <c r="Q290" s="629"/>
      <c r="R290" s="631"/>
      <c r="S290" s="632" t="s">
        <v>1821</v>
      </c>
      <c r="T290" s="633" t="s">
        <v>1821</v>
      </c>
      <c r="U290" s="977" t="s">
        <v>1821</v>
      </c>
      <c r="V290" s="634" t="s">
        <v>1821</v>
      </c>
    </row>
    <row r="291" spans="2:22" outlineLevel="1">
      <c r="B291" s="612" t="s">
        <v>1380</v>
      </c>
      <c r="C291" s="612" t="s">
        <v>1429</v>
      </c>
      <c r="D291" s="612" t="s">
        <v>1431</v>
      </c>
      <c r="E291" s="612" t="s">
        <v>1529</v>
      </c>
      <c r="F291" s="612" t="s">
        <v>6465</v>
      </c>
      <c r="G291" s="612" t="s">
        <v>1659</v>
      </c>
      <c r="H291" s="612" t="s">
        <v>1667</v>
      </c>
      <c r="I291" s="612" t="s">
        <v>1669</v>
      </c>
      <c r="J291" s="627" t="s">
        <v>1176</v>
      </c>
      <c r="K291" s="628" t="s">
        <v>6427</v>
      </c>
      <c r="L291" s="629" t="s">
        <v>4347</v>
      </c>
      <c r="M291" s="630"/>
      <c r="N291" s="670"/>
      <c r="O291" s="629"/>
      <c r="P291" s="629"/>
      <c r="Q291" s="629"/>
      <c r="R291" s="631"/>
      <c r="S291" s="632" t="s">
        <v>1821</v>
      </c>
      <c r="T291" s="633" t="s">
        <v>1821</v>
      </c>
      <c r="U291" s="977" t="s">
        <v>1821</v>
      </c>
      <c r="V291" s="634" t="s">
        <v>1821</v>
      </c>
    </row>
    <row r="292" spans="2:22" outlineLevel="1">
      <c r="B292" s="612" t="s">
        <v>1380</v>
      </c>
      <c r="C292" s="612" t="s">
        <v>1429</v>
      </c>
      <c r="D292" s="612" t="s">
        <v>1431</v>
      </c>
      <c r="E292" s="612" t="s">
        <v>1529</v>
      </c>
      <c r="F292" s="612" t="s">
        <v>6465</v>
      </c>
      <c r="G292" s="612" t="s">
        <v>1659</v>
      </c>
      <c r="H292" s="612" t="s">
        <v>1671</v>
      </c>
      <c r="I292" s="612"/>
      <c r="J292" s="627" t="s">
        <v>1191</v>
      </c>
      <c r="K292" s="628" t="s">
        <v>6428</v>
      </c>
      <c r="L292" s="629" t="s">
        <v>4348</v>
      </c>
      <c r="M292" s="630" t="s">
        <v>1382</v>
      </c>
      <c r="N292" s="670"/>
      <c r="O292" s="629"/>
      <c r="P292" s="629"/>
      <c r="Q292" s="629"/>
      <c r="R292" s="631"/>
      <c r="S292" s="632" t="s">
        <v>1821</v>
      </c>
      <c r="T292" s="633" t="s">
        <v>1821</v>
      </c>
      <c r="U292" s="977" t="s">
        <v>1821</v>
      </c>
      <c r="V292" s="634" t="s">
        <v>1821</v>
      </c>
    </row>
    <row r="293" spans="2:22" outlineLevel="1">
      <c r="B293" s="612" t="s">
        <v>1380</v>
      </c>
      <c r="C293" s="612" t="s">
        <v>1429</v>
      </c>
      <c r="D293" s="612" t="s">
        <v>1431</v>
      </c>
      <c r="E293" s="612" t="s">
        <v>1529</v>
      </c>
      <c r="F293" s="612" t="s">
        <v>6465</v>
      </c>
      <c r="G293" s="612" t="s">
        <v>1659</v>
      </c>
      <c r="H293" s="612" t="s">
        <v>1671</v>
      </c>
      <c r="I293" s="612" t="s">
        <v>1669</v>
      </c>
      <c r="J293" s="627" t="s">
        <v>1176</v>
      </c>
      <c r="K293" s="628" t="s">
        <v>6429</v>
      </c>
      <c r="L293" s="629" t="s">
        <v>4349</v>
      </c>
      <c r="M293" s="630"/>
      <c r="N293" s="670"/>
      <c r="O293" s="629"/>
      <c r="P293" s="629"/>
      <c r="Q293" s="629"/>
      <c r="R293" s="631"/>
      <c r="S293" s="632" t="s">
        <v>1821</v>
      </c>
      <c r="T293" s="633" t="s">
        <v>1821</v>
      </c>
      <c r="U293" s="977" t="s">
        <v>1821</v>
      </c>
      <c r="V293" s="634" t="s">
        <v>1821</v>
      </c>
    </row>
    <row r="294" spans="2:22" outlineLevel="1">
      <c r="B294" s="612" t="s">
        <v>1380</v>
      </c>
      <c r="C294" s="612" t="s">
        <v>1429</v>
      </c>
      <c r="D294" s="612" t="s">
        <v>1431</v>
      </c>
      <c r="E294" s="612" t="s">
        <v>1529</v>
      </c>
      <c r="F294" s="612" t="s">
        <v>6465</v>
      </c>
      <c r="G294" s="612" t="s">
        <v>1659</v>
      </c>
      <c r="H294" s="612" t="s">
        <v>1674</v>
      </c>
      <c r="I294" s="612"/>
      <c r="J294" s="627" t="s">
        <v>1191</v>
      </c>
      <c r="K294" s="628" t="s">
        <v>6430</v>
      </c>
      <c r="L294" s="629" t="s">
        <v>4350</v>
      </c>
      <c r="M294" s="630" t="s">
        <v>1382</v>
      </c>
      <c r="N294" s="670"/>
      <c r="O294" s="629"/>
      <c r="P294" s="629"/>
      <c r="Q294" s="629"/>
      <c r="R294" s="631"/>
      <c r="S294" s="632" t="s">
        <v>1821</v>
      </c>
      <c r="T294" s="633" t="s">
        <v>1821</v>
      </c>
      <c r="U294" s="977" t="s">
        <v>1821</v>
      </c>
      <c r="V294" s="634" t="s">
        <v>1821</v>
      </c>
    </row>
    <row r="295" spans="2:22" outlineLevel="1">
      <c r="B295" s="612" t="s">
        <v>1380</v>
      </c>
      <c r="C295" s="612" t="s">
        <v>1429</v>
      </c>
      <c r="D295" s="612" t="s">
        <v>1431</v>
      </c>
      <c r="E295" s="612" t="s">
        <v>1529</v>
      </c>
      <c r="F295" s="612" t="s">
        <v>6465</v>
      </c>
      <c r="G295" s="612" t="s">
        <v>1659</v>
      </c>
      <c r="H295" s="612" t="s">
        <v>1674</v>
      </c>
      <c r="I295" s="612" t="s">
        <v>1564</v>
      </c>
      <c r="J295" s="627" t="s">
        <v>1176</v>
      </c>
      <c r="K295" s="628" t="s">
        <v>6431</v>
      </c>
      <c r="L295" s="629" t="s">
        <v>4351</v>
      </c>
      <c r="M295" s="630"/>
      <c r="N295" s="670"/>
      <c r="O295" s="629"/>
      <c r="P295" s="629"/>
      <c r="Q295" s="629"/>
      <c r="R295" s="631"/>
      <c r="S295" s="632" t="s">
        <v>1821</v>
      </c>
      <c r="T295" s="633" t="s">
        <v>1821</v>
      </c>
      <c r="U295" s="977" t="s">
        <v>1821</v>
      </c>
      <c r="V295" s="634" t="s">
        <v>1821</v>
      </c>
    </row>
    <row r="296" spans="2:22" outlineLevel="1">
      <c r="B296" s="612" t="s">
        <v>1380</v>
      </c>
      <c r="C296" s="612" t="s">
        <v>1429</v>
      </c>
      <c r="D296" s="612" t="s">
        <v>1431</v>
      </c>
      <c r="E296" s="612" t="s">
        <v>1529</v>
      </c>
      <c r="F296" s="612" t="s">
        <v>6465</v>
      </c>
      <c r="G296" s="612" t="s">
        <v>1677</v>
      </c>
      <c r="H296" s="612"/>
      <c r="I296" s="612"/>
      <c r="J296" s="627" t="s">
        <v>1191</v>
      </c>
      <c r="K296" s="628" t="s">
        <v>6432</v>
      </c>
      <c r="L296" s="629" t="s">
        <v>4157</v>
      </c>
      <c r="M296" s="630" t="s">
        <v>1382</v>
      </c>
      <c r="N296" s="1124"/>
      <c r="O296" s="629"/>
      <c r="P296" s="629"/>
      <c r="Q296" s="629"/>
      <c r="R296" s="631"/>
      <c r="S296" s="632" t="s">
        <v>7414</v>
      </c>
      <c r="T296" s="633" t="s">
        <v>1191</v>
      </c>
      <c r="U296" s="977" t="s">
        <v>1821</v>
      </c>
      <c r="V296" s="634" t="s">
        <v>8671</v>
      </c>
    </row>
    <row r="297" spans="2:22" outlineLevel="1">
      <c r="B297" s="612" t="s">
        <v>1380</v>
      </c>
      <c r="C297" s="612" t="s">
        <v>1429</v>
      </c>
      <c r="D297" s="612" t="s">
        <v>1431</v>
      </c>
      <c r="E297" s="612" t="s">
        <v>1529</v>
      </c>
      <c r="F297" s="612" t="s">
        <v>6465</v>
      </c>
      <c r="G297" s="612" t="s">
        <v>1677</v>
      </c>
      <c r="H297" s="612" t="s">
        <v>1679</v>
      </c>
      <c r="I297" s="612"/>
      <c r="J297" s="627" t="s">
        <v>1191</v>
      </c>
      <c r="K297" s="628" t="s">
        <v>6433</v>
      </c>
      <c r="L297" s="629" t="s">
        <v>4413</v>
      </c>
      <c r="M297" s="630"/>
      <c r="N297" s="1125"/>
      <c r="O297" s="640"/>
      <c r="P297" s="640"/>
      <c r="Q297" s="640"/>
      <c r="R297" s="631"/>
      <c r="S297" s="632" t="s">
        <v>7415</v>
      </c>
      <c r="T297" s="633" t="s">
        <v>1191</v>
      </c>
      <c r="U297" s="977" t="s">
        <v>1821</v>
      </c>
      <c r="V297" s="634" t="s">
        <v>8672</v>
      </c>
    </row>
    <row r="298" spans="2:22" outlineLevel="1">
      <c r="B298" s="612" t="s">
        <v>1380</v>
      </c>
      <c r="C298" s="612" t="s">
        <v>1429</v>
      </c>
      <c r="D298" s="612" t="s">
        <v>1431</v>
      </c>
      <c r="E298" s="612" t="s">
        <v>1529</v>
      </c>
      <c r="F298" s="612" t="s">
        <v>6465</v>
      </c>
      <c r="G298" s="612" t="s">
        <v>1677</v>
      </c>
      <c r="H298" s="612" t="s">
        <v>1681</v>
      </c>
      <c r="I298" s="612"/>
      <c r="J298" s="627" t="s">
        <v>1191</v>
      </c>
      <c r="K298" s="628" t="s">
        <v>6434</v>
      </c>
      <c r="L298" s="629" t="s">
        <v>4414</v>
      </c>
      <c r="M298" s="630"/>
      <c r="N298" s="1125"/>
      <c r="O298" s="640"/>
      <c r="P298" s="640"/>
      <c r="Q298" s="640"/>
      <c r="R298" s="631"/>
      <c r="S298" s="632" t="s">
        <v>7416</v>
      </c>
      <c r="T298" s="633" t="s">
        <v>1191</v>
      </c>
      <c r="U298" s="977" t="s">
        <v>1821</v>
      </c>
      <c r="V298" s="634" t="s">
        <v>8675</v>
      </c>
    </row>
    <row r="299" spans="2:22" outlineLevel="1">
      <c r="B299" s="612" t="s">
        <v>1380</v>
      </c>
      <c r="C299" s="612" t="s">
        <v>1429</v>
      </c>
      <c r="D299" s="612" t="s">
        <v>1431</v>
      </c>
      <c r="E299" s="612" t="s">
        <v>1529</v>
      </c>
      <c r="F299" s="612" t="s">
        <v>6465</v>
      </c>
      <c r="G299" s="612" t="s">
        <v>1677</v>
      </c>
      <c r="H299" s="612" t="s">
        <v>1683</v>
      </c>
      <c r="I299" s="612"/>
      <c r="J299" s="627" t="s">
        <v>1191</v>
      </c>
      <c r="K299" s="628" t="s">
        <v>6435</v>
      </c>
      <c r="L299" s="629" t="s">
        <v>4415</v>
      </c>
      <c r="M299" s="630"/>
      <c r="N299" s="1125"/>
      <c r="O299" s="640"/>
      <c r="P299" s="640"/>
      <c r="Q299" s="640"/>
      <c r="R299" s="631"/>
      <c r="S299" s="632" t="s">
        <v>7417</v>
      </c>
      <c r="T299" s="633" t="s">
        <v>1191</v>
      </c>
      <c r="U299" s="977" t="s">
        <v>1821</v>
      </c>
      <c r="V299" s="634" t="s">
        <v>8676</v>
      </c>
    </row>
    <row r="300" spans="2:22" outlineLevel="1">
      <c r="B300" s="612" t="s">
        <v>1380</v>
      </c>
      <c r="C300" s="612" t="s">
        <v>1429</v>
      </c>
      <c r="D300" s="612" t="s">
        <v>1431</v>
      </c>
      <c r="E300" s="612" t="s">
        <v>1529</v>
      </c>
      <c r="F300" s="612" t="s">
        <v>6465</v>
      </c>
      <c r="G300" s="612" t="s">
        <v>1677</v>
      </c>
      <c r="H300" s="612" t="s">
        <v>1685</v>
      </c>
      <c r="I300" s="612"/>
      <c r="J300" s="627" t="s">
        <v>1191</v>
      </c>
      <c r="K300" s="628" t="s">
        <v>6436</v>
      </c>
      <c r="L300" s="629" t="s">
        <v>4416</v>
      </c>
      <c r="M300" s="630"/>
      <c r="N300" s="1125"/>
      <c r="O300" s="640"/>
      <c r="P300" s="640"/>
      <c r="Q300" s="640"/>
      <c r="R300" s="631"/>
      <c r="S300" s="632" t="s">
        <v>7418</v>
      </c>
      <c r="T300" s="633" t="s">
        <v>1191</v>
      </c>
      <c r="U300" s="977" t="s">
        <v>1821</v>
      </c>
      <c r="V300" s="634" t="s">
        <v>8677</v>
      </c>
    </row>
    <row r="301" spans="2:22" outlineLevel="1">
      <c r="B301" s="612" t="s">
        <v>1380</v>
      </c>
      <c r="C301" s="612" t="s">
        <v>1429</v>
      </c>
      <c r="D301" s="612" t="s">
        <v>1431</v>
      </c>
      <c r="E301" s="612" t="s">
        <v>1529</v>
      </c>
      <c r="F301" s="612" t="s">
        <v>6465</v>
      </c>
      <c r="G301" s="612" t="s">
        <v>1677</v>
      </c>
      <c r="H301" s="612" t="s">
        <v>1687</v>
      </c>
      <c r="I301" s="612"/>
      <c r="J301" s="627" t="s">
        <v>1191</v>
      </c>
      <c r="K301" s="628" t="s">
        <v>6437</v>
      </c>
      <c r="L301" s="629" t="s">
        <v>4417</v>
      </c>
      <c r="M301" s="630"/>
      <c r="N301" s="1125"/>
      <c r="O301" s="640"/>
      <c r="P301" s="640"/>
      <c r="Q301" s="640"/>
      <c r="R301" s="631"/>
      <c r="S301" s="632" t="s">
        <v>7419</v>
      </c>
      <c r="T301" s="633" t="s">
        <v>1191</v>
      </c>
      <c r="U301" s="977" t="s">
        <v>1821</v>
      </c>
      <c r="V301" s="634" t="s">
        <v>8678</v>
      </c>
    </row>
    <row r="302" spans="2:22" outlineLevel="1">
      <c r="B302" s="612" t="s">
        <v>1380</v>
      </c>
      <c r="C302" s="612" t="s">
        <v>1429</v>
      </c>
      <c r="D302" s="612" t="s">
        <v>1431</v>
      </c>
      <c r="E302" s="612" t="s">
        <v>1529</v>
      </c>
      <c r="F302" s="612" t="s">
        <v>6465</v>
      </c>
      <c r="G302" s="612" t="s">
        <v>1677</v>
      </c>
      <c r="H302" s="612" t="s">
        <v>1689</v>
      </c>
      <c r="I302" s="612"/>
      <c r="J302" s="627" t="s">
        <v>1176</v>
      </c>
      <c r="K302" s="628" t="s">
        <v>6438</v>
      </c>
      <c r="L302" s="629" t="s">
        <v>4418</v>
      </c>
      <c r="M302" s="630" t="s">
        <v>1515</v>
      </c>
      <c r="N302" s="1125"/>
      <c r="O302" s="640"/>
      <c r="P302" s="640"/>
      <c r="Q302" s="640"/>
      <c r="R302" s="631"/>
      <c r="S302" s="632" t="s">
        <v>7420</v>
      </c>
      <c r="T302" s="633" t="s">
        <v>1176</v>
      </c>
      <c r="U302" s="977" t="s">
        <v>1821</v>
      </c>
      <c r="V302" s="634" t="s">
        <v>8673</v>
      </c>
    </row>
    <row r="303" spans="2:22" outlineLevel="1">
      <c r="B303" s="612" t="s">
        <v>1380</v>
      </c>
      <c r="C303" s="612" t="s">
        <v>1429</v>
      </c>
      <c r="D303" s="612" t="s">
        <v>1431</v>
      </c>
      <c r="E303" s="612" t="s">
        <v>1529</v>
      </c>
      <c r="F303" s="612" t="s">
        <v>6465</v>
      </c>
      <c r="G303" s="612" t="s">
        <v>1677</v>
      </c>
      <c r="H303" s="612" t="s">
        <v>1691</v>
      </c>
      <c r="I303" s="612"/>
      <c r="J303" s="627" t="s">
        <v>1191</v>
      </c>
      <c r="K303" s="628" t="s">
        <v>6439</v>
      </c>
      <c r="L303" s="629" t="s">
        <v>4419</v>
      </c>
      <c r="M303" s="630"/>
      <c r="N303" s="670"/>
      <c r="O303" s="629"/>
      <c r="P303" s="629"/>
      <c r="Q303" s="629"/>
      <c r="R303" s="631"/>
      <c r="S303" s="632" t="s">
        <v>7421</v>
      </c>
      <c r="T303" s="633" t="s">
        <v>1191</v>
      </c>
      <c r="U303" s="977" t="s">
        <v>1821</v>
      </c>
      <c r="V303" s="634" t="s">
        <v>8674</v>
      </c>
    </row>
    <row r="304" spans="2:22" outlineLevel="1">
      <c r="B304" s="612" t="s">
        <v>1380</v>
      </c>
      <c r="C304" s="612" t="s">
        <v>1429</v>
      </c>
      <c r="D304" s="612" t="s">
        <v>1431</v>
      </c>
      <c r="E304" s="612" t="s">
        <v>1529</v>
      </c>
      <c r="F304" s="612" t="s">
        <v>6465</v>
      </c>
      <c r="G304" s="612" t="s">
        <v>1693</v>
      </c>
      <c r="H304" s="612"/>
      <c r="I304" s="612"/>
      <c r="J304" s="627" t="s">
        <v>1191</v>
      </c>
      <c r="K304" s="628" t="s">
        <v>6440</v>
      </c>
      <c r="L304" s="629" t="s">
        <v>4352</v>
      </c>
      <c r="M304" s="630" t="s">
        <v>1382</v>
      </c>
      <c r="N304" s="670"/>
      <c r="O304" s="629"/>
      <c r="P304" s="629"/>
      <c r="Q304" s="629"/>
      <c r="R304" s="631"/>
      <c r="S304" s="632" t="s">
        <v>41</v>
      </c>
      <c r="T304" s="633" t="s">
        <v>1191</v>
      </c>
      <c r="U304" s="977" t="s">
        <v>1821</v>
      </c>
      <c r="V304" s="634" t="s">
        <v>1821</v>
      </c>
    </row>
    <row r="305" spans="2:22" outlineLevel="1">
      <c r="B305" s="612" t="s">
        <v>1380</v>
      </c>
      <c r="C305" s="612" t="s">
        <v>1429</v>
      </c>
      <c r="D305" s="612" t="s">
        <v>1431</v>
      </c>
      <c r="E305" s="612" t="s">
        <v>1529</v>
      </c>
      <c r="F305" s="612" t="s">
        <v>6465</v>
      </c>
      <c r="G305" s="612" t="s">
        <v>1693</v>
      </c>
      <c r="H305" s="612" t="s">
        <v>1564</v>
      </c>
      <c r="I305" s="612"/>
      <c r="J305" s="627" t="s">
        <v>1176</v>
      </c>
      <c r="K305" s="628" t="s">
        <v>6441</v>
      </c>
      <c r="L305" s="629" t="s">
        <v>4353</v>
      </c>
      <c r="M305" s="630"/>
      <c r="N305" s="670"/>
      <c r="O305" s="629"/>
      <c r="P305" s="629"/>
      <c r="Q305" s="629"/>
      <c r="R305" s="631"/>
      <c r="S305" s="632" t="s">
        <v>7422</v>
      </c>
      <c r="T305" s="633" t="s">
        <v>1176</v>
      </c>
      <c r="U305" s="977" t="s">
        <v>1821</v>
      </c>
      <c r="V305" s="634" t="s">
        <v>8679</v>
      </c>
    </row>
    <row r="306" spans="2:22" outlineLevel="1">
      <c r="B306" s="612" t="s">
        <v>1380</v>
      </c>
      <c r="C306" s="612" t="s">
        <v>1429</v>
      </c>
      <c r="D306" s="612" t="s">
        <v>1431</v>
      </c>
      <c r="E306" s="612" t="s">
        <v>1529</v>
      </c>
      <c r="F306" s="612" t="s">
        <v>6465</v>
      </c>
      <c r="G306" s="612" t="s">
        <v>1693</v>
      </c>
      <c r="H306" s="612" t="s">
        <v>1564</v>
      </c>
      <c r="I306" s="639" t="s">
        <v>1452</v>
      </c>
      <c r="J306" s="627" t="s">
        <v>1176</v>
      </c>
      <c r="K306" s="628" t="s">
        <v>6442</v>
      </c>
      <c r="L306" s="629" t="s">
        <v>4420</v>
      </c>
      <c r="M306" s="630"/>
      <c r="N306" s="670"/>
      <c r="O306" s="629"/>
      <c r="P306" s="629"/>
      <c r="Q306" s="629"/>
      <c r="R306" s="631"/>
      <c r="S306" s="632" t="s">
        <v>7423</v>
      </c>
      <c r="T306" s="633" t="s">
        <v>1176</v>
      </c>
      <c r="U306" s="977" t="s">
        <v>1821</v>
      </c>
      <c r="V306" s="634" t="s">
        <v>8680</v>
      </c>
    </row>
    <row r="307" spans="2:22" outlineLevel="1">
      <c r="B307" s="612" t="s">
        <v>1380</v>
      </c>
      <c r="C307" s="612" t="s">
        <v>1429</v>
      </c>
      <c r="D307" s="612" t="s">
        <v>1431</v>
      </c>
      <c r="E307" s="612" t="s">
        <v>1529</v>
      </c>
      <c r="F307" s="612" t="s">
        <v>6465</v>
      </c>
      <c r="G307" s="612" t="s">
        <v>1697</v>
      </c>
      <c r="H307" s="612"/>
      <c r="I307" s="612"/>
      <c r="J307" s="627" t="s">
        <v>1191</v>
      </c>
      <c r="K307" s="628" t="s">
        <v>6443</v>
      </c>
      <c r="L307" s="629" t="s">
        <v>4354</v>
      </c>
      <c r="M307" s="630" t="s">
        <v>1382</v>
      </c>
      <c r="N307" s="670"/>
      <c r="O307" s="629"/>
      <c r="P307" s="629"/>
      <c r="Q307" s="629"/>
      <c r="R307" s="631"/>
      <c r="S307" s="632" t="s">
        <v>41</v>
      </c>
      <c r="T307" s="633" t="s">
        <v>1191</v>
      </c>
      <c r="U307" s="977" t="s">
        <v>1821</v>
      </c>
      <c r="V307" s="634" t="s">
        <v>1821</v>
      </c>
    </row>
    <row r="308" spans="2:22" outlineLevel="1">
      <c r="B308" s="612" t="s">
        <v>1380</v>
      </c>
      <c r="C308" s="612" t="s">
        <v>1429</v>
      </c>
      <c r="D308" s="612" t="s">
        <v>1431</v>
      </c>
      <c r="E308" s="612" t="s">
        <v>1529</v>
      </c>
      <c r="F308" s="612" t="s">
        <v>6465</v>
      </c>
      <c r="G308" s="612" t="s">
        <v>1697</v>
      </c>
      <c r="H308" s="612" t="s">
        <v>1390</v>
      </c>
      <c r="I308" s="612"/>
      <c r="J308" s="627" t="s">
        <v>1176</v>
      </c>
      <c r="K308" s="628" t="s">
        <v>6444</v>
      </c>
      <c r="L308" s="629" t="s">
        <v>4355</v>
      </c>
      <c r="M308" s="630"/>
      <c r="N308" s="670"/>
      <c r="O308" s="629"/>
      <c r="P308" s="629"/>
      <c r="Q308" s="629"/>
      <c r="R308" s="631"/>
      <c r="S308" s="632" t="s">
        <v>7424</v>
      </c>
      <c r="T308" s="633" t="s">
        <v>1176</v>
      </c>
      <c r="U308" s="977" t="s">
        <v>1821</v>
      </c>
      <c r="V308" s="634" t="s">
        <v>8683</v>
      </c>
    </row>
    <row r="309" spans="2:22" outlineLevel="1">
      <c r="B309" s="612" t="s">
        <v>1380</v>
      </c>
      <c r="C309" s="612" t="s">
        <v>1429</v>
      </c>
      <c r="D309" s="612" t="s">
        <v>1431</v>
      </c>
      <c r="E309" s="612" t="s">
        <v>1529</v>
      </c>
      <c r="F309" s="612" t="s">
        <v>6465</v>
      </c>
      <c r="G309" s="612" t="s">
        <v>1697</v>
      </c>
      <c r="H309" s="612" t="s">
        <v>1390</v>
      </c>
      <c r="I309" s="639" t="s">
        <v>1452</v>
      </c>
      <c r="J309" s="627" t="s">
        <v>1176</v>
      </c>
      <c r="K309" s="628" t="s">
        <v>6445</v>
      </c>
      <c r="L309" s="629" t="s">
        <v>4422</v>
      </c>
      <c r="M309" s="630" t="s">
        <v>1701</v>
      </c>
      <c r="N309" s="670"/>
      <c r="O309" s="629"/>
      <c r="P309" s="629"/>
      <c r="Q309" s="629"/>
      <c r="R309" s="631"/>
      <c r="S309" s="632" t="s">
        <v>7425</v>
      </c>
      <c r="T309" s="633" t="s">
        <v>1176</v>
      </c>
      <c r="U309" s="977" t="s">
        <v>1821</v>
      </c>
      <c r="V309" s="634" t="s">
        <v>8681</v>
      </c>
    </row>
    <row r="310" spans="2:22" outlineLevel="1">
      <c r="B310" s="612" t="s">
        <v>1380</v>
      </c>
      <c r="C310" s="612" t="s">
        <v>1429</v>
      </c>
      <c r="D310" s="612" t="s">
        <v>1431</v>
      </c>
      <c r="E310" s="612" t="s">
        <v>1529</v>
      </c>
      <c r="F310" s="612" t="s">
        <v>6465</v>
      </c>
      <c r="G310" s="612" t="s">
        <v>1697</v>
      </c>
      <c r="H310" s="612"/>
      <c r="I310" s="612"/>
      <c r="J310" s="627" t="s">
        <v>1191</v>
      </c>
      <c r="K310" s="628" t="s">
        <v>6446</v>
      </c>
      <c r="L310" s="629" t="s">
        <v>4356</v>
      </c>
      <c r="M310" s="630" t="s">
        <v>1382</v>
      </c>
      <c r="N310" s="670"/>
      <c r="O310" s="629"/>
      <c r="P310" s="629"/>
      <c r="Q310" s="629"/>
      <c r="R310" s="631"/>
      <c r="S310" s="632" t="s">
        <v>41</v>
      </c>
      <c r="T310" s="633" t="s">
        <v>1191</v>
      </c>
      <c r="U310" s="977" t="s">
        <v>1821</v>
      </c>
      <c r="V310" s="634" t="s">
        <v>1821</v>
      </c>
    </row>
    <row r="311" spans="2:22" outlineLevel="1">
      <c r="B311" s="612" t="s">
        <v>1380</v>
      </c>
      <c r="C311" s="612" t="s">
        <v>1429</v>
      </c>
      <c r="D311" s="612" t="s">
        <v>1431</v>
      </c>
      <c r="E311" s="612" t="s">
        <v>1529</v>
      </c>
      <c r="F311" s="612" t="s">
        <v>6465</v>
      </c>
      <c r="G311" s="612" t="s">
        <v>1697</v>
      </c>
      <c r="H311" s="612" t="s">
        <v>1390</v>
      </c>
      <c r="I311" s="612"/>
      <c r="J311" s="627" t="s">
        <v>1176</v>
      </c>
      <c r="K311" s="628" t="s">
        <v>6447</v>
      </c>
      <c r="L311" s="629" t="s">
        <v>4357</v>
      </c>
      <c r="M311" s="630"/>
      <c r="N311" s="670"/>
      <c r="O311" s="629"/>
      <c r="P311" s="629"/>
      <c r="Q311" s="629"/>
      <c r="R311" s="631"/>
      <c r="S311" s="632" t="s">
        <v>7426</v>
      </c>
      <c r="T311" s="633" t="s">
        <v>1176</v>
      </c>
      <c r="U311" s="977" t="s">
        <v>1821</v>
      </c>
      <c r="V311" s="634" t="s">
        <v>8684</v>
      </c>
    </row>
    <row r="312" spans="2:22" outlineLevel="1">
      <c r="B312" s="612" t="s">
        <v>1380</v>
      </c>
      <c r="C312" s="612" t="s">
        <v>1429</v>
      </c>
      <c r="D312" s="612" t="s">
        <v>1431</v>
      </c>
      <c r="E312" s="612" t="s">
        <v>1529</v>
      </c>
      <c r="F312" s="612" t="s">
        <v>6465</v>
      </c>
      <c r="G312" s="612" t="s">
        <v>1697</v>
      </c>
      <c r="H312" s="612" t="s">
        <v>1390</v>
      </c>
      <c r="I312" s="639" t="s">
        <v>1452</v>
      </c>
      <c r="J312" s="627" t="s">
        <v>1176</v>
      </c>
      <c r="K312" s="628" t="s">
        <v>6448</v>
      </c>
      <c r="L312" s="629" t="s">
        <v>4423</v>
      </c>
      <c r="M312" s="630" t="s">
        <v>1881</v>
      </c>
      <c r="N312" s="670"/>
      <c r="O312" s="629"/>
      <c r="P312" s="629"/>
      <c r="Q312" s="629"/>
      <c r="R312" s="631"/>
      <c r="S312" s="632" t="s">
        <v>7427</v>
      </c>
      <c r="T312" s="633" t="s">
        <v>1176</v>
      </c>
      <c r="U312" s="977" t="s">
        <v>1821</v>
      </c>
      <c r="V312" s="634" t="s">
        <v>8682</v>
      </c>
    </row>
    <row r="313" spans="2:22" outlineLevel="1">
      <c r="B313" s="612" t="s">
        <v>1380</v>
      </c>
      <c r="C313" s="612" t="s">
        <v>1429</v>
      </c>
      <c r="D313" s="612" t="s">
        <v>1431</v>
      </c>
      <c r="E313" s="612" t="s">
        <v>1529</v>
      </c>
      <c r="F313" s="612" t="s">
        <v>1627</v>
      </c>
      <c r="G313" s="612"/>
      <c r="H313" s="612"/>
      <c r="I313" s="612"/>
      <c r="J313" s="627" t="s">
        <v>1195</v>
      </c>
      <c r="K313" s="628" t="s">
        <v>1628</v>
      </c>
      <c r="L313" s="629" t="s">
        <v>5030</v>
      </c>
      <c r="M313" s="630" t="s">
        <v>1382</v>
      </c>
      <c r="N313" s="670"/>
      <c r="O313" s="629"/>
      <c r="P313" s="629"/>
      <c r="Q313" s="629"/>
      <c r="R313" s="631"/>
      <c r="S313" s="632" t="s">
        <v>1821</v>
      </c>
      <c r="T313" s="633" t="s">
        <v>1821</v>
      </c>
      <c r="U313" s="977" t="s">
        <v>1821</v>
      </c>
      <c r="V313" s="634" t="s">
        <v>1821</v>
      </c>
    </row>
    <row r="314" spans="2:22" outlineLevel="1">
      <c r="B314" s="612" t="s">
        <v>1380</v>
      </c>
      <c r="C314" s="612" t="s">
        <v>1429</v>
      </c>
      <c r="D314" s="612" t="s">
        <v>1431</v>
      </c>
      <c r="E314" s="612" t="s">
        <v>1529</v>
      </c>
      <c r="F314" s="612" t="s">
        <v>1627</v>
      </c>
      <c r="G314" s="612" t="s">
        <v>1532</v>
      </c>
      <c r="H314" s="612"/>
      <c r="I314" s="612"/>
      <c r="J314" s="627" t="s">
        <v>1191</v>
      </c>
      <c r="K314" s="628" t="s">
        <v>1629</v>
      </c>
      <c r="L314" s="629" t="s">
        <v>5031</v>
      </c>
      <c r="M314" s="630"/>
      <c r="N314" s="670"/>
      <c r="O314" s="629"/>
      <c r="P314" s="629"/>
      <c r="Q314" s="629"/>
      <c r="R314" s="631"/>
      <c r="S314" s="632" t="s">
        <v>1821</v>
      </c>
      <c r="T314" s="633" t="s">
        <v>1821</v>
      </c>
      <c r="U314" s="977" t="s">
        <v>1821</v>
      </c>
      <c r="V314" s="634" t="s">
        <v>1821</v>
      </c>
    </row>
    <row r="315" spans="2:22" outlineLevel="1">
      <c r="B315" s="612" t="s">
        <v>1380</v>
      </c>
      <c r="C315" s="612" t="s">
        <v>1429</v>
      </c>
      <c r="D315" s="612" t="s">
        <v>1431</v>
      </c>
      <c r="E315" s="612" t="s">
        <v>1529</v>
      </c>
      <c r="F315" s="612" t="s">
        <v>1627</v>
      </c>
      <c r="G315" s="612" t="s">
        <v>1434</v>
      </c>
      <c r="H315" s="612"/>
      <c r="I315" s="612"/>
      <c r="J315" s="627" t="s">
        <v>1191</v>
      </c>
      <c r="K315" s="628" t="s">
        <v>1630</v>
      </c>
      <c r="L315" s="629" t="s">
        <v>5032</v>
      </c>
      <c r="M315" s="630"/>
      <c r="N315" s="670"/>
      <c r="O315" s="629"/>
      <c r="P315" s="629"/>
      <c r="Q315" s="629"/>
      <c r="R315" s="631"/>
      <c r="S315" s="632" t="s">
        <v>1821</v>
      </c>
      <c r="T315" s="633" t="s">
        <v>1821</v>
      </c>
      <c r="U315" s="977" t="s">
        <v>1821</v>
      </c>
      <c r="V315" s="634" t="s">
        <v>1821</v>
      </c>
    </row>
    <row r="316" spans="2:22" outlineLevel="1">
      <c r="B316" s="612" t="s">
        <v>1380</v>
      </c>
      <c r="C316" s="612" t="s">
        <v>1429</v>
      </c>
      <c r="D316" s="612" t="s">
        <v>1431</v>
      </c>
      <c r="E316" s="612" t="s">
        <v>1529</v>
      </c>
      <c r="F316" s="612" t="s">
        <v>1627</v>
      </c>
      <c r="G316" s="612" t="s">
        <v>1535</v>
      </c>
      <c r="H316" s="612"/>
      <c r="I316" s="612"/>
      <c r="J316" s="627" t="s">
        <v>1191</v>
      </c>
      <c r="K316" s="628" t="s">
        <v>1631</v>
      </c>
      <c r="L316" s="629" t="s">
        <v>5033</v>
      </c>
      <c r="M316" s="630" t="s">
        <v>1382</v>
      </c>
      <c r="N316" s="670"/>
      <c r="O316" s="629"/>
      <c r="P316" s="629"/>
      <c r="Q316" s="629"/>
      <c r="R316" s="631"/>
      <c r="S316" s="632" t="s">
        <v>1821</v>
      </c>
      <c r="T316" s="633" t="s">
        <v>1821</v>
      </c>
      <c r="U316" s="977" t="s">
        <v>1821</v>
      </c>
      <c r="V316" s="634" t="s">
        <v>1821</v>
      </c>
    </row>
    <row r="317" spans="2:22" outlineLevel="1">
      <c r="B317" s="612" t="s">
        <v>1380</v>
      </c>
      <c r="C317" s="612" t="s">
        <v>1429</v>
      </c>
      <c r="D317" s="612" t="s">
        <v>1431</v>
      </c>
      <c r="E317" s="612" t="s">
        <v>1529</v>
      </c>
      <c r="F317" s="612" t="s">
        <v>1627</v>
      </c>
      <c r="G317" s="612" t="s">
        <v>1535</v>
      </c>
      <c r="H317" s="612" t="s">
        <v>1537</v>
      </c>
      <c r="I317" s="612"/>
      <c r="J317" s="627" t="s">
        <v>1176</v>
      </c>
      <c r="K317" s="628" t="s">
        <v>1632</v>
      </c>
      <c r="L317" s="629" t="s">
        <v>5034</v>
      </c>
      <c r="M317" s="630"/>
      <c r="N317" s="670"/>
      <c r="O317" s="629"/>
      <c r="P317" s="629"/>
      <c r="Q317" s="629"/>
      <c r="R317" s="631"/>
      <c r="S317" s="632" t="s">
        <v>1821</v>
      </c>
      <c r="T317" s="633" t="s">
        <v>1821</v>
      </c>
      <c r="U317" s="977" t="s">
        <v>1821</v>
      </c>
      <c r="V317" s="634" t="s">
        <v>1821</v>
      </c>
    </row>
    <row r="318" spans="2:22" outlineLevel="1">
      <c r="B318" s="612" t="s">
        <v>1380</v>
      </c>
      <c r="C318" s="612" t="s">
        <v>1429</v>
      </c>
      <c r="D318" s="612" t="s">
        <v>1431</v>
      </c>
      <c r="E318" s="612" t="s">
        <v>1529</v>
      </c>
      <c r="F318" s="612" t="s">
        <v>1627</v>
      </c>
      <c r="G318" s="612" t="s">
        <v>1535</v>
      </c>
      <c r="H318" s="612" t="s">
        <v>1537</v>
      </c>
      <c r="I318" s="639" t="s">
        <v>1402</v>
      </c>
      <c r="J318" s="627" t="s">
        <v>1176</v>
      </c>
      <c r="K318" s="628" t="s">
        <v>1633</v>
      </c>
      <c r="L318" s="629" t="s">
        <v>5035</v>
      </c>
      <c r="M318" s="630" t="s">
        <v>1404</v>
      </c>
      <c r="N318" s="670"/>
      <c r="O318" s="629"/>
      <c r="P318" s="629"/>
      <c r="Q318" s="629"/>
      <c r="R318" s="631"/>
      <c r="S318" s="632" t="s">
        <v>1821</v>
      </c>
      <c r="T318" s="633" t="s">
        <v>1821</v>
      </c>
      <c r="U318" s="977" t="s">
        <v>1821</v>
      </c>
      <c r="V318" s="634" t="s">
        <v>1821</v>
      </c>
    </row>
    <row r="319" spans="2:22" outlineLevel="1">
      <c r="B319" s="612" t="s">
        <v>1380</v>
      </c>
      <c r="C319" s="612" t="s">
        <v>1429</v>
      </c>
      <c r="D319" s="612" t="s">
        <v>1431</v>
      </c>
      <c r="E319" s="612" t="s">
        <v>1634</v>
      </c>
      <c r="F319" s="612"/>
      <c r="G319" s="612"/>
      <c r="H319" s="612"/>
      <c r="I319" s="612"/>
      <c r="J319" s="627" t="s">
        <v>1176</v>
      </c>
      <c r="K319" s="628" t="s">
        <v>1635</v>
      </c>
      <c r="L319" s="629" t="s">
        <v>4335</v>
      </c>
      <c r="M319" s="630" t="s">
        <v>1382</v>
      </c>
      <c r="N319" s="1119" t="s">
        <v>5618</v>
      </c>
      <c r="O319" s="629" t="s">
        <v>1176</v>
      </c>
      <c r="P319" s="629" t="s">
        <v>41</v>
      </c>
      <c r="Q319" s="629" t="s">
        <v>1382</v>
      </c>
      <c r="R319" s="781" t="s">
        <v>5933</v>
      </c>
      <c r="S319" s="632" t="s">
        <v>41</v>
      </c>
      <c r="T319" s="633" t="s">
        <v>1176</v>
      </c>
      <c r="U319" s="977" t="s">
        <v>1176</v>
      </c>
      <c r="V319" s="634" t="s">
        <v>1821</v>
      </c>
    </row>
    <row r="320" spans="2:22" ht="48" outlineLevel="1">
      <c r="B320" s="612" t="s">
        <v>1380</v>
      </c>
      <c r="C320" s="612" t="s">
        <v>1429</v>
      </c>
      <c r="D320" s="612" t="s">
        <v>1431</v>
      </c>
      <c r="E320" s="612" t="s">
        <v>1634</v>
      </c>
      <c r="F320" s="612" t="s">
        <v>1636</v>
      </c>
      <c r="G320" s="612"/>
      <c r="H320" s="612"/>
      <c r="I320" s="612"/>
      <c r="J320" s="627" t="s">
        <v>1176</v>
      </c>
      <c r="K320" s="628" t="s">
        <v>1323</v>
      </c>
      <c r="L320" s="629" t="s">
        <v>4126</v>
      </c>
      <c r="M320" s="630"/>
      <c r="N320" s="670" t="s">
        <v>3809</v>
      </c>
      <c r="O320" s="629" t="s">
        <v>1176</v>
      </c>
      <c r="P320" s="637" t="s">
        <v>2872</v>
      </c>
      <c r="Q320" s="629" t="s">
        <v>1110</v>
      </c>
      <c r="R320" s="631" t="s">
        <v>5433</v>
      </c>
      <c r="S320" s="632" t="s">
        <v>1323</v>
      </c>
      <c r="T320" s="633" t="s">
        <v>1176</v>
      </c>
      <c r="U320" s="977" t="s">
        <v>1176</v>
      </c>
      <c r="V320" s="634" t="s">
        <v>4126</v>
      </c>
    </row>
    <row r="321" spans="2:22" outlineLevel="1">
      <c r="B321" s="612" t="s">
        <v>1380</v>
      </c>
      <c r="C321" s="612" t="s">
        <v>1429</v>
      </c>
      <c r="D321" s="612" t="s">
        <v>1431</v>
      </c>
      <c r="E321" s="612" t="s">
        <v>1634</v>
      </c>
      <c r="F321" s="612" t="s">
        <v>1636</v>
      </c>
      <c r="G321" s="639" t="s">
        <v>1479</v>
      </c>
      <c r="H321" s="612"/>
      <c r="I321" s="612"/>
      <c r="J321" s="627" t="s">
        <v>1176</v>
      </c>
      <c r="K321" s="628" t="s">
        <v>1325</v>
      </c>
      <c r="L321" s="629" t="s">
        <v>5153</v>
      </c>
      <c r="M321" s="630" t="s">
        <v>1481</v>
      </c>
      <c r="N321" s="1120" t="s">
        <v>5153</v>
      </c>
      <c r="O321" s="640" t="s">
        <v>1176</v>
      </c>
      <c r="P321" s="629" t="s">
        <v>41</v>
      </c>
      <c r="Q321" s="640" t="s">
        <v>1637</v>
      </c>
      <c r="R321" s="631"/>
      <c r="S321" s="632" t="s">
        <v>1325</v>
      </c>
      <c r="T321" s="633" t="s">
        <v>1176</v>
      </c>
      <c r="U321" s="977" t="s">
        <v>1176</v>
      </c>
      <c r="V321" s="634" t="s">
        <v>5153</v>
      </c>
    </row>
    <row r="322" spans="2:22" outlineLevel="1">
      <c r="B322" s="612" t="s">
        <v>1380</v>
      </c>
      <c r="C322" s="612" t="s">
        <v>1429</v>
      </c>
      <c r="D322" s="612" t="s">
        <v>1431</v>
      </c>
      <c r="E322" s="612" t="s">
        <v>1634</v>
      </c>
      <c r="F322" s="612" t="s">
        <v>1638</v>
      </c>
      <c r="G322" s="612"/>
      <c r="H322" s="612"/>
      <c r="I322" s="612"/>
      <c r="J322" s="627" t="s">
        <v>1191</v>
      </c>
      <c r="K322" s="628" t="s">
        <v>1639</v>
      </c>
      <c r="L322" s="629" t="s">
        <v>4302</v>
      </c>
      <c r="M322" s="630"/>
      <c r="N322" s="670"/>
      <c r="O322" s="629"/>
      <c r="P322" s="629"/>
      <c r="Q322" s="629"/>
      <c r="R322" s="631"/>
      <c r="S322" s="632" t="s">
        <v>1821</v>
      </c>
      <c r="T322" s="633" t="s">
        <v>1821</v>
      </c>
      <c r="U322" s="977" t="s">
        <v>1821</v>
      </c>
      <c r="V322" s="634" t="s">
        <v>1821</v>
      </c>
    </row>
    <row r="323" spans="2:22" outlineLevel="1">
      <c r="B323" s="612" t="s">
        <v>1380</v>
      </c>
      <c r="C323" s="612" t="s">
        <v>1429</v>
      </c>
      <c r="D323" s="612" t="s">
        <v>1431</v>
      </c>
      <c r="E323" s="612" t="s">
        <v>1634</v>
      </c>
      <c r="F323" s="612" t="s">
        <v>1638</v>
      </c>
      <c r="G323" s="639" t="s">
        <v>1479</v>
      </c>
      <c r="H323" s="612"/>
      <c r="I323" s="612"/>
      <c r="J323" s="627" t="s">
        <v>1176</v>
      </c>
      <c r="K323" s="628" t="s">
        <v>1640</v>
      </c>
      <c r="L323" s="629" t="s">
        <v>5072</v>
      </c>
      <c r="M323" s="630" t="s">
        <v>1481</v>
      </c>
      <c r="N323" s="670"/>
      <c r="O323" s="629"/>
      <c r="P323" s="629"/>
      <c r="Q323" s="629"/>
      <c r="R323" s="631"/>
      <c r="S323" s="632" t="s">
        <v>1821</v>
      </c>
      <c r="T323" s="633" t="s">
        <v>1821</v>
      </c>
      <c r="U323" s="977" t="s">
        <v>1821</v>
      </c>
      <c r="V323" s="634" t="s">
        <v>1821</v>
      </c>
    </row>
    <row r="324" spans="2:22" outlineLevel="1">
      <c r="B324" s="612" t="s">
        <v>1380</v>
      </c>
      <c r="C324" s="612" t="s">
        <v>1429</v>
      </c>
      <c r="D324" s="612" t="s">
        <v>1431</v>
      </c>
      <c r="E324" s="612" t="s">
        <v>1634</v>
      </c>
      <c r="F324" s="612" t="s">
        <v>1641</v>
      </c>
      <c r="G324" s="612"/>
      <c r="H324" s="612"/>
      <c r="I324" s="612"/>
      <c r="J324" s="627" t="s">
        <v>1191</v>
      </c>
      <c r="K324" s="628" t="s">
        <v>1642</v>
      </c>
      <c r="L324" s="629" t="s">
        <v>4127</v>
      </c>
      <c r="M324" s="630"/>
      <c r="N324" s="632"/>
      <c r="O324" s="629"/>
      <c r="P324" s="629"/>
      <c r="Q324" s="629"/>
      <c r="R324" s="631"/>
      <c r="S324" s="632" t="s">
        <v>1821</v>
      </c>
      <c r="T324" s="633" t="s">
        <v>1821</v>
      </c>
      <c r="U324" s="977" t="s">
        <v>1821</v>
      </c>
      <c r="V324" s="634" t="s">
        <v>1821</v>
      </c>
    </row>
    <row r="325" spans="2:22" outlineLevel="1">
      <c r="B325" s="612" t="s">
        <v>1380</v>
      </c>
      <c r="C325" s="612" t="s">
        <v>1429</v>
      </c>
      <c r="D325" s="612" t="s">
        <v>1431</v>
      </c>
      <c r="E325" s="612" t="s">
        <v>1634</v>
      </c>
      <c r="F325" s="612" t="s">
        <v>1641</v>
      </c>
      <c r="G325" s="639" t="s">
        <v>1479</v>
      </c>
      <c r="H325" s="612"/>
      <c r="I325" s="612"/>
      <c r="J325" s="627" t="s">
        <v>1176</v>
      </c>
      <c r="K325" s="628" t="s">
        <v>1643</v>
      </c>
      <c r="L325" s="629" t="s">
        <v>5073</v>
      </c>
      <c r="M325" s="630" t="s">
        <v>1481</v>
      </c>
      <c r="N325" s="1124"/>
      <c r="O325" s="629"/>
      <c r="P325" s="629"/>
      <c r="Q325" s="629"/>
      <c r="R325" s="631"/>
      <c r="S325" s="632" t="s">
        <v>1821</v>
      </c>
      <c r="T325" s="633" t="s">
        <v>1821</v>
      </c>
      <c r="U325" s="977" t="s">
        <v>1821</v>
      </c>
      <c r="V325" s="634" t="s">
        <v>1821</v>
      </c>
    </row>
    <row r="326" spans="2:22" outlineLevel="1">
      <c r="B326" s="612" t="s">
        <v>1380</v>
      </c>
      <c r="C326" s="612" t="s">
        <v>1429</v>
      </c>
      <c r="D326" s="612" t="s">
        <v>1431</v>
      </c>
      <c r="E326" s="612" t="s">
        <v>1634</v>
      </c>
      <c r="F326" s="612" t="s">
        <v>6468</v>
      </c>
      <c r="G326" s="612"/>
      <c r="H326" s="612"/>
      <c r="I326" s="612"/>
      <c r="J326" s="627" t="s">
        <v>1191</v>
      </c>
      <c r="K326" s="628" t="s">
        <v>6449</v>
      </c>
      <c r="L326" s="629" t="s">
        <v>6469</v>
      </c>
      <c r="M326" s="630"/>
      <c r="N326" s="632"/>
      <c r="O326" s="629"/>
      <c r="P326" s="629"/>
      <c r="Q326" s="629"/>
      <c r="R326" s="631"/>
      <c r="S326" s="632" t="s">
        <v>7244</v>
      </c>
      <c r="T326" s="633" t="s">
        <v>1191</v>
      </c>
      <c r="U326" s="977" t="s">
        <v>1821</v>
      </c>
      <c r="V326" s="634" t="s">
        <v>8080</v>
      </c>
    </row>
    <row r="327" spans="2:22" outlineLevel="1">
      <c r="B327" s="612" t="s">
        <v>1380</v>
      </c>
      <c r="C327" s="612" t="s">
        <v>1429</v>
      </c>
      <c r="D327" s="612" t="s">
        <v>1431</v>
      </c>
      <c r="E327" s="612" t="s">
        <v>1634</v>
      </c>
      <c r="F327" s="612" t="s">
        <v>6468</v>
      </c>
      <c r="G327" s="639" t="s">
        <v>1479</v>
      </c>
      <c r="H327" s="612"/>
      <c r="I327" s="612"/>
      <c r="J327" s="627" t="s">
        <v>1176</v>
      </c>
      <c r="K327" s="628" t="s">
        <v>6450</v>
      </c>
      <c r="L327" s="629" t="s">
        <v>6470</v>
      </c>
      <c r="M327" s="630" t="s">
        <v>1481</v>
      </c>
      <c r="N327" s="1124"/>
      <c r="O327" s="629"/>
      <c r="P327" s="629"/>
      <c r="Q327" s="629"/>
      <c r="R327" s="631"/>
      <c r="S327" s="632" t="s">
        <v>7245</v>
      </c>
      <c r="T327" s="633" t="s">
        <v>1176</v>
      </c>
      <c r="U327" s="977" t="s">
        <v>1821</v>
      </c>
      <c r="V327" s="634" t="s">
        <v>8081</v>
      </c>
    </row>
    <row r="328" spans="2:22" ht="36" outlineLevel="1">
      <c r="B328" s="612" t="s">
        <v>1380</v>
      </c>
      <c r="C328" s="612" t="s">
        <v>1429</v>
      </c>
      <c r="D328" s="612" t="s">
        <v>1431</v>
      </c>
      <c r="E328" s="612" t="s">
        <v>1634</v>
      </c>
      <c r="F328" s="612" t="s">
        <v>1644</v>
      </c>
      <c r="G328" s="612"/>
      <c r="H328" s="612"/>
      <c r="I328" s="612"/>
      <c r="J328" s="627" t="s">
        <v>1191</v>
      </c>
      <c r="K328" s="628" t="s">
        <v>1645</v>
      </c>
      <c r="L328" s="629" t="s">
        <v>5074</v>
      </c>
      <c r="M328" s="630" t="s">
        <v>1382</v>
      </c>
      <c r="N328" s="1119" t="s">
        <v>7223</v>
      </c>
      <c r="O328" s="629" t="s">
        <v>1191</v>
      </c>
      <c r="P328" s="629" t="s">
        <v>41</v>
      </c>
      <c r="Q328" s="629" t="s">
        <v>1382</v>
      </c>
      <c r="R328" s="782" t="s">
        <v>9144</v>
      </c>
      <c r="S328" s="632" t="s">
        <v>1331</v>
      </c>
      <c r="T328" s="633" t="s">
        <v>1191</v>
      </c>
      <c r="U328" s="977" t="s">
        <v>1191</v>
      </c>
      <c r="V328" s="634" t="s">
        <v>7470</v>
      </c>
    </row>
    <row r="329" spans="2:22" outlineLevel="1">
      <c r="B329" s="612" t="s">
        <v>1380</v>
      </c>
      <c r="C329" s="612" t="s">
        <v>1429</v>
      </c>
      <c r="D329" s="612" t="s">
        <v>1431</v>
      </c>
      <c r="E329" s="612" t="s">
        <v>1634</v>
      </c>
      <c r="F329" s="612" t="s">
        <v>1644</v>
      </c>
      <c r="G329" s="612" t="s">
        <v>1390</v>
      </c>
      <c r="H329" s="612"/>
      <c r="I329" s="612"/>
      <c r="J329" s="627" t="s">
        <v>1191</v>
      </c>
      <c r="K329" s="628" t="s">
        <v>1646</v>
      </c>
      <c r="L329" s="629" t="s">
        <v>4630</v>
      </c>
      <c r="M329" s="630"/>
      <c r="N329" s="670"/>
      <c r="O329" s="629"/>
      <c r="P329" s="629"/>
      <c r="Q329" s="629"/>
      <c r="R329" s="631"/>
      <c r="S329" s="632" t="s">
        <v>41</v>
      </c>
      <c r="T329" s="633" t="s">
        <v>1191</v>
      </c>
      <c r="U329" s="977" t="s">
        <v>1821</v>
      </c>
      <c r="V329" s="634" t="s">
        <v>1821</v>
      </c>
    </row>
    <row r="330" spans="2:22" ht="60" outlineLevel="1">
      <c r="B330" s="612" t="s">
        <v>1380</v>
      </c>
      <c r="C330" s="612" t="s">
        <v>1429</v>
      </c>
      <c r="D330" s="612" t="s">
        <v>1431</v>
      </c>
      <c r="E330" s="612" t="s">
        <v>1634</v>
      </c>
      <c r="F330" s="612" t="s">
        <v>1644</v>
      </c>
      <c r="G330" s="612" t="s">
        <v>1450</v>
      </c>
      <c r="H330" s="612"/>
      <c r="I330" s="612"/>
      <c r="J330" s="627" t="s">
        <v>1195</v>
      </c>
      <c r="K330" s="628" t="s">
        <v>1647</v>
      </c>
      <c r="L330" s="629" t="s">
        <v>4631</v>
      </c>
      <c r="M330" s="630"/>
      <c r="N330" s="670" t="s">
        <v>6752</v>
      </c>
      <c r="O330" s="629" t="s">
        <v>1176</v>
      </c>
      <c r="P330" s="642" t="s">
        <v>6784</v>
      </c>
      <c r="Q330" s="629" t="s">
        <v>105</v>
      </c>
      <c r="R330" s="695" t="s">
        <v>8323</v>
      </c>
      <c r="S330" s="636" t="s">
        <v>7246</v>
      </c>
      <c r="T330" s="633" t="s">
        <v>1195</v>
      </c>
      <c r="U330" s="977" t="s">
        <v>1821</v>
      </c>
      <c r="V330" s="659" t="s">
        <v>8063</v>
      </c>
    </row>
    <row r="331" spans="2:22" ht="36" outlineLevel="1">
      <c r="B331" s="612" t="s">
        <v>1380</v>
      </c>
      <c r="C331" s="612" t="s">
        <v>1429</v>
      </c>
      <c r="D331" s="612" t="s">
        <v>1431</v>
      </c>
      <c r="E331" s="612" t="s">
        <v>1634</v>
      </c>
      <c r="F331" s="612" t="s">
        <v>1644</v>
      </c>
      <c r="G331" s="612" t="s">
        <v>1450</v>
      </c>
      <c r="H331" s="639" t="s">
        <v>1452</v>
      </c>
      <c r="I331" s="612"/>
      <c r="J331" s="627" t="s">
        <v>1176</v>
      </c>
      <c r="K331" s="628" t="s">
        <v>1648</v>
      </c>
      <c r="L331" s="629" t="s">
        <v>4632</v>
      </c>
      <c r="M331" s="630" t="s">
        <v>1454</v>
      </c>
      <c r="N331" s="670" t="s">
        <v>6753</v>
      </c>
      <c r="O331" s="629" t="s">
        <v>1176</v>
      </c>
      <c r="P331" s="642" t="s">
        <v>6786</v>
      </c>
      <c r="Q331" s="667" t="s">
        <v>8318</v>
      </c>
      <c r="R331" s="631"/>
      <c r="S331" s="655" t="s">
        <v>7247</v>
      </c>
      <c r="T331" s="662" t="s">
        <v>1176</v>
      </c>
      <c r="U331" s="983" t="s">
        <v>1821</v>
      </c>
      <c r="V331" s="663" t="s">
        <v>8064</v>
      </c>
    </row>
    <row r="332" spans="2:22" outlineLevel="1">
      <c r="B332" s="612" t="s">
        <v>1380</v>
      </c>
      <c r="C332" s="612" t="s">
        <v>1429</v>
      </c>
      <c r="D332" s="612" t="s">
        <v>1431</v>
      </c>
      <c r="E332" s="612" t="s">
        <v>1634</v>
      </c>
      <c r="F332" s="612" t="s">
        <v>1644</v>
      </c>
      <c r="G332" s="612" t="s">
        <v>1396</v>
      </c>
      <c r="H332" s="612"/>
      <c r="I332" s="612"/>
      <c r="J332" s="627" t="s">
        <v>1191</v>
      </c>
      <c r="K332" s="628" t="s">
        <v>1649</v>
      </c>
      <c r="L332" s="629" t="s">
        <v>4633</v>
      </c>
      <c r="M332" s="630"/>
      <c r="N332" s="670" t="s">
        <v>6754</v>
      </c>
      <c r="O332" s="629" t="s">
        <v>1176</v>
      </c>
      <c r="P332" s="642" t="s">
        <v>6788</v>
      </c>
      <c r="Q332" s="629" t="s">
        <v>105</v>
      </c>
      <c r="R332" s="641"/>
      <c r="S332" s="632" t="s">
        <v>1333</v>
      </c>
      <c r="T332" s="633" t="s">
        <v>1191</v>
      </c>
      <c r="U332" s="977" t="s">
        <v>1191</v>
      </c>
      <c r="V332" s="634" t="s">
        <v>8065</v>
      </c>
    </row>
    <row r="333" spans="2:22" outlineLevel="1">
      <c r="B333" s="612" t="s">
        <v>1380</v>
      </c>
      <c r="C333" s="612" t="s">
        <v>1429</v>
      </c>
      <c r="D333" s="612" t="s">
        <v>1431</v>
      </c>
      <c r="E333" s="612" t="s">
        <v>1634</v>
      </c>
      <c r="F333" s="612" t="s">
        <v>1644</v>
      </c>
      <c r="G333" s="612" t="s">
        <v>1650</v>
      </c>
      <c r="H333" s="612"/>
      <c r="I333" s="612"/>
      <c r="J333" s="627" t="s">
        <v>1191</v>
      </c>
      <c r="K333" s="628" t="s">
        <v>1651</v>
      </c>
      <c r="L333" s="629" t="s">
        <v>4634</v>
      </c>
      <c r="M333" s="630" t="s">
        <v>1652</v>
      </c>
      <c r="N333" s="670"/>
      <c r="O333" s="629"/>
      <c r="P333" s="629"/>
      <c r="Q333" s="629"/>
      <c r="R333" s="631"/>
      <c r="S333" s="632" t="s">
        <v>1821</v>
      </c>
      <c r="T333" s="633" t="s">
        <v>1821</v>
      </c>
      <c r="U333" s="977" t="s">
        <v>1821</v>
      </c>
      <c r="V333" s="634" t="s">
        <v>1821</v>
      </c>
    </row>
    <row r="334" spans="2:22" outlineLevel="1">
      <c r="B334" s="612" t="s">
        <v>1380</v>
      </c>
      <c r="C334" s="612" t="s">
        <v>1429</v>
      </c>
      <c r="D334" s="612" t="s">
        <v>1431</v>
      </c>
      <c r="E334" s="612" t="s">
        <v>1634</v>
      </c>
      <c r="F334" s="612" t="s">
        <v>1644</v>
      </c>
      <c r="G334" s="612" t="s">
        <v>1653</v>
      </c>
      <c r="H334" s="612"/>
      <c r="I334" s="612"/>
      <c r="J334" s="627" t="s">
        <v>1191</v>
      </c>
      <c r="K334" s="628" t="s">
        <v>1654</v>
      </c>
      <c r="L334" s="629" t="s">
        <v>4635</v>
      </c>
      <c r="M334" s="630" t="s">
        <v>1382</v>
      </c>
      <c r="N334" s="670"/>
      <c r="O334" s="629"/>
      <c r="P334" s="629"/>
      <c r="Q334" s="629"/>
      <c r="R334" s="631"/>
      <c r="S334" s="632" t="s">
        <v>1821</v>
      </c>
      <c r="T334" s="633" t="s">
        <v>1821</v>
      </c>
      <c r="U334" s="977" t="s">
        <v>1821</v>
      </c>
      <c r="V334" s="634" t="s">
        <v>1821</v>
      </c>
    </row>
    <row r="335" spans="2:22" outlineLevel="1">
      <c r="B335" s="612" t="s">
        <v>1380</v>
      </c>
      <c r="C335" s="612" t="s">
        <v>1429</v>
      </c>
      <c r="D335" s="612" t="s">
        <v>1431</v>
      </c>
      <c r="E335" s="612" t="s">
        <v>1634</v>
      </c>
      <c r="F335" s="612" t="s">
        <v>1644</v>
      </c>
      <c r="G335" s="612" t="s">
        <v>1653</v>
      </c>
      <c r="H335" s="612" t="s">
        <v>1390</v>
      </c>
      <c r="I335" s="612"/>
      <c r="J335" s="627" t="s">
        <v>1191</v>
      </c>
      <c r="K335" s="628" t="s">
        <v>1655</v>
      </c>
      <c r="L335" s="629" t="s">
        <v>5075</v>
      </c>
      <c r="M335" s="630"/>
      <c r="N335" s="670"/>
      <c r="O335" s="629"/>
      <c r="P335" s="629"/>
      <c r="Q335" s="629"/>
      <c r="R335" s="631"/>
      <c r="S335" s="632" t="s">
        <v>1821</v>
      </c>
      <c r="T335" s="633" t="s">
        <v>1821</v>
      </c>
      <c r="U335" s="977" t="s">
        <v>1821</v>
      </c>
      <c r="V335" s="634" t="s">
        <v>1821</v>
      </c>
    </row>
    <row r="336" spans="2:22" outlineLevel="1">
      <c r="B336" s="612" t="s">
        <v>1380</v>
      </c>
      <c r="C336" s="612" t="s">
        <v>1429</v>
      </c>
      <c r="D336" s="612" t="s">
        <v>1431</v>
      </c>
      <c r="E336" s="612" t="s">
        <v>1634</v>
      </c>
      <c r="F336" s="612" t="s">
        <v>1644</v>
      </c>
      <c r="G336" s="612" t="s">
        <v>1653</v>
      </c>
      <c r="H336" s="612" t="s">
        <v>1390</v>
      </c>
      <c r="I336" s="639" t="s">
        <v>1452</v>
      </c>
      <c r="J336" s="627" t="s">
        <v>1191</v>
      </c>
      <c r="K336" s="628" t="s">
        <v>1656</v>
      </c>
      <c r="L336" s="629" t="s">
        <v>5076</v>
      </c>
      <c r="M336" s="630" t="s">
        <v>1454</v>
      </c>
      <c r="N336" s="670"/>
      <c r="O336" s="629"/>
      <c r="P336" s="629"/>
      <c r="Q336" s="629"/>
      <c r="R336" s="631"/>
      <c r="S336" s="632" t="s">
        <v>1821</v>
      </c>
      <c r="T336" s="633" t="s">
        <v>1821</v>
      </c>
      <c r="U336" s="977" t="s">
        <v>1821</v>
      </c>
      <c r="V336" s="634" t="s">
        <v>1821</v>
      </c>
    </row>
    <row r="337" spans="2:22" outlineLevel="1">
      <c r="B337" s="612" t="s">
        <v>1380</v>
      </c>
      <c r="C337" s="612" t="s">
        <v>1429</v>
      </c>
      <c r="D337" s="612" t="s">
        <v>1431</v>
      </c>
      <c r="E337" s="612" t="s">
        <v>1634</v>
      </c>
      <c r="F337" s="612" t="s">
        <v>1644</v>
      </c>
      <c r="G337" s="612" t="s">
        <v>1653</v>
      </c>
      <c r="H337" s="612" t="s">
        <v>1657</v>
      </c>
      <c r="I337" s="612"/>
      <c r="J337" s="627" t="s">
        <v>1191</v>
      </c>
      <c r="K337" s="628" t="s">
        <v>1658</v>
      </c>
      <c r="L337" s="629" t="s">
        <v>4638</v>
      </c>
      <c r="M337" s="630"/>
      <c r="N337" s="670"/>
      <c r="O337" s="629"/>
      <c r="P337" s="629"/>
      <c r="Q337" s="629"/>
      <c r="R337" s="631"/>
      <c r="S337" s="632" t="s">
        <v>1821</v>
      </c>
      <c r="T337" s="633" t="s">
        <v>1821</v>
      </c>
      <c r="U337" s="977" t="s">
        <v>1821</v>
      </c>
      <c r="V337" s="634" t="s">
        <v>1821</v>
      </c>
    </row>
    <row r="338" spans="2:22" outlineLevel="1">
      <c r="B338" s="612" t="s">
        <v>1380</v>
      </c>
      <c r="C338" s="612" t="s">
        <v>1429</v>
      </c>
      <c r="D338" s="612" t="s">
        <v>1431</v>
      </c>
      <c r="E338" s="612" t="s">
        <v>1634</v>
      </c>
      <c r="F338" s="612" t="s">
        <v>1644</v>
      </c>
      <c r="G338" s="612" t="s">
        <v>1659</v>
      </c>
      <c r="H338" s="612"/>
      <c r="I338" s="612"/>
      <c r="J338" s="627" t="s">
        <v>1195</v>
      </c>
      <c r="K338" s="628" t="s">
        <v>1660</v>
      </c>
      <c r="L338" s="629" t="s">
        <v>4647</v>
      </c>
      <c r="M338" s="630" t="s">
        <v>1382</v>
      </c>
      <c r="N338" s="670"/>
      <c r="O338" s="629"/>
      <c r="P338" s="629"/>
      <c r="Q338" s="629"/>
      <c r="R338" s="631"/>
      <c r="S338" s="632" t="s">
        <v>1821</v>
      </c>
      <c r="T338" s="633" t="s">
        <v>1821</v>
      </c>
      <c r="U338" s="977" t="s">
        <v>1821</v>
      </c>
      <c r="V338" s="634" t="s">
        <v>1821</v>
      </c>
    </row>
    <row r="339" spans="2:22" outlineLevel="1">
      <c r="B339" s="612" t="s">
        <v>1380</v>
      </c>
      <c r="C339" s="612" t="s">
        <v>1429</v>
      </c>
      <c r="D339" s="612" t="s">
        <v>1431</v>
      </c>
      <c r="E339" s="612" t="s">
        <v>1634</v>
      </c>
      <c r="F339" s="612" t="s">
        <v>1644</v>
      </c>
      <c r="G339" s="612" t="s">
        <v>1659</v>
      </c>
      <c r="H339" s="612" t="s">
        <v>1661</v>
      </c>
      <c r="I339" s="612"/>
      <c r="J339" s="627" t="s">
        <v>1191</v>
      </c>
      <c r="K339" s="628" t="s">
        <v>1662</v>
      </c>
      <c r="L339" s="629" t="s">
        <v>4648</v>
      </c>
      <c r="M339" s="630"/>
      <c r="N339" s="670"/>
      <c r="O339" s="629"/>
      <c r="P339" s="629"/>
      <c r="Q339" s="629"/>
      <c r="R339" s="631"/>
      <c r="S339" s="632" t="s">
        <v>1821</v>
      </c>
      <c r="T339" s="633" t="s">
        <v>1821</v>
      </c>
      <c r="U339" s="977" t="s">
        <v>1821</v>
      </c>
      <c r="V339" s="634" t="s">
        <v>1821</v>
      </c>
    </row>
    <row r="340" spans="2:22" outlineLevel="1">
      <c r="B340" s="612" t="s">
        <v>1380</v>
      </c>
      <c r="C340" s="612" t="s">
        <v>1429</v>
      </c>
      <c r="D340" s="612" t="s">
        <v>1431</v>
      </c>
      <c r="E340" s="612" t="s">
        <v>1634</v>
      </c>
      <c r="F340" s="612" t="s">
        <v>1644</v>
      </c>
      <c r="G340" s="612" t="s">
        <v>1659</v>
      </c>
      <c r="H340" s="612" t="s">
        <v>1663</v>
      </c>
      <c r="I340" s="612"/>
      <c r="J340" s="627" t="s">
        <v>1191</v>
      </c>
      <c r="K340" s="628" t="s">
        <v>1664</v>
      </c>
      <c r="L340" s="629" t="s">
        <v>4649</v>
      </c>
      <c r="M340" s="630"/>
      <c r="N340" s="670"/>
      <c r="O340" s="629"/>
      <c r="P340" s="629"/>
      <c r="Q340" s="629"/>
      <c r="R340" s="631"/>
      <c r="S340" s="632" t="s">
        <v>1821</v>
      </c>
      <c r="T340" s="633" t="s">
        <v>1821</v>
      </c>
      <c r="U340" s="977" t="s">
        <v>1821</v>
      </c>
      <c r="V340" s="634" t="s">
        <v>1821</v>
      </c>
    </row>
    <row r="341" spans="2:22" outlineLevel="1">
      <c r="B341" s="612" t="s">
        <v>1380</v>
      </c>
      <c r="C341" s="612" t="s">
        <v>1429</v>
      </c>
      <c r="D341" s="612" t="s">
        <v>1431</v>
      </c>
      <c r="E341" s="612" t="s">
        <v>1634</v>
      </c>
      <c r="F341" s="612" t="s">
        <v>1644</v>
      </c>
      <c r="G341" s="612" t="s">
        <v>1659</v>
      </c>
      <c r="H341" s="612" t="s">
        <v>1398</v>
      </c>
      <c r="I341" s="612"/>
      <c r="J341" s="627" t="s">
        <v>1191</v>
      </c>
      <c r="K341" s="628" t="s">
        <v>1665</v>
      </c>
      <c r="L341" s="629" t="s">
        <v>4650</v>
      </c>
      <c r="M341" s="630" t="s">
        <v>1666</v>
      </c>
      <c r="N341" s="670"/>
      <c r="O341" s="629"/>
      <c r="P341" s="629"/>
      <c r="Q341" s="629"/>
      <c r="R341" s="631"/>
      <c r="S341" s="632" t="s">
        <v>1821</v>
      </c>
      <c r="T341" s="633" t="s">
        <v>1821</v>
      </c>
      <c r="U341" s="977" t="s">
        <v>1821</v>
      </c>
      <c r="V341" s="634" t="s">
        <v>1821</v>
      </c>
    </row>
    <row r="342" spans="2:22" outlineLevel="1">
      <c r="B342" s="612" t="s">
        <v>1380</v>
      </c>
      <c r="C342" s="612" t="s">
        <v>1429</v>
      </c>
      <c r="D342" s="612" t="s">
        <v>1431</v>
      </c>
      <c r="E342" s="612" t="s">
        <v>1634</v>
      </c>
      <c r="F342" s="612" t="s">
        <v>1644</v>
      </c>
      <c r="G342" s="612" t="s">
        <v>1659</v>
      </c>
      <c r="H342" s="612" t="s">
        <v>1667</v>
      </c>
      <c r="I342" s="612"/>
      <c r="J342" s="627" t="s">
        <v>1191</v>
      </c>
      <c r="K342" s="628" t="s">
        <v>1668</v>
      </c>
      <c r="L342" s="629" t="s">
        <v>4652</v>
      </c>
      <c r="M342" s="630" t="s">
        <v>1382</v>
      </c>
      <c r="N342" s="670"/>
      <c r="O342" s="629"/>
      <c r="P342" s="629"/>
      <c r="Q342" s="629"/>
      <c r="R342" s="631"/>
      <c r="S342" s="632" t="s">
        <v>1821</v>
      </c>
      <c r="T342" s="633" t="s">
        <v>1821</v>
      </c>
      <c r="U342" s="977" t="s">
        <v>1821</v>
      </c>
      <c r="V342" s="634" t="s">
        <v>1821</v>
      </c>
    </row>
    <row r="343" spans="2:22" outlineLevel="1">
      <c r="B343" s="612" t="s">
        <v>1380</v>
      </c>
      <c r="C343" s="612" t="s">
        <v>1429</v>
      </c>
      <c r="D343" s="612" t="s">
        <v>1431</v>
      </c>
      <c r="E343" s="612" t="s">
        <v>1634</v>
      </c>
      <c r="F343" s="612" t="s">
        <v>1644</v>
      </c>
      <c r="G343" s="612" t="s">
        <v>1659</v>
      </c>
      <c r="H343" s="612" t="s">
        <v>1667</v>
      </c>
      <c r="I343" s="612" t="s">
        <v>1669</v>
      </c>
      <c r="J343" s="627" t="s">
        <v>1176</v>
      </c>
      <c r="K343" s="628" t="s">
        <v>1670</v>
      </c>
      <c r="L343" s="629" t="s">
        <v>4651</v>
      </c>
      <c r="M343" s="630"/>
      <c r="N343" s="670"/>
      <c r="O343" s="629"/>
      <c r="P343" s="629"/>
      <c r="Q343" s="629"/>
      <c r="R343" s="631"/>
      <c r="S343" s="632" t="s">
        <v>1821</v>
      </c>
      <c r="T343" s="633" t="s">
        <v>1821</v>
      </c>
      <c r="U343" s="977" t="s">
        <v>1821</v>
      </c>
      <c r="V343" s="634" t="s">
        <v>1821</v>
      </c>
    </row>
    <row r="344" spans="2:22" outlineLevel="1">
      <c r="B344" s="612" t="s">
        <v>1380</v>
      </c>
      <c r="C344" s="612" t="s">
        <v>1429</v>
      </c>
      <c r="D344" s="612" t="s">
        <v>1431</v>
      </c>
      <c r="E344" s="612" t="s">
        <v>1634</v>
      </c>
      <c r="F344" s="612" t="s">
        <v>1644</v>
      </c>
      <c r="G344" s="612" t="s">
        <v>1659</v>
      </c>
      <c r="H344" s="612" t="s">
        <v>1671</v>
      </c>
      <c r="I344" s="612"/>
      <c r="J344" s="627" t="s">
        <v>1191</v>
      </c>
      <c r="K344" s="628" t="s">
        <v>1672</v>
      </c>
      <c r="L344" s="629" t="s">
        <v>4653</v>
      </c>
      <c r="M344" s="630" t="s">
        <v>1382</v>
      </c>
      <c r="N344" s="670"/>
      <c r="O344" s="629"/>
      <c r="P344" s="629"/>
      <c r="Q344" s="629"/>
      <c r="R344" s="631"/>
      <c r="S344" s="632" t="s">
        <v>1821</v>
      </c>
      <c r="T344" s="633" t="s">
        <v>1821</v>
      </c>
      <c r="U344" s="977" t="s">
        <v>1821</v>
      </c>
      <c r="V344" s="634" t="s">
        <v>1821</v>
      </c>
    </row>
    <row r="345" spans="2:22" outlineLevel="1">
      <c r="B345" s="612" t="s">
        <v>1380</v>
      </c>
      <c r="C345" s="612" t="s">
        <v>1429</v>
      </c>
      <c r="D345" s="612" t="s">
        <v>1431</v>
      </c>
      <c r="E345" s="612" t="s">
        <v>1634</v>
      </c>
      <c r="F345" s="612" t="s">
        <v>1644</v>
      </c>
      <c r="G345" s="612" t="s">
        <v>1659</v>
      </c>
      <c r="H345" s="612" t="s">
        <v>1671</v>
      </c>
      <c r="I345" s="612" t="s">
        <v>1669</v>
      </c>
      <c r="J345" s="627" t="s">
        <v>1176</v>
      </c>
      <c r="K345" s="628" t="s">
        <v>1673</v>
      </c>
      <c r="L345" s="629" t="s">
        <v>4654</v>
      </c>
      <c r="M345" s="630"/>
      <c r="N345" s="670"/>
      <c r="O345" s="629"/>
      <c r="P345" s="629"/>
      <c r="Q345" s="629"/>
      <c r="R345" s="631"/>
      <c r="S345" s="632" t="s">
        <v>1821</v>
      </c>
      <c r="T345" s="633" t="s">
        <v>1821</v>
      </c>
      <c r="U345" s="977" t="s">
        <v>1821</v>
      </c>
      <c r="V345" s="634" t="s">
        <v>1821</v>
      </c>
    </row>
    <row r="346" spans="2:22" outlineLevel="1">
      <c r="B346" s="612" t="s">
        <v>1380</v>
      </c>
      <c r="C346" s="612" t="s">
        <v>1429</v>
      </c>
      <c r="D346" s="612" t="s">
        <v>1431</v>
      </c>
      <c r="E346" s="612" t="s">
        <v>1634</v>
      </c>
      <c r="F346" s="612" t="s">
        <v>1644</v>
      </c>
      <c r="G346" s="612" t="s">
        <v>1659</v>
      </c>
      <c r="H346" s="612" t="s">
        <v>1674</v>
      </c>
      <c r="I346" s="612"/>
      <c r="J346" s="627" t="s">
        <v>1191</v>
      </c>
      <c r="K346" s="628" t="s">
        <v>1675</v>
      </c>
      <c r="L346" s="629" t="s">
        <v>4656</v>
      </c>
      <c r="M346" s="630" t="s">
        <v>1382</v>
      </c>
      <c r="N346" s="670"/>
      <c r="O346" s="629"/>
      <c r="P346" s="629"/>
      <c r="Q346" s="629"/>
      <c r="R346" s="631"/>
      <c r="S346" s="632" t="s">
        <v>1821</v>
      </c>
      <c r="T346" s="633" t="s">
        <v>1821</v>
      </c>
      <c r="U346" s="977" t="s">
        <v>1821</v>
      </c>
      <c r="V346" s="634" t="s">
        <v>1821</v>
      </c>
    </row>
    <row r="347" spans="2:22" outlineLevel="1">
      <c r="B347" s="612" t="s">
        <v>1380</v>
      </c>
      <c r="C347" s="612" t="s">
        <v>1429</v>
      </c>
      <c r="D347" s="612" t="s">
        <v>1431</v>
      </c>
      <c r="E347" s="612" t="s">
        <v>1634</v>
      </c>
      <c r="F347" s="612" t="s">
        <v>1644</v>
      </c>
      <c r="G347" s="612" t="s">
        <v>1659</v>
      </c>
      <c r="H347" s="612" t="s">
        <v>1674</v>
      </c>
      <c r="I347" s="612" t="s">
        <v>1564</v>
      </c>
      <c r="J347" s="627" t="s">
        <v>1176</v>
      </c>
      <c r="K347" s="628" t="s">
        <v>1676</v>
      </c>
      <c r="L347" s="629" t="s">
        <v>5077</v>
      </c>
      <c r="M347" s="630"/>
      <c r="N347" s="670"/>
      <c r="O347" s="629"/>
      <c r="P347" s="629"/>
      <c r="Q347" s="629"/>
      <c r="R347" s="631"/>
      <c r="S347" s="632" t="s">
        <v>1821</v>
      </c>
      <c r="T347" s="633" t="s">
        <v>1821</v>
      </c>
      <c r="U347" s="977" t="s">
        <v>1821</v>
      </c>
      <c r="V347" s="634" t="s">
        <v>1821</v>
      </c>
    </row>
    <row r="348" spans="2:22" outlineLevel="1">
      <c r="B348" s="612" t="s">
        <v>1380</v>
      </c>
      <c r="C348" s="612" t="s">
        <v>1429</v>
      </c>
      <c r="D348" s="612" t="s">
        <v>1431</v>
      </c>
      <c r="E348" s="612" t="s">
        <v>1634</v>
      </c>
      <c r="F348" s="612" t="s">
        <v>1644</v>
      </c>
      <c r="G348" s="612" t="s">
        <v>1677</v>
      </c>
      <c r="H348" s="612"/>
      <c r="I348" s="612"/>
      <c r="J348" s="627" t="s">
        <v>1191</v>
      </c>
      <c r="K348" s="628" t="s">
        <v>1678</v>
      </c>
      <c r="L348" s="629" t="s">
        <v>4657</v>
      </c>
      <c r="M348" s="630" t="s">
        <v>1382</v>
      </c>
      <c r="N348" s="1119" t="s">
        <v>7224</v>
      </c>
      <c r="O348" s="629" t="s">
        <v>1176</v>
      </c>
      <c r="P348" s="629" t="s">
        <v>41</v>
      </c>
      <c r="Q348" s="629" t="s">
        <v>1382</v>
      </c>
      <c r="R348" s="631"/>
      <c r="S348" s="632" t="s">
        <v>1335</v>
      </c>
      <c r="T348" s="633" t="s">
        <v>1191</v>
      </c>
      <c r="U348" s="977" t="s">
        <v>1191</v>
      </c>
      <c r="V348" s="634" t="s">
        <v>8067</v>
      </c>
    </row>
    <row r="349" spans="2:22" outlineLevel="1">
      <c r="B349" s="612" t="s">
        <v>1380</v>
      </c>
      <c r="C349" s="612" t="s">
        <v>1429</v>
      </c>
      <c r="D349" s="612" t="s">
        <v>1431</v>
      </c>
      <c r="E349" s="612" t="s">
        <v>1634</v>
      </c>
      <c r="F349" s="612" t="s">
        <v>1644</v>
      </c>
      <c r="G349" s="612" t="s">
        <v>1677</v>
      </c>
      <c r="H349" s="612" t="s">
        <v>1679</v>
      </c>
      <c r="I349" s="612"/>
      <c r="J349" s="627" t="s">
        <v>1191</v>
      </c>
      <c r="K349" s="628" t="s">
        <v>1680</v>
      </c>
      <c r="L349" s="629" t="s">
        <v>4658</v>
      </c>
      <c r="M349" s="630"/>
      <c r="N349" s="670" t="s">
        <v>6759</v>
      </c>
      <c r="O349" s="629" t="s">
        <v>1176</v>
      </c>
      <c r="P349" s="642" t="s">
        <v>6813</v>
      </c>
      <c r="Q349" s="629" t="s">
        <v>157</v>
      </c>
      <c r="R349" s="631"/>
      <c r="S349" s="632" t="s">
        <v>1345</v>
      </c>
      <c r="T349" s="633" t="s">
        <v>1191</v>
      </c>
      <c r="U349" s="977" t="s">
        <v>1191</v>
      </c>
      <c r="V349" s="634" t="s">
        <v>8072</v>
      </c>
    </row>
    <row r="350" spans="2:22" outlineLevel="1">
      <c r="B350" s="612" t="s">
        <v>1380</v>
      </c>
      <c r="C350" s="612" t="s">
        <v>1429</v>
      </c>
      <c r="D350" s="612" t="s">
        <v>1431</v>
      </c>
      <c r="E350" s="612" t="s">
        <v>1634</v>
      </c>
      <c r="F350" s="612" t="s">
        <v>1644</v>
      </c>
      <c r="G350" s="612" t="s">
        <v>1677</v>
      </c>
      <c r="H350" s="612" t="s">
        <v>1681</v>
      </c>
      <c r="I350" s="612"/>
      <c r="J350" s="627" t="s">
        <v>1191</v>
      </c>
      <c r="K350" s="628" t="s">
        <v>1682</v>
      </c>
      <c r="L350" s="629" t="s">
        <v>4659</v>
      </c>
      <c r="M350" s="630"/>
      <c r="N350" s="670" t="s">
        <v>6755</v>
      </c>
      <c r="O350" s="629" t="s">
        <v>1176</v>
      </c>
      <c r="P350" s="642" t="s">
        <v>6793</v>
      </c>
      <c r="Q350" s="629" t="s">
        <v>105</v>
      </c>
      <c r="R350" s="631"/>
      <c r="S350" s="632" t="s">
        <v>1337</v>
      </c>
      <c r="T350" s="633" t="s">
        <v>1191</v>
      </c>
      <c r="U350" s="977" t="s">
        <v>1191</v>
      </c>
      <c r="V350" s="634" t="s">
        <v>8068</v>
      </c>
    </row>
    <row r="351" spans="2:22" outlineLevel="1">
      <c r="B351" s="612" t="s">
        <v>1380</v>
      </c>
      <c r="C351" s="612" t="s">
        <v>1429</v>
      </c>
      <c r="D351" s="612" t="s">
        <v>1431</v>
      </c>
      <c r="E351" s="612" t="s">
        <v>1634</v>
      </c>
      <c r="F351" s="612" t="s">
        <v>1644</v>
      </c>
      <c r="G351" s="612" t="s">
        <v>1677</v>
      </c>
      <c r="H351" s="612" t="s">
        <v>1683</v>
      </c>
      <c r="I351" s="612"/>
      <c r="J351" s="627" t="s">
        <v>1191</v>
      </c>
      <c r="K351" s="628" t="s">
        <v>1684</v>
      </c>
      <c r="L351" s="629" t="s">
        <v>4660</v>
      </c>
      <c r="M351" s="630"/>
      <c r="N351" s="670" t="s">
        <v>6756</v>
      </c>
      <c r="O351" s="629" t="s">
        <v>1191</v>
      </c>
      <c r="P351" s="635" t="s">
        <v>6798</v>
      </c>
      <c r="Q351" s="629" t="s">
        <v>105</v>
      </c>
      <c r="R351" s="631"/>
      <c r="S351" s="632" t="s">
        <v>1339</v>
      </c>
      <c r="T351" s="633" t="s">
        <v>1191</v>
      </c>
      <c r="U351" s="977" t="s">
        <v>1191</v>
      </c>
      <c r="V351" s="634" t="s">
        <v>8069</v>
      </c>
    </row>
    <row r="352" spans="2:22" outlineLevel="1">
      <c r="B352" s="612" t="s">
        <v>1380</v>
      </c>
      <c r="C352" s="612" t="s">
        <v>1429</v>
      </c>
      <c r="D352" s="612" t="s">
        <v>1431</v>
      </c>
      <c r="E352" s="612" t="s">
        <v>1634</v>
      </c>
      <c r="F352" s="612" t="s">
        <v>1644</v>
      </c>
      <c r="G352" s="612" t="s">
        <v>1677</v>
      </c>
      <c r="H352" s="612" t="s">
        <v>1685</v>
      </c>
      <c r="I352" s="612"/>
      <c r="J352" s="627" t="s">
        <v>1191</v>
      </c>
      <c r="K352" s="628" t="s">
        <v>1686</v>
      </c>
      <c r="L352" s="629" t="s">
        <v>4661</v>
      </c>
      <c r="M352" s="630"/>
      <c r="N352" s="670" t="s">
        <v>6757</v>
      </c>
      <c r="O352" s="629" t="s">
        <v>1191</v>
      </c>
      <c r="P352" s="635" t="s">
        <v>6803</v>
      </c>
      <c r="Q352" s="629" t="s">
        <v>105</v>
      </c>
      <c r="R352" s="631"/>
      <c r="S352" s="632" t="s">
        <v>1341</v>
      </c>
      <c r="T352" s="633" t="s">
        <v>1191</v>
      </c>
      <c r="U352" s="977" t="s">
        <v>1191</v>
      </c>
      <c r="V352" s="634" t="s">
        <v>8070</v>
      </c>
    </row>
    <row r="353" spans="2:22" outlineLevel="1">
      <c r="B353" s="612" t="s">
        <v>1380</v>
      </c>
      <c r="C353" s="612" t="s">
        <v>1429</v>
      </c>
      <c r="D353" s="612" t="s">
        <v>1431</v>
      </c>
      <c r="E353" s="612" t="s">
        <v>1634</v>
      </c>
      <c r="F353" s="612" t="s">
        <v>1644</v>
      </c>
      <c r="G353" s="612" t="s">
        <v>1677</v>
      </c>
      <c r="H353" s="612" t="s">
        <v>1687</v>
      </c>
      <c r="I353" s="612"/>
      <c r="J353" s="627" t="s">
        <v>1191</v>
      </c>
      <c r="K353" s="628" t="s">
        <v>1688</v>
      </c>
      <c r="L353" s="629" t="s">
        <v>4662</v>
      </c>
      <c r="M353" s="630"/>
      <c r="N353" s="670" t="s">
        <v>6758</v>
      </c>
      <c r="O353" s="629" t="s">
        <v>1176</v>
      </c>
      <c r="P353" s="642" t="s">
        <v>6808</v>
      </c>
      <c r="Q353" s="629" t="s">
        <v>105</v>
      </c>
      <c r="R353" s="631"/>
      <c r="S353" s="632" t="s">
        <v>1343</v>
      </c>
      <c r="T353" s="633" t="s">
        <v>1191</v>
      </c>
      <c r="U353" s="977" t="s">
        <v>1191</v>
      </c>
      <c r="V353" s="634" t="s">
        <v>8071</v>
      </c>
    </row>
    <row r="354" spans="2:22" outlineLevel="1">
      <c r="B354" s="612" t="s">
        <v>1380</v>
      </c>
      <c r="C354" s="612" t="s">
        <v>1429</v>
      </c>
      <c r="D354" s="612" t="s">
        <v>1431</v>
      </c>
      <c r="E354" s="612" t="s">
        <v>1634</v>
      </c>
      <c r="F354" s="612" t="s">
        <v>1644</v>
      </c>
      <c r="G354" s="612" t="s">
        <v>1677</v>
      </c>
      <c r="H354" s="612" t="s">
        <v>1689</v>
      </c>
      <c r="I354" s="612"/>
      <c r="J354" s="627" t="s">
        <v>1176</v>
      </c>
      <c r="K354" s="628" t="s">
        <v>1690</v>
      </c>
      <c r="L354" s="629" t="s">
        <v>4663</v>
      </c>
      <c r="M354" s="630" t="s">
        <v>1515</v>
      </c>
      <c r="N354" s="670" t="s">
        <v>6760</v>
      </c>
      <c r="O354" s="629" t="s">
        <v>1176</v>
      </c>
      <c r="P354" s="642" t="s">
        <v>6818</v>
      </c>
      <c r="Q354" s="629" t="s">
        <v>787</v>
      </c>
      <c r="R354" s="631"/>
      <c r="S354" s="632" t="s">
        <v>1349</v>
      </c>
      <c r="T354" s="633" t="s">
        <v>1176</v>
      </c>
      <c r="U354" s="977" t="s">
        <v>1176</v>
      </c>
      <c r="V354" s="634" t="s">
        <v>8074</v>
      </c>
    </row>
    <row r="355" spans="2:22" outlineLevel="1">
      <c r="B355" s="612" t="s">
        <v>1380</v>
      </c>
      <c r="C355" s="612" t="s">
        <v>1429</v>
      </c>
      <c r="D355" s="612" t="s">
        <v>1431</v>
      </c>
      <c r="E355" s="612" t="s">
        <v>1634</v>
      </c>
      <c r="F355" s="612" t="s">
        <v>1644</v>
      </c>
      <c r="G355" s="612" t="s">
        <v>1677</v>
      </c>
      <c r="H355" s="612" t="s">
        <v>1691</v>
      </c>
      <c r="I355" s="612"/>
      <c r="J355" s="627" t="s">
        <v>1191</v>
      </c>
      <c r="K355" s="628" t="s">
        <v>1692</v>
      </c>
      <c r="L355" s="629" t="s">
        <v>4664</v>
      </c>
      <c r="M355" s="630"/>
      <c r="N355" s="670"/>
      <c r="O355" s="629"/>
      <c r="P355" s="629"/>
      <c r="Q355" s="629"/>
      <c r="R355" s="631"/>
      <c r="S355" s="632" t="s">
        <v>1347</v>
      </c>
      <c r="T355" s="633" t="s">
        <v>1191</v>
      </c>
      <c r="U355" s="977" t="s">
        <v>1191</v>
      </c>
      <c r="V355" s="634" t="s">
        <v>8073</v>
      </c>
    </row>
    <row r="356" spans="2:22" outlineLevel="1">
      <c r="B356" s="612" t="s">
        <v>1380</v>
      </c>
      <c r="C356" s="612" t="s">
        <v>1429</v>
      </c>
      <c r="D356" s="612" t="s">
        <v>1431</v>
      </c>
      <c r="E356" s="612" t="s">
        <v>1634</v>
      </c>
      <c r="F356" s="612" t="s">
        <v>1644</v>
      </c>
      <c r="G356" s="612" t="s">
        <v>1693</v>
      </c>
      <c r="H356" s="612"/>
      <c r="I356" s="612"/>
      <c r="J356" s="627" t="s">
        <v>1191</v>
      </c>
      <c r="K356" s="628" t="s">
        <v>1694</v>
      </c>
      <c r="L356" s="629" t="s">
        <v>4665</v>
      </c>
      <c r="M356" s="630" t="s">
        <v>1382</v>
      </c>
      <c r="N356" s="670"/>
      <c r="O356" s="629"/>
      <c r="P356" s="629"/>
      <c r="Q356" s="629"/>
      <c r="R356" s="631"/>
      <c r="S356" s="632" t="s">
        <v>1821</v>
      </c>
      <c r="T356" s="633" t="s">
        <v>1821</v>
      </c>
      <c r="U356" s="977" t="s">
        <v>1821</v>
      </c>
      <c r="V356" s="634" t="s">
        <v>1821</v>
      </c>
    </row>
    <row r="357" spans="2:22" outlineLevel="1">
      <c r="B357" s="612" t="s">
        <v>1380</v>
      </c>
      <c r="C357" s="612" t="s">
        <v>1429</v>
      </c>
      <c r="D357" s="612" t="s">
        <v>1431</v>
      </c>
      <c r="E357" s="612" t="s">
        <v>1634</v>
      </c>
      <c r="F357" s="612" t="s">
        <v>1644</v>
      </c>
      <c r="G357" s="612" t="s">
        <v>1693</v>
      </c>
      <c r="H357" s="612" t="s">
        <v>1564</v>
      </c>
      <c r="I357" s="612"/>
      <c r="J357" s="627" t="s">
        <v>1176</v>
      </c>
      <c r="K357" s="628" t="s">
        <v>1695</v>
      </c>
      <c r="L357" s="629" t="s">
        <v>4666</v>
      </c>
      <c r="M357" s="630"/>
      <c r="N357" s="670"/>
      <c r="O357" s="629"/>
      <c r="P357" s="629"/>
      <c r="Q357" s="629"/>
      <c r="R357" s="631"/>
      <c r="S357" s="632" t="s">
        <v>1821</v>
      </c>
      <c r="T357" s="633" t="s">
        <v>1821</v>
      </c>
      <c r="U357" s="977" t="s">
        <v>1821</v>
      </c>
      <c r="V357" s="634" t="s">
        <v>1821</v>
      </c>
    </row>
    <row r="358" spans="2:22" outlineLevel="1">
      <c r="B358" s="612" t="s">
        <v>1380</v>
      </c>
      <c r="C358" s="612" t="s">
        <v>1429</v>
      </c>
      <c r="D358" s="612" t="s">
        <v>1431</v>
      </c>
      <c r="E358" s="612" t="s">
        <v>1634</v>
      </c>
      <c r="F358" s="612" t="s">
        <v>1644</v>
      </c>
      <c r="G358" s="612" t="s">
        <v>1693</v>
      </c>
      <c r="H358" s="612" t="s">
        <v>1564</v>
      </c>
      <c r="I358" s="639" t="s">
        <v>1452</v>
      </c>
      <c r="J358" s="627" t="s">
        <v>1176</v>
      </c>
      <c r="K358" s="628" t="s">
        <v>1696</v>
      </c>
      <c r="L358" s="629" t="s">
        <v>4667</v>
      </c>
      <c r="M358" s="630"/>
      <c r="N358" s="670"/>
      <c r="O358" s="629"/>
      <c r="P358" s="629"/>
      <c r="Q358" s="629"/>
      <c r="R358" s="631"/>
      <c r="S358" s="632" t="s">
        <v>1821</v>
      </c>
      <c r="T358" s="633" t="s">
        <v>1821</v>
      </c>
      <c r="U358" s="977" t="s">
        <v>1821</v>
      </c>
      <c r="V358" s="634" t="s">
        <v>1821</v>
      </c>
    </row>
    <row r="359" spans="2:22" outlineLevel="1">
      <c r="B359" s="612" t="s">
        <v>1380</v>
      </c>
      <c r="C359" s="612" t="s">
        <v>1429</v>
      </c>
      <c r="D359" s="612" t="s">
        <v>1431</v>
      </c>
      <c r="E359" s="612" t="s">
        <v>1634</v>
      </c>
      <c r="F359" s="612" t="s">
        <v>1644</v>
      </c>
      <c r="G359" s="612" t="s">
        <v>1697</v>
      </c>
      <c r="H359" s="612"/>
      <c r="I359" s="612"/>
      <c r="J359" s="627" t="s">
        <v>1191</v>
      </c>
      <c r="K359" s="628" t="s">
        <v>1698</v>
      </c>
      <c r="L359" s="629" t="s">
        <v>4668</v>
      </c>
      <c r="M359" s="630" t="s">
        <v>1382</v>
      </c>
      <c r="N359" s="670"/>
      <c r="O359" s="629"/>
      <c r="P359" s="629"/>
      <c r="Q359" s="629"/>
      <c r="R359" s="631"/>
      <c r="S359" s="632" t="s">
        <v>1821</v>
      </c>
      <c r="T359" s="633" t="s">
        <v>1821</v>
      </c>
      <c r="U359" s="977" t="s">
        <v>1821</v>
      </c>
      <c r="V359" s="634" t="s">
        <v>1821</v>
      </c>
    </row>
    <row r="360" spans="2:22" outlineLevel="1">
      <c r="B360" s="612" t="s">
        <v>1380</v>
      </c>
      <c r="C360" s="612" t="s">
        <v>1429</v>
      </c>
      <c r="D360" s="612" t="s">
        <v>1431</v>
      </c>
      <c r="E360" s="612" t="s">
        <v>1634</v>
      </c>
      <c r="F360" s="612" t="s">
        <v>1644</v>
      </c>
      <c r="G360" s="612" t="s">
        <v>1697</v>
      </c>
      <c r="H360" s="612" t="s">
        <v>1390</v>
      </c>
      <c r="I360" s="612"/>
      <c r="J360" s="627" t="s">
        <v>1176</v>
      </c>
      <c r="K360" s="628" t="s">
        <v>1699</v>
      </c>
      <c r="L360" s="629" t="s">
        <v>4669</v>
      </c>
      <c r="M360" s="630"/>
      <c r="N360" s="670"/>
      <c r="O360" s="629"/>
      <c r="P360" s="629"/>
      <c r="Q360" s="629"/>
      <c r="R360" s="631"/>
      <c r="S360" s="632" t="s">
        <v>1821</v>
      </c>
      <c r="T360" s="633" t="s">
        <v>1821</v>
      </c>
      <c r="U360" s="977" t="s">
        <v>1821</v>
      </c>
      <c r="V360" s="634" t="s">
        <v>1821</v>
      </c>
    </row>
    <row r="361" spans="2:22" outlineLevel="1">
      <c r="B361" s="612" t="s">
        <v>1380</v>
      </c>
      <c r="C361" s="612" t="s">
        <v>1429</v>
      </c>
      <c r="D361" s="612" t="s">
        <v>1431</v>
      </c>
      <c r="E361" s="612" t="s">
        <v>1634</v>
      </c>
      <c r="F361" s="612" t="s">
        <v>1644</v>
      </c>
      <c r="G361" s="612" t="s">
        <v>1697</v>
      </c>
      <c r="H361" s="612" t="s">
        <v>1390</v>
      </c>
      <c r="I361" s="639" t="s">
        <v>1452</v>
      </c>
      <c r="J361" s="627" t="s">
        <v>1176</v>
      </c>
      <c r="K361" s="628" t="s">
        <v>1700</v>
      </c>
      <c r="L361" s="629" t="s">
        <v>4670</v>
      </c>
      <c r="M361" s="630" t="s">
        <v>1701</v>
      </c>
      <c r="N361" s="632"/>
      <c r="O361" s="628"/>
      <c r="P361" s="628"/>
      <c r="Q361" s="628"/>
      <c r="R361" s="695"/>
      <c r="S361" s="632" t="s">
        <v>1821</v>
      </c>
      <c r="T361" s="633" t="s">
        <v>1821</v>
      </c>
      <c r="U361" s="977" t="s">
        <v>1821</v>
      </c>
      <c r="V361" s="634" t="s">
        <v>1821</v>
      </c>
    </row>
    <row r="362" spans="2:22" outlineLevel="1">
      <c r="B362" s="612" t="s">
        <v>1380</v>
      </c>
      <c r="C362" s="612" t="s">
        <v>1429</v>
      </c>
      <c r="D362" s="612" t="s">
        <v>1431</v>
      </c>
      <c r="E362" s="612" t="s">
        <v>1634</v>
      </c>
      <c r="F362" s="612" t="s">
        <v>1702</v>
      </c>
      <c r="G362" s="612"/>
      <c r="H362" s="612"/>
      <c r="I362" s="612"/>
      <c r="J362" s="627" t="s">
        <v>1191</v>
      </c>
      <c r="K362" s="628" t="s">
        <v>1703</v>
      </c>
      <c r="L362" s="629" t="s">
        <v>5078</v>
      </c>
      <c r="M362" s="630" t="s">
        <v>1382</v>
      </c>
      <c r="N362" s="632"/>
      <c r="O362" s="628"/>
      <c r="P362" s="628"/>
      <c r="Q362" s="628"/>
      <c r="R362" s="695"/>
      <c r="S362" s="632" t="s">
        <v>1821</v>
      </c>
      <c r="T362" s="633" t="s">
        <v>1821</v>
      </c>
      <c r="U362" s="977" t="s">
        <v>1821</v>
      </c>
      <c r="V362" s="634" t="s">
        <v>1821</v>
      </c>
    </row>
    <row r="363" spans="2:22" outlineLevel="1">
      <c r="B363" s="612" t="s">
        <v>1380</v>
      </c>
      <c r="C363" s="612" t="s">
        <v>1429</v>
      </c>
      <c r="D363" s="612" t="s">
        <v>1431</v>
      </c>
      <c r="E363" s="612" t="s">
        <v>1634</v>
      </c>
      <c r="F363" s="612" t="s">
        <v>1702</v>
      </c>
      <c r="G363" s="612" t="s">
        <v>1390</v>
      </c>
      <c r="H363" s="612"/>
      <c r="I363" s="612"/>
      <c r="J363" s="627" t="s">
        <v>1191</v>
      </c>
      <c r="K363" s="628" t="s">
        <v>1704</v>
      </c>
      <c r="L363" s="629" t="s">
        <v>4128</v>
      </c>
      <c r="M363" s="630"/>
      <c r="N363" s="632"/>
      <c r="O363" s="628"/>
      <c r="P363" s="628"/>
      <c r="Q363" s="628"/>
      <c r="R363" s="695"/>
      <c r="S363" s="632" t="s">
        <v>1821</v>
      </c>
      <c r="T363" s="633" t="s">
        <v>1821</v>
      </c>
      <c r="U363" s="977" t="s">
        <v>1821</v>
      </c>
      <c r="V363" s="634" t="s">
        <v>1821</v>
      </c>
    </row>
    <row r="364" spans="2:22" outlineLevel="1">
      <c r="B364" s="612" t="s">
        <v>1380</v>
      </c>
      <c r="C364" s="612" t="s">
        <v>1429</v>
      </c>
      <c r="D364" s="612" t="s">
        <v>1431</v>
      </c>
      <c r="E364" s="612" t="s">
        <v>1634</v>
      </c>
      <c r="F364" s="612" t="s">
        <v>1702</v>
      </c>
      <c r="G364" s="612" t="s">
        <v>1450</v>
      </c>
      <c r="H364" s="612"/>
      <c r="I364" s="612"/>
      <c r="J364" s="627" t="s">
        <v>1195</v>
      </c>
      <c r="K364" s="628" t="s">
        <v>1705</v>
      </c>
      <c r="L364" s="629" t="s">
        <v>4129</v>
      </c>
      <c r="M364" s="630"/>
      <c r="N364" s="670"/>
      <c r="O364" s="629"/>
      <c r="P364" s="629"/>
      <c r="Q364" s="629"/>
      <c r="R364" s="631"/>
      <c r="S364" s="632" t="s">
        <v>1821</v>
      </c>
      <c r="T364" s="633" t="s">
        <v>1821</v>
      </c>
      <c r="U364" s="977" t="s">
        <v>1821</v>
      </c>
      <c r="V364" s="634" t="s">
        <v>1821</v>
      </c>
    </row>
    <row r="365" spans="2:22" outlineLevel="1">
      <c r="B365" s="612" t="s">
        <v>1380</v>
      </c>
      <c r="C365" s="612" t="s">
        <v>1429</v>
      </c>
      <c r="D365" s="612" t="s">
        <v>1431</v>
      </c>
      <c r="E365" s="612" t="s">
        <v>1634</v>
      </c>
      <c r="F365" s="612" t="s">
        <v>1702</v>
      </c>
      <c r="G365" s="612" t="s">
        <v>1450</v>
      </c>
      <c r="H365" s="639" t="s">
        <v>1452</v>
      </c>
      <c r="I365" s="612"/>
      <c r="J365" s="627" t="s">
        <v>1176</v>
      </c>
      <c r="K365" s="628" t="s">
        <v>1706</v>
      </c>
      <c r="L365" s="629" t="s">
        <v>5079</v>
      </c>
      <c r="M365" s="630" t="s">
        <v>1454</v>
      </c>
      <c r="N365" s="670"/>
      <c r="O365" s="629"/>
      <c r="P365" s="629"/>
      <c r="Q365" s="629"/>
      <c r="R365" s="631"/>
      <c r="S365" s="632" t="s">
        <v>1821</v>
      </c>
      <c r="T365" s="633" t="s">
        <v>1821</v>
      </c>
      <c r="U365" s="977" t="s">
        <v>1821</v>
      </c>
      <c r="V365" s="634" t="s">
        <v>1821</v>
      </c>
    </row>
    <row r="366" spans="2:22" outlineLevel="1">
      <c r="B366" s="612" t="s">
        <v>1380</v>
      </c>
      <c r="C366" s="612" t="s">
        <v>1429</v>
      </c>
      <c r="D366" s="612" t="s">
        <v>1431</v>
      </c>
      <c r="E366" s="612" t="s">
        <v>1634</v>
      </c>
      <c r="F366" s="612" t="s">
        <v>1702</v>
      </c>
      <c r="G366" s="612" t="s">
        <v>1396</v>
      </c>
      <c r="H366" s="612"/>
      <c r="I366" s="612"/>
      <c r="J366" s="627" t="s">
        <v>1191</v>
      </c>
      <c r="K366" s="628" t="s">
        <v>1707</v>
      </c>
      <c r="L366" s="629" t="s">
        <v>5080</v>
      </c>
      <c r="M366" s="630"/>
      <c r="N366" s="670"/>
      <c r="O366" s="629"/>
      <c r="P366" s="629"/>
      <c r="Q366" s="629"/>
      <c r="R366" s="631"/>
      <c r="S366" s="632" t="s">
        <v>1821</v>
      </c>
      <c r="T366" s="633" t="s">
        <v>1821</v>
      </c>
      <c r="U366" s="977" t="s">
        <v>1821</v>
      </c>
      <c r="V366" s="634" t="s">
        <v>1821</v>
      </c>
    </row>
    <row r="367" spans="2:22" outlineLevel="1">
      <c r="B367" s="612" t="s">
        <v>1380</v>
      </c>
      <c r="C367" s="612" t="s">
        <v>1429</v>
      </c>
      <c r="D367" s="612" t="s">
        <v>1431</v>
      </c>
      <c r="E367" s="612" t="s">
        <v>1634</v>
      </c>
      <c r="F367" s="612" t="s">
        <v>1702</v>
      </c>
      <c r="G367" s="612" t="s">
        <v>1650</v>
      </c>
      <c r="H367" s="612"/>
      <c r="I367" s="612"/>
      <c r="J367" s="627" t="s">
        <v>1191</v>
      </c>
      <c r="K367" s="628" t="s">
        <v>1708</v>
      </c>
      <c r="L367" s="629" t="s">
        <v>5081</v>
      </c>
      <c r="M367" s="630" t="s">
        <v>1652</v>
      </c>
      <c r="N367" s="670"/>
      <c r="O367" s="629"/>
      <c r="P367" s="629"/>
      <c r="Q367" s="629"/>
      <c r="R367" s="631"/>
      <c r="S367" s="632" t="s">
        <v>1821</v>
      </c>
      <c r="T367" s="633" t="s">
        <v>1821</v>
      </c>
      <c r="U367" s="977" t="s">
        <v>1821</v>
      </c>
      <c r="V367" s="634" t="s">
        <v>1821</v>
      </c>
    </row>
    <row r="368" spans="2:22" outlineLevel="1">
      <c r="B368" s="612" t="s">
        <v>1380</v>
      </c>
      <c r="C368" s="612" t="s">
        <v>1429</v>
      </c>
      <c r="D368" s="612" t="s">
        <v>1431</v>
      </c>
      <c r="E368" s="612" t="s">
        <v>1634</v>
      </c>
      <c r="F368" s="612" t="s">
        <v>1702</v>
      </c>
      <c r="G368" s="612" t="s">
        <v>1653</v>
      </c>
      <c r="H368" s="612"/>
      <c r="I368" s="612"/>
      <c r="J368" s="627" t="s">
        <v>1191</v>
      </c>
      <c r="K368" s="628" t="s">
        <v>1709</v>
      </c>
      <c r="L368" s="629" t="s">
        <v>5082</v>
      </c>
      <c r="M368" s="630" t="s">
        <v>1382</v>
      </c>
      <c r="N368" s="670"/>
      <c r="O368" s="629"/>
      <c r="P368" s="629"/>
      <c r="Q368" s="629"/>
      <c r="R368" s="631"/>
      <c r="S368" s="632" t="s">
        <v>1821</v>
      </c>
      <c r="T368" s="633" t="s">
        <v>1821</v>
      </c>
      <c r="U368" s="977" t="s">
        <v>1821</v>
      </c>
      <c r="V368" s="634" t="s">
        <v>1821</v>
      </c>
    </row>
    <row r="369" spans="2:22" outlineLevel="1">
      <c r="B369" s="612" t="s">
        <v>1380</v>
      </c>
      <c r="C369" s="612" t="s">
        <v>1429</v>
      </c>
      <c r="D369" s="612" t="s">
        <v>1431</v>
      </c>
      <c r="E369" s="612" t="s">
        <v>1634</v>
      </c>
      <c r="F369" s="612" t="s">
        <v>1702</v>
      </c>
      <c r="G369" s="612" t="s">
        <v>1653</v>
      </c>
      <c r="H369" s="612" t="s">
        <v>1390</v>
      </c>
      <c r="I369" s="612"/>
      <c r="J369" s="627" t="s">
        <v>1191</v>
      </c>
      <c r="K369" s="628" t="s">
        <v>1710</v>
      </c>
      <c r="L369" s="629" t="s">
        <v>5083</v>
      </c>
      <c r="M369" s="630"/>
      <c r="N369" s="670"/>
      <c r="O369" s="629"/>
      <c r="P369" s="629"/>
      <c r="Q369" s="629"/>
      <c r="R369" s="631"/>
      <c r="S369" s="632" t="s">
        <v>1821</v>
      </c>
      <c r="T369" s="633" t="s">
        <v>1821</v>
      </c>
      <c r="U369" s="977" t="s">
        <v>1821</v>
      </c>
      <c r="V369" s="634" t="s">
        <v>1821</v>
      </c>
    </row>
    <row r="370" spans="2:22" outlineLevel="1">
      <c r="B370" s="612" t="s">
        <v>1380</v>
      </c>
      <c r="C370" s="612" t="s">
        <v>1429</v>
      </c>
      <c r="D370" s="612" t="s">
        <v>1431</v>
      </c>
      <c r="E370" s="612" t="s">
        <v>1634</v>
      </c>
      <c r="F370" s="612" t="s">
        <v>1702</v>
      </c>
      <c r="G370" s="612" t="s">
        <v>1653</v>
      </c>
      <c r="H370" s="612" t="s">
        <v>1390</v>
      </c>
      <c r="I370" s="639" t="s">
        <v>1452</v>
      </c>
      <c r="J370" s="627" t="s">
        <v>1191</v>
      </c>
      <c r="K370" s="628" t="s">
        <v>1711</v>
      </c>
      <c r="L370" s="629" t="s">
        <v>5084</v>
      </c>
      <c r="M370" s="630" t="s">
        <v>1454</v>
      </c>
      <c r="N370" s="670"/>
      <c r="O370" s="629"/>
      <c r="P370" s="629"/>
      <c r="Q370" s="629"/>
      <c r="R370" s="631"/>
      <c r="S370" s="632" t="s">
        <v>1821</v>
      </c>
      <c r="T370" s="633" t="s">
        <v>1821</v>
      </c>
      <c r="U370" s="977" t="s">
        <v>1821</v>
      </c>
      <c r="V370" s="634" t="s">
        <v>1821</v>
      </c>
    </row>
    <row r="371" spans="2:22" outlineLevel="1">
      <c r="B371" s="612" t="s">
        <v>1380</v>
      </c>
      <c r="C371" s="612" t="s">
        <v>1429</v>
      </c>
      <c r="D371" s="612" t="s">
        <v>1431</v>
      </c>
      <c r="E371" s="612" t="s">
        <v>1634</v>
      </c>
      <c r="F371" s="612" t="s">
        <v>1702</v>
      </c>
      <c r="G371" s="612" t="s">
        <v>1653</v>
      </c>
      <c r="H371" s="612" t="s">
        <v>1657</v>
      </c>
      <c r="I371" s="612"/>
      <c r="J371" s="627" t="s">
        <v>1191</v>
      </c>
      <c r="K371" s="628" t="s">
        <v>1712</v>
      </c>
      <c r="L371" s="629" t="s">
        <v>5085</v>
      </c>
      <c r="M371" s="630"/>
      <c r="N371" s="670"/>
      <c r="O371" s="629"/>
      <c r="P371" s="629"/>
      <c r="Q371" s="629"/>
      <c r="R371" s="631"/>
      <c r="S371" s="632" t="s">
        <v>1821</v>
      </c>
      <c r="T371" s="633" t="s">
        <v>1821</v>
      </c>
      <c r="U371" s="977" t="s">
        <v>1821</v>
      </c>
      <c r="V371" s="634" t="s">
        <v>1821</v>
      </c>
    </row>
    <row r="372" spans="2:22" outlineLevel="1">
      <c r="B372" s="612" t="s">
        <v>1380</v>
      </c>
      <c r="C372" s="612" t="s">
        <v>1429</v>
      </c>
      <c r="D372" s="612" t="s">
        <v>1431</v>
      </c>
      <c r="E372" s="612" t="s">
        <v>1634</v>
      </c>
      <c r="F372" s="612" t="s">
        <v>1702</v>
      </c>
      <c r="G372" s="612" t="s">
        <v>1659</v>
      </c>
      <c r="H372" s="612"/>
      <c r="I372" s="612"/>
      <c r="J372" s="627" t="s">
        <v>1195</v>
      </c>
      <c r="K372" s="628" t="s">
        <v>1713</v>
      </c>
      <c r="L372" s="629" t="s">
        <v>5086</v>
      </c>
      <c r="M372" s="630" t="s">
        <v>1382</v>
      </c>
      <c r="N372" s="670"/>
      <c r="O372" s="629"/>
      <c r="P372" s="629"/>
      <c r="Q372" s="629"/>
      <c r="R372" s="631"/>
      <c r="S372" s="632" t="s">
        <v>1821</v>
      </c>
      <c r="T372" s="633" t="s">
        <v>1821</v>
      </c>
      <c r="U372" s="977" t="s">
        <v>1821</v>
      </c>
      <c r="V372" s="634" t="s">
        <v>1821</v>
      </c>
    </row>
    <row r="373" spans="2:22" outlineLevel="1">
      <c r="B373" s="612" t="s">
        <v>1380</v>
      </c>
      <c r="C373" s="612" t="s">
        <v>1429</v>
      </c>
      <c r="D373" s="612" t="s">
        <v>1431</v>
      </c>
      <c r="E373" s="612" t="s">
        <v>1634</v>
      </c>
      <c r="F373" s="612" t="s">
        <v>1702</v>
      </c>
      <c r="G373" s="612" t="s">
        <v>1659</v>
      </c>
      <c r="H373" s="612" t="s">
        <v>1661</v>
      </c>
      <c r="I373" s="612"/>
      <c r="J373" s="627" t="s">
        <v>1191</v>
      </c>
      <c r="K373" s="628" t="s">
        <v>1714</v>
      </c>
      <c r="L373" s="629" t="s">
        <v>5087</v>
      </c>
      <c r="M373" s="630"/>
      <c r="N373" s="670"/>
      <c r="O373" s="629"/>
      <c r="P373" s="629"/>
      <c r="Q373" s="629"/>
      <c r="R373" s="631"/>
      <c r="S373" s="632" t="s">
        <v>1821</v>
      </c>
      <c r="T373" s="633" t="s">
        <v>1821</v>
      </c>
      <c r="U373" s="977" t="s">
        <v>1821</v>
      </c>
      <c r="V373" s="634" t="s">
        <v>1821</v>
      </c>
    </row>
    <row r="374" spans="2:22" outlineLevel="1">
      <c r="B374" s="612" t="s">
        <v>1380</v>
      </c>
      <c r="C374" s="612" t="s">
        <v>1429</v>
      </c>
      <c r="D374" s="612" t="s">
        <v>1431</v>
      </c>
      <c r="E374" s="612" t="s">
        <v>1634</v>
      </c>
      <c r="F374" s="612" t="s">
        <v>1702</v>
      </c>
      <c r="G374" s="612" t="s">
        <v>1659</v>
      </c>
      <c r="H374" s="612" t="s">
        <v>1663</v>
      </c>
      <c r="I374" s="612"/>
      <c r="J374" s="627" t="s">
        <v>1191</v>
      </c>
      <c r="K374" s="628" t="s">
        <v>1715</v>
      </c>
      <c r="L374" s="629" t="s">
        <v>5088</v>
      </c>
      <c r="M374" s="630"/>
      <c r="N374" s="670"/>
      <c r="O374" s="629"/>
      <c r="P374" s="629"/>
      <c r="Q374" s="629"/>
      <c r="R374" s="631"/>
      <c r="S374" s="632" t="s">
        <v>1821</v>
      </c>
      <c r="T374" s="633" t="s">
        <v>1821</v>
      </c>
      <c r="U374" s="977" t="s">
        <v>1821</v>
      </c>
      <c r="V374" s="634" t="s">
        <v>1821</v>
      </c>
    </row>
    <row r="375" spans="2:22" outlineLevel="1">
      <c r="B375" s="612" t="s">
        <v>1380</v>
      </c>
      <c r="C375" s="612" t="s">
        <v>1429</v>
      </c>
      <c r="D375" s="612" t="s">
        <v>1431</v>
      </c>
      <c r="E375" s="612" t="s">
        <v>1634</v>
      </c>
      <c r="F375" s="612" t="s">
        <v>1702</v>
      </c>
      <c r="G375" s="612" t="s">
        <v>1659</v>
      </c>
      <c r="H375" s="612" t="s">
        <v>1398</v>
      </c>
      <c r="I375" s="612"/>
      <c r="J375" s="627" t="s">
        <v>1191</v>
      </c>
      <c r="K375" s="628" t="s">
        <v>1716</v>
      </c>
      <c r="L375" s="629" t="s">
        <v>5089</v>
      </c>
      <c r="M375" s="630" t="s">
        <v>1666</v>
      </c>
      <c r="N375" s="670"/>
      <c r="O375" s="629"/>
      <c r="P375" s="629"/>
      <c r="Q375" s="629"/>
      <c r="R375" s="631"/>
      <c r="S375" s="632" t="s">
        <v>1821</v>
      </c>
      <c r="T375" s="633" t="s">
        <v>1821</v>
      </c>
      <c r="U375" s="977" t="s">
        <v>1821</v>
      </c>
      <c r="V375" s="634" t="s">
        <v>1821</v>
      </c>
    </row>
    <row r="376" spans="2:22" outlineLevel="1">
      <c r="B376" s="612" t="s">
        <v>1380</v>
      </c>
      <c r="C376" s="612" t="s">
        <v>1429</v>
      </c>
      <c r="D376" s="612" t="s">
        <v>1431</v>
      </c>
      <c r="E376" s="612" t="s">
        <v>1634</v>
      </c>
      <c r="F376" s="612" t="s">
        <v>1702</v>
      </c>
      <c r="G376" s="612" t="s">
        <v>1659</v>
      </c>
      <c r="H376" s="612" t="s">
        <v>1667</v>
      </c>
      <c r="I376" s="612"/>
      <c r="J376" s="627" t="s">
        <v>1191</v>
      </c>
      <c r="K376" s="628" t="s">
        <v>1717</v>
      </c>
      <c r="L376" s="629" t="s">
        <v>5090</v>
      </c>
      <c r="M376" s="630" t="s">
        <v>1382</v>
      </c>
      <c r="N376" s="670"/>
      <c r="O376" s="629"/>
      <c r="P376" s="629"/>
      <c r="Q376" s="629"/>
      <c r="R376" s="631"/>
      <c r="S376" s="632" t="s">
        <v>1821</v>
      </c>
      <c r="T376" s="633" t="s">
        <v>1821</v>
      </c>
      <c r="U376" s="977" t="s">
        <v>1821</v>
      </c>
      <c r="V376" s="634" t="s">
        <v>1821</v>
      </c>
    </row>
    <row r="377" spans="2:22" outlineLevel="1">
      <c r="B377" s="612" t="s">
        <v>1380</v>
      </c>
      <c r="C377" s="612" t="s">
        <v>1429</v>
      </c>
      <c r="D377" s="612" t="s">
        <v>1431</v>
      </c>
      <c r="E377" s="612" t="s">
        <v>1634</v>
      </c>
      <c r="F377" s="612" t="s">
        <v>1702</v>
      </c>
      <c r="G377" s="612" t="s">
        <v>1659</v>
      </c>
      <c r="H377" s="612" t="s">
        <v>1667</v>
      </c>
      <c r="I377" s="612" t="s">
        <v>1669</v>
      </c>
      <c r="J377" s="627" t="s">
        <v>1176</v>
      </c>
      <c r="K377" s="628" t="s">
        <v>1718</v>
      </c>
      <c r="L377" s="629" t="s">
        <v>5091</v>
      </c>
      <c r="M377" s="630"/>
      <c r="N377" s="670"/>
      <c r="O377" s="629"/>
      <c r="P377" s="629"/>
      <c r="Q377" s="629"/>
      <c r="R377" s="631"/>
      <c r="S377" s="632" t="s">
        <v>1821</v>
      </c>
      <c r="T377" s="633" t="s">
        <v>1821</v>
      </c>
      <c r="U377" s="977" t="s">
        <v>1821</v>
      </c>
      <c r="V377" s="634" t="s">
        <v>1821</v>
      </c>
    </row>
    <row r="378" spans="2:22" outlineLevel="1">
      <c r="B378" s="612" t="s">
        <v>1380</v>
      </c>
      <c r="C378" s="612" t="s">
        <v>1429</v>
      </c>
      <c r="D378" s="612" t="s">
        <v>1431</v>
      </c>
      <c r="E378" s="612" t="s">
        <v>1634</v>
      </c>
      <c r="F378" s="612" t="s">
        <v>1702</v>
      </c>
      <c r="G378" s="612" t="s">
        <v>1659</v>
      </c>
      <c r="H378" s="612" t="s">
        <v>1671</v>
      </c>
      <c r="I378" s="612"/>
      <c r="J378" s="627" t="s">
        <v>1191</v>
      </c>
      <c r="K378" s="628" t="s">
        <v>1719</v>
      </c>
      <c r="L378" s="629" t="s">
        <v>5092</v>
      </c>
      <c r="M378" s="630" t="s">
        <v>1382</v>
      </c>
      <c r="N378" s="670"/>
      <c r="O378" s="629"/>
      <c r="P378" s="629"/>
      <c r="Q378" s="629"/>
      <c r="R378" s="631"/>
      <c r="S378" s="632" t="s">
        <v>1821</v>
      </c>
      <c r="T378" s="633" t="s">
        <v>1821</v>
      </c>
      <c r="U378" s="977" t="s">
        <v>1821</v>
      </c>
      <c r="V378" s="634" t="s">
        <v>1821</v>
      </c>
    </row>
    <row r="379" spans="2:22" outlineLevel="1">
      <c r="B379" s="612" t="s">
        <v>1380</v>
      </c>
      <c r="C379" s="612" t="s">
        <v>1429</v>
      </c>
      <c r="D379" s="612" t="s">
        <v>1431</v>
      </c>
      <c r="E379" s="612" t="s">
        <v>1634</v>
      </c>
      <c r="F379" s="612" t="s">
        <v>1702</v>
      </c>
      <c r="G379" s="612" t="s">
        <v>1659</v>
      </c>
      <c r="H379" s="612" t="s">
        <v>1671</v>
      </c>
      <c r="I379" s="612" t="s">
        <v>1669</v>
      </c>
      <c r="J379" s="627" t="s">
        <v>1176</v>
      </c>
      <c r="K379" s="628" t="s">
        <v>1720</v>
      </c>
      <c r="L379" s="629" t="s">
        <v>5093</v>
      </c>
      <c r="M379" s="630"/>
      <c r="N379" s="670"/>
      <c r="O379" s="629"/>
      <c r="P379" s="629"/>
      <c r="Q379" s="629"/>
      <c r="R379" s="631"/>
      <c r="S379" s="632" t="s">
        <v>1821</v>
      </c>
      <c r="T379" s="633" t="s">
        <v>1821</v>
      </c>
      <c r="U379" s="977" t="s">
        <v>1821</v>
      </c>
      <c r="V379" s="634" t="s">
        <v>1821</v>
      </c>
    </row>
    <row r="380" spans="2:22" outlineLevel="1">
      <c r="B380" s="612" t="s">
        <v>1380</v>
      </c>
      <c r="C380" s="612" t="s">
        <v>1429</v>
      </c>
      <c r="D380" s="612" t="s">
        <v>1431</v>
      </c>
      <c r="E380" s="612" t="s">
        <v>1634</v>
      </c>
      <c r="F380" s="612" t="s">
        <v>1702</v>
      </c>
      <c r="G380" s="612" t="s">
        <v>1659</v>
      </c>
      <c r="H380" s="612" t="s">
        <v>1674</v>
      </c>
      <c r="I380" s="612"/>
      <c r="J380" s="627" t="s">
        <v>1191</v>
      </c>
      <c r="K380" s="628" t="s">
        <v>1721</v>
      </c>
      <c r="L380" s="629" t="s">
        <v>5094</v>
      </c>
      <c r="M380" s="630" t="s">
        <v>1382</v>
      </c>
      <c r="N380" s="670"/>
      <c r="O380" s="629"/>
      <c r="P380" s="629"/>
      <c r="Q380" s="629"/>
      <c r="R380" s="631"/>
      <c r="S380" s="632" t="s">
        <v>1821</v>
      </c>
      <c r="T380" s="633" t="s">
        <v>1821</v>
      </c>
      <c r="U380" s="977" t="s">
        <v>1821</v>
      </c>
      <c r="V380" s="634" t="s">
        <v>1821</v>
      </c>
    </row>
    <row r="381" spans="2:22" outlineLevel="1">
      <c r="B381" s="612" t="s">
        <v>1380</v>
      </c>
      <c r="C381" s="612" t="s">
        <v>1429</v>
      </c>
      <c r="D381" s="612" t="s">
        <v>1431</v>
      </c>
      <c r="E381" s="612" t="s">
        <v>1634</v>
      </c>
      <c r="F381" s="612" t="s">
        <v>1702</v>
      </c>
      <c r="G381" s="612" t="s">
        <v>1659</v>
      </c>
      <c r="H381" s="612" t="s">
        <v>1674</v>
      </c>
      <c r="I381" s="612" t="s">
        <v>1564</v>
      </c>
      <c r="J381" s="627" t="s">
        <v>1176</v>
      </c>
      <c r="K381" s="628" t="s">
        <v>1722</v>
      </c>
      <c r="L381" s="629" t="s">
        <v>5095</v>
      </c>
      <c r="M381" s="630"/>
      <c r="N381" s="670"/>
      <c r="O381" s="629"/>
      <c r="P381" s="629"/>
      <c r="Q381" s="629"/>
      <c r="R381" s="631"/>
      <c r="S381" s="632" t="s">
        <v>1821</v>
      </c>
      <c r="T381" s="633" t="s">
        <v>1821</v>
      </c>
      <c r="U381" s="977" t="s">
        <v>1821</v>
      </c>
      <c r="V381" s="634" t="s">
        <v>1821</v>
      </c>
    </row>
    <row r="382" spans="2:22" outlineLevel="1">
      <c r="B382" s="612" t="s">
        <v>1380</v>
      </c>
      <c r="C382" s="612" t="s">
        <v>1429</v>
      </c>
      <c r="D382" s="612" t="s">
        <v>1431</v>
      </c>
      <c r="E382" s="612" t="s">
        <v>1634</v>
      </c>
      <c r="F382" s="612" t="s">
        <v>1702</v>
      </c>
      <c r="G382" s="612" t="s">
        <v>1677</v>
      </c>
      <c r="H382" s="612"/>
      <c r="I382" s="612"/>
      <c r="J382" s="627" t="s">
        <v>1191</v>
      </c>
      <c r="K382" s="628" t="s">
        <v>1723</v>
      </c>
      <c r="L382" s="629" t="s">
        <v>5096</v>
      </c>
      <c r="M382" s="630" t="s">
        <v>1382</v>
      </c>
      <c r="N382" s="670"/>
      <c r="O382" s="629"/>
      <c r="P382" s="629"/>
      <c r="Q382" s="629"/>
      <c r="R382" s="631"/>
      <c r="S382" s="632" t="s">
        <v>1821</v>
      </c>
      <c r="T382" s="633" t="s">
        <v>1821</v>
      </c>
      <c r="U382" s="977" t="s">
        <v>1821</v>
      </c>
      <c r="V382" s="634" t="s">
        <v>1821</v>
      </c>
    </row>
    <row r="383" spans="2:22" outlineLevel="1">
      <c r="B383" s="612" t="s">
        <v>1380</v>
      </c>
      <c r="C383" s="612" t="s">
        <v>1429</v>
      </c>
      <c r="D383" s="612" t="s">
        <v>1431</v>
      </c>
      <c r="E383" s="612" t="s">
        <v>1634</v>
      </c>
      <c r="F383" s="612" t="s">
        <v>1702</v>
      </c>
      <c r="G383" s="612" t="s">
        <v>1677</v>
      </c>
      <c r="H383" s="612" t="s">
        <v>1679</v>
      </c>
      <c r="I383" s="612"/>
      <c r="J383" s="627" t="s">
        <v>1191</v>
      </c>
      <c r="K383" s="628" t="s">
        <v>1724</v>
      </c>
      <c r="L383" s="629" t="s">
        <v>5097</v>
      </c>
      <c r="M383" s="630"/>
      <c r="N383" s="670"/>
      <c r="O383" s="629"/>
      <c r="P383" s="629"/>
      <c r="Q383" s="629"/>
      <c r="R383" s="631"/>
      <c r="S383" s="632" t="s">
        <v>1821</v>
      </c>
      <c r="T383" s="633" t="s">
        <v>1821</v>
      </c>
      <c r="U383" s="977" t="s">
        <v>1821</v>
      </c>
      <c r="V383" s="634" t="s">
        <v>1821</v>
      </c>
    </row>
    <row r="384" spans="2:22" outlineLevel="1">
      <c r="B384" s="612" t="s">
        <v>1380</v>
      </c>
      <c r="C384" s="612" t="s">
        <v>1429</v>
      </c>
      <c r="D384" s="612" t="s">
        <v>1431</v>
      </c>
      <c r="E384" s="612" t="s">
        <v>1634</v>
      </c>
      <c r="F384" s="612" t="s">
        <v>1702</v>
      </c>
      <c r="G384" s="612" t="s">
        <v>1677</v>
      </c>
      <c r="H384" s="612" t="s">
        <v>1681</v>
      </c>
      <c r="I384" s="612"/>
      <c r="J384" s="627" t="s">
        <v>1191</v>
      </c>
      <c r="K384" s="628" t="s">
        <v>1725</v>
      </c>
      <c r="L384" s="629" t="s">
        <v>5098</v>
      </c>
      <c r="M384" s="630"/>
      <c r="N384" s="670"/>
      <c r="O384" s="629"/>
      <c r="P384" s="629"/>
      <c r="Q384" s="629"/>
      <c r="R384" s="631"/>
      <c r="S384" s="632" t="s">
        <v>1821</v>
      </c>
      <c r="T384" s="633" t="s">
        <v>1821</v>
      </c>
      <c r="U384" s="977" t="s">
        <v>1821</v>
      </c>
      <c r="V384" s="634" t="s">
        <v>1821</v>
      </c>
    </row>
    <row r="385" spans="2:22" outlineLevel="1">
      <c r="B385" s="612" t="s">
        <v>1380</v>
      </c>
      <c r="C385" s="612" t="s">
        <v>1429</v>
      </c>
      <c r="D385" s="612" t="s">
        <v>1431</v>
      </c>
      <c r="E385" s="612" t="s">
        <v>1634</v>
      </c>
      <c r="F385" s="612" t="s">
        <v>1702</v>
      </c>
      <c r="G385" s="612" t="s">
        <v>1677</v>
      </c>
      <c r="H385" s="612" t="s">
        <v>1683</v>
      </c>
      <c r="I385" s="612"/>
      <c r="J385" s="627" t="s">
        <v>1191</v>
      </c>
      <c r="K385" s="628" t="s">
        <v>1726</v>
      </c>
      <c r="L385" s="629" t="s">
        <v>5099</v>
      </c>
      <c r="M385" s="630"/>
      <c r="N385" s="670"/>
      <c r="O385" s="629"/>
      <c r="P385" s="629"/>
      <c r="Q385" s="629"/>
      <c r="R385" s="631"/>
      <c r="S385" s="632" t="s">
        <v>1821</v>
      </c>
      <c r="T385" s="633" t="s">
        <v>1821</v>
      </c>
      <c r="U385" s="977" t="s">
        <v>1821</v>
      </c>
      <c r="V385" s="634" t="s">
        <v>1821</v>
      </c>
    </row>
    <row r="386" spans="2:22" outlineLevel="1">
      <c r="B386" s="612" t="s">
        <v>1380</v>
      </c>
      <c r="C386" s="612" t="s">
        <v>1429</v>
      </c>
      <c r="D386" s="612" t="s">
        <v>1431</v>
      </c>
      <c r="E386" s="612" t="s">
        <v>1634</v>
      </c>
      <c r="F386" s="612" t="s">
        <v>1702</v>
      </c>
      <c r="G386" s="612" t="s">
        <v>1677</v>
      </c>
      <c r="H386" s="612" t="s">
        <v>1685</v>
      </c>
      <c r="I386" s="612"/>
      <c r="J386" s="627" t="s">
        <v>1191</v>
      </c>
      <c r="K386" s="628" t="s">
        <v>1727</v>
      </c>
      <c r="L386" s="629" t="s">
        <v>5100</v>
      </c>
      <c r="M386" s="630"/>
      <c r="N386" s="670"/>
      <c r="O386" s="629"/>
      <c r="P386" s="629"/>
      <c r="Q386" s="629"/>
      <c r="R386" s="631"/>
      <c r="S386" s="632" t="s">
        <v>1821</v>
      </c>
      <c r="T386" s="633" t="s">
        <v>1821</v>
      </c>
      <c r="U386" s="977" t="s">
        <v>1821</v>
      </c>
      <c r="V386" s="634" t="s">
        <v>1821</v>
      </c>
    </row>
    <row r="387" spans="2:22" outlineLevel="1">
      <c r="B387" s="612" t="s">
        <v>1380</v>
      </c>
      <c r="C387" s="612" t="s">
        <v>1429</v>
      </c>
      <c r="D387" s="612" t="s">
        <v>1431</v>
      </c>
      <c r="E387" s="612" t="s">
        <v>1634</v>
      </c>
      <c r="F387" s="612" t="s">
        <v>1702</v>
      </c>
      <c r="G387" s="612" t="s">
        <v>1677</v>
      </c>
      <c r="H387" s="612" t="s">
        <v>1687</v>
      </c>
      <c r="I387" s="612"/>
      <c r="J387" s="627" t="s">
        <v>1191</v>
      </c>
      <c r="K387" s="628" t="s">
        <v>1728</v>
      </c>
      <c r="L387" s="629" t="s">
        <v>5101</v>
      </c>
      <c r="M387" s="630"/>
      <c r="N387" s="670"/>
      <c r="O387" s="629"/>
      <c r="P387" s="629"/>
      <c r="Q387" s="629"/>
      <c r="R387" s="631"/>
      <c r="S387" s="632" t="s">
        <v>1821</v>
      </c>
      <c r="T387" s="633" t="s">
        <v>1821</v>
      </c>
      <c r="U387" s="977" t="s">
        <v>1821</v>
      </c>
      <c r="V387" s="634" t="s">
        <v>1821</v>
      </c>
    </row>
    <row r="388" spans="2:22" outlineLevel="1">
      <c r="B388" s="612" t="s">
        <v>1380</v>
      </c>
      <c r="C388" s="612" t="s">
        <v>1429</v>
      </c>
      <c r="D388" s="612" t="s">
        <v>1431</v>
      </c>
      <c r="E388" s="612" t="s">
        <v>1634</v>
      </c>
      <c r="F388" s="612" t="s">
        <v>1702</v>
      </c>
      <c r="G388" s="612" t="s">
        <v>1677</v>
      </c>
      <c r="H388" s="612" t="s">
        <v>1689</v>
      </c>
      <c r="I388" s="612"/>
      <c r="J388" s="627" t="s">
        <v>1176</v>
      </c>
      <c r="K388" s="628" t="s">
        <v>1729</v>
      </c>
      <c r="L388" s="629" t="s">
        <v>5102</v>
      </c>
      <c r="M388" s="630" t="s">
        <v>1515</v>
      </c>
      <c r="N388" s="670"/>
      <c r="O388" s="629"/>
      <c r="P388" s="629"/>
      <c r="Q388" s="629"/>
      <c r="R388" s="631"/>
      <c r="S388" s="632" t="s">
        <v>1821</v>
      </c>
      <c r="T388" s="633" t="s">
        <v>1821</v>
      </c>
      <c r="U388" s="977" t="s">
        <v>1821</v>
      </c>
      <c r="V388" s="634" t="s">
        <v>1821</v>
      </c>
    </row>
    <row r="389" spans="2:22" outlineLevel="1">
      <c r="B389" s="612" t="s">
        <v>1380</v>
      </c>
      <c r="C389" s="612" t="s">
        <v>1429</v>
      </c>
      <c r="D389" s="612" t="s">
        <v>1431</v>
      </c>
      <c r="E389" s="612" t="s">
        <v>1634</v>
      </c>
      <c r="F389" s="612" t="s">
        <v>1702</v>
      </c>
      <c r="G389" s="612" t="s">
        <v>1677</v>
      </c>
      <c r="H389" s="612" t="s">
        <v>1691</v>
      </c>
      <c r="I389" s="612"/>
      <c r="J389" s="627" t="s">
        <v>1191</v>
      </c>
      <c r="K389" s="628" t="s">
        <v>1730</v>
      </c>
      <c r="L389" s="629" t="s">
        <v>5103</v>
      </c>
      <c r="M389" s="630"/>
      <c r="N389" s="670"/>
      <c r="O389" s="629"/>
      <c r="P389" s="629"/>
      <c r="Q389" s="629"/>
      <c r="R389" s="631"/>
      <c r="S389" s="632" t="s">
        <v>1821</v>
      </c>
      <c r="T389" s="633" t="s">
        <v>1821</v>
      </c>
      <c r="U389" s="977" t="s">
        <v>1821</v>
      </c>
      <c r="V389" s="634" t="s">
        <v>1821</v>
      </c>
    </row>
    <row r="390" spans="2:22" outlineLevel="1">
      <c r="B390" s="612" t="s">
        <v>1380</v>
      </c>
      <c r="C390" s="612" t="s">
        <v>1429</v>
      </c>
      <c r="D390" s="612" t="s">
        <v>1431</v>
      </c>
      <c r="E390" s="612" t="s">
        <v>1634</v>
      </c>
      <c r="F390" s="612" t="s">
        <v>1702</v>
      </c>
      <c r="G390" s="612" t="s">
        <v>1693</v>
      </c>
      <c r="H390" s="612"/>
      <c r="I390" s="612"/>
      <c r="J390" s="627" t="s">
        <v>1191</v>
      </c>
      <c r="K390" s="628" t="s">
        <v>1731</v>
      </c>
      <c r="L390" s="629" t="s">
        <v>5104</v>
      </c>
      <c r="M390" s="630" t="s">
        <v>1382</v>
      </c>
      <c r="N390" s="670"/>
      <c r="O390" s="629"/>
      <c r="P390" s="629"/>
      <c r="Q390" s="629"/>
      <c r="R390" s="631"/>
      <c r="S390" s="632" t="s">
        <v>1821</v>
      </c>
      <c r="T390" s="633" t="s">
        <v>1821</v>
      </c>
      <c r="U390" s="977" t="s">
        <v>1821</v>
      </c>
      <c r="V390" s="634" t="s">
        <v>1821</v>
      </c>
    </row>
    <row r="391" spans="2:22" outlineLevel="1">
      <c r="B391" s="612" t="s">
        <v>1380</v>
      </c>
      <c r="C391" s="612" t="s">
        <v>1429</v>
      </c>
      <c r="D391" s="612" t="s">
        <v>1431</v>
      </c>
      <c r="E391" s="612" t="s">
        <v>1634</v>
      </c>
      <c r="F391" s="612" t="s">
        <v>1702</v>
      </c>
      <c r="G391" s="612" t="s">
        <v>1693</v>
      </c>
      <c r="H391" s="612" t="s">
        <v>1564</v>
      </c>
      <c r="I391" s="612"/>
      <c r="J391" s="627" t="s">
        <v>1176</v>
      </c>
      <c r="K391" s="628" t="s">
        <v>1732</v>
      </c>
      <c r="L391" s="629" t="s">
        <v>5105</v>
      </c>
      <c r="M391" s="630"/>
      <c r="N391" s="670"/>
      <c r="O391" s="629"/>
      <c r="P391" s="629"/>
      <c r="Q391" s="629"/>
      <c r="R391" s="631"/>
      <c r="S391" s="632" t="s">
        <v>1821</v>
      </c>
      <c r="T391" s="633" t="s">
        <v>1821</v>
      </c>
      <c r="U391" s="977" t="s">
        <v>1821</v>
      </c>
      <c r="V391" s="634" t="s">
        <v>1821</v>
      </c>
    </row>
    <row r="392" spans="2:22" outlineLevel="1">
      <c r="B392" s="612" t="s">
        <v>1380</v>
      </c>
      <c r="C392" s="612" t="s">
        <v>1429</v>
      </c>
      <c r="D392" s="612" t="s">
        <v>1431</v>
      </c>
      <c r="E392" s="612" t="s">
        <v>1634</v>
      </c>
      <c r="F392" s="612" t="s">
        <v>1702</v>
      </c>
      <c r="G392" s="612" t="s">
        <v>1693</v>
      </c>
      <c r="H392" s="612" t="s">
        <v>1564</v>
      </c>
      <c r="I392" s="639" t="s">
        <v>1452</v>
      </c>
      <c r="J392" s="627" t="s">
        <v>1176</v>
      </c>
      <c r="K392" s="628" t="s">
        <v>1733</v>
      </c>
      <c r="L392" s="629" t="s">
        <v>5106</v>
      </c>
      <c r="M392" s="630"/>
      <c r="N392" s="670"/>
      <c r="O392" s="629"/>
      <c r="P392" s="629"/>
      <c r="Q392" s="629"/>
      <c r="R392" s="631"/>
      <c r="S392" s="632" t="s">
        <v>1821</v>
      </c>
      <c r="T392" s="633" t="s">
        <v>1821</v>
      </c>
      <c r="U392" s="977" t="s">
        <v>1821</v>
      </c>
      <c r="V392" s="634" t="s">
        <v>1821</v>
      </c>
    </row>
    <row r="393" spans="2:22" outlineLevel="1">
      <c r="B393" s="612" t="s">
        <v>1380</v>
      </c>
      <c r="C393" s="612" t="s">
        <v>1429</v>
      </c>
      <c r="D393" s="612" t="s">
        <v>1431</v>
      </c>
      <c r="E393" s="612" t="s">
        <v>1634</v>
      </c>
      <c r="F393" s="612" t="s">
        <v>1702</v>
      </c>
      <c r="G393" s="612" t="s">
        <v>1697</v>
      </c>
      <c r="H393" s="612"/>
      <c r="I393" s="612"/>
      <c r="J393" s="627" t="s">
        <v>1191</v>
      </c>
      <c r="K393" s="628" t="s">
        <v>1734</v>
      </c>
      <c r="L393" s="629" t="s">
        <v>5107</v>
      </c>
      <c r="M393" s="630" t="s">
        <v>1382</v>
      </c>
      <c r="N393" s="670"/>
      <c r="O393" s="629"/>
      <c r="P393" s="629"/>
      <c r="Q393" s="629"/>
      <c r="R393" s="631"/>
      <c r="S393" s="632" t="s">
        <v>1821</v>
      </c>
      <c r="T393" s="633" t="s">
        <v>1821</v>
      </c>
      <c r="U393" s="977" t="s">
        <v>1821</v>
      </c>
      <c r="V393" s="634" t="s">
        <v>1821</v>
      </c>
    </row>
    <row r="394" spans="2:22" outlineLevel="1">
      <c r="B394" s="612" t="s">
        <v>1380</v>
      </c>
      <c r="C394" s="612" t="s">
        <v>1429</v>
      </c>
      <c r="D394" s="612" t="s">
        <v>1431</v>
      </c>
      <c r="E394" s="612" t="s">
        <v>1634</v>
      </c>
      <c r="F394" s="612" t="s">
        <v>1702</v>
      </c>
      <c r="G394" s="612" t="s">
        <v>1697</v>
      </c>
      <c r="H394" s="612" t="s">
        <v>1390</v>
      </c>
      <c r="I394" s="612"/>
      <c r="J394" s="627" t="s">
        <v>1176</v>
      </c>
      <c r="K394" s="628" t="s">
        <v>1735</v>
      </c>
      <c r="L394" s="629" t="s">
        <v>5108</v>
      </c>
      <c r="M394" s="630" t="s">
        <v>1701</v>
      </c>
      <c r="N394" s="670"/>
      <c r="O394" s="629"/>
      <c r="P394" s="629"/>
      <c r="Q394" s="629"/>
      <c r="R394" s="631"/>
      <c r="S394" s="632" t="s">
        <v>1821</v>
      </c>
      <c r="T394" s="633" t="s">
        <v>1821</v>
      </c>
      <c r="U394" s="977" t="s">
        <v>1821</v>
      </c>
      <c r="V394" s="634" t="s">
        <v>1821</v>
      </c>
    </row>
    <row r="395" spans="2:22" outlineLevel="1">
      <c r="B395" s="612" t="s">
        <v>1380</v>
      </c>
      <c r="C395" s="612" t="s">
        <v>1429</v>
      </c>
      <c r="D395" s="612" t="s">
        <v>1431</v>
      </c>
      <c r="E395" s="612" t="s">
        <v>1634</v>
      </c>
      <c r="F395" s="612" t="s">
        <v>1702</v>
      </c>
      <c r="G395" s="612" t="s">
        <v>1697</v>
      </c>
      <c r="H395" s="612" t="s">
        <v>1390</v>
      </c>
      <c r="I395" s="639" t="s">
        <v>1452</v>
      </c>
      <c r="J395" s="627" t="s">
        <v>1176</v>
      </c>
      <c r="K395" s="628" t="s">
        <v>1736</v>
      </c>
      <c r="L395" s="629" t="s">
        <v>5109</v>
      </c>
      <c r="M395" s="630"/>
      <c r="N395" s="670"/>
      <c r="O395" s="629"/>
      <c r="P395" s="629"/>
      <c r="Q395" s="629"/>
      <c r="R395" s="631"/>
      <c r="S395" s="632" t="s">
        <v>1821</v>
      </c>
      <c r="T395" s="633" t="s">
        <v>1821</v>
      </c>
      <c r="U395" s="977" t="s">
        <v>1821</v>
      </c>
      <c r="V395" s="634" t="s">
        <v>1821</v>
      </c>
    </row>
    <row r="396" spans="2:22" outlineLevel="1">
      <c r="B396" s="612" t="s">
        <v>1380</v>
      </c>
      <c r="C396" s="612" t="s">
        <v>1429</v>
      </c>
      <c r="D396" s="612" t="s">
        <v>1431</v>
      </c>
      <c r="E396" s="612" t="s">
        <v>1634</v>
      </c>
      <c r="F396" s="612" t="s">
        <v>1737</v>
      </c>
      <c r="G396" s="612"/>
      <c r="H396" s="612"/>
      <c r="I396" s="612"/>
      <c r="J396" s="627" t="s">
        <v>1191</v>
      </c>
      <c r="K396" s="628" t="s">
        <v>1738</v>
      </c>
      <c r="L396" s="629" t="s">
        <v>5110</v>
      </c>
      <c r="M396" s="630" t="s">
        <v>1382</v>
      </c>
      <c r="N396" s="1126" t="s">
        <v>7478</v>
      </c>
      <c r="O396" s="629" t="s">
        <v>1191</v>
      </c>
      <c r="P396" s="629" t="s">
        <v>41</v>
      </c>
      <c r="Q396" s="629" t="s">
        <v>1382</v>
      </c>
      <c r="R396" s="782" t="s">
        <v>9138</v>
      </c>
      <c r="S396" s="632" t="s">
        <v>1351</v>
      </c>
      <c r="T396" s="633" t="s">
        <v>1191</v>
      </c>
      <c r="U396" s="977" t="s">
        <v>1191</v>
      </c>
      <c r="V396" s="634" t="s">
        <v>7478</v>
      </c>
    </row>
    <row r="397" spans="2:22" outlineLevel="1">
      <c r="B397" s="612" t="s">
        <v>1380</v>
      </c>
      <c r="C397" s="612" t="s">
        <v>1429</v>
      </c>
      <c r="D397" s="612" t="s">
        <v>1431</v>
      </c>
      <c r="E397" s="612" t="s">
        <v>1634</v>
      </c>
      <c r="F397" s="612" t="s">
        <v>1737</v>
      </c>
      <c r="G397" s="612" t="s">
        <v>1739</v>
      </c>
      <c r="H397" s="612"/>
      <c r="I397" s="612"/>
      <c r="J397" s="627" t="s">
        <v>1176</v>
      </c>
      <c r="K397" s="628" t="s">
        <v>1740</v>
      </c>
      <c r="L397" s="629" t="s">
        <v>4751</v>
      </c>
      <c r="M397" s="630" t="s">
        <v>1382</v>
      </c>
      <c r="N397" s="1119" t="s">
        <v>8339</v>
      </c>
      <c r="O397" s="629" t="s">
        <v>1176</v>
      </c>
      <c r="P397" s="629" t="s">
        <v>41</v>
      </c>
      <c r="Q397" s="629" t="s">
        <v>1382</v>
      </c>
      <c r="R397" s="695"/>
      <c r="S397" s="632" t="s">
        <v>6490</v>
      </c>
      <c r="T397" s="633" t="s">
        <v>1176</v>
      </c>
      <c r="U397" s="977" t="s">
        <v>1176</v>
      </c>
      <c r="V397" s="634" t="s">
        <v>7478</v>
      </c>
    </row>
    <row r="398" spans="2:22" ht="48" outlineLevel="1">
      <c r="B398" s="612" t="s">
        <v>1380</v>
      </c>
      <c r="C398" s="612" t="s">
        <v>1429</v>
      </c>
      <c r="D398" s="612" t="s">
        <v>1431</v>
      </c>
      <c r="E398" s="612" t="s">
        <v>1634</v>
      </c>
      <c r="F398" s="612" t="s">
        <v>1737</v>
      </c>
      <c r="G398" s="612" t="s">
        <v>1739</v>
      </c>
      <c r="H398" s="612" t="s">
        <v>1401</v>
      </c>
      <c r="I398" s="612"/>
      <c r="J398" s="627" t="s">
        <v>1176</v>
      </c>
      <c r="K398" s="628" t="s">
        <v>1741</v>
      </c>
      <c r="L398" s="629" t="s">
        <v>4752</v>
      </c>
      <c r="M398" s="630"/>
      <c r="N398" s="670" t="s">
        <v>8329</v>
      </c>
      <c r="O398" s="629" t="s">
        <v>1176</v>
      </c>
      <c r="P398" s="642" t="s">
        <v>2879</v>
      </c>
      <c r="Q398" s="629" t="s">
        <v>5357</v>
      </c>
      <c r="R398" s="641" t="s">
        <v>9137</v>
      </c>
      <c r="S398" s="632" t="s">
        <v>1354</v>
      </c>
      <c r="T398" s="633" t="s">
        <v>1176</v>
      </c>
      <c r="U398" s="977" t="s">
        <v>1176</v>
      </c>
      <c r="V398" s="634" t="s">
        <v>7479</v>
      </c>
    </row>
    <row r="399" spans="2:22" outlineLevel="1">
      <c r="B399" s="612" t="s">
        <v>1380</v>
      </c>
      <c r="C399" s="612" t="s">
        <v>1429</v>
      </c>
      <c r="D399" s="612" t="s">
        <v>1431</v>
      </c>
      <c r="E399" s="612" t="s">
        <v>1634</v>
      </c>
      <c r="F399" s="612" t="s">
        <v>1737</v>
      </c>
      <c r="G399" s="612" t="s">
        <v>1739</v>
      </c>
      <c r="H399" s="612" t="s">
        <v>1401</v>
      </c>
      <c r="I399" s="639" t="s">
        <v>1402</v>
      </c>
      <c r="J399" s="627" t="s">
        <v>1176</v>
      </c>
      <c r="K399" s="628" t="s">
        <v>1742</v>
      </c>
      <c r="L399" s="629" t="s">
        <v>5111</v>
      </c>
      <c r="M399" s="630" t="s">
        <v>1404</v>
      </c>
      <c r="N399" s="670" t="s">
        <v>6494</v>
      </c>
      <c r="O399" s="629" t="s">
        <v>1176</v>
      </c>
      <c r="P399" s="629" t="s">
        <v>41</v>
      </c>
      <c r="Q399" s="640" t="s">
        <v>1405</v>
      </c>
      <c r="R399" s="631"/>
      <c r="S399" s="632" t="s">
        <v>6491</v>
      </c>
      <c r="T399" s="633" t="s">
        <v>1176</v>
      </c>
      <c r="U399" s="977" t="s">
        <v>1176</v>
      </c>
      <c r="V399" s="634" t="s">
        <v>8075</v>
      </c>
    </row>
    <row r="400" spans="2:22" ht="36" outlineLevel="1">
      <c r="B400" s="612" t="s">
        <v>1380</v>
      </c>
      <c r="C400" s="612" t="s">
        <v>1429</v>
      </c>
      <c r="D400" s="612" t="s">
        <v>1431</v>
      </c>
      <c r="E400" s="612" t="s">
        <v>1634</v>
      </c>
      <c r="F400" s="612" t="s">
        <v>1743</v>
      </c>
      <c r="G400" s="612"/>
      <c r="H400" s="612"/>
      <c r="I400" s="612"/>
      <c r="J400" s="627" t="s">
        <v>1191</v>
      </c>
      <c r="K400" s="628" t="s">
        <v>1744</v>
      </c>
      <c r="L400" s="629" t="s">
        <v>5112</v>
      </c>
      <c r="M400" s="630" t="s">
        <v>1382</v>
      </c>
      <c r="N400" s="1119" t="s">
        <v>4759</v>
      </c>
      <c r="O400" s="629" t="s">
        <v>1191</v>
      </c>
      <c r="P400" s="629" t="s">
        <v>41</v>
      </c>
      <c r="Q400" s="629" t="s">
        <v>1382</v>
      </c>
      <c r="R400" s="695" t="s">
        <v>6091</v>
      </c>
      <c r="S400" s="632" t="s">
        <v>7248</v>
      </c>
      <c r="T400" s="633" t="s">
        <v>1191</v>
      </c>
      <c r="U400" s="977" t="s">
        <v>1821</v>
      </c>
      <c r="V400" s="634" t="s">
        <v>7429</v>
      </c>
    </row>
    <row r="401" spans="2:22" outlineLevel="1">
      <c r="B401" s="612" t="s">
        <v>1380</v>
      </c>
      <c r="C401" s="612" t="s">
        <v>1429</v>
      </c>
      <c r="D401" s="612" t="s">
        <v>1431</v>
      </c>
      <c r="E401" s="612" t="s">
        <v>1634</v>
      </c>
      <c r="F401" s="612" t="s">
        <v>1743</v>
      </c>
      <c r="G401" s="612" t="s">
        <v>1532</v>
      </c>
      <c r="H401" s="612"/>
      <c r="I401" s="612"/>
      <c r="J401" s="627" t="s">
        <v>1191</v>
      </c>
      <c r="K401" s="628" t="s">
        <v>1745</v>
      </c>
      <c r="L401" s="629" t="s">
        <v>5036</v>
      </c>
      <c r="M401" s="630"/>
      <c r="N401" s="670" t="s">
        <v>3586</v>
      </c>
      <c r="O401" s="629" t="s">
        <v>1176</v>
      </c>
      <c r="P401" s="642" t="s">
        <v>2878</v>
      </c>
      <c r="Q401" s="629" t="s">
        <v>105</v>
      </c>
      <c r="R401" s="631" t="s">
        <v>8490</v>
      </c>
      <c r="S401" s="632" t="s">
        <v>7249</v>
      </c>
      <c r="T401" s="633" t="s">
        <v>1191</v>
      </c>
      <c r="U401" s="977" t="s">
        <v>1821</v>
      </c>
      <c r="V401" s="634" t="s">
        <v>7430</v>
      </c>
    </row>
    <row r="402" spans="2:22" outlineLevel="1">
      <c r="B402" s="612" t="s">
        <v>1380</v>
      </c>
      <c r="C402" s="612" t="s">
        <v>1429</v>
      </c>
      <c r="D402" s="612" t="s">
        <v>1431</v>
      </c>
      <c r="E402" s="612" t="s">
        <v>1634</v>
      </c>
      <c r="F402" s="612" t="s">
        <v>1743</v>
      </c>
      <c r="G402" s="612" t="s">
        <v>1434</v>
      </c>
      <c r="H402" s="612"/>
      <c r="I402" s="612"/>
      <c r="J402" s="627" t="s">
        <v>1191</v>
      </c>
      <c r="K402" s="628" t="s">
        <v>1746</v>
      </c>
      <c r="L402" s="629" t="s">
        <v>5037</v>
      </c>
      <c r="M402" s="630"/>
      <c r="N402" s="670" t="s">
        <v>3899</v>
      </c>
      <c r="O402" s="629" t="s">
        <v>1191</v>
      </c>
      <c r="P402" s="635" t="s">
        <v>2880</v>
      </c>
      <c r="Q402" s="629" t="s">
        <v>186</v>
      </c>
      <c r="R402" s="631" t="s">
        <v>8511</v>
      </c>
      <c r="S402" s="632" t="s">
        <v>7250</v>
      </c>
      <c r="T402" s="633" t="s">
        <v>1191</v>
      </c>
      <c r="U402" s="977" t="s">
        <v>1821</v>
      </c>
      <c r="V402" s="634" t="s">
        <v>7431</v>
      </c>
    </row>
    <row r="403" spans="2:22" outlineLevel="1">
      <c r="B403" s="612" t="s">
        <v>1380</v>
      </c>
      <c r="C403" s="612" t="s">
        <v>1429</v>
      </c>
      <c r="D403" s="612" t="s">
        <v>1431</v>
      </c>
      <c r="E403" s="612" t="s">
        <v>1634</v>
      </c>
      <c r="F403" s="612" t="s">
        <v>1743</v>
      </c>
      <c r="G403" s="612" t="s">
        <v>1535</v>
      </c>
      <c r="H403" s="612"/>
      <c r="I403" s="612"/>
      <c r="J403" s="627" t="s">
        <v>1191</v>
      </c>
      <c r="K403" s="628" t="s">
        <v>1747</v>
      </c>
      <c r="L403" s="629" t="s">
        <v>5038</v>
      </c>
      <c r="M403" s="630" t="s">
        <v>1382</v>
      </c>
      <c r="N403" s="632"/>
      <c r="O403" s="628"/>
      <c r="P403" s="628"/>
      <c r="Q403" s="628"/>
      <c r="R403" s="695"/>
      <c r="S403" s="632" t="s">
        <v>41</v>
      </c>
      <c r="T403" s="633" t="s">
        <v>1191</v>
      </c>
      <c r="U403" s="977" t="s">
        <v>1821</v>
      </c>
      <c r="V403" s="634" t="s">
        <v>8589</v>
      </c>
    </row>
    <row r="404" spans="2:22" outlineLevel="1">
      <c r="B404" s="612" t="s">
        <v>1380</v>
      </c>
      <c r="C404" s="612" t="s">
        <v>1429</v>
      </c>
      <c r="D404" s="612" t="s">
        <v>1431</v>
      </c>
      <c r="E404" s="612" t="s">
        <v>1634</v>
      </c>
      <c r="F404" s="612" t="s">
        <v>1743</v>
      </c>
      <c r="G404" s="612" t="s">
        <v>1535</v>
      </c>
      <c r="H404" s="612" t="s">
        <v>1537</v>
      </c>
      <c r="I404" s="612"/>
      <c r="J404" s="627" t="s">
        <v>1176</v>
      </c>
      <c r="K404" s="628" t="s">
        <v>1748</v>
      </c>
      <c r="L404" s="629" t="s">
        <v>5039</v>
      </c>
      <c r="M404" s="630"/>
      <c r="N404" s="632"/>
      <c r="O404" s="628"/>
      <c r="P404" s="628"/>
      <c r="Q404" s="628"/>
      <c r="R404" s="695"/>
      <c r="S404" s="632" t="s">
        <v>8640</v>
      </c>
      <c r="T404" s="633" t="s">
        <v>1176</v>
      </c>
      <c r="U404" s="977" t="s">
        <v>1821</v>
      </c>
      <c r="V404" s="634" t="s">
        <v>8578</v>
      </c>
    </row>
    <row r="405" spans="2:22" outlineLevel="1">
      <c r="B405" s="612" t="s">
        <v>1380</v>
      </c>
      <c r="C405" s="612" t="s">
        <v>1429</v>
      </c>
      <c r="D405" s="612" t="s">
        <v>1431</v>
      </c>
      <c r="E405" s="612" t="s">
        <v>1634</v>
      </c>
      <c r="F405" s="612" t="s">
        <v>1743</v>
      </c>
      <c r="G405" s="612" t="s">
        <v>1535</v>
      </c>
      <c r="H405" s="612" t="s">
        <v>1537</v>
      </c>
      <c r="I405" s="639" t="s">
        <v>1402</v>
      </c>
      <c r="J405" s="627" t="s">
        <v>1176</v>
      </c>
      <c r="K405" s="628" t="s">
        <v>1749</v>
      </c>
      <c r="L405" s="629" t="s">
        <v>5040</v>
      </c>
      <c r="M405" s="630" t="s">
        <v>1404</v>
      </c>
      <c r="N405" s="632"/>
      <c r="O405" s="628"/>
      <c r="P405" s="628"/>
      <c r="Q405" s="656"/>
      <c r="R405" s="695"/>
      <c r="S405" s="632" t="s">
        <v>8641</v>
      </c>
      <c r="T405" s="633" t="s">
        <v>1176</v>
      </c>
      <c r="U405" s="977" t="s">
        <v>1821</v>
      </c>
      <c r="V405" s="634" t="s">
        <v>8590</v>
      </c>
    </row>
    <row r="406" spans="2:22" outlineLevel="1">
      <c r="B406" s="612" t="s">
        <v>1380</v>
      </c>
      <c r="C406" s="612" t="s">
        <v>1429</v>
      </c>
      <c r="D406" s="612" t="s">
        <v>1431</v>
      </c>
      <c r="E406" s="612" t="s">
        <v>1634</v>
      </c>
      <c r="F406" s="612" t="s">
        <v>1750</v>
      </c>
      <c r="G406" s="612"/>
      <c r="H406" s="612"/>
      <c r="I406" s="612"/>
      <c r="J406" s="627" t="s">
        <v>1191</v>
      </c>
      <c r="K406" s="628" t="s">
        <v>1751</v>
      </c>
      <c r="L406" s="629" t="s">
        <v>5113</v>
      </c>
      <c r="M406" s="630" t="s">
        <v>1382</v>
      </c>
      <c r="N406" s="670"/>
      <c r="O406" s="629"/>
      <c r="P406" s="629"/>
      <c r="Q406" s="629"/>
      <c r="R406" s="631"/>
      <c r="S406" s="632" t="s">
        <v>7251</v>
      </c>
      <c r="T406" s="633" t="s">
        <v>1191</v>
      </c>
      <c r="U406" s="977" t="s">
        <v>1821</v>
      </c>
      <c r="V406" s="634" t="s">
        <v>7432</v>
      </c>
    </row>
    <row r="407" spans="2:22" outlineLevel="1">
      <c r="B407" s="612" t="s">
        <v>1380</v>
      </c>
      <c r="C407" s="612" t="s">
        <v>1429</v>
      </c>
      <c r="D407" s="612" t="s">
        <v>1431</v>
      </c>
      <c r="E407" s="612" t="s">
        <v>1634</v>
      </c>
      <c r="F407" s="612" t="s">
        <v>1750</v>
      </c>
      <c r="G407" s="612" t="s">
        <v>1532</v>
      </c>
      <c r="H407" s="612"/>
      <c r="I407" s="612"/>
      <c r="J407" s="627" t="s">
        <v>1191</v>
      </c>
      <c r="K407" s="628" t="s">
        <v>1752</v>
      </c>
      <c r="L407" s="629" t="s">
        <v>5041</v>
      </c>
      <c r="M407" s="630"/>
      <c r="N407" s="670"/>
      <c r="O407" s="629"/>
      <c r="P407" s="629"/>
      <c r="Q407" s="629"/>
      <c r="R407" s="631"/>
      <c r="S407" s="632" t="s">
        <v>7252</v>
      </c>
      <c r="T407" s="633" t="s">
        <v>1191</v>
      </c>
      <c r="U407" s="977" t="s">
        <v>1821</v>
      </c>
      <c r="V407" s="634" t="s">
        <v>7433</v>
      </c>
    </row>
    <row r="408" spans="2:22" outlineLevel="1">
      <c r="B408" s="612" t="s">
        <v>1380</v>
      </c>
      <c r="C408" s="612" t="s">
        <v>1429</v>
      </c>
      <c r="D408" s="612" t="s">
        <v>1431</v>
      </c>
      <c r="E408" s="612" t="s">
        <v>1634</v>
      </c>
      <c r="F408" s="612" t="s">
        <v>1750</v>
      </c>
      <c r="G408" s="612" t="s">
        <v>1434</v>
      </c>
      <c r="H408" s="612"/>
      <c r="I408" s="612"/>
      <c r="J408" s="627" t="s">
        <v>1191</v>
      </c>
      <c r="K408" s="628" t="s">
        <v>1753</v>
      </c>
      <c r="L408" s="629" t="s">
        <v>5042</v>
      </c>
      <c r="M408" s="630"/>
      <c r="N408" s="670"/>
      <c r="O408" s="629"/>
      <c r="P408" s="629"/>
      <c r="Q408" s="629"/>
      <c r="R408" s="631"/>
      <c r="S408" s="632" t="s">
        <v>7253</v>
      </c>
      <c r="T408" s="633" t="s">
        <v>1191</v>
      </c>
      <c r="U408" s="977" t="s">
        <v>1821</v>
      </c>
      <c r="V408" s="634" t="s">
        <v>7515</v>
      </c>
    </row>
    <row r="409" spans="2:22" outlineLevel="1">
      <c r="B409" s="612" t="s">
        <v>1380</v>
      </c>
      <c r="C409" s="612" t="s">
        <v>1429</v>
      </c>
      <c r="D409" s="612" t="s">
        <v>1431</v>
      </c>
      <c r="E409" s="612" t="s">
        <v>1634</v>
      </c>
      <c r="F409" s="612" t="s">
        <v>1750</v>
      </c>
      <c r="G409" s="612" t="s">
        <v>1535</v>
      </c>
      <c r="H409" s="612"/>
      <c r="I409" s="612"/>
      <c r="J409" s="627" t="s">
        <v>1191</v>
      </c>
      <c r="K409" s="628" t="s">
        <v>1754</v>
      </c>
      <c r="L409" s="629" t="s">
        <v>5043</v>
      </c>
      <c r="M409" s="630" t="s">
        <v>1382</v>
      </c>
      <c r="N409" s="670"/>
      <c r="O409" s="629"/>
      <c r="P409" s="629"/>
      <c r="Q409" s="629"/>
      <c r="R409" s="631"/>
      <c r="S409" s="632" t="s">
        <v>1821</v>
      </c>
      <c r="T409" s="633" t="s">
        <v>1821</v>
      </c>
      <c r="U409" s="977" t="s">
        <v>1821</v>
      </c>
      <c r="V409" s="634" t="s">
        <v>1821</v>
      </c>
    </row>
    <row r="410" spans="2:22" outlineLevel="1">
      <c r="B410" s="612" t="s">
        <v>1380</v>
      </c>
      <c r="C410" s="612" t="s">
        <v>1429</v>
      </c>
      <c r="D410" s="612" t="s">
        <v>1431</v>
      </c>
      <c r="E410" s="612" t="s">
        <v>1634</v>
      </c>
      <c r="F410" s="612" t="s">
        <v>1750</v>
      </c>
      <c r="G410" s="612" t="s">
        <v>1535</v>
      </c>
      <c r="H410" s="612" t="s">
        <v>1537</v>
      </c>
      <c r="I410" s="612"/>
      <c r="J410" s="627" t="s">
        <v>1176</v>
      </c>
      <c r="K410" s="628" t="s">
        <v>1755</v>
      </c>
      <c r="L410" s="629" t="s">
        <v>5044</v>
      </c>
      <c r="M410" s="630"/>
      <c r="N410" s="670"/>
      <c r="O410" s="629"/>
      <c r="P410" s="629"/>
      <c r="Q410" s="629"/>
      <c r="R410" s="631"/>
      <c r="S410" s="632" t="s">
        <v>1821</v>
      </c>
      <c r="T410" s="633" t="s">
        <v>1821</v>
      </c>
      <c r="U410" s="977" t="s">
        <v>1821</v>
      </c>
      <c r="V410" s="634" t="s">
        <v>1821</v>
      </c>
    </row>
    <row r="411" spans="2:22" outlineLevel="1">
      <c r="B411" s="612" t="s">
        <v>1380</v>
      </c>
      <c r="C411" s="612" t="s">
        <v>1429</v>
      </c>
      <c r="D411" s="612" t="s">
        <v>1431</v>
      </c>
      <c r="E411" s="612" t="s">
        <v>1634</v>
      </c>
      <c r="F411" s="612" t="s">
        <v>1750</v>
      </c>
      <c r="G411" s="612" t="s">
        <v>1535</v>
      </c>
      <c r="H411" s="612" t="s">
        <v>1537</v>
      </c>
      <c r="I411" s="639" t="s">
        <v>1402</v>
      </c>
      <c r="J411" s="627" t="s">
        <v>1176</v>
      </c>
      <c r="K411" s="628" t="s">
        <v>1756</v>
      </c>
      <c r="L411" s="629" t="s">
        <v>5045</v>
      </c>
      <c r="M411" s="630" t="s">
        <v>1404</v>
      </c>
      <c r="N411" s="670"/>
      <c r="O411" s="629"/>
      <c r="P411" s="629"/>
      <c r="Q411" s="629"/>
      <c r="R411" s="631"/>
      <c r="S411" s="632" t="s">
        <v>1821</v>
      </c>
      <c r="T411" s="633" t="s">
        <v>1821</v>
      </c>
      <c r="U411" s="977" t="s">
        <v>1821</v>
      </c>
      <c r="V411" s="634" t="s">
        <v>1821</v>
      </c>
    </row>
    <row r="412" spans="2:22" outlineLevel="1">
      <c r="B412" s="612" t="s">
        <v>1380</v>
      </c>
      <c r="C412" s="612" t="s">
        <v>1429</v>
      </c>
      <c r="D412" s="612" t="s">
        <v>1431</v>
      </c>
      <c r="E412" s="612" t="s">
        <v>1634</v>
      </c>
      <c r="F412" s="612" t="s">
        <v>1757</v>
      </c>
      <c r="G412" s="612"/>
      <c r="H412" s="612"/>
      <c r="I412" s="612"/>
      <c r="J412" s="627" t="s">
        <v>1191</v>
      </c>
      <c r="K412" s="628" t="s">
        <v>1758</v>
      </c>
      <c r="L412" s="629" t="s">
        <v>5114</v>
      </c>
      <c r="M412" s="630" t="s">
        <v>1382</v>
      </c>
      <c r="N412" s="670"/>
      <c r="O412" s="629"/>
      <c r="P412" s="629"/>
      <c r="Q412" s="629"/>
      <c r="R412" s="631"/>
      <c r="S412" s="632" t="s">
        <v>1821</v>
      </c>
      <c r="T412" s="633" t="s">
        <v>1821</v>
      </c>
      <c r="U412" s="977" t="s">
        <v>1821</v>
      </c>
      <c r="V412" s="634" t="s">
        <v>1821</v>
      </c>
    </row>
    <row r="413" spans="2:22" outlineLevel="1">
      <c r="B413" s="612" t="s">
        <v>1380</v>
      </c>
      <c r="C413" s="612" t="s">
        <v>1429</v>
      </c>
      <c r="D413" s="612" t="s">
        <v>1431</v>
      </c>
      <c r="E413" s="612" t="s">
        <v>1634</v>
      </c>
      <c r="F413" s="612" t="s">
        <v>1757</v>
      </c>
      <c r="G413" s="612" t="s">
        <v>1532</v>
      </c>
      <c r="H413" s="612"/>
      <c r="I413" s="612"/>
      <c r="J413" s="627" t="s">
        <v>1191</v>
      </c>
      <c r="K413" s="628" t="s">
        <v>1759</v>
      </c>
      <c r="L413" s="629" t="s">
        <v>5115</v>
      </c>
      <c r="M413" s="630"/>
      <c r="N413" s="670"/>
      <c r="O413" s="629"/>
      <c r="P413" s="629"/>
      <c r="Q413" s="629"/>
      <c r="R413" s="631"/>
      <c r="S413" s="632" t="s">
        <v>1821</v>
      </c>
      <c r="T413" s="633" t="s">
        <v>1821</v>
      </c>
      <c r="U413" s="977" t="s">
        <v>1821</v>
      </c>
      <c r="V413" s="634" t="s">
        <v>1821</v>
      </c>
    </row>
    <row r="414" spans="2:22" outlineLevel="1">
      <c r="B414" s="612" t="s">
        <v>1380</v>
      </c>
      <c r="C414" s="612" t="s">
        <v>1429</v>
      </c>
      <c r="D414" s="612" t="s">
        <v>1431</v>
      </c>
      <c r="E414" s="612" t="s">
        <v>1634</v>
      </c>
      <c r="F414" s="612" t="s">
        <v>1757</v>
      </c>
      <c r="G414" s="612" t="s">
        <v>1434</v>
      </c>
      <c r="H414" s="612"/>
      <c r="I414" s="612"/>
      <c r="J414" s="627" t="s">
        <v>1191</v>
      </c>
      <c r="K414" s="628" t="s">
        <v>1760</v>
      </c>
      <c r="L414" s="629" t="s">
        <v>5116</v>
      </c>
      <c r="M414" s="630"/>
      <c r="N414" s="670"/>
      <c r="O414" s="629"/>
      <c r="P414" s="629"/>
      <c r="Q414" s="629"/>
      <c r="R414" s="631"/>
      <c r="S414" s="632" t="s">
        <v>1821</v>
      </c>
      <c r="T414" s="633" t="s">
        <v>1821</v>
      </c>
      <c r="U414" s="977" t="s">
        <v>1821</v>
      </c>
      <c r="V414" s="634" t="s">
        <v>1821</v>
      </c>
    </row>
    <row r="415" spans="2:22" outlineLevel="1">
      <c r="B415" s="612" t="s">
        <v>1380</v>
      </c>
      <c r="C415" s="612" t="s">
        <v>1429</v>
      </c>
      <c r="D415" s="612" t="s">
        <v>1431</v>
      </c>
      <c r="E415" s="612" t="s">
        <v>1634</v>
      </c>
      <c r="F415" s="612" t="s">
        <v>1757</v>
      </c>
      <c r="G415" s="612" t="s">
        <v>1535</v>
      </c>
      <c r="H415" s="612"/>
      <c r="I415" s="612"/>
      <c r="J415" s="627" t="s">
        <v>1191</v>
      </c>
      <c r="K415" s="628" t="s">
        <v>1761</v>
      </c>
      <c r="L415" s="629" t="s">
        <v>5117</v>
      </c>
      <c r="M415" s="630" t="s">
        <v>1382</v>
      </c>
      <c r="N415" s="670"/>
      <c r="O415" s="629"/>
      <c r="P415" s="629"/>
      <c r="Q415" s="629"/>
      <c r="R415" s="631"/>
      <c r="S415" s="632" t="s">
        <v>1821</v>
      </c>
      <c r="T415" s="633" t="s">
        <v>1821</v>
      </c>
      <c r="U415" s="977" t="s">
        <v>1821</v>
      </c>
      <c r="V415" s="634" t="s">
        <v>1821</v>
      </c>
    </row>
    <row r="416" spans="2:22" outlineLevel="1">
      <c r="B416" s="612" t="s">
        <v>1380</v>
      </c>
      <c r="C416" s="612" t="s">
        <v>1429</v>
      </c>
      <c r="D416" s="612" t="s">
        <v>1431</v>
      </c>
      <c r="E416" s="612" t="s">
        <v>1634</v>
      </c>
      <c r="F416" s="612" t="s">
        <v>1757</v>
      </c>
      <c r="G416" s="612" t="s">
        <v>1535</v>
      </c>
      <c r="H416" s="612" t="s">
        <v>1537</v>
      </c>
      <c r="I416" s="612"/>
      <c r="J416" s="627" t="s">
        <v>1176</v>
      </c>
      <c r="K416" s="628" t="s">
        <v>1762</v>
      </c>
      <c r="L416" s="629" t="s">
        <v>5118</v>
      </c>
      <c r="M416" s="630"/>
      <c r="N416" s="670"/>
      <c r="O416" s="629"/>
      <c r="P416" s="629"/>
      <c r="Q416" s="629"/>
      <c r="R416" s="631"/>
      <c r="S416" s="632" t="s">
        <v>1821</v>
      </c>
      <c r="T416" s="633" t="s">
        <v>1821</v>
      </c>
      <c r="U416" s="977" t="s">
        <v>1821</v>
      </c>
      <c r="V416" s="634" t="s">
        <v>1821</v>
      </c>
    </row>
    <row r="417" spans="2:22" outlineLevel="1">
      <c r="B417" s="612" t="s">
        <v>1380</v>
      </c>
      <c r="C417" s="612" t="s">
        <v>1429</v>
      </c>
      <c r="D417" s="612" t="s">
        <v>1431</v>
      </c>
      <c r="E417" s="612" t="s">
        <v>1634</v>
      </c>
      <c r="F417" s="612" t="s">
        <v>1757</v>
      </c>
      <c r="G417" s="612" t="s">
        <v>1535</v>
      </c>
      <c r="H417" s="612" t="s">
        <v>1537</v>
      </c>
      <c r="I417" s="639" t="s">
        <v>1402</v>
      </c>
      <c r="J417" s="627" t="s">
        <v>1176</v>
      </c>
      <c r="K417" s="628" t="s">
        <v>1763</v>
      </c>
      <c r="L417" s="629" t="s">
        <v>5119</v>
      </c>
      <c r="M417" s="630" t="s">
        <v>1404</v>
      </c>
      <c r="N417" s="670"/>
      <c r="O417" s="629"/>
      <c r="P417" s="629"/>
      <c r="Q417" s="629"/>
      <c r="R417" s="631"/>
      <c r="S417" s="632" t="s">
        <v>1821</v>
      </c>
      <c r="T417" s="633" t="s">
        <v>1821</v>
      </c>
      <c r="U417" s="977" t="s">
        <v>1821</v>
      </c>
      <c r="V417" s="634" t="s">
        <v>1821</v>
      </c>
    </row>
    <row r="418" spans="2:22" outlineLevel="1">
      <c r="B418" s="612" t="s">
        <v>1380</v>
      </c>
      <c r="C418" s="612" t="s">
        <v>1429</v>
      </c>
      <c r="D418" s="612" t="s">
        <v>1431</v>
      </c>
      <c r="E418" s="612" t="s">
        <v>1764</v>
      </c>
      <c r="F418" s="612"/>
      <c r="G418" s="612"/>
      <c r="H418" s="612"/>
      <c r="I418" s="612"/>
      <c r="J418" s="627" t="s">
        <v>1176</v>
      </c>
      <c r="K418" s="628" t="s">
        <v>1765</v>
      </c>
      <c r="L418" s="629" t="s">
        <v>4338</v>
      </c>
      <c r="M418" s="630" t="s">
        <v>1382</v>
      </c>
      <c r="N418" s="1119" t="s">
        <v>5620</v>
      </c>
      <c r="O418" s="629" t="s">
        <v>1176</v>
      </c>
      <c r="P418" s="629" t="s">
        <v>41</v>
      </c>
      <c r="Q418" s="629" t="s">
        <v>1382</v>
      </c>
      <c r="R418" s="781" t="s">
        <v>5933</v>
      </c>
      <c r="S418" s="632" t="s">
        <v>41</v>
      </c>
      <c r="T418" s="633" t="s">
        <v>1176</v>
      </c>
      <c r="U418" s="977" t="s">
        <v>1176</v>
      </c>
      <c r="V418" s="634" t="s">
        <v>1821</v>
      </c>
    </row>
    <row r="419" spans="2:22" outlineLevel="1">
      <c r="B419" s="612" t="s">
        <v>1380</v>
      </c>
      <c r="C419" s="612" t="s">
        <v>1429</v>
      </c>
      <c r="D419" s="612" t="s">
        <v>1431</v>
      </c>
      <c r="E419" s="612" t="s">
        <v>1764</v>
      </c>
      <c r="F419" s="612" t="s">
        <v>1766</v>
      </c>
      <c r="G419" s="612"/>
      <c r="H419" s="612"/>
      <c r="I419" s="612"/>
      <c r="J419" s="627" t="s">
        <v>1300</v>
      </c>
      <c r="K419" s="628" t="s">
        <v>1767</v>
      </c>
      <c r="L419" s="629" t="s">
        <v>4131</v>
      </c>
      <c r="M419" s="630" t="s">
        <v>1382</v>
      </c>
      <c r="N419" s="1119" t="s">
        <v>5621</v>
      </c>
      <c r="O419" s="629" t="s">
        <v>1176</v>
      </c>
      <c r="P419" s="629" t="s">
        <v>41</v>
      </c>
      <c r="Q419" s="629" t="s">
        <v>1382</v>
      </c>
      <c r="R419" s="781" t="s">
        <v>8512</v>
      </c>
      <c r="S419" s="632" t="s">
        <v>1767</v>
      </c>
      <c r="T419" s="633" t="s">
        <v>1300</v>
      </c>
      <c r="U419" s="977" t="s">
        <v>1821</v>
      </c>
      <c r="V419" s="634" t="s">
        <v>4131</v>
      </c>
    </row>
    <row r="420" spans="2:22" outlineLevel="1">
      <c r="B420" s="612" t="s">
        <v>1380</v>
      </c>
      <c r="C420" s="612" t="s">
        <v>1429</v>
      </c>
      <c r="D420" s="612" t="s">
        <v>1431</v>
      </c>
      <c r="E420" s="612" t="s">
        <v>1764</v>
      </c>
      <c r="F420" s="612" t="s">
        <v>1766</v>
      </c>
      <c r="G420" s="612" t="s">
        <v>1615</v>
      </c>
      <c r="H420" s="612"/>
      <c r="I420" s="612"/>
      <c r="J420" s="627" t="s">
        <v>1191</v>
      </c>
      <c r="K420" s="628" t="s">
        <v>1768</v>
      </c>
      <c r="L420" s="629" t="s">
        <v>4303</v>
      </c>
      <c r="M420" s="630"/>
      <c r="N420" s="670"/>
      <c r="O420" s="629"/>
      <c r="P420" s="629"/>
      <c r="Q420" s="629"/>
      <c r="R420" s="631"/>
      <c r="S420" s="632" t="s">
        <v>1821</v>
      </c>
      <c r="T420" s="633" t="s">
        <v>1821</v>
      </c>
      <c r="U420" s="977" t="s">
        <v>1821</v>
      </c>
      <c r="V420" s="634" t="s">
        <v>1821</v>
      </c>
    </row>
    <row r="421" spans="2:22" outlineLevel="1">
      <c r="B421" s="612" t="s">
        <v>1380</v>
      </c>
      <c r="C421" s="612" t="s">
        <v>1429</v>
      </c>
      <c r="D421" s="612" t="s">
        <v>1431</v>
      </c>
      <c r="E421" s="612" t="s">
        <v>1764</v>
      </c>
      <c r="F421" s="612" t="s">
        <v>1766</v>
      </c>
      <c r="G421" s="612" t="s">
        <v>1398</v>
      </c>
      <c r="H421" s="612"/>
      <c r="I421" s="612"/>
      <c r="J421" s="627" t="s">
        <v>1176</v>
      </c>
      <c r="K421" s="628" t="s">
        <v>1769</v>
      </c>
      <c r="L421" s="629" t="s">
        <v>5120</v>
      </c>
      <c r="M421" s="664" t="s">
        <v>1618</v>
      </c>
      <c r="N421" s="670" t="s">
        <v>5120</v>
      </c>
      <c r="O421" s="629" t="s">
        <v>1176</v>
      </c>
      <c r="P421" s="629" t="s">
        <v>41</v>
      </c>
      <c r="Q421" s="635" t="s">
        <v>1618</v>
      </c>
      <c r="R421" s="631"/>
      <c r="S421" s="632" t="s">
        <v>41</v>
      </c>
      <c r="T421" s="633" t="s">
        <v>1176</v>
      </c>
      <c r="U421" s="977" t="s">
        <v>1821</v>
      </c>
      <c r="V421" s="634" t="s">
        <v>1821</v>
      </c>
    </row>
    <row r="422" spans="2:22" outlineLevel="1">
      <c r="B422" s="612" t="s">
        <v>1380</v>
      </c>
      <c r="C422" s="612" t="s">
        <v>1429</v>
      </c>
      <c r="D422" s="612" t="s">
        <v>1431</v>
      </c>
      <c r="E422" s="612" t="s">
        <v>1764</v>
      </c>
      <c r="F422" s="612" t="s">
        <v>1766</v>
      </c>
      <c r="G422" s="612" t="s">
        <v>1619</v>
      </c>
      <c r="H422" s="612"/>
      <c r="I422" s="612"/>
      <c r="J422" s="627" t="s">
        <v>1191</v>
      </c>
      <c r="K422" s="628" t="s">
        <v>1770</v>
      </c>
      <c r="L422" s="629" t="s">
        <v>4120</v>
      </c>
      <c r="M422" s="630"/>
      <c r="N422" s="670"/>
      <c r="O422" s="629"/>
      <c r="P422" s="629"/>
      <c r="Q422" s="629"/>
      <c r="R422" s="631"/>
      <c r="S422" s="632" t="s">
        <v>7254</v>
      </c>
      <c r="T422" s="633" t="s">
        <v>1191</v>
      </c>
      <c r="U422" s="977" t="s">
        <v>1821</v>
      </c>
      <c r="V422" s="634" t="s">
        <v>7434</v>
      </c>
    </row>
    <row r="423" spans="2:22" ht="60" outlineLevel="1">
      <c r="B423" s="612" t="s">
        <v>1380</v>
      </c>
      <c r="C423" s="612" t="s">
        <v>1429</v>
      </c>
      <c r="D423" s="612" t="s">
        <v>1431</v>
      </c>
      <c r="E423" s="612" t="s">
        <v>1764</v>
      </c>
      <c r="F423" s="612" t="s">
        <v>1766</v>
      </c>
      <c r="G423" s="612" t="s">
        <v>1621</v>
      </c>
      <c r="H423" s="612"/>
      <c r="I423" s="612"/>
      <c r="J423" s="627" t="s">
        <v>1176</v>
      </c>
      <c r="K423" s="628" t="s">
        <v>1771</v>
      </c>
      <c r="L423" s="629" t="s">
        <v>4132</v>
      </c>
      <c r="M423" s="630" t="s">
        <v>1284</v>
      </c>
      <c r="N423" s="670" t="s">
        <v>5361</v>
      </c>
      <c r="O423" s="629" t="s">
        <v>1176</v>
      </c>
      <c r="P423" s="637" t="s">
        <v>2892</v>
      </c>
      <c r="Q423" s="638" t="s">
        <v>5740</v>
      </c>
      <c r="R423" s="631" t="s">
        <v>5526</v>
      </c>
      <c r="S423" s="632" t="s">
        <v>1771</v>
      </c>
      <c r="T423" s="633" t="s">
        <v>1176</v>
      </c>
      <c r="U423" s="977" t="s">
        <v>1821</v>
      </c>
      <c r="V423" s="634" t="s">
        <v>4132</v>
      </c>
    </row>
    <row r="424" spans="2:22" outlineLevel="1">
      <c r="B424" s="612" t="s">
        <v>1380</v>
      </c>
      <c r="C424" s="612" t="s">
        <v>1429</v>
      </c>
      <c r="D424" s="612" t="s">
        <v>1431</v>
      </c>
      <c r="E424" s="612" t="s">
        <v>1764</v>
      </c>
      <c r="F424" s="612" t="s">
        <v>1766</v>
      </c>
      <c r="G424" s="612" t="s">
        <v>1623</v>
      </c>
      <c r="H424" s="612"/>
      <c r="I424" s="612"/>
      <c r="J424" s="627" t="s">
        <v>1191</v>
      </c>
      <c r="K424" s="628" t="s">
        <v>1772</v>
      </c>
      <c r="L424" s="629" t="s">
        <v>4122</v>
      </c>
      <c r="M424" s="630"/>
      <c r="N424" s="670"/>
      <c r="O424" s="629"/>
      <c r="P424" s="629"/>
      <c r="Q424" s="629"/>
      <c r="R424" s="631"/>
      <c r="S424" s="632" t="s">
        <v>7255</v>
      </c>
      <c r="T424" s="633" t="s">
        <v>1191</v>
      </c>
      <c r="U424" s="977" t="s">
        <v>1821</v>
      </c>
      <c r="V424" s="634" t="s">
        <v>7435</v>
      </c>
    </row>
    <row r="425" spans="2:22" outlineLevel="1">
      <c r="B425" s="612" t="s">
        <v>1380</v>
      </c>
      <c r="C425" s="612" t="s">
        <v>1429</v>
      </c>
      <c r="D425" s="612" t="s">
        <v>1431</v>
      </c>
      <c r="E425" s="612" t="s">
        <v>1764</v>
      </c>
      <c r="F425" s="612" t="s">
        <v>1766</v>
      </c>
      <c r="G425" s="612" t="s">
        <v>2571</v>
      </c>
      <c r="H425" s="612"/>
      <c r="I425" s="612"/>
      <c r="J425" s="627" t="s">
        <v>1191</v>
      </c>
      <c r="K425" s="628" t="s">
        <v>6451</v>
      </c>
      <c r="L425" s="629" t="s">
        <v>6478</v>
      </c>
      <c r="M425" s="630" t="s">
        <v>6477</v>
      </c>
      <c r="N425" s="670"/>
      <c r="O425" s="629"/>
      <c r="P425" s="629"/>
      <c r="Q425" s="629"/>
      <c r="R425" s="631"/>
      <c r="S425" s="632" t="s">
        <v>7256</v>
      </c>
      <c r="T425" s="633" t="s">
        <v>1191</v>
      </c>
      <c r="U425" s="977" t="s">
        <v>1821</v>
      </c>
      <c r="V425" s="634" t="s">
        <v>7516</v>
      </c>
    </row>
    <row r="426" spans="2:22" outlineLevel="1">
      <c r="B426" s="612" t="s">
        <v>1380</v>
      </c>
      <c r="C426" s="612" t="s">
        <v>1429</v>
      </c>
      <c r="D426" s="612" t="s">
        <v>1431</v>
      </c>
      <c r="E426" s="612" t="s">
        <v>1764</v>
      </c>
      <c r="F426" s="612" t="s">
        <v>1766</v>
      </c>
      <c r="G426" s="612" t="s">
        <v>1625</v>
      </c>
      <c r="H426" s="612"/>
      <c r="I426" s="612"/>
      <c r="J426" s="627" t="s">
        <v>1191</v>
      </c>
      <c r="K426" s="628" t="s">
        <v>1773</v>
      </c>
      <c r="L426" s="629" t="s">
        <v>4133</v>
      </c>
      <c r="M426" s="630"/>
      <c r="N426" s="670" t="s">
        <v>3910</v>
      </c>
      <c r="O426" s="629" t="s">
        <v>1176</v>
      </c>
      <c r="P426" s="637" t="s">
        <v>2891</v>
      </c>
      <c r="Q426" s="629" t="s">
        <v>789</v>
      </c>
      <c r="R426" s="631" t="s">
        <v>8513</v>
      </c>
      <c r="S426" s="632" t="s">
        <v>1773</v>
      </c>
      <c r="T426" s="633" t="s">
        <v>1191</v>
      </c>
      <c r="U426" s="977" t="s">
        <v>1821</v>
      </c>
      <c r="V426" s="634" t="s">
        <v>4133</v>
      </c>
    </row>
    <row r="427" spans="2:22" outlineLevel="1">
      <c r="B427" s="612" t="s">
        <v>1380</v>
      </c>
      <c r="C427" s="612" t="s">
        <v>1429</v>
      </c>
      <c r="D427" s="612" t="s">
        <v>1431</v>
      </c>
      <c r="E427" s="612" t="s">
        <v>1764</v>
      </c>
      <c r="F427" s="612" t="s">
        <v>1774</v>
      </c>
      <c r="G427" s="612"/>
      <c r="H427" s="612"/>
      <c r="I427" s="612"/>
      <c r="J427" s="627" t="s">
        <v>1191</v>
      </c>
      <c r="K427" s="628" t="s">
        <v>1355</v>
      </c>
      <c r="L427" s="629" t="s">
        <v>4134</v>
      </c>
      <c r="M427" s="630" t="s">
        <v>1382</v>
      </c>
      <c r="N427" s="670"/>
      <c r="O427" s="629"/>
      <c r="P427" s="629"/>
      <c r="Q427" s="629"/>
      <c r="R427" s="631"/>
      <c r="S427" s="632" t="s">
        <v>1355</v>
      </c>
      <c r="T427" s="633" t="s">
        <v>1191</v>
      </c>
      <c r="U427" s="977" t="s">
        <v>1191</v>
      </c>
      <c r="V427" s="634" t="s">
        <v>7481</v>
      </c>
    </row>
    <row r="428" spans="2:22" outlineLevel="1">
      <c r="B428" s="612" t="s">
        <v>1380</v>
      </c>
      <c r="C428" s="612" t="s">
        <v>1429</v>
      </c>
      <c r="D428" s="612" t="s">
        <v>1431</v>
      </c>
      <c r="E428" s="612" t="s">
        <v>1764</v>
      </c>
      <c r="F428" s="612" t="s">
        <v>1774</v>
      </c>
      <c r="G428" s="612" t="s">
        <v>1775</v>
      </c>
      <c r="H428" s="612"/>
      <c r="I428" s="612"/>
      <c r="J428" s="627" t="s">
        <v>1191</v>
      </c>
      <c r="K428" s="628" t="s">
        <v>1776</v>
      </c>
      <c r="L428" s="629" t="s">
        <v>5121</v>
      </c>
      <c r="M428" s="630" t="s">
        <v>1382</v>
      </c>
      <c r="N428" s="670"/>
      <c r="O428" s="629"/>
      <c r="P428" s="629"/>
      <c r="Q428" s="629"/>
      <c r="R428" s="631"/>
      <c r="S428" s="632" t="s">
        <v>41</v>
      </c>
      <c r="T428" s="633" t="s">
        <v>1191</v>
      </c>
      <c r="U428" s="977" t="s">
        <v>1191</v>
      </c>
      <c r="V428" s="634" t="s">
        <v>1821</v>
      </c>
    </row>
    <row r="429" spans="2:22" outlineLevel="1">
      <c r="B429" s="612" t="s">
        <v>1380</v>
      </c>
      <c r="C429" s="612" t="s">
        <v>1429</v>
      </c>
      <c r="D429" s="612" t="s">
        <v>1431</v>
      </c>
      <c r="E429" s="612" t="s">
        <v>1764</v>
      </c>
      <c r="F429" s="612" t="s">
        <v>1774</v>
      </c>
      <c r="G429" s="612" t="s">
        <v>1775</v>
      </c>
      <c r="H429" s="612" t="s">
        <v>1401</v>
      </c>
      <c r="I429" s="612"/>
      <c r="J429" s="627" t="s">
        <v>1176</v>
      </c>
      <c r="K429" s="628" t="s">
        <v>1357</v>
      </c>
      <c r="L429" s="629" t="s">
        <v>5122</v>
      </c>
      <c r="M429" s="630"/>
      <c r="N429" s="670"/>
      <c r="O429" s="629"/>
      <c r="P429" s="629"/>
      <c r="Q429" s="629"/>
      <c r="R429" s="631"/>
      <c r="S429" s="632" t="s">
        <v>1357</v>
      </c>
      <c r="T429" s="633" t="s">
        <v>1176</v>
      </c>
      <c r="U429" s="977" t="s">
        <v>1176</v>
      </c>
      <c r="V429" s="634" t="s">
        <v>7482</v>
      </c>
    </row>
    <row r="430" spans="2:22" outlineLevel="1">
      <c r="B430" s="612" t="s">
        <v>1380</v>
      </c>
      <c r="C430" s="612" t="s">
        <v>1429</v>
      </c>
      <c r="D430" s="612" t="s">
        <v>1431</v>
      </c>
      <c r="E430" s="612" t="s">
        <v>1764</v>
      </c>
      <c r="F430" s="612" t="s">
        <v>1774</v>
      </c>
      <c r="G430" s="612" t="s">
        <v>1775</v>
      </c>
      <c r="H430" s="612" t="s">
        <v>1401</v>
      </c>
      <c r="I430" s="639" t="s">
        <v>1402</v>
      </c>
      <c r="J430" s="627" t="s">
        <v>1176</v>
      </c>
      <c r="K430" s="628" t="s">
        <v>1777</v>
      </c>
      <c r="L430" s="629" t="s">
        <v>5123</v>
      </c>
      <c r="M430" s="630" t="s">
        <v>1404</v>
      </c>
      <c r="N430" s="670"/>
      <c r="O430" s="629"/>
      <c r="P430" s="629"/>
      <c r="Q430" s="629"/>
      <c r="R430" s="631"/>
      <c r="S430" s="632" t="s">
        <v>6492</v>
      </c>
      <c r="T430" s="633" t="s">
        <v>1176</v>
      </c>
      <c r="U430" s="977" t="s">
        <v>1176</v>
      </c>
      <c r="V430" s="634" t="s">
        <v>8029</v>
      </c>
    </row>
    <row r="431" spans="2:22" outlineLevel="1">
      <c r="B431" s="612" t="s">
        <v>1380</v>
      </c>
      <c r="C431" s="612" t="s">
        <v>1429</v>
      </c>
      <c r="D431" s="612" t="s">
        <v>1431</v>
      </c>
      <c r="E431" s="612" t="s">
        <v>1764</v>
      </c>
      <c r="F431" s="612" t="s">
        <v>1774</v>
      </c>
      <c r="G431" s="612" t="s">
        <v>1778</v>
      </c>
      <c r="H431" s="612"/>
      <c r="I431" s="612"/>
      <c r="J431" s="627" t="s">
        <v>1191</v>
      </c>
      <c r="K431" s="628" t="s">
        <v>1779</v>
      </c>
      <c r="L431" s="629" t="s">
        <v>5124</v>
      </c>
      <c r="M431" s="630" t="s">
        <v>1382</v>
      </c>
      <c r="N431" s="670"/>
      <c r="O431" s="629"/>
      <c r="P431" s="629"/>
      <c r="Q431" s="629"/>
      <c r="R431" s="631"/>
      <c r="S431" s="632" t="s">
        <v>41</v>
      </c>
      <c r="T431" s="633" t="s">
        <v>1191</v>
      </c>
      <c r="U431" s="977" t="s">
        <v>1191</v>
      </c>
      <c r="V431" s="634" t="s">
        <v>1821</v>
      </c>
    </row>
    <row r="432" spans="2:22" outlineLevel="1">
      <c r="B432" s="612" t="s">
        <v>1380</v>
      </c>
      <c r="C432" s="612" t="s">
        <v>1429</v>
      </c>
      <c r="D432" s="612" t="s">
        <v>1431</v>
      </c>
      <c r="E432" s="612" t="s">
        <v>1764</v>
      </c>
      <c r="F432" s="612" t="s">
        <v>1774</v>
      </c>
      <c r="G432" s="612" t="s">
        <v>1778</v>
      </c>
      <c r="H432" s="612" t="s">
        <v>1401</v>
      </c>
      <c r="I432" s="612"/>
      <c r="J432" s="627" t="s">
        <v>1176</v>
      </c>
      <c r="K432" s="628" t="s">
        <v>1358</v>
      </c>
      <c r="L432" s="629" t="s">
        <v>5125</v>
      </c>
      <c r="M432" s="630"/>
      <c r="N432" s="670"/>
      <c r="O432" s="629"/>
      <c r="P432" s="629"/>
      <c r="Q432" s="629"/>
      <c r="R432" s="631"/>
      <c r="S432" s="632" t="s">
        <v>1358</v>
      </c>
      <c r="T432" s="633" t="s">
        <v>1176</v>
      </c>
      <c r="U432" s="977" t="s">
        <v>1176</v>
      </c>
      <c r="V432" s="634" t="s">
        <v>7483</v>
      </c>
    </row>
    <row r="433" spans="2:22" outlineLevel="1">
      <c r="B433" s="612" t="s">
        <v>1380</v>
      </c>
      <c r="C433" s="612" t="s">
        <v>1429</v>
      </c>
      <c r="D433" s="612" t="s">
        <v>1431</v>
      </c>
      <c r="E433" s="612" t="s">
        <v>1764</v>
      </c>
      <c r="F433" s="612" t="s">
        <v>1774</v>
      </c>
      <c r="G433" s="612" t="s">
        <v>1778</v>
      </c>
      <c r="H433" s="612" t="s">
        <v>1401</v>
      </c>
      <c r="I433" s="639" t="s">
        <v>1402</v>
      </c>
      <c r="J433" s="627" t="s">
        <v>1176</v>
      </c>
      <c r="K433" s="628" t="s">
        <v>1780</v>
      </c>
      <c r="L433" s="629" t="s">
        <v>5126</v>
      </c>
      <c r="M433" s="630" t="s">
        <v>1404</v>
      </c>
      <c r="N433" s="670"/>
      <c r="O433" s="629"/>
      <c r="P433" s="629"/>
      <c r="Q433" s="629"/>
      <c r="R433" s="631"/>
      <c r="S433" s="632" t="s">
        <v>6493</v>
      </c>
      <c r="T433" s="633" t="s">
        <v>1176</v>
      </c>
      <c r="U433" s="977" t="s">
        <v>1176</v>
      </c>
      <c r="V433" s="634" t="s">
        <v>8030</v>
      </c>
    </row>
    <row r="434" spans="2:22" ht="48" outlineLevel="1">
      <c r="B434" s="612" t="s">
        <v>1380</v>
      </c>
      <c r="C434" s="612" t="s">
        <v>1429</v>
      </c>
      <c r="D434" s="612" t="s">
        <v>1431</v>
      </c>
      <c r="E434" s="612" t="s">
        <v>1764</v>
      </c>
      <c r="F434" s="612" t="s">
        <v>1781</v>
      </c>
      <c r="G434" s="612"/>
      <c r="H434" s="612"/>
      <c r="I434" s="612"/>
      <c r="J434" s="627" t="s">
        <v>1195</v>
      </c>
      <c r="K434" s="628" t="s">
        <v>1359</v>
      </c>
      <c r="L434" s="629" t="s">
        <v>4135</v>
      </c>
      <c r="M434" s="630" t="s">
        <v>1382</v>
      </c>
      <c r="N434" s="1119" t="s">
        <v>5634</v>
      </c>
      <c r="O434" s="629" t="s">
        <v>1191</v>
      </c>
      <c r="P434" s="629" t="s">
        <v>41</v>
      </c>
      <c r="Q434" s="629" t="s">
        <v>1382</v>
      </c>
      <c r="R434" s="631" t="s">
        <v>6092</v>
      </c>
      <c r="S434" s="632" t="s">
        <v>1359</v>
      </c>
      <c r="T434" s="633" t="s">
        <v>1195</v>
      </c>
      <c r="U434" s="977" t="s">
        <v>1195</v>
      </c>
      <c r="V434" s="634" t="s">
        <v>4135</v>
      </c>
    </row>
    <row r="435" spans="2:22" outlineLevel="1">
      <c r="B435" s="612" t="s">
        <v>1380</v>
      </c>
      <c r="C435" s="612" t="s">
        <v>1429</v>
      </c>
      <c r="D435" s="612" t="s">
        <v>1431</v>
      </c>
      <c r="E435" s="612" t="s">
        <v>1764</v>
      </c>
      <c r="F435" s="612" t="s">
        <v>1781</v>
      </c>
      <c r="G435" s="612" t="s">
        <v>1589</v>
      </c>
      <c r="H435" s="612"/>
      <c r="I435" s="612"/>
      <c r="J435" s="627" t="s">
        <v>1176</v>
      </c>
      <c r="K435" s="628" t="s">
        <v>1782</v>
      </c>
      <c r="L435" s="629" t="s">
        <v>4339</v>
      </c>
      <c r="M435" s="630" t="s">
        <v>1382</v>
      </c>
      <c r="N435" s="1119" t="s">
        <v>5615</v>
      </c>
      <c r="O435" s="629" t="s">
        <v>1176</v>
      </c>
      <c r="P435" s="629" t="s">
        <v>41</v>
      </c>
      <c r="Q435" s="629" t="s">
        <v>1382</v>
      </c>
      <c r="R435" s="782" t="s">
        <v>8508</v>
      </c>
      <c r="S435" s="632" t="s">
        <v>41</v>
      </c>
      <c r="T435" s="633" t="s">
        <v>1176</v>
      </c>
      <c r="U435" s="977" t="s">
        <v>1176</v>
      </c>
      <c r="V435" s="634" t="s">
        <v>1821</v>
      </c>
    </row>
    <row r="436" spans="2:22" outlineLevel="1">
      <c r="B436" s="612" t="s">
        <v>1380</v>
      </c>
      <c r="C436" s="612" t="s">
        <v>1429</v>
      </c>
      <c r="D436" s="612" t="s">
        <v>1431</v>
      </c>
      <c r="E436" s="612" t="s">
        <v>1764</v>
      </c>
      <c r="F436" s="612" t="s">
        <v>1781</v>
      </c>
      <c r="G436" s="612" t="s">
        <v>1589</v>
      </c>
      <c r="H436" s="612" t="s">
        <v>1386</v>
      </c>
      <c r="I436" s="612"/>
      <c r="J436" s="627" t="s">
        <v>1176</v>
      </c>
      <c r="K436" s="628" t="s">
        <v>1783</v>
      </c>
      <c r="L436" s="629" t="s">
        <v>4323</v>
      </c>
      <c r="M436" s="664" t="s">
        <v>1784</v>
      </c>
      <c r="N436" s="670" t="s">
        <v>5616</v>
      </c>
      <c r="O436" s="629" t="s">
        <v>1176</v>
      </c>
      <c r="P436" s="629" t="s">
        <v>41</v>
      </c>
      <c r="Q436" s="629" t="s">
        <v>5743</v>
      </c>
      <c r="R436" s="631" t="s">
        <v>8509</v>
      </c>
      <c r="S436" s="632" t="s">
        <v>41</v>
      </c>
      <c r="T436" s="633" t="s">
        <v>1176</v>
      </c>
      <c r="U436" s="977" t="s">
        <v>1176</v>
      </c>
      <c r="V436" s="634" t="s">
        <v>1821</v>
      </c>
    </row>
    <row r="437" spans="2:22" ht="24" outlineLevel="1">
      <c r="B437" s="612" t="s">
        <v>1380</v>
      </c>
      <c r="C437" s="612" t="s">
        <v>1429</v>
      </c>
      <c r="D437" s="612" t="s">
        <v>1431</v>
      </c>
      <c r="E437" s="612" t="s">
        <v>1764</v>
      </c>
      <c r="F437" s="612" t="s">
        <v>1781</v>
      </c>
      <c r="G437" s="612" t="s">
        <v>1592</v>
      </c>
      <c r="H437" s="612"/>
      <c r="I437" s="612"/>
      <c r="J437" s="627" t="s">
        <v>1191</v>
      </c>
      <c r="K437" s="628" t="s">
        <v>1785</v>
      </c>
      <c r="L437" s="629" t="s">
        <v>4136</v>
      </c>
      <c r="M437" s="630"/>
      <c r="N437" s="670" t="s">
        <v>3915</v>
      </c>
      <c r="O437" s="629" t="s">
        <v>1191</v>
      </c>
      <c r="P437" s="642" t="s">
        <v>2895</v>
      </c>
      <c r="Q437" s="629" t="s">
        <v>794</v>
      </c>
      <c r="R437" s="641" t="s">
        <v>5934</v>
      </c>
      <c r="S437" s="632" t="s">
        <v>1785</v>
      </c>
      <c r="T437" s="633" t="s">
        <v>1191</v>
      </c>
      <c r="U437" s="977" t="s">
        <v>1821</v>
      </c>
      <c r="V437" s="634" t="s">
        <v>4136</v>
      </c>
    </row>
    <row r="438" spans="2:22" ht="36" outlineLevel="1">
      <c r="B438" s="612" t="s">
        <v>1380</v>
      </c>
      <c r="C438" s="612" t="s">
        <v>1429</v>
      </c>
      <c r="D438" s="612" t="s">
        <v>1431</v>
      </c>
      <c r="E438" s="612" t="s">
        <v>1764</v>
      </c>
      <c r="F438" s="612" t="s">
        <v>1781</v>
      </c>
      <c r="G438" s="612" t="s">
        <v>1594</v>
      </c>
      <c r="H438" s="612"/>
      <c r="I438" s="612"/>
      <c r="J438" s="627" t="s">
        <v>1191</v>
      </c>
      <c r="K438" s="628" t="s">
        <v>1786</v>
      </c>
      <c r="L438" s="629" t="s">
        <v>4137</v>
      </c>
      <c r="M438" s="630"/>
      <c r="N438" s="670" t="s">
        <v>3916</v>
      </c>
      <c r="O438" s="629" t="s">
        <v>1191</v>
      </c>
      <c r="P438" s="642" t="s">
        <v>2896</v>
      </c>
      <c r="Q438" s="629" t="s">
        <v>790</v>
      </c>
      <c r="R438" s="641" t="s">
        <v>5935</v>
      </c>
      <c r="S438" s="632" t="s">
        <v>1786</v>
      </c>
      <c r="T438" s="633" t="s">
        <v>1191</v>
      </c>
      <c r="U438" s="977" t="s">
        <v>1821</v>
      </c>
      <c r="V438" s="634" t="s">
        <v>4137</v>
      </c>
    </row>
    <row r="439" spans="2:22" ht="60" outlineLevel="1">
      <c r="B439" s="612" t="s">
        <v>1380</v>
      </c>
      <c r="C439" s="612" t="s">
        <v>1429</v>
      </c>
      <c r="D439" s="612" t="s">
        <v>1431</v>
      </c>
      <c r="E439" s="612" t="s">
        <v>1764</v>
      </c>
      <c r="F439" s="612" t="s">
        <v>1781</v>
      </c>
      <c r="G439" s="612" t="s">
        <v>1596</v>
      </c>
      <c r="H439" s="612"/>
      <c r="I439" s="612"/>
      <c r="J439" s="627" t="s">
        <v>1176</v>
      </c>
      <c r="K439" s="628" t="s">
        <v>1360</v>
      </c>
      <c r="L439" s="629" t="s">
        <v>4138</v>
      </c>
      <c r="M439" s="630"/>
      <c r="N439" s="670" t="s">
        <v>3966</v>
      </c>
      <c r="O439" s="629" t="s">
        <v>1176</v>
      </c>
      <c r="P439" s="642" t="s">
        <v>2897</v>
      </c>
      <c r="Q439" s="629" t="s">
        <v>790</v>
      </c>
      <c r="R439" s="631" t="s">
        <v>5940</v>
      </c>
      <c r="S439" s="632" t="s">
        <v>1360</v>
      </c>
      <c r="T439" s="633" t="s">
        <v>1176</v>
      </c>
      <c r="U439" s="977" t="s">
        <v>1176</v>
      </c>
      <c r="V439" s="634" t="s">
        <v>4138</v>
      </c>
    </row>
    <row r="440" spans="2:22" ht="108" outlineLevel="1">
      <c r="B440" s="612" t="s">
        <v>1380</v>
      </c>
      <c r="C440" s="612" t="s">
        <v>1429</v>
      </c>
      <c r="D440" s="612" t="s">
        <v>1431</v>
      </c>
      <c r="E440" s="612" t="s">
        <v>1764</v>
      </c>
      <c r="F440" s="612" t="s">
        <v>1781</v>
      </c>
      <c r="G440" s="612" t="s">
        <v>1597</v>
      </c>
      <c r="H440" s="612"/>
      <c r="I440" s="612"/>
      <c r="J440" s="627" t="s">
        <v>1191</v>
      </c>
      <c r="K440" s="628" t="s">
        <v>1787</v>
      </c>
      <c r="L440" s="629" t="s">
        <v>4139</v>
      </c>
      <c r="M440" s="630" t="s">
        <v>1599</v>
      </c>
      <c r="N440" s="670" t="s">
        <v>5362</v>
      </c>
      <c r="O440" s="629" t="s">
        <v>1191</v>
      </c>
      <c r="P440" s="642" t="s">
        <v>2894</v>
      </c>
      <c r="Q440" s="638" t="s">
        <v>5741</v>
      </c>
      <c r="R440" s="641" t="s">
        <v>6720</v>
      </c>
      <c r="S440" s="632" t="s">
        <v>1787</v>
      </c>
      <c r="T440" s="633" t="s">
        <v>1191</v>
      </c>
      <c r="U440" s="977" t="s">
        <v>1821</v>
      </c>
      <c r="V440" s="634" t="s">
        <v>4139</v>
      </c>
    </row>
    <row r="441" spans="2:22" outlineLevel="1">
      <c r="B441" s="612" t="s">
        <v>1380</v>
      </c>
      <c r="C441" s="612" t="s">
        <v>1429</v>
      </c>
      <c r="D441" s="612" t="s">
        <v>1431</v>
      </c>
      <c r="E441" s="612" t="s">
        <v>1764</v>
      </c>
      <c r="F441" s="612" t="s">
        <v>1781</v>
      </c>
      <c r="G441" s="612" t="s">
        <v>1600</v>
      </c>
      <c r="H441" s="612"/>
      <c r="I441" s="612"/>
      <c r="J441" s="627" t="s">
        <v>1191</v>
      </c>
      <c r="K441" s="628" t="s">
        <v>1788</v>
      </c>
      <c r="L441" s="629" t="s">
        <v>4140</v>
      </c>
      <c r="M441" s="630"/>
      <c r="N441" s="670" t="s">
        <v>6670</v>
      </c>
      <c r="O441" s="629" t="s">
        <v>1191</v>
      </c>
      <c r="P441" s="642" t="s">
        <v>6689</v>
      </c>
      <c r="Q441" s="629" t="s">
        <v>105</v>
      </c>
      <c r="R441" s="641" t="s">
        <v>6720</v>
      </c>
      <c r="S441" s="632" t="s">
        <v>1788</v>
      </c>
      <c r="T441" s="633" t="s">
        <v>1191</v>
      </c>
      <c r="U441" s="977" t="s">
        <v>1821</v>
      </c>
      <c r="V441" s="634" t="s">
        <v>4140</v>
      </c>
    </row>
    <row r="442" spans="2:22" ht="24" outlineLevel="1">
      <c r="B442" s="612" t="s">
        <v>1380</v>
      </c>
      <c r="C442" s="612" t="s">
        <v>1429</v>
      </c>
      <c r="D442" s="612" t="s">
        <v>1431</v>
      </c>
      <c r="E442" s="612" t="s">
        <v>1764</v>
      </c>
      <c r="F442" s="612" t="s">
        <v>1781</v>
      </c>
      <c r="G442" s="612"/>
      <c r="H442" s="612"/>
      <c r="I442" s="612"/>
      <c r="J442" s="627" t="s">
        <v>1195</v>
      </c>
      <c r="K442" s="628" t="s">
        <v>1359</v>
      </c>
      <c r="L442" s="629" t="s">
        <v>4135</v>
      </c>
      <c r="M442" s="630" t="s">
        <v>1382</v>
      </c>
      <c r="N442" s="1119" t="s">
        <v>5635</v>
      </c>
      <c r="O442" s="629" t="s">
        <v>1191</v>
      </c>
      <c r="P442" s="629" t="s">
        <v>41</v>
      </c>
      <c r="Q442" s="629" t="s">
        <v>1382</v>
      </c>
      <c r="R442" s="631" t="s">
        <v>6093</v>
      </c>
      <c r="S442" s="632" t="s">
        <v>1359</v>
      </c>
      <c r="T442" s="633" t="s">
        <v>1195</v>
      </c>
      <c r="U442" s="977" t="s">
        <v>1195</v>
      </c>
      <c r="V442" s="634" t="s">
        <v>4135</v>
      </c>
    </row>
    <row r="443" spans="2:22" outlineLevel="1">
      <c r="B443" s="612" t="s">
        <v>1380</v>
      </c>
      <c r="C443" s="612" t="s">
        <v>1429</v>
      </c>
      <c r="D443" s="612" t="s">
        <v>1431</v>
      </c>
      <c r="E443" s="612" t="s">
        <v>1764</v>
      </c>
      <c r="F443" s="612" t="s">
        <v>1781</v>
      </c>
      <c r="G443" s="612" t="s">
        <v>1589</v>
      </c>
      <c r="H443" s="612"/>
      <c r="I443" s="612"/>
      <c r="J443" s="627" t="s">
        <v>1176</v>
      </c>
      <c r="K443" s="628" t="s">
        <v>1782</v>
      </c>
      <c r="L443" s="629" t="s">
        <v>4339</v>
      </c>
      <c r="M443" s="630" t="s">
        <v>1382</v>
      </c>
      <c r="N443" s="1119" t="s">
        <v>5615</v>
      </c>
      <c r="O443" s="629" t="s">
        <v>1176</v>
      </c>
      <c r="P443" s="629" t="s">
        <v>41</v>
      </c>
      <c r="Q443" s="629" t="s">
        <v>1382</v>
      </c>
      <c r="R443" s="782" t="s">
        <v>8508</v>
      </c>
      <c r="S443" s="632" t="s">
        <v>41</v>
      </c>
      <c r="T443" s="633" t="s">
        <v>1176</v>
      </c>
      <c r="U443" s="977" t="s">
        <v>1176</v>
      </c>
      <c r="V443" s="634" t="s">
        <v>1821</v>
      </c>
    </row>
    <row r="444" spans="2:22" outlineLevel="1">
      <c r="B444" s="612" t="s">
        <v>1380</v>
      </c>
      <c r="C444" s="612" t="s">
        <v>1429</v>
      </c>
      <c r="D444" s="612" t="s">
        <v>1431</v>
      </c>
      <c r="E444" s="612" t="s">
        <v>1764</v>
      </c>
      <c r="F444" s="612" t="s">
        <v>1781</v>
      </c>
      <c r="G444" s="612" t="s">
        <v>1589</v>
      </c>
      <c r="H444" s="612" t="s">
        <v>1386</v>
      </c>
      <c r="I444" s="612"/>
      <c r="J444" s="627" t="s">
        <v>1176</v>
      </c>
      <c r="K444" s="628" t="s">
        <v>1783</v>
      </c>
      <c r="L444" s="629" t="s">
        <v>4323</v>
      </c>
      <c r="M444" s="664" t="s">
        <v>1784</v>
      </c>
      <c r="N444" s="670" t="s">
        <v>5616</v>
      </c>
      <c r="O444" s="629" t="s">
        <v>1176</v>
      </c>
      <c r="P444" s="629" t="s">
        <v>41</v>
      </c>
      <c r="Q444" s="629" t="s">
        <v>5743</v>
      </c>
      <c r="R444" s="631" t="s">
        <v>8509</v>
      </c>
      <c r="S444" s="632" t="s">
        <v>41</v>
      </c>
      <c r="T444" s="633" t="s">
        <v>1176</v>
      </c>
      <c r="U444" s="977" t="s">
        <v>1176</v>
      </c>
      <c r="V444" s="634" t="s">
        <v>1821</v>
      </c>
    </row>
    <row r="445" spans="2:22" ht="24" outlineLevel="1">
      <c r="B445" s="612" t="s">
        <v>1380</v>
      </c>
      <c r="C445" s="612" t="s">
        <v>1429</v>
      </c>
      <c r="D445" s="612" t="s">
        <v>1431</v>
      </c>
      <c r="E445" s="612" t="s">
        <v>1764</v>
      </c>
      <c r="F445" s="612" t="s">
        <v>1781</v>
      </c>
      <c r="G445" s="612" t="s">
        <v>1592</v>
      </c>
      <c r="H445" s="612"/>
      <c r="I445" s="612"/>
      <c r="J445" s="627" t="s">
        <v>1191</v>
      </c>
      <c r="K445" s="628" t="s">
        <v>1785</v>
      </c>
      <c r="L445" s="629" t="s">
        <v>4136</v>
      </c>
      <c r="M445" s="630"/>
      <c r="N445" s="1120" t="s">
        <v>3919</v>
      </c>
      <c r="O445" s="629" t="s">
        <v>1191</v>
      </c>
      <c r="P445" s="665" t="s">
        <v>2899</v>
      </c>
      <c r="Q445" s="629" t="s">
        <v>794</v>
      </c>
      <c r="R445" s="641" t="s">
        <v>5942</v>
      </c>
      <c r="S445" s="632" t="s">
        <v>1785</v>
      </c>
      <c r="T445" s="633" t="s">
        <v>1191</v>
      </c>
      <c r="U445" s="977" t="s">
        <v>1821</v>
      </c>
      <c r="V445" s="634" t="s">
        <v>4136</v>
      </c>
    </row>
    <row r="446" spans="2:22" ht="36" outlineLevel="1">
      <c r="B446" s="612" t="s">
        <v>1380</v>
      </c>
      <c r="C446" s="612" t="s">
        <v>1429</v>
      </c>
      <c r="D446" s="612" t="s">
        <v>1431</v>
      </c>
      <c r="E446" s="612" t="s">
        <v>1764</v>
      </c>
      <c r="F446" s="612" t="s">
        <v>1781</v>
      </c>
      <c r="G446" s="612" t="s">
        <v>1594</v>
      </c>
      <c r="H446" s="612"/>
      <c r="I446" s="612"/>
      <c r="J446" s="627" t="s">
        <v>1191</v>
      </c>
      <c r="K446" s="628" t="s">
        <v>1786</v>
      </c>
      <c r="L446" s="629" t="s">
        <v>4137</v>
      </c>
      <c r="M446" s="630"/>
      <c r="N446" s="1120" t="s">
        <v>3920</v>
      </c>
      <c r="O446" s="629" t="s">
        <v>1191</v>
      </c>
      <c r="P446" s="665" t="s">
        <v>2900</v>
      </c>
      <c r="Q446" s="629" t="s">
        <v>790</v>
      </c>
      <c r="R446" s="641" t="s">
        <v>5936</v>
      </c>
      <c r="S446" s="632" t="s">
        <v>1786</v>
      </c>
      <c r="T446" s="633" t="s">
        <v>1191</v>
      </c>
      <c r="U446" s="977" t="s">
        <v>1821</v>
      </c>
      <c r="V446" s="634" t="s">
        <v>4137</v>
      </c>
    </row>
    <row r="447" spans="2:22" ht="60" outlineLevel="1">
      <c r="B447" s="612" t="s">
        <v>1380</v>
      </c>
      <c r="C447" s="612" t="s">
        <v>1429</v>
      </c>
      <c r="D447" s="612" t="s">
        <v>1431</v>
      </c>
      <c r="E447" s="612" t="s">
        <v>1764</v>
      </c>
      <c r="F447" s="612" t="s">
        <v>1781</v>
      </c>
      <c r="G447" s="612" t="s">
        <v>1596</v>
      </c>
      <c r="H447" s="612"/>
      <c r="I447" s="612"/>
      <c r="J447" s="627" t="s">
        <v>1176</v>
      </c>
      <c r="K447" s="628" t="s">
        <v>1360</v>
      </c>
      <c r="L447" s="629" t="s">
        <v>4138</v>
      </c>
      <c r="M447" s="630"/>
      <c r="N447" s="1120" t="s">
        <v>3967</v>
      </c>
      <c r="O447" s="629" t="s">
        <v>1176</v>
      </c>
      <c r="P447" s="665" t="s">
        <v>2901</v>
      </c>
      <c r="Q447" s="629" t="s">
        <v>790</v>
      </c>
      <c r="R447" s="631" t="s">
        <v>5941</v>
      </c>
      <c r="S447" s="632" t="s">
        <v>1360</v>
      </c>
      <c r="T447" s="633" t="s">
        <v>1176</v>
      </c>
      <c r="U447" s="977" t="s">
        <v>1176</v>
      </c>
      <c r="V447" s="634" t="s">
        <v>4138</v>
      </c>
    </row>
    <row r="448" spans="2:22" ht="108" outlineLevel="1">
      <c r="B448" s="612" t="s">
        <v>1380</v>
      </c>
      <c r="C448" s="612" t="s">
        <v>1429</v>
      </c>
      <c r="D448" s="612" t="s">
        <v>1431</v>
      </c>
      <c r="E448" s="612" t="s">
        <v>1764</v>
      </c>
      <c r="F448" s="612" t="s">
        <v>1781</v>
      </c>
      <c r="G448" s="612" t="s">
        <v>1597</v>
      </c>
      <c r="H448" s="612"/>
      <c r="I448" s="612"/>
      <c r="J448" s="627" t="s">
        <v>1191</v>
      </c>
      <c r="K448" s="628" t="s">
        <v>1787</v>
      </c>
      <c r="L448" s="629" t="s">
        <v>4139</v>
      </c>
      <c r="M448" s="630" t="s">
        <v>1599</v>
      </c>
      <c r="N448" s="1120" t="s">
        <v>5363</v>
      </c>
      <c r="O448" s="629" t="s">
        <v>1191</v>
      </c>
      <c r="P448" s="665" t="s">
        <v>2898</v>
      </c>
      <c r="Q448" s="638" t="s">
        <v>5741</v>
      </c>
      <c r="R448" s="641" t="s">
        <v>6721</v>
      </c>
      <c r="S448" s="632" t="s">
        <v>1787</v>
      </c>
      <c r="T448" s="633" t="s">
        <v>1191</v>
      </c>
      <c r="U448" s="977" t="s">
        <v>1821</v>
      </c>
      <c r="V448" s="634" t="s">
        <v>4139</v>
      </c>
    </row>
    <row r="449" spans="2:22" outlineLevel="1">
      <c r="B449" s="612" t="s">
        <v>1380</v>
      </c>
      <c r="C449" s="612" t="s">
        <v>1429</v>
      </c>
      <c r="D449" s="612" t="s">
        <v>1431</v>
      </c>
      <c r="E449" s="612" t="s">
        <v>1764</v>
      </c>
      <c r="F449" s="612" t="s">
        <v>1781</v>
      </c>
      <c r="G449" s="612" t="s">
        <v>1600</v>
      </c>
      <c r="H449" s="612"/>
      <c r="I449" s="612"/>
      <c r="J449" s="627" t="s">
        <v>1191</v>
      </c>
      <c r="K449" s="628" t="s">
        <v>1788</v>
      </c>
      <c r="L449" s="629" t="s">
        <v>4140</v>
      </c>
      <c r="M449" s="630"/>
      <c r="N449" s="1120" t="s">
        <v>6671</v>
      </c>
      <c r="O449" s="629" t="s">
        <v>1191</v>
      </c>
      <c r="P449" s="665" t="s">
        <v>6691</v>
      </c>
      <c r="Q449" s="629" t="s">
        <v>105</v>
      </c>
      <c r="R449" s="641" t="s">
        <v>6721</v>
      </c>
      <c r="S449" s="632" t="s">
        <v>1788</v>
      </c>
      <c r="T449" s="633" t="s">
        <v>1191</v>
      </c>
      <c r="U449" s="977" t="s">
        <v>1821</v>
      </c>
      <c r="V449" s="634" t="s">
        <v>4140</v>
      </c>
    </row>
    <row r="450" spans="2:22" ht="24" outlineLevel="1">
      <c r="B450" s="612" t="s">
        <v>1380</v>
      </c>
      <c r="C450" s="612" t="s">
        <v>1429</v>
      </c>
      <c r="D450" s="612" t="s">
        <v>1431</v>
      </c>
      <c r="E450" s="612" t="s">
        <v>1764</v>
      </c>
      <c r="F450" s="612" t="s">
        <v>1781</v>
      </c>
      <c r="G450" s="612"/>
      <c r="H450" s="612"/>
      <c r="I450" s="612"/>
      <c r="J450" s="627" t="s">
        <v>1195</v>
      </c>
      <c r="K450" s="628" t="s">
        <v>1359</v>
      </c>
      <c r="L450" s="629" t="s">
        <v>4135</v>
      </c>
      <c r="M450" s="630" t="s">
        <v>1382</v>
      </c>
      <c r="N450" s="1119" t="s">
        <v>5636</v>
      </c>
      <c r="O450" s="629" t="s">
        <v>1191</v>
      </c>
      <c r="P450" s="629" t="s">
        <v>41</v>
      </c>
      <c r="Q450" s="629" t="s">
        <v>1382</v>
      </c>
      <c r="R450" s="631" t="s">
        <v>6094</v>
      </c>
      <c r="S450" s="632" t="s">
        <v>1359</v>
      </c>
      <c r="T450" s="633" t="s">
        <v>1195</v>
      </c>
      <c r="U450" s="977" t="s">
        <v>1195</v>
      </c>
      <c r="V450" s="634" t="s">
        <v>4135</v>
      </c>
    </row>
    <row r="451" spans="2:22" outlineLevel="1">
      <c r="B451" s="612" t="s">
        <v>1380</v>
      </c>
      <c r="C451" s="612" t="s">
        <v>1429</v>
      </c>
      <c r="D451" s="612" t="s">
        <v>1431</v>
      </c>
      <c r="E451" s="612" t="s">
        <v>1764</v>
      </c>
      <c r="F451" s="612" t="s">
        <v>1781</v>
      </c>
      <c r="G451" s="612" t="s">
        <v>1589</v>
      </c>
      <c r="H451" s="612"/>
      <c r="I451" s="612"/>
      <c r="J451" s="627" t="s">
        <v>1176</v>
      </c>
      <c r="K451" s="628" t="s">
        <v>1782</v>
      </c>
      <c r="L451" s="629" t="s">
        <v>4339</v>
      </c>
      <c r="M451" s="630" t="s">
        <v>1382</v>
      </c>
      <c r="N451" s="1119" t="s">
        <v>5615</v>
      </c>
      <c r="O451" s="629" t="s">
        <v>1176</v>
      </c>
      <c r="P451" s="629" t="s">
        <v>41</v>
      </c>
      <c r="Q451" s="629" t="s">
        <v>1382</v>
      </c>
      <c r="R451" s="782" t="s">
        <v>8508</v>
      </c>
      <c r="S451" s="632" t="s">
        <v>41</v>
      </c>
      <c r="T451" s="633" t="s">
        <v>1176</v>
      </c>
      <c r="U451" s="977" t="s">
        <v>1176</v>
      </c>
      <c r="V451" s="634" t="s">
        <v>1821</v>
      </c>
    </row>
    <row r="452" spans="2:22" outlineLevel="1">
      <c r="B452" s="612" t="s">
        <v>1380</v>
      </c>
      <c r="C452" s="612" t="s">
        <v>1429</v>
      </c>
      <c r="D452" s="612" t="s">
        <v>1431</v>
      </c>
      <c r="E452" s="612" t="s">
        <v>1764</v>
      </c>
      <c r="F452" s="612" t="s">
        <v>1781</v>
      </c>
      <c r="G452" s="612" t="s">
        <v>1589</v>
      </c>
      <c r="H452" s="612" t="s">
        <v>1386</v>
      </c>
      <c r="I452" s="612"/>
      <c r="J452" s="627" t="s">
        <v>1176</v>
      </c>
      <c r="K452" s="628" t="s">
        <v>1783</v>
      </c>
      <c r="L452" s="629" t="s">
        <v>4323</v>
      </c>
      <c r="M452" s="664" t="s">
        <v>1784</v>
      </c>
      <c r="N452" s="670" t="s">
        <v>5616</v>
      </c>
      <c r="O452" s="629" t="s">
        <v>1176</v>
      </c>
      <c r="P452" s="629" t="s">
        <v>41</v>
      </c>
      <c r="Q452" s="629" t="s">
        <v>5743</v>
      </c>
      <c r="R452" s="631" t="s">
        <v>8509</v>
      </c>
      <c r="S452" s="632" t="s">
        <v>41</v>
      </c>
      <c r="T452" s="633" t="s">
        <v>1176</v>
      </c>
      <c r="U452" s="977" t="s">
        <v>1176</v>
      </c>
      <c r="V452" s="634" t="s">
        <v>1821</v>
      </c>
    </row>
    <row r="453" spans="2:22" ht="24" outlineLevel="1">
      <c r="B453" s="612" t="s">
        <v>1380</v>
      </c>
      <c r="C453" s="612" t="s">
        <v>1429</v>
      </c>
      <c r="D453" s="612" t="s">
        <v>1431</v>
      </c>
      <c r="E453" s="612" t="s">
        <v>1764</v>
      </c>
      <c r="F453" s="612" t="s">
        <v>1781</v>
      </c>
      <c r="G453" s="612" t="s">
        <v>1592</v>
      </c>
      <c r="H453" s="612"/>
      <c r="I453" s="612"/>
      <c r="J453" s="627" t="s">
        <v>1191</v>
      </c>
      <c r="K453" s="628" t="s">
        <v>1785</v>
      </c>
      <c r="L453" s="629" t="s">
        <v>4136</v>
      </c>
      <c r="M453" s="630"/>
      <c r="N453" s="1120" t="s">
        <v>3922</v>
      </c>
      <c r="O453" s="629" t="s">
        <v>1191</v>
      </c>
      <c r="P453" s="665" t="s">
        <v>2903</v>
      </c>
      <c r="Q453" s="629" t="s">
        <v>794</v>
      </c>
      <c r="R453" s="641" t="s">
        <v>5943</v>
      </c>
      <c r="S453" s="632" t="s">
        <v>1785</v>
      </c>
      <c r="T453" s="633" t="s">
        <v>1191</v>
      </c>
      <c r="U453" s="977" t="s">
        <v>1821</v>
      </c>
      <c r="V453" s="634" t="s">
        <v>4136</v>
      </c>
    </row>
    <row r="454" spans="2:22" ht="36" outlineLevel="1">
      <c r="B454" s="612" t="s">
        <v>1380</v>
      </c>
      <c r="C454" s="612" t="s">
        <v>1429</v>
      </c>
      <c r="D454" s="612" t="s">
        <v>1431</v>
      </c>
      <c r="E454" s="612" t="s">
        <v>1764</v>
      </c>
      <c r="F454" s="612" t="s">
        <v>1781</v>
      </c>
      <c r="G454" s="612" t="s">
        <v>1594</v>
      </c>
      <c r="H454" s="612"/>
      <c r="I454" s="612"/>
      <c r="J454" s="627" t="s">
        <v>1191</v>
      </c>
      <c r="K454" s="628" t="s">
        <v>1786</v>
      </c>
      <c r="L454" s="629" t="s">
        <v>4137</v>
      </c>
      <c r="M454" s="630"/>
      <c r="N454" s="1120" t="s">
        <v>3923</v>
      </c>
      <c r="O454" s="629" t="s">
        <v>1191</v>
      </c>
      <c r="P454" s="665" t="s">
        <v>2904</v>
      </c>
      <c r="Q454" s="629" t="s">
        <v>790</v>
      </c>
      <c r="R454" s="641" t="s">
        <v>5937</v>
      </c>
      <c r="S454" s="632" t="s">
        <v>1786</v>
      </c>
      <c r="T454" s="633" t="s">
        <v>1191</v>
      </c>
      <c r="U454" s="977" t="s">
        <v>1821</v>
      </c>
      <c r="V454" s="634" t="s">
        <v>4137</v>
      </c>
    </row>
    <row r="455" spans="2:22" ht="60" outlineLevel="1">
      <c r="B455" s="612" t="s">
        <v>1380</v>
      </c>
      <c r="C455" s="612" t="s">
        <v>1429</v>
      </c>
      <c r="D455" s="612" t="s">
        <v>1431</v>
      </c>
      <c r="E455" s="612" t="s">
        <v>1764</v>
      </c>
      <c r="F455" s="612" t="s">
        <v>1781</v>
      </c>
      <c r="G455" s="612" t="s">
        <v>1596</v>
      </c>
      <c r="H455" s="612"/>
      <c r="I455" s="612"/>
      <c r="J455" s="627" t="s">
        <v>1176</v>
      </c>
      <c r="K455" s="628" t="s">
        <v>1360</v>
      </c>
      <c r="L455" s="629" t="s">
        <v>4138</v>
      </c>
      <c r="M455" s="630"/>
      <c r="N455" s="1120" t="s">
        <v>3968</v>
      </c>
      <c r="O455" s="629" t="s">
        <v>1176</v>
      </c>
      <c r="P455" s="665" t="s">
        <v>2905</v>
      </c>
      <c r="Q455" s="629" t="s">
        <v>790</v>
      </c>
      <c r="R455" s="631" t="s">
        <v>5945</v>
      </c>
      <c r="S455" s="632" t="s">
        <v>1360</v>
      </c>
      <c r="T455" s="633" t="s">
        <v>1176</v>
      </c>
      <c r="U455" s="977" t="s">
        <v>1176</v>
      </c>
      <c r="V455" s="634" t="s">
        <v>4138</v>
      </c>
    </row>
    <row r="456" spans="2:22" ht="108" outlineLevel="1">
      <c r="B456" s="612" t="s">
        <v>1380</v>
      </c>
      <c r="C456" s="612" t="s">
        <v>1429</v>
      </c>
      <c r="D456" s="612" t="s">
        <v>1431</v>
      </c>
      <c r="E456" s="612" t="s">
        <v>1764</v>
      </c>
      <c r="F456" s="612" t="s">
        <v>1781</v>
      </c>
      <c r="G456" s="612" t="s">
        <v>1597</v>
      </c>
      <c r="H456" s="612"/>
      <c r="I456" s="612"/>
      <c r="J456" s="627" t="s">
        <v>1191</v>
      </c>
      <c r="K456" s="628" t="s">
        <v>1787</v>
      </c>
      <c r="L456" s="629" t="s">
        <v>4139</v>
      </c>
      <c r="M456" s="630" t="s">
        <v>1599</v>
      </c>
      <c r="N456" s="1120" t="s">
        <v>5364</v>
      </c>
      <c r="O456" s="629" t="s">
        <v>1191</v>
      </c>
      <c r="P456" s="665" t="s">
        <v>2902</v>
      </c>
      <c r="Q456" s="638" t="s">
        <v>5741</v>
      </c>
      <c r="R456" s="641" t="s">
        <v>6722</v>
      </c>
      <c r="S456" s="632" t="s">
        <v>1787</v>
      </c>
      <c r="T456" s="633" t="s">
        <v>1191</v>
      </c>
      <c r="U456" s="977" t="s">
        <v>1821</v>
      </c>
      <c r="V456" s="634" t="s">
        <v>4139</v>
      </c>
    </row>
    <row r="457" spans="2:22" outlineLevel="1">
      <c r="B457" s="612" t="s">
        <v>1380</v>
      </c>
      <c r="C457" s="612" t="s">
        <v>1429</v>
      </c>
      <c r="D457" s="612" t="s">
        <v>1431</v>
      </c>
      <c r="E457" s="612" t="s">
        <v>1764</v>
      </c>
      <c r="F457" s="612" t="s">
        <v>1781</v>
      </c>
      <c r="G457" s="612" t="s">
        <v>1600</v>
      </c>
      <c r="H457" s="612"/>
      <c r="I457" s="612"/>
      <c r="J457" s="627" t="s">
        <v>1191</v>
      </c>
      <c r="K457" s="628" t="s">
        <v>1788</v>
      </c>
      <c r="L457" s="629" t="s">
        <v>4140</v>
      </c>
      <c r="M457" s="630"/>
      <c r="N457" s="1120" t="s">
        <v>6672</v>
      </c>
      <c r="O457" s="629" t="s">
        <v>1191</v>
      </c>
      <c r="P457" s="665" t="s">
        <v>6694</v>
      </c>
      <c r="Q457" s="629" t="s">
        <v>105</v>
      </c>
      <c r="R457" s="641" t="s">
        <v>6722</v>
      </c>
      <c r="S457" s="632" t="s">
        <v>1788</v>
      </c>
      <c r="T457" s="633" t="s">
        <v>1191</v>
      </c>
      <c r="U457" s="977" t="s">
        <v>1821</v>
      </c>
      <c r="V457" s="634" t="s">
        <v>4140</v>
      </c>
    </row>
    <row r="458" spans="2:22" ht="24" outlineLevel="1">
      <c r="B458" s="612" t="s">
        <v>1380</v>
      </c>
      <c r="C458" s="612" t="s">
        <v>1429</v>
      </c>
      <c r="D458" s="612" t="s">
        <v>1431</v>
      </c>
      <c r="E458" s="612" t="s">
        <v>1764</v>
      </c>
      <c r="F458" s="612" t="s">
        <v>1781</v>
      </c>
      <c r="G458" s="612"/>
      <c r="H458" s="612"/>
      <c r="I458" s="612"/>
      <c r="J458" s="627" t="s">
        <v>1195</v>
      </c>
      <c r="K458" s="628" t="s">
        <v>1359</v>
      </c>
      <c r="L458" s="629" t="s">
        <v>4135</v>
      </c>
      <c r="M458" s="630" t="s">
        <v>1382</v>
      </c>
      <c r="N458" s="1119" t="s">
        <v>5637</v>
      </c>
      <c r="O458" s="629" t="s">
        <v>1191</v>
      </c>
      <c r="P458" s="629" t="s">
        <v>41</v>
      </c>
      <c r="Q458" s="629" t="s">
        <v>1382</v>
      </c>
      <c r="R458" s="631" t="s">
        <v>6095</v>
      </c>
      <c r="S458" s="632" t="s">
        <v>1359</v>
      </c>
      <c r="T458" s="633" t="s">
        <v>1195</v>
      </c>
      <c r="U458" s="977" t="s">
        <v>1195</v>
      </c>
      <c r="V458" s="634" t="s">
        <v>4135</v>
      </c>
    </row>
    <row r="459" spans="2:22" outlineLevel="1">
      <c r="B459" s="612" t="s">
        <v>1380</v>
      </c>
      <c r="C459" s="612" t="s">
        <v>1429</v>
      </c>
      <c r="D459" s="612" t="s">
        <v>1431</v>
      </c>
      <c r="E459" s="612" t="s">
        <v>1764</v>
      </c>
      <c r="F459" s="612" t="s">
        <v>1781</v>
      </c>
      <c r="G459" s="612" t="s">
        <v>1589</v>
      </c>
      <c r="H459" s="612"/>
      <c r="I459" s="612"/>
      <c r="J459" s="627" t="s">
        <v>1176</v>
      </c>
      <c r="K459" s="628" t="s">
        <v>1782</v>
      </c>
      <c r="L459" s="629" t="s">
        <v>4339</v>
      </c>
      <c r="M459" s="630" t="s">
        <v>1382</v>
      </c>
      <c r="N459" s="1119" t="s">
        <v>5615</v>
      </c>
      <c r="O459" s="629" t="s">
        <v>1176</v>
      </c>
      <c r="P459" s="629" t="s">
        <v>41</v>
      </c>
      <c r="Q459" s="629" t="s">
        <v>1382</v>
      </c>
      <c r="R459" s="782" t="s">
        <v>8508</v>
      </c>
      <c r="S459" s="632" t="s">
        <v>41</v>
      </c>
      <c r="T459" s="633" t="s">
        <v>1176</v>
      </c>
      <c r="U459" s="977" t="s">
        <v>1176</v>
      </c>
      <c r="V459" s="634" t="s">
        <v>1821</v>
      </c>
    </row>
    <row r="460" spans="2:22" outlineLevel="1">
      <c r="B460" s="612" t="s">
        <v>1380</v>
      </c>
      <c r="C460" s="612" t="s">
        <v>1429</v>
      </c>
      <c r="D460" s="612" t="s">
        <v>1431</v>
      </c>
      <c r="E460" s="612" t="s">
        <v>1764</v>
      </c>
      <c r="F460" s="612" t="s">
        <v>1781</v>
      </c>
      <c r="G460" s="612" t="s">
        <v>1589</v>
      </c>
      <c r="H460" s="612" t="s">
        <v>1386</v>
      </c>
      <c r="I460" s="612"/>
      <c r="J460" s="627" t="s">
        <v>1176</v>
      </c>
      <c r="K460" s="628" t="s">
        <v>1783</v>
      </c>
      <c r="L460" s="629" t="s">
        <v>4323</v>
      </c>
      <c r="M460" s="664" t="s">
        <v>1784</v>
      </c>
      <c r="N460" s="670" t="s">
        <v>5616</v>
      </c>
      <c r="O460" s="629" t="s">
        <v>1176</v>
      </c>
      <c r="P460" s="629" t="s">
        <v>41</v>
      </c>
      <c r="Q460" s="629" t="s">
        <v>5743</v>
      </c>
      <c r="R460" s="631" t="s">
        <v>8509</v>
      </c>
      <c r="S460" s="632" t="s">
        <v>41</v>
      </c>
      <c r="T460" s="633" t="s">
        <v>1176</v>
      </c>
      <c r="U460" s="977" t="s">
        <v>1176</v>
      </c>
      <c r="V460" s="634" t="s">
        <v>1821</v>
      </c>
    </row>
    <row r="461" spans="2:22" ht="24" outlineLevel="1">
      <c r="B461" s="612" t="s">
        <v>1380</v>
      </c>
      <c r="C461" s="612" t="s">
        <v>1429</v>
      </c>
      <c r="D461" s="612" t="s">
        <v>1431</v>
      </c>
      <c r="E461" s="612" t="s">
        <v>1764</v>
      </c>
      <c r="F461" s="612" t="s">
        <v>1781</v>
      </c>
      <c r="G461" s="612" t="s">
        <v>1592</v>
      </c>
      <c r="H461" s="612"/>
      <c r="I461" s="612"/>
      <c r="J461" s="627" t="s">
        <v>1191</v>
      </c>
      <c r="K461" s="628" t="s">
        <v>1785</v>
      </c>
      <c r="L461" s="629" t="s">
        <v>4136</v>
      </c>
      <c r="M461" s="630"/>
      <c r="N461" s="1120" t="s">
        <v>3925</v>
      </c>
      <c r="O461" s="629" t="s">
        <v>1191</v>
      </c>
      <c r="P461" s="665" t="s">
        <v>2907</v>
      </c>
      <c r="Q461" s="629" t="s">
        <v>794</v>
      </c>
      <c r="R461" s="641" t="s">
        <v>5944</v>
      </c>
      <c r="S461" s="632" t="s">
        <v>1785</v>
      </c>
      <c r="T461" s="633" t="s">
        <v>1191</v>
      </c>
      <c r="U461" s="977" t="s">
        <v>1821</v>
      </c>
      <c r="V461" s="634" t="s">
        <v>4136</v>
      </c>
    </row>
    <row r="462" spans="2:22" ht="36" outlineLevel="1">
      <c r="B462" s="612" t="s">
        <v>1380</v>
      </c>
      <c r="C462" s="612" t="s">
        <v>1429</v>
      </c>
      <c r="D462" s="612" t="s">
        <v>1431</v>
      </c>
      <c r="E462" s="612" t="s">
        <v>1764</v>
      </c>
      <c r="F462" s="612" t="s">
        <v>1781</v>
      </c>
      <c r="G462" s="612" t="s">
        <v>1594</v>
      </c>
      <c r="H462" s="612"/>
      <c r="I462" s="612"/>
      <c r="J462" s="627" t="s">
        <v>1191</v>
      </c>
      <c r="K462" s="628" t="s">
        <v>1786</v>
      </c>
      <c r="L462" s="629" t="s">
        <v>4137</v>
      </c>
      <c r="M462" s="630"/>
      <c r="N462" s="1120" t="s">
        <v>3926</v>
      </c>
      <c r="O462" s="629" t="s">
        <v>1191</v>
      </c>
      <c r="P462" s="665" t="s">
        <v>2908</v>
      </c>
      <c r="Q462" s="629" t="s">
        <v>790</v>
      </c>
      <c r="R462" s="641" t="s">
        <v>5938</v>
      </c>
      <c r="S462" s="632" t="s">
        <v>1786</v>
      </c>
      <c r="T462" s="633" t="s">
        <v>1191</v>
      </c>
      <c r="U462" s="977" t="s">
        <v>1821</v>
      </c>
      <c r="V462" s="634" t="s">
        <v>4137</v>
      </c>
    </row>
    <row r="463" spans="2:22" ht="60" outlineLevel="1">
      <c r="B463" s="612" t="s">
        <v>1380</v>
      </c>
      <c r="C463" s="612" t="s">
        <v>1429</v>
      </c>
      <c r="D463" s="612" t="s">
        <v>1431</v>
      </c>
      <c r="E463" s="612" t="s">
        <v>1764</v>
      </c>
      <c r="F463" s="612" t="s">
        <v>1781</v>
      </c>
      <c r="G463" s="612" t="s">
        <v>1596</v>
      </c>
      <c r="H463" s="612"/>
      <c r="I463" s="612"/>
      <c r="J463" s="627" t="s">
        <v>1176</v>
      </c>
      <c r="K463" s="628" t="s">
        <v>1360</v>
      </c>
      <c r="L463" s="629" t="s">
        <v>4138</v>
      </c>
      <c r="M463" s="630"/>
      <c r="N463" s="1120" t="s">
        <v>3969</v>
      </c>
      <c r="O463" s="629" t="s">
        <v>1176</v>
      </c>
      <c r="P463" s="665" t="s">
        <v>2909</v>
      </c>
      <c r="Q463" s="629" t="s">
        <v>790</v>
      </c>
      <c r="R463" s="631" t="s">
        <v>5946</v>
      </c>
      <c r="S463" s="632" t="s">
        <v>1360</v>
      </c>
      <c r="T463" s="633" t="s">
        <v>1176</v>
      </c>
      <c r="U463" s="977" t="s">
        <v>1176</v>
      </c>
      <c r="V463" s="634" t="s">
        <v>4138</v>
      </c>
    </row>
    <row r="464" spans="2:22" ht="108" outlineLevel="1">
      <c r="B464" s="612" t="s">
        <v>1380</v>
      </c>
      <c r="C464" s="612" t="s">
        <v>1429</v>
      </c>
      <c r="D464" s="612" t="s">
        <v>1431</v>
      </c>
      <c r="E464" s="612" t="s">
        <v>1764</v>
      </c>
      <c r="F464" s="612" t="s">
        <v>1781</v>
      </c>
      <c r="G464" s="612" t="s">
        <v>1597</v>
      </c>
      <c r="H464" s="612"/>
      <c r="I464" s="612"/>
      <c r="J464" s="627" t="s">
        <v>1191</v>
      </c>
      <c r="K464" s="628" t="s">
        <v>1787</v>
      </c>
      <c r="L464" s="629" t="s">
        <v>4139</v>
      </c>
      <c r="M464" s="630" t="s">
        <v>1599</v>
      </c>
      <c r="N464" s="1120" t="s">
        <v>5365</v>
      </c>
      <c r="O464" s="629" t="s">
        <v>1191</v>
      </c>
      <c r="P464" s="665" t="s">
        <v>2906</v>
      </c>
      <c r="Q464" s="638" t="s">
        <v>5741</v>
      </c>
      <c r="R464" s="641" t="s">
        <v>6723</v>
      </c>
      <c r="S464" s="632" t="s">
        <v>1787</v>
      </c>
      <c r="T464" s="633" t="s">
        <v>1191</v>
      </c>
      <c r="U464" s="977" t="s">
        <v>1821</v>
      </c>
      <c r="V464" s="634" t="s">
        <v>4139</v>
      </c>
    </row>
    <row r="465" spans="2:22" outlineLevel="1">
      <c r="B465" s="612" t="s">
        <v>1380</v>
      </c>
      <c r="C465" s="612" t="s">
        <v>1429</v>
      </c>
      <c r="D465" s="612" t="s">
        <v>1431</v>
      </c>
      <c r="E465" s="612" t="s">
        <v>1764</v>
      </c>
      <c r="F465" s="612" t="s">
        <v>1781</v>
      </c>
      <c r="G465" s="612" t="s">
        <v>1600</v>
      </c>
      <c r="H465" s="612"/>
      <c r="I465" s="612"/>
      <c r="J465" s="627" t="s">
        <v>1191</v>
      </c>
      <c r="K465" s="628" t="s">
        <v>1788</v>
      </c>
      <c r="L465" s="629" t="s">
        <v>4140</v>
      </c>
      <c r="M465" s="630"/>
      <c r="N465" s="1120" t="s">
        <v>6673</v>
      </c>
      <c r="O465" s="629" t="s">
        <v>1191</v>
      </c>
      <c r="P465" s="665" t="s">
        <v>6697</v>
      </c>
      <c r="Q465" s="629" t="s">
        <v>105</v>
      </c>
      <c r="R465" s="641" t="s">
        <v>6723</v>
      </c>
      <c r="S465" s="632" t="s">
        <v>1788</v>
      </c>
      <c r="T465" s="633" t="s">
        <v>1191</v>
      </c>
      <c r="U465" s="977" t="s">
        <v>1821</v>
      </c>
      <c r="V465" s="634" t="s">
        <v>4140</v>
      </c>
    </row>
    <row r="466" spans="2:22" ht="24" outlineLevel="1">
      <c r="B466" s="612" t="s">
        <v>1380</v>
      </c>
      <c r="C466" s="612" t="s">
        <v>1429</v>
      </c>
      <c r="D466" s="612" t="s">
        <v>1431</v>
      </c>
      <c r="E466" s="612" t="s">
        <v>1764</v>
      </c>
      <c r="F466" s="612" t="s">
        <v>1781</v>
      </c>
      <c r="G466" s="612"/>
      <c r="H466" s="612"/>
      <c r="I466" s="612"/>
      <c r="J466" s="627" t="s">
        <v>1195</v>
      </c>
      <c r="K466" s="628" t="s">
        <v>1359</v>
      </c>
      <c r="L466" s="629" t="s">
        <v>4135</v>
      </c>
      <c r="M466" s="630" t="s">
        <v>1382</v>
      </c>
      <c r="N466" s="1119" t="s">
        <v>5638</v>
      </c>
      <c r="O466" s="629" t="s">
        <v>1191</v>
      </c>
      <c r="P466" s="629" t="s">
        <v>41</v>
      </c>
      <c r="Q466" s="629" t="s">
        <v>1382</v>
      </c>
      <c r="R466" s="631" t="s">
        <v>6096</v>
      </c>
      <c r="S466" s="632" t="s">
        <v>1359</v>
      </c>
      <c r="T466" s="633" t="s">
        <v>1195</v>
      </c>
      <c r="U466" s="977" t="s">
        <v>1195</v>
      </c>
      <c r="V466" s="634" t="s">
        <v>4135</v>
      </c>
    </row>
    <row r="467" spans="2:22" outlineLevel="1">
      <c r="B467" s="612" t="s">
        <v>1380</v>
      </c>
      <c r="C467" s="612" t="s">
        <v>1429</v>
      </c>
      <c r="D467" s="612" t="s">
        <v>1431</v>
      </c>
      <c r="E467" s="612" t="s">
        <v>1764</v>
      </c>
      <c r="F467" s="612" t="s">
        <v>1781</v>
      </c>
      <c r="G467" s="612" t="s">
        <v>1589</v>
      </c>
      <c r="H467" s="612"/>
      <c r="I467" s="612"/>
      <c r="J467" s="627" t="s">
        <v>1176</v>
      </c>
      <c r="K467" s="628" t="s">
        <v>1782</v>
      </c>
      <c r="L467" s="629" t="s">
        <v>4339</v>
      </c>
      <c r="M467" s="630" t="s">
        <v>1382</v>
      </c>
      <c r="N467" s="1119" t="s">
        <v>5615</v>
      </c>
      <c r="O467" s="629" t="s">
        <v>1176</v>
      </c>
      <c r="P467" s="629" t="s">
        <v>41</v>
      </c>
      <c r="Q467" s="629" t="s">
        <v>1382</v>
      </c>
      <c r="R467" s="782" t="s">
        <v>8508</v>
      </c>
      <c r="S467" s="632" t="s">
        <v>41</v>
      </c>
      <c r="T467" s="633" t="s">
        <v>1176</v>
      </c>
      <c r="U467" s="977" t="s">
        <v>1176</v>
      </c>
      <c r="V467" s="634" t="s">
        <v>1821</v>
      </c>
    </row>
    <row r="468" spans="2:22" outlineLevel="1">
      <c r="B468" s="612" t="s">
        <v>1380</v>
      </c>
      <c r="C468" s="612" t="s">
        <v>1429</v>
      </c>
      <c r="D468" s="612" t="s">
        <v>1431</v>
      </c>
      <c r="E468" s="612" t="s">
        <v>1764</v>
      </c>
      <c r="F468" s="612" t="s">
        <v>1781</v>
      </c>
      <c r="G468" s="612" t="s">
        <v>1589</v>
      </c>
      <c r="H468" s="612" t="s">
        <v>1386</v>
      </c>
      <c r="I468" s="612"/>
      <c r="J468" s="627" t="s">
        <v>1176</v>
      </c>
      <c r="K468" s="628" t="s">
        <v>1783</v>
      </c>
      <c r="L468" s="629" t="s">
        <v>4323</v>
      </c>
      <c r="M468" s="664" t="s">
        <v>1784</v>
      </c>
      <c r="N468" s="670" t="s">
        <v>5616</v>
      </c>
      <c r="O468" s="629" t="s">
        <v>1176</v>
      </c>
      <c r="P468" s="629" t="s">
        <v>41</v>
      </c>
      <c r="Q468" s="629" t="s">
        <v>5743</v>
      </c>
      <c r="R468" s="631" t="s">
        <v>8509</v>
      </c>
      <c r="S468" s="632" t="s">
        <v>41</v>
      </c>
      <c r="T468" s="633" t="s">
        <v>1176</v>
      </c>
      <c r="U468" s="977" t="s">
        <v>1176</v>
      </c>
      <c r="V468" s="634" t="s">
        <v>1821</v>
      </c>
    </row>
    <row r="469" spans="2:22" ht="24" outlineLevel="1">
      <c r="B469" s="612" t="s">
        <v>1380</v>
      </c>
      <c r="C469" s="612" t="s">
        <v>1429</v>
      </c>
      <c r="D469" s="612" t="s">
        <v>1431</v>
      </c>
      <c r="E469" s="612" t="s">
        <v>1764</v>
      </c>
      <c r="F469" s="612" t="s">
        <v>1781</v>
      </c>
      <c r="G469" s="612" t="s">
        <v>1592</v>
      </c>
      <c r="H469" s="612"/>
      <c r="I469" s="612"/>
      <c r="J469" s="627" t="s">
        <v>1191</v>
      </c>
      <c r="K469" s="628" t="s">
        <v>1785</v>
      </c>
      <c r="L469" s="629" t="s">
        <v>4136</v>
      </c>
      <c r="M469" s="630"/>
      <c r="N469" s="1120" t="s">
        <v>3928</v>
      </c>
      <c r="O469" s="629" t="s">
        <v>1191</v>
      </c>
      <c r="P469" s="665" t="s">
        <v>2911</v>
      </c>
      <c r="Q469" s="629" t="s">
        <v>794</v>
      </c>
      <c r="R469" s="641" t="s">
        <v>5947</v>
      </c>
      <c r="S469" s="632" t="s">
        <v>1785</v>
      </c>
      <c r="T469" s="633" t="s">
        <v>1191</v>
      </c>
      <c r="U469" s="977" t="s">
        <v>1821</v>
      </c>
      <c r="V469" s="634" t="s">
        <v>4136</v>
      </c>
    </row>
    <row r="470" spans="2:22" ht="36" outlineLevel="1">
      <c r="B470" s="612" t="s">
        <v>1380</v>
      </c>
      <c r="C470" s="612" t="s">
        <v>1429</v>
      </c>
      <c r="D470" s="612" t="s">
        <v>1431</v>
      </c>
      <c r="E470" s="612" t="s">
        <v>1764</v>
      </c>
      <c r="F470" s="612" t="s">
        <v>1781</v>
      </c>
      <c r="G470" s="612" t="s">
        <v>1594</v>
      </c>
      <c r="H470" s="612"/>
      <c r="I470" s="612"/>
      <c r="J470" s="627" t="s">
        <v>1191</v>
      </c>
      <c r="K470" s="628" t="s">
        <v>1786</v>
      </c>
      <c r="L470" s="629" t="s">
        <v>4137</v>
      </c>
      <c r="M470" s="630"/>
      <c r="N470" s="1120" t="s">
        <v>3929</v>
      </c>
      <c r="O470" s="629" t="s">
        <v>1191</v>
      </c>
      <c r="P470" s="665" t="s">
        <v>2912</v>
      </c>
      <c r="Q470" s="629" t="s">
        <v>790</v>
      </c>
      <c r="R470" s="641" t="s">
        <v>5939</v>
      </c>
      <c r="S470" s="632" t="s">
        <v>1786</v>
      </c>
      <c r="T470" s="633" t="s">
        <v>1191</v>
      </c>
      <c r="U470" s="977" t="s">
        <v>1821</v>
      </c>
      <c r="V470" s="634" t="s">
        <v>4137</v>
      </c>
    </row>
    <row r="471" spans="2:22" ht="60" outlineLevel="1">
      <c r="B471" s="612" t="s">
        <v>1380</v>
      </c>
      <c r="C471" s="612" t="s">
        <v>1429</v>
      </c>
      <c r="D471" s="612" t="s">
        <v>1431</v>
      </c>
      <c r="E471" s="612" t="s">
        <v>1764</v>
      </c>
      <c r="F471" s="612" t="s">
        <v>1781</v>
      </c>
      <c r="G471" s="612" t="s">
        <v>1596</v>
      </c>
      <c r="H471" s="612"/>
      <c r="I471" s="612"/>
      <c r="J471" s="627" t="s">
        <v>1176</v>
      </c>
      <c r="K471" s="628" t="s">
        <v>1360</v>
      </c>
      <c r="L471" s="629" t="s">
        <v>4138</v>
      </c>
      <c r="M471" s="630"/>
      <c r="N471" s="1120" t="s">
        <v>3970</v>
      </c>
      <c r="O471" s="629" t="s">
        <v>1176</v>
      </c>
      <c r="P471" s="665" t="s">
        <v>2913</v>
      </c>
      <c r="Q471" s="629" t="s">
        <v>790</v>
      </c>
      <c r="R471" s="631" t="s">
        <v>5948</v>
      </c>
      <c r="S471" s="632" t="s">
        <v>1360</v>
      </c>
      <c r="T471" s="633" t="s">
        <v>1176</v>
      </c>
      <c r="U471" s="977" t="s">
        <v>1176</v>
      </c>
      <c r="V471" s="634" t="s">
        <v>4138</v>
      </c>
    </row>
    <row r="472" spans="2:22" ht="108" outlineLevel="1">
      <c r="B472" s="612" t="s">
        <v>1380</v>
      </c>
      <c r="C472" s="612" t="s">
        <v>1429</v>
      </c>
      <c r="D472" s="612" t="s">
        <v>1431</v>
      </c>
      <c r="E472" s="612" t="s">
        <v>1764</v>
      </c>
      <c r="F472" s="612" t="s">
        <v>1781</v>
      </c>
      <c r="G472" s="612" t="s">
        <v>1597</v>
      </c>
      <c r="H472" s="612"/>
      <c r="I472" s="612"/>
      <c r="J472" s="627" t="s">
        <v>1191</v>
      </c>
      <c r="K472" s="628" t="s">
        <v>1787</v>
      </c>
      <c r="L472" s="629" t="s">
        <v>4139</v>
      </c>
      <c r="M472" s="630" t="s">
        <v>1599</v>
      </c>
      <c r="N472" s="1120" t="s">
        <v>5366</v>
      </c>
      <c r="O472" s="629" t="s">
        <v>1191</v>
      </c>
      <c r="P472" s="665" t="s">
        <v>2910</v>
      </c>
      <c r="Q472" s="638" t="s">
        <v>5741</v>
      </c>
      <c r="R472" s="641" t="s">
        <v>6724</v>
      </c>
      <c r="S472" s="632" t="s">
        <v>1787</v>
      </c>
      <c r="T472" s="633" t="s">
        <v>1191</v>
      </c>
      <c r="U472" s="977" t="s">
        <v>1821</v>
      </c>
      <c r="V472" s="634" t="s">
        <v>4139</v>
      </c>
    </row>
    <row r="473" spans="2:22" outlineLevel="1">
      <c r="B473" s="612" t="s">
        <v>1380</v>
      </c>
      <c r="C473" s="612" t="s">
        <v>1429</v>
      </c>
      <c r="D473" s="612" t="s">
        <v>1431</v>
      </c>
      <c r="E473" s="612" t="s">
        <v>1764</v>
      </c>
      <c r="F473" s="612" t="s">
        <v>1781</v>
      </c>
      <c r="G473" s="612" t="s">
        <v>1600</v>
      </c>
      <c r="H473" s="612"/>
      <c r="I473" s="612"/>
      <c r="J473" s="627" t="s">
        <v>1191</v>
      </c>
      <c r="K473" s="628" t="s">
        <v>1788</v>
      </c>
      <c r="L473" s="629" t="s">
        <v>4140</v>
      </c>
      <c r="M473" s="630"/>
      <c r="N473" s="1120" t="s">
        <v>6674</v>
      </c>
      <c r="O473" s="629" t="s">
        <v>1191</v>
      </c>
      <c r="P473" s="665" t="s">
        <v>6700</v>
      </c>
      <c r="Q473" s="629" t="s">
        <v>105</v>
      </c>
      <c r="R473" s="641" t="s">
        <v>6724</v>
      </c>
      <c r="S473" s="632" t="s">
        <v>1788</v>
      </c>
      <c r="T473" s="633" t="s">
        <v>1191</v>
      </c>
      <c r="U473" s="977" t="s">
        <v>1821</v>
      </c>
      <c r="V473" s="634" t="s">
        <v>4140</v>
      </c>
    </row>
    <row r="474" spans="2:22" outlineLevel="1">
      <c r="B474" s="612" t="s">
        <v>1380</v>
      </c>
      <c r="C474" s="612" t="s">
        <v>1429</v>
      </c>
      <c r="D474" s="612" t="s">
        <v>1431</v>
      </c>
      <c r="E474" s="612" t="s">
        <v>1764</v>
      </c>
      <c r="F474" s="612" t="s">
        <v>1781</v>
      </c>
      <c r="G474" s="612"/>
      <c r="H474" s="612"/>
      <c r="I474" s="612"/>
      <c r="J474" s="627" t="s">
        <v>1195</v>
      </c>
      <c r="K474" s="628" t="s">
        <v>1362</v>
      </c>
      <c r="L474" s="629" t="s">
        <v>8648</v>
      </c>
      <c r="M474" s="630" t="s">
        <v>1382</v>
      </c>
      <c r="N474" s="670"/>
      <c r="O474" s="629"/>
      <c r="P474" s="629"/>
      <c r="Q474" s="629"/>
      <c r="R474" s="631"/>
      <c r="S474" s="632" t="s">
        <v>1362</v>
      </c>
      <c r="T474" s="633" t="s">
        <v>1195</v>
      </c>
      <c r="U474" s="977" t="s">
        <v>1195</v>
      </c>
      <c r="V474" s="634" t="s">
        <v>8648</v>
      </c>
    </row>
    <row r="475" spans="2:22" outlineLevel="1">
      <c r="B475" s="612" t="s">
        <v>1380</v>
      </c>
      <c r="C475" s="612" t="s">
        <v>1429</v>
      </c>
      <c r="D475" s="612" t="s">
        <v>1431</v>
      </c>
      <c r="E475" s="612" t="s">
        <v>1764</v>
      </c>
      <c r="F475" s="612" t="s">
        <v>1781</v>
      </c>
      <c r="G475" s="612" t="s">
        <v>1589</v>
      </c>
      <c r="H475" s="612"/>
      <c r="I475" s="612"/>
      <c r="J475" s="627" t="s">
        <v>1176</v>
      </c>
      <c r="K475" s="628" t="s">
        <v>1789</v>
      </c>
      <c r="L475" s="629" t="s">
        <v>4340</v>
      </c>
      <c r="M475" s="630" t="s">
        <v>1382</v>
      </c>
      <c r="N475" s="670"/>
      <c r="O475" s="629"/>
      <c r="P475" s="629"/>
      <c r="Q475" s="629"/>
      <c r="R475" s="631"/>
      <c r="S475" s="632" t="s">
        <v>41</v>
      </c>
      <c r="T475" s="633" t="s">
        <v>1176</v>
      </c>
      <c r="U475" s="977" t="s">
        <v>1176</v>
      </c>
      <c r="V475" s="634" t="s">
        <v>1821</v>
      </c>
    </row>
    <row r="476" spans="2:22" outlineLevel="1">
      <c r="B476" s="612" t="s">
        <v>1380</v>
      </c>
      <c r="C476" s="612" t="s">
        <v>1429</v>
      </c>
      <c r="D476" s="612" t="s">
        <v>1431</v>
      </c>
      <c r="E476" s="612" t="s">
        <v>1764</v>
      </c>
      <c r="F476" s="612" t="s">
        <v>1781</v>
      </c>
      <c r="G476" s="612" t="s">
        <v>1589</v>
      </c>
      <c r="H476" s="612" t="s">
        <v>1386</v>
      </c>
      <c r="I476" s="612"/>
      <c r="J476" s="627" t="s">
        <v>1176</v>
      </c>
      <c r="K476" s="628" t="s">
        <v>1790</v>
      </c>
      <c r="L476" s="629" t="s">
        <v>4304</v>
      </c>
      <c r="M476" s="664" t="s">
        <v>1791</v>
      </c>
      <c r="N476" s="670"/>
      <c r="O476" s="629"/>
      <c r="P476" s="629"/>
      <c r="Q476" s="629"/>
      <c r="R476" s="631"/>
      <c r="S476" s="632" t="s">
        <v>41</v>
      </c>
      <c r="T476" s="633" t="s">
        <v>1176</v>
      </c>
      <c r="U476" s="977" t="s">
        <v>1176</v>
      </c>
      <c r="V476" s="634" t="s">
        <v>1821</v>
      </c>
    </row>
    <row r="477" spans="2:22" outlineLevel="1">
      <c r="B477" s="612" t="s">
        <v>1380</v>
      </c>
      <c r="C477" s="612" t="s">
        <v>1429</v>
      </c>
      <c r="D477" s="612" t="s">
        <v>1431</v>
      </c>
      <c r="E477" s="612" t="s">
        <v>1764</v>
      </c>
      <c r="F477" s="612" t="s">
        <v>1781</v>
      </c>
      <c r="G477" s="612" t="s">
        <v>1592</v>
      </c>
      <c r="H477" s="612"/>
      <c r="I477" s="612"/>
      <c r="J477" s="627" t="s">
        <v>1191</v>
      </c>
      <c r="K477" s="628" t="s">
        <v>1792</v>
      </c>
      <c r="L477" s="629" t="s">
        <v>8651</v>
      </c>
      <c r="M477" s="630"/>
      <c r="N477" s="670"/>
      <c r="O477" s="629"/>
      <c r="P477" s="629"/>
      <c r="Q477" s="629"/>
      <c r="R477" s="631"/>
      <c r="S477" s="632" t="s">
        <v>1792</v>
      </c>
      <c r="T477" s="633" t="s">
        <v>1191</v>
      </c>
      <c r="U477" s="977" t="s">
        <v>1821</v>
      </c>
      <c r="V477" s="634" t="s">
        <v>8651</v>
      </c>
    </row>
    <row r="478" spans="2:22" outlineLevel="1">
      <c r="B478" s="612" t="s">
        <v>1380</v>
      </c>
      <c r="C478" s="612" t="s">
        <v>1429</v>
      </c>
      <c r="D478" s="612" t="s">
        <v>1431</v>
      </c>
      <c r="E478" s="612" t="s">
        <v>1764</v>
      </c>
      <c r="F478" s="612" t="s">
        <v>1781</v>
      </c>
      <c r="G478" s="612" t="s">
        <v>1594</v>
      </c>
      <c r="H478" s="612"/>
      <c r="I478" s="612"/>
      <c r="J478" s="627" t="s">
        <v>1191</v>
      </c>
      <c r="K478" s="628" t="s">
        <v>1793</v>
      </c>
      <c r="L478" s="629" t="s">
        <v>8653</v>
      </c>
      <c r="M478" s="630"/>
      <c r="N478" s="670"/>
      <c r="O478" s="629"/>
      <c r="P478" s="629"/>
      <c r="Q478" s="629"/>
      <c r="R478" s="631"/>
      <c r="S478" s="632" t="s">
        <v>1793</v>
      </c>
      <c r="T478" s="633" t="s">
        <v>1191</v>
      </c>
      <c r="U478" s="977" t="s">
        <v>1821</v>
      </c>
      <c r="V478" s="634" t="s">
        <v>8653</v>
      </c>
    </row>
    <row r="479" spans="2:22" outlineLevel="1">
      <c r="B479" s="612" t="s">
        <v>1380</v>
      </c>
      <c r="C479" s="612" t="s">
        <v>1429</v>
      </c>
      <c r="D479" s="612" t="s">
        <v>1431</v>
      </c>
      <c r="E479" s="612" t="s">
        <v>1764</v>
      </c>
      <c r="F479" s="612" t="s">
        <v>1781</v>
      </c>
      <c r="G479" s="612" t="s">
        <v>1596</v>
      </c>
      <c r="H479" s="612"/>
      <c r="I479" s="612"/>
      <c r="J479" s="627" t="s">
        <v>1176</v>
      </c>
      <c r="K479" s="628" t="s">
        <v>1363</v>
      </c>
      <c r="L479" s="629" t="s">
        <v>8654</v>
      </c>
      <c r="M479" s="630"/>
      <c r="N479" s="670"/>
      <c r="O479" s="629"/>
      <c r="P479" s="629"/>
      <c r="Q479" s="629"/>
      <c r="R479" s="631"/>
      <c r="S479" s="632" t="s">
        <v>1363</v>
      </c>
      <c r="T479" s="633" t="s">
        <v>1176</v>
      </c>
      <c r="U479" s="977" t="s">
        <v>1176</v>
      </c>
      <c r="V479" s="634" t="s">
        <v>8652</v>
      </c>
    </row>
    <row r="480" spans="2:22" outlineLevel="1">
      <c r="B480" s="612" t="s">
        <v>1380</v>
      </c>
      <c r="C480" s="612" t="s">
        <v>1429</v>
      </c>
      <c r="D480" s="612" t="s">
        <v>1431</v>
      </c>
      <c r="E480" s="612" t="s">
        <v>1764</v>
      </c>
      <c r="F480" s="612" t="s">
        <v>1781</v>
      </c>
      <c r="G480" s="612" t="s">
        <v>1597</v>
      </c>
      <c r="H480" s="612"/>
      <c r="I480" s="612"/>
      <c r="J480" s="627" t="s">
        <v>1191</v>
      </c>
      <c r="K480" s="628" t="s">
        <v>1794</v>
      </c>
      <c r="L480" s="629" t="s">
        <v>4143</v>
      </c>
      <c r="M480" s="630" t="s">
        <v>1607</v>
      </c>
      <c r="N480" s="670"/>
      <c r="O480" s="629"/>
      <c r="P480" s="629"/>
      <c r="Q480" s="629"/>
      <c r="R480" s="631"/>
      <c r="S480" s="632" t="s">
        <v>1794</v>
      </c>
      <c r="T480" s="633" t="s">
        <v>1191</v>
      </c>
      <c r="U480" s="977" t="s">
        <v>1821</v>
      </c>
      <c r="V480" s="634" t="s">
        <v>4143</v>
      </c>
    </row>
    <row r="481" spans="2:22" outlineLevel="1">
      <c r="B481" s="612" t="s">
        <v>1380</v>
      </c>
      <c r="C481" s="612" t="s">
        <v>1429</v>
      </c>
      <c r="D481" s="612" t="s">
        <v>1431</v>
      </c>
      <c r="E481" s="612" t="s">
        <v>1764</v>
      </c>
      <c r="F481" s="612" t="s">
        <v>1781</v>
      </c>
      <c r="G481" s="612" t="s">
        <v>1597</v>
      </c>
      <c r="H481" s="612"/>
      <c r="I481" s="612"/>
      <c r="J481" s="627" t="s">
        <v>1191</v>
      </c>
      <c r="K481" s="628" t="s">
        <v>8646</v>
      </c>
      <c r="L481" s="629" t="s">
        <v>8649</v>
      </c>
      <c r="M481" s="630" t="s">
        <v>8633</v>
      </c>
      <c r="N481" s="670"/>
      <c r="O481" s="629"/>
      <c r="P481" s="629"/>
      <c r="Q481" s="629"/>
      <c r="R481" s="631"/>
      <c r="S481" s="632" t="s">
        <v>8646</v>
      </c>
      <c r="T481" s="633" t="s">
        <v>1191</v>
      </c>
      <c r="U481" s="977" t="s">
        <v>1821</v>
      </c>
      <c r="V481" s="634" t="s">
        <v>8649</v>
      </c>
    </row>
    <row r="482" spans="2:22" outlineLevel="1">
      <c r="B482" s="612" t="s">
        <v>1380</v>
      </c>
      <c r="C482" s="612" t="s">
        <v>1429</v>
      </c>
      <c r="D482" s="612" t="s">
        <v>1431</v>
      </c>
      <c r="E482" s="612" t="s">
        <v>1764</v>
      </c>
      <c r="F482" s="612" t="s">
        <v>1781</v>
      </c>
      <c r="G482" s="612" t="s">
        <v>1597</v>
      </c>
      <c r="H482" s="639" t="s">
        <v>1498</v>
      </c>
      <c r="I482" s="612"/>
      <c r="J482" s="627" t="s">
        <v>1176</v>
      </c>
      <c r="K482" s="628" t="s">
        <v>8647</v>
      </c>
      <c r="L482" s="629" t="s">
        <v>8614</v>
      </c>
      <c r="M482" s="1106" t="s">
        <v>8634</v>
      </c>
      <c r="N482" s="670"/>
      <c r="O482" s="629"/>
      <c r="P482" s="629"/>
      <c r="Q482" s="629"/>
      <c r="R482" s="631"/>
      <c r="S482" s="632" t="s">
        <v>8647</v>
      </c>
      <c r="T482" s="633" t="s">
        <v>1176</v>
      </c>
      <c r="U482" s="977" t="s">
        <v>1821</v>
      </c>
      <c r="V482" s="634" t="s">
        <v>8614</v>
      </c>
    </row>
    <row r="483" spans="2:22" outlineLevel="1">
      <c r="B483" s="612" t="s">
        <v>1380</v>
      </c>
      <c r="C483" s="612" t="s">
        <v>1429</v>
      </c>
      <c r="D483" s="612" t="s">
        <v>1431</v>
      </c>
      <c r="E483" s="612" t="s">
        <v>1764</v>
      </c>
      <c r="F483" s="612" t="s">
        <v>1781</v>
      </c>
      <c r="G483" s="612" t="s">
        <v>1600</v>
      </c>
      <c r="H483" s="612"/>
      <c r="I483" s="612"/>
      <c r="J483" s="627" t="s">
        <v>1191</v>
      </c>
      <c r="K483" s="628" t="s">
        <v>1795</v>
      </c>
      <c r="L483" s="629" t="s">
        <v>8650</v>
      </c>
      <c r="M483" s="630"/>
      <c r="N483" s="670"/>
      <c r="O483" s="629"/>
      <c r="P483" s="629"/>
      <c r="Q483" s="629"/>
      <c r="R483" s="631"/>
      <c r="S483" s="632" t="s">
        <v>1795</v>
      </c>
      <c r="T483" s="633" t="s">
        <v>1191</v>
      </c>
      <c r="U483" s="977" t="s">
        <v>1821</v>
      </c>
      <c r="V483" s="634" t="s">
        <v>8650</v>
      </c>
    </row>
    <row r="484" spans="2:22" outlineLevel="1">
      <c r="B484" s="612" t="s">
        <v>1380</v>
      </c>
      <c r="C484" s="612" t="s">
        <v>1429</v>
      </c>
      <c r="D484" s="612" t="s">
        <v>1431</v>
      </c>
      <c r="E484" s="612" t="s">
        <v>1764</v>
      </c>
      <c r="F484" s="612" t="s">
        <v>1796</v>
      </c>
      <c r="G484" s="612"/>
      <c r="H484" s="612"/>
      <c r="I484" s="612"/>
      <c r="J484" s="627" t="s">
        <v>1176</v>
      </c>
      <c r="K484" s="628" t="s">
        <v>1797</v>
      </c>
      <c r="L484" s="629" t="s">
        <v>4341</v>
      </c>
      <c r="M484" s="630" t="s">
        <v>1382</v>
      </c>
      <c r="N484" s="1119" t="s">
        <v>5622</v>
      </c>
      <c r="O484" s="629" t="s">
        <v>1176</v>
      </c>
      <c r="P484" s="629" t="s">
        <v>41</v>
      </c>
      <c r="Q484" s="629" t="s">
        <v>1382</v>
      </c>
      <c r="R484" s="781" t="s">
        <v>8514</v>
      </c>
      <c r="S484" s="632" t="s">
        <v>41</v>
      </c>
      <c r="T484" s="633" t="s">
        <v>1176</v>
      </c>
      <c r="U484" s="977"/>
      <c r="V484" s="634" t="s">
        <v>1821</v>
      </c>
    </row>
    <row r="485" spans="2:22" ht="36" outlineLevel="1">
      <c r="B485" s="612" t="s">
        <v>1380</v>
      </c>
      <c r="C485" s="612" t="s">
        <v>1429</v>
      </c>
      <c r="D485" s="612" t="s">
        <v>1431</v>
      </c>
      <c r="E485" s="612" t="s">
        <v>1764</v>
      </c>
      <c r="F485" s="612" t="s">
        <v>1796</v>
      </c>
      <c r="G485" s="612" t="s">
        <v>1798</v>
      </c>
      <c r="H485" s="612"/>
      <c r="I485" s="612"/>
      <c r="J485" s="627" t="s">
        <v>1176</v>
      </c>
      <c r="K485" s="628" t="s">
        <v>1799</v>
      </c>
      <c r="L485" s="629" t="s">
        <v>4144</v>
      </c>
      <c r="M485" s="630"/>
      <c r="N485" s="670" t="s">
        <v>5414</v>
      </c>
      <c r="O485" s="629" t="s">
        <v>1176</v>
      </c>
      <c r="P485" s="637" t="s">
        <v>2875</v>
      </c>
      <c r="Q485" s="629" t="s">
        <v>1109</v>
      </c>
      <c r="R485" s="631" t="s">
        <v>5949</v>
      </c>
      <c r="S485" s="632" t="s">
        <v>1799</v>
      </c>
      <c r="T485" s="633" t="s">
        <v>1176</v>
      </c>
      <c r="U485" s="977"/>
      <c r="V485" s="634" t="s">
        <v>4144</v>
      </c>
    </row>
    <row r="486" spans="2:22" outlineLevel="1">
      <c r="B486" s="612" t="s">
        <v>1380</v>
      </c>
      <c r="C486" s="612" t="s">
        <v>1429</v>
      </c>
      <c r="D486" s="612" t="s">
        <v>1431</v>
      </c>
      <c r="E486" s="612" t="s">
        <v>1764</v>
      </c>
      <c r="F486" s="612" t="s">
        <v>1796</v>
      </c>
      <c r="G486" s="612" t="s">
        <v>1800</v>
      </c>
      <c r="H486" s="612"/>
      <c r="I486" s="612"/>
      <c r="J486" s="627" t="s">
        <v>1191</v>
      </c>
      <c r="K486" s="628" t="s">
        <v>1801</v>
      </c>
      <c r="L486" s="629" t="s">
        <v>4305</v>
      </c>
      <c r="M486" s="630"/>
      <c r="N486" s="670"/>
      <c r="O486" s="629"/>
      <c r="P486" s="629"/>
      <c r="Q486" s="629"/>
      <c r="R486" s="631"/>
      <c r="S486" s="632" t="s">
        <v>1821</v>
      </c>
      <c r="T486" s="633" t="s">
        <v>1821</v>
      </c>
      <c r="U486" s="977" t="s">
        <v>1821</v>
      </c>
      <c r="V486" s="634" t="s">
        <v>1821</v>
      </c>
    </row>
    <row r="487" spans="2:22" outlineLevel="1">
      <c r="B487" s="612" t="s">
        <v>1380</v>
      </c>
      <c r="C487" s="612" t="s">
        <v>1429</v>
      </c>
      <c r="D487" s="612" t="s">
        <v>1431</v>
      </c>
      <c r="E487" s="612" t="s">
        <v>1764</v>
      </c>
      <c r="F487" s="612" t="s">
        <v>1796</v>
      </c>
      <c r="G487" s="612" t="s">
        <v>1802</v>
      </c>
      <c r="H487" s="612"/>
      <c r="I487" s="612"/>
      <c r="J487" s="627" t="s">
        <v>1191</v>
      </c>
      <c r="K487" s="628" t="s">
        <v>1803</v>
      </c>
      <c r="L487" s="629" t="s">
        <v>4306</v>
      </c>
      <c r="M487" s="630"/>
      <c r="N487" s="670"/>
      <c r="O487" s="629"/>
      <c r="P487" s="629"/>
      <c r="Q487" s="629"/>
      <c r="R487" s="631"/>
      <c r="S487" s="632" t="s">
        <v>1821</v>
      </c>
      <c r="T487" s="633" t="s">
        <v>1821</v>
      </c>
      <c r="U487" s="977" t="s">
        <v>1821</v>
      </c>
      <c r="V487" s="634" t="s">
        <v>1821</v>
      </c>
    </row>
    <row r="488" spans="2:22" outlineLevel="1">
      <c r="B488" s="612" t="s">
        <v>1380</v>
      </c>
      <c r="C488" s="612" t="s">
        <v>1429</v>
      </c>
      <c r="D488" s="612" t="s">
        <v>1431</v>
      </c>
      <c r="E488" s="612" t="s">
        <v>1764</v>
      </c>
      <c r="F488" s="612" t="s">
        <v>1796</v>
      </c>
      <c r="G488" s="612" t="s">
        <v>1804</v>
      </c>
      <c r="H488" s="612"/>
      <c r="I488" s="612"/>
      <c r="J488" s="627" t="s">
        <v>1191</v>
      </c>
      <c r="K488" s="628" t="s">
        <v>1805</v>
      </c>
      <c r="L488" s="629" t="s">
        <v>6472</v>
      </c>
      <c r="M488" s="630"/>
      <c r="N488" s="670"/>
      <c r="O488" s="629"/>
      <c r="P488" s="629"/>
      <c r="Q488" s="629"/>
      <c r="R488" s="631"/>
      <c r="S488" s="632" t="s">
        <v>7257</v>
      </c>
      <c r="T488" s="633" t="s">
        <v>1875</v>
      </c>
      <c r="U488" s="977" t="s">
        <v>1821</v>
      </c>
      <c r="V488" s="634" t="s">
        <v>8668</v>
      </c>
    </row>
    <row r="489" spans="2:22" outlineLevel="1">
      <c r="B489" s="612" t="s">
        <v>1380</v>
      </c>
      <c r="C489" s="612" t="s">
        <v>1429</v>
      </c>
      <c r="D489" s="612" t="s">
        <v>1431</v>
      </c>
      <c r="E489" s="612" t="s">
        <v>1764</v>
      </c>
      <c r="F489" s="612" t="s">
        <v>1796</v>
      </c>
      <c r="G489" s="612" t="s">
        <v>1804</v>
      </c>
      <c r="H489" s="639" t="s">
        <v>6471</v>
      </c>
      <c r="I489" s="612"/>
      <c r="J489" s="627" t="s">
        <v>1191</v>
      </c>
      <c r="K489" s="628" t="s">
        <v>6452</v>
      </c>
      <c r="L489" s="629" t="s">
        <v>6473</v>
      </c>
      <c r="M489" s="630" t="s">
        <v>788</v>
      </c>
      <c r="N489" s="670"/>
      <c r="O489" s="629"/>
      <c r="P489" s="629"/>
      <c r="Q489" s="629"/>
      <c r="R489" s="631"/>
      <c r="S489" s="632" t="s">
        <v>7437</v>
      </c>
      <c r="T489" s="633" t="s">
        <v>1176</v>
      </c>
      <c r="U489" s="977" t="s">
        <v>1821</v>
      </c>
      <c r="V489" s="634" t="s">
        <v>8669</v>
      </c>
    </row>
    <row r="490" spans="2:22" outlineLevel="1">
      <c r="B490" s="612" t="s">
        <v>1380</v>
      </c>
      <c r="C490" s="612" t="s">
        <v>1429</v>
      </c>
      <c r="D490" s="612" t="s">
        <v>1431</v>
      </c>
      <c r="E490" s="612" t="s">
        <v>1764</v>
      </c>
      <c r="F490" s="612" t="s">
        <v>1796</v>
      </c>
      <c r="G490" s="612" t="s">
        <v>1804</v>
      </c>
      <c r="H490" s="612"/>
      <c r="I490" s="612"/>
      <c r="J490" s="627" t="s">
        <v>1191</v>
      </c>
      <c r="K490" s="628" t="s">
        <v>6453</v>
      </c>
      <c r="L490" s="629" t="s">
        <v>6474</v>
      </c>
      <c r="M490" s="630"/>
      <c r="N490" s="670"/>
      <c r="O490" s="629"/>
      <c r="P490" s="629"/>
      <c r="Q490" s="629"/>
      <c r="R490" s="631"/>
      <c r="S490" s="632" t="s">
        <v>7438</v>
      </c>
      <c r="T490" s="633" t="s">
        <v>1191</v>
      </c>
      <c r="U490" s="977" t="s">
        <v>1821</v>
      </c>
      <c r="V490" s="634" t="s">
        <v>7439</v>
      </c>
    </row>
    <row r="491" spans="2:22" outlineLevel="1">
      <c r="B491" s="612" t="s">
        <v>1380</v>
      </c>
      <c r="C491" s="612" t="s">
        <v>1429</v>
      </c>
      <c r="D491" s="612" t="s">
        <v>1431</v>
      </c>
      <c r="E491" s="612" t="s">
        <v>1764</v>
      </c>
      <c r="F491" s="612" t="s">
        <v>1796</v>
      </c>
      <c r="G491" s="612" t="s">
        <v>1804</v>
      </c>
      <c r="H491" s="639" t="s">
        <v>6471</v>
      </c>
      <c r="I491" s="612"/>
      <c r="J491" s="627" t="s">
        <v>1191</v>
      </c>
      <c r="K491" s="628" t="s">
        <v>6454</v>
      </c>
      <c r="L491" s="629" t="s">
        <v>6475</v>
      </c>
      <c r="M491" s="630" t="s">
        <v>788</v>
      </c>
      <c r="N491" s="670"/>
      <c r="O491" s="629"/>
      <c r="P491" s="629"/>
      <c r="Q491" s="629"/>
      <c r="R491" s="631"/>
      <c r="S491" s="632" t="s">
        <v>7440</v>
      </c>
      <c r="T491" s="633" t="s">
        <v>1176</v>
      </c>
      <c r="U491" s="977" t="s">
        <v>1821</v>
      </c>
      <c r="V491" s="634" t="s">
        <v>7503</v>
      </c>
    </row>
    <row r="492" spans="2:22" outlineLevel="1">
      <c r="B492" s="612" t="s">
        <v>1380</v>
      </c>
      <c r="C492" s="612" t="s">
        <v>1429</v>
      </c>
      <c r="D492" s="612" t="s">
        <v>1431</v>
      </c>
      <c r="E492" s="612" t="s">
        <v>1764</v>
      </c>
      <c r="F492" s="612" t="s">
        <v>1796</v>
      </c>
      <c r="G492" s="612" t="s">
        <v>1806</v>
      </c>
      <c r="H492" s="612"/>
      <c r="I492" s="612"/>
      <c r="J492" s="627" t="s">
        <v>1191</v>
      </c>
      <c r="K492" s="628" t="s">
        <v>1807</v>
      </c>
      <c r="L492" s="629" t="s">
        <v>4307</v>
      </c>
      <c r="M492" s="630"/>
      <c r="N492" s="670"/>
      <c r="O492" s="629"/>
      <c r="P492" s="629"/>
      <c r="Q492" s="629"/>
      <c r="R492" s="631"/>
      <c r="S492" s="632" t="s">
        <v>8667</v>
      </c>
      <c r="T492" s="633" t="s">
        <v>1191</v>
      </c>
      <c r="U492" s="977" t="s">
        <v>1821</v>
      </c>
      <c r="V492" s="634" t="s">
        <v>8670</v>
      </c>
    </row>
    <row r="493" spans="2:22" outlineLevel="1">
      <c r="B493" s="612" t="s">
        <v>1380</v>
      </c>
      <c r="C493" s="612" t="s">
        <v>1429</v>
      </c>
      <c r="D493" s="612" t="s">
        <v>1431</v>
      </c>
      <c r="E493" s="612" t="s">
        <v>1764</v>
      </c>
      <c r="F493" s="612" t="s">
        <v>1796</v>
      </c>
      <c r="G493" s="612" t="s">
        <v>1808</v>
      </c>
      <c r="H493" s="612"/>
      <c r="I493" s="612"/>
      <c r="J493" s="627" t="s">
        <v>1191</v>
      </c>
      <c r="K493" s="628" t="s">
        <v>1809</v>
      </c>
      <c r="L493" s="629" t="s">
        <v>4308</v>
      </c>
      <c r="M493" s="630"/>
      <c r="N493" s="670"/>
      <c r="O493" s="629"/>
      <c r="P493" s="629"/>
      <c r="Q493" s="629"/>
      <c r="R493" s="631"/>
      <c r="S493" s="632" t="s">
        <v>1821</v>
      </c>
      <c r="T493" s="633" t="s">
        <v>1821</v>
      </c>
      <c r="U493" s="977" t="s">
        <v>1821</v>
      </c>
      <c r="V493" s="634" t="s">
        <v>1821</v>
      </c>
    </row>
    <row r="494" spans="2:22" outlineLevel="1">
      <c r="B494" s="612" t="s">
        <v>1380</v>
      </c>
      <c r="C494" s="612" t="s">
        <v>1429</v>
      </c>
      <c r="D494" s="612" t="s">
        <v>1431</v>
      </c>
      <c r="E494" s="612" t="s">
        <v>1764</v>
      </c>
      <c r="F494" s="612" t="s">
        <v>1810</v>
      </c>
      <c r="G494" s="612"/>
      <c r="H494" s="612"/>
      <c r="I494" s="612"/>
      <c r="J494" s="627" t="s">
        <v>1191</v>
      </c>
      <c r="K494" s="628" t="s">
        <v>1811</v>
      </c>
      <c r="L494" s="629" t="s">
        <v>4145</v>
      </c>
      <c r="M494" s="630" t="s">
        <v>1382</v>
      </c>
      <c r="N494" s="1119" t="s">
        <v>8402</v>
      </c>
      <c r="O494" s="629" t="s">
        <v>1191</v>
      </c>
      <c r="P494" s="629" t="s">
        <v>41</v>
      </c>
      <c r="Q494" s="629" t="s">
        <v>1382</v>
      </c>
      <c r="R494" s="782" t="s">
        <v>8515</v>
      </c>
      <c r="S494" s="632" t="s">
        <v>1326</v>
      </c>
      <c r="T494" s="633" t="s">
        <v>1191</v>
      </c>
      <c r="U494" s="977" t="s">
        <v>1191</v>
      </c>
      <c r="V494" s="634" t="s">
        <v>8111</v>
      </c>
    </row>
    <row r="495" spans="2:22" outlineLevel="1">
      <c r="B495" s="612" t="s">
        <v>1380</v>
      </c>
      <c r="C495" s="612" t="s">
        <v>1429</v>
      </c>
      <c r="D495" s="612" t="s">
        <v>1431</v>
      </c>
      <c r="E495" s="612" t="s">
        <v>1764</v>
      </c>
      <c r="F495" s="612" t="s">
        <v>1810</v>
      </c>
      <c r="G495" s="612" t="s">
        <v>1532</v>
      </c>
      <c r="H495" s="612"/>
      <c r="I495" s="612"/>
      <c r="J495" s="627" t="s">
        <v>1191</v>
      </c>
      <c r="K495" s="628" t="s">
        <v>1812</v>
      </c>
      <c r="L495" s="629" t="s">
        <v>4146</v>
      </c>
      <c r="M495" s="630"/>
      <c r="N495" s="670" t="s">
        <v>8365</v>
      </c>
      <c r="O495" s="629" t="s">
        <v>1176</v>
      </c>
      <c r="P495" s="666" t="s">
        <v>8364</v>
      </c>
      <c r="Q495" s="629" t="s">
        <v>105</v>
      </c>
      <c r="R495" s="631" t="s">
        <v>8406</v>
      </c>
      <c r="S495" s="632" t="s">
        <v>1328</v>
      </c>
      <c r="T495" s="633" t="s">
        <v>1191</v>
      </c>
      <c r="U495" s="977" t="s">
        <v>1191</v>
      </c>
      <c r="V495" s="634" t="s">
        <v>8057</v>
      </c>
    </row>
    <row r="496" spans="2:22" outlineLevel="1">
      <c r="B496" s="612" t="s">
        <v>1380</v>
      </c>
      <c r="C496" s="612" t="s">
        <v>1429</v>
      </c>
      <c r="D496" s="612" t="s">
        <v>1431</v>
      </c>
      <c r="E496" s="612" t="s">
        <v>1764</v>
      </c>
      <c r="F496" s="612" t="s">
        <v>1810</v>
      </c>
      <c r="G496" s="612" t="s">
        <v>1434</v>
      </c>
      <c r="H496" s="612"/>
      <c r="I496" s="612"/>
      <c r="J496" s="627" t="s">
        <v>1191</v>
      </c>
      <c r="K496" s="628" t="s">
        <v>1813</v>
      </c>
      <c r="L496" s="629" t="s">
        <v>4100</v>
      </c>
      <c r="M496" s="630"/>
      <c r="N496" s="670"/>
      <c r="O496" s="629"/>
      <c r="P496" s="629"/>
      <c r="Q496" s="629"/>
      <c r="R496" s="631"/>
      <c r="S496" s="632" t="s">
        <v>7258</v>
      </c>
      <c r="T496" s="633" t="s">
        <v>1191</v>
      </c>
      <c r="U496" s="977" t="s">
        <v>1821</v>
      </c>
      <c r="V496" s="634" t="s">
        <v>8061</v>
      </c>
    </row>
    <row r="497" spans="2:22" outlineLevel="1">
      <c r="B497" s="612" t="s">
        <v>1380</v>
      </c>
      <c r="C497" s="612" t="s">
        <v>1429</v>
      </c>
      <c r="D497" s="612" t="s">
        <v>1431</v>
      </c>
      <c r="E497" s="612" t="s">
        <v>1764</v>
      </c>
      <c r="F497" s="612" t="s">
        <v>1810</v>
      </c>
      <c r="G497" s="612" t="s">
        <v>1398</v>
      </c>
      <c r="H497" s="612"/>
      <c r="I497" s="612"/>
      <c r="J497" s="627" t="s">
        <v>1191</v>
      </c>
      <c r="K497" s="628" t="s">
        <v>1814</v>
      </c>
      <c r="L497" s="629" t="s">
        <v>4309</v>
      </c>
      <c r="M497" s="630" t="s">
        <v>1184</v>
      </c>
      <c r="N497" s="670"/>
      <c r="O497" s="629"/>
      <c r="P497" s="629"/>
      <c r="Q497" s="629"/>
      <c r="R497" s="631"/>
      <c r="S497" s="632" t="s">
        <v>7259</v>
      </c>
      <c r="T497" s="633" t="s">
        <v>1191</v>
      </c>
      <c r="U497" s="977"/>
      <c r="V497" s="634" t="s">
        <v>8058</v>
      </c>
    </row>
    <row r="498" spans="2:22" outlineLevel="1">
      <c r="B498" s="612" t="s">
        <v>1380</v>
      </c>
      <c r="C498" s="612" t="s">
        <v>1429</v>
      </c>
      <c r="D498" s="612" t="s">
        <v>1431</v>
      </c>
      <c r="E498" s="612" t="s">
        <v>1764</v>
      </c>
      <c r="F498" s="612" t="s">
        <v>1810</v>
      </c>
      <c r="G498" s="612" t="s">
        <v>1535</v>
      </c>
      <c r="H498" s="612"/>
      <c r="I498" s="612"/>
      <c r="J498" s="627" t="s">
        <v>1191</v>
      </c>
      <c r="K498" s="628" t="s">
        <v>1815</v>
      </c>
      <c r="L498" s="629" t="s">
        <v>4342</v>
      </c>
      <c r="M498" s="630" t="s">
        <v>1382</v>
      </c>
      <c r="N498" s="1119" t="s">
        <v>8403</v>
      </c>
      <c r="O498" s="629" t="s">
        <v>1191</v>
      </c>
      <c r="P498" s="629" t="s">
        <v>41</v>
      </c>
      <c r="Q498" s="629" t="s">
        <v>1382</v>
      </c>
      <c r="R498" s="782" t="s">
        <v>8515</v>
      </c>
      <c r="S498" s="632" t="s">
        <v>41</v>
      </c>
      <c r="T498" s="633" t="s">
        <v>1191</v>
      </c>
      <c r="U498" s="977" t="s">
        <v>1191</v>
      </c>
      <c r="V498" s="634" t="s">
        <v>1821</v>
      </c>
    </row>
    <row r="499" spans="2:22" outlineLevel="1">
      <c r="B499" s="612" t="s">
        <v>1380</v>
      </c>
      <c r="C499" s="612" t="s">
        <v>1429</v>
      </c>
      <c r="D499" s="612" t="s">
        <v>1431</v>
      </c>
      <c r="E499" s="612" t="s">
        <v>1764</v>
      </c>
      <c r="F499" s="612" t="s">
        <v>1810</v>
      </c>
      <c r="G499" s="612" t="s">
        <v>1535</v>
      </c>
      <c r="H499" s="612" t="s">
        <v>1537</v>
      </c>
      <c r="I499" s="612"/>
      <c r="J499" s="627" t="s">
        <v>1176</v>
      </c>
      <c r="K499" s="628" t="s">
        <v>1816</v>
      </c>
      <c r="L499" s="629" t="s">
        <v>4147</v>
      </c>
      <c r="M499" s="630"/>
      <c r="N499" s="670" t="s">
        <v>8371</v>
      </c>
      <c r="O499" s="629" t="s">
        <v>1176</v>
      </c>
      <c r="P499" s="642" t="s">
        <v>8370</v>
      </c>
      <c r="Q499" s="629" t="s">
        <v>5357</v>
      </c>
      <c r="R499" s="631" t="s">
        <v>8407</v>
      </c>
      <c r="S499" s="632" t="s">
        <v>1330</v>
      </c>
      <c r="T499" s="633" t="s">
        <v>1176</v>
      </c>
      <c r="U499" s="977" t="s">
        <v>1176</v>
      </c>
      <c r="V499" s="634" t="s">
        <v>8059</v>
      </c>
    </row>
    <row r="500" spans="2:22" outlineLevel="1">
      <c r="B500" s="612" t="s">
        <v>1380</v>
      </c>
      <c r="C500" s="612" t="s">
        <v>1429</v>
      </c>
      <c r="D500" s="612" t="s">
        <v>1431</v>
      </c>
      <c r="E500" s="612" t="s">
        <v>1764</v>
      </c>
      <c r="F500" s="612" t="s">
        <v>1810</v>
      </c>
      <c r="G500" s="612" t="s">
        <v>1535</v>
      </c>
      <c r="H500" s="612" t="s">
        <v>1537</v>
      </c>
      <c r="I500" s="639" t="s">
        <v>1402</v>
      </c>
      <c r="J500" s="627" t="s">
        <v>1176</v>
      </c>
      <c r="K500" s="628" t="s">
        <v>1817</v>
      </c>
      <c r="L500" s="629" t="s">
        <v>4987</v>
      </c>
      <c r="M500" s="630" t="s">
        <v>1404</v>
      </c>
      <c r="N500" s="670" t="s">
        <v>6494</v>
      </c>
      <c r="O500" s="629" t="s">
        <v>1176</v>
      </c>
      <c r="P500" s="629" t="s">
        <v>41</v>
      </c>
      <c r="Q500" s="640" t="s">
        <v>1405</v>
      </c>
      <c r="R500" s="631"/>
      <c r="S500" s="632" t="s">
        <v>6489</v>
      </c>
      <c r="T500" s="633" t="s">
        <v>1176</v>
      </c>
      <c r="U500" s="977" t="s">
        <v>1176</v>
      </c>
      <c r="V500" s="634" t="s">
        <v>8060</v>
      </c>
    </row>
    <row r="501" spans="2:22" outlineLevel="1">
      <c r="B501" s="612" t="s">
        <v>1380</v>
      </c>
      <c r="C501" s="612" t="s">
        <v>1429</v>
      </c>
      <c r="D501" s="612" t="s">
        <v>1431</v>
      </c>
      <c r="E501" s="612" t="s">
        <v>1764</v>
      </c>
      <c r="F501" s="612" t="s">
        <v>1561</v>
      </c>
      <c r="G501" s="612"/>
      <c r="H501" s="612"/>
      <c r="I501" s="612"/>
      <c r="J501" s="627" t="s">
        <v>1195</v>
      </c>
      <c r="K501" s="628" t="s">
        <v>1818</v>
      </c>
      <c r="L501" s="629" t="s">
        <v>4343</v>
      </c>
      <c r="M501" s="630" t="s">
        <v>1382</v>
      </c>
      <c r="N501" s="1119" t="s">
        <v>5623</v>
      </c>
      <c r="O501" s="629" t="s">
        <v>1191</v>
      </c>
      <c r="P501" s="629" t="s">
        <v>41</v>
      </c>
      <c r="Q501" s="629" t="s">
        <v>1382</v>
      </c>
      <c r="R501" s="782" t="s">
        <v>7998</v>
      </c>
      <c r="S501" s="632" t="s">
        <v>41</v>
      </c>
      <c r="T501" s="633" t="s">
        <v>1195</v>
      </c>
      <c r="U501" s="977" t="s">
        <v>1821</v>
      </c>
      <c r="V501" s="634" t="s">
        <v>1821</v>
      </c>
    </row>
    <row r="502" spans="2:22" ht="36" outlineLevel="1">
      <c r="B502" s="612" t="s">
        <v>1380</v>
      </c>
      <c r="C502" s="612" t="s">
        <v>1429</v>
      </c>
      <c r="D502" s="612" t="s">
        <v>1431</v>
      </c>
      <c r="E502" s="612" t="s">
        <v>1764</v>
      </c>
      <c r="F502" s="612" t="s">
        <v>1561</v>
      </c>
      <c r="G502" s="612" t="s">
        <v>1532</v>
      </c>
      <c r="H502" s="612"/>
      <c r="I502" s="612"/>
      <c r="J502" s="627" t="s">
        <v>1176</v>
      </c>
      <c r="K502" s="628" t="s">
        <v>1819</v>
      </c>
      <c r="L502" s="629" t="s">
        <v>4148</v>
      </c>
      <c r="M502" s="630"/>
      <c r="N502" s="670" t="s">
        <v>3816</v>
      </c>
      <c r="O502" s="629" t="s">
        <v>1176</v>
      </c>
      <c r="P502" s="635" t="s">
        <v>2883</v>
      </c>
      <c r="Q502" s="629" t="s">
        <v>105</v>
      </c>
      <c r="R502" s="631" t="s">
        <v>5950</v>
      </c>
      <c r="S502" s="632" t="s">
        <v>1819</v>
      </c>
      <c r="T502" s="633" t="s">
        <v>1176</v>
      </c>
      <c r="U502" s="977" t="s">
        <v>1821</v>
      </c>
      <c r="V502" s="634" t="s">
        <v>4148</v>
      </c>
    </row>
    <row r="503" spans="2:22" ht="36" outlineLevel="1">
      <c r="B503" s="612" t="s">
        <v>1380</v>
      </c>
      <c r="C503" s="612" t="s">
        <v>1429</v>
      </c>
      <c r="D503" s="612" t="s">
        <v>1431</v>
      </c>
      <c r="E503" s="612" t="s">
        <v>1764</v>
      </c>
      <c r="F503" s="612" t="s">
        <v>1561</v>
      </c>
      <c r="G503" s="612" t="s">
        <v>1398</v>
      </c>
      <c r="H503" s="612"/>
      <c r="I503" s="612"/>
      <c r="J503" s="627" t="s">
        <v>1176</v>
      </c>
      <c r="K503" s="628" t="s">
        <v>1820</v>
      </c>
      <c r="L503" s="629" t="s">
        <v>4310</v>
      </c>
      <c r="M503" s="631" t="s">
        <v>1568</v>
      </c>
      <c r="N503" s="1120" t="s">
        <v>5652</v>
      </c>
      <c r="O503" s="640" t="s">
        <v>1176</v>
      </c>
      <c r="P503" s="629" t="s">
        <v>41</v>
      </c>
      <c r="Q503" s="640" t="s">
        <v>1824</v>
      </c>
      <c r="R503" s="631"/>
      <c r="S503" s="632" t="s">
        <v>41</v>
      </c>
      <c r="T503" s="633" t="s">
        <v>1176</v>
      </c>
      <c r="U503" s="977" t="s">
        <v>1821</v>
      </c>
      <c r="V503" s="634" t="s">
        <v>1821</v>
      </c>
    </row>
    <row r="504" spans="2:22" outlineLevel="1">
      <c r="B504" s="612" t="s">
        <v>1380</v>
      </c>
      <c r="C504" s="612" t="s">
        <v>1429</v>
      </c>
      <c r="D504" s="612" t="s">
        <v>1431</v>
      </c>
      <c r="E504" s="612" t="s">
        <v>1764</v>
      </c>
      <c r="F504" s="612" t="s">
        <v>1561</v>
      </c>
      <c r="G504" s="612" t="s">
        <v>1576</v>
      </c>
      <c r="H504" s="612"/>
      <c r="I504" s="612"/>
      <c r="J504" s="627" t="s">
        <v>1191</v>
      </c>
      <c r="K504" s="628" t="s">
        <v>1822</v>
      </c>
      <c r="L504" s="629" t="s">
        <v>4311</v>
      </c>
      <c r="M504" s="630"/>
      <c r="N504" s="1120" t="s">
        <v>5624</v>
      </c>
      <c r="O504" s="640" t="s">
        <v>1176</v>
      </c>
      <c r="P504" s="629" t="s">
        <v>41</v>
      </c>
      <c r="Q504" s="640" t="s">
        <v>1823</v>
      </c>
      <c r="R504" s="631"/>
      <c r="S504" s="632" t="s">
        <v>1822</v>
      </c>
      <c r="T504" s="633" t="s">
        <v>1191</v>
      </c>
      <c r="U504" s="977" t="s">
        <v>1821</v>
      </c>
      <c r="V504" s="634" t="s">
        <v>7517</v>
      </c>
    </row>
    <row r="505" spans="2:22" outlineLevel="1">
      <c r="B505" s="612" t="s">
        <v>1380</v>
      </c>
      <c r="C505" s="612" t="s">
        <v>1429</v>
      </c>
      <c r="D505" s="612" t="s">
        <v>1431</v>
      </c>
      <c r="E505" s="612" t="s">
        <v>1764</v>
      </c>
      <c r="F505" s="612" t="s">
        <v>1561</v>
      </c>
      <c r="G505" s="612"/>
      <c r="H505" s="612"/>
      <c r="I505" s="612"/>
      <c r="J505" s="627" t="s">
        <v>1195</v>
      </c>
      <c r="K505" s="628" t="s">
        <v>1818</v>
      </c>
      <c r="L505" s="629" t="s">
        <v>4343</v>
      </c>
      <c r="M505" s="630" t="s">
        <v>1382</v>
      </c>
      <c r="N505" s="1119" t="s">
        <v>5625</v>
      </c>
      <c r="O505" s="629" t="s">
        <v>1191</v>
      </c>
      <c r="P505" s="629" t="s">
        <v>41</v>
      </c>
      <c r="Q505" s="629" t="s">
        <v>1382</v>
      </c>
      <c r="R505" s="782" t="s">
        <v>7999</v>
      </c>
      <c r="S505" s="632" t="s">
        <v>41</v>
      </c>
      <c r="T505" s="633" t="s">
        <v>1195</v>
      </c>
      <c r="U505" s="977" t="s">
        <v>1821</v>
      </c>
      <c r="V505" s="634" t="s">
        <v>1821</v>
      </c>
    </row>
    <row r="506" spans="2:22" ht="120" outlineLevel="1">
      <c r="B506" s="612" t="s">
        <v>1380</v>
      </c>
      <c r="C506" s="612" t="s">
        <v>1429</v>
      </c>
      <c r="D506" s="612" t="s">
        <v>1431</v>
      </c>
      <c r="E506" s="612" t="s">
        <v>1764</v>
      </c>
      <c r="F506" s="612" t="s">
        <v>1561</v>
      </c>
      <c r="G506" s="612" t="s">
        <v>1532</v>
      </c>
      <c r="H506" s="612"/>
      <c r="I506" s="612"/>
      <c r="J506" s="627" t="s">
        <v>1176</v>
      </c>
      <c r="K506" s="628" t="s">
        <v>1819</v>
      </c>
      <c r="L506" s="629" t="s">
        <v>4148</v>
      </c>
      <c r="M506" s="630"/>
      <c r="N506" s="670" t="s">
        <v>3819</v>
      </c>
      <c r="O506" s="629" t="s">
        <v>1176</v>
      </c>
      <c r="P506" s="635" t="s">
        <v>2884</v>
      </c>
      <c r="Q506" s="638" t="s">
        <v>5745</v>
      </c>
      <c r="R506" s="631" t="s">
        <v>5951</v>
      </c>
      <c r="S506" s="632" t="s">
        <v>1819</v>
      </c>
      <c r="T506" s="633" t="s">
        <v>1176</v>
      </c>
      <c r="U506" s="977" t="s">
        <v>1821</v>
      </c>
      <c r="V506" s="634" t="s">
        <v>4148</v>
      </c>
    </row>
    <row r="507" spans="2:22" ht="36" outlineLevel="1">
      <c r="B507" s="612" t="s">
        <v>1380</v>
      </c>
      <c r="C507" s="612" t="s">
        <v>1429</v>
      </c>
      <c r="D507" s="612" t="s">
        <v>1431</v>
      </c>
      <c r="E507" s="612" t="s">
        <v>1764</v>
      </c>
      <c r="F507" s="612" t="s">
        <v>1561</v>
      </c>
      <c r="G507" s="612" t="s">
        <v>1398</v>
      </c>
      <c r="H507" s="612"/>
      <c r="I507" s="612"/>
      <c r="J507" s="627" t="s">
        <v>1176</v>
      </c>
      <c r="K507" s="628" t="s">
        <v>1820</v>
      </c>
      <c r="L507" s="629" t="s">
        <v>4310</v>
      </c>
      <c r="M507" s="631" t="s">
        <v>1568</v>
      </c>
      <c r="N507" s="1120" t="s">
        <v>5652</v>
      </c>
      <c r="O507" s="640" t="s">
        <v>1176</v>
      </c>
      <c r="P507" s="629" t="s">
        <v>41</v>
      </c>
      <c r="Q507" s="640" t="s">
        <v>1824</v>
      </c>
      <c r="R507" s="631"/>
      <c r="S507" s="632" t="s">
        <v>41</v>
      </c>
      <c r="T507" s="633" t="s">
        <v>1176</v>
      </c>
      <c r="U507" s="977" t="s">
        <v>1821</v>
      </c>
      <c r="V507" s="634" t="s">
        <v>1821</v>
      </c>
    </row>
    <row r="508" spans="2:22" outlineLevel="1">
      <c r="B508" s="612" t="s">
        <v>1380</v>
      </c>
      <c r="C508" s="612" t="s">
        <v>1429</v>
      </c>
      <c r="D508" s="612" t="s">
        <v>1431</v>
      </c>
      <c r="E508" s="612" t="s">
        <v>1764</v>
      </c>
      <c r="F508" s="612" t="s">
        <v>1561</v>
      </c>
      <c r="G508" s="612" t="s">
        <v>1576</v>
      </c>
      <c r="H508" s="612"/>
      <c r="I508" s="612"/>
      <c r="J508" s="627" t="s">
        <v>1191</v>
      </c>
      <c r="K508" s="628" t="s">
        <v>1822</v>
      </c>
      <c r="L508" s="629" t="s">
        <v>4311</v>
      </c>
      <c r="M508" s="630" t="s">
        <v>1825</v>
      </c>
      <c r="N508" s="1120" t="s">
        <v>5624</v>
      </c>
      <c r="O508" s="640" t="s">
        <v>1176</v>
      </c>
      <c r="P508" s="629" t="s">
        <v>41</v>
      </c>
      <c r="Q508" s="640" t="s">
        <v>1826</v>
      </c>
      <c r="R508" s="631"/>
      <c r="S508" s="632" t="s">
        <v>1822</v>
      </c>
      <c r="T508" s="633" t="s">
        <v>1191</v>
      </c>
      <c r="U508" s="977" t="s">
        <v>1821</v>
      </c>
      <c r="V508" s="634" t="s">
        <v>7517</v>
      </c>
    </row>
    <row r="509" spans="2:22" outlineLevel="1">
      <c r="B509" s="612" t="s">
        <v>1380</v>
      </c>
      <c r="C509" s="612" t="s">
        <v>1429</v>
      </c>
      <c r="D509" s="612" t="s">
        <v>1431</v>
      </c>
      <c r="E509" s="612" t="s">
        <v>1764</v>
      </c>
      <c r="F509" s="612" t="s">
        <v>1561</v>
      </c>
      <c r="G509" s="612"/>
      <c r="H509" s="612"/>
      <c r="I509" s="612"/>
      <c r="J509" s="627" t="s">
        <v>1195</v>
      </c>
      <c r="K509" s="628" t="s">
        <v>1818</v>
      </c>
      <c r="L509" s="629" t="s">
        <v>4343</v>
      </c>
      <c r="M509" s="630" t="s">
        <v>1382</v>
      </c>
      <c r="N509" s="1119" t="s">
        <v>5626</v>
      </c>
      <c r="O509" s="629" t="s">
        <v>1191</v>
      </c>
      <c r="P509" s="629" t="s">
        <v>41</v>
      </c>
      <c r="Q509" s="629" t="s">
        <v>1382</v>
      </c>
      <c r="R509" s="782" t="s">
        <v>8000</v>
      </c>
      <c r="S509" s="632" t="s">
        <v>41</v>
      </c>
      <c r="T509" s="633" t="s">
        <v>1195</v>
      </c>
      <c r="U509" s="977" t="s">
        <v>1821</v>
      </c>
      <c r="V509" s="634" t="s">
        <v>1821</v>
      </c>
    </row>
    <row r="510" spans="2:22" ht="36" outlineLevel="1">
      <c r="B510" s="612" t="s">
        <v>1380</v>
      </c>
      <c r="C510" s="612" t="s">
        <v>1429</v>
      </c>
      <c r="D510" s="612" t="s">
        <v>1431</v>
      </c>
      <c r="E510" s="612" t="s">
        <v>1764</v>
      </c>
      <c r="F510" s="612" t="s">
        <v>1561</v>
      </c>
      <c r="G510" s="612" t="s">
        <v>1532</v>
      </c>
      <c r="H510" s="612"/>
      <c r="I510" s="612"/>
      <c r="J510" s="627" t="s">
        <v>1176</v>
      </c>
      <c r="K510" s="628" t="s">
        <v>1819</v>
      </c>
      <c r="L510" s="629" t="s">
        <v>4148</v>
      </c>
      <c r="M510" s="630"/>
      <c r="N510" s="670" t="s">
        <v>3820</v>
      </c>
      <c r="O510" s="629" t="s">
        <v>1176</v>
      </c>
      <c r="P510" s="635" t="s">
        <v>2885</v>
      </c>
      <c r="Q510" s="638" t="s">
        <v>5746</v>
      </c>
      <c r="R510" s="631" t="s">
        <v>5952</v>
      </c>
      <c r="S510" s="632" t="s">
        <v>1819</v>
      </c>
      <c r="T510" s="633" t="s">
        <v>1176</v>
      </c>
      <c r="U510" s="977" t="s">
        <v>1821</v>
      </c>
      <c r="V510" s="634" t="s">
        <v>4148</v>
      </c>
    </row>
    <row r="511" spans="2:22" ht="36" outlineLevel="1">
      <c r="B511" s="612" t="s">
        <v>1380</v>
      </c>
      <c r="C511" s="612" t="s">
        <v>1429</v>
      </c>
      <c r="D511" s="612" t="s">
        <v>1431</v>
      </c>
      <c r="E511" s="612" t="s">
        <v>1764</v>
      </c>
      <c r="F511" s="612" t="s">
        <v>1561</v>
      </c>
      <c r="G511" s="612" t="s">
        <v>1398</v>
      </c>
      <c r="H511" s="612"/>
      <c r="I511" s="612"/>
      <c r="J511" s="627" t="s">
        <v>1176</v>
      </c>
      <c r="K511" s="628" t="s">
        <v>1820</v>
      </c>
      <c r="L511" s="629" t="s">
        <v>4310</v>
      </c>
      <c r="M511" s="631" t="s">
        <v>1568</v>
      </c>
      <c r="N511" s="1120" t="s">
        <v>5652</v>
      </c>
      <c r="O511" s="640" t="s">
        <v>1176</v>
      </c>
      <c r="P511" s="629" t="s">
        <v>41</v>
      </c>
      <c r="Q511" s="640" t="s">
        <v>1824</v>
      </c>
      <c r="R511" s="631"/>
      <c r="S511" s="632" t="s">
        <v>41</v>
      </c>
      <c r="T511" s="633" t="s">
        <v>1176</v>
      </c>
      <c r="U511" s="977" t="s">
        <v>1821</v>
      </c>
      <c r="V511" s="634" t="s">
        <v>1821</v>
      </c>
    </row>
    <row r="512" spans="2:22" outlineLevel="1">
      <c r="B512" s="612" t="s">
        <v>1380</v>
      </c>
      <c r="C512" s="612" t="s">
        <v>1429</v>
      </c>
      <c r="D512" s="612" t="s">
        <v>1431</v>
      </c>
      <c r="E512" s="612" t="s">
        <v>1764</v>
      </c>
      <c r="F512" s="612" t="s">
        <v>1561</v>
      </c>
      <c r="G512" s="612" t="s">
        <v>1576</v>
      </c>
      <c r="H512" s="612"/>
      <c r="I512" s="612"/>
      <c r="J512" s="627" t="s">
        <v>1191</v>
      </c>
      <c r="K512" s="628" t="s">
        <v>1822</v>
      </c>
      <c r="L512" s="629" t="s">
        <v>4311</v>
      </c>
      <c r="M512" s="630" t="s">
        <v>1825</v>
      </c>
      <c r="N512" s="1120" t="s">
        <v>5624</v>
      </c>
      <c r="O512" s="640" t="s">
        <v>1176</v>
      </c>
      <c r="P512" s="629" t="s">
        <v>41</v>
      </c>
      <c r="Q512" s="640" t="s">
        <v>1827</v>
      </c>
      <c r="R512" s="631"/>
      <c r="S512" s="632" t="s">
        <v>1822</v>
      </c>
      <c r="T512" s="633" t="s">
        <v>1191</v>
      </c>
      <c r="U512" s="977" t="s">
        <v>1821</v>
      </c>
      <c r="V512" s="634" t="s">
        <v>7517</v>
      </c>
    </row>
    <row r="513" spans="2:22" outlineLevel="1">
      <c r="B513" s="612" t="s">
        <v>1380</v>
      </c>
      <c r="C513" s="612" t="s">
        <v>1429</v>
      </c>
      <c r="D513" s="612" t="s">
        <v>1431</v>
      </c>
      <c r="E513" s="612" t="s">
        <v>1764</v>
      </c>
      <c r="F513" s="612" t="s">
        <v>1561</v>
      </c>
      <c r="G513" s="612"/>
      <c r="H513" s="612"/>
      <c r="I513" s="612"/>
      <c r="J513" s="627" t="s">
        <v>1195</v>
      </c>
      <c r="K513" s="628" t="s">
        <v>1818</v>
      </c>
      <c r="L513" s="629" t="s">
        <v>4343</v>
      </c>
      <c r="M513" s="630" t="s">
        <v>1382</v>
      </c>
      <c r="N513" s="1119" t="s">
        <v>5627</v>
      </c>
      <c r="O513" s="629" t="s">
        <v>1191</v>
      </c>
      <c r="P513" s="629" t="s">
        <v>41</v>
      </c>
      <c r="Q513" s="629" t="s">
        <v>1382</v>
      </c>
      <c r="R513" s="782" t="s">
        <v>8001</v>
      </c>
      <c r="S513" s="632" t="s">
        <v>41</v>
      </c>
      <c r="T513" s="633" t="s">
        <v>1195</v>
      </c>
      <c r="U513" s="977" t="s">
        <v>1821</v>
      </c>
      <c r="V513" s="634" t="s">
        <v>1821</v>
      </c>
    </row>
    <row r="514" spans="2:22" ht="24" outlineLevel="1">
      <c r="B514" s="612" t="s">
        <v>1380</v>
      </c>
      <c r="C514" s="612" t="s">
        <v>1429</v>
      </c>
      <c r="D514" s="612" t="s">
        <v>1431</v>
      </c>
      <c r="E514" s="612" t="s">
        <v>1764</v>
      </c>
      <c r="F514" s="612" t="s">
        <v>1561</v>
      </c>
      <c r="G514" s="612" t="s">
        <v>1532</v>
      </c>
      <c r="H514" s="612"/>
      <c r="I514" s="612"/>
      <c r="J514" s="627" t="s">
        <v>1176</v>
      </c>
      <c r="K514" s="628" t="s">
        <v>1819</v>
      </c>
      <c r="L514" s="629" t="s">
        <v>4148</v>
      </c>
      <c r="M514" s="630"/>
      <c r="N514" s="670" t="s">
        <v>3907</v>
      </c>
      <c r="O514" s="629" t="s">
        <v>1176</v>
      </c>
      <c r="P514" s="642" t="s">
        <v>2886</v>
      </c>
      <c r="Q514" s="629" t="s">
        <v>154</v>
      </c>
      <c r="R514" s="631" t="s">
        <v>5427</v>
      </c>
      <c r="S514" s="632" t="s">
        <v>1819</v>
      </c>
      <c r="T514" s="633" t="s">
        <v>1176</v>
      </c>
      <c r="U514" s="977" t="s">
        <v>1821</v>
      </c>
      <c r="V514" s="634" t="s">
        <v>4148</v>
      </c>
    </row>
    <row r="515" spans="2:22" ht="36" outlineLevel="1">
      <c r="B515" s="612" t="s">
        <v>1380</v>
      </c>
      <c r="C515" s="612" t="s">
        <v>1429</v>
      </c>
      <c r="D515" s="612" t="s">
        <v>1431</v>
      </c>
      <c r="E515" s="612" t="s">
        <v>1764</v>
      </c>
      <c r="F515" s="612" t="s">
        <v>1561</v>
      </c>
      <c r="G515" s="612" t="s">
        <v>1398</v>
      </c>
      <c r="H515" s="612"/>
      <c r="I515" s="612"/>
      <c r="J515" s="627" t="s">
        <v>1176</v>
      </c>
      <c r="K515" s="628" t="s">
        <v>1820</v>
      </c>
      <c r="L515" s="629" t="s">
        <v>4310</v>
      </c>
      <c r="M515" s="631" t="s">
        <v>1568</v>
      </c>
      <c r="N515" s="1120" t="s">
        <v>5652</v>
      </c>
      <c r="O515" s="640" t="s">
        <v>1176</v>
      </c>
      <c r="P515" s="629" t="s">
        <v>41</v>
      </c>
      <c r="Q515" s="640" t="s">
        <v>1824</v>
      </c>
      <c r="R515" s="631"/>
      <c r="S515" s="632" t="s">
        <v>41</v>
      </c>
      <c r="T515" s="633" t="s">
        <v>1176</v>
      </c>
      <c r="U515" s="977" t="s">
        <v>1821</v>
      </c>
      <c r="V515" s="634" t="s">
        <v>1821</v>
      </c>
    </row>
    <row r="516" spans="2:22" outlineLevel="1">
      <c r="B516" s="612" t="s">
        <v>1380</v>
      </c>
      <c r="C516" s="612" t="s">
        <v>1429</v>
      </c>
      <c r="D516" s="612" t="s">
        <v>1431</v>
      </c>
      <c r="E516" s="612" t="s">
        <v>1764</v>
      </c>
      <c r="F516" s="612" t="s">
        <v>1561</v>
      </c>
      <c r="G516" s="612" t="s">
        <v>1576</v>
      </c>
      <c r="H516" s="612"/>
      <c r="I516" s="612"/>
      <c r="J516" s="627" t="s">
        <v>1191</v>
      </c>
      <c r="K516" s="628" t="s">
        <v>1822</v>
      </c>
      <c r="L516" s="629" t="s">
        <v>4311</v>
      </c>
      <c r="M516" s="630" t="s">
        <v>1825</v>
      </c>
      <c r="N516" s="1120" t="s">
        <v>5624</v>
      </c>
      <c r="O516" s="640" t="s">
        <v>1176</v>
      </c>
      <c r="P516" s="629" t="s">
        <v>41</v>
      </c>
      <c r="Q516" s="640" t="s">
        <v>1828</v>
      </c>
      <c r="R516" s="631"/>
      <c r="S516" s="632" t="s">
        <v>1822</v>
      </c>
      <c r="T516" s="633" t="s">
        <v>1191</v>
      </c>
      <c r="U516" s="977" t="s">
        <v>1821</v>
      </c>
      <c r="V516" s="634" t="s">
        <v>7517</v>
      </c>
    </row>
    <row r="517" spans="2:22" outlineLevel="1">
      <c r="B517" s="612" t="s">
        <v>1380</v>
      </c>
      <c r="C517" s="612" t="s">
        <v>1429</v>
      </c>
      <c r="D517" s="612" t="s">
        <v>1431</v>
      </c>
      <c r="E517" s="612" t="s">
        <v>1764</v>
      </c>
      <c r="F517" s="612" t="s">
        <v>1561</v>
      </c>
      <c r="G517" s="612"/>
      <c r="H517" s="612"/>
      <c r="I517" s="612"/>
      <c r="J517" s="627" t="s">
        <v>1195</v>
      </c>
      <c r="K517" s="628" t="s">
        <v>1818</v>
      </c>
      <c r="L517" s="629" t="s">
        <v>4343</v>
      </c>
      <c r="M517" s="630" t="s">
        <v>1382</v>
      </c>
      <c r="N517" s="1119" t="s">
        <v>5628</v>
      </c>
      <c r="O517" s="629" t="s">
        <v>1191</v>
      </c>
      <c r="P517" s="629" t="s">
        <v>41</v>
      </c>
      <c r="Q517" s="629" t="s">
        <v>1382</v>
      </c>
      <c r="R517" s="782" t="s">
        <v>8002</v>
      </c>
      <c r="S517" s="632" t="s">
        <v>41</v>
      </c>
      <c r="T517" s="633" t="s">
        <v>1195</v>
      </c>
      <c r="U517" s="977" t="s">
        <v>1821</v>
      </c>
      <c r="V517" s="634" t="s">
        <v>1821</v>
      </c>
    </row>
    <row r="518" spans="2:22" outlineLevel="1">
      <c r="B518" s="612" t="s">
        <v>1380</v>
      </c>
      <c r="C518" s="612" t="s">
        <v>1429</v>
      </c>
      <c r="D518" s="612" t="s">
        <v>1431</v>
      </c>
      <c r="E518" s="612" t="s">
        <v>1764</v>
      </c>
      <c r="F518" s="612" t="s">
        <v>1561</v>
      </c>
      <c r="G518" s="612" t="s">
        <v>1532</v>
      </c>
      <c r="H518" s="612"/>
      <c r="I518" s="612"/>
      <c r="J518" s="627" t="s">
        <v>1176</v>
      </c>
      <c r="K518" s="628" t="s">
        <v>1819</v>
      </c>
      <c r="L518" s="629" t="s">
        <v>4148</v>
      </c>
      <c r="M518" s="630"/>
      <c r="N518" s="670" t="s">
        <v>3908</v>
      </c>
      <c r="O518" s="629" t="s">
        <v>1176</v>
      </c>
      <c r="P518" s="666" t="s">
        <v>2887</v>
      </c>
      <c r="Q518" s="629" t="s">
        <v>186</v>
      </c>
      <c r="R518" s="631" t="s">
        <v>8490</v>
      </c>
      <c r="S518" s="632" t="s">
        <v>1819</v>
      </c>
      <c r="T518" s="633" t="s">
        <v>1176</v>
      </c>
      <c r="U518" s="977" t="s">
        <v>1821</v>
      </c>
      <c r="V518" s="634" t="s">
        <v>4148</v>
      </c>
    </row>
    <row r="519" spans="2:22" ht="36" outlineLevel="1">
      <c r="B519" s="612" t="s">
        <v>1380</v>
      </c>
      <c r="C519" s="612" t="s">
        <v>1429</v>
      </c>
      <c r="D519" s="612" t="s">
        <v>1431</v>
      </c>
      <c r="E519" s="612" t="s">
        <v>1764</v>
      </c>
      <c r="F519" s="612" t="s">
        <v>1561</v>
      </c>
      <c r="G519" s="612" t="s">
        <v>1398</v>
      </c>
      <c r="H519" s="612"/>
      <c r="I519" s="612"/>
      <c r="J519" s="627" t="s">
        <v>1176</v>
      </c>
      <c r="K519" s="628" t="s">
        <v>1820</v>
      </c>
      <c r="L519" s="629" t="s">
        <v>4310</v>
      </c>
      <c r="M519" s="631" t="s">
        <v>1568</v>
      </c>
      <c r="N519" s="1120" t="s">
        <v>5652</v>
      </c>
      <c r="O519" s="640" t="s">
        <v>1176</v>
      </c>
      <c r="P519" s="629" t="s">
        <v>41</v>
      </c>
      <c r="Q519" s="640" t="s">
        <v>1824</v>
      </c>
      <c r="R519" s="631"/>
      <c r="S519" s="632" t="s">
        <v>41</v>
      </c>
      <c r="T519" s="633" t="s">
        <v>1176</v>
      </c>
      <c r="U519" s="977" t="s">
        <v>1821</v>
      </c>
      <c r="V519" s="634" t="s">
        <v>1821</v>
      </c>
    </row>
    <row r="520" spans="2:22" outlineLevel="1">
      <c r="B520" s="612" t="s">
        <v>1380</v>
      </c>
      <c r="C520" s="612" t="s">
        <v>1429</v>
      </c>
      <c r="D520" s="612" t="s">
        <v>1431</v>
      </c>
      <c r="E520" s="612" t="s">
        <v>1764</v>
      </c>
      <c r="F520" s="612" t="s">
        <v>1561</v>
      </c>
      <c r="G520" s="612" t="s">
        <v>1576</v>
      </c>
      <c r="H520" s="612"/>
      <c r="I520" s="612"/>
      <c r="J520" s="627" t="s">
        <v>1191</v>
      </c>
      <c r="K520" s="628" t="s">
        <v>1822</v>
      </c>
      <c r="L520" s="629" t="s">
        <v>4311</v>
      </c>
      <c r="M520" s="630" t="s">
        <v>1825</v>
      </c>
      <c r="N520" s="1120" t="s">
        <v>5624</v>
      </c>
      <c r="O520" s="640" t="s">
        <v>1176</v>
      </c>
      <c r="P520" s="629" t="s">
        <v>41</v>
      </c>
      <c r="Q520" s="640" t="s">
        <v>1829</v>
      </c>
      <c r="R520" s="631"/>
      <c r="S520" s="632" t="s">
        <v>1822</v>
      </c>
      <c r="T520" s="633" t="s">
        <v>1191</v>
      </c>
      <c r="U520" s="977" t="s">
        <v>1821</v>
      </c>
      <c r="V520" s="634" t="s">
        <v>7517</v>
      </c>
    </row>
    <row r="521" spans="2:22" outlineLevel="1">
      <c r="B521" s="612" t="s">
        <v>1380</v>
      </c>
      <c r="C521" s="612" t="s">
        <v>1429</v>
      </c>
      <c r="D521" s="612" t="s">
        <v>1431</v>
      </c>
      <c r="E521" s="612" t="s">
        <v>1764</v>
      </c>
      <c r="F521" s="612" t="s">
        <v>1561</v>
      </c>
      <c r="G521" s="612"/>
      <c r="H521" s="612"/>
      <c r="I521" s="612"/>
      <c r="J521" s="627" t="s">
        <v>1195</v>
      </c>
      <c r="K521" s="628" t="s">
        <v>1818</v>
      </c>
      <c r="L521" s="629" t="s">
        <v>4343</v>
      </c>
      <c r="M521" s="630" t="s">
        <v>1382</v>
      </c>
      <c r="N521" s="1119" t="s">
        <v>5619</v>
      </c>
      <c r="O521" s="629" t="s">
        <v>1191</v>
      </c>
      <c r="P521" s="629" t="s">
        <v>41</v>
      </c>
      <c r="Q521" s="629" t="s">
        <v>1382</v>
      </c>
      <c r="R521" s="782" t="s">
        <v>8003</v>
      </c>
      <c r="S521" s="632" t="s">
        <v>41</v>
      </c>
      <c r="T521" s="633" t="s">
        <v>1195</v>
      </c>
      <c r="U521" s="977" t="s">
        <v>1821</v>
      </c>
      <c r="V521" s="634" t="s">
        <v>1821</v>
      </c>
    </row>
    <row r="522" spans="2:22" ht="48" outlineLevel="1">
      <c r="B522" s="612" t="s">
        <v>1380</v>
      </c>
      <c r="C522" s="612" t="s">
        <v>1429</v>
      </c>
      <c r="D522" s="612" t="s">
        <v>1431</v>
      </c>
      <c r="E522" s="612" t="s">
        <v>1764</v>
      </c>
      <c r="F522" s="612" t="s">
        <v>1561</v>
      </c>
      <c r="G522" s="612" t="s">
        <v>1532</v>
      </c>
      <c r="H522" s="612"/>
      <c r="I522" s="612"/>
      <c r="J522" s="627" t="s">
        <v>1176</v>
      </c>
      <c r="K522" s="628" t="s">
        <v>1819</v>
      </c>
      <c r="L522" s="629" t="s">
        <v>4148</v>
      </c>
      <c r="M522" s="630"/>
      <c r="N522" s="670" t="s">
        <v>3824</v>
      </c>
      <c r="O522" s="629" t="s">
        <v>1176</v>
      </c>
      <c r="P522" s="635" t="s">
        <v>2889</v>
      </c>
      <c r="Q522" s="629" t="s">
        <v>105</v>
      </c>
      <c r="R522" s="631" t="s">
        <v>6048</v>
      </c>
      <c r="S522" s="632" t="s">
        <v>1819</v>
      </c>
      <c r="T522" s="633" t="s">
        <v>1176</v>
      </c>
      <c r="U522" s="977" t="s">
        <v>1821</v>
      </c>
      <c r="V522" s="634" t="s">
        <v>4148</v>
      </c>
    </row>
    <row r="523" spans="2:22" ht="36" outlineLevel="1">
      <c r="B523" s="612" t="s">
        <v>1380</v>
      </c>
      <c r="C523" s="612" t="s">
        <v>1429</v>
      </c>
      <c r="D523" s="612" t="s">
        <v>1431</v>
      </c>
      <c r="E523" s="612" t="s">
        <v>1764</v>
      </c>
      <c r="F523" s="612" t="s">
        <v>1561</v>
      </c>
      <c r="G523" s="612" t="s">
        <v>1398</v>
      </c>
      <c r="H523" s="612"/>
      <c r="I523" s="612"/>
      <c r="J523" s="627" t="s">
        <v>1176</v>
      </c>
      <c r="K523" s="628" t="s">
        <v>1820</v>
      </c>
      <c r="L523" s="629" t="s">
        <v>4310</v>
      </c>
      <c r="M523" s="631" t="s">
        <v>1568</v>
      </c>
      <c r="N523" s="1120" t="s">
        <v>5652</v>
      </c>
      <c r="O523" s="640" t="s">
        <v>1176</v>
      </c>
      <c r="P523" s="629" t="s">
        <v>41</v>
      </c>
      <c r="Q523" s="640" t="s">
        <v>1824</v>
      </c>
      <c r="R523" s="631"/>
      <c r="S523" s="632" t="s">
        <v>41</v>
      </c>
      <c r="T523" s="633" t="s">
        <v>1176</v>
      </c>
      <c r="U523" s="977" t="s">
        <v>1821</v>
      </c>
      <c r="V523" s="634" t="s">
        <v>1821</v>
      </c>
    </row>
    <row r="524" spans="2:22" outlineLevel="1">
      <c r="B524" s="612" t="s">
        <v>1380</v>
      </c>
      <c r="C524" s="612" t="s">
        <v>1429</v>
      </c>
      <c r="D524" s="612" t="s">
        <v>1431</v>
      </c>
      <c r="E524" s="612" t="s">
        <v>1764</v>
      </c>
      <c r="F524" s="612" t="s">
        <v>1561</v>
      </c>
      <c r="G524" s="612" t="s">
        <v>1576</v>
      </c>
      <c r="H524" s="612"/>
      <c r="I524" s="612"/>
      <c r="J524" s="627" t="s">
        <v>1191</v>
      </c>
      <c r="K524" s="628" t="s">
        <v>1822</v>
      </c>
      <c r="L524" s="629" t="s">
        <v>4311</v>
      </c>
      <c r="M524" s="630" t="s">
        <v>1825</v>
      </c>
      <c r="N524" s="1120" t="s">
        <v>5624</v>
      </c>
      <c r="O524" s="640" t="s">
        <v>1176</v>
      </c>
      <c r="P524" s="629" t="s">
        <v>41</v>
      </c>
      <c r="Q524" s="629" t="s">
        <v>8294</v>
      </c>
      <c r="R524" s="631"/>
      <c r="S524" s="632" t="s">
        <v>1822</v>
      </c>
      <c r="T524" s="633" t="s">
        <v>1191</v>
      </c>
      <c r="U524" s="977" t="s">
        <v>1821</v>
      </c>
      <c r="V524" s="634" t="s">
        <v>7517</v>
      </c>
    </row>
    <row r="525" spans="2:22" outlineLevel="1">
      <c r="B525" s="612" t="s">
        <v>1380</v>
      </c>
      <c r="C525" s="612" t="s">
        <v>1429</v>
      </c>
      <c r="D525" s="612" t="s">
        <v>1431</v>
      </c>
      <c r="E525" s="612" t="s">
        <v>1764</v>
      </c>
      <c r="F525" s="612" t="s">
        <v>1830</v>
      </c>
      <c r="G525" s="612"/>
      <c r="H525" s="612"/>
      <c r="I525" s="612"/>
      <c r="J525" s="627" t="s">
        <v>1191</v>
      </c>
      <c r="K525" s="628" t="s">
        <v>1831</v>
      </c>
      <c r="L525" s="629" t="s">
        <v>4344</v>
      </c>
      <c r="M525" s="630" t="s">
        <v>1382</v>
      </c>
      <c r="N525" s="1119" t="s">
        <v>5629</v>
      </c>
      <c r="O525" s="629" t="s">
        <v>1191</v>
      </c>
      <c r="P525" s="629" t="s">
        <v>41</v>
      </c>
      <c r="Q525" s="629" t="s">
        <v>1382</v>
      </c>
      <c r="R525" s="782" t="s">
        <v>8516</v>
      </c>
      <c r="S525" s="632" t="s">
        <v>41</v>
      </c>
      <c r="T525" s="633" t="s">
        <v>1191</v>
      </c>
      <c r="U525" s="977" t="s">
        <v>1821</v>
      </c>
      <c r="V525" s="634" t="s">
        <v>1821</v>
      </c>
    </row>
    <row r="526" spans="2:22" ht="36" outlineLevel="1">
      <c r="B526" s="612" t="s">
        <v>1380</v>
      </c>
      <c r="C526" s="612" t="s">
        <v>1429</v>
      </c>
      <c r="D526" s="612" t="s">
        <v>1431</v>
      </c>
      <c r="E526" s="612" t="s">
        <v>1764</v>
      </c>
      <c r="F526" s="612" t="s">
        <v>1830</v>
      </c>
      <c r="G526" s="612" t="s">
        <v>1390</v>
      </c>
      <c r="H526" s="612"/>
      <c r="I526" s="612"/>
      <c r="J526" s="627" t="s">
        <v>1176</v>
      </c>
      <c r="K526" s="628" t="s">
        <v>1832</v>
      </c>
      <c r="L526" s="629" t="s">
        <v>4149</v>
      </c>
      <c r="M526" s="630"/>
      <c r="N526" s="670" t="s">
        <v>3909</v>
      </c>
      <c r="O526" s="629" t="s">
        <v>1176</v>
      </c>
      <c r="P526" s="666" t="s">
        <v>2888</v>
      </c>
      <c r="Q526" s="629" t="s">
        <v>105</v>
      </c>
      <c r="R526" s="631" t="s">
        <v>5953</v>
      </c>
      <c r="S526" s="632" t="s">
        <v>1832</v>
      </c>
      <c r="T526" s="633" t="s">
        <v>1176</v>
      </c>
      <c r="U526" s="977" t="s">
        <v>1821</v>
      </c>
      <c r="V526" s="634" t="s">
        <v>7518</v>
      </c>
    </row>
    <row r="527" spans="2:22" ht="12.5" outlineLevel="1" thickBot="1">
      <c r="B527" s="612" t="s">
        <v>1380</v>
      </c>
      <c r="C527" s="612" t="s">
        <v>1429</v>
      </c>
      <c r="D527" s="612" t="s">
        <v>1431</v>
      </c>
      <c r="E527" s="612" t="s">
        <v>1764</v>
      </c>
      <c r="F527" s="612" t="s">
        <v>1830</v>
      </c>
      <c r="G527" s="612" t="s">
        <v>1398</v>
      </c>
      <c r="H527" s="612"/>
      <c r="I527" s="612"/>
      <c r="J527" s="643" t="s">
        <v>1191</v>
      </c>
      <c r="K527" s="644" t="s">
        <v>1833</v>
      </c>
      <c r="L527" s="645" t="s">
        <v>4150</v>
      </c>
      <c r="M527" s="646"/>
      <c r="N527" s="1127"/>
      <c r="O527" s="645"/>
      <c r="P527" s="645"/>
      <c r="Q527" s="645"/>
      <c r="R527" s="647"/>
      <c r="S527" s="648" t="s">
        <v>1821</v>
      </c>
      <c r="T527" s="649" t="s">
        <v>1821</v>
      </c>
      <c r="U527" s="984" t="s">
        <v>1821</v>
      </c>
      <c r="V527" s="650" t="s">
        <v>1821</v>
      </c>
    </row>
    <row r="528" spans="2:22" ht="48.5" thickTop="1">
      <c r="B528" s="612" t="s">
        <v>1380</v>
      </c>
      <c r="C528" s="612" t="s">
        <v>1429</v>
      </c>
      <c r="D528" s="612" t="s">
        <v>1431</v>
      </c>
      <c r="E528" s="612"/>
      <c r="F528" s="612"/>
      <c r="G528" s="612"/>
      <c r="H528" s="612"/>
      <c r="I528" s="612"/>
      <c r="J528" s="620" t="s">
        <v>1300</v>
      </c>
      <c r="K528" s="621" t="s">
        <v>1315</v>
      </c>
      <c r="L528" s="622" t="s">
        <v>4078</v>
      </c>
      <c r="M528" s="623" t="s">
        <v>1382</v>
      </c>
      <c r="N528" s="1118" t="s">
        <v>9063</v>
      </c>
      <c r="O528" s="622" t="s">
        <v>1195</v>
      </c>
      <c r="P528" s="622" t="s">
        <v>41</v>
      </c>
      <c r="Q528" s="622" t="s">
        <v>1382</v>
      </c>
      <c r="R528" s="696" t="s">
        <v>9087</v>
      </c>
      <c r="S528" s="624" t="s">
        <v>1315</v>
      </c>
      <c r="T528" s="625" t="s">
        <v>1300</v>
      </c>
      <c r="U528" s="976" t="s">
        <v>1300</v>
      </c>
      <c r="V528" s="626" t="s">
        <v>4078</v>
      </c>
    </row>
    <row r="529" spans="2:22" outlineLevel="1">
      <c r="B529" s="612" t="s">
        <v>1380</v>
      </c>
      <c r="C529" s="612" t="s">
        <v>1429</v>
      </c>
      <c r="D529" s="612" t="s">
        <v>1431</v>
      </c>
      <c r="E529" s="612" t="s">
        <v>1432</v>
      </c>
      <c r="F529" s="612"/>
      <c r="G529" s="612"/>
      <c r="H529" s="612"/>
      <c r="I529" s="612"/>
      <c r="J529" s="627" t="s">
        <v>1176</v>
      </c>
      <c r="K529" s="628" t="s">
        <v>1433</v>
      </c>
      <c r="L529" s="629" t="s">
        <v>4280</v>
      </c>
      <c r="M529" s="630" t="s">
        <v>1382</v>
      </c>
      <c r="N529" s="1119" t="s">
        <v>5590</v>
      </c>
      <c r="O529" s="629" t="s">
        <v>1176</v>
      </c>
      <c r="P529" s="629" t="s">
        <v>41</v>
      </c>
      <c r="Q529" s="629" t="s">
        <v>1382</v>
      </c>
      <c r="R529" s="781" t="s">
        <v>8517</v>
      </c>
      <c r="S529" s="632" t="s">
        <v>41</v>
      </c>
      <c r="T529" s="633" t="s">
        <v>1176</v>
      </c>
      <c r="U529" s="977" t="s">
        <v>1176</v>
      </c>
      <c r="V529" s="634" t="s">
        <v>1821</v>
      </c>
    </row>
    <row r="530" spans="2:22" ht="24" outlineLevel="1">
      <c r="B530" s="612" t="s">
        <v>1380</v>
      </c>
      <c r="C530" s="612" t="s">
        <v>1429</v>
      </c>
      <c r="D530" s="612" t="s">
        <v>1431</v>
      </c>
      <c r="E530" s="612" t="s">
        <v>1432</v>
      </c>
      <c r="F530" s="612" t="s">
        <v>1434</v>
      </c>
      <c r="G530" s="612"/>
      <c r="H530" s="612"/>
      <c r="I530" s="612"/>
      <c r="J530" s="627" t="s">
        <v>1176</v>
      </c>
      <c r="K530" s="628" t="s">
        <v>1435</v>
      </c>
      <c r="L530" s="629" t="s">
        <v>4079</v>
      </c>
      <c r="M530" s="630"/>
      <c r="N530" s="670" t="s">
        <v>3366</v>
      </c>
      <c r="O530" s="629" t="s">
        <v>1176</v>
      </c>
      <c r="P530" s="637" t="s">
        <v>2916</v>
      </c>
      <c r="Q530" s="629" t="s">
        <v>186</v>
      </c>
      <c r="R530" s="631" t="s">
        <v>5918</v>
      </c>
      <c r="S530" s="632" t="s">
        <v>1435</v>
      </c>
      <c r="T530" s="633" t="s">
        <v>1176</v>
      </c>
      <c r="U530" s="977"/>
      <c r="V530" s="634" t="s">
        <v>4079</v>
      </c>
    </row>
    <row r="531" spans="2:22" ht="36" outlineLevel="1">
      <c r="B531" s="612" t="s">
        <v>1380</v>
      </c>
      <c r="C531" s="612" t="s">
        <v>1429</v>
      </c>
      <c r="D531" s="612" t="s">
        <v>1431</v>
      </c>
      <c r="E531" s="612" t="s">
        <v>1432</v>
      </c>
      <c r="F531" s="612" t="s">
        <v>1436</v>
      </c>
      <c r="G531" s="612"/>
      <c r="H531" s="612"/>
      <c r="I531" s="612"/>
      <c r="J531" s="627" t="s">
        <v>1191</v>
      </c>
      <c r="K531" s="628" t="s">
        <v>1437</v>
      </c>
      <c r="L531" s="629" t="s">
        <v>4282</v>
      </c>
      <c r="M531" s="630"/>
      <c r="N531" s="670" t="s">
        <v>8695</v>
      </c>
      <c r="O531" s="629" t="s">
        <v>1191</v>
      </c>
      <c r="P531" s="635" t="s">
        <v>8694</v>
      </c>
      <c r="Q531" s="629" t="s">
        <v>186</v>
      </c>
      <c r="R531" s="631" t="s">
        <v>8702</v>
      </c>
      <c r="S531" s="632" t="s">
        <v>7235</v>
      </c>
      <c r="T531" s="633" t="s">
        <v>1191</v>
      </c>
      <c r="U531" s="977" t="s">
        <v>1821</v>
      </c>
      <c r="V531" s="634" t="s">
        <v>4282</v>
      </c>
    </row>
    <row r="532" spans="2:22" outlineLevel="1">
      <c r="B532" s="612" t="s">
        <v>1380</v>
      </c>
      <c r="C532" s="612" t="s">
        <v>1429</v>
      </c>
      <c r="D532" s="612" t="s">
        <v>1431</v>
      </c>
      <c r="E532" s="612" t="s">
        <v>1432</v>
      </c>
      <c r="F532" s="612" t="s">
        <v>1438</v>
      </c>
      <c r="G532" s="612"/>
      <c r="H532" s="612"/>
      <c r="I532" s="612"/>
      <c r="J532" s="627" t="s">
        <v>1191</v>
      </c>
      <c r="K532" s="628" t="s">
        <v>1439</v>
      </c>
      <c r="L532" s="629" t="s">
        <v>4081</v>
      </c>
      <c r="M532" s="630" t="s">
        <v>1440</v>
      </c>
      <c r="N532" s="670"/>
      <c r="O532" s="629"/>
      <c r="P532" s="629"/>
      <c r="Q532" s="629"/>
      <c r="R532" s="631"/>
      <c r="S532" s="632" t="s">
        <v>1821</v>
      </c>
      <c r="T532" s="633" t="s">
        <v>1821</v>
      </c>
      <c r="U532" s="977" t="s">
        <v>1821</v>
      </c>
      <c r="V532" s="634" t="s">
        <v>1821</v>
      </c>
    </row>
    <row r="533" spans="2:22" ht="36" outlineLevel="1">
      <c r="B533" s="612" t="s">
        <v>1380</v>
      </c>
      <c r="C533" s="612" t="s">
        <v>1429</v>
      </c>
      <c r="D533" s="612" t="s">
        <v>1431</v>
      </c>
      <c r="E533" s="612" t="s">
        <v>1432</v>
      </c>
      <c r="F533" s="612" t="s">
        <v>1441</v>
      </c>
      <c r="G533" s="612"/>
      <c r="H533" s="612"/>
      <c r="I533" s="612"/>
      <c r="J533" s="627" t="s">
        <v>1191</v>
      </c>
      <c r="K533" s="628" t="s">
        <v>1442</v>
      </c>
      <c r="L533" s="629" t="s">
        <v>4082</v>
      </c>
      <c r="M533" s="630"/>
      <c r="N533" s="670" t="s">
        <v>8763</v>
      </c>
      <c r="O533" s="629" t="s">
        <v>1176</v>
      </c>
      <c r="P533" s="637" t="s">
        <v>2917</v>
      </c>
      <c r="Q533" s="638" t="s">
        <v>9083</v>
      </c>
      <c r="R533" s="631" t="s">
        <v>9088</v>
      </c>
      <c r="S533" s="632" t="s">
        <v>7236</v>
      </c>
      <c r="T533" s="633" t="s">
        <v>1191</v>
      </c>
      <c r="U533" s="977" t="s">
        <v>1821</v>
      </c>
      <c r="V533" s="634" t="s">
        <v>4082</v>
      </c>
    </row>
    <row r="534" spans="2:22" outlineLevel="1">
      <c r="B534" s="612" t="s">
        <v>1380</v>
      </c>
      <c r="C534" s="612" t="s">
        <v>1429</v>
      </c>
      <c r="D534" s="612" t="s">
        <v>1431</v>
      </c>
      <c r="E534" s="612" t="s">
        <v>1432</v>
      </c>
      <c r="F534" s="612" t="s">
        <v>1412</v>
      </c>
      <c r="G534" s="612"/>
      <c r="H534" s="612"/>
      <c r="I534" s="612"/>
      <c r="J534" s="627" t="s">
        <v>1195</v>
      </c>
      <c r="K534" s="628" t="s">
        <v>1317</v>
      </c>
      <c r="L534" s="629" t="s">
        <v>4083</v>
      </c>
      <c r="M534" s="630" t="s">
        <v>1382</v>
      </c>
      <c r="N534" s="1119" t="s">
        <v>5596</v>
      </c>
      <c r="O534" s="629" t="s">
        <v>1176</v>
      </c>
      <c r="P534" s="629" t="s">
        <v>41</v>
      </c>
      <c r="Q534" s="629" t="s">
        <v>1382</v>
      </c>
      <c r="R534" s="781" t="s">
        <v>8495</v>
      </c>
      <c r="S534" s="632" t="s">
        <v>1317</v>
      </c>
      <c r="T534" s="633" t="s">
        <v>1195</v>
      </c>
      <c r="U534" s="977" t="s">
        <v>1195</v>
      </c>
      <c r="V534" s="634" t="s">
        <v>4083</v>
      </c>
    </row>
    <row r="535" spans="2:22" outlineLevel="1">
      <c r="B535" s="612" t="s">
        <v>1380</v>
      </c>
      <c r="C535" s="612" t="s">
        <v>1429</v>
      </c>
      <c r="D535" s="612" t="s">
        <v>1431</v>
      </c>
      <c r="E535" s="612" t="s">
        <v>1432</v>
      </c>
      <c r="F535" s="612" t="s">
        <v>1412</v>
      </c>
      <c r="G535" s="612" t="s">
        <v>1413</v>
      </c>
      <c r="H535" s="612"/>
      <c r="I535" s="612"/>
      <c r="J535" s="627" t="s">
        <v>1191</v>
      </c>
      <c r="K535" s="628" t="s">
        <v>1443</v>
      </c>
      <c r="L535" s="629" t="s">
        <v>5046</v>
      </c>
      <c r="M535" s="630"/>
      <c r="N535" s="670"/>
      <c r="O535" s="629"/>
      <c r="P535" s="629"/>
      <c r="Q535" s="629"/>
      <c r="R535" s="631"/>
      <c r="S535" s="632" t="s">
        <v>1821</v>
      </c>
      <c r="T535" s="633" t="s">
        <v>1821</v>
      </c>
      <c r="U535" s="977" t="s">
        <v>1821</v>
      </c>
      <c r="V535" s="634" t="s">
        <v>1821</v>
      </c>
    </row>
    <row r="536" spans="2:22" outlineLevel="1">
      <c r="B536" s="612" t="s">
        <v>1380</v>
      </c>
      <c r="C536" s="612" t="s">
        <v>1429</v>
      </c>
      <c r="D536" s="612" t="s">
        <v>1431</v>
      </c>
      <c r="E536" s="612" t="s">
        <v>1432</v>
      </c>
      <c r="F536" s="612" t="s">
        <v>1412</v>
      </c>
      <c r="G536" s="612" t="s">
        <v>1415</v>
      </c>
      <c r="H536" s="612"/>
      <c r="I536" s="612"/>
      <c r="J536" s="627" t="s">
        <v>1191</v>
      </c>
      <c r="K536" s="628" t="s">
        <v>1321</v>
      </c>
      <c r="L536" s="629" t="s">
        <v>5047</v>
      </c>
      <c r="M536" s="630"/>
      <c r="N536" s="670" t="s">
        <v>5589</v>
      </c>
      <c r="O536" s="629" t="s">
        <v>1176</v>
      </c>
      <c r="P536" s="637" t="s">
        <v>2915</v>
      </c>
      <c r="Q536" s="629" t="s">
        <v>5747</v>
      </c>
      <c r="R536" s="631"/>
      <c r="S536" s="632" t="s">
        <v>1321</v>
      </c>
      <c r="T536" s="633" t="s">
        <v>1191</v>
      </c>
      <c r="U536" s="977" t="s">
        <v>1191</v>
      </c>
      <c r="V536" s="634" t="s">
        <v>5759</v>
      </c>
    </row>
    <row r="537" spans="2:22" outlineLevel="1">
      <c r="B537" s="612" t="s">
        <v>1380</v>
      </c>
      <c r="C537" s="612" t="s">
        <v>1429</v>
      </c>
      <c r="D537" s="612" t="s">
        <v>1431</v>
      </c>
      <c r="E537" s="612" t="s">
        <v>1432</v>
      </c>
      <c r="F537" s="612" t="s">
        <v>1412</v>
      </c>
      <c r="G537" s="612" t="s">
        <v>1416</v>
      </c>
      <c r="H537" s="612"/>
      <c r="I537" s="612"/>
      <c r="J537" s="627" t="s">
        <v>1191</v>
      </c>
      <c r="K537" s="628" t="s">
        <v>1444</v>
      </c>
      <c r="L537" s="629" t="s">
        <v>4084</v>
      </c>
      <c r="M537" s="630" t="s">
        <v>1200</v>
      </c>
      <c r="N537" s="1120" t="s">
        <v>5593</v>
      </c>
      <c r="O537" s="640" t="s">
        <v>1176</v>
      </c>
      <c r="P537" s="629" t="s">
        <v>41</v>
      </c>
      <c r="Q537" s="640" t="s">
        <v>1445</v>
      </c>
      <c r="R537" s="631"/>
      <c r="S537" s="632" t="s">
        <v>1319</v>
      </c>
      <c r="T537" s="633" t="s">
        <v>1191</v>
      </c>
      <c r="U537" s="977" t="s">
        <v>1191</v>
      </c>
      <c r="V537" s="634" t="s">
        <v>4084</v>
      </c>
    </row>
    <row r="538" spans="2:22" outlineLevel="1">
      <c r="B538" s="612" t="s">
        <v>1380</v>
      </c>
      <c r="C538" s="612" t="s">
        <v>1429</v>
      </c>
      <c r="D538" s="612" t="s">
        <v>1431</v>
      </c>
      <c r="E538" s="612" t="s">
        <v>1432</v>
      </c>
      <c r="F538" s="612" t="s">
        <v>1412</v>
      </c>
      <c r="G538" s="612"/>
      <c r="H538" s="612"/>
      <c r="I538" s="612"/>
      <c r="J538" s="627" t="s">
        <v>1195</v>
      </c>
      <c r="K538" s="628" t="s">
        <v>1317</v>
      </c>
      <c r="L538" s="629" t="s">
        <v>4083</v>
      </c>
      <c r="M538" s="630" t="s">
        <v>1382</v>
      </c>
      <c r="N538" s="1119" t="s">
        <v>9062</v>
      </c>
      <c r="O538" s="629" t="s">
        <v>1191</v>
      </c>
      <c r="P538" s="629" t="s">
        <v>41</v>
      </c>
      <c r="Q538" s="629" t="s">
        <v>1382</v>
      </c>
      <c r="R538" s="782" t="s">
        <v>9090</v>
      </c>
      <c r="S538" s="632" t="s">
        <v>1317</v>
      </c>
      <c r="T538" s="633" t="s">
        <v>1195</v>
      </c>
      <c r="U538" s="977" t="s">
        <v>1195</v>
      </c>
      <c r="V538" s="634" t="s">
        <v>4083</v>
      </c>
    </row>
    <row r="539" spans="2:22" outlineLevel="1">
      <c r="B539" s="612" t="s">
        <v>1380</v>
      </c>
      <c r="C539" s="612" t="s">
        <v>1429</v>
      </c>
      <c r="D539" s="612" t="s">
        <v>1431</v>
      </c>
      <c r="E539" s="612" t="s">
        <v>1432</v>
      </c>
      <c r="F539" s="612" t="s">
        <v>1412</v>
      </c>
      <c r="G539" s="612" t="s">
        <v>1413</v>
      </c>
      <c r="H539" s="612"/>
      <c r="I539" s="612"/>
      <c r="J539" s="627" t="s">
        <v>1191</v>
      </c>
      <c r="K539" s="628" t="s">
        <v>1443</v>
      </c>
      <c r="L539" s="629" t="s">
        <v>5046</v>
      </c>
      <c r="M539" s="630"/>
      <c r="N539" s="670"/>
      <c r="O539" s="629"/>
      <c r="P539" s="629"/>
      <c r="Q539" s="629"/>
      <c r="R539" s="631"/>
      <c r="S539" s="632" t="s">
        <v>1821</v>
      </c>
      <c r="T539" s="633" t="s">
        <v>1821</v>
      </c>
      <c r="U539" s="977" t="s">
        <v>1821</v>
      </c>
      <c r="V539" s="634" t="s">
        <v>1821</v>
      </c>
    </row>
    <row r="540" spans="2:22" ht="36" outlineLevel="1">
      <c r="B540" s="612" t="s">
        <v>1380</v>
      </c>
      <c r="C540" s="612" t="s">
        <v>1429</v>
      </c>
      <c r="D540" s="612" t="s">
        <v>1431</v>
      </c>
      <c r="E540" s="612" t="s">
        <v>1432</v>
      </c>
      <c r="F540" s="612" t="s">
        <v>1412</v>
      </c>
      <c r="G540" s="612" t="s">
        <v>1415</v>
      </c>
      <c r="H540" s="612"/>
      <c r="I540" s="612"/>
      <c r="J540" s="627" t="s">
        <v>1191</v>
      </c>
      <c r="K540" s="628" t="s">
        <v>1321</v>
      </c>
      <c r="L540" s="629" t="s">
        <v>5047</v>
      </c>
      <c r="M540" s="630"/>
      <c r="N540" s="670" t="s">
        <v>8772</v>
      </c>
      <c r="O540" s="629" t="s">
        <v>1176</v>
      </c>
      <c r="P540" s="635" t="s">
        <v>2924</v>
      </c>
      <c r="Q540" s="629" t="s">
        <v>179</v>
      </c>
      <c r="R540" s="631" t="s">
        <v>9089</v>
      </c>
      <c r="S540" s="632" t="s">
        <v>1321</v>
      </c>
      <c r="T540" s="633" t="s">
        <v>1191</v>
      </c>
      <c r="U540" s="977" t="s">
        <v>1191</v>
      </c>
      <c r="V540" s="634" t="s">
        <v>5759</v>
      </c>
    </row>
    <row r="541" spans="2:22" outlineLevel="1">
      <c r="B541" s="612" t="s">
        <v>1380</v>
      </c>
      <c r="C541" s="612" t="s">
        <v>1429</v>
      </c>
      <c r="D541" s="612" t="s">
        <v>1431</v>
      </c>
      <c r="E541" s="612" t="s">
        <v>1432</v>
      </c>
      <c r="F541" s="612" t="s">
        <v>1412</v>
      </c>
      <c r="G541" s="612" t="s">
        <v>1416</v>
      </c>
      <c r="H541" s="612"/>
      <c r="I541" s="612"/>
      <c r="J541" s="627" t="s">
        <v>1191</v>
      </c>
      <c r="K541" s="628" t="s">
        <v>1444</v>
      </c>
      <c r="L541" s="629" t="s">
        <v>4084</v>
      </c>
      <c r="M541" s="630" t="s">
        <v>1200</v>
      </c>
      <c r="N541" s="1120" t="s">
        <v>5593</v>
      </c>
      <c r="O541" s="640" t="s">
        <v>1176</v>
      </c>
      <c r="P541" s="629" t="s">
        <v>41</v>
      </c>
      <c r="Q541" s="640" t="s">
        <v>1446</v>
      </c>
      <c r="R541" s="631"/>
      <c r="S541" s="632" t="s">
        <v>1319</v>
      </c>
      <c r="T541" s="633" t="s">
        <v>1191</v>
      </c>
      <c r="U541" s="977" t="s">
        <v>1191</v>
      </c>
      <c r="V541" s="634" t="s">
        <v>4084</v>
      </c>
    </row>
    <row r="542" spans="2:22" outlineLevel="1">
      <c r="B542" s="612" t="s">
        <v>1380</v>
      </c>
      <c r="C542" s="612" t="s">
        <v>1429</v>
      </c>
      <c r="D542" s="612" t="s">
        <v>1431</v>
      </c>
      <c r="E542" s="612" t="s">
        <v>1432</v>
      </c>
      <c r="F542" s="612" t="s">
        <v>1412</v>
      </c>
      <c r="G542" s="612"/>
      <c r="H542" s="612"/>
      <c r="I542" s="612"/>
      <c r="J542" s="627" t="s">
        <v>1195</v>
      </c>
      <c r="K542" s="628" t="s">
        <v>1317</v>
      </c>
      <c r="L542" s="629" t="s">
        <v>4083</v>
      </c>
      <c r="M542" s="630" t="s">
        <v>1382</v>
      </c>
      <c r="N542" s="1119" t="s">
        <v>9064</v>
      </c>
      <c r="O542" s="629" t="s">
        <v>1191</v>
      </c>
      <c r="P542" s="629" t="s">
        <v>41</v>
      </c>
      <c r="Q542" s="629" t="s">
        <v>1382</v>
      </c>
      <c r="R542" s="782" t="s">
        <v>9091</v>
      </c>
      <c r="S542" s="632" t="s">
        <v>1317</v>
      </c>
      <c r="T542" s="633" t="s">
        <v>1195</v>
      </c>
      <c r="U542" s="977" t="s">
        <v>1195</v>
      </c>
      <c r="V542" s="634" t="s">
        <v>4083</v>
      </c>
    </row>
    <row r="543" spans="2:22" outlineLevel="1">
      <c r="B543" s="612" t="s">
        <v>1380</v>
      </c>
      <c r="C543" s="612" t="s">
        <v>1429</v>
      </c>
      <c r="D543" s="612" t="s">
        <v>1431</v>
      </c>
      <c r="E543" s="612" t="s">
        <v>1432</v>
      </c>
      <c r="F543" s="612" t="s">
        <v>1412</v>
      </c>
      <c r="G543" s="612" t="s">
        <v>1413</v>
      </c>
      <c r="H543" s="612"/>
      <c r="I543" s="612"/>
      <c r="J543" s="627" t="s">
        <v>1191</v>
      </c>
      <c r="K543" s="628" t="s">
        <v>1443</v>
      </c>
      <c r="L543" s="629" t="s">
        <v>5046</v>
      </c>
      <c r="M543" s="630"/>
      <c r="N543" s="670"/>
      <c r="O543" s="629"/>
      <c r="P543" s="629"/>
      <c r="Q543" s="629"/>
      <c r="R543" s="631"/>
      <c r="S543" s="632" t="s">
        <v>1821</v>
      </c>
      <c r="T543" s="633" t="s">
        <v>1821</v>
      </c>
      <c r="U543" s="977" t="s">
        <v>1821</v>
      </c>
      <c r="V543" s="634" t="s">
        <v>1821</v>
      </c>
    </row>
    <row r="544" spans="2:22" outlineLevel="1">
      <c r="B544" s="612" t="s">
        <v>1380</v>
      </c>
      <c r="C544" s="612" t="s">
        <v>1429</v>
      </c>
      <c r="D544" s="612" t="s">
        <v>1431</v>
      </c>
      <c r="E544" s="612" t="s">
        <v>1432</v>
      </c>
      <c r="F544" s="612" t="s">
        <v>1412</v>
      </c>
      <c r="G544" s="612" t="s">
        <v>1415</v>
      </c>
      <c r="H544" s="612"/>
      <c r="I544" s="612"/>
      <c r="J544" s="627" t="s">
        <v>1191</v>
      </c>
      <c r="K544" s="628" t="s">
        <v>1321</v>
      </c>
      <c r="L544" s="629" t="s">
        <v>5047</v>
      </c>
      <c r="M544" s="630"/>
      <c r="N544" s="670" t="s">
        <v>8773</v>
      </c>
      <c r="O544" s="629" t="s">
        <v>1176</v>
      </c>
      <c r="P544" s="635" t="s">
        <v>2925</v>
      </c>
      <c r="Q544" s="629" t="s">
        <v>1106</v>
      </c>
      <c r="R544" s="631" t="s">
        <v>8490</v>
      </c>
      <c r="S544" s="632" t="s">
        <v>1321</v>
      </c>
      <c r="T544" s="633" t="s">
        <v>1191</v>
      </c>
      <c r="U544" s="977" t="s">
        <v>1191</v>
      </c>
      <c r="V544" s="634" t="s">
        <v>5759</v>
      </c>
    </row>
    <row r="545" spans="2:22" outlineLevel="1">
      <c r="B545" s="612" t="s">
        <v>1380</v>
      </c>
      <c r="C545" s="612" t="s">
        <v>1429</v>
      </c>
      <c r="D545" s="612" t="s">
        <v>1431</v>
      </c>
      <c r="E545" s="612" t="s">
        <v>1432</v>
      </c>
      <c r="F545" s="612" t="s">
        <v>1412</v>
      </c>
      <c r="G545" s="612" t="s">
        <v>1416</v>
      </c>
      <c r="H545" s="612"/>
      <c r="I545" s="612"/>
      <c r="J545" s="627" t="s">
        <v>1191</v>
      </c>
      <c r="K545" s="628" t="s">
        <v>1444</v>
      </c>
      <c r="L545" s="629" t="s">
        <v>4084</v>
      </c>
      <c r="M545" s="630" t="s">
        <v>1200</v>
      </c>
      <c r="N545" s="1120" t="s">
        <v>5593</v>
      </c>
      <c r="O545" s="640" t="s">
        <v>1176</v>
      </c>
      <c r="P545" s="629" t="s">
        <v>41</v>
      </c>
      <c r="Q545" s="640" t="s">
        <v>1417</v>
      </c>
      <c r="R545" s="631"/>
      <c r="S545" s="632" t="s">
        <v>1319</v>
      </c>
      <c r="T545" s="633" t="s">
        <v>1191</v>
      </c>
      <c r="U545" s="977" t="s">
        <v>1191</v>
      </c>
      <c r="V545" s="634" t="s">
        <v>4084</v>
      </c>
    </row>
    <row r="546" spans="2:22" ht="36" outlineLevel="1">
      <c r="B546" s="612" t="s">
        <v>1380</v>
      </c>
      <c r="C546" s="612" t="s">
        <v>1429</v>
      </c>
      <c r="D546" s="612" t="s">
        <v>1431</v>
      </c>
      <c r="E546" s="612" t="s">
        <v>1432</v>
      </c>
      <c r="F546" s="612" t="s">
        <v>1412</v>
      </c>
      <c r="G546" s="612"/>
      <c r="H546" s="612"/>
      <c r="I546" s="612"/>
      <c r="J546" s="627" t="s">
        <v>1195</v>
      </c>
      <c r="K546" s="628" t="s">
        <v>1317</v>
      </c>
      <c r="L546" s="629" t="s">
        <v>4083</v>
      </c>
      <c r="M546" s="630" t="s">
        <v>1382</v>
      </c>
      <c r="N546" s="1119" t="s">
        <v>5597</v>
      </c>
      <c r="O546" s="629" t="s">
        <v>1191</v>
      </c>
      <c r="P546" s="629" t="s">
        <v>41</v>
      </c>
      <c r="Q546" s="629" t="s">
        <v>1382</v>
      </c>
      <c r="R546" s="782" t="s">
        <v>9135</v>
      </c>
      <c r="S546" s="632" t="s">
        <v>1317</v>
      </c>
      <c r="T546" s="633" t="s">
        <v>1195</v>
      </c>
      <c r="U546" s="977" t="s">
        <v>1195</v>
      </c>
      <c r="V546" s="634" t="s">
        <v>4083</v>
      </c>
    </row>
    <row r="547" spans="2:22" outlineLevel="1">
      <c r="B547" s="612" t="s">
        <v>1380</v>
      </c>
      <c r="C547" s="612" t="s">
        <v>1429</v>
      </c>
      <c r="D547" s="612" t="s">
        <v>1431</v>
      </c>
      <c r="E547" s="612" t="s">
        <v>1432</v>
      </c>
      <c r="F547" s="612" t="s">
        <v>1412</v>
      </c>
      <c r="G547" s="612" t="s">
        <v>1413</v>
      </c>
      <c r="H547" s="612"/>
      <c r="I547" s="612"/>
      <c r="J547" s="627" t="s">
        <v>1191</v>
      </c>
      <c r="K547" s="628" t="s">
        <v>1443</v>
      </c>
      <c r="L547" s="629" t="s">
        <v>5046</v>
      </c>
      <c r="M547" s="630"/>
      <c r="N547" s="670"/>
      <c r="O547" s="629"/>
      <c r="P547" s="629"/>
      <c r="Q547" s="629"/>
      <c r="R547" s="631"/>
      <c r="S547" s="632" t="s">
        <v>1821</v>
      </c>
      <c r="T547" s="633" t="s">
        <v>1821</v>
      </c>
      <c r="U547" s="977" t="s">
        <v>1821</v>
      </c>
      <c r="V547" s="634" t="s">
        <v>1821</v>
      </c>
    </row>
    <row r="548" spans="2:22" ht="24" outlineLevel="1">
      <c r="B548" s="612" t="s">
        <v>1380</v>
      </c>
      <c r="C548" s="612" t="s">
        <v>1429</v>
      </c>
      <c r="D548" s="612" t="s">
        <v>1431</v>
      </c>
      <c r="E548" s="612" t="s">
        <v>1432</v>
      </c>
      <c r="F548" s="612" t="s">
        <v>1412</v>
      </c>
      <c r="G548" s="612" t="s">
        <v>1415</v>
      </c>
      <c r="H548" s="612"/>
      <c r="I548" s="612"/>
      <c r="J548" s="627" t="s">
        <v>1191</v>
      </c>
      <c r="K548" s="628" t="s">
        <v>1321</v>
      </c>
      <c r="L548" s="629" t="s">
        <v>5047</v>
      </c>
      <c r="M548" s="630"/>
      <c r="N548" s="670" t="s">
        <v>3827</v>
      </c>
      <c r="O548" s="629" t="s">
        <v>1176</v>
      </c>
      <c r="P548" s="635" t="s">
        <v>2934</v>
      </c>
      <c r="Q548" s="635" t="s">
        <v>973</v>
      </c>
      <c r="R548" s="631" t="s">
        <v>6079</v>
      </c>
      <c r="S548" s="632" t="s">
        <v>1321</v>
      </c>
      <c r="T548" s="633" t="s">
        <v>1191</v>
      </c>
      <c r="U548" s="977" t="s">
        <v>1191</v>
      </c>
      <c r="V548" s="634" t="s">
        <v>5759</v>
      </c>
    </row>
    <row r="549" spans="2:22" outlineLevel="1">
      <c r="B549" s="612" t="s">
        <v>1380</v>
      </c>
      <c r="C549" s="612" t="s">
        <v>1429</v>
      </c>
      <c r="D549" s="612" t="s">
        <v>1431</v>
      </c>
      <c r="E549" s="612" t="s">
        <v>1432</v>
      </c>
      <c r="F549" s="612" t="s">
        <v>1412</v>
      </c>
      <c r="G549" s="612" t="s">
        <v>1416</v>
      </c>
      <c r="H549" s="612"/>
      <c r="I549" s="612"/>
      <c r="J549" s="627" t="s">
        <v>1191</v>
      </c>
      <c r="K549" s="628" t="s">
        <v>1444</v>
      </c>
      <c r="L549" s="629" t="s">
        <v>4084</v>
      </c>
      <c r="M549" s="630" t="s">
        <v>1200</v>
      </c>
      <c r="N549" s="1120" t="s">
        <v>5593</v>
      </c>
      <c r="O549" s="640" t="s">
        <v>1176</v>
      </c>
      <c r="P549" s="629" t="s">
        <v>41</v>
      </c>
      <c r="Q549" s="640" t="s">
        <v>2985</v>
      </c>
      <c r="R549" s="631"/>
      <c r="S549" s="632" t="s">
        <v>1319</v>
      </c>
      <c r="T549" s="633" t="s">
        <v>1191</v>
      </c>
      <c r="U549" s="977" t="s">
        <v>1191</v>
      </c>
      <c r="V549" s="634" t="s">
        <v>4084</v>
      </c>
    </row>
    <row r="550" spans="2:22" outlineLevel="1">
      <c r="B550" s="612" t="s">
        <v>1380</v>
      </c>
      <c r="C550" s="612" t="s">
        <v>1429</v>
      </c>
      <c r="D550" s="612" t="s">
        <v>1431</v>
      </c>
      <c r="E550" s="612" t="s">
        <v>1448</v>
      </c>
      <c r="F550" s="612"/>
      <c r="G550" s="612"/>
      <c r="H550" s="612"/>
      <c r="I550" s="612"/>
      <c r="J550" s="627" t="s">
        <v>1176</v>
      </c>
      <c r="K550" s="628" t="s">
        <v>1372</v>
      </c>
      <c r="L550" s="629" t="s">
        <v>4085</v>
      </c>
      <c r="M550" s="630" t="s">
        <v>1382</v>
      </c>
      <c r="N550" s="1119" t="s">
        <v>9065</v>
      </c>
      <c r="O550" s="629" t="s">
        <v>1176</v>
      </c>
      <c r="P550" s="629" t="s">
        <v>41</v>
      </c>
      <c r="Q550" s="629" t="s">
        <v>1382</v>
      </c>
      <c r="R550" s="781" t="s">
        <v>9092</v>
      </c>
      <c r="S550" s="632" t="s">
        <v>1372</v>
      </c>
      <c r="T550" s="633" t="s">
        <v>1176</v>
      </c>
      <c r="U550" s="977" t="s">
        <v>1176</v>
      </c>
      <c r="V550" s="634" t="s">
        <v>4085</v>
      </c>
    </row>
    <row r="551" spans="2:22" outlineLevel="1">
      <c r="B551" s="612" t="s">
        <v>1380</v>
      </c>
      <c r="C551" s="612" t="s">
        <v>1429</v>
      </c>
      <c r="D551" s="612" t="s">
        <v>1431</v>
      </c>
      <c r="E551" s="612" t="s">
        <v>1448</v>
      </c>
      <c r="F551" s="612" t="s">
        <v>1390</v>
      </c>
      <c r="G551" s="612"/>
      <c r="H551" s="612"/>
      <c r="I551" s="612"/>
      <c r="J551" s="627" t="s">
        <v>1191</v>
      </c>
      <c r="K551" s="628" t="s">
        <v>1449</v>
      </c>
      <c r="L551" s="629" t="s">
        <v>4283</v>
      </c>
      <c r="M551" s="630"/>
      <c r="N551" s="670"/>
      <c r="O551" s="629"/>
      <c r="P551" s="629"/>
      <c r="Q551" s="629"/>
      <c r="R551" s="631"/>
      <c r="S551" s="632" t="s">
        <v>1821</v>
      </c>
      <c r="T551" s="633" t="s">
        <v>1821</v>
      </c>
      <c r="U551" s="977" t="s">
        <v>1821</v>
      </c>
      <c r="V551" s="634" t="s">
        <v>1821</v>
      </c>
    </row>
    <row r="552" spans="2:22" outlineLevel="1">
      <c r="B552" s="612" t="s">
        <v>1380</v>
      </c>
      <c r="C552" s="612" t="s">
        <v>1429</v>
      </c>
      <c r="D552" s="612" t="s">
        <v>1431</v>
      </c>
      <c r="E552" s="612" t="s">
        <v>1448</v>
      </c>
      <c r="F552" s="612" t="s">
        <v>1450</v>
      </c>
      <c r="G552" s="612"/>
      <c r="H552" s="612"/>
      <c r="I552" s="612"/>
      <c r="J552" s="627" t="s">
        <v>1191</v>
      </c>
      <c r="K552" s="628" t="s">
        <v>1451</v>
      </c>
      <c r="L552" s="629" t="s">
        <v>4086</v>
      </c>
      <c r="M552" s="630"/>
      <c r="N552" s="670"/>
      <c r="O552" s="629"/>
      <c r="P552" s="629"/>
      <c r="Q552" s="629"/>
      <c r="R552" s="631"/>
      <c r="S552" s="632" t="s">
        <v>1451</v>
      </c>
      <c r="T552" s="633" t="s">
        <v>1191</v>
      </c>
      <c r="U552" s="977" t="s">
        <v>1821</v>
      </c>
      <c r="V552" s="634" t="s">
        <v>4086</v>
      </c>
    </row>
    <row r="553" spans="2:22" outlineLevel="1">
      <c r="B553" s="612" t="s">
        <v>1380</v>
      </c>
      <c r="C553" s="612" t="s">
        <v>1429</v>
      </c>
      <c r="D553" s="612" t="s">
        <v>1431</v>
      </c>
      <c r="E553" s="612" t="s">
        <v>1448</v>
      </c>
      <c r="F553" s="612" t="s">
        <v>1450</v>
      </c>
      <c r="G553" s="639" t="s">
        <v>1452</v>
      </c>
      <c r="H553" s="612"/>
      <c r="I553" s="612"/>
      <c r="J553" s="627" t="s">
        <v>1176</v>
      </c>
      <c r="K553" s="628" t="s">
        <v>1453</v>
      </c>
      <c r="L553" s="629" t="s">
        <v>4087</v>
      </c>
      <c r="M553" s="630" t="s">
        <v>1454</v>
      </c>
      <c r="N553" s="670"/>
      <c r="O553" s="629"/>
      <c r="P553" s="629"/>
      <c r="Q553" s="629"/>
      <c r="R553" s="631"/>
      <c r="S553" s="632" t="s">
        <v>1453</v>
      </c>
      <c r="T553" s="633" t="s">
        <v>1176</v>
      </c>
      <c r="U553" s="977" t="s">
        <v>1821</v>
      </c>
      <c r="V553" s="634" t="s">
        <v>7524</v>
      </c>
    </row>
    <row r="554" spans="2:22" outlineLevel="1">
      <c r="B554" s="612" t="s">
        <v>1380</v>
      </c>
      <c r="C554" s="612" t="s">
        <v>1429</v>
      </c>
      <c r="D554" s="612" t="s">
        <v>1431</v>
      </c>
      <c r="E554" s="612" t="s">
        <v>1448</v>
      </c>
      <c r="F554" s="612" t="s">
        <v>1455</v>
      </c>
      <c r="G554" s="612"/>
      <c r="H554" s="612"/>
      <c r="I554" s="612"/>
      <c r="J554" s="627" t="s">
        <v>1191</v>
      </c>
      <c r="K554" s="628" t="s">
        <v>1456</v>
      </c>
      <c r="L554" s="629" t="s">
        <v>4088</v>
      </c>
      <c r="M554" s="630"/>
      <c r="N554" s="670"/>
      <c r="O554" s="629"/>
      <c r="P554" s="629"/>
      <c r="Q554" s="629"/>
      <c r="R554" s="631"/>
      <c r="S554" s="632" t="s">
        <v>1456</v>
      </c>
      <c r="T554" s="633" t="s">
        <v>1191</v>
      </c>
      <c r="U554" s="977" t="s">
        <v>1821</v>
      </c>
      <c r="V554" s="634" t="s">
        <v>7522</v>
      </c>
    </row>
    <row r="555" spans="2:22" outlineLevel="1">
      <c r="B555" s="612" t="s">
        <v>1380</v>
      </c>
      <c r="C555" s="612" t="s">
        <v>1429</v>
      </c>
      <c r="D555" s="612" t="s">
        <v>1431</v>
      </c>
      <c r="E555" s="612" t="s">
        <v>1448</v>
      </c>
      <c r="F555" s="612" t="s">
        <v>1457</v>
      </c>
      <c r="G555" s="612"/>
      <c r="H555" s="612"/>
      <c r="I555" s="612"/>
      <c r="J555" s="627" t="s">
        <v>1191</v>
      </c>
      <c r="K555" s="628" t="s">
        <v>1458</v>
      </c>
      <c r="L555" s="629" t="s">
        <v>4089</v>
      </c>
      <c r="M555" s="630"/>
      <c r="N555" s="670"/>
      <c r="O555" s="629"/>
      <c r="P555" s="629"/>
      <c r="Q555" s="629"/>
      <c r="R555" s="631"/>
      <c r="S555" s="632" t="s">
        <v>1458</v>
      </c>
      <c r="T555" s="633" t="s">
        <v>1191</v>
      </c>
      <c r="U555" s="977" t="s">
        <v>1821</v>
      </c>
      <c r="V555" s="634" t="s">
        <v>7523</v>
      </c>
    </row>
    <row r="556" spans="2:22" outlineLevel="1">
      <c r="B556" s="612" t="s">
        <v>1380</v>
      </c>
      <c r="C556" s="612" t="s">
        <v>1429</v>
      </c>
      <c r="D556" s="612" t="s">
        <v>1431</v>
      </c>
      <c r="E556" s="612" t="s">
        <v>1448</v>
      </c>
      <c r="F556" s="612" t="s">
        <v>1459</v>
      </c>
      <c r="G556" s="612"/>
      <c r="H556" s="612"/>
      <c r="I556" s="612"/>
      <c r="J556" s="627" t="s">
        <v>1191</v>
      </c>
      <c r="K556" s="628" t="s">
        <v>1460</v>
      </c>
      <c r="L556" s="629" t="s">
        <v>4284</v>
      </c>
      <c r="M556" s="630"/>
      <c r="N556" s="670"/>
      <c r="O556" s="629"/>
      <c r="P556" s="629"/>
      <c r="Q556" s="629"/>
      <c r="R556" s="631"/>
      <c r="S556" s="632" t="s">
        <v>1821</v>
      </c>
      <c r="T556" s="633" t="s">
        <v>1821</v>
      </c>
      <c r="U556" s="977" t="s">
        <v>1821</v>
      </c>
      <c r="V556" s="634" t="s">
        <v>1821</v>
      </c>
    </row>
    <row r="557" spans="2:22" outlineLevel="1">
      <c r="B557" s="612" t="s">
        <v>1380</v>
      </c>
      <c r="C557" s="612" t="s">
        <v>1429</v>
      </c>
      <c r="D557" s="612" t="s">
        <v>1431</v>
      </c>
      <c r="E557" s="612" t="s">
        <v>1448</v>
      </c>
      <c r="F557" s="612" t="s">
        <v>1461</v>
      </c>
      <c r="G557" s="612"/>
      <c r="H557" s="612"/>
      <c r="I557" s="612"/>
      <c r="J557" s="627" t="s">
        <v>1191</v>
      </c>
      <c r="K557" s="628" t="s">
        <v>1462</v>
      </c>
      <c r="L557" s="629" t="s">
        <v>4285</v>
      </c>
      <c r="M557" s="630"/>
      <c r="N557" s="670"/>
      <c r="O557" s="629"/>
      <c r="P557" s="629"/>
      <c r="Q557" s="629"/>
      <c r="R557" s="631"/>
      <c r="S557" s="632" t="s">
        <v>1821</v>
      </c>
      <c r="T557" s="633" t="s">
        <v>1821</v>
      </c>
      <c r="U557" s="977" t="s">
        <v>1821</v>
      </c>
      <c r="V557" s="634" t="s">
        <v>1821</v>
      </c>
    </row>
    <row r="558" spans="2:22" outlineLevel="1">
      <c r="B558" s="612" t="s">
        <v>1380</v>
      </c>
      <c r="C558" s="612" t="s">
        <v>1429</v>
      </c>
      <c r="D558" s="612" t="s">
        <v>1431</v>
      </c>
      <c r="E558" s="612" t="s">
        <v>1448</v>
      </c>
      <c r="F558" s="612" t="s">
        <v>1396</v>
      </c>
      <c r="G558" s="612"/>
      <c r="H558" s="612"/>
      <c r="I558" s="612"/>
      <c r="J558" s="627" t="s">
        <v>1176</v>
      </c>
      <c r="K558" s="628" t="s">
        <v>1374</v>
      </c>
      <c r="L558" s="629" t="s">
        <v>4090</v>
      </c>
      <c r="M558" s="630"/>
      <c r="N558" s="670" t="s">
        <v>8768</v>
      </c>
      <c r="O558" s="629" t="s">
        <v>1176</v>
      </c>
      <c r="P558" s="637" t="s">
        <v>2920</v>
      </c>
      <c r="Q558" s="629" t="s">
        <v>105</v>
      </c>
      <c r="R558" s="631" t="s">
        <v>9093</v>
      </c>
      <c r="S558" s="632" t="s">
        <v>1374</v>
      </c>
      <c r="T558" s="633" t="s">
        <v>1176</v>
      </c>
      <c r="U558" s="977" t="s">
        <v>1176</v>
      </c>
      <c r="V558" s="634" t="s">
        <v>4090</v>
      </c>
    </row>
    <row r="559" spans="2:22" outlineLevel="1">
      <c r="B559" s="612" t="s">
        <v>1380</v>
      </c>
      <c r="C559" s="612" t="s">
        <v>1429</v>
      </c>
      <c r="D559" s="612" t="s">
        <v>1431</v>
      </c>
      <c r="E559" s="612" t="s">
        <v>1448</v>
      </c>
      <c r="F559" s="612" t="s">
        <v>1463</v>
      </c>
      <c r="G559" s="612"/>
      <c r="H559" s="612"/>
      <c r="I559" s="612"/>
      <c r="J559" s="627" t="s">
        <v>1191</v>
      </c>
      <c r="K559" s="628" t="s">
        <v>1464</v>
      </c>
      <c r="L559" s="629" t="s">
        <v>3474</v>
      </c>
      <c r="M559" s="630"/>
      <c r="N559" s="670" t="s">
        <v>8769</v>
      </c>
      <c r="O559" s="629" t="s">
        <v>1191</v>
      </c>
      <c r="P559" s="635" t="s">
        <v>2921</v>
      </c>
      <c r="Q559" s="629" t="s">
        <v>105</v>
      </c>
      <c r="R559" s="631"/>
      <c r="S559" s="632" t="s">
        <v>1464</v>
      </c>
      <c r="T559" s="633" t="s">
        <v>1191</v>
      </c>
      <c r="U559" s="977" t="s">
        <v>1821</v>
      </c>
      <c r="V559" s="634" t="s">
        <v>3474</v>
      </c>
    </row>
    <row r="560" spans="2:22" outlineLevel="1">
      <c r="B560" s="612" t="s">
        <v>1380</v>
      </c>
      <c r="C560" s="612" t="s">
        <v>1429</v>
      </c>
      <c r="D560" s="612" t="s">
        <v>1431</v>
      </c>
      <c r="E560" s="612" t="s">
        <v>1448</v>
      </c>
      <c r="F560" s="612" t="s">
        <v>1465</v>
      </c>
      <c r="G560" s="612"/>
      <c r="H560" s="612"/>
      <c r="I560" s="612"/>
      <c r="J560" s="627" t="s">
        <v>1195</v>
      </c>
      <c r="K560" s="628" t="s">
        <v>1466</v>
      </c>
      <c r="L560" s="629" t="s">
        <v>4286</v>
      </c>
      <c r="M560" s="630"/>
      <c r="N560" s="670"/>
      <c r="O560" s="629"/>
      <c r="P560" s="629"/>
      <c r="Q560" s="629"/>
      <c r="R560" s="631"/>
      <c r="S560" s="632" t="s">
        <v>1821</v>
      </c>
      <c r="T560" s="633" t="s">
        <v>1821</v>
      </c>
      <c r="U560" s="977" t="s">
        <v>1821</v>
      </c>
      <c r="V560" s="634" t="s">
        <v>1821</v>
      </c>
    </row>
    <row r="561" spans="2:22" outlineLevel="1">
      <c r="B561" s="612" t="s">
        <v>1380</v>
      </c>
      <c r="C561" s="612" t="s">
        <v>1429</v>
      </c>
      <c r="D561" s="612" t="s">
        <v>1431</v>
      </c>
      <c r="E561" s="612" t="s">
        <v>1448</v>
      </c>
      <c r="F561" s="612" t="s">
        <v>1467</v>
      </c>
      <c r="G561" s="612"/>
      <c r="H561" s="612"/>
      <c r="I561" s="612"/>
      <c r="J561" s="627" t="s">
        <v>1191</v>
      </c>
      <c r="K561" s="628" t="s">
        <v>1468</v>
      </c>
      <c r="L561" s="629" t="s">
        <v>4287</v>
      </c>
      <c r="M561" s="630"/>
      <c r="N561" s="670"/>
      <c r="O561" s="629"/>
      <c r="P561" s="629"/>
      <c r="Q561" s="629"/>
      <c r="R561" s="631"/>
      <c r="S561" s="632" t="s">
        <v>1821</v>
      </c>
      <c r="T561" s="633" t="s">
        <v>1821</v>
      </c>
      <c r="U561" s="977" t="s">
        <v>1821</v>
      </c>
      <c r="V561" s="634" t="s">
        <v>1821</v>
      </c>
    </row>
    <row r="562" spans="2:22" outlineLevel="1">
      <c r="B562" s="612" t="s">
        <v>1380</v>
      </c>
      <c r="C562" s="612" t="s">
        <v>1429</v>
      </c>
      <c r="D562" s="612" t="s">
        <v>1431</v>
      </c>
      <c r="E562" s="612" t="s">
        <v>1448</v>
      </c>
      <c r="F562" s="612" t="s">
        <v>1469</v>
      </c>
      <c r="G562" s="612"/>
      <c r="H562" s="612"/>
      <c r="I562" s="612"/>
      <c r="J562" s="627" t="s">
        <v>1191</v>
      </c>
      <c r="K562" s="628" t="s">
        <v>1470</v>
      </c>
      <c r="L562" s="629" t="s">
        <v>4288</v>
      </c>
      <c r="M562" s="630"/>
      <c r="N562" s="670"/>
      <c r="O562" s="629"/>
      <c r="P562" s="629"/>
      <c r="Q562" s="629"/>
      <c r="R562" s="631"/>
      <c r="S562" s="632" t="s">
        <v>1821</v>
      </c>
      <c r="T562" s="633" t="s">
        <v>1821</v>
      </c>
      <c r="U562" s="977" t="s">
        <v>1821</v>
      </c>
      <c r="V562" s="634" t="s">
        <v>1821</v>
      </c>
    </row>
    <row r="563" spans="2:22" outlineLevel="1">
      <c r="B563" s="612" t="s">
        <v>1380</v>
      </c>
      <c r="C563" s="612" t="s">
        <v>1429</v>
      </c>
      <c r="D563" s="612" t="s">
        <v>1431</v>
      </c>
      <c r="E563" s="612" t="s">
        <v>1448</v>
      </c>
      <c r="F563" s="612" t="s">
        <v>1471</v>
      </c>
      <c r="G563" s="612"/>
      <c r="H563" s="612"/>
      <c r="I563" s="612"/>
      <c r="J563" s="627" t="s">
        <v>1195</v>
      </c>
      <c r="K563" s="628" t="s">
        <v>1472</v>
      </c>
      <c r="L563" s="629" t="s">
        <v>4091</v>
      </c>
      <c r="M563" s="630" t="s">
        <v>1382</v>
      </c>
      <c r="N563" s="1119" t="s">
        <v>8740</v>
      </c>
      <c r="O563" s="629" t="s">
        <v>1191</v>
      </c>
      <c r="P563" s="629" t="s">
        <v>41</v>
      </c>
      <c r="Q563" s="629" t="s">
        <v>1382</v>
      </c>
      <c r="R563" s="782" t="s">
        <v>8745</v>
      </c>
      <c r="S563" s="652" t="s">
        <v>1472</v>
      </c>
      <c r="T563" s="653" t="s">
        <v>1195</v>
      </c>
      <c r="U563" s="981" t="s">
        <v>1821</v>
      </c>
      <c r="V563" s="654" t="s">
        <v>4091</v>
      </c>
    </row>
    <row r="564" spans="2:22" outlineLevel="1">
      <c r="B564" s="612" t="s">
        <v>1380</v>
      </c>
      <c r="C564" s="612" t="s">
        <v>1429</v>
      </c>
      <c r="D564" s="612" t="s">
        <v>1431</v>
      </c>
      <c r="E564" s="612" t="s">
        <v>1448</v>
      </c>
      <c r="F564" s="612" t="s">
        <v>1471</v>
      </c>
      <c r="G564" s="612" t="s">
        <v>1398</v>
      </c>
      <c r="H564" s="612"/>
      <c r="I564" s="612"/>
      <c r="J564" s="627" t="s">
        <v>1191</v>
      </c>
      <c r="K564" s="628" t="s">
        <v>1473</v>
      </c>
      <c r="L564" s="629" t="s">
        <v>4092</v>
      </c>
      <c r="M564" s="630" t="s">
        <v>1474</v>
      </c>
      <c r="N564" s="670"/>
      <c r="O564" s="629"/>
      <c r="P564" s="629"/>
      <c r="Q564" s="629"/>
      <c r="R564" s="631"/>
      <c r="S564" s="632" t="s">
        <v>7237</v>
      </c>
      <c r="T564" s="633" t="s">
        <v>1191</v>
      </c>
      <c r="U564" s="977" t="s">
        <v>1821</v>
      </c>
      <c r="V564" s="634" t="s">
        <v>7406</v>
      </c>
    </row>
    <row r="565" spans="2:22" outlineLevel="1">
      <c r="B565" s="612" t="s">
        <v>1380</v>
      </c>
      <c r="C565" s="612" t="s">
        <v>1429</v>
      </c>
      <c r="D565" s="612" t="s">
        <v>1431</v>
      </c>
      <c r="E565" s="612" t="s">
        <v>1448</v>
      </c>
      <c r="F565" s="612" t="s">
        <v>1471</v>
      </c>
      <c r="G565" s="612" t="s">
        <v>1463</v>
      </c>
      <c r="H565" s="612"/>
      <c r="I565" s="612"/>
      <c r="J565" s="627" t="s">
        <v>1176</v>
      </c>
      <c r="K565" s="628" t="s">
        <v>1475</v>
      </c>
      <c r="L565" s="629" t="s">
        <v>4093</v>
      </c>
      <c r="M565" s="630"/>
      <c r="N565" s="1123" t="s">
        <v>5599</v>
      </c>
      <c r="O565" s="656" t="s">
        <v>1176</v>
      </c>
      <c r="P565" s="629" t="s">
        <v>41</v>
      </c>
      <c r="Q565" s="657" t="s">
        <v>8742</v>
      </c>
      <c r="R565" s="630"/>
      <c r="S565" s="636" t="s">
        <v>1475</v>
      </c>
      <c r="T565" s="658" t="s">
        <v>1176</v>
      </c>
      <c r="U565" s="982" t="s">
        <v>1821</v>
      </c>
      <c r="V565" s="659" t="s">
        <v>4093</v>
      </c>
    </row>
    <row r="566" spans="2:22" outlineLevel="1">
      <c r="B566" s="612" t="s">
        <v>1380</v>
      </c>
      <c r="C566" s="612" t="s">
        <v>1429</v>
      </c>
      <c r="D566" s="612" t="s">
        <v>1431</v>
      </c>
      <c r="E566" s="612" t="s">
        <v>1448</v>
      </c>
      <c r="F566" s="612" t="s">
        <v>1471</v>
      </c>
      <c r="G566" s="612" t="s">
        <v>1477</v>
      </c>
      <c r="H566" s="612"/>
      <c r="I566" s="612"/>
      <c r="J566" s="627" t="s">
        <v>1191</v>
      </c>
      <c r="K566" s="628" t="s">
        <v>1478</v>
      </c>
      <c r="L566" s="629" t="s">
        <v>5049</v>
      </c>
      <c r="M566" s="630"/>
      <c r="N566" s="670"/>
      <c r="O566" s="629"/>
      <c r="P566" s="629"/>
      <c r="Q566" s="629"/>
      <c r="R566" s="631"/>
      <c r="S566" s="632" t="s">
        <v>7238</v>
      </c>
      <c r="T566" s="633" t="s">
        <v>1191</v>
      </c>
      <c r="U566" s="977" t="s">
        <v>1821</v>
      </c>
      <c r="V566" s="634" t="s">
        <v>7507</v>
      </c>
    </row>
    <row r="567" spans="2:22" outlineLevel="1">
      <c r="B567" s="612" t="s">
        <v>1380</v>
      </c>
      <c r="C567" s="612" t="s">
        <v>1429</v>
      </c>
      <c r="D567" s="612" t="s">
        <v>1431</v>
      </c>
      <c r="E567" s="612" t="s">
        <v>1448</v>
      </c>
      <c r="F567" s="612" t="s">
        <v>1471</v>
      </c>
      <c r="G567" s="612" t="s">
        <v>1477</v>
      </c>
      <c r="H567" s="639" t="s">
        <v>1479</v>
      </c>
      <c r="I567" s="612"/>
      <c r="J567" s="627" t="s">
        <v>1191</v>
      </c>
      <c r="K567" s="628" t="s">
        <v>1480</v>
      </c>
      <c r="L567" s="629" t="s">
        <v>5050</v>
      </c>
      <c r="M567" s="630" t="s">
        <v>1481</v>
      </c>
      <c r="N567" s="670"/>
      <c r="O567" s="629"/>
      <c r="P567" s="629"/>
      <c r="Q567" s="629"/>
      <c r="R567" s="631"/>
      <c r="S567" s="632" t="s">
        <v>7239</v>
      </c>
      <c r="T567" s="633" t="s">
        <v>1176</v>
      </c>
      <c r="U567" s="977" t="s">
        <v>1821</v>
      </c>
      <c r="V567" s="634" t="s">
        <v>7508</v>
      </c>
    </row>
    <row r="568" spans="2:22" outlineLevel="1">
      <c r="B568" s="612" t="s">
        <v>1380</v>
      </c>
      <c r="C568" s="612" t="s">
        <v>1429</v>
      </c>
      <c r="D568" s="612" t="s">
        <v>1431</v>
      </c>
      <c r="E568" s="612" t="s">
        <v>1448</v>
      </c>
      <c r="F568" s="612" t="s">
        <v>1471</v>
      </c>
      <c r="G568" s="612" t="s">
        <v>1482</v>
      </c>
      <c r="H568" s="612"/>
      <c r="I568" s="612"/>
      <c r="J568" s="627" t="s">
        <v>1176</v>
      </c>
      <c r="K568" s="628" t="s">
        <v>1483</v>
      </c>
      <c r="L568" s="629" t="s">
        <v>4094</v>
      </c>
      <c r="M568" s="630"/>
      <c r="N568" s="670" t="s">
        <v>8709</v>
      </c>
      <c r="O568" s="629" t="s">
        <v>1176</v>
      </c>
      <c r="P568" s="666" t="s">
        <v>8738</v>
      </c>
      <c r="Q568" s="629" t="s">
        <v>5357</v>
      </c>
      <c r="R568" s="631" t="s">
        <v>9094</v>
      </c>
      <c r="S568" s="652" t="s">
        <v>1483</v>
      </c>
      <c r="T568" s="653" t="s">
        <v>1176</v>
      </c>
      <c r="U568" s="981" t="s">
        <v>1821</v>
      </c>
      <c r="V568" s="654" t="s">
        <v>4094</v>
      </c>
    </row>
    <row r="569" spans="2:22" outlineLevel="1">
      <c r="B569" s="612" t="s">
        <v>1380</v>
      </c>
      <c r="C569" s="612" t="s">
        <v>1429</v>
      </c>
      <c r="D569" s="612" t="s">
        <v>1431</v>
      </c>
      <c r="E569" s="612" t="s">
        <v>1448</v>
      </c>
      <c r="F569" s="612" t="s">
        <v>1494</v>
      </c>
      <c r="G569" s="612"/>
      <c r="H569" s="612"/>
      <c r="I569" s="612"/>
      <c r="J569" s="627" t="s">
        <v>1195</v>
      </c>
      <c r="K569" s="628" t="s">
        <v>1495</v>
      </c>
      <c r="L569" s="629" t="s">
        <v>4273</v>
      </c>
      <c r="M569" s="630" t="s">
        <v>1382</v>
      </c>
      <c r="N569" s="1119" t="s">
        <v>9066</v>
      </c>
      <c r="O569" s="629" t="s">
        <v>1176</v>
      </c>
      <c r="P569" s="629" t="s">
        <v>41</v>
      </c>
      <c r="Q569" s="629" t="s">
        <v>1382</v>
      </c>
      <c r="R569" s="781" t="s">
        <v>9095</v>
      </c>
      <c r="S569" s="632" t="s">
        <v>41</v>
      </c>
      <c r="T569" s="633" t="s">
        <v>1195</v>
      </c>
      <c r="U569" s="977" t="s">
        <v>1821</v>
      </c>
      <c r="V569" s="634" t="s">
        <v>1821</v>
      </c>
    </row>
    <row r="570" spans="2:22" ht="36" outlineLevel="1">
      <c r="B570" s="612" t="s">
        <v>1380</v>
      </c>
      <c r="C570" s="612" t="s">
        <v>1429</v>
      </c>
      <c r="D570" s="612" t="s">
        <v>1431</v>
      </c>
      <c r="E570" s="612" t="s">
        <v>1448</v>
      </c>
      <c r="F570" s="612" t="s">
        <v>1494</v>
      </c>
      <c r="G570" s="612" t="s">
        <v>1496</v>
      </c>
      <c r="H570" s="612"/>
      <c r="I570" s="612"/>
      <c r="J570" s="627" t="s">
        <v>1191</v>
      </c>
      <c r="K570" s="628" t="s">
        <v>1497</v>
      </c>
      <c r="L570" s="629" t="s">
        <v>4095</v>
      </c>
      <c r="M570" s="630"/>
      <c r="N570" s="670" t="s">
        <v>8766</v>
      </c>
      <c r="O570" s="629" t="s">
        <v>1176</v>
      </c>
      <c r="P570" s="637" t="s">
        <v>2918</v>
      </c>
      <c r="Q570" s="629" t="s">
        <v>105</v>
      </c>
      <c r="R570" s="631" t="s">
        <v>8814</v>
      </c>
      <c r="S570" s="632" t="s">
        <v>1497</v>
      </c>
      <c r="T570" s="633" t="s">
        <v>1191</v>
      </c>
      <c r="U570" s="977" t="s">
        <v>1821</v>
      </c>
      <c r="V570" s="634" t="s">
        <v>4095</v>
      </c>
    </row>
    <row r="571" spans="2:22" ht="24" outlineLevel="1">
      <c r="B571" s="612" t="s">
        <v>1380</v>
      </c>
      <c r="C571" s="612" t="s">
        <v>1429</v>
      </c>
      <c r="D571" s="612" t="s">
        <v>1431</v>
      </c>
      <c r="E571" s="612" t="s">
        <v>1448</v>
      </c>
      <c r="F571" s="612" t="s">
        <v>1494</v>
      </c>
      <c r="G571" s="612" t="s">
        <v>1496</v>
      </c>
      <c r="H571" s="639" t="s">
        <v>1498</v>
      </c>
      <c r="I571" s="612"/>
      <c r="J571" s="627" t="s">
        <v>1176</v>
      </c>
      <c r="K571" s="628" t="s">
        <v>1499</v>
      </c>
      <c r="L571" s="629" t="s">
        <v>5051</v>
      </c>
      <c r="M571" s="630" t="s">
        <v>1500</v>
      </c>
      <c r="N571" s="1123" t="s">
        <v>8767</v>
      </c>
      <c r="O571" s="656" t="s">
        <v>1176</v>
      </c>
      <c r="P571" s="637" t="s">
        <v>2919</v>
      </c>
      <c r="Q571" s="660" t="s">
        <v>1501</v>
      </c>
      <c r="R571" s="631" t="s">
        <v>6029</v>
      </c>
      <c r="S571" s="632" t="s">
        <v>1499</v>
      </c>
      <c r="T571" s="633" t="s">
        <v>1176</v>
      </c>
      <c r="U571" s="977" t="s">
        <v>1821</v>
      </c>
      <c r="V571" s="634" t="s">
        <v>7525</v>
      </c>
    </row>
    <row r="572" spans="2:22" outlineLevel="1">
      <c r="B572" s="612" t="s">
        <v>1380</v>
      </c>
      <c r="C572" s="612" t="s">
        <v>1429</v>
      </c>
      <c r="D572" s="612" t="s">
        <v>1431</v>
      </c>
      <c r="E572" s="612" t="s">
        <v>1448</v>
      </c>
      <c r="F572" s="612" t="s">
        <v>1494</v>
      </c>
      <c r="G572" s="612" t="s">
        <v>1496</v>
      </c>
      <c r="H572" s="639" t="s">
        <v>1502</v>
      </c>
      <c r="I572" s="612"/>
      <c r="J572" s="627" t="s">
        <v>1191</v>
      </c>
      <c r="K572" s="628" t="s">
        <v>1503</v>
      </c>
      <c r="L572" s="629" t="s">
        <v>5052</v>
      </c>
      <c r="M572" s="630"/>
      <c r="N572" s="670"/>
      <c r="O572" s="629"/>
      <c r="P572" s="629"/>
      <c r="Q572" s="629"/>
      <c r="R572" s="631"/>
      <c r="S572" s="632" t="s">
        <v>1503</v>
      </c>
      <c r="T572" s="633" t="s">
        <v>1191</v>
      </c>
      <c r="U572" s="977" t="s">
        <v>1821</v>
      </c>
      <c r="V572" s="634" t="s">
        <v>7509</v>
      </c>
    </row>
    <row r="573" spans="2:22" outlineLevel="1">
      <c r="B573" s="612" t="s">
        <v>1380</v>
      </c>
      <c r="C573" s="612" t="s">
        <v>1429</v>
      </c>
      <c r="D573" s="612" t="s">
        <v>1431</v>
      </c>
      <c r="E573" s="612" t="s">
        <v>1448</v>
      </c>
      <c r="F573" s="612" t="s">
        <v>1494</v>
      </c>
      <c r="G573" s="612" t="s">
        <v>1504</v>
      </c>
      <c r="H573" s="612"/>
      <c r="I573" s="612"/>
      <c r="J573" s="627" t="s">
        <v>1191</v>
      </c>
      <c r="K573" s="628" t="s">
        <v>1505</v>
      </c>
      <c r="L573" s="629" t="s">
        <v>5053</v>
      </c>
      <c r="M573" s="630"/>
      <c r="N573" s="670"/>
      <c r="O573" s="629"/>
      <c r="P573" s="629"/>
      <c r="Q573" s="629"/>
      <c r="R573" s="631"/>
      <c r="S573" s="632" t="s">
        <v>1821</v>
      </c>
      <c r="T573" s="633" t="s">
        <v>1821</v>
      </c>
      <c r="U573" s="977" t="s">
        <v>1821</v>
      </c>
      <c r="V573" s="634" t="s">
        <v>1821</v>
      </c>
    </row>
    <row r="574" spans="2:22" outlineLevel="1">
      <c r="B574" s="612" t="s">
        <v>1380</v>
      </c>
      <c r="C574" s="612" t="s">
        <v>1429</v>
      </c>
      <c r="D574" s="612" t="s">
        <v>1431</v>
      </c>
      <c r="E574" s="612" t="s">
        <v>1448</v>
      </c>
      <c r="F574" s="612" t="s">
        <v>1494</v>
      </c>
      <c r="G574" s="612"/>
      <c r="H574" s="612"/>
      <c r="I574" s="612"/>
      <c r="J574" s="627" t="s">
        <v>1195</v>
      </c>
      <c r="K574" s="628" t="s">
        <v>1495</v>
      </c>
      <c r="L574" s="629" t="s">
        <v>4273</v>
      </c>
      <c r="M574" s="630" t="s">
        <v>1382</v>
      </c>
      <c r="N574" s="1119" t="s">
        <v>9061</v>
      </c>
      <c r="O574" s="629" t="s">
        <v>1176</v>
      </c>
      <c r="P574" s="629" t="s">
        <v>41</v>
      </c>
      <c r="Q574" s="629" t="s">
        <v>1382</v>
      </c>
      <c r="R574" s="781" t="s">
        <v>9096</v>
      </c>
      <c r="S574" s="632" t="s">
        <v>41</v>
      </c>
      <c r="T574" s="633" t="s">
        <v>1195</v>
      </c>
      <c r="U574" s="977" t="s">
        <v>1821</v>
      </c>
      <c r="V574" s="634" t="s">
        <v>1821</v>
      </c>
    </row>
    <row r="575" spans="2:22" outlineLevel="1">
      <c r="B575" s="612" t="s">
        <v>1380</v>
      </c>
      <c r="C575" s="612" t="s">
        <v>1429</v>
      </c>
      <c r="D575" s="612" t="s">
        <v>1431</v>
      </c>
      <c r="E575" s="612" t="s">
        <v>1448</v>
      </c>
      <c r="F575" s="612" t="s">
        <v>1494</v>
      </c>
      <c r="G575" s="612" t="s">
        <v>1496</v>
      </c>
      <c r="H575" s="612"/>
      <c r="I575" s="612"/>
      <c r="J575" s="627" t="s">
        <v>1191</v>
      </c>
      <c r="K575" s="628" t="s">
        <v>1497</v>
      </c>
      <c r="L575" s="629" t="s">
        <v>4095</v>
      </c>
      <c r="M575" s="630"/>
      <c r="N575" s="670" t="s">
        <v>8770</v>
      </c>
      <c r="O575" s="629" t="s">
        <v>1176</v>
      </c>
      <c r="P575" s="637" t="s">
        <v>2922</v>
      </c>
      <c r="Q575" s="629" t="s">
        <v>174</v>
      </c>
      <c r="R575" s="631" t="s">
        <v>5507</v>
      </c>
      <c r="S575" s="632" t="s">
        <v>1497</v>
      </c>
      <c r="T575" s="633" t="s">
        <v>1191</v>
      </c>
      <c r="U575" s="977" t="s">
        <v>1821</v>
      </c>
      <c r="V575" s="634" t="s">
        <v>4095</v>
      </c>
    </row>
    <row r="576" spans="2:22" outlineLevel="1">
      <c r="B576" s="612" t="s">
        <v>1380</v>
      </c>
      <c r="C576" s="612" t="s">
        <v>1429</v>
      </c>
      <c r="D576" s="612" t="s">
        <v>1431</v>
      </c>
      <c r="E576" s="612" t="s">
        <v>1448</v>
      </c>
      <c r="F576" s="612" t="s">
        <v>1494</v>
      </c>
      <c r="G576" s="612" t="s">
        <v>1496</v>
      </c>
      <c r="H576" s="639" t="s">
        <v>1498</v>
      </c>
      <c r="I576" s="612"/>
      <c r="J576" s="627" t="s">
        <v>1176</v>
      </c>
      <c r="K576" s="628" t="s">
        <v>1499</v>
      </c>
      <c r="L576" s="629" t="s">
        <v>5051</v>
      </c>
      <c r="M576" s="630" t="s">
        <v>1500</v>
      </c>
      <c r="N576" s="670" t="s">
        <v>9060</v>
      </c>
      <c r="O576" s="656" t="s">
        <v>1176</v>
      </c>
      <c r="P576" s="629" t="s">
        <v>41</v>
      </c>
      <c r="Q576" s="656" t="s">
        <v>1506</v>
      </c>
      <c r="R576" s="631"/>
      <c r="S576" s="632" t="s">
        <v>1499</v>
      </c>
      <c r="T576" s="633" t="s">
        <v>1176</v>
      </c>
      <c r="U576" s="977" t="s">
        <v>1821</v>
      </c>
      <c r="V576" s="634" t="s">
        <v>7525</v>
      </c>
    </row>
    <row r="577" spans="2:22" outlineLevel="1">
      <c r="B577" s="612" t="s">
        <v>1380</v>
      </c>
      <c r="C577" s="612" t="s">
        <v>1429</v>
      </c>
      <c r="D577" s="612" t="s">
        <v>1431</v>
      </c>
      <c r="E577" s="612" t="s">
        <v>1448</v>
      </c>
      <c r="F577" s="612" t="s">
        <v>1494</v>
      </c>
      <c r="G577" s="612" t="s">
        <v>1496</v>
      </c>
      <c r="H577" s="639" t="s">
        <v>1502</v>
      </c>
      <c r="I577" s="612"/>
      <c r="J577" s="627" t="s">
        <v>1191</v>
      </c>
      <c r="K577" s="628" t="s">
        <v>1503</v>
      </c>
      <c r="L577" s="629" t="s">
        <v>5052</v>
      </c>
      <c r="M577" s="630"/>
      <c r="N577" s="670"/>
      <c r="O577" s="629"/>
      <c r="P577" s="629"/>
      <c r="Q577" s="629"/>
      <c r="R577" s="631"/>
      <c r="S577" s="632" t="s">
        <v>1503</v>
      </c>
      <c r="T577" s="633" t="s">
        <v>1191</v>
      </c>
      <c r="U577" s="977" t="s">
        <v>1821</v>
      </c>
      <c r="V577" s="634" t="s">
        <v>7509</v>
      </c>
    </row>
    <row r="578" spans="2:22" outlineLevel="1">
      <c r="B578" s="612" t="s">
        <v>1380</v>
      </c>
      <c r="C578" s="612" t="s">
        <v>1429</v>
      </c>
      <c r="D578" s="612" t="s">
        <v>1431</v>
      </c>
      <c r="E578" s="612" t="s">
        <v>1448</v>
      </c>
      <c r="F578" s="612" t="s">
        <v>1494</v>
      </c>
      <c r="G578" s="612"/>
      <c r="H578" s="612"/>
      <c r="I578" s="612"/>
      <c r="J578" s="627" t="s">
        <v>1195</v>
      </c>
      <c r="K578" s="628" t="s">
        <v>1495</v>
      </c>
      <c r="L578" s="629" t="s">
        <v>4273</v>
      </c>
      <c r="M578" s="630" t="s">
        <v>1382</v>
      </c>
      <c r="N578" s="1119" t="s">
        <v>8730</v>
      </c>
      <c r="O578" s="629" t="s">
        <v>1191</v>
      </c>
      <c r="P578" s="629" t="s">
        <v>41</v>
      </c>
      <c r="Q578" s="629" t="s">
        <v>1382</v>
      </c>
      <c r="R578" s="782" t="s">
        <v>8744</v>
      </c>
      <c r="S578" s="632" t="s">
        <v>41</v>
      </c>
      <c r="T578" s="633" t="s">
        <v>1195</v>
      </c>
      <c r="U578" s="977" t="s">
        <v>1821</v>
      </c>
      <c r="V578" s="634" t="s">
        <v>1821</v>
      </c>
    </row>
    <row r="579" spans="2:22" outlineLevel="1">
      <c r="B579" s="612" t="s">
        <v>1380</v>
      </c>
      <c r="C579" s="612" t="s">
        <v>1429</v>
      </c>
      <c r="D579" s="612" t="s">
        <v>1431</v>
      </c>
      <c r="E579" s="612" t="s">
        <v>1448</v>
      </c>
      <c r="F579" s="612" t="s">
        <v>1494</v>
      </c>
      <c r="G579" s="612" t="s">
        <v>1496</v>
      </c>
      <c r="H579" s="612"/>
      <c r="I579" s="612"/>
      <c r="J579" s="627" t="s">
        <v>1191</v>
      </c>
      <c r="K579" s="628" t="s">
        <v>1497</v>
      </c>
      <c r="L579" s="629" t="s">
        <v>4095</v>
      </c>
      <c r="M579" s="630"/>
      <c r="N579" s="670" t="s">
        <v>8717</v>
      </c>
      <c r="O579" s="629" t="s">
        <v>1176</v>
      </c>
      <c r="P579" s="666" t="s">
        <v>8728</v>
      </c>
      <c r="Q579" s="629" t="s">
        <v>105</v>
      </c>
      <c r="R579" s="631" t="s">
        <v>9097</v>
      </c>
      <c r="S579" s="632" t="s">
        <v>1497</v>
      </c>
      <c r="T579" s="633" t="s">
        <v>1191</v>
      </c>
      <c r="U579" s="977" t="s">
        <v>1821</v>
      </c>
      <c r="V579" s="634" t="s">
        <v>4095</v>
      </c>
    </row>
    <row r="580" spans="2:22" outlineLevel="1">
      <c r="B580" s="612" t="s">
        <v>1380</v>
      </c>
      <c r="C580" s="612" t="s">
        <v>1429</v>
      </c>
      <c r="D580" s="612" t="s">
        <v>1431</v>
      </c>
      <c r="E580" s="612" t="s">
        <v>1448</v>
      </c>
      <c r="F580" s="612" t="s">
        <v>1494</v>
      </c>
      <c r="G580" s="612" t="s">
        <v>1496</v>
      </c>
      <c r="H580" s="639" t="s">
        <v>1498</v>
      </c>
      <c r="I580" s="612"/>
      <c r="J580" s="627" t="s">
        <v>1176</v>
      </c>
      <c r="K580" s="628" t="s">
        <v>1499</v>
      </c>
      <c r="L580" s="629" t="s">
        <v>5051</v>
      </c>
      <c r="M580" s="630" t="s">
        <v>1500</v>
      </c>
      <c r="N580" s="670" t="s">
        <v>8731</v>
      </c>
      <c r="O580" s="656" t="s">
        <v>1176</v>
      </c>
      <c r="P580" s="629" t="s">
        <v>41</v>
      </c>
      <c r="Q580" s="656" t="s">
        <v>8727</v>
      </c>
      <c r="R580" s="631"/>
      <c r="S580" s="632" t="s">
        <v>1499</v>
      </c>
      <c r="T580" s="633" t="s">
        <v>1176</v>
      </c>
      <c r="U580" s="977" t="s">
        <v>1821</v>
      </c>
      <c r="V580" s="634" t="s">
        <v>7525</v>
      </c>
    </row>
    <row r="581" spans="2:22" outlineLevel="1">
      <c r="B581" s="612" t="s">
        <v>1380</v>
      </c>
      <c r="C581" s="612" t="s">
        <v>1429</v>
      </c>
      <c r="D581" s="612" t="s">
        <v>1431</v>
      </c>
      <c r="E581" s="612" t="s">
        <v>1448</v>
      </c>
      <c r="F581" s="612" t="s">
        <v>1494</v>
      </c>
      <c r="G581" s="612" t="s">
        <v>1496</v>
      </c>
      <c r="H581" s="639" t="s">
        <v>1502</v>
      </c>
      <c r="I581" s="612"/>
      <c r="J581" s="627" t="s">
        <v>1191</v>
      </c>
      <c r="K581" s="628" t="s">
        <v>1503</v>
      </c>
      <c r="L581" s="629" t="s">
        <v>5052</v>
      </c>
      <c r="M581" s="630"/>
      <c r="N581" s="670"/>
      <c r="O581" s="629"/>
      <c r="P581" s="629"/>
      <c r="Q581" s="629"/>
      <c r="R581" s="631"/>
      <c r="S581" s="632" t="s">
        <v>1503</v>
      </c>
      <c r="T581" s="633" t="s">
        <v>1191</v>
      </c>
      <c r="U581" s="977" t="s">
        <v>1821</v>
      </c>
      <c r="V581" s="634" t="s">
        <v>7509</v>
      </c>
    </row>
    <row r="582" spans="2:22" outlineLevel="1">
      <c r="B582" s="612" t="s">
        <v>1380</v>
      </c>
      <c r="C582" s="612" t="s">
        <v>1429</v>
      </c>
      <c r="D582" s="612" t="s">
        <v>1431</v>
      </c>
      <c r="E582" s="612" t="s">
        <v>1448</v>
      </c>
      <c r="F582" s="612" t="s">
        <v>1494</v>
      </c>
      <c r="G582" s="612" t="s">
        <v>1504</v>
      </c>
      <c r="H582" s="612"/>
      <c r="I582" s="612"/>
      <c r="J582" s="627" t="s">
        <v>1191</v>
      </c>
      <c r="K582" s="628" t="s">
        <v>1505</v>
      </c>
      <c r="L582" s="629" t="s">
        <v>5053</v>
      </c>
      <c r="M582" s="630"/>
      <c r="N582" s="670"/>
      <c r="O582" s="629"/>
      <c r="P582" s="629"/>
      <c r="Q582" s="629"/>
      <c r="R582" s="631"/>
      <c r="S582" s="632" t="s">
        <v>1821</v>
      </c>
      <c r="T582" s="633" t="s">
        <v>1821</v>
      </c>
      <c r="U582" s="977" t="s">
        <v>1821</v>
      </c>
      <c r="V582" s="634" t="s">
        <v>1821</v>
      </c>
    </row>
    <row r="583" spans="2:22" outlineLevel="1">
      <c r="B583" s="612" t="s">
        <v>1380</v>
      </c>
      <c r="C583" s="612" t="s">
        <v>1429</v>
      </c>
      <c r="D583" s="612" t="s">
        <v>1431</v>
      </c>
      <c r="E583" s="612" t="s">
        <v>1448</v>
      </c>
      <c r="F583" s="612" t="s">
        <v>1507</v>
      </c>
      <c r="G583" s="612"/>
      <c r="H583" s="612"/>
      <c r="I583" s="612"/>
      <c r="J583" s="627" t="s">
        <v>1195</v>
      </c>
      <c r="K583" s="628" t="s">
        <v>1508</v>
      </c>
      <c r="L583" s="629" t="s">
        <v>4274</v>
      </c>
      <c r="M583" s="630" t="s">
        <v>1382</v>
      </c>
      <c r="N583" s="670"/>
      <c r="O583" s="629"/>
      <c r="P583" s="629"/>
      <c r="Q583" s="629"/>
      <c r="R583" s="631"/>
      <c r="S583" s="632" t="s">
        <v>1821</v>
      </c>
      <c r="T583" s="633" t="s">
        <v>1821</v>
      </c>
      <c r="U583" s="977" t="s">
        <v>1821</v>
      </c>
      <c r="V583" s="634" t="s">
        <v>1821</v>
      </c>
    </row>
    <row r="584" spans="2:22" outlineLevel="1">
      <c r="B584" s="612" t="s">
        <v>1380</v>
      </c>
      <c r="C584" s="612" t="s">
        <v>1429</v>
      </c>
      <c r="D584" s="612" t="s">
        <v>1431</v>
      </c>
      <c r="E584" s="612" t="s">
        <v>1448</v>
      </c>
      <c r="F584" s="612" t="s">
        <v>1507</v>
      </c>
      <c r="G584" s="612" t="s">
        <v>1465</v>
      </c>
      <c r="H584" s="612"/>
      <c r="I584" s="612"/>
      <c r="J584" s="627" t="s">
        <v>1191</v>
      </c>
      <c r="K584" s="628" t="s">
        <v>1509</v>
      </c>
      <c r="L584" s="629" t="s">
        <v>4096</v>
      </c>
      <c r="M584" s="630"/>
      <c r="N584" s="670"/>
      <c r="O584" s="629"/>
      <c r="P584" s="629"/>
      <c r="Q584" s="629"/>
      <c r="R584" s="631"/>
      <c r="S584" s="632" t="s">
        <v>1821</v>
      </c>
      <c r="T584" s="633" t="s">
        <v>1821</v>
      </c>
      <c r="U584" s="977" t="s">
        <v>1821</v>
      </c>
      <c r="V584" s="634" t="s">
        <v>1821</v>
      </c>
    </row>
    <row r="585" spans="2:22" outlineLevel="1">
      <c r="B585" s="612" t="s">
        <v>1380</v>
      </c>
      <c r="C585" s="612" t="s">
        <v>1429</v>
      </c>
      <c r="D585" s="612" t="s">
        <v>1431</v>
      </c>
      <c r="E585" s="612" t="s">
        <v>1448</v>
      </c>
      <c r="F585" s="612" t="s">
        <v>1507</v>
      </c>
      <c r="G585" s="612" t="s">
        <v>1510</v>
      </c>
      <c r="H585" s="612"/>
      <c r="I585" s="612"/>
      <c r="J585" s="627" t="s">
        <v>1191</v>
      </c>
      <c r="K585" s="628" t="s">
        <v>1511</v>
      </c>
      <c r="L585" s="629" t="s">
        <v>4097</v>
      </c>
      <c r="M585" s="630"/>
      <c r="N585" s="670"/>
      <c r="O585" s="629"/>
      <c r="P585" s="629"/>
      <c r="Q585" s="629"/>
      <c r="R585" s="631"/>
      <c r="S585" s="632" t="s">
        <v>1821</v>
      </c>
      <c r="T585" s="633" t="s">
        <v>1821</v>
      </c>
      <c r="U585" s="977" t="s">
        <v>1821</v>
      </c>
      <c r="V585" s="634" t="s">
        <v>1821</v>
      </c>
    </row>
    <row r="586" spans="2:22" outlineLevel="1">
      <c r="B586" s="612" t="s">
        <v>1380</v>
      </c>
      <c r="C586" s="612" t="s">
        <v>1429</v>
      </c>
      <c r="D586" s="612" t="s">
        <v>1431</v>
      </c>
      <c r="E586" s="612" t="s">
        <v>1448</v>
      </c>
      <c r="F586" s="612" t="s">
        <v>1512</v>
      </c>
      <c r="G586" s="612"/>
      <c r="H586" s="612"/>
      <c r="I586" s="612"/>
      <c r="J586" s="627" t="s">
        <v>1191</v>
      </c>
      <c r="K586" s="628" t="s">
        <v>1513</v>
      </c>
      <c r="L586" s="629" t="s">
        <v>4275</v>
      </c>
      <c r="M586" s="630" t="s">
        <v>1382</v>
      </c>
      <c r="N586" s="670"/>
      <c r="O586" s="629"/>
      <c r="P586" s="629"/>
      <c r="Q586" s="629"/>
      <c r="R586" s="631"/>
      <c r="S586" s="632" t="s">
        <v>41</v>
      </c>
      <c r="T586" s="633" t="s">
        <v>1191</v>
      </c>
      <c r="U586" s="977" t="s">
        <v>1821</v>
      </c>
      <c r="V586" s="634" t="s">
        <v>1821</v>
      </c>
    </row>
    <row r="587" spans="2:22" outlineLevel="1">
      <c r="B587" s="612" t="s">
        <v>1380</v>
      </c>
      <c r="C587" s="612" t="s">
        <v>1429</v>
      </c>
      <c r="D587" s="612" t="s">
        <v>1431</v>
      </c>
      <c r="E587" s="612" t="s">
        <v>1448</v>
      </c>
      <c r="F587" s="612" t="s">
        <v>1512</v>
      </c>
      <c r="G587" s="612" t="s">
        <v>1390</v>
      </c>
      <c r="H587" s="612"/>
      <c r="I587" s="612"/>
      <c r="J587" s="627" t="s">
        <v>1176</v>
      </c>
      <c r="K587" s="628" t="s">
        <v>1514</v>
      </c>
      <c r="L587" s="629" t="s">
        <v>4098</v>
      </c>
      <c r="M587" s="630" t="s">
        <v>1515</v>
      </c>
      <c r="N587" s="670"/>
      <c r="O587" s="629"/>
      <c r="P587" s="629"/>
      <c r="Q587" s="629"/>
      <c r="R587" s="631"/>
      <c r="S587" s="632" t="s">
        <v>1514</v>
      </c>
      <c r="T587" s="633" t="s">
        <v>1176</v>
      </c>
      <c r="U587" s="977" t="s">
        <v>1821</v>
      </c>
      <c r="V587" s="634" t="s">
        <v>4098</v>
      </c>
    </row>
    <row r="588" spans="2:22" outlineLevel="1">
      <c r="B588" s="612" t="s">
        <v>1380</v>
      </c>
      <c r="C588" s="612" t="s">
        <v>1429</v>
      </c>
      <c r="D588" s="612" t="s">
        <v>1431</v>
      </c>
      <c r="E588" s="612" t="s">
        <v>1448</v>
      </c>
      <c r="F588" s="612" t="s">
        <v>1516</v>
      </c>
      <c r="G588" s="612"/>
      <c r="H588" s="612"/>
      <c r="I588" s="612"/>
      <c r="J588" s="627" t="s">
        <v>1195</v>
      </c>
      <c r="K588" s="628" t="s">
        <v>1517</v>
      </c>
      <c r="L588" s="629" t="s">
        <v>4276</v>
      </c>
      <c r="M588" s="630" t="s">
        <v>1382</v>
      </c>
      <c r="N588" s="670"/>
      <c r="O588" s="629"/>
      <c r="P588" s="629"/>
      <c r="Q588" s="629"/>
      <c r="R588" s="631"/>
      <c r="S588" s="632" t="s">
        <v>1821</v>
      </c>
      <c r="T588" s="633" t="s">
        <v>1821</v>
      </c>
      <c r="U588" s="977" t="s">
        <v>1821</v>
      </c>
      <c r="V588" s="634" t="s">
        <v>1821</v>
      </c>
    </row>
    <row r="589" spans="2:22" outlineLevel="1">
      <c r="B589" s="612" t="s">
        <v>1380</v>
      </c>
      <c r="C589" s="612" t="s">
        <v>1429</v>
      </c>
      <c r="D589" s="612" t="s">
        <v>1431</v>
      </c>
      <c r="E589" s="612" t="s">
        <v>1448</v>
      </c>
      <c r="F589" s="612" t="s">
        <v>1516</v>
      </c>
      <c r="G589" s="612" t="s">
        <v>1390</v>
      </c>
      <c r="H589" s="612"/>
      <c r="I589" s="612"/>
      <c r="J589" s="627" t="s">
        <v>1191</v>
      </c>
      <c r="K589" s="628" t="s">
        <v>1518</v>
      </c>
      <c r="L589" s="629" t="s">
        <v>4289</v>
      </c>
      <c r="M589" s="630"/>
      <c r="N589" s="670"/>
      <c r="O589" s="629"/>
      <c r="P589" s="629"/>
      <c r="Q589" s="629"/>
      <c r="R589" s="631"/>
      <c r="S589" s="632" t="s">
        <v>1821</v>
      </c>
      <c r="T589" s="633" t="s">
        <v>1821</v>
      </c>
      <c r="U589" s="977" t="s">
        <v>1821</v>
      </c>
      <c r="V589" s="634" t="s">
        <v>1821</v>
      </c>
    </row>
    <row r="590" spans="2:22" outlineLevel="1">
      <c r="B590" s="612" t="s">
        <v>1380</v>
      </c>
      <c r="C590" s="612" t="s">
        <v>1429</v>
      </c>
      <c r="D590" s="612" t="s">
        <v>1431</v>
      </c>
      <c r="E590" s="612" t="s">
        <v>1448</v>
      </c>
      <c r="F590" s="612" t="s">
        <v>1516</v>
      </c>
      <c r="G590" s="612" t="s">
        <v>1450</v>
      </c>
      <c r="H590" s="612"/>
      <c r="I590" s="612"/>
      <c r="J590" s="627" t="s">
        <v>1195</v>
      </c>
      <c r="K590" s="628" t="s">
        <v>1519</v>
      </c>
      <c r="L590" s="629" t="s">
        <v>4290</v>
      </c>
      <c r="M590" s="630"/>
      <c r="N590" s="670"/>
      <c r="O590" s="629"/>
      <c r="P590" s="629"/>
      <c r="Q590" s="629"/>
      <c r="R590" s="631"/>
      <c r="S590" s="632" t="s">
        <v>1821</v>
      </c>
      <c r="T590" s="633" t="s">
        <v>1821</v>
      </c>
      <c r="U590" s="977" t="s">
        <v>1821</v>
      </c>
      <c r="V590" s="634" t="s">
        <v>1821</v>
      </c>
    </row>
    <row r="591" spans="2:22" outlineLevel="1">
      <c r="B591" s="612" t="s">
        <v>1380</v>
      </c>
      <c r="C591" s="612" t="s">
        <v>1429</v>
      </c>
      <c r="D591" s="612" t="s">
        <v>1431</v>
      </c>
      <c r="E591" s="612" t="s">
        <v>1448</v>
      </c>
      <c r="F591" s="612" t="s">
        <v>1516</v>
      </c>
      <c r="G591" s="612" t="s">
        <v>1450</v>
      </c>
      <c r="H591" s="639" t="s">
        <v>1452</v>
      </c>
      <c r="I591" s="612"/>
      <c r="J591" s="627" t="s">
        <v>1176</v>
      </c>
      <c r="K591" s="628" t="s">
        <v>1520</v>
      </c>
      <c r="L591" s="629" t="s">
        <v>4087</v>
      </c>
      <c r="M591" s="630" t="s">
        <v>1454</v>
      </c>
      <c r="N591" s="670"/>
      <c r="O591" s="629"/>
      <c r="P591" s="629"/>
      <c r="Q591" s="629"/>
      <c r="R591" s="631"/>
      <c r="S591" s="632" t="s">
        <v>1821</v>
      </c>
      <c r="T591" s="633" t="s">
        <v>1821</v>
      </c>
      <c r="U591" s="977" t="s">
        <v>1821</v>
      </c>
      <c r="V591" s="634" t="s">
        <v>1821</v>
      </c>
    </row>
    <row r="592" spans="2:22" outlineLevel="1">
      <c r="B592" s="612" t="s">
        <v>1380</v>
      </c>
      <c r="C592" s="612" t="s">
        <v>1429</v>
      </c>
      <c r="D592" s="612" t="s">
        <v>1431</v>
      </c>
      <c r="E592" s="612" t="s">
        <v>1448</v>
      </c>
      <c r="F592" s="612" t="s">
        <v>1516</v>
      </c>
      <c r="G592" s="612" t="s">
        <v>1455</v>
      </c>
      <c r="H592" s="612"/>
      <c r="I592" s="612"/>
      <c r="J592" s="627" t="s">
        <v>1191</v>
      </c>
      <c r="K592" s="628" t="s">
        <v>1521</v>
      </c>
      <c r="L592" s="629" t="s">
        <v>4291</v>
      </c>
      <c r="M592" s="630"/>
      <c r="N592" s="670"/>
      <c r="O592" s="629"/>
      <c r="P592" s="629"/>
      <c r="Q592" s="629"/>
      <c r="R592" s="631"/>
      <c r="S592" s="632" t="s">
        <v>1821</v>
      </c>
      <c r="T592" s="633" t="s">
        <v>1821</v>
      </c>
      <c r="U592" s="977" t="s">
        <v>1821</v>
      </c>
      <c r="V592" s="634" t="s">
        <v>1821</v>
      </c>
    </row>
    <row r="593" spans="2:22" outlineLevel="1">
      <c r="B593" s="612" t="s">
        <v>1380</v>
      </c>
      <c r="C593" s="612" t="s">
        <v>1429</v>
      </c>
      <c r="D593" s="612" t="s">
        <v>1431</v>
      </c>
      <c r="E593" s="612" t="s">
        <v>1448</v>
      </c>
      <c r="F593" s="612" t="s">
        <v>1516</v>
      </c>
      <c r="G593" s="612" t="s">
        <v>1457</v>
      </c>
      <c r="H593" s="612"/>
      <c r="I593" s="612"/>
      <c r="J593" s="627" t="s">
        <v>1191</v>
      </c>
      <c r="K593" s="628" t="s">
        <v>1522</v>
      </c>
      <c r="L593" s="629" t="s">
        <v>4292</v>
      </c>
      <c r="M593" s="630"/>
      <c r="N593" s="670"/>
      <c r="O593" s="629"/>
      <c r="P593" s="629"/>
      <c r="Q593" s="629"/>
      <c r="R593" s="631"/>
      <c r="S593" s="632" t="s">
        <v>1821</v>
      </c>
      <c r="T593" s="633" t="s">
        <v>1821</v>
      </c>
      <c r="U593" s="977" t="s">
        <v>1821</v>
      </c>
      <c r="V593" s="634" t="s">
        <v>1821</v>
      </c>
    </row>
    <row r="594" spans="2:22" outlineLevel="1">
      <c r="B594" s="612" t="s">
        <v>1380</v>
      </c>
      <c r="C594" s="612" t="s">
        <v>1429</v>
      </c>
      <c r="D594" s="612" t="s">
        <v>1431</v>
      </c>
      <c r="E594" s="612" t="s">
        <v>1448</v>
      </c>
      <c r="F594" s="612" t="s">
        <v>1516</v>
      </c>
      <c r="G594" s="612" t="s">
        <v>1459</v>
      </c>
      <c r="H594" s="612"/>
      <c r="I594" s="612"/>
      <c r="J594" s="627" t="s">
        <v>1191</v>
      </c>
      <c r="K594" s="628" t="s">
        <v>1523</v>
      </c>
      <c r="L594" s="629" t="s">
        <v>4293</v>
      </c>
      <c r="M594" s="630"/>
      <c r="N594" s="670"/>
      <c r="O594" s="629"/>
      <c r="P594" s="629"/>
      <c r="Q594" s="629"/>
      <c r="R594" s="631"/>
      <c r="S594" s="632" t="s">
        <v>1821</v>
      </c>
      <c r="T594" s="633" t="s">
        <v>1821</v>
      </c>
      <c r="U594" s="977" t="s">
        <v>1821</v>
      </c>
      <c r="V594" s="634" t="s">
        <v>1821</v>
      </c>
    </row>
    <row r="595" spans="2:22" outlineLevel="1">
      <c r="B595" s="612" t="s">
        <v>1380</v>
      </c>
      <c r="C595" s="612" t="s">
        <v>1429</v>
      </c>
      <c r="D595" s="612" t="s">
        <v>1431</v>
      </c>
      <c r="E595" s="612" t="s">
        <v>1448</v>
      </c>
      <c r="F595" s="612" t="s">
        <v>1516</v>
      </c>
      <c r="G595" s="612" t="s">
        <v>1396</v>
      </c>
      <c r="H595" s="612"/>
      <c r="I595" s="612"/>
      <c r="J595" s="627" t="s">
        <v>1176</v>
      </c>
      <c r="K595" s="628" t="s">
        <v>1524</v>
      </c>
      <c r="L595" s="629" t="s">
        <v>4294</v>
      </c>
      <c r="M595" s="630"/>
      <c r="N595" s="670"/>
      <c r="O595" s="629"/>
      <c r="P595" s="629"/>
      <c r="Q595" s="629"/>
      <c r="R595" s="631"/>
      <c r="S595" s="632" t="s">
        <v>1821</v>
      </c>
      <c r="T595" s="633" t="s">
        <v>1821</v>
      </c>
      <c r="U595" s="977" t="s">
        <v>1821</v>
      </c>
      <c r="V595" s="634" t="s">
        <v>1821</v>
      </c>
    </row>
    <row r="596" spans="2:22" outlineLevel="1">
      <c r="B596" s="612" t="s">
        <v>1380</v>
      </c>
      <c r="C596" s="612" t="s">
        <v>1429</v>
      </c>
      <c r="D596" s="612" t="s">
        <v>1431</v>
      </c>
      <c r="E596" s="612" t="s">
        <v>1448</v>
      </c>
      <c r="F596" s="612" t="s">
        <v>1516</v>
      </c>
      <c r="G596" s="612" t="s">
        <v>1463</v>
      </c>
      <c r="H596" s="612"/>
      <c r="I596" s="612"/>
      <c r="J596" s="627" t="s">
        <v>1191</v>
      </c>
      <c r="K596" s="628" t="s">
        <v>1525</v>
      </c>
      <c r="L596" s="629" t="s">
        <v>4295</v>
      </c>
      <c r="M596" s="630"/>
      <c r="N596" s="670"/>
      <c r="O596" s="629"/>
      <c r="P596" s="629"/>
      <c r="Q596" s="629"/>
      <c r="R596" s="631"/>
      <c r="S596" s="632" t="s">
        <v>1821</v>
      </c>
      <c r="T596" s="633" t="s">
        <v>1821</v>
      </c>
      <c r="U596" s="977" t="s">
        <v>1821</v>
      </c>
      <c r="V596" s="634" t="s">
        <v>1821</v>
      </c>
    </row>
    <row r="597" spans="2:22" outlineLevel="1">
      <c r="B597" s="612" t="s">
        <v>1380</v>
      </c>
      <c r="C597" s="612" t="s">
        <v>1429</v>
      </c>
      <c r="D597" s="612" t="s">
        <v>1431</v>
      </c>
      <c r="E597" s="612" t="s">
        <v>1448</v>
      </c>
      <c r="F597" s="612" t="s">
        <v>1516</v>
      </c>
      <c r="G597" s="612" t="s">
        <v>1526</v>
      </c>
      <c r="H597" s="612"/>
      <c r="I597" s="612"/>
      <c r="J597" s="627" t="s">
        <v>1191</v>
      </c>
      <c r="K597" s="628" t="s">
        <v>1527</v>
      </c>
      <c r="L597" s="629" t="s">
        <v>4296</v>
      </c>
      <c r="M597" s="630"/>
      <c r="N597" s="670"/>
      <c r="O597" s="629"/>
      <c r="P597" s="629"/>
      <c r="Q597" s="629"/>
      <c r="R597" s="631"/>
      <c r="S597" s="632" t="s">
        <v>1821</v>
      </c>
      <c r="T597" s="633" t="s">
        <v>1821</v>
      </c>
      <c r="U597" s="977" t="s">
        <v>1821</v>
      </c>
      <c r="V597" s="634" t="s">
        <v>1821</v>
      </c>
    </row>
    <row r="598" spans="2:22" outlineLevel="1">
      <c r="B598" s="612" t="s">
        <v>1380</v>
      </c>
      <c r="C598" s="612" t="s">
        <v>1429</v>
      </c>
      <c r="D598" s="612" t="s">
        <v>1431</v>
      </c>
      <c r="E598" s="612" t="s">
        <v>1448</v>
      </c>
      <c r="F598" s="612" t="s">
        <v>1516</v>
      </c>
      <c r="G598" s="612" t="s">
        <v>1526</v>
      </c>
      <c r="H598" s="639" t="s">
        <v>1479</v>
      </c>
      <c r="I598" s="612"/>
      <c r="J598" s="627" t="s">
        <v>1176</v>
      </c>
      <c r="K598" s="628" t="s">
        <v>1528</v>
      </c>
      <c r="L598" s="629" t="s">
        <v>5154</v>
      </c>
      <c r="M598" s="630" t="s">
        <v>1481</v>
      </c>
      <c r="N598" s="670"/>
      <c r="O598" s="629"/>
      <c r="P598" s="629"/>
      <c r="Q598" s="629"/>
      <c r="R598" s="631"/>
      <c r="S598" s="632" t="s">
        <v>1821</v>
      </c>
      <c r="T598" s="633" t="s">
        <v>1821</v>
      </c>
      <c r="U598" s="977" t="s">
        <v>1821</v>
      </c>
      <c r="V598" s="634" t="s">
        <v>1821</v>
      </c>
    </row>
    <row r="599" spans="2:22" ht="24" outlineLevel="1">
      <c r="B599" s="612" t="s">
        <v>1380</v>
      </c>
      <c r="C599" s="612" t="s">
        <v>1429</v>
      </c>
      <c r="D599" s="612" t="s">
        <v>1431</v>
      </c>
      <c r="E599" s="612" t="s">
        <v>1529</v>
      </c>
      <c r="F599" s="612"/>
      <c r="G599" s="612"/>
      <c r="H599" s="612"/>
      <c r="I599" s="612"/>
      <c r="J599" s="627" t="s">
        <v>1176</v>
      </c>
      <c r="K599" s="628" t="s">
        <v>1364</v>
      </c>
      <c r="L599" s="629" t="s">
        <v>4297</v>
      </c>
      <c r="M599" s="630" t="s">
        <v>1382</v>
      </c>
      <c r="N599" s="1119" t="s">
        <v>9067</v>
      </c>
      <c r="O599" s="629" t="s">
        <v>1191</v>
      </c>
      <c r="P599" s="629" t="s">
        <v>41</v>
      </c>
      <c r="Q599" s="629" t="s">
        <v>1382</v>
      </c>
      <c r="R599" s="782" t="s">
        <v>9100</v>
      </c>
      <c r="S599" s="632" t="s">
        <v>1364</v>
      </c>
      <c r="T599" s="633" t="s">
        <v>1176</v>
      </c>
      <c r="U599" s="977" t="s">
        <v>1176</v>
      </c>
      <c r="V599" s="634" t="s">
        <v>4297</v>
      </c>
    </row>
    <row r="600" spans="2:22" outlineLevel="1">
      <c r="B600" s="612" t="s">
        <v>1380</v>
      </c>
      <c r="C600" s="612" t="s">
        <v>1429</v>
      </c>
      <c r="D600" s="612" t="s">
        <v>1431</v>
      </c>
      <c r="E600" s="612" t="s">
        <v>1529</v>
      </c>
      <c r="F600" s="612" t="s">
        <v>2090</v>
      </c>
      <c r="G600" s="612"/>
      <c r="H600" s="612"/>
      <c r="I600" s="612"/>
      <c r="J600" s="627" t="s">
        <v>1191</v>
      </c>
      <c r="K600" s="628" t="s">
        <v>6406</v>
      </c>
      <c r="L600" s="629" t="s">
        <v>6460</v>
      </c>
      <c r="M600" s="630" t="s">
        <v>1382</v>
      </c>
      <c r="N600" s="670"/>
      <c r="O600" s="629"/>
      <c r="P600" s="629"/>
      <c r="Q600" s="629"/>
      <c r="R600" s="631"/>
      <c r="S600" s="632" t="s">
        <v>8642</v>
      </c>
      <c r="T600" s="633" t="s">
        <v>1191</v>
      </c>
      <c r="U600" s="977" t="s">
        <v>1821</v>
      </c>
      <c r="V600" s="634" t="s">
        <v>8645</v>
      </c>
    </row>
    <row r="601" spans="2:22" outlineLevel="1">
      <c r="B601" s="612" t="s">
        <v>1380</v>
      </c>
      <c r="C601" s="612" t="s">
        <v>1429</v>
      </c>
      <c r="D601" s="612" t="s">
        <v>1431</v>
      </c>
      <c r="E601" s="612" t="s">
        <v>1529</v>
      </c>
      <c r="F601" s="612" t="s">
        <v>2090</v>
      </c>
      <c r="G601" s="612" t="s">
        <v>2092</v>
      </c>
      <c r="H601" s="612"/>
      <c r="I601" s="612"/>
      <c r="J601" s="627" t="s">
        <v>1176</v>
      </c>
      <c r="K601" s="628" t="s">
        <v>6407</v>
      </c>
      <c r="L601" s="629" t="s">
        <v>6464</v>
      </c>
      <c r="M601" s="630" t="s">
        <v>2094</v>
      </c>
      <c r="N601" s="670"/>
      <c r="O601" s="629"/>
      <c r="P601" s="629"/>
      <c r="Q601" s="629"/>
      <c r="R601" s="631"/>
      <c r="S601" s="632" t="s">
        <v>8643</v>
      </c>
      <c r="T601" s="633" t="s">
        <v>1176</v>
      </c>
      <c r="U601" s="977" t="s">
        <v>1821</v>
      </c>
      <c r="V601" s="634" t="s">
        <v>8135</v>
      </c>
    </row>
    <row r="602" spans="2:22" outlineLevel="1">
      <c r="B602" s="612" t="s">
        <v>1380</v>
      </c>
      <c r="C602" s="612" t="s">
        <v>1429</v>
      </c>
      <c r="D602" s="612" t="s">
        <v>1431</v>
      </c>
      <c r="E602" s="612" t="s">
        <v>1529</v>
      </c>
      <c r="F602" s="612" t="s">
        <v>2090</v>
      </c>
      <c r="G602" s="612" t="s">
        <v>6458</v>
      </c>
      <c r="H602" s="612"/>
      <c r="I602" s="612"/>
      <c r="J602" s="627" t="s">
        <v>1191</v>
      </c>
      <c r="K602" s="628" t="s">
        <v>6408</v>
      </c>
      <c r="L602" s="629" t="s">
        <v>6461</v>
      </c>
      <c r="M602" s="630" t="s">
        <v>1382</v>
      </c>
      <c r="N602" s="670"/>
      <c r="O602" s="629"/>
      <c r="P602" s="629"/>
      <c r="Q602" s="629"/>
      <c r="R602" s="631"/>
      <c r="S602" s="632" t="s">
        <v>41</v>
      </c>
      <c r="T602" s="633" t="s">
        <v>1191</v>
      </c>
      <c r="U602" s="977" t="s">
        <v>1821</v>
      </c>
      <c r="V602" s="634" t="s">
        <v>835</v>
      </c>
    </row>
    <row r="603" spans="2:22" outlineLevel="1">
      <c r="B603" s="612" t="s">
        <v>1380</v>
      </c>
      <c r="C603" s="612" t="s">
        <v>1429</v>
      </c>
      <c r="D603" s="612" t="s">
        <v>1431</v>
      </c>
      <c r="E603" s="612" t="s">
        <v>1529</v>
      </c>
      <c r="F603" s="612" t="s">
        <v>2090</v>
      </c>
      <c r="G603" s="612" t="s">
        <v>6458</v>
      </c>
      <c r="H603" s="612" t="s">
        <v>1689</v>
      </c>
      <c r="I603" s="612"/>
      <c r="J603" s="627" t="s">
        <v>1191</v>
      </c>
      <c r="K603" s="628" t="s">
        <v>6409</v>
      </c>
      <c r="L603" s="629" t="s">
        <v>6462</v>
      </c>
      <c r="M603" s="630" t="s">
        <v>6459</v>
      </c>
      <c r="N603" s="670"/>
      <c r="O603" s="629"/>
      <c r="P603" s="629"/>
      <c r="Q603" s="629"/>
      <c r="R603" s="631"/>
      <c r="S603" s="632" t="s">
        <v>1821</v>
      </c>
      <c r="T603" s="633" t="s">
        <v>1821</v>
      </c>
      <c r="U603" s="977" t="s">
        <v>1821</v>
      </c>
      <c r="V603" s="634" t="s">
        <v>1821</v>
      </c>
    </row>
    <row r="604" spans="2:22" outlineLevel="1">
      <c r="B604" s="612" t="s">
        <v>1380</v>
      </c>
      <c r="C604" s="612" t="s">
        <v>1429</v>
      </c>
      <c r="D604" s="612" t="s">
        <v>1431</v>
      </c>
      <c r="E604" s="612" t="s">
        <v>1529</v>
      </c>
      <c r="F604" s="612" t="s">
        <v>2090</v>
      </c>
      <c r="G604" s="612" t="s">
        <v>6458</v>
      </c>
      <c r="H604" s="612" t="s">
        <v>1396</v>
      </c>
      <c r="I604" s="612"/>
      <c r="J604" s="627" t="s">
        <v>1191</v>
      </c>
      <c r="K604" s="628" t="s">
        <v>6410</v>
      </c>
      <c r="L604" s="629" t="s">
        <v>6463</v>
      </c>
      <c r="M604" s="630"/>
      <c r="N604" s="670"/>
      <c r="O604" s="629"/>
      <c r="P604" s="629"/>
      <c r="Q604" s="629"/>
      <c r="R604" s="631"/>
      <c r="S604" s="632" t="s">
        <v>8644</v>
      </c>
      <c r="T604" s="633" t="s">
        <v>1176</v>
      </c>
      <c r="U604" s="977" t="s">
        <v>1821</v>
      </c>
      <c r="V604" s="634" t="s">
        <v>8136</v>
      </c>
    </row>
    <row r="605" spans="2:22" outlineLevel="1">
      <c r="B605" s="612" t="s">
        <v>1380</v>
      </c>
      <c r="C605" s="612" t="s">
        <v>1429</v>
      </c>
      <c r="D605" s="612" t="s">
        <v>1431</v>
      </c>
      <c r="E605" s="612" t="s">
        <v>1529</v>
      </c>
      <c r="F605" s="612" t="s">
        <v>1530</v>
      </c>
      <c r="G605" s="612"/>
      <c r="H605" s="612"/>
      <c r="I605" s="612"/>
      <c r="J605" s="627" t="s">
        <v>1191</v>
      </c>
      <c r="K605" s="628" t="s">
        <v>1531</v>
      </c>
      <c r="L605" s="629" t="s">
        <v>5065</v>
      </c>
      <c r="M605" s="630" t="s">
        <v>1382</v>
      </c>
      <c r="N605" s="670"/>
      <c r="O605" s="629"/>
      <c r="P605" s="629"/>
      <c r="Q605" s="629"/>
      <c r="R605" s="631"/>
      <c r="S605" s="632" t="s">
        <v>7240</v>
      </c>
      <c r="T605" s="633" t="s">
        <v>1191</v>
      </c>
      <c r="U605" s="977" t="s">
        <v>1821</v>
      </c>
      <c r="V605" s="634" t="s">
        <v>7510</v>
      </c>
    </row>
    <row r="606" spans="2:22" outlineLevel="1">
      <c r="B606" s="612" t="s">
        <v>1380</v>
      </c>
      <c r="C606" s="612" t="s">
        <v>1429</v>
      </c>
      <c r="D606" s="612" t="s">
        <v>1431</v>
      </c>
      <c r="E606" s="612" t="s">
        <v>1529</v>
      </c>
      <c r="F606" s="612" t="s">
        <v>1530</v>
      </c>
      <c r="G606" s="612" t="s">
        <v>1532</v>
      </c>
      <c r="H606" s="612"/>
      <c r="I606" s="612"/>
      <c r="J606" s="627" t="s">
        <v>1191</v>
      </c>
      <c r="K606" s="628" t="s">
        <v>1533</v>
      </c>
      <c r="L606" s="629" t="s">
        <v>5006</v>
      </c>
      <c r="M606" s="630"/>
      <c r="N606" s="670"/>
      <c r="O606" s="629"/>
      <c r="P606" s="629"/>
      <c r="Q606" s="629"/>
      <c r="R606" s="631"/>
      <c r="S606" s="632" t="s">
        <v>7241</v>
      </c>
      <c r="T606" s="633" t="s">
        <v>1191</v>
      </c>
      <c r="U606" s="977" t="s">
        <v>1821</v>
      </c>
      <c r="V606" s="634" t="s">
        <v>7511</v>
      </c>
    </row>
    <row r="607" spans="2:22" outlineLevel="1">
      <c r="B607" s="612" t="s">
        <v>1380</v>
      </c>
      <c r="C607" s="612" t="s">
        <v>1429</v>
      </c>
      <c r="D607" s="612" t="s">
        <v>1431</v>
      </c>
      <c r="E607" s="612" t="s">
        <v>1529</v>
      </c>
      <c r="F607" s="612" t="s">
        <v>1530</v>
      </c>
      <c r="G607" s="612" t="s">
        <v>1434</v>
      </c>
      <c r="H607" s="612"/>
      <c r="I607" s="612"/>
      <c r="J607" s="627" t="s">
        <v>1191</v>
      </c>
      <c r="K607" s="628" t="s">
        <v>1534</v>
      </c>
      <c r="L607" s="629" t="s">
        <v>5063</v>
      </c>
      <c r="M607" s="630"/>
      <c r="N607" s="670"/>
      <c r="O607" s="629"/>
      <c r="P607" s="629"/>
      <c r="Q607" s="629"/>
      <c r="R607" s="631"/>
      <c r="S607" s="632" t="s">
        <v>7242</v>
      </c>
      <c r="T607" s="633" t="s">
        <v>1191</v>
      </c>
      <c r="U607" s="977" t="s">
        <v>1821</v>
      </c>
      <c r="V607" s="634" t="s">
        <v>5063</v>
      </c>
    </row>
    <row r="608" spans="2:22" outlineLevel="1">
      <c r="B608" s="612" t="s">
        <v>1380</v>
      </c>
      <c r="C608" s="612" t="s">
        <v>1429</v>
      </c>
      <c r="D608" s="612" t="s">
        <v>1431</v>
      </c>
      <c r="E608" s="612" t="s">
        <v>1529</v>
      </c>
      <c r="F608" s="612" t="s">
        <v>1530</v>
      </c>
      <c r="G608" s="612" t="s">
        <v>1535</v>
      </c>
      <c r="H608" s="612"/>
      <c r="I608" s="612"/>
      <c r="J608" s="627" t="s">
        <v>1191</v>
      </c>
      <c r="K608" s="628" t="s">
        <v>1536</v>
      </c>
      <c r="L608" s="629" t="s">
        <v>5007</v>
      </c>
      <c r="M608" s="630" t="s">
        <v>1382</v>
      </c>
      <c r="N608" s="670"/>
      <c r="O608" s="629"/>
      <c r="P608" s="629"/>
      <c r="Q608" s="629"/>
      <c r="R608" s="631"/>
      <c r="S608" s="632" t="s">
        <v>1821</v>
      </c>
      <c r="T608" s="633" t="s">
        <v>1821</v>
      </c>
      <c r="U608" s="977" t="s">
        <v>1821</v>
      </c>
      <c r="V608" s="634" t="s">
        <v>1821</v>
      </c>
    </row>
    <row r="609" spans="2:22" outlineLevel="1">
      <c r="B609" s="612" t="s">
        <v>1380</v>
      </c>
      <c r="C609" s="612" t="s">
        <v>1429</v>
      </c>
      <c r="D609" s="612" t="s">
        <v>1431</v>
      </c>
      <c r="E609" s="612" t="s">
        <v>1529</v>
      </c>
      <c r="F609" s="612" t="s">
        <v>1530</v>
      </c>
      <c r="G609" s="612" t="s">
        <v>1535</v>
      </c>
      <c r="H609" s="612" t="s">
        <v>1537</v>
      </c>
      <c r="I609" s="612"/>
      <c r="J609" s="627" t="s">
        <v>1176</v>
      </c>
      <c r="K609" s="628" t="s">
        <v>1538</v>
      </c>
      <c r="L609" s="629" t="s">
        <v>5008</v>
      </c>
      <c r="M609" s="630"/>
      <c r="N609" s="670"/>
      <c r="O609" s="629"/>
      <c r="P609" s="629"/>
      <c r="Q609" s="629"/>
      <c r="R609" s="631"/>
      <c r="S609" s="632" t="s">
        <v>1821</v>
      </c>
      <c r="T609" s="633" t="s">
        <v>1821</v>
      </c>
      <c r="U609" s="977" t="s">
        <v>1821</v>
      </c>
      <c r="V609" s="634" t="s">
        <v>1821</v>
      </c>
    </row>
    <row r="610" spans="2:22" outlineLevel="1">
      <c r="B610" s="612" t="s">
        <v>1380</v>
      </c>
      <c r="C610" s="612" t="s">
        <v>1429</v>
      </c>
      <c r="D610" s="612" t="s">
        <v>1431</v>
      </c>
      <c r="E610" s="612" t="s">
        <v>1529</v>
      </c>
      <c r="F610" s="612" t="s">
        <v>1530</v>
      </c>
      <c r="G610" s="612" t="s">
        <v>1535</v>
      </c>
      <c r="H610" s="612" t="s">
        <v>1537</v>
      </c>
      <c r="I610" s="639" t="s">
        <v>1402</v>
      </c>
      <c r="J610" s="627" t="s">
        <v>1176</v>
      </c>
      <c r="K610" s="628" t="s">
        <v>1539</v>
      </c>
      <c r="L610" s="629" t="s">
        <v>5009</v>
      </c>
      <c r="M610" s="630" t="s">
        <v>1404</v>
      </c>
      <c r="N610" s="670"/>
      <c r="O610" s="629"/>
      <c r="P610" s="629"/>
      <c r="Q610" s="629"/>
      <c r="R610" s="631"/>
      <c r="S610" s="632" t="s">
        <v>1821</v>
      </c>
      <c r="T610" s="633" t="s">
        <v>1821</v>
      </c>
      <c r="U610" s="977" t="s">
        <v>1821</v>
      </c>
      <c r="V610" s="634" t="s">
        <v>1821</v>
      </c>
    </row>
    <row r="611" spans="2:22" outlineLevel="1">
      <c r="B611" s="612" t="s">
        <v>1380</v>
      </c>
      <c r="C611" s="612" t="s">
        <v>1429</v>
      </c>
      <c r="D611" s="612" t="s">
        <v>1431</v>
      </c>
      <c r="E611" s="612" t="s">
        <v>1529</v>
      </c>
      <c r="F611" s="612" t="s">
        <v>1540</v>
      </c>
      <c r="G611" s="612"/>
      <c r="H611" s="612"/>
      <c r="I611" s="612"/>
      <c r="J611" s="627" t="s">
        <v>1191</v>
      </c>
      <c r="K611" s="628" t="s">
        <v>1541</v>
      </c>
      <c r="L611" s="629" t="s">
        <v>5066</v>
      </c>
      <c r="M611" s="630" t="s">
        <v>1382</v>
      </c>
      <c r="N611" s="670"/>
      <c r="O611" s="629"/>
      <c r="P611" s="629"/>
      <c r="Q611" s="629"/>
      <c r="R611" s="641"/>
      <c r="S611" s="632" t="s">
        <v>41</v>
      </c>
      <c r="T611" s="633" t="s">
        <v>1191</v>
      </c>
      <c r="U611" s="977" t="s">
        <v>1821</v>
      </c>
      <c r="V611" s="634" t="s">
        <v>1821</v>
      </c>
    </row>
    <row r="612" spans="2:22" outlineLevel="1">
      <c r="B612" s="612" t="s">
        <v>1380</v>
      </c>
      <c r="C612" s="612" t="s">
        <v>1429</v>
      </c>
      <c r="D612" s="612" t="s">
        <v>1431</v>
      </c>
      <c r="E612" s="612" t="s">
        <v>1529</v>
      </c>
      <c r="F612" s="612" t="s">
        <v>1540</v>
      </c>
      <c r="G612" s="612" t="s">
        <v>1532</v>
      </c>
      <c r="H612" s="612"/>
      <c r="I612" s="612"/>
      <c r="J612" s="627" t="s">
        <v>1191</v>
      </c>
      <c r="K612" s="628" t="s">
        <v>1542</v>
      </c>
      <c r="L612" s="629" t="s">
        <v>5010</v>
      </c>
      <c r="M612" s="630"/>
      <c r="N612" s="670"/>
      <c r="O612" s="629"/>
      <c r="P612" s="642"/>
      <c r="Q612" s="629"/>
      <c r="R612" s="631"/>
      <c r="S612" s="632" t="s">
        <v>7243</v>
      </c>
      <c r="T612" s="633" t="s">
        <v>1191</v>
      </c>
      <c r="U612" s="977" t="s">
        <v>1821</v>
      </c>
      <c r="V612" s="634" t="s">
        <v>7512</v>
      </c>
    </row>
    <row r="613" spans="2:22" outlineLevel="1">
      <c r="B613" s="612" t="s">
        <v>1380</v>
      </c>
      <c r="C613" s="612" t="s">
        <v>1429</v>
      </c>
      <c r="D613" s="612" t="s">
        <v>1431</v>
      </c>
      <c r="E613" s="612" t="s">
        <v>1529</v>
      </c>
      <c r="F613" s="612" t="s">
        <v>1540</v>
      </c>
      <c r="G613" s="612" t="s">
        <v>1434</v>
      </c>
      <c r="H613" s="612"/>
      <c r="I613" s="612"/>
      <c r="J613" s="627" t="s">
        <v>1191</v>
      </c>
      <c r="K613" s="628" t="s">
        <v>1543</v>
      </c>
      <c r="L613" s="629" t="s">
        <v>5011</v>
      </c>
      <c r="M613" s="630"/>
      <c r="N613" s="670"/>
      <c r="O613" s="629"/>
      <c r="P613" s="635"/>
      <c r="Q613" s="629"/>
      <c r="R613" s="631"/>
      <c r="S613" s="632" t="s">
        <v>1543</v>
      </c>
      <c r="T613" s="633" t="s">
        <v>1191</v>
      </c>
      <c r="U613" s="977" t="s">
        <v>1821</v>
      </c>
      <c r="V613" s="634" t="s">
        <v>7514</v>
      </c>
    </row>
    <row r="614" spans="2:22" outlineLevel="1">
      <c r="B614" s="612" t="s">
        <v>1380</v>
      </c>
      <c r="C614" s="612" t="s">
        <v>1429</v>
      </c>
      <c r="D614" s="612" t="s">
        <v>1431</v>
      </c>
      <c r="E614" s="612" t="s">
        <v>1529</v>
      </c>
      <c r="F614" s="612" t="s">
        <v>1540</v>
      </c>
      <c r="G614" s="612" t="s">
        <v>1535</v>
      </c>
      <c r="H614" s="612"/>
      <c r="I614" s="612"/>
      <c r="J614" s="627" t="s">
        <v>1191</v>
      </c>
      <c r="K614" s="628" t="s">
        <v>1544</v>
      </c>
      <c r="L614" s="629" t="s">
        <v>5012</v>
      </c>
      <c r="M614" s="630" t="s">
        <v>1382</v>
      </c>
      <c r="N614" s="670"/>
      <c r="O614" s="629"/>
      <c r="P614" s="629"/>
      <c r="Q614" s="629"/>
      <c r="R614" s="641"/>
      <c r="S614" s="632" t="s">
        <v>41</v>
      </c>
      <c r="T614" s="633" t="s">
        <v>1191</v>
      </c>
      <c r="U614" s="977" t="s">
        <v>1821</v>
      </c>
      <c r="V614" s="634" t="s">
        <v>8638</v>
      </c>
    </row>
    <row r="615" spans="2:22" outlineLevel="1">
      <c r="B615" s="612" t="s">
        <v>1380</v>
      </c>
      <c r="C615" s="612" t="s">
        <v>1429</v>
      </c>
      <c r="D615" s="612" t="s">
        <v>1431</v>
      </c>
      <c r="E615" s="612" t="s">
        <v>1529</v>
      </c>
      <c r="F615" s="612" t="s">
        <v>1540</v>
      </c>
      <c r="G615" s="612" t="s">
        <v>1535</v>
      </c>
      <c r="H615" s="612" t="s">
        <v>1537</v>
      </c>
      <c r="I615" s="612"/>
      <c r="J615" s="627" t="s">
        <v>1176</v>
      </c>
      <c r="K615" s="628" t="s">
        <v>1545</v>
      </c>
      <c r="L615" s="629" t="s">
        <v>5013</v>
      </c>
      <c r="M615" s="630"/>
      <c r="N615" s="670"/>
      <c r="O615" s="629"/>
      <c r="P615" s="642"/>
      <c r="Q615" s="629"/>
      <c r="R615" s="641"/>
      <c r="S615" s="632" t="s">
        <v>8635</v>
      </c>
      <c r="T615" s="633" t="s">
        <v>1176</v>
      </c>
      <c r="U615" s="977" t="s">
        <v>1821</v>
      </c>
      <c r="V615" s="634" t="s">
        <v>8636</v>
      </c>
    </row>
    <row r="616" spans="2:22" outlineLevel="1">
      <c r="B616" s="612" t="s">
        <v>1380</v>
      </c>
      <c r="C616" s="612" t="s">
        <v>1429</v>
      </c>
      <c r="D616" s="612" t="s">
        <v>1431</v>
      </c>
      <c r="E616" s="612" t="s">
        <v>1529</v>
      </c>
      <c r="F616" s="612" t="s">
        <v>1540</v>
      </c>
      <c r="G616" s="612" t="s">
        <v>1535</v>
      </c>
      <c r="H616" s="612" t="s">
        <v>1537</v>
      </c>
      <c r="I616" s="639" t="s">
        <v>1402</v>
      </c>
      <c r="J616" s="627" t="s">
        <v>1176</v>
      </c>
      <c r="K616" s="628" t="s">
        <v>1546</v>
      </c>
      <c r="L616" s="629" t="s">
        <v>5014</v>
      </c>
      <c r="M616" s="630" t="s">
        <v>1404</v>
      </c>
      <c r="N616" s="1120"/>
      <c r="O616" s="629"/>
      <c r="P616" s="629"/>
      <c r="Q616" s="640"/>
      <c r="R616" s="631"/>
      <c r="S616" s="632" t="s">
        <v>8637</v>
      </c>
      <c r="T616" s="633" t="s">
        <v>1176</v>
      </c>
      <c r="U616" s="977" t="s">
        <v>1821</v>
      </c>
      <c r="V616" s="634" t="s">
        <v>8639</v>
      </c>
    </row>
    <row r="617" spans="2:22" outlineLevel="1">
      <c r="B617" s="612" t="s">
        <v>1380</v>
      </c>
      <c r="C617" s="612" t="s">
        <v>1429</v>
      </c>
      <c r="D617" s="612" t="s">
        <v>1431</v>
      </c>
      <c r="E617" s="612" t="s">
        <v>1529</v>
      </c>
      <c r="F617" s="612" t="s">
        <v>1547</v>
      </c>
      <c r="G617" s="612"/>
      <c r="H617" s="612"/>
      <c r="I617" s="612"/>
      <c r="J617" s="627" t="s">
        <v>1191</v>
      </c>
      <c r="K617" s="628" t="s">
        <v>1548</v>
      </c>
      <c r="L617" s="629" t="s">
        <v>5067</v>
      </c>
      <c r="M617" s="630" t="s">
        <v>1382</v>
      </c>
      <c r="N617" s="670"/>
      <c r="O617" s="629"/>
      <c r="P617" s="629"/>
      <c r="Q617" s="629"/>
      <c r="R617" s="631"/>
      <c r="S617" s="632" t="s">
        <v>1821</v>
      </c>
      <c r="T617" s="633" t="s">
        <v>1821</v>
      </c>
      <c r="U617" s="977" t="s">
        <v>1821</v>
      </c>
      <c r="V617" s="634" t="s">
        <v>1821</v>
      </c>
    </row>
    <row r="618" spans="2:22" outlineLevel="1">
      <c r="B618" s="612" t="s">
        <v>1380</v>
      </c>
      <c r="C618" s="612" t="s">
        <v>1429</v>
      </c>
      <c r="D618" s="612" t="s">
        <v>1431</v>
      </c>
      <c r="E618" s="612" t="s">
        <v>1529</v>
      </c>
      <c r="F618" s="612" t="s">
        <v>1547</v>
      </c>
      <c r="G618" s="612" t="s">
        <v>1532</v>
      </c>
      <c r="H618" s="612"/>
      <c r="I618" s="612"/>
      <c r="J618" s="627" t="s">
        <v>1191</v>
      </c>
      <c r="K618" s="628" t="s">
        <v>1549</v>
      </c>
      <c r="L618" s="629" t="s">
        <v>5015</v>
      </c>
      <c r="M618" s="630"/>
      <c r="N618" s="670"/>
      <c r="O618" s="629"/>
      <c r="P618" s="629"/>
      <c r="Q618" s="629"/>
      <c r="R618" s="631"/>
      <c r="S618" s="632" t="s">
        <v>1821</v>
      </c>
      <c r="T618" s="633" t="s">
        <v>1821</v>
      </c>
      <c r="U618" s="977" t="s">
        <v>1821</v>
      </c>
      <c r="V618" s="634" t="s">
        <v>1821</v>
      </c>
    </row>
    <row r="619" spans="2:22" outlineLevel="1">
      <c r="B619" s="612" t="s">
        <v>1380</v>
      </c>
      <c r="C619" s="612" t="s">
        <v>1429</v>
      </c>
      <c r="D619" s="612" t="s">
        <v>1431</v>
      </c>
      <c r="E619" s="612" t="s">
        <v>1529</v>
      </c>
      <c r="F619" s="612" t="s">
        <v>1547</v>
      </c>
      <c r="G619" s="612" t="s">
        <v>1434</v>
      </c>
      <c r="H619" s="612"/>
      <c r="I619" s="612"/>
      <c r="J619" s="627" t="s">
        <v>1191</v>
      </c>
      <c r="K619" s="628" t="s">
        <v>1550</v>
      </c>
      <c r="L619" s="629" t="s">
        <v>5070</v>
      </c>
      <c r="M619" s="630"/>
      <c r="N619" s="670"/>
      <c r="O619" s="629"/>
      <c r="P619" s="629"/>
      <c r="Q619" s="629"/>
      <c r="R619" s="631"/>
      <c r="S619" s="632" t="s">
        <v>1821</v>
      </c>
      <c r="T619" s="633" t="s">
        <v>1821</v>
      </c>
      <c r="U619" s="977" t="s">
        <v>1821</v>
      </c>
      <c r="V619" s="634" t="s">
        <v>1821</v>
      </c>
    </row>
    <row r="620" spans="2:22" outlineLevel="1">
      <c r="B620" s="612" t="s">
        <v>1380</v>
      </c>
      <c r="C620" s="612" t="s">
        <v>1429</v>
      </c>
      <c r="D620" s="612" t="s">
        <v>1431</v>
      </c>
      <c r="E620" s="612" t="s">
        <v>1529</v>
      </c>
      <c r="F620" s="612" t="s">
        <v>1547</v>
      </c>
      <c r="G620" s="612" t="s">
        <v>1535</v>
      </c>
      <c r="H620" s="612"/>
      <c r="I620" s="612"/>
      <c r="J620" s="627" t="s">
        <v>1191</v>
      </c>
      <c r="K620" s="628" t="s">
        <v>1551</v>
      </c>
      <c r="L620" s="629" t="s">
        <v>5016</v>
      </c>
      <c r="M620" s="630" t="s">
        <v>1382</v>
      </c>
      <c r="N620" s="670"/>
      <c r="O620" s="629"/>
      <c r="P620" s="629"/>
      <c r="Q620" s="629"/>
      <c r="R620" s="631"/>
      <c r="S620" s="632" t="s">
        <v>1821</v>
      </c>
      <c r="T620" s="633" t="s">
        <v>1821</v>
      </c>
      <c r="U620" s="977" t="s">
        <v>1821</v>
      </c>
      <c r="V620" s="634" t="s">
        <v>1821</v>
      </c>
    </row>
    <row r="621" spans="2:22" outlineLevel="1">
      <c r="B621" s="612" t="s">
        <v>1380</v>
      </c>
      <c r="C621" s="612" t="s">
        <v>1429</v>
      </c>
      <c r="D621" s="612" t="s">
        <v>1431</v>
      </c>
      <c r="E621" s="612" t="s">
        <v>1529</v>
      </c>
      <c r="F621" s="612" t="s">
        <v>1547</v>
      </c>
      <c r="G621" s="612" t="s">
        <v>1535</v>
      </c>
      <c r="H621" s="612" t="s">
        <v>1537</v>
      </c>
      <c r="I621" s="612"/>
      <c r="J621" s="627" t="s">
        <v>1176</v>
      </c>
      <c r="K621" s="628" t="s">
        <v>1552</v>
      </c>
      <c r="L621" s="629" t="s">
        <v>5017</v>
      </c>
      <c r="M621" s="630"/>
      <c r="N621" s="670"/>
      <c r="O621" s="629"/>
      <c r="P621" s="629"/>
      <c r="Q621" s="629"/>
      <c r="R621" s="631"/>
      <c r="S621" s="632" t="s">
        <v>1821</v>
      </c>
      <c r="T621" s="633" t="s">
        <v>1821</v>
      </c>
      <c r="U621" s="977" t="s">
        <v>1821</v>
      </c>
      <c r="V621" s="634" t="s">
        <v>1821</v>
      </c>
    </row>
    <row r="622" spans="2:22" outlineLevel="1">
      <c r="B622" s="612" t="s">
        <v>1380</v>
      </c>
      <c r="C622" s="612" t="s">
        <v>1429</v>
      </c>
      <c r="D622" s="612" t="s">
        <v>1431</v>
      </c>
      <c r="E622" s="612" t="s">
        <v>1529</v>
      </c>
      <c r="F622" s="612" t="s">
        <v>1547</v>
      </c>
      <c r="G622" s="612" t="s">
        <v>1535</v>
      </c>
      <c r="H622" s="612" t="s">
        <v>1537</v>
      </c>
      <c r="I622" s="639" t="s">
        <v>1402</v>
      </c>
      <c r="J622" s="627" t="s">
        <v>1176</v>
      </c>
      <c r="K622" s="628" t="s">
        <v>1553</v>
      </c>
      <c r="L622" s="629" t="s">
        <v>5018</v>
      </c>
      <c r="M622" s="630" t="s">
        <v>1404</v>
      </c>
      <c r="N622" s="670"/>
      <c r="O622" s="629"/>
      <c r="P622" s="629"/>
      <c r="Q622" s="629"/>
      <c r="R622" s="631"/>
      <c r="S622" s="632" t="s">
        <v>1821</v>
      </c>
      <c r="T622" s="633" t="s">
        <v>1821</v>
      </c>
      <c r="U622" s="977" t="s">
        <v>1821</v>
      </c>
      <c r="V622" s="634" t="s">
        <v>1821</v>
      </c>
    </row>
    <row r="623" spans="2:22" outlineLevel="1">
      <c r="B623" s="612" t="s">
        <v>1380</v>
      </c>
      <c r="C623" s="612" t="s">
        <v>1429</v>
      </c>
      <c r="D623" s="612" t="s">
        <v>1431</v>
      </c>
      <c r="E623" s="612" t="s">
        <v>1529</v>
      </c>
      <c r="F623" s="612" t="s">
        <v>1554</v>
      </c>
      <c r="G623" s="612"/>
      <c r="H623" s="612"/>
      <c r="I623" s="612"/>
      <c r="J623" s="627" t="s">
        <v>1191</v>
      </c>
      <c r="K623" s="628" t="s">
        <v>1555</v>
      </c>
      <c r="L623" s="629" t="s">
        <v>5064</v>
      </c>
      <c r="M623" s="630" t="s">
        <v>1382</v>
      </c>
      <c r="N623" s="670"/>
      <c r="O623" s="629"/>
      <c r="P623" s="629"/>
      <c r="Q623" s="629"/>
      <c r="R623" s="631"/>
      <c r="S623" s="632" t="s">
        <v>1821</v>
      </c>
      <c r="T623" s="633" t="s">
        <v>1821</v>
      </c>
      <c r="U623" s="977" t="s">
        <v>1821</v>
      </c>
      <c r="V623" s="634" t="s">
        <v>1821</v>
      </c>
    </row>
    <row r="624" spans="2:22" outlineLevel="1">
      <c r="B624" s="612" t="s">
        <v>1380</v>
      </c>
      <c r="C624" s="612" t="s">
        <v>1429</v>
      </c>
      <c r="D624" s="612" t="s">
        <v>1431</v>
      </c>
      <c r="E624" s="612" t="s">
        <v>1529</v>
      </c>
      <c r="F624" s="612" t="s">
        <v>1554</v>
      </c>
      <c r="G624" s="612" t="s">
        <v>1532</v>
      </c>
      <c r="H624" s="612"/>
      <c r="I624" s="612"/>
      <c r="J624" s="627" t="s">
        <v>1191</v>
      </c>
      <c r="K624" s="628" t="s">
        <v>1556</v>
      </c>
      <c r="L624" s="629" t="s">
        <v>4101</v>
      </c>
      <c r="M624" s="630"/>
      <c r="N624" s="670"/>
      <c r="O624" s="629"/>
      <c r="P624" s="629"/>
      <c r="Q624" s="629"/>
      <c r="R624" s="631"/>
      <c r="S624" s="632" t="s">
        <v>1821</v>
      </c>
      <c r="T624" s="633" t="s">
        <v>1821</v>
      </c>
      <c r="U624" s="977" t="s">
        <v>1821</v>
      </c>
      <c r="V624" s="634" t="s">
        <v>1821</v>
      </c>
    </row>
    <row r="625" spans="2:22" outlineLevel="1">
      <c r="B625" s="612" t="s">
        <v>1380</v>
      </c>
      <c r="C625" s="612" t="s">
        <v>1429</v>
      </c>
      <c r="D625" s="612" t="s">
        <v>1431</v>
      </c>
      <c r="E625" s="612" t="s">
        <v>1529</v>
      </c>
      <c r="F625" s="612" t="s">
        <v>1554</v>
      </c>
      <c r="G625" s="612" t="s">
        <v>1434</v>
      </c>
      <c r="H625" s="612"/>
      <c r="I625" s="612"/>
      <c r="J625" s="627" t="s">
        <v>1191</v>
      </c>
      <c r="K625" s="628" t="s">
        <v>1557</v>
      </c>
      <c r="L625" s="629" t="s">
        <v>5069</v>
      </c>
      <c r="M625" s="630"/>
      <c r="N625" s="670"/>
      <c r="O625" s="629"/>
      <c r="P625" s="629"/>
      <c r="Q625" s="629"/>
      <c r="R625" s="631"/>
      <c r="S625" s="632" t="s">
        <v>1821</v>
      </c>
      <c r="T625" s="633" t="s">
        <v>1821</v>
      </c>
      <c r="U625" s="977" t="s">
        <v>1821</v>
      </c>
      <c r="V625" s="634" t="s">
        <v>1821</v>
      </c>
    </row>
    <row r="626" spans="2:22" outlineLevel="1">
      <c r="B626" s="612" t="s">
        <v>1380</v>
      </c>
      <c r="C626" s="612" t="s">
        <v>1429</v>
      </c>
      <c r="D626" s="612" t="s">
        <v>1431</v>
      </c>
      <c r="E626" s="612" t="s">
        <v>1529</v>
      </c>
      <c r="F626" s="612" t="s">
        <v>1554</v>
      </c>
      <c r="G626" s="612" t="s">
        <v>1535</v>
      </c>
      <c r="H626" s="612"/>
      <c r="I626" s="612"/>
      <c r="J626" s="627" t="s">
        <v>1191</v>
      </c>
      <c r="K626" s="628" t="s">
        <v>1558</v>
      </c>
      <c r="L626" s="629" t="s">
        <v>4278</v>
      </c>
      <c r="M626" s="630" t="s">
        <v>1382</v>
      </c>
      <c r="N626" s="670"/>
      <c r="O626" s="629"/>
      <c r="P626" s="629"/>
      <c r="Q626" s="629"/>
      <c r="R626" s="631"/>
      <c r="S626" s="632" t="s">
        <v>1821</v>
      </c>
      <c r="T626" s="633" t="s">
        <v>1821</v>
      </c>
      <c r="U626" s="977" t="s">
        <v>1821</v>
      </c>
      <c r="V626" s="634" t="s">
        <v>1821</v>
      </c>
    </row>
    <row r="627" spans="2:22" outlineLevel="1">
      <c r="B627" s="612" t="s">
        <v>1380</v>
      </c>
      <c r="C627" s="612" t="s">
        <v>1429</v>
      </c>
      <c r="D627" s="612" t="s">
        <v>1431</v>
      </c>
      <c r="E627" s="612" t="s">
        <v>1529</v>
      </c>
      <c r="F627" s="612" t="s">
        <v>1554</v>
      </c>
      <c r="G627" s="612" t="s">
        <v>1535</v>
      </c>
      <c r="H627" s="612" t="s">
        <v>1537</v>
      </c>
      <c r="I627" s="612"/>
      <c r="J627" s="627" t="s">
        <v>1176</v>
      </c>
      <c r="K627" s="628" t="s">
        <v>1559</v>
      </c>
      <c r="L627" s="629" t="s">
        <v>4179</v>
      </c>
      <c r="M627" s="630"/>
      <c r="N627" s="670"/>
      <c r="O627" s="629"/>
      <c r="P627" s="629"/>
      <c r="Q627" s="629"/>
      <c r="R627" s="631"/>
      <c r="S627" s="632" t="s">
        <v>1821</v>
      </c>
      <c r="T627" s="633" t="s">
        <v>1821</v>
      </c>
      <c r="U627" s="977" t="s">
        <v>1821</v>
      </c>
      <c r="V627" s="634" t="s">
        <v>1821</v>
      </c>
    </row>
    <row r="628" spans="2:22" outlineLevel="1">
      <c r="B628" s="612" t="s">
        <v>1380</v>
      </c>
      <c r="C628" s="612" t="s">
        <v>1429</v>
      </c>
      <c r="D628" s="612" t="s">
        <v>1431</v>
      </c>
      <c r="E628" s="612" t="s">
        <v>1529</v>
      </c>
      <c r="F628" s="612" t="s">
        <v>1554</v>
      </c>
      <c r="G628" s="612" t="s">
        <v>1535</v>
      </c>
      <c r="H628" s="612" t="s">
        <v>1537</v>
      </c>
      <c r="I628" s="639" t="s">
        <v>1402</v>
      </c>
      <c r="J628" s="627" t="s">
        <v>1176</v>
      </c>
      <c r="K628" s="628" t="s">
        <v>1560</v>
      </c>
      <c r="L628" s="629" t="s">
        <v>5019</v>
      </c>
      <c r="M628" s="630" t="s">
        <v>1404</v>
      </c>
      <c r="N628" s="670"/>
      <c r="O628" s="629"/>
      <c r="P628" s="629"/>
      <c r="Q628" s="629"/>
      <c r="R628" s="631"/>
      <c r="S628" s="632" t="s">
        <v>1821</v>
      </c>
      <c r="T628" s="633" t="s">
        <v>1821</v>
      </c>
      <c r="U628" s="977" t="s">
        <v>1821</v>
      </c>
      <c r="V628" s="634" t="s">
        <v>1821</v>
      </c>
    </row>
    <row r="629" spans="2:22" outlineLevel="1">
      <c r="B629" s="612" t="s">
        <v>1380</v>
      </c>
      <c r="C629" s="612" t="s">
        <v>1429</v>
      </c>
      <c r="D629" s="612" t="s">
        <v>1431</v>
      </c>
      <c r="E629" s="612" t="s">
        <v>1529</v>
      </c>
      <c r="F629" s="612" t="s">
        <v>1561</v>
      </c>
      <c r="G629" s="612"/>
      <c r="H629" s="612"/>
      <c r="I629" s="612"/>
      <c r="J629" s="627" t="s">
        <v>1195</v>
      </c>
      <c r="K629" s="628" t="s">
        <v>1562</v>
      </c>
      <c r="L629" s="629" t="s">
        <v>5068</v>
      </c>
      <c r="M629" s="630" t="s">
        <v>1382</v>
      </c>
      <c r="N629" s="670"/>
      <c r="O629" s="629"/>
      <c r="P629" s="629"/>
      <c r="Q629" s="629"/>
      <c r="R629" s="631"/>
      <c r="S629" s="632" t="s">
        <v>1821</v>
      </c>
      <c r="T629" s="633" t="s">
        <v>1821</v>
      </c>
      <c r="U629" s="977" t="s">
        <v>1821</v>
      </c>
      <c r="V629" s="634" t="s">
        <v>1821</v>
      </c>
    </row>
    <row r="630" spans="2:22" outlineLevel="1">
      <c r="B630" s="612" t="s">
        <v>1380</v>
      </c>
      <c r="C630" s="612" t="s">
        <v>1429</v>
      </c>
      <c r="D630" s="612" t="s">
        <v>1431</v>
      </c>
      <c r="E630" s="612" t="s">
        <v>1529</v>
      </c>
      <c r="F630" s="612" t="s">
        <v>1561</v>
      </c>
      <c r="G630" s="612" t="s">
        <v>1532</v>
      </c>
      <c r="H630" s="612"/>
      <c r="I630" s="612"/>
      <c r="J630" s="627" t="s">
        <v>1176</v>
      </c>
      <c r="K630" s="628" t="s">
        <v>1563</v>
      </c>
      <c r="L630" s="629" t="s">
        <v>5020</v>
      </c>
      <c r="M630" s="630"/>
      <c r="N630" s="670"/>
      <c r="O630" s="629"/>
      <c r="P630" s="629"/>
      <c r="Q630" s="629"/>
      <c r="R630" s="631"/>
      <c r="S630" s="632" t="s">
        <v>1821</v>
      </c>
      <c r="T630" s="633" t="s">
        <v>1821</v>
      </c>
      <c r="U630" s="977" t="s">
        <v>1821</v>
      </c>
      <c r="V630" s="634" t="s">
        <v>1821</v>
      </c>
    </row>
    <row r="631" spans="2:22" outlineLevel="1">
      <c r="B631" s="612" t="s">
        <v>1380</v>
      </c>
      <c r="C631" s="612" t="s">
        <v>1429</v>
      </c>
      <c r="D631" s="612" t="s">
        <v>1431</v>
      </c>
      <c r="E631" s="612" t="s">
        <v>1529</v>
      </c>
      <c r="F631" s="612" t="s">
        <v>1561</v>
      </c>
      <c r="G631" s="612" t="s">
        <v>1564</v>
      </c>
      <c r="H631" s="612"/>
      <c r="I631" s="612"/>
      <c r="J631" s="627" t="s">
        <v>1191</v>
      </c>
      <c r="K631" s="628" t="s">
        <v>1565</v>
      </c>
      <c r="L631" s="629" t="s">
        <v>4102</v>
      </c>
      <c r="M631" s="630"/>
      <c r="N631" s="670"/>
      <c r="O631" s="629"/>
      <c r="P631" s="629"/>
      <c r="Q631" s="629"/>
      <c r="R631" s="631"/>
      <c r="S631" s="632" t="s">
        <v>1821</v>
      </c>
      <c r="T631" s="633" t="s">
        <v>1821</v>
      </c>
      <c r="U631" s="977" t="s">
        <v>1821</v>
      </c>
      <c r="V631" s="634" t="s">
        <v>1821</v>
      </c>
    </row>
    <row r="632" spans="2:22" outlineLevel="1">
      <c r="B632" s="612" t="s">
        <v>1380</v>
      </c>
      <c r="C632" s="612" t="s">
        <v>1429</v>
      </c>
      <c r="D632" s="612" t="s">
        <v>1431</v>
      </c>
      <c r="E632" s="612" t="s">
        <v>1529</v>
      </c>
      <c r="F632" s="612" t="s">
        <v>1561</v>
      </c>
      <c r="G632" s="612" t="s">
        <v>1434</v>
      </c>
      <c r="H632" s="612"/>
      <c r="I632" s="612"/>
      <c r="J632" s="627" t="s">
        <v>1191</v>
      </c>
      <c r="K632" s="628" t="s">
        <v>1566</v>
      </c>
      <c r="L632" s="629" t="s">
        <v>5071</v>
      </c>
      <c r="M632" s="630"/>
      <c r="N632" s="670"/>
      <c r="O632" s="629"/>
      <c r="P632" s="629"/>
      <c r="Q632" s="629"/>
      <c r="R632" s="631"/>
      <c r="S632" s="632" t="s">
        <v>1821</v>
      </c>
      <c r="T632" s="633" t="s">
        <v>1821</v>
      </c>
      <c r="U632" s="977" t="s">
        <v>1821</v>
      </c>
      <c r="V632" s="634" t="s">
        <v>1821</v>
      </c>
    </row>
    <row r="633" spans="2:22" ht="36" outlineLevel="1">
      <c r="B633" s="612" t="s">
        <v>1380</v>
      </c>
      <c r="C633" s="612" t="s">
        <v>1429</v>
      </c>
      <c r="D633" s="612" t="s">
        <v>1431</v>
      </c>
      <c r="E633" s="612" t="s">
        <v>1529</v>
      </c>
      <c r="F633" s="612" t="s">
        <v>1561</v>
      </c>
      <c r="G633" s="612" t="s">
        <v>1398</v>
      </c>
      <c r="H633" s="612"/>
      <c r="I633" s="612"/>
      <c r="J633" s="627" t="s">
        <v>1176</v>
      </c>
      <c r="K633" s="628" t="s">
        <v>1567</v>
      </c>
      <c r="L633" s="629" t="s">
        <v>5021</v>
      </c>
      <c r="M633" s="631" t="s">
        <v>1568</v>
      </c>
      <c r="N633" s="670"/>
      <c r="O633" s="629"/>
      <c r="P633" s="629"/>
      <c r="Q633" s="629"/>
      <c r="R633" s="631"/>
      <c r="S633" s="632" t="s">
        <v>1821</v>
      </c>
      <c r="T633" s="633" t="s">
        <v>1821</v>
      </c>
      <c r="U633" s="977" t="s">
        <v>1821</v>
      </c>
      <c r="V633" s="634" t="s">
        <v>1821</v>
      </c>
    </row>
    <row r="634" spans="2:22" outlineLevel="1">
      <c r="B634" s="612" t="s">
        <v>1380</v>
      </c>
      <c r="C634" s="612" t="s">
        <v>1429</v>
      </c>
      <c r="D634" s="612" t="s">
        <v>1431</v>
      </c>
      <c r="E634" s="612" t="s">
        <v>1529</v>
      </c>
      <c r="F634" s="612" t="s">
        <v>1561</v>
      </c>
      <c r="G634" s="612" t="s">
        <v>1396</v>
      </c>
      <c r="H634" s="612"/>
      <c r="I634" s="612"/>
      <c r="J634" s="627" t="s">
        <v>1191</v>
      </c>
      <c r="K634" s="628" t="s">
        <v>1569</v>
      </c>
      <c r="L634" s="629" t="s">
        <v>5022</v>
      </c>
      <c r="M634" s="630"/>
      <c r="N634" s="670"/>
      <c r="O634" s="629"/>
      <c r="P634" s="629"/>
      <c r="Q634" s="629"/>
      <c r="R634" s="631"/>
      <c r="S634" s="632" t="s">
        <v>1821</v>
      </c>
      <c r="T634" s="633" t="s">
        <v>1821</v>
      </c>
      <c r="U634" s="977" t="s">
        <v>1821</v>
      </c>
      <c r="V634" s="634" t="s">
        <v>1821</v>
      </c>
    </row>
    <row r="635" spans="2:22" outlineLevel="1">
      <c r="B635" s="612" t="s">
        <v>1380</v>
      </c>
      <c r="C635" s="612" t="s">
        <v>1429</v>
      </c>
      <c r="D635" s="612" t="s">
        <v>1431</v>
      </c>
      <c r="E635" s="612" t="s">
        <v>1529</v>
      </c>
      <c r="F635" s="612" t="s">
        <v>1561</v>
      </c>
      <c r="G635" s="612" t="s">
        <v>1570</v>
      </c>
      <c r="H635" s="612"/>
      <c r="I635" s="612"/>
      <c r="J635" s="627" t="s">
        <v>1191</v>
      </c>
      <c r="K635" s="628" t="s">
        <v>1571</v>
      </c>
      <c r="L635" s="629" t="s">
        <v>5023</v>
      </c>
      <c r="M635" s="630"/>
      <c r="N635" s="670"/>
      <c r="O635" s="629"/>
      <c r="P635" s="629"/>
      <c r="Q635" s="629"/>
      <c r="R635" s="631"/>
      <c r="S635" s="632" t="s">
        <v>1821</v>
      </c>
      <c r="T635" s="633" t="s">
        <v>1821</v>
      </c>
      <c r="U635" s="977" t="s">
        <v>1821</v>
      </c>
      <c r="V635" s="634" t="s">
        <v>1821</v>
      </c>
    </row>
    <row r="636" spans="2:22" outlineLevel="1">
      <c r="B636" s="612" t="s">
        <v>1380</v>
      </c>
      <c r="C636" s="612" t="s">
        <v>1429</v>
      </c>
      <c r="D636" s="612" t="s">
        <v>1431</v>
      </c>
      <c r="E636" s="612" t="s">
        <v>1529</v>
      </c>
      <c r="F636" s="612" t="s">
        <v>1561</v>
      </c>
      <c r="G636" s="612" t="s">
        <v>1570</v>
      </c>
      <c r="H636" s="639" t="s">
        <v>1572</v>
      </c>
      <c r="I636" s="612"/>
      <c r="J636" s="627" t="s">
        <v>1176</v>
      </c>
      <c r="K636" s="628" t="s">
        <v>1573</v>
      </c>
      <c r="L636" s="629" t="s">
        <v>5024</v>
      </c>
      <c r="M636" s="630"/>
      <c r="N636" s="670"/>
      <c r="O636" s="629"/>
      <c r="P636" s="629"/>
      <c r="Q636" s="629"/>
      <c r="R636" s="631"/>
      <c r="S636" s="632" t="s">
        <v>1821</v>
      </c>
      <c r="T636" s="633" t="s">
        <v>1821</v>
      </c>
      <c r="U636" s="977" t="s">
        <v>1821</v>
      </c>
      <c r="V636" s="634" t="s">
        <v>1821</v>
      </c>
    </row>
    <row r="637" spans="2:22" outlineLevel="1">
      <c r="B637" s="612" t="s">
        <v>1380</v>
      </c>
      <c r="C637" s="612" t="s">
        <v>1429</v>
      </c>
      <c r="D637" s="612" t="s">
        <v>1431</v>
      </c>
      <c r="E637" s="612" t="s">
        <v>1529</v>
      </c>
      <c r="F637" s="612" t="s">
        <v>1561</v>
      </c>
      <c r="G637" s="612" t="s">
        <v>1570</v>
      </c>
      <c r="H637" s="639" t="s">
        <v>1574</v>
      </c>
      <c r="I637" s="612"/>
      <c r="J637" s="627" t="s">
        <v>1176</v>
      </c>
      <c r="K637" s="628" t="s">
        <v>1575</v>
      </c>
      <c r="L637" s="629" t="s">
        <v>5025</v>
      </c>
      <c r="M637" s="630"/>
      <c r="N637" s="670"/>
      <c r="O637" s="629"/>
      <c r="P637" s="629"/>
      <c r="Q637" s="629"/>
      <c r="R637" s="631"/>
      <c r="S637" s="632" t="s">
        <v>1821</v>
      </c>
      <c r="T637" s="633" t="s">
        <v>1821</v>
      </c>
      <c r="U637" s="977" t="s">
        <v>1821</v>
      </c>
      <c r="V637" s="634" t="s">
        <v>1821</v>
      </c>
    </row>
    <row r="638" spans="2:22" outlineLevel="1">
      <c r="B638" s="612" t="s">
        <v>1380</v>
      </c>
      <c r="C638" s="612" t="s">
        <v>1429</v>
      </c>
      <c r="D638" s="612" t="s">
        <v>1431</v>
      </c>
      <c r="E638" s="612" t="s">
        <v>1529</v>
      </c>
      <c r="F638" s="612" t="s">
        <v>1561</v>
      </c>
      <c r="G638" s="612" t="s">
        <v>1576</v>
      </c>
      <c r="H638" s="612"/>
      <c r="I638" s="612"/>
      <c r="J638" s="627" t="s">
        <v>1191</v>
      </c>
      <c r="K638" s="628" t="s">
        <v>1577</v>
      </c>
      <c r="L638" s="629" t="s">
        <v>5029</v>
      </c>
      <c r="M638" s="630"/>
      <c r="N638" s="670"/>
      <c r="O638" s="629"/>
      <c r="P638" s="629"/>
      <c r="Q638" s="629"/>
      <c r="R638" s="631"/>
      <c r="S638" s="632" t="s">
        <v>1821</v>
      </c>
      <c r="T638" s="633" t="s">
        <v>1821</v>
      </c>
      <c r="U638" s="977" t="s">
        <v>1821</v>
      </c>
      <c r="V638" s="634" t="s">
        <v>1821</v>
      </c>
    </row>
    <row r="639" spans="2:22" outlineLevel="1">
      <c r="B639" s="612" t="s">
        <v>1380</v>
      </c>
      <c r="C639" s="612" t="s">
        <v>1429</v>
      </c>
      <c r="D639" s="612" t="s">
        <v>1431</v>
      </c>
      <c r="E639" s="612" t="s">
        <v>1529</v>
      </c>
      <c r="F639" s="612" t="s">
        <v>1561</v>
      </c>
      <c r="G639" s="612" t="s">
        <v>1535</v>
      </c>
      <c r="H639" s="612"/>
      <c r="I639" s="612"/>
      <c r="J639" s="627" t="s">
        <v>1191</v>
      </c>
      <c r="K639" s="628" t="s">
        <v>1578</v>
      </c>
      <c r="L639" s="629" t="s">
        <v>5026</v>
      </c>
      <c r="M639" s="630" t="s">
        <v>1382</v>
      </c>
      <c r="N639" s="670"/>
      <c r="O639" s="629"/>
      <c r="P639" s="629"/>
      <c r="Q639" s="629"/>
      <c r="R639" s="631"/>
      <c r="S639" s="632" t="s">
        <v>1821</v>
      </c>
      <c r="T639" s="633" t="s">
        <v>1821</v>
      </c>
      <c r="U639" s="977" t="s">
        <v>1821</v>
      </c>
      <c r="V639" s="634" t="s">
        <v>1821</v>
      </c>
    </row>
    <row r="640" spans="2:22" outlineLevel="1">
      <c r="B640" s="612" t="s">
        <v>1380</v>
      </c>
      <c r="C640" s="612" t="s">
        <v>1429</v>
      </c>
      <c r="D640" s="612" t="s">
        <v>1431</v>
      </c>
      <c r="E640" s="612" t="s">
        <v>1529</v>
      </c>
      <c r="F640" s="612" t="s">
        <v>1561</v>
      </c>
      <c r="G640" s="612" t="s">
        <v>1535</v>
      </c>
      <c r="H640" s="612" t="s">
        <v>1537</v>
      </c>
      <c r="I640" s="612"/>
      <c r="J640" s="627" t="s">
        <v>1176</v>
      </c>
      <c r="K640" s="628" t="s">
        <v>1579</v>
      </c>
      <c r="L640" s="629" t="s">
        <v>5027</v>
      </c>
      <c r="M640" s="630"/>
      <c r="N640" s="670"/>
      <c r="O640" s="629"/>
      <c r="P640" s="629"/>
      <c r="Q640" s="629"/>
      <c r="R640" s="631"/>
      <c r="S640" s="632" t="s">
        <v>1821</v>
      </c>
      <c r="T640" s="633" t="s">
        <v>1821</v>
      </c>
      <c r="U640" s="977" t="s">
        <v>1821</v>
      </c>
      <c r="V640" s="634" t="s">
        <v>1821</v>
      </c>
    </row>
    <row r="641" spans="2:22" outlineLevel="1">
      <c r="B641" s="612" t="s">
        <v>1380</v>
      </c>
      <c r="C641" s="612" t="s">
        <v>1429</v>
      </c>
      <c r="D641" s="612" t="s">
        <v>1431</v>
      </c>
      <c r="E641" s="612" t="s">
        <v>1529</v>
      </c>
      <c r="F641" s="612" t="s">
        <v>1561</v>
      </c>
      <c r="G641" s="612" t="s">
        <v>1535</v>
      </c>
      <c r="H641" s="612" t="s">
        <v>1537</v>
      </c>
      <c r="I641" s="639" t="s">
        <v>1402</v>
      </c>
      <c r="J641" s="627" t="s">
        <v>1176</v>
      </c>
      <c r="K641" s="628" t="s">
        <v>1580</v>
      </c>
      <c r="L641" s="629" t="s">
        <v>5028</v>
      </c>
      <c r="M641" s="630" t="s">
        <v>1404</v>
      </c>
      <c r="N641" s="670"/>
      <c r="O641" s="629"/>
      <c r="P641" s="629"/>
      <c r="Q641" s="629"/>
      <c r="R641" s="631"/>
      <c r="S641" s="632" t="s">
        <v>1821</v>
      </c>
      <c r="T641" s="633" t="s">
        <v>1821</v>
      </c>
      <c r="U641" s="977" t="s">
        <v>1821</v>
      </c>
      <c r="V641" s="634" t="s">
        <v>1821</v>
      </c>
    </row>
    <row r="642" spans="2:22" ht="24" outlineLevel="1">
      <c r="B642" s="612" t="s">
        <v>1380</v>
      </c>
      <c r="C642" s="612" t="s">
        <v>1429</v>
      </c>
      <c r="D642" s="612" t="s">
        <v>1431</v>
      </c>
      <c r="E642" s="612" t="s">
        <v>1529</v>
      </c>
      <c r="F642" s="612" t="s">
        <v>1581</v>
      </c>
      <c r="G642" s="612"/>
      <c r="H642" s="612"/>
      <c r="I642" s="612"/>
      <c r="J642" s="627" t="s">
        <v>1191</v>
      </c>
      <c r="K642" s="628" t="s">
        <v>1582</v>
      </c>
      <c r="L642" s="629" t="s">
        <v>4327</v>
      </c>
      <c r="M642" s="630" t="s">
        <v>1382</v>
      </c>
      <c r="N642" s="1119" t="s">
        <v>9068</v>
      </c>
      <c r="O642" s="629" t="s">
        <v>1191</v>
      </c>
      <c r="P642" s="629" t="s">
        <v>41</v>
      </c>
      <c r="Q642" s="629" t="s">
        <v>1382</v>
      </c>
      <c r="R642" s="782" t="s">
        <v>9100</v>
      </c>
      <c r="S642" s="632" t="s">
        <v>41</v>
      </c>
      <c r="T642" s="633" t="s">
        <v>1191</v>
      </c>
      <c r="U642" s="977" t="s">
        <v>1191</v>
      </c>
      <c r="V642" s="634" t="s">
        <v>1821</v>
      </c>
    </row>
    <row r="643" spans="2:22" ht="36" outlineLevel="1">
      <c r="B643" s="612" t="s">
        <v>1380</v>
      </c>
      <c r="C643" s="612" t="s">
        <v>1429</v>
      </c>
      <c r="D643" s="612" t="s">
        <v>1431</v>
      </c>
      <c r="E643" s="612" t="s">
        <v>1529</v>
      </c>
      <c r="F643" s="612" t="s">
        <v>1581</v>
      </c>
      <c r="G643" s="612" t="s">
        <v>1583</v>
      </c>
      <c r="H643" s="612"/>
      <c r="I643" s="612"/>
      <c r="J643" s="627" t="s">
        <v>1176</v>
      </c>
      <c r="K643" s="628" t="s">
        <v>1370</v>
      </c>
      <c r="L643" s="629" t="s">
        <v>4106</v>
      </c>
      <c r="M643" s="630"/>
      <c r="N643" s="670" t="s">
        <v>8776</v>
      </c>
      <c r="O643" s="629" t="s">
        <v>1176</v>
      </c>
      <c r="P643" s="642" t="s">
        <v>2927</v>
      </c>
      <c r="Q643" s="629" t="s">
        <v>790</v>
      </c>
      <c r="R643" s="631" t="s">
        <v>9119</v>
      </c>
      <c r="S643" s="632" t="s">
        <v>1370</v>
      </c>
      <c r="T643" s="633" t="s">
        <v>1176</v>
      </c>
      <c r="U643" s="977" t="s">
        <v>1176</v>
      </c>
      <c r="V643" s="634" t="s">
        <v>4106</v>
      </c>
    </row>
    <row r="644" spans="2:22" outlineLevel="1">
      <c r="B644" s="612" t="s">
        <v>1380</v>
      </c>
      <c r="C644" s="612" t="s">
        <v>1429</v>
      </c>
      <c r="D644" s="612" t="s">
        <v>1431</v>
      </c>
      <c r="E644" s="612" t="s">
        <v>1529</v>
      </c>
      <c r="F644" s="612" t="s">
        <v>1581</v>
      </c>
      <c r="G644" s="612" t="s">
        <v>1584</v>
      </c>
      <c r="H644" s="612"/>
      <c r="I644" s="612"/>
      <c r="J644" s="627" t="s">
        <v>1191</v>
      </c>
      <c r="K644" s="628" t="s">
        <v>1585</v>
      </c>
      <c r="L644" s="629" t="s">
        <v>4107</v>
      </c>
      <c r="M644" s="630"/>
      <c r="N644" s="670"/>
      <c r="O644" s="629"/>
      <c r="P644" s="629"/>
      <c r="Q644" s="629"/>
      <c r="R644" s="631"/>
      <c r="S644" s="632" t="s">
        <v>41</v>
      </c>
      <c r="T644" s="633" t="s">
        <v>1191</v>
      </c>
      <c r="U644" s="977"/>
      <c r="V644" s="634" t="s">
        <v>1821</v>
      </c>
    </row>
    <row r="645" spans="2:22" outlineLevel="1">
      <c r="B645" s="612" t="s">
        <v>1380</v>
      </c>
      <c r="C645" s="612" t="s">
        <v>1429</v>
      </c>
      <c r="D645" s="612" t="s">
        <v>1431</v>
      </c>
      <c r="E645" s="612" t="s">
        <v>1529</v>
      </c>
      <c r="F645" s="612" t="s">
        <v>1581</v>
      </c>
      <c r="G645" s="612" t="s">
        <v>1584</v>
      </c>
      <c r="H645" s="639" t="s">
        <v>1479</v>
      </c>
      <c r="I645" s="612"/>
      <c r="J645" s="627" t="s">
        <v>1191</v>
      </c>
      <c r="K645" s="628" t="s">
        <v>1586</v>
      </c>
      <c r="L645" s="629" t="s">
        <v>5152</v>
      </c>
      <c r="M645" s="630" t="s">
        <v>1481</v>
      </c>
      <c r="N645" s="670"/>
      <c r="O645" s="629"/>
      <c r="P645" s="629"/>
      <c r="Q645" s="629"/>
      <c r="R645" s="631"/>
      <c r="S645" s="632" t="s">
        <v>41</v>
      </c>
      <c r="T645" s="633" t="s">
        <v>1191</v>
      </c>
      <c r="U645" s="977"/>
      <c r="V645" s="634" t="s">
        <v>1821</v>
      </c>
    </row>
    <row r="646" spans="2:22" ht="24" outlineLevel="1">
      <c r="B646" s="612" t="s">
        <v>1380</v>
      </c>
      <c r="C646" s="612" t="s">
        <v>1429</v>
      </c>
      <c r="D646" s="612" t="s">
        <v>1431</v>
      </c>
      <c r="E646" s="612" t="s">
        <v>1529</v>
      </c>
      <c r="F646" s="612" t="s">
        <v>1581</v>
      </c>
      <c r="G646" s="612" t="s">
        <v>1587</v>
      </c>
      <c r="H646" s="612"/>
      <c r="I646" s="612"/>
      <c r="J646" s="627" t="s">
        <v>1195</v>
      </c>
      <c r="K646" s="628" t="s">
        <v>1588</v>
      </c>
      <c r="L646" s="629" t="s">
        <v>4328</v>
      </c>
      <c r="M646" s="630" t="s">
        <v>1382</v>
      </c>
      <c r="N646" s="1119" t="s">
        <v>9069</v>
      </c>
      <c r="O646" s="629" t="s">
        <v>1191</v>
      </c>
      <c r="P646" s="629" t="s">
        <v>41</v>
      </c>
      <c r="Q646" s="629" t="s">
        <v>1382</v>
      </c>
      <c r="R646" s="782" t="s">
        <v>9098</v>
      </c>
      <c r="S646" s="632" t="s">
        <v>41</v>
      </c>
      <c r="T646" s="633" t="s">
        <v>1195</v>
      </c>
      <c r="U646" s="977" t="s">
        <v>1195</v>
      </c>
      <c r="V646" s="634" t="s">
        <v>1821</v>
      </c>
    </row>
    <row r="647" spans="2:22" outlineLevel="1">
      <c r="B647" s="612" t="s">
        <v>1380</v>
      </c>
      <c r="C647" s="612" t="s">
        <v>1429</v>
      </c>
      <c r="D647" s="612" t="s">
        <v>1431</v>
      </c>
      <c r="E647" s="612" t="s">
        <v>1529</v>
      </c>
      <c r="F647" s="612" t="s">
        <v>1581</v>
      </c>
      <c r="G647" s="612" t="s">
        <v>1587</v>
      </c>
      <c r="H647" s="612" t="s">
        <v>1589</v>
      </c>
      <c r="I647" s="612"/>
      <c r="J647" s="627" t="s">
        <v>1176</v>
      </c>
      <c r="K647" s="628" t="s">
        <v>1590</v>
      </c>
      <c r="L647" s="629" t="s">
        <v>4329</v>
      </c>
      <c r="M647" s="630" t="s">
        <v>1382</v>
      </c>
      <c r="N647" s="1119" t="s">
        <v>5615</v>
      </c>
      <c r="O647" s="629" t="s">
        <v>1176</v>
      </c>
      <c r="P647" s="629" t="s">
        <v>41</v>
      </c>
      <c r="Q647" s="629" t="s">
        <v>1382</v>
      </c>
      <c r="R647" s="782" t="s">
        <v>8508</v>
      </c>
      <c r="S647" s="632" t="s">
        <v>41</v>
      </c>
      <c r="T647" s="633" t="s">
        <v>1176</v>
      </c>
      <c r="U647" s="977" t="s">
        <v>1176</v>
      </c>
      <c r="V647" s="634" t="s">
        <v>1821</v>
      </c>
    </row>
    <row r="648" spans="2:22" outlineLevel="1">
      <c r="B648" s="612" t="s">
        <v>1380</v>
      </c>
      <c r="C648" s="612" t="s">
        <v>1429</v>
      </c>
      <c r="D648" s="612" t="s">
        <v>1431</v>
      </c>
      <c r="E648" s="612" t="s">
        <v>1529</v>
      </c>
      <c r="F648" s="612" t="s">
        <v>1581</v>
      </c>
      <c r="G648" s="612" t="s">
        <v>1587</v>
      </c>
      <c r="H648" s="612" t="s">
        <v>1589</v>
      </c>
      <c r="I648" s="612" t="s">
        <v>1386</v>
      </c>
      <c r="J648" s="627" t="s">
        <v>1176</v>
      </c>
      <c r="K648" s="628" t="s">
        <v>1591</v>
      </c>
      <c r="L648" s="629" t="s">
        <v>4298</v>
      </c>
      <c r="M648" s="664" t="s">
        <v>1784</v>
      </c>
      <c r="N648" s="670" t="s">
        <v>5616</v>
      </c>
      <c r="O648" s="629" t="s">
        <v>1176</v>
      </c>
      <c r="P648" s="629" t="s">
        <v>41</v>
      </c>
      <c r="Q648" s="629" t="s">
        <v>5743</v>
      </c>
      <c r="R648" s="631" t="s">
        <v>8509</v>
      </c>
      <c r="S648" s="632" t="s">
        <v>41</v>
      </c>
      <c r="T648" s="633" t="s">
        <v>1176</v>
      </c>
      <c r="U648" s="977" t="s">
        <v>1176</v>
      </c>
      <c r="V648" s="634" t="s">
        <v>1821</v>
      </c>
    </row>
    <row r="649" spans="2:22" outlineLevel="1">
      <c r="B649" s="612" t="s">
        <v>1380</v>
      </c>
      <c r="C649" s="612" t="s">
        <v>1429</v>
      </c>
      <c r="D649" s="612" t="s">
        <v>1431</v>
      </c>
      <c r="E649" s="612" t="s">
        <v>1529</v>
      </c>
      <c r="F649" s="612" t="s">
        <v>1581</v>
      </c>
      <c r="G649" s="612" t="s">
        <v>1587</v>
      </c>
      <c r="H649" s="612" t="s">
        <v>1592</v>
      </c>
      <c r="I649" s="612"/>
      <c r="J649" s="627" t="s">
        <v>1191</v>
      </c>
      <c r="K649" s="628" t="s">
        <v>1593</v>
      </c>
      <c r="L649" s="629" t="s">
        <v>4108</v>
      </c>
      <c r="M649" s="630"/>
      <c r="N649" s="670"/>
      <c r="O649" s="629"/>
      <c r="P649" s="629"/>
      <c r="Q649" s="629"/>
      <c r="R649" s="631"/>
      <c r="S649" s="632" t="s">
        <v>1821</v>
      </c>
      <c r="T649" s="633" t="s">
        <v>1821</v>
      </c>
      <c r="U649" s="977" t="s">
        <v>1821</v>
      </c>
      <c r="V649" s="634" t="s">
        <v>1821</v>
      </c>
    </row>
    <row r="650" spans="2:22" outlineLevel="1">
      <c r="B650" s="612" t="s">
        <v>1380</v>
      </c>
      <c r="C650" s="612" t="s">
        <v>1429</v>
      </c>
      <c r="D650" s="612" t="s">
        <v>1431</v>
      </c>
      <c r="E650" s="612" t="s">
        <v>1529</v>
      </c>
      <c r="F650" s="612" t="s">
        <v>1581</v>
      </c>
      <c r="G650" s="612" t="s">
        <v>1587</v>
      </c>
      <c r="H650" s="612" t="s">
        <v>1594</v>
      </c>
      <c r="I650" s="612"/>
      <c r="J650" s="627" t="s">
        <v>1191</v>
      </c>
      <c r="K650" s="628" t="s">
        <v>1595</v>
      </c>
      <c r="L650" s="629" t="s">
        <v>4109</v>
      </c>
      <c r="M650" s="630"/>
      <c r="N650" s="670"/>
      <c r="O650" s="629"/>
      <c r="P650" s="629"/>
      <c r="Q650" s="629"/>
      <c r="R650" s="631"/>
      <c r="S650" s="632" t="s">
        <v>1821</v>
      </c>
      <c r="T650" s="633" t="s">
        <v>1821</v>
      </c>
      <c r="U650" s="977" t="s">
        <v>1821</v>
      </c>
      <c r="V650" s="634" t="s">
        <v>1821</v>
      </c>
    </row>
    <row r="651" spans="2:22" ht="36" outlineLevel="1">
      <c r="B651" s="612" t="s">
        <v>1380</v>
      </c>
      <c r="C651" s="612" t="s">
        <v>1429</v>
      </c>
      <c r="D651" s="612" t="s">
        <v>1431</v>
      </c>
      <c r="E651" s="612" t="s">
        <v>1529</v>
      </c>
      <c r="F651" s="612" t="s">
        <v>1581</v>
      </c>
      <c r="G651" s="612" t="s">
        <v>1587</v>
      </c>
      <c r="H651" s="612" t="s">
        <v>1596</v>
      </c>
      <c r="I651" s="612"/>
      <c r="J651" s="627" t="s">
        <v>1176</v>
      </c>
      <c r="K651" s="628" t="s">
        <v>1368</v>
      </c>
      <c r="L651" s="629" t="s">
        <v>4110</v>
      </c>
      <c r="M651" s="630"/>
      <c r="N651" s="670" t="s">
        <v>8788</v>
      </c>
      <c r="O651" s="629" t="s">
        <v>1176</v>
      </c>
      <c r="P651" s="642" t="s">
        <v>2937</v>
      </c>
      <c r="Q651" s="629" t="s">
        <v>790</v>
      </c>
      <c r="R651" s="631" t="s">
        <v>9099</v>
      </c>
      <c r="S651" s="632" t="s">
        <v>1368</v>
      </c>
      <c r="T651" s="633" t="s">
        <v>1176</v>
      </c>
      <c r="U651" s="977" t="s">
        <v>1176</v>
      </c>
      <c r="V651" s="634" t="s">
        <v>4110</v>
      </c>
    </row>
    <row r="652" spans="2:22" outlineLevel="1">
      <c r="B652" s="612" t="s">
        <v>1380</v>
      </c>
      <c r="C652" s="612" t="s">
        <v>1429</v>
      </c>
      <c r="D652" s="612" t="s">
        <v>1431</v>
      </c>
      <c r="E652" s="612" t="s">
        <v>1529</v>
      </c>
      <c r="F652" s="612" t="s">
        <v>1581</v>
      </c>
      <c r="G652" s="612" t="s">
        <v>1587</v>
      </c>
      <c r="H652" s="612" t="s">
        <v>1597</v>
      </c>
      <c r="I652" s="612"/>
      <c r="J652" s="627" t="s">
        <v>1191</v>
      </c>
      <c r="K652" s="628" t="s">
        <v>1598</v>
      </c>
      <c r="L652" s="629" t="s">
        <v>4111</v>
      </c>
      <c r="M652" s="630" t="s">
        <v>1599</v>
      </c>
      <c r="N652" s="670"/>
      <c r="O652" s="629"/>
      <c r="P652" s="629"/>
      <c r="Q652" s="629"/>
      <c r="R652" s="631"/>
      <c r="S652" s="632" t="s">
        <v>8655</v>
      </c>
      <c r="T652" s="633" t="s">
        <v>1191</v>
      </c>
      <c r="U652" s="977" t="s">
        <v>1821</v>
      </c>
      <c r="V652" s="634" t="s">
        <v>8658</v>
      </c>
    </row>
    <row r="653" spans="2:22" outlineLevel="1">
      <c r="B653" s="612" t="s">
        <v>1380</v>
      </c>
      <c r="C653" s="612" t="s">
        <v>1429</v>
      </c>
      <c r="D653" s="612" t="s">
        <v>1431</v>
      </c>
      <c r="E653" s="612" t="s">
        <v>1529</v>
      </c>
      <c r="F653" s="612" t="s">
        <v>1581</v>
      </c>
      <c r="G653" s="612" t="s">
        <v>1587</v>
      </c>
      <c r="H653" s="612" t="s">
        <v>1600</v>
      </c>
      <c r="I653" s="612"/>
      <c r="J653" s="627" t="s">
        <v>1191</v>
      </c>
      <c r="K653" s="628" t="s">
        <v>1601</v>
      </c>
      <c r="L653" s="629" t="s">
        <v>4112</v>
      </c>
      <c r="M653" s="630"/>
      <c r="N653" s="670"/>
      <c r="O653" s="629"/>
      <c r="P653" s="629"/>
      <c r="Q653" s="629"/>
      <c r="R653" s="631"/>
      <c r="S653" s="632" t="s">
        <v>8656</v>
      </c>
      <c r="T653" s="633" t="s">
        <v>1191</v>
      </c>
      <c r="U653" s="977" t="s">
        <v>1821</v>
      </c>
      <c r="V653" s="634" t="s">
        <v>8657</v>
      </c>
    </row>
    <row r="654" spans="2:22" outlineLevel="1">
      <c r="B654" s="612" t="s">
        <v>1380</v>
      </c>
      <c r="C654" s="612" t="s">
        <v>1429</v>
      </c>
      <c r="D654" s="612" t="s">
        <v>1431</v>
      </c>
      <c r="E654" s="612" t="s">
        <v>1529</v>
      </c>
      <c r="F654" s="612" t="s">
        <v>1581</v>
      </c>
      <c r="G654" s="612" t="s">
        <v>1587</v>
      </c>
      <c r="H654" s="612"/>
      <c r="I654" s="612"/>
      <c r="J654" s="627" t="s">
        <v>1195</v>
      </c>
      <c r="K654" s="628" t="s">
        <v>6342</v>
      </c>
      <c r="L654" s="629" t="s">
        <v>4330</v>
      </c>
      <c r="M654" s="630" t="s">
        <v>1382</v>
      </c>
      <c r="N654" s="670"/>
      <c r="O654" s="629"/>
      <c r="P654" s="629"/>
      <c r="Q654" s="629"/>
      <c r="R654" s="641"/>
      <c r="S654" s="632" t="s">
        <v>1821</v>
      </c>
      <c r="T654" s="633" t="s">
        <v>1821</v>
      </c>
      <c r="U654" s="977" t="s">
        <v>1821</v>
      </c>
      <c r="V654" s="634" t="s">
        <v>1821</v>
      </c>
    </row>
    <row r="655" spans="2:22" outlineLevel="1">
      <c r="B655" s="612" t="s">
        <v>1380</v>
      </c>
      <c r="C655" s="612" t="s">
        <v>1429</v>
      </c>
      <c r="D655" s="612" t="s">
        <v>1431</v>
      </c>
      <c r="E655" s="612" t="s">
        <v>1529</v>
      </c>
      <c r="F655" s="612" t="s">
        <v>1581</v>
      </c>
      <c r="G655" s="612" t="s">
        <v>1587</v>
      </c>
      <c r="H655" s="612" t="s">
        <v>1589</v>
      </c>
      <c r="I655" s="612"/>
      <c r="J655" s="627" t="s">
        <v>1176</v>
      </c>
      <c r="K655" s="628" t="s">
        <v>6343</v>
      </c>
      <c r="L655" s="629" t="s">
        <v>4331</v>
      </c>
      <c r="M655" s="630" t="s">
        <v>1382</v>
      </c>
      <c r="N655" s="670"/>
      <c r="O655" s="629"/>
      <c r="P655" s="629"/>
      <c r="Q655" s="629"/>
      <c r="R655" s="631"/>
      <c r="S655" s="632" t="s">
        <v>1821</v>
      </c>
      <c r="T655" s="633" t="s">
        <v>1821</v>
      </c>
      <c r="U655" s="977" t="s">
        <v>1821</v>
      </c>
      <c r="V655" s="634" t="s">
        <v>1821</v>
      </c>
    </row>
    <row r="656" spans="2:22" outlineLevel="1">
      <c r="B656" s="612" t="s">
        <v>1380</v>
      </c>
      <c r="C656" s="612" t="s">
        <v>1429</v>
      </c>
      <c r="D656" s="612" t="s">
        <v>1431</v>
      </c>
      <c r="E656" s="612" t="s">
        <v>1529</v>
      </c>
      <c r="F656" s="612" t="s">
        <v>1581</v>
      </c>
      <c r="G656" s="612" t="s">
        <v>1587</v>
      </c>
      <c r="H656" s="612" t="s">
        <v>1589</v>
      </c>
      <c r="I656" s="612" t="s">
        <v>1386</v>
      </c>
      <c r="J656" s="627" t="s">
        <v>1176</v>
      </c>
      <c r="K656" s="628" t="s">
        <v>6344</v>
      </c>
      <c r="L656" s="629" t="s">
        <v>4299</v>
      </c>
      <c r="M656" s="664" t="s">
        <v>1791</v>
      </c>
      <c r="N656" s="670"/>
      <c r="O656" s="629"/>
      <c r="P656" s="629"/>
      <c r="Q656" s="629"/>
      <c r="R656" s="631"/>
      <c r="S656" s="632" t="s">
        <v>1821</v>
      </c>
      <c r="T656" s="633" t="s">
        <v>1821</v>
      </c>
      <c r="U656" s="977" t="s">
        <v>1821</v>
      </c>
      <c r="V656" s="634" t="s">
        <v>1821</v>
      </c>
    </row>
    <row r="657" spans="2:22" outlineLevel="1">
      <c r="B657" s="612" t="s">
        <v>1380</v>
      </c>
      <c r="C657" s="612" t="s">
        <v>1429</v>
      </c>
      <c r="D657" s="612" t="s">
        <v>1431</v>
      </c>
      <c r="E657" s="612" t="s">
        <v>1529</v>
      </c>
      <c r="F657" s="612" t="s">
        <v>1581</v>
      </c>
      <c r="G657" s="612" t="s">
        <v>1587</v>
      </c>
      <c r="H657" s="612" t="s">
        <v>1592</v>
      </c>
      <c r="I657" s="612"/>
      <c r="J657" s="627" t="s">
        <v>1191</v>
      </c>
      <c r="K657" s="628" t="s">
        <v>1603</v>
      </c>
      <c r="L657" s="629" t="s">
        <v>4113</v>
      </c>
      <c r="M657" s="630"/>
      <c r="N657" s="670"/>
      <c r="O657" s="629"/>
      <c r="P657" s="629"/>
      <c r="Q657" s="629"/>
      <c r="R657" s="631"/>
      <c r="S657" s="632" t="s">
        <v>1821</v>
      </c>
      <c r="T657" s="633" t="s">
        <v>1821</v>
      </c>
      <c r="U657" s="977" t="s">
        <v>1821</v>
      </c>
      <c r="V657" s="634" t="s">
        <v>1821</v>
      </c>
    </row>
    <row r="658" spans="2:22" outlineLevel="1">
      <c r="B658" s="612" t="s">
        <v>1380</v>
      </c>
      <c r="C658" s="612" t="s">
        <v>1429</v>
      </c>
      <c r="D658" s="612" t="s">
        <v>1431</v>
      </c>
      <c r="E658" s="612" t="s">
        <v>1529</v>
      </c>
      <c r="F658" s="612" t="s">
        <v>1581</v>
      </c>
      <c r="G658" s="612" t="s">
        <v>1587</v>
      </c>
      <c r="H658" s="612" t="s">
        <v>1594</v>
      </c>
      <c r="I658" s="612"/>
      <c r="J658" s="627" t="s">
        <v>1191</v>
      </c>
      <c r="K658" s="628" t="s">
        <v>1604</v>
      </c>
      <c r="L658" s="629" t="s">
        <v>4114</v>
      </c>
      <c r="M658" s="630"/>
      <c r="N658" s="670"/>
      <c r="O658" s="629"/>
      <c r="P658" s="629"/>
      <c r="Q658" s="629"/>
      <c r="R658" s="631"/>
      <c r="S658" s="632" t="s">
        <v>1821</v>
      </c>
      <c r="T658" s="633" t="s">
        <v>1821</v>
      </c>
      <c r="U658" s="977" t="s">
        <v>1821</v>
      </c>
      <c r="V658" s="634" t="s">
        <v>1821</v>
      </c>
    </row>
    <row r="659" spans="2:22" outlineLevel="1">
      <c r="B659" s="612" t="s">
        <v>1380</v>
      </c>
      <c r="C659" s="612" t="s">
        <v>1429</v>
      </c>
      <c r="D659" s="612" t="s">
        <v>1431</v>
      </c>
      <c r="E659" s="612" t="s">
        <v>1529</v>
      </c>
      <c r="F659" s="612" t="s">
        <v>1581</v>
      </c>
      <c r="G659" s="612" t="s">
        <v>1587</v>
      </c>
      <c r="H659" s="612" t="s">
        <v>1596</v>
      </c>
      <c r="I659" s="612"/>
      <c r="J659" s="627" t="s">
        <v>1176</v>
      </c>
      <c r="K659" s="628" t="s">
        <v>1605</v>
      </c>
      <c r="L659" s="629" t="s">
        <v>4300</v>
      </c>
      <c r="M659" s="630"/>
      <c r="N659" s="670"/>
      <c r="O659" s="629"/>
      <c r="P659" s="642"/>
      <c r="Q659" s="629"/>
      <c r="R659" s="631"/>
      <c r="S659" s="632" t="s">
        <v>1821</v>
      </c>
      <c r="T659" s="633" t="s">
        <v>1821</v>
      </c>
      <c r="U659" s="977" t="s">
        <v>1821</v>
      </c>
      <c r="V659" s="634" t="s">
        <v>1821</v>
      </c>
    </row>
    <row r="660" spans="2:22" outlineLevel="1">
      <c r="B660" s="612" t="s">
        <v>1380</v>
      </c>
      <c r="C660" s="612" t="s">
        <v>1429</v>
      </c>
      <c r="D660" s="612" t="s">
        <v>1431</v>
      </c>
      <c r="E660" s="612" t="s">
        <v>1529</v>
      </c>
      <c r="F660" s="612" t="s">
        <v>1581</v>
      </c>
      <c r="G660" s="612" t="s">
        <v>1587</v>
      </c>
      <c r="H660" s="612" t="s">
        <v>1597</v>
      </c>
      <c r="I660" s="612"/>
      <c r="J660" s="627" t="s">
        <v>1191</v>
      </c>
      <c r="K660" s="628" t="s">
        <v>1606</v>
      </c>
      <c r="L660" s="629" t="s">
        <v>4115</v>
      </c>
      <c r="M660" s="630" t="s">
        <v>1607</v>
      </c>
      <c r="N660" s="670"/>
      <c r="O660" s="629"/>
      <c r="P660" s="629"/>
      <c r="Q660" s="629"/>
      <c r="R660" s="631"/>
      <c r="S660" s="632" t="s">
        <v>1821</v>
      </c>
      <c r="T660" s="633" t="s">
        <v>1821</v>
      </c>
      <c r="U660" s="977" t="s">
        <v>1821</v>
      </c>
      <c r="V660" s="634" t="s">
        <v>1821</v>
      </c>
    </row>
    <row r="661" spans="2:22" outlineLevel="1">
      <c r="B661" s="612" t="s">
        <v>1380</v>
      </c>
      <c r="C661" s="612" t="s">
        <v>1429</v>
      </c>
      <c r="D661" s="612" t="s">
        <v>1431</v>
      </c>
      <c r="E661" s="612" t="s">
        <v>1529</v>
      </c>
      <c r="F661" s="612" t="s">
        <v>1581</v>
      </c>
      <c r="G661" s="612" t="s">
        <v>1587</v>
      </c>
      <c r="H661" s="612" t="s">
        <v>1600</v>
      </c>
      <c r="I661" s="612"/>
      <c r="J661" s="627" t="s">
        <v>1191</v>
      </c>
      <c r="K661" s="628" t="s">
        <v>1608</v>
      </c>
      <c r="L661" s="629" t="s">
        <v>4116</v>
      </c>
      <c r="M661" s="630"/>
      <c r="N661" s="670"/>
      <c r="O661" s="629"/>
      <c r="P661" s="629"/>
      <c r="Q661" s="629"/>
      <c r="R661" s="631"/>
      <c r="S661" s="632" t="s">
        <v>1821</v>
      </c>
      <c r="T661" s="633" t="s">
        <v>1821</v>
      </c>
      <c r="U661" s="977" t="s">
        <v>1821</v>
      </c>
      <c r="V661" s="634" t="s">
        <v>1821</v>
      </c>
    </row>
    <row r="662" spans="2:22" ht="24" outlineLevel="1">
      <c r="B662" s="612" t="s">
        <v>1380</v>
      </c>
      <c r="C662" s="612" t="s">
        <v>1429</v>
      </c>
      <c r="D662" s="612" t="s">
        <v>1431</v>
      </c>
      <c r="E662" s="612" t="s">
        <v>1529</v>
      </c>
      <c r="F662" s="612" t="s">
        <v>1609</v>
      </c>
      <c r="G662" s="612"/>
      <c r="H662" s="612"/>
      <c r="I662" s="612"/>
      <c r="J662" s="627" t="s">
        <v>1176</v>
      </c>
      <c r="K662" s="628" t="s">
        <v>1610</v>
      </c>
      <c r="L662" s="629" t="s">
        <v>4332</v>
      </c>
      <c r="M662" s="630" t="s">
        <v>1382</v>
      </c>
      <c r="N662" s="1119" t="s">
        <v>9070</v>
      </c>
      <c r="O662" s="629" t="s">
        <v>1191</v>
      </c>
      <c r="P662" s="629" t="s">
        <v>41</v>
      </c>
      <c r="Q662" s="629" t="s">
        <v>1382</v>
      </c>
      <c r="R662" s="782" t="s">
        <v>9100</v>
      </c>
      <c r="S662" s="632" t="s">
        <v>41</v>
      </c>
      <c r="T662" s="633" t="s">
        <v>1176</v>
      </c>
      <c r="U662" s="977" t="s">
        <v>1176</v>
      </c>
      <c r="V662" s="634" t="s">
        <v>1821</v>
      </c>
    </row>
    <row r="663" spans="2:22" ht="60" outlineLevel="1">
      <c r="B663" s="612" t="s">
        <v>1380</v>
      </c>
      <c r="C663" s="612" t="s">
        <v>1429</v>
      </c>
      <c r="D663" s="612" t="s">
        <v>1431</v>
      </c>
      <c r="E663" s="612" t="s">
        <v>1529</v>
      </c>
      <c r="F663" s="612" t="s">
        <v>1609</v>
      </c>
      <c r="G663" s="612" t="s">
        <v>1583</v>
      </c>
      <c r="H663" s="612"/>
      <c r="I663" s="612"/>
      <c r="J663" s="627" t="s">
        <v>1176</v>
      </c>
      <c r="K663" s="628" t="s">
        <v>1366</v>
      </c>
      <c r="L663" s="629" t="s">
        <v>4117</v>
      </c>
      <c r="M663" s="630"/>
      <c r="N663" s="670" t="s">
        <v>8777</v>
      </c>
      <c r="O663" s="629" t="s">
        <v>1176</v>
      </c>
      <c r="P663" s="642" t="s">
        <v>2928</v>
      </c>
      <c r="Q663" s="629" t="s">
        <v>790</v>
      </c>
      <c r="R663" s="631" t="s">
        <v>9120</v>
      </c>
      <c r="S663" s="632" t="s">
        <v>1366</v>
      </c>
      <c r="T663" s="633" t="s">
        <v>1176</v>
      </c>
      <c r="U663" s="977" t="s">
        <v>1176</v>
      </c>
      <c r="V663" s="634" t="s">
        <v>4117</v>
      </c>
    </row>
    <row r="664" spans="2:22" outlineLevel="1">
      <c r="B664" s="612" t="s">
        <v>1380</v>
      </c>
      <c r="C664" s="612" t="s">
        <v>1429</v>
      </c>
      <c r="D664" s="612" t="s">
        <v>1431</v>
      </c>
      <c r="E664" s="612" t="s">
        <v>1529</v>
      </c>
      <c r="F664" s="612" t="s">
        <v>1609</v>
      </c>
      <c r="G664" s="612" t="s">
        <v>1584</v>
      </c>
      <c r="H664" s="612"/>
      <c r="I664" s="612"/>
      <c r="J664" s="627" t="s">
        <v>1191</v>
      </c>
      <c r="K664" s="628" t="s">
        <v>1611</v>
      </c>
      <c r="L664" s="629" t="s">
        <v>4107</v>
      </c>
      <c r="M664" s="630"/>
      <c r="N664" s="670"/>
      <c r="O664" s="629"/>
      <c r="P664" s="629"/>
      <c r="Q664" s="629"/>
      <c r="R664" s="631"/>
      <c r="S664" s="632" t="s">
        <v>1611</v>
      </c>
      <c r="T664" s="633" t="s">
        <v>1191</v>
      </c>
      <c r="U664" s="977"/>
      <c r="V664" s="634" t="s">
        <v>4107</v>
      </c>
    </row>
    <row r="665" spans="2:22" outlineLevel="1">
      <c r="B665" s="612" t="s">
        <v>1380</v>
      </c>
      <c r="C665" s="612" t="s">
        <v>1429</v>
      </c>
      <c r="D665" s="612" t="s">
        <v>1431</v>
      </c>
      <c r="E665" s="612" t="s">
        <v>1529</v>
      </c>
      <c r="F665" s="612" t="s">
        <v>1609</v>
      </c>
      <c r="G665" s="612" t="s">
        <v>1584</v>
      </c>
      <c r="H665" s="639" t="s">
        <v>1479</v>
      </c>
      <c r="I665" s="612"/>
      <c r="J665" s="627" t="s">
        <v>1191</v>
      </c>
      <c r="K665" s="628" t="s">
        <v>1612</v>
      </c>
      <c r="L665" s="629" t="s">
        <v>5152</v>
      </c>
      <c r="M665" s="630" t="s">
        <v>1481</v>
      </c>
      <c r="N665" s="670"/>
      <c r="O665" s="629"/>
      <c r="P665" s="629"/>
      <c r="Q665" s="629"/>
      <c r="R665" s="631"/>
      <c r="S665" s="632" t="s">
        <v>1612</v>
      </c>
      <c r="T665" s="633" t="s">
        <v>1191</v>
      </c>
      <c r="U665" s="977"/>
      <c r="V665" s="634" t="s">
        <v>7513</v>
      </c>
    </row>
    <row r="666" spans="2:22" outlineLevel="1">
      <c r="B666" s="612" t="s">
        <v>1380</v>
      </c>
      <c r="C666" s="612" t="s">
        <v>1429</v>
      </c>
      <c r="D666" s="612" t="s">
        <v>1431</v>
      </c>
      <c r="E666" s="612" t="s">
        <v>1529</v>
      </c>
      <c r="F666" s="612" t="s">
        <v>1609</v>
      </c>
      <c r="G666" s="612" t="s">
        <v>1613</v>
      </c>
      <c r="H666" s="612"/>
      <c r="I666" s="612"/>
      <c r="J666" s="627" t="s">
        <v>1191</v>
      </c>
      <c r="K666" s="628" t="s">
        <v>1614</v>
      </c>
      <c r="L666" s="629" t="s">
        <v>4333</v>
      </c>
      <c r="M666" s="630" t="s">
        <v>1382</v>
      </c>
      <c r="N666" s="670"/>
      <c r="O666" s="629"/>
      <c r="P666" s="629"/>
      <c r="Q666" s="629"/>
      <c r="R666" s="631"/>
      <c r="S666" s="632" t="s">
        <v>1821</v>
      </c>
      <c r="T666" s="633" t="s">
        <v>1821</v>
      </c>
      <c r="U666" s="977" t="s">
        <v>1821</v>
      </c>
      <c r="V666" s="634" t="s">
        <v>1821</v>
      </c>
    </row>
    <row r="667" spans="2:22" outlineLevel="1">
      <c r="B667" s="612" t="s">
        <v>1380</v>
      </c>
      <c r="C667" s="612" t="s">
        <v>1429</v>
      </c>
      <c r="D667" s="612" t="s">
        <v>1431</v>
      </c>
      <c r="E667" s="612" t="s">
        <v>1529</v>
      </c>
      <c r="F667" s="612" t="s">
        <v>1609</v>
      </c>
      <c r="G667" s="612" t="s">
        <v>1613</v>
      </c>
      <c r="H667" s="612" t="s">
        <v>1615</v>
      </c>
      <c r="I667" s="612"/>
      <c r="J667" s="627" t="s">
        <v>1176</v>
      </c>
      <c r="K667" s="628" t="s">
        <v>1616</v>
      </c>
      <c r="L667" s="629" t="s">
        <v>4118</v>
      </c>
      <c r="M667" s="630"/>
      <c r="N667" s="670"/>
      <c r="O667" s="629"/>
      <c r="P667" s="629"/>
      <c r="Q667" s="629"/>
      <c r="R667" s="631"/>
      <c r="S667" s="632" t="s">
        <v>1821</v>
      </c>
      <c r="T667" s="633" t="s">
        <v>1821</v>
      </c>
      <c r="U667" s="977" t="s">
        <v>1821</v>
      </c>
      <c r="V667" s="634" t="s">
        <v>1821</v>
      </c>
    </row>
    <row r="668" spans="2:22" outlineLevel="1">
      <c r="B668" s="612" t="s">
        <v>1380</v>
      </c>
      <c r="C668" s="612" t="s">
        <v>1429</v>
      </c>
      <c r="D668" s="612" t="s">
        <v>1431</v>
      </c>
      <c r="E668" s="612" t="s">
        <v>1529</v>
      </c>
      <c r="F668" s="612" t="s">
        <v>1609</v>
      </c>
      <c r="G668" s="612" t="s">
        <v>1613</v>
      </c>
      <c r="H668" s="612" t="s">
        <v>1398</v>
      </c>
      <c r="I668" s="612"/>
      <c r="J668" s="627" t="s">
        <v>1176</v>
      </c>
      <c r="K668" s="628" t="s">
        <v>1617</v>
      </c>
      <c r="L668" s="629" t="s">
        <v>4119</v>
      </c>
      <c r="M668" s="630" t="s">
        <v>1618</v>
      </c>
      <c r="N668" s="670"/>
      <c r="O668" s="629"/>
      <c r="P668" s="629"/>
      <c r="Q668" s="629"/>
      <c r="R668" s="631"/>
      <c r="S668" s="632" t="s">
        <v>1821</v>
      </c>
      <c r="T668" s="633" t="s">
        <v>1821</v>
      </c>
      <c r="U668" s="977" t="s">
        <v>1821</v>
      </c>
      <c r="V668" s="634" t="s">
        <v>1821</v>
      </c>
    </row>
    <row r="669" spans="2:22" outlineLevel="1">
      <c r="B669" s="612" t="s">
        <v>1380</v>
      </c>
      <c r="C669" s="612" t="s">
        <v>1429</v>
      </c>
      <c r="D669" s="612" t="s">
        <v>1431</v>
      </c>
      <c r="E669" s="612" t="s">
        <v>1529</v>
      </c>
      <c r="F669" s="612" t="s">
        <v>1609</v>
      </c>
      <c r="G669" s="612" t="s">
        <v>1613</v>
      </c>
      <c r="H669" s="612" t="s">
        <v>1619</v>
      </c>
      <c r="I669" s="612"/>
      <c r="J669" s="627" t="s">
        <v>1191</v>
      </c>
      <c r="K669" s="628" t="s">
        <v>1620</v>
      </c>
      <c r="L669" s="629" t="s">
        <v>4120</v>
      </c>
      <c r="M669" s="630"/>
      <c r="N669" s="670"/>
      <c r="O669" s="629"/>
      <c r="P669" s="629"/>
      <c r="Q669" s="629"/>
      <c r="R669" s="631"/>
      <c r="S669" s="632" t="s">
        <v>1821</v>
      </c>
      <c r="T669" s="633" t="s">
        <v>1821</v>
      </c>
      <c r="U669" s="977" t="s">
        <v>1821</v>
      </c>
      <c r="V669" s="634" t="s">
        <v>1821</v>
      </c>
    </row>
    <row r="670" spans="2:22" outlineLevel="1">
      <c r="B670" s="612" t="s">
        <v>1380</v>
      </c>
      <c r="C670" s="612" t="s">
        <v>1429</v>
      </c>
      <c r="D670" s="612" t="s">
        <v>1431</v>
      </c>
      <c r="E670" s="612" t="s">
        <v>1529</v>
      </c>
      <c r="F670" s="612" t="s">
        <v>1609</v>
      </c>
      <c r="G670" s="612" t="s">
        <v>1613</v>
      </c>
      <c r="H670" s="612" t="s">
        <v>1621</v>
      </c>
      <c r="I670" s="612"/>
      <c r="J670" s="627" t="s">
        <v>1176</v>
      </c>
      <c r="K670" s="628" t="s">
        <v>1622</v>
      </c>
      <c r="L670" s="629" t="s">
        <v>4121</v>
      </c>
      <c r="M670" s="630" t="s">
        <v>1284</v>
      </c>
      <c r="N670" s="670"/>
      <c r="O670" s="629"/>
      <c r="P670" s="629"/>
      <c r="Q670" s="629"/>
      <c r="R670" s="631"/>
      <c r="S670" s="632" t="s">
        <v>1821</v>
      </c>
      <c r="T670" s="633" t="s">
        <v>1821</v>
      </c>
      <c r="U670" s="977" t="s">
        <v>1821</v>
      </c>
      <c r="V670" s="634" t="s">
        <v>1821</v>
      </c>
    </row>
    <row r="671" spans="2:22" outlineLevel="1">
      <c r="B671" s="612" t="s">
        <v>1380</v>
      </c>
      <c r="C671" s="612" t="s">
        <v>1429</v>
      </c>
      <c r="D671" s="612" t="s">
        <v>1431</v>
      </c>
      <c r="E671" s="612" t="s">
        <v>1529</v>
      </c>
      <c r="F671" s="612" t="s">
        <v>1609</v>
      </c>
      <c r="G671" s="612" t="s">
        <v>1613</v>
      </c>
      <c r="H671" s="612" t="s">
        <v>1623</v>
      </c>
      <c r="I671" s="612"/>
      <c r="J671" s="627" t="s">
        <v>1191</v>
      </c>
      <c r="K671" s="628" t="s">
        <v>1624</v>
      </c>
      <c r="L671" s="629" t="s">
        <v>4122</v>
      </c>
      <c r="M671" s="630"/>
      <c r="N671" s="670"/>
      <c r="O671" s="629"/>
      <c r="P671" s="629"/>
      <c r="Q671" s="629"/>
      <c r="R671" s="631"/>
      <c r="S671" s="632" t="s">
        <v>1821</v>
      </c>
      <c r="T671" s="633" t="s">
        <v>1821</v>
      </c>
      <c r="U671" s="977" t="s">
        <v>1821</v>
      </c>
      <c r="V671" s="634" t="s">
        <v>1821</v>
      </c>
    </row>
    <row r="672" spans="2:22" outlineLevel="1">
      <c r="B672" s="612" t="s">
        <v>1380</v>
      </c>
      <c r="C672" s="612" t="s">
        <v>1429</v>
      </c>
      <c r="D672" s="612" t="s">
        <v>1431</v>
      </c>
      <c r="E672" s="612" t="s">
        <v>1529</v>
      </c>
      <c r="F672" s="612" t="s">
        <v>1609</v>
      </c>
      <c r="G672" s="612" t="s">
        <v>1613</v>
      </c>
      <c r="H672" s="612" t="s">
        <v>1625</v>
      </c>
      <c r="I672" s="612"/>
      <c r="J672" s="627" t="s">
        <v>1176</v>
      </c>
      <c r="K672" s="628" t="s">
        <v>1626</v>
      </c>
      <c r="L672" s="629" t="s">
        <v>4123</v>
      </c>
      <c r="M672" s="630"/>
      <c r="N672" s="670"/>
      <c r="O672" s="629"/>
      <c r="P672" s="629"/>
      <c r="Q672" s="629"/>
      <c r="R672" s="631"/>
      <c r="S672" s="632" t="s">
        <v>1821</v>
      </c>
      <c r="T672" s="633" t="s">
        <v>1821</v>
      </c>
      <c r="U672" s="977" t="s">
        <v>1821</v>
      </c>
      <c r="V672" s="634" t="s">
        <v>1821</v>
      </c>
    </row>
    <row r="673" spans="2:22" outlineLevel="1">
      <c r="B673" s="612" t="s">
        <v>1380</v>
      </c>
      <c r="C673" s="612" t="s">
        <v>1429</v>
      </c>
      <c r="D673" s="612" t="s">
        <v>1431</v>
      </c>
      <c r="E673" s="612" t="s">
        <v>1529</v>
      </c>
      <c r="F673" s="612" t="s">
        <v>6465</v>
      </c>
      <c r="G673" s="612"/>
      <c r="H673" s="612"/>
      <c r="I673" s="612"/>
      <c r="J673" s="627" t="s">
        <v>1191</v>
      </c>
      <c r="K673" s="628" t="s">
        <v>6411</v>
      </c>
      <c r="L673" s="629" t="s">
        <v>6466</v>
      </c>
      <c r="M673" s="630" t="s">
        <v>1382</v>
      </c>
      <c r="N673" s="670"/>
      <c r="O673" s="629"/>
      <c r="P673" s="629"/>
      <c r="Q673" s="629"/>
      <c r="R673" s="631"/>
      <c r="S673" s="632" t="s">
        <v>7407</v>
      </c>
      <c r="T673" s="633" t="s">
        <v>1191</v>
      </c>
      <c r="U673" s="977" t="s">
        <v>1821</v>
      </c>
      <c r="V673" s="634" t="s">
        <v>8685</v>
      </c>
    </row>
    <row r="674" spans="2:22" outlineLevel="1">
      <c r="B674" s="612" t="s">
        <v>1380</v>
      </c>
      <c r="C674" s="612" t="s">
        <v>1429</v>
      </c>
      <c r="D674" s="612" t="s">
        <v>1431</v>
      </c>
      <c r="E674" s="612" t="s">
        <v>1529</v>
      </c>
      <c r="F674" s="612" t="s">
        <v>6465</v>
      </c>
      <c r="G674" s="612" t="s">
        <v>1390</v>
      </c>
      <c r="H674" s="612"/>
      <c r="I674" s="612"/>
      <c r="J674" s="627" t="s">
        <v>1195</v>
      </c>
      <c r="K674" s="628" t="s">
        <v>6412</v>
      </c>
      <c r="L674" s="629" t="s">
        <v>4152</v>
      </c>
      <c r="M674" s="630"/>
      <c r="N674" s="670"/>
      <c r="O674" s="629"/>
      <c r="P674" s="629"/>
      <c r="Q674" s="629"/>
      <c r="R674" s="631"/>
      <c r="S674" s="632" t="s">
        <v>1821</v>
      </c>
      <c r="T674" s="633" t="s">
        <v>1821</v>
      </c>
      <c r="U674" s="977" t="s">
        <v>1821</v>
      </c>
      <c r="V674" s="634" t="s">
        <v>1821</v>
      </c>
    </row>
    <row r="675" spans="2:22" outlineLevel="1">
      <c r="B675" s="612" t="s">
        <v>1380</v>
      </c>
      <c r="C675" s="612" t="s">
        <v>1429</v>
      </c>
      <c r="D675" s="612" t="s">
        <v>1431</v>
      </c>
      <c r="E675" s="612" t="s">
        <v>1529</v>
      </c>
      <c r="F675" s="612" t="s">
        <v>6465</v>
      </c>
      <c r="G675" s="612" t="s">
        <v>1450</v>
      </c>
      <c r="H675" s="612"/>
      <c r="I675" s="612"/>
      <c r="J675" s="627" t="s">
        <v>1195</v>
      </c>
      <c r="K675" s="628" t="s">
        <v>6413</v>
      </c>
      <c r="L675" s="629" t="s">
        <v>4312</v>
      </c>
      <c r="M675" s="630"/>
      <c r="N675" s="1124"/>
      <c r="O675" s="629"/>
      <c r="P675" s="629"/>
      <c r="Q675" s="629"/>
      <c r="R675" s="631"/>
      <c r="S675" s="632" t="s">
        <v>7408</v>
      </c>
      <c r="T675" s="633" t="s">
        <v>1195</v>
      </c>
      <c r="U675" s="977" t="s">
        <v>1821</v>
      </c>
      <c r="V675" s="634" t="s">
        <v>8686</v>
      </c>
    </row>
    <row r="676" spans="2:22" outlineLevel="1">
      <c r="B676" s="612" t="s">
        <v>1380</v>
      </c>
      <c r="C676" s="612" t="s">
        <v>1429</v>
      </c>
      <c r="D676" s="612" t="s">
        <v>1431</v>
      </c>
      <c r="E676" s="612" t="s">
        <v>1529</v>
      </c>
      <c r="F676" s="612" t="s">
        <v>6465</v>
      </c>
      <c r="G676" s="612" t="s">
        <v>1450</v>
      </c>
      <c r="H676" s="639" t="s">
        <v>1452</v>
      </c>
      <c r="I676" s="612"/>
      <c r="J676" s="627" t="s">
        <v>1176</v>
      </c>
      <c r="K676" s="628" t="s">
        <v>6414</v>
      </c>
      <c r="L676" s="629" t="s">
        <v>4424</v>
      </c>
      <c r="M676" s="630" t="s">
        <v>1454</v>
      </c>
      <c r="N676" s="1125"/>
      <c r="O676" s="640"/>
      <c r="P676" s="640"/>
      <c r="Q676" s="640"/>
      <c r="R676" s="661"/>
      <c r="S676" s="655" t="s">
        <v>7409</v>
      </c>
      <c r="T676" s="662" t="s">
        <v>1176</v>
      </c>
      <c r="U676" s="983" t="s">
        <v>1821</v>
      </c>
      <c r="V676" s="663" t="s">
        <v>8687</v>
      </c>
    </row>
    <row r="677" spans="2:22" outlineLevel="1">
      <c r="B677" s="612" t="s">
        <v>1380</v>
      </c>
      <c r="C677" s="612" t="s">
        <v>1429</v>
      </c>
      <c r="D677" s="612" t="s">
        <v>1431</v>
      </c>
      <c r="E677" s="612" t="s">
        <v>1529</v>
      </c>
      <c r="F677" s="612" t="s">
        <v>6465</v>
      </c>
      <c r="G677" s="612" t="s">
        <v>1396</v>
      </c>
      <c r="H677" s="612"/>
      <c r="I677" s="612"/>
      <c r="J677" s="627" t="s">
        <v>1191</v>
      </c>
      <c r="K677" s="628" t="s">
        <v>6415</v>
      </c>
      <c r="L677" s="629" t="s">
        <v>4153</v>
      </c>
      <c r="M677" s="630"/>
      <c r="N677" s="1124"/>
      <c r="O677" s="629"/>
      <c r="P677" s="629"/>
      <c r="Q677" s="629"/>
      <c r="R677" s="631"/>
      <c r="S677" s="632" t="s">
        <v>7410</v>
      </c>
      <c r="T677" s="633" t="s">
        <v>1191</v>
      </c>
      <c r="U677" s="977" t="s">
        <v>1821</v>
      </c>
      <c r="V677" s="634" t="s">
        <v>8688</v>
      </c>
    </row>
    <row r="678" spans="2:22" outlineLevel="1">
      <c r="B678" s="612" t="s">
        <v>1380</v>
      </c>
      <c r="C678" s="612" t="s">
        <v>1429</v>
      </c>
      <c r="D678" s="612" t="s">
        <v>1431</v>
      </c>
      <c r="E678" s="612" t="s">
        <v>1529</v>
      </c>
      <c r="F678" s="612" t="s">
        <v>6465</v>
      </c>
      <c r="G678" s="612" t="s">
        <v>1650</v>
      </c>
      <c r="H678" s="612"/>
      <c r="I678" s="612"/>
      <c r="J678" s="627" t="s">
        <v>1191</v>
      </c>
      <c r="K678" s="628" t="s">
        <v>6416</v>
      </c>
      <c r="L678" s="629" t="s">
        <v>4449</v>
      </c>
      <c r="M678" s="630" t="s">
        <v>1652</v>
      </c>
      <c r="N678" s="670"/>
      <c r="O678" s="629"/>
      <c r="P678" s="629"/>
      <c r="Q678" s="629"/>
      <c r="R678" s="631"/>
      <c r="S678" s="632" t="s">
        <v>1821</v>
      </c>
      <c r="T678" s="633" t="s">
        <v>1821</v>
      </c>
      <c r="U678" s="977" t="s">
        <v>1821</v>
      </c>
      <c r="V678" s="634" t="s">
        <v>1821</v>
      </c>
    </row>
    <row r="679" spans="2:22" outlineLevel="1">
      <c r="B679" s="612" t="s">
        <v>1380</v>
      </c>
      <c r="C679" s="612" t="s">
        <v>1429</v>
      </c>
      <c r="D679" s="612" t="s">
        <v>1431</v>
      </c>
      <c r="E679" s="612" t="s">
        <v>1529</v>
      </c>
      <c r="F679" s="612" t="s">
        <v>6465</v>
      </c>
      <c r="G679" s="612" t="s">
        <v>1463</v>
      </c>
      <c r="H679" s="612"/>
      <c r="I679" s="612"/>
      <c r="J679" s="627" t="s">
        <v>1191</v>
      </c>
      <c r="K679" s="628" t="s">
        <v>6417</v>
      </c>
      <c r="L679" s="629" t="s">
        <v>4154</v>
      </c>
      <c r="M679" s="630"/>
      <c r="N679" s="670"/>
      <c r="O679" s="629"/>
      <c r="P679" s="629"/>
      <c r="Q679" s="629"/>
      <c r="R679" s="631"/>
      <c r="S679" s="632" t="s">
        <v>1821</v>
      </c>
      <c r="T679" s="633" t="s">
        <v>1821</v>
      </c>
      <c r="U679" s="977" t="s">
        <v>1821</v>
      </c>
      <c r="V679" s="634" t="s">
        <v>1821</v>
      </c>
    </row>
    <row r="680" spans="2:22" outlineLevel="1">
      <c r="B680" s="612" t="s">
        <v>1380</v>
      </c>
      <c r="C680" s="612" t="s">
        <v>1429</v>
      </c>
      <c r="D680" s="612" t="s">
        <v>1431</v>
      </c>
      <c r="E680" s="612" t="s">
        <v>1529</v>
      </c>
      <c r="F680" s="612" t="s">
        <v>6465</v>
      </c>
      <c r="G680" s="612" t="s">
        <v>1653</v>
      </c>
      <c r="H680" s="612"/>
      <c r="I680" s="612"/>
      <c r="J680" s="627" t="s">
        <v>1191</v>
      </c>
      <c r="K680" s="628" t="s">
        <v>6418</v>
      </c>
      <c r="L680" s="629" t="s">
        <v>4403</v>
      </c>
      <c r="M680" s="630" t="s">
        <v>1382</v>
      </c>
      <c r="N680" s="670"/>
      <c r="O680" s="629"/>
      <c r="P680" s="629"/>
      <c r="Q680" s="629"/>
      <c r="R680" s="631"/>
      <c r="S680" s="632" t="s">
        <v>41</v>
      </c>
      <c r="T680" s="633" t="s">
        <v>1191</v>
      </c>
      <c r="U680" s="977" t="s">
        <v>1821</v>
      </c>
      <c r="V680" s="634" t="s">
        <v>1821</v>
      </c>
    </row>
    <row r="681" spans="2:22" outlineLevel="1">
      <c r="B681" s="612" t="s">
        <v>1380</v>
      </c>
      <c r="C681" s="612" t="s">
        <v>1429</v>
      </c>
      <c r="D681" s="612" t="s">
        <v>1431</v>
      </c>
      <c r="E681" s="612" t="s">
        <v>1529</v>
      </c>
      <c r="F681" s="612" t="s">
        <v>6465</v>
      </c>
      <c r="G681" s="612" t="s">
        <v>1653</v>
      </c>
      <c r="H681" s="612" t="s">
        <v>1390</v>
      </c>
      <c r="I681" s="612"/>
      <c r="J681" s="627" t="s">
        <v>1191</v>
      </c>
      <c r="K681" s="628" t="s">
        <v>6419</v>
      </c>
      <c r="L681" s="629" t="s">
        <v>4155</v>
      </c>
      <c r="M681" s="630"/>
      <c r="N681" s="670"/>
      <c r="O681" s="629"/>
      <c r="P681" s="629"/>
      <c r="Q681" s="629"/>
      <c r="R681" s="631"/>
      <c r="S681" s="632" t="s">
        <v>7411</v>
      </c>
      <c r="T681" s="633" t="s">
        <v>1191</v>
      </c>
      <c r="U681" s="977" t="s">
        <v>1821</v>
      </c>
      <c r="V681" s="634" t="s">
        <v>8689</v>
      </c>
    </row>
    <row r="682" spans="2:22" outlineLevel="1">
      <c r="B682" s="612" t="s">
        <v>1380</v>
      </c>
      <c r="C682" s="612" t="s">
        <v>1429</v>
      </c>
      <c r="D682" s="612" t="s">
        <v>1431</v>
      </c>
      <c r="E682" s="612" t="s">
        <v>1529</v>
      </c>
      <c r="F682" s="612" t="s">
        <v>6465</v>
      </c>
      <c r="G682" s="612" t="s">
        <v>1653</v>
      </c>
      <c r="H682" s="612" t="s">
        <v>1390</v>
      </c>
      <c r="I682" s="639" t="s">
        <v>1452</v>
      </c>
      <c r="J682" s="627" t="s">
        <v>1191</v>
      </c>
      <c r="K682" s="628" t="s">
        <v>6420</v>
      </c>
      <c r="L682" s="629" t="s">
        <v>4421</v>
      </c>
      <c r="M682" s="630" t="s">
        <v>1454</v>
      </c>
      <c r="N682" s="670"/>
      <c r="O682" s="629"/>
      <c r="P682" s="629"/>
      <c r="Q682" s="629"/>
      <c r="R682" s="631"/>
      <c r="S682" s="632" t="s">
        <v>7412</v>
      </c>
      <c r="T682" s="633" t="s">
        <v>1176</v>
      </c>
      <c r="U682" s="977" t="s">
        <v>1821</v>
      </c>
      <c r="V682" s="634" t="s">
        <v>8690</v>
      </c>
    </row>
    <row r="683" spans="2:22" outlineLevel="1">
      <c r="B683" s="612" t="s">
        <v>1380</v>
      </c>
      <c r="C683" s="612" t="s">
        <v>1429</v>
      </c>
      <c r="D683" s="612" t="s">
        <v>1431</v>
      </c>
      <c r="E683" s="612" t="s">
        <v>1529</v>
      </c>
      <c r="F683" s="612" t="s">
        <v>6465</v>
      </c>
      <c r="G683" s="612" t="s">
        <v>1653</v>
      </c>
      <c r="H683" s="612" t="s">
        <v>1657</v>
      </c>
      <c r="I683" s="612"/>
      <c r="J683" s="627" t="s">
        <v>1191</v>
      </c>
      <c r="K683" s="628" t="s">
        <v>6421</v>
      </c>
      <c r="L683" s="629" t="s">
        <v>4454</v>
      </c>
      <c r="M683" s="630"/>
      <c r="N683" s="670"/>
      <c r="O683" s="629"/>
      <c r="P683" s="629"/>
      <c r="Q683" s="629"/>
      <c r="R683" s="631"/>
      <c r="S683" s="632" t="s">
        <v>7413</v>
      </c>
      <c r="T683" s="633" t="s">
        <v>1191</v>
      </c>
      <c r="U683" s="977" t="s">
        <v>1821</v>
      </c>
      <c r="V683" s="634" t="s">
        <v>8691</v>
      </c>
    </row>
    <row r="684" spans="2:22" outlineLevel="1">
      <c r="B684" s="612" t="s">
        <v>1380</v>
      </c>
      <c r="C684" s="612" t="s">
        <v>1429</v>
      </c>
      <c r="D684" s="612" t="s">
        <v>1431</v>
      </c>
      <c r="E684" s="612" t="s">
        <v>1529</v>
      </c>
      <c r="F684" s="612" t="s">
        <v>6465</v>
      </c>
      <c r="G684" s="612" t="s">
        <v>1659</v>
      </c>
      <c r="H684" s="612"/>
      <c r="I684" s="612"/>
      <c r="J684" s="627" t="s">
        <v>1195</v>
      </c>
      <c r="K684" s="628" t="s">
        <v>6422</v>
      </c>
      <c r="L684" s="629" t="s">
        <v>4156</v>
      </c>
      <c r="M684" s="630" t="s">
        <v>1382</v>
      </c>
      <c r="N684" s="670"/>
      <c r="O684" s="629"/>
      <c r="P684" s="629"/>
      <c r="Q684" s="629"/>
      <c r="R684" s="631"/>
      <c r="S684" s="632" t="s">
        <v>1821</v>
      </c>
      <c r="T684" s="633" t="s">
        <v>1821</v>
      </c>
      <c r="U684" s="977" t="s">
        <v>1821</v>
      </c>
      <c r="V684" s="634" t="s">
        <v>1821</v>
      </c>
    </row>
    <row r="685" spans="2:22" outlineLevel="1">
      <c r="B685" s="612" t="s">
        <v>1380</v>
      </c>
      <c r="C685" s="612" t="s">
        <v>1429</v>
      </c>
      <c r="D685" s="612" t="s">
        <v>1431</v>
      </c>
      <c r="E685" s="612" t="s">
        <v>1529</v>
      </c>
      <c r="F685" s="612" t="s">
        <v>6465</v>
      </c>
      <c r="G685" s="612" t="s">
        <v>1659</v>
      </c>
      <c r="H685" s="612" t="s">
        <v>1661</v>
      </c>
      <c r="I685" s="612"/>
      <c r="J685" s="627" t="s">
        <v>1191</v>
      </c>
      <c r="K685" s="628" t="s">
        <v>6423</v>
      </c>
      <c r="L685" s="629" t="s">
        <v>4562</v>
      </c>
      <c r="M685" s="630"/>
      <c r="N685" s="670"/>
      <c r="O685" s="629"/>
      <c r="P685" s="629"/>
      <c r="Q685" s="629"/>
      <c r="R685" s="631"/>
      <c r="S685" s="632" t="s">
        <v>1821</v>
      </c>
      <c r="T685" s="633" t="s">
        <v>1821</v>
      </c>
      <c r="U685" s="977" t="s">
        <v>1821</v>
      </c>
      <c r="V685" s="634" t="s">
        <v>1821</v>
      </c>
    </row>
    <row r="686" spans="2:22" outlineLevel="1">
      <c r="B686" s="612" t="s">
        <v>1380</v>
      </c>
      <c r="C686" s="612" t="s">
        <v>1429</v>
      </c>
      <c r="D686" s="612" t="s">
        <v>1431</v>
      </c>
      <c r="E686" s="612" t="s">
        <v>1529</v>
      </c>
      <c r="F686" s="612" t="s">
        <v>6465</v>
      </c>
      <c r="G686" s="612" t="s">
        <v>1659</v>
      </c>
      <c r="H686" s="612" t="s">
        <v>1663</v>
      </c>
      <c r="I686" s="612"/>
      <c r="J686" s="627" t="s">
        <v>1191</v>
      </c>
      <c r="K686" s="628" t="s">
        <v>6424</v>
      </c>
      <c r="L686" s="629" t="s">
        <v>4411</v>
      </c>
      <c r="M686" s="630"/>
      <c r="N686" s="670"/>
      <c r="O686" s="629"/>
      <c r="P686" s="629"/>
      <c r="Q686" s="629"/>
      <c r="R686" s="631"/>
      <c r="S686" s="632" t="s">
        <v>1821</v>
      </c>
      <c r="T686" s="633" t="s">
        <v>1821</v>
      </c>
      <c r="U686" s="977" t="s">
        <v>1821</v>
      </c>
      <c r="V686" s="634" t="s">
        <v>1821</v>
      </c>
    </row>
    <row r="687" spans="2:22" outlineLevel="1">
      <c r="B687" s="612" t="s">
        <v>1380</v>
      </c>
      <c r="C687" s="612" t="s">
        <v>1429</v>
      </c>
      <c r="D687" s="612" t="s">
        <v>1431</v>
      </c>
      <c r="E687" s="612" t="s">
        <v>1529</v>
      </c>
      <c r="F687" s="612" t="s">
        <v>6465</v>
      </c>
      <c r="G687" s="612" t="s">
        <v>1659</v>
      </c>
      <c r="H687" s="612" t="s">
        <v>1398</v>
      </c>
      <c r="I687" s="612"/>
      <c r="J687" s="627" t="s">
        <v>1191</v>
      </c>
      <c r="K687" s="628" t="s">
        <v>6425</v>
      </c>
      <c r="L687" s="629" t="s">
        <v>4412</v>
      </c>
      <c r="M687" s="630" t="s">
        <v>1666</v>
      </c>
      <c r="N687" s="670"/>
      <c r="O687" s="629"/>
      <c r="P687" s="629"/>
      <c r="Q687" s="629"/>
      <c r="R687" s="631"/>
      <c r="S687" s="632" t="s">
        <v>1821</v>
      </c>
      <c r="T687" s="633" t="s">
        <v>1821</v>
      </c>
      <c r="U687" s="977" t="s">
        <v>1821</v>
      </c>
      <c r="V687" s="634" t="s">
        <v>1821</v>
      </c>
    </row>
    <row r="688" spans="2:22" outlineLevel="1">
      <c r="B688" s="612" t="s">
        <v>1380</v>
      </c>
      <c r="C688" s="612" t="s">
        <v>1429</v>
      </c>
      <c r="D688" s="612" t="s">
        <v>1431</v>
      </c>
      <c r="E688" s="612" t="s">
        <v>1529</v>
      </c>
      <c r="F688" s="612" t="s">
        <v>6465</v>
      </c>
      <c r="G688" s="612" t="s">
        <v>1659</v>
      </c>
      <c r="H688" s="612" t="s">
        <v>1667</v>
      </c>
      <c r="I688" s="612"/>
      <c r="J688" s="627" t="s">
        <v>1191</v>
      </c>
      <c r="K688" s="628" t="s">
        <v>6426</v>
      </c>
      <c r="L688" s="629" t="s">
        <v>4346</v>
      </c>
      <c r="M688" s="630" t="s">
        <v>1382</v>
      </c>
      <c r="N688" s="670"/>
      <c r="O688" s="629"/>
      <c r="P688" s="629"/>
      <c r="Q688" s="629"/>
      <c r="R688" s="631"/>
      <c r="S688" s="632" t="s">
        <v>1821</v>
      </c>
      <c r="T688" s="633" t="s">
        <v>1821</v>
      </c>
      <c r="U688" s="977" t="s">
        <v>1821</v>
      </c>
      <c r="V688" s="634" t="s">
        <v>1821</v>
      </c>
    </row>
    <row r="689" spans="2:22" outlineLevel="1">
      <c r="B689" s="612" t="s">
        <v>1380</v>
      </c>
      <c r="C689" s="612" t="s">
        <v>1429</v>
      </c>
      <c r="D689" s="612" t="s">
        <v>1431</v>
      </c>
      <c r="E689" s="612" t="s">
        <v>1529</v>
      </c>
      <c r="F689" s="612" t="s">
        <v>6465</v>
      </c>
      <c r="G689" s="612" t="s">
        <v>1659</v>
      </c>
      <c r="H689" s="612" t="s">
        <v>1667</v>
      </c>
      <c r="I689" s="612" t="s">
        <v>1669</v>
      </c>
      <c r="J689" s="627" t="s">
        <v>1176</v>
      </c>
      <c r="K689" s="628" t="s">
        <v>6427</v>
      </c>
      <c r="L689" s="629" t="s">
        <v>4347</v>
      </c>
      <c r="M689" s="630"/>
      <c r="N689" s="670"/>
      <c r="O689" s="629"/>
      <c r="P689" s="629"/>
      <c r="Q689" s="629"/>
      <c r="R689" s="631"/>
      <c r="S689" s="632" t="s">
        <v>1821</v>
      </c>
      <c r="T689" s="633" t="s">
        <v>1821</v>
      </c>
      <c r="U689" s="977" t="s">
        <v>1821</v>
      </c>
      <c r="V689" s="634" t="s">
        <v>1821</v>
      </c>
    </row>
    <row r="690" spans="2:22" outlineLevel="1">
      <c r="B690" s="612" t="s">
        <v>1380</v>
      </c>
      <c r="C690" s="612" t="s">
        <v>1429</v>
      </c>
      <c r="D690" s="612" t="s">
        <v>1431</v>
      </c>
      <c r="E690" s="612" t="s">
        <v>1529</v>
      </c>
      <c r="F690" s="612" t="s">
        <v>6465</v>
      </c>
      <c r="G690" s="612" t="s">
        <v>1659</v>
      </c>
      <c r="H690" s="612" t="s">
        <v>1671</v>
      </c>
      <c r="I690" s="612"/>
      <c r="J690" s="627" t="s">
        <v>1191</v>
      </c>
      <c r="K690" s="628" t="s">
        <v>6428</v>
      </c>
      <c r="L690" s="629" t="s">
        <v>4348</v>
      </c>
      <c r="M690" s="630" t="s">
        <v>1382</v>
      </c>
      <c r="N690" s="670"/>
      <c r="O690" s="629"/>
      <c r="P690" s="629"/>
      <c r="Q690" s="629"/>
      <c r="R690" s="631"/>
      <c r="S690" s="632" t="s">
        <v>1821</v>
      </c>
      <c r="T690" s="633" t="s">
        <v>1821</v>
      </c>
      <c r="U690" s="977" t="s">
        <v>1821</v>
      </c>
      <c r="V690" s="634" t="s">
        <v>1821</v>
      </c>
    </row>
    <row r="691" spans="2:22" outlineLevel="1">
      <c r="B691" s="612" t="s">
        <v>1380</v>
      </c>
      <c r="C691" s="612" t="s">
        <v>1429</v>
      </c>
      <c r="D691" s="612" t="s">
        <v>1431</v>
      </c>
      <c r="E691" s="612" t="s">
        <v>1529</v>
      </c>
      <c r="F691" s="612" t="s">
        <v>6465</v>
      </c>
      <c r="G691" s="612" t="s">
        <v>1659</v>
      </c>
      <c r="H691" s="612" t="s">
        <v>1671</v>
      </c>
      <c r="I691" s="612" t="s">
        <v>1669</v>
      </c>
      <c r="J691" s="627" t="s">
        <v>1176</v>
      </c>
      <c r="K691" s="628" t="s">
        <v>6429</v>
      </c>
      <c r="L691" s="629" t="s">
        <v>4349</v>
      </c>
      <c r="M691" s="630"/>
      <c r="N691" s="670"/>
      <c r="O691" s="629"/>
      <c r="P691" s="629"/>
      <c r="Q691" s="629"/>
      <c r="R691" s="631"/>
      <c r="S691" s="632" t="s">
        <v>1821</v>
      </c>
      <c r="T691" s="633" t="s">
        <v>1821</v>
      </c>
      <c r="U691" s="977" t="s">
        <v>1821</v>
      </c>
      <c r="V691" s="634" t="s">
        <v>1821</v>
      </c>
    </row>
    <row r="692" spans="2:22" outlineLevel="1">
      <c r="B692" s="612" t="s">
        <v>1380</v>
      </c>
      <c r="C692" s="612" t="s">
        <v>1429</v>
      </c>
      <c r="D692" s="612" t="s">
        <v>1431</v>
      </c>
      <c r="E692" s="612" t="s">
        <v>1529</v>
      </c>
      <c r="F692" s="612" t="s">
        <v>6465</v>
      </c>
      <c r="G692" s="612" t="s">
        <v>1659</v>
      </c>
      <c r="H692" s="612" t="s">
        <v>1674</v>
      </c>
      <c r="I692" s="612"/>
      <c r="J692" s="627" t="s">
        <v>1191</v>
      </c>
      <c r="K692" s="628" t="s">
        <v>6430</v>
      </c>
      <c r="L692" s="629" t="s">
        <v>4350</v>
      </c>
      <c r="M692" s="630" t="s">
        <v>1382</v>
      </c>
      <c r="N692" s="670"/>
      <c r="O692" s="629"/>
      <c r="P692" s="629"/>
      <c r="Q692" s="629"/>
      <c r="R692" s="631"/>
      <c r="S692" s="632" t="s">
        <v>1821</v>
      </c>
      <c r="T692" s="633" t="s">
        <v>1821</v>
      </c>
      <c r="U692" s="977" t="s">
        <v>1821</v>
      </c>
      <c r="V692" s="634" t="s">
        <v>1821</v>
      </c>
    </row>
    <row r="693" spans="2:22" outlineLevel="1">
      <c r="B693" s="612" t="s">
        <v>1380</v>
      </c>
      <c r="C693" s="612" t="s">
        <v>1429</v>
      </c>
      <c r="D693" s="612" t="s">
        <v>1431</v>
      </c>
      <c r="E693" s="612" t="s">
        <v>1529</v>
      </c>
      <c r="F693" s="612" t="s">
        <v>6465</v>
      </c>
      <c r="G693" s="612" t="s">
        <v>1659</v>
      </c>
      <c r="H693" s="612" t="s">
        <v>1674</v>
      </c>
      <c r="I693" s="612" t="s">
        <v>1564</v>
      </c>
      <c r="J693" s="627" t="s">
        <v>1176</v>
      </c>
      <c r="K693" s="628" t="s">
        <v>6431</v>
      </c>
      <c r="L693" s="629" t="s">
        <v>4351</v>
      </c>
      <c r="M693" s="630"/>
      <c r="N693" s="670"/>
      <c r="O693" s="629"/>
      <c r="P693" s="629"/>
      <c r="Q693" s="629"/>
      <c r="R693" s="631"/>
      <c r="S693" s="632" t="s">
        <v>1821</v>
      </c>
      <c r="T693" s="633" t="s">
        <v>1821</v>
      </c>
      <c r="U693" s="977" t="s">
        <v>1821</v>
      </c>
      <c r="V693" s="634" t="s">
        <v>1821</v>
      </c>
    </row>
    <row r="694" spans="2:22" outlineLevel="1">
      <c r="B694" s="612" t="s">
        <v>1380</v>
      </c>
      <c r="C694" s="612" t="s">
        <v>1429</v>
      </c>
      <c r="D694" s="612" t="s">
        <v>1431</v>
      </c>
      <c r="E694" s="612" t="s">
        <v>1529</v>
      </c>
      <c r="F694" s="612" t="s">
        <v>6465</v>
      </c>
      <c r="G694" s="612" t="s">
        <v>1677</v>
      </c>
      <c r="H694" s="612"/>
      <c r="I694" s="612"/>
      <c r="J694" s="627" t="s">
        <v>1191</v>
      </c>
      <c r="K694" s="628" t="s">
        <v>6432</v>
      </c>
      <c r="L694" s="629" t="s">
        <v>4157</v>
      </c>
      <c r="M694" s="630" t="s">
        <v>1382</v>
      </c>
      <c r="N694" s="1124"/>
      <c r="O694" s="629"/>
      <c r="P694" s="629"/>
      <c r="Q694" s="629"/>
      <c r="R694" s="631"/>
      <c r="S694" s="632" t="s">
        <v>7414</v>
      </c>
      <c r="T694" s="633" t="s">
        <v>1191</v>
      </c>
      <c r="U694" s="977" t="s">
        <v>1821</v>
      </c>
      <c r="V694" s="634" t="s">
        <v>8671</v>
      </c>
    </row>
    <row r="695" spans="2:22" outlineLevel="1">
      <c r="B695" s="612" t="s">
        <v>1380</v>
      </c>
      <c r="C695" s="612" t="s">
        <v>1429</v>
      </c>
      <c r="D695" s="612" t="s">
        <v>1431</v>
      </c>
      <c r="E695" s="612" t="s">
        <v>1529</v>
      </c>
      <c r="F695" s="612" t="s">
        <v>6465</v>
      </c>
      <c r="G695" s="612" t="s">
        <v>1677</v>
      </c>
      <c r="H695" s="612" t="s">
        <v>1679</v>
      </c>
      <c r="I695" s="612"/>
      <c r="J695" s="627" t="s">
        <v>1191</v>
      </c>
      <c r="K695" s="628" t="s">
        <v>6433</v>
      </c>
      <c r="L695" s="629" t="s">
        <v>4413</v>
      </c>
      <c r="M695" s="630"/>
      <c r="N695" s="1125"/>
      <c r="O695" s="640"/>
      <c r="P695" s="640"/>
      <c r="Q695" s="640"/>
      <c r="R695" s="631"/>
      <c r="S695" s="632" t="s">
        <v>7415</v>
      </c>
      <c r="T695" s="633" t="s">
        <v>1191</v>
      </c>
      <c r="U695" s="977" t="s">
        <v>1821</v>
      </c>
      <c r="V695" s="634" t="s">
        <v>8672</v>
      </c>
    </row>
    <row r="696" spans="2:22" outlineLevel="1">
      <c r="B696" s="612" t="s">
        <v>1380</v>
      </c>
      <c r="C696" s="612" t="s">
        <v>1429</v>
      </c>
      <c r="D696" s="612" t="s">
        <v>1431</v>
      </c>
      <c r="E696" s="612" t="s">
        <v>1529</v>
      </c>
      <c r="F696" s="612" t="s">
        <v>6465</v>
      </c>
      <c r="G696" s="612" t="s">
        <v>1677</v>
      </c>
      <c r="H696" s="612" t="s">
        <v>1681</v>
      </c>
      <c r="I696" s="612"/>
      <c r="J696" s="627" t="s">
        <v>1191</v>
      </c>
      <c r="K696" s="628" t="s">
        <v>6434</v>
      </c>
      <c r="L696" s="629" t="s">
        <v>4414</v>
      </c>
      <c r="M696" s="630"/>
      <c r="N696" s="1125"/>
      <c r="O696" s="640"/>
      <c r="P696" s="640"/>
      <c r="Q696" s="640"/>
      <c r="R696" s="631"/>
      <c r="S696" s="632" t="s">
        <v>7416</v>
      </c>
      <c r="T696" s="633" t="s">
        <v>1191</v>
      </c>
      <c r="U696" s="977" t="s">
        <v>1821</v>
      </c>
      <c r="V696" s="634" t="s">
        <v>8675</v>
      </c>
    </row>
    <row r="697" spans="2:22" outlineLevel="1">
      <c r="B697" s="612" t="s">
        <v>1380</v>
      </c>
      <c r="C697" s="612" t="s">
        <v>1429</v>
      </c>
      <c r="D697" s="612" t="s">
        <v>1431</v>
      </c>
      <c r="E697" s="612" t="s">
        <v>1529</v>
      </c>
      <c r="F697" s="612" t="s">
        <v>6465</v>
      </c>
      <c r="G697" s="612" t="s">
        <v>1677</v>
      </c>
      <c r="H697" s="612" t="s">
        <v>1683</v>
      </c>
      <c r="I697" s="612"/>
      <c r="J697" s="627" t="s">
        <v>1191</v>
      </c>
      <c r="K697" s="628" t="s">
        <v>6435</v>
      </c>
      <c r="L697" s="629" t="s">
        <v>4415</v>
      </c>
      <c r="M697" s="630"/>
      <c r="N697" s="1125"/>
      <c r="O697" s="640"/>
      <c r="P697" s="640"/>
      <c r="Q697" s="640"/>
      <c r="R697" s="631"/>
      <c r="S697" s="632" t="s">
        <v>7417</v>
      </c>
      <c r="T697" s="633" t="s">
        <v>1191</v>
      </c>
      <c r="U697" s="977" t="s">
        <v>1821</v>
      </c>
      <c r="V697" s="634" t="s">
        <v>8676</v>
      </c>
    </row>
    <row r="698" spans="2:22" outlineLevel="1">
      <c r="B698" s="612" t="s">
        <v>1380</v>
      </c>
      <c r="C698" s="612" t="s">
        <v>1429</v>
      </c>
      <c r="D698" s="612" t="s">
        <v>1431</v>
      </c>
      <c r="E698" s="612" t="s">
        <v>1529</v>
      </c>
      <c r="F698" s="612" t="s">
        <v>6465</v>
      </c>
      <c r="G698" s="612" t="s">
        <v>1677</v>
      </c>
      <c r="H698" s="612" t="s">
        <v>1685</v>
      </c>
      <c r="I698" s="612"/>
      <c r="J698" s="627" t="s">
        <v>1191</v>
      </c>
      <c r="K698" s="628" t="s">
        <v>6436</v>
      </c>
      <c r="L698" s="629" t="s">
        <v>4416</v>
      </c>
      <c r="M698" s="630"/>
      <c r="N698" s="1125"/>
      <c r="O698" s="640"/>
      <c r="P698" s="640"/>
      <c r="Q698" s="640"/>
      <c r="R698" s="631"/>
      <c r="S698" s="632" t="s">
        <v>7418</v>
      </c>
      <c r="T698" s="633" t="s">
        <v>1191</v>
      </c>
      <c r="U698" s="977" t="s">
        <v>1821</v>
      </c>
      <c r="V698" s="634" t="s">
        <v>8677</v>
      </c>
    </row>
    <row r="699" spans="2:22" outlineLevel="1">
      <c r="B699" s="612" t="s">
        <v>1380</v>
      </c>
      <c r="C699" s="612" t="s">
        <v>1429</v>
      </c>
      <c r="D699" s="612" t="s">
        <v>1431</v>
      </c>
      <c r="E699" s="612" t="s">
        <v>1529</v>
      </c>
      <c r="F699" s="612" t="s">
        <v>6465</v>
      </c>
      <c r="G699" s="612" t="s">
        <v>1677</v>
      </c>
      <c r="H699" s="612" t="s">
        <v>1687</v>
      </c>
      <c r="I699" s="612"/>
      <c r="J699" s="627" t="s">
        <v>1191</v>
      </c>
      <c r="K699" s="628" t="s">
        <v>6437</v>
      </c>
      <c r="L699" s="629" t="s">
        <v>4417</v>
      </c>
      <c r="M699" s="630"/>
      <c r="N699" s="1125"/>
      <c r="O699" s="640"/>
      <c r="P699" s="640"/>
      <c r="Q699" s="640"/>
      <c r="R699" s="631"/>
      <c r="S699" s="632" t="s">
        <v>7419</v>
      </c>
      <c r="T699" s="633" t="s">
        <v>1191</v>
      </c>
      <c r="U699" s="977" t="s">
        <v>1821</v>
      </c>
      <c r="V699" s="634" t="s">
        <v>8678</v>
      </c>
    </row>
    <row r="700" spans="2:22" outlineLevel="1">
      <c r="B700" s="612" t="s">
        <v>1380</v>
      </c>
      <c r="C700" s="612" t="s">
        <v>1429</v>
      </c>
      <c r="D700" s="612" t="s">
        <v>1431</v>
      </c>
      <c r="E700" s="612" t="s">
        <v>1529</v>
      </c>
      <c r="F700" s="612" t="s">
        <v>6465</v>
      </c>
      <c r="G700" s="612" t="s">
        <v>1677</v>
      </c>
      <c r="H700" s="612" t="s">
        <v>1689</v>
      </c>
      <c r="I700" s="612"/>
      <c r="J700" s="627" t="s">
        <v>1176</v>
      </c>
      <c r="K700" s="628" t="s">
        <v>6438</v>
      </c>
      <c r="L700" s="629" t="s">
        <v>4418</v>
      </c>
      <c r="M700" s="630" t="s">
        <v>1515</v>
      </c>
      <c r="N700" s="1125"/>
      <c r="O700" s="640"/>
      <c r="P700" s="640"/>
      <c r="Q700" s="640"/>
      <c r="R700" s="631"/>
      <c r="S700" s="632" t="s">
        <v>7420</v>
      </c>
      <c r="T700" s="633" t="s">
        <v>1176</v>
      </c>
      <c r="U700" s="977" t="s">
        <v>1821</v>
      </c>
      <c r="V700" s="634" t="s">
        <v>8673</v>
      </c>
    </row>
    <row r="701" spans="2:22" outlineLevel="1">
      <c r="B701" s="612" t="s">
        <v>1380</v>
      </c>
      <c r="C701" s="612" t="s">
        <v>1429</v>
      </c>
      <c r="D701" s="612" t="s">
        <v>1431</v>
      </c>
      <c r="E701" s="612" t="s">
        <v>1529</v>
      </c>
      <c r="F701" s="612" t="s">
        <v>6465</v>
      </c>
      <c r="G701" s="612" t="s">
        <v>1677</v>
      </c>
      <c r="H701" s="612" t="s">
        <v>1691</v>
      </c>
      <c r="I701" s="612"/>
      <c r="J701" s="627" t="s">
        <v>1191</v>
      </c>
      <c r="K701" s="628" t="s">
        <v>6439</v>
      </c>
      <c r="L701" s="629" t="s">
        <v>4419</v>
      </c>
      <c r="M701" s="630"/>
      <c r="N701" s="670"/>
      <c r="O701" s="629"/>
      <c r="P701" s="629"/>
      <c r="Q701" s="629"/>
      <c r="R701" s="631"/>
      <c r="S701" s="632" t="s">
        <v>7421</v>
      </c>
      <c r="T701" s="633" t="s">
        <v>1191</v>
      </c>
      <c r="U701" s="977" t="s">
        <v>1821</v>
      </c>
      <c r="V701" s="634" t="s">
        <v>8674</v>
      </c>
    </row>
    <row r="702" spans="2:22" outlineLevel="1">
      <c r="B702" s="612" t="s">
        <v>1380</v>
      </c>
      <c r="C702" s="612" t="s">
        <v>1429</v>
      </c>
      <c r="D702" s="612" t="s">
        <v>1431</v>
      </c>
      <c r="E702" s="612" t="s">
        <v>1529</v>
      </c>
      <c r="F702" s="612" t="s">
        <v>6465</v>
      </c>
      <c r="G702" s="612" t="s">
        <v>1693</v>
      </c>
      <c r="H702" s="612"/>
      <c r="I702" s="612"/>
      <c r="J702" s="627" t="s">
        <v>1191</v>
      </c>
      <c r="K702" s="628" t="s">
        <v>6440</v>
      </c>
      <c r="L702" s="629" t="s">
        <v>4352</v>
      </c>
      <c r="M702" s="630" t="s">
        <v>1382</v>
      </c>
      <c r="N702" s="670"/>
      <c r="O702" s="629"/>
      <c r="P702" s="629"/>
      <c r="Q702" s="629"/>
      <c r="R702" s="631"/>
      <c r="S702" s="632" t="s">
        <v>41</v>
      </c>
      <c r="T702" s="633" t="s">
        <v>1191</v>
      </c>
      <c r="U702" s="977" t="s">
        <v>1821</v>
      </c>
      <c r="V702" s="634" t="s">
        <v>1821</v>
      </c>
    </row>
    <row r="703" spans="2:22" outlineLevel="1">
      <c r="B703" s="612" t="s">
        <v>1380</v>
      </c>
      <c r="C703" s="612" t="s">
        <v>1429</v>
      </c>
      <c r="D703" s="612" t="s">
        <v>1431</v>
      </c>
      <c r="E703" s="612" t="s">
        <v>1529</v>
      </c>
      <c r="F703" s="612" t="s">
        <v>6465</v>
      </c>
      <c r="G703" s="612" t="s">
        <v>1693</v>
      </c>
      <c r="H703" s="612" t="s">
        <v>1564</v>
      </c>
      <c r="I703" s="612"/>
      <c r="J703" s="627" t="s">
        <v>1176</v>
      </c>
      <c r="K703" s="628" t="s">
        <v>6441</v>
      </c>
      <c r="L703" s="629" t="s">
        <v>4353</v>
      </c>
      <c r="M703" s="630"/>
      <c r="N703" s="670"/>
      <c r="O703" s="629"/>
      <c r="P703" s="629"/>
      <c r="Q703" s="629"/>
      <c r="R703" s="631"/>
      <c r="S703" s="632" t="s">
        <v>7422</v>
      </c>
      <c r="T703" s="633" t="s">
        <v>1176</v>
      </c>
      <c r="U703" s="977" t="s">
        <v>1821</v>
      </c>
      <c r="V703" s="634" t="s">
        <v>8679</v>
      </c>
    </row>
    <row r="704" spans="2:22" outlineLevel="1">
      <c r="B704" s="612" t="s">
        <v>1380</v>
      </c>
      <c r="C704" s="612" t="s">
        <v>1429</v>
      </c>
      <c r="D704" s="612" t="s">
        <v>1431</v>
      </c>
      <c r="E704" s="612" t="s">
        <v>1529</v>
      </c>
      <c r="F704" s="612" t="s">
        <v>6465</v>
      </c>
      <c r="G704" s="612" t="s">
        <v>1693</v>
      </c>
      <c r="H704" s="612" t="s">
        <v>1564</v>
      </c>
      <c r="I704" s="639" t="s">
        <v>1452</v>
      </c>
      <c r="J704" s="627" t="s">
        <v>1176</v>
      </c>
      <c r="K704" s="628" t="s">
        <v>6442</v>
      </c>
      <c r="L704" s="629" t="s">
        <v>4420</v>
      </c>
      <c r="M704" s="630"/>
      <c r="N704" s="670"/>
      <c r="O704" s="629"/>
      <c r="P704" s="629"/>
      <c r="Q704" s="629"/>
      <c r="R704" s="631"/>
      <c r="S704" s="632" t="s">
        <v>7423</v>
      </c>
      <c r="T704" s="633" t="s">
        <v>1176</v>
      </c>
      <c r="U704" s="977" t="s">
        <v>1821</v>
      </c>
      <c r="V704" s="634" t="s">
        <v>8680</v>
      </c>
    </row>
    <row r="705" spans="2:22" outlineLevel="1">
      <c r="B705" s="612" t="s">
        <v>1380</v>
      </c>
      <c r="C705" s="612" t="s">
        <v>1429</v>
      </c>
      <c r="D705" s="612" t="s">
        <v>1431</v>
      </c>
      <c r="E705" s="612" t="s">
        <v>1529</v>
      </c>
      <c r="F705" s="612" t="s">
        <v>6465</v>
      </c>
      <c r="G705" s="612" t="s">
        <v>1697</v>
      </c>
      <c r="H705" s="612"/>
      <c r="I705" s="612"/>
      <c r="J705" s="627" t="s">
        <v>1191</v>
      </c>
      <c r="K705" s="628" t="s">
        <v>6443</v>
      </c>
      <c r="L705" s="629" t="s">
        <v>4354</v>
      </c>
      <c r="M705" s="630" t="s">
        <v>1382</v>
      </c>
      <c r="N705" s="670"/>
      <c r="O705" s="629"/>
      <c r="P705" s="629"/>
      <c r="Q705" s="629"/>
      <c r="R705" s="631"/>
      <c r="S705" s="632" t="s">
        <v>41</v>
      </c>
      <c r="T705" s="633" t="s">
        <v>1191</v>
      </c>
      <c r="U705" s="977" t="s">
        <v>1821</v>
      </c>
      <c r="V705" s="634" t="s">
        <v>1821</v>
      </c>
    </row>
    <row r="706" spans="2:22" outlineLevel="1">
      <c r="B706" s="612" t="s">
        <v>1380</v>
      </c>
      <c r="C706" s="612" t="s">
        <v>1429</v>
      </c>
      <c r="D706" s="612" t="s">
        <v>1431</v>
      </c>
      <c r="E706" s="612" t="s">
        <v>1529</v>
      </c>
      <c r="F706" s="612" t="s">
        <v>6465</v>
      </c>
      <c r="G706" s="612" t="s">
        <v>1697</v>
      </c>
      <c r="H706" s="612" t="s">
        <v>1390</v>
      </c>
      <c r="I706" s="612"/>
      <c r="J706" s="627" t="s">
        <v>1176</v>
      </c>
      <c r="K706" s="628" t="s">
        <v>6444</v>
      </c>
      <c r="L706" s="629" t="s">
        <v>4355</v>
      </c>
      <c r="M706" s="630"/>
      <c r="N706" s="670"/>
      <c r="O706" s="629"/>
      <c r="P706" s="629"/>
      <c r="Q706" s="629"/>
      <c r="R706" s="631"/>
      <c r="S706" s="632" t="s">
        <v>7424</v>
      </c>
      <c r="T706" s="633" t="s">
        <v>1176</v>
      </c>
      <c r="U706" s="977" t="s">
        <v>1821</v>
      </c>
      <c r="V706" s="634" t="s">
        <v>8683</v>
      </c>
    </row>
    <row r="707" spans="2:22" outlineLevel="1">
      <c r="B707" s="612" t="s">
        <v>1380</v>
      </c>
      <c r="C707" s="612" t="s">
        <v>1429</v>
      </c>
      <c r="D707" s="612" t="s">
        <v>1431</v>
      </c>
      <c r="E707" s="612" t="s">
        <v>1529</v>
      </c>
      <c r="F707" s="612" t="s">
        <v>6465</v>
      </c>
      <c r="G707" s="612" t="s">
        <v>1697</v>
      </c>
      <c r="H707" s="612" t="s">
        <v>1390</v>
      </c>
      <c r="I707" s="639" t="s">
        <v>1452</v>
      </c>
      <c r="J707" s="627" t="s">
        <v>1176</v>
      </c>
      <c r="K707" s="628" t="s">
        <v>6445</v>
      </c>
      <c r="L707" s="629" t="s">
        <v>4422</v>
      </c>
      <c r="M707" s="630" t="s">
        <v>1701</v>
      </c>
      <c r="N707" s="670"/>
      <c r="O707" s="629"/>
      <c r="P707" s="629"/>
      <c r="Q707" s="629"/>
      <c r="R707" s="631"/>
      <c r="S707" s="632" t="s">
        <v>7425</v>
      </c>
      <c r="T707" s="633" t="s">
        <v>1176</v>
      </c>
      <c r="U707" s="977" t="s">
        <v>1821</v>
      </c>
      <c r="V707" s="634" t="s">
        <v>8681</v>
      </c>
    </row>
    <row r="708" spans="2:22" outlineLevel="1">
      <c r="B708" s="612" t="s">
        <v>1380</v>
      </c>
      <c r="C708" s="612" t="s">
        <v>1429</v>
      </c>
      <c r="D708" s="612" t="s">
        <v>1431</v>
      </c>
      <c r="E708" s="612" t="s">
        <v>1529</v>
      </c>
      <c r="F708" s="612" t="s">
        <v>6465</v>
      </c>
      <c r="G708" s="612" t="s">
        <v>1697</v>
      </c>
      <c r="H708" s="612"/>
      <c r="I708" s="612"/>
      <c r="J708" s="627" t="s">
        <v>1191</v>
      </c>
      <c r="K708" s="628" t="s">
        <v>6446</v>
      </c>
      <c r="L708" s="629" t="s">
        <v>4356</v>
      </c>
      <c r="M708" s="630" t="s">
        <v>1382</v>
      </c>
      <c r="N708" s="670"/>
      <c r="O708" s="629"/>
      <c r="P708" s="629"/>
      <c r="Q708" s="629"/>
      <c r="R708" s="631"/>
      <c r="S708" s="632" t="s">
        <v>41</v>
      </c>
      <c r="T708" s="633" t="s">
        <v>1191</v>
      </c>
      <c r="U708" s="977" t="s">
        <v>1821</v>
      </c>
      <c r="V708" s="634" t="s">
        <v>1821</v>
      </c>
    </row>
    <row r="709" spans="2:22" outlineLevel="1">
      <c r="B709" s="612" t="s">
        <v>1380</v>
      </c>
      <c r="C709" s="612" t="s">
        <v>1429</v>
      </c>
      <c r="D709" s="612" t="s">
        <v>1431</v>
      </c>
      <c r="E709" s="612" t="s">
        <v>1529</v>
      </c>
      <c r="F709" s="612" t="s">
        <v>6465</v>
      </c>
      <c r="G709" s="612" t="s">
        <v>1697</v>
      </c>
      <c r="H709" s="612" t="s">
        <v>1390</v>
      </c>
      <c r="I709" s="612"/>
      <c r="J709" s="627" t="s">
        <v>1176</v>
      </c>
      <c r="K709" s="628" t="s">
        <v>6447</v>
      </c>
      <c r="L709" s="629" t="s">
        <v>4357</v>
      </c>
      <c r="M709" s="630"/>
      <c r="N709" s="670"/>
      <c r="O709" s="629"/>
      <c r="P709" s="629"/>
      <c r="Q709" s="629"/>
      <c r="R709" s="631"/>
      <c r="S709" s="632" t="s">
        <v>7426</v>
      </c>
      <c r="T709" s="633" t="s">
        <v>1176</v>
      </c>
      <c r="U709" s="977" t="s">
        <v>1821</v>
      </c>
      <c r="V709" s="634" t="s">
        <v>8684</v>
      </c>
    </row>
    <row r="710" spans="2:22" outlineLevel="1">
      <c r="B710" s="612" t="s">
        <v>1380</v>
      </c>
      <c r="C710" s="612" t="s">
        <v>1429</v>
      </c>
      <c r="D710" s="612" t="s">
        <v>1431</v>
      </c>
      <c r="E710" s="612" t="s">
        <v>1529</v>
      </c>
      <c r="F710" s="612" t="s">
        <v>6465</v>
      </c>
      <c r="G710" s="612" t="s">
        <v>1697</v>
      </c>
      <c r="H710" s="612" t="s">
        <v>1390</v>
      </c>
      <c r="I710" s="639" t="s">
        <v>1452</v>
      </c>
      <c r="J710" s="627" t="s">
        <v>1176</v>
      </c>
      <c r="K710" s="628" t="s">
        <v>6448</v>
      </c>
      <c r="L710" s="629" t="s">
        <v>4423</v>
      </c>
      <c r="M710" s="630" t="s">
        <v>1881</v>
      </c>
      <c r="N710" s="670"/>
      <c r="O710" s="629"/>
      <c r="P710" s="629"/>
      <c r="Q710" s="629"/>
      <c r="R710" s="631"/>
      <c r="S710" s="632" t="s">
        <v>7427</v>
      </c>
      <c r="T710" s="633" t="s">
        <v>1176</v>
      </c>
      <c r="U710" s="977" t="s">
        <v>1821</v>
      </c>
      <c r="V710" s="634" t="s">
        <v>8682</v>
      </c>
    </row>
    <row r="711" spans="2:22" outlineLevel="1">
      <c r="B711" s="612" t="s">
        <v>1380</v>
      </c>
      <c r="C711" s="612" t="s">
        <v>1429</v>
      </c>
      <c r="D711" s="612" t="s">
        <v>1431</v>
      </c>
      <c r="E711" s="612" t="s">
        <v>1529</v>
      </c>
      <c r="F711" s="612" t="s">
        <v>1627</v>
      </c>
      <c r="G711" s="612"/>
      <c r="H711" s="612"/>
      <c r="I711" s="612"/>
      <c r="J711" s="627" t="s">
        <v>1195</v>
      </c>
      <c r="K711" s="628" t="s">
        <v>1628</v>
      </c>
      <c r="L711" s="629" t="s">
        <v>4334</v>
      </c>
      <c r="M711" s="630" t="s">
        <v>1382</v>
      </c>
      <c r="N711" s="670"/>
      <c r="O711" s="629"/>
      <c r="P711" s="629"/>
      <c r="Q711" s="629"/>
      <c r="R711" s="631"/>
      <c r="S711" s="632" t="s">
        <v>1821</v>
      </c>
      <c r="T711" s="633" t="s">
        <v>1821</v>
      </c>
      <c r="U711" s="977" t="s">
        <v>1821</v>
      </c>
      <c r="V711" s="634" t="s">
        <v>1821</v>
      </c>
    </row>
    <row r="712" spans="2:22" outlineLevel="1">
      <c r="B712" s="612" t="s">
        <v>1380</v>
      </c>
      <c r="C712" s="612" t="s">
        <v>1429</v>
      </c>
      <c r="D712" s="612" t="s">
        <v>1431</v>
      </c>
      <c r="E712" s="612" t="s">
        <v>1529</v>
      </c>
      <c r="F712" s="612" t="s">
        <v>1627</v>
      </c>
      <c r="G712" s="612" t="s">
        <v>1532</v>
      </c>
      <c r="H712" s="612"/>
      <c r="I712" s="612"/>
      <c r="J712" s="627" t="s">
        <v>1191</v>
      </c>
      <c r="K712" s="628" t="s">
        <v>1629</v>
      </c>
      <c r="L712" s="629" t="s">
        <v>4125</v>
      </c>
      <c r="M712" s="630"/>
      <c r="N712" s="670"/>
      <c r="O712" s="629"/>
      <c r="P712" s="629"/>
      <c r="Q712" s="629"/>
      <c r="R712" s="631"/>
      <c r="S712" s="632" t="s">
        <v>1821</v>
      </c>
      <c r="T712" s="633" t="s">
        <v>1821</v>
      </c>
      <c r="U712" s="977" t="s">
        <v>1821</v>
      </c>
      <c r="V712" s="634" t="s">
        <v>1821</v>
      </c>
    </row>
    <row r="713" spans="2:22" outlineLevel="1">
      <c r="B713" s="612" t="s">
        <v>1380</v>
      </c>
      <c r="C713" s="612" t="s">
        <v>1429</v>
      </c>
      <c r="D713" s="612" t="s">
        <v>1431</v>
      </c>
      <c r="E713" s="612" t="s">
        <v>1529</v>
      </c>
      <c r="F713" s="612" t="s">
        <v>1627</v>
      </c>
      <c r="G713" s="612" t="s">
        <v>1434</v>
      </c>
      <c r="H713" s="612"/>
      <c r="I713" s="612"/>
      <c r="J713" s="627" t="s">
        <v>1191</v>
      </c>
      <c r="K713" s="628" t="s">
        <v>1630</v>
      </c>
      <c r="L713" s="629" t="s">
        <v>4301</v>
      </c>
      <c r="M713" s="630"/>
      <c r="N713" s="670"/>
      <c r="O713" s="629"/>
      <c r="P713" s="629"/>
      <c r="Q713" s="629"/>
      <c r="R713" s="631"/>
      <c r="S713" s="632" t="s">
        <v>1821</v>
      </c>
      <c r="T713" s="633" t="s">
        <v>1821</v>
      </c>
      <c r="U713" s="977" t="s">
        <v>1821</v>
      </c>
      <c r="V713" s="634" t="s">
        <v>1821</v>
      </c>
    </row>
    <row r="714" spans="2:22" outlineLevel="1">
      <c r="B714" s="612" t="s">
        <v>1380</v>
      </c>
      <c r="C714" s="612" t="s">
        <v>1429</v>
      </c>
      <c r="D714" s="612" t="s">
        <v>1431</v>
      </c>
      <c r="E714" s="612" t="s">
        <v>1529</v>
      </c>
      <c r="F714" s="612" t="s">
        <v>1627</v>
      </c>
      <c r="G714" s="612" t="s">
        <v>1535</v>
      </c>
      <c r="H714" s="612"/>
      <c r="I714" s="612"/>
      <c r="J714" s="627" t="s">
        <v>1191</v>
      </c>
      <c r="K714" s="628" t="s">
        <v>1631</v>
      </c>
      <c r="L714" s="629" t="s">
        <v>4277</v>
      </c>
      <c r="M714" s="630" t="s">
        <v>1382</v>
      </c>
      <c r="N714" s="670"/>
      <c r="O714" s="629"/>
      <c r="P714" s="629"/>
      <c r="Q714" s="629"/>
      <c r="R714" s="631"/>
      <c r="S714" s="632" t="s">
        <v>1821</v>
      </c>
      <c r="T714" s="633" t="s">
        <v>1821</v>
      </c>
      <c r="U714" s="977" t="s">
        <v>1821</v>
      </c>
      <c r="V714" s="634" t="s">
        <v>1821</v>
      </c>
    </row>
    <row r="715" spans="2:22" outlineLevel="1">
      <c r="B715" s="612" t="s">
        <v>1380</v>
      </c>
      <c r="C715" s="612" t="s">
        <v>1429</v>
      </c>
      <c r="D715" s="612" t="s">
        <v>1431</v>
      </c>
      <c r="E715" s="612" t="s">
        <v>1529</v>
      </c>
      <c r="F715" s="612" t="s">
        <v>1627</v>
      </c>
      <c r="G715" s="612" t="s">
        <v>1535</v>
      </c>
      <c r="H715" s="612" t="s">
        <v>1537</v>
      </c>
      <c r="I715" s="612"/>
      <c r="J715" s="627" t="s">
        <v>1176</v>
      </c>
      <c r="K715" s="628" t="s">
        <v>1632</v>
      </c>
      <c r="L715" s="629" t="s">
        <v>4099</v>
      </c>
      <c r="M715" s="630"/>
      <c r="N715" s="670"/>
      <c r="O715" s="629"/>
      <c r="P715" s="629"/>
      <c r="Q715" s="629"/>
      <c r="R715" s="631"/>
      <c r="S715" s="632" t="s">
        <v>1821</v>
      </c>
      <c r="T715" s="633" t="s">
        <v>1821</v>
      </c>
      <c r="U715" s="977" t="s">
        <v>1821</v>
      </c>
      <c r="V715" s="634" t="s">
        <v>1821</v>
      </c>
    </row>
    <row r="716" spans="2:22" outlineLevel="1">
      <c r="B716" s="612" t="s">
        <v>1380</v>
      </c>
      <c r="C716" s="612" t="s">
        <v>1429</v>
      </c>
      <c r="D716" s="612" t="s">
        <v>1431</v>
      </c>
      <c r="E716" s="612" t="s">
        <v>1529</v>
      </c>
      <c r="F716" s="612" t="s">
        <v>1627</v>
      </c>
      <c r="G716" s="612" t="s">
        <v>1535</v>
      </c>
      <c r="H716" s="612" t="s">
        <v>1537</v>
      </c>
      <c r="I716" s="639" t="s">
        <v>1402</v>
      </c>
      <c r="J716" s="627" t="s">
        <v>1176</v>
      </c>
      <c r="K716" s="628" t="s">
        <v>1633</v>
      </c>
      <c r="L716" s="629" t="s">
        <v>5134</v>
      </c>
      <c r="M716" s="630" t="s">
        <v>1404</v>
      </c>
      <c r="N716" s="670"/>
      <c r="O716" s="629"/>
      <c r="P716" s="629"/>
      <c r="Q716" s="629"/>
      <c r="R716" s="631"/>
      <c r="S716" s="632" t="s">
        <v>1821</v>
      </c>
      <c r="T716" s="633" t="s">
        <v>1821</v>
      </c>
      <c r="U716" s="977" t="s">
        <v>1821</v>
      </c>
      <c r="V716" s="634" t="s">
        <v>1821</v>
      </c>
    </row>
    <row r="717" spans="2:22" outlineLevel="1">
      <c r="B717" s="612" t="s">
        <v>1380</v>
      </c>
      <c r="C717" s="612" t="s">
        <v>1429</v>
      </c>
      <c r="D717" s="612" t="s">
        <v>1431</v>
      </c>
      <c r="E717" s="612" t="s">
        <v>1634</v>
      </c>
      <c r="F717" s="612"/>
      <c r="G717" s="612"/>
      <c r="H717" s="612"/>
      <c r="I717" s="612"/>
      <c r="J717" s="627" t="s">
        <v>1176</v>
      </c>
      <c r="K717" s="628" t="s">
        <v>1635</v>
      </c>
      <c r="L717" s="629" t="s">
        <v>4335</v>
      </c>
      <c r="M717" s="630" t="s">
        <v>1382</v>
      </c>
      <c r="N717" s="1119" t="s">
        <v>9071</v>
      </c>
      <c r="O717" s="629" t="s">
        <v>1176</v>
      </c>
      <c r="P717" s="629" t="s">
        <v>41</v>
      </c>
      <c r="Q717" s="629" t="s">
        <v>1382</v>
      </c>
      <c r="R717" s="781" t="s">
        <v>8518</v>
      </c>
      <c r="S717" s="632" t="s">
        <v>41</v>
      </c>
      <c r="T717" s="633" t="s">
        <v>1176</v>
      </c>
      <c r="U717" s="977" t="s">
        <v>1176</v>
      </c>
      <c r="V717" s="634" t="s">
        <v>1821</v>
      </c>
    </row>
    <row r="718" spans="2:22" ht="48" outlineLevel="1">
      <c r="B718" s="612" t="s">
        <v>1380</v>
      </c>
      <c r="C718" s="612" t="s">
        <v>1429</v>
      </c>
      <c r="D718" s="612" t="s">
        <v>1431</v>
      </c>
      <c r="E718" s="612" t="s">
        <v>1634</v>
      </c>
      <c r="F718" s="612" t="s">
        <v>1636</v>
      </c>
      <c r="G718" s="612"/>
      <c r="H718" s="612"/>
      <c r="I718" s="612"/>
      <c r="J718" s="627" t="s">
        <v>1176</v>
      </c>
      <c r="K718" s="628" t="s">
        <v>1323</v>
      </c>
      <c r="L718" s="629" t="s">
        <v>4126</v>
      </c>
      <c r="M718" s="630"/>
      <c r="N718" s="670" t="s">
        <v>8771</v>
      </c>
      <c r="O718" s="629" t="s">
        <v>1176</v>
      </c>
      <c r="P718" s="637" t="s">
        <v>2923</v>
      </c>
      <c r="Q718" s="629" t="s">
        <v>1110</v>
      </c>
      <c r="R718" s="631" t="s">
        <v>5433</v>
      </c>
      <c r="S718" s="632" t="s">
        <v>1323</v>
      </c>
      <c r="T718" s="633" t="s">
        <v>1176</v>
      </c>
      <c r="U718" s="977" t="s">
        <v>1176</v>
      </c>
      <c r="V718" s="634" t="s">
        <v>4126</v>
      </c>
    </row>
    <row r="719" spans="2:22" outlineLevel="1">
      <c r="B719" s="612" t="s">
        <v>1380</v>
      </c>
      <c r="C719" s="612" t="s">
        <v>1429</v>
      </c>
      <c r="D719" s="612" t="s">
        <v>1431</v>
      </c>
      <c r="E719" s="612" t="s">
        <v>1634</v>
      </c>
      <c r="F719" s="612" t="s">
        <v>1636</v>
      </c>
      <c r="G719" s="639" t="s">
        <v>1479</v>
      </c>
      <c r="H719" s="612"/>
      <c r="I719" s="612"/>
      <c r="J719" s="627" t="s">
        <v>1176</v>
      </c>
      <c r="K719" s="628" t="s">
        <v>1325</v>
      </c>
      <c r="L719" s="629" t="s">
        <v>5153</v>
      </c>
      <c r="M719" s="630" t="s">
        <v>1481</v>
      </c>
      <c r="N719" s="1120" t="s">
        <v>5153</v>
      </c>
      <c r="O719" s="640" t="s">
        <v>1176</v>
      </c>
      <c r="P719" s="629" t="s">
        <v>41</v>
      </c>
      <c r="Q719" s="640" t="s">
        <v>1637</v>
      </c>
      <c r="R719" s="631"/>
      <c r="S719" s="632" t="s">
        <v>1325</v>
      </c>
      <c r="T719" s="633" t="s">
        <v>1176</v>
      </c>
      <c r="U719" s="977" t="s">
        <v>1176</v>
      </c>
      <c r="V719" s="634" t="s">
        <v>5153</v>
      </c>
    </row>
    <row r="720" spans="2:22" outlineLevel="1">
      <c r="B720" s="612" t="s">
        <v>1380</v>
      </c>
      <c r="C720" s="612" t="s">
        <v>1429</v>
      </c>
      <c r="D720" s="612" t="s">
        <v>1431</v>
      </c>
      <c r="E720" s="612" t="s">
        <v>1634</v>
      </c>
      <c r="F720" s="612" t="s">
        <v>1638</v>
      </c>
      <c r="G720" s="612"/>
      <c r="H720" s="612"/>
      <c r="I720" s="612"/>
      <c r="J720" s="627" t="s">
        <v>1191</v>
      </c>
      <c r="K720" s="628" t="s">
        <v>1639</v>
      </c>
      <c r="L720" s="629" t="s">
        <v>4302</v>
      </c>
      <c r="M720" s="630"/>
      <c r="N720" s="670"/>
      <c r="O720" s="629"/>
      <c r="P720" s="629"/>
      <c r="Q720" s="629"/>
      <c r="R720" s="631"/>
      <c r="S720" s="632" t="s">
        <v>1821</v>
      </c>
      <c r="T720" s="633" t="s">
        <v>1821</v>
      </c>
      <c r="U720" s="977" t="s">
        <v>1821</v>
      </c>
      <c r="V720" s="634" t="s">
        <v>1821</v>
      </c>
    </row>
    <row r="721" spans="2:22" outlineLevel="1">
      <c r="B721" s="612" t="s">
        <v>1380</v>
      </c>
      <c r="C721" s="612" t="s">
        <v>1429</v>
      </c>
      <c r="D721" s="612" t="s">
        <v>1431</v>
      </c>
      <c r="E721" s="612" t="s">
        <v>1634</v>
      </c>
      <c r="F721" s="612" t="s">
        <v>1638</v>
      </c>
      <c r="G721" s="639" t="s">
        <v>1479</v>
      </c>
      <c r="H721" s="612"/>
      <c r="I721" s="612"/>
      <c r="J721" s="627" t="s">
        <v>1176</v>
      </c>
      <c r="K721" s="628" t="s">
        <v>1640</v>
      </c>
      <c r="L721" s="629" t="s">
        <v>5072</v>
      </c>
      <c r="M721" s="630" t="s">
        <v>1481</v>
      </c>
      <c r="N721" s="670"/>
      <c r="O721" s="629"/>
      <c r="P721" s="629"/>
      <c r="Q721" s="629"/>
      <c r="R721" s="631"/>
      <c r="S721" s="632" t="s">
        <v>1821</v>
      </c>
      <c r="T721" s="633" t="s">
        <v>1821</v>
      </c>
      <c r="U721" s="977" t="s">
        <v>1821</v>
      </c>
      <c r="V721" s="634" t="s">
        <v>1821</v>
      </c>
    </row>
    <row r="722" spans="2:22" outlineLevel="1">
      <c r="B722" s="612" t="s">
        <v>1380</v>
      </c>
      <c r="C722" s="612" t="s">
        <v>1429</v>
      </c>
      <c r="D722" s="612" t="s">
        <v>1431</v>
      </c>
      <c r="E722" s="612" t="s">
        <v>1634</v>
      </c>
      <c r="F722" s="612" t="s">
        <v>1641</v>
      </c>
      <c r="G722" s="612"/>
      <c r="H722" s="612"/>
      <c r="I722" s="612"/>
      <c r="J722" s="627" t="s">
        <v>1191</v>
      </c>
      <c r="K722" s="628" t="s">
        <v>1642</v>
      </c>
      <c r="L722" s="629" t="s">
        <v>4127</v>
      </c>
      <c r="M722" s="630"/>
      <c r="N722" s="632"/>
      <c r="O722" s="629"/>
      <c r="P722" s="629"/>
      <c r="Q722" s="629"/>
      <c r="R722" s="631"/>
      <c r="S722" s="632" t="s">
        <v>1821</v>
      </c>
      <c r="T722" s="633" t="s">
        <v>1821</v>
      </c>
      <c r="U722" s="977" t="s">
        <v>1821</v>
      </c>
      <c r="V722" s="634" t="s">
        <v>1821</v>
      </c>
    </row>
    <row r="723" spans="2:22" outlineLevel="1">
      <c r="B723" s="612" t="s">
        <v>1380</v>
      </c>
      <c r="C723" s="612" t="s">
        <v>1429</v>
      </c>
      <c r="D723" s="612" t="s">
        <v>1431</v>
      </c>
      <c r="E723" s="612" t="s">
        <v>1634</v>
      </c>
      <c r="F723" s="612" t="s">
        <v>1641</v>
      </c>
      <c r="G723" s="639" t="s">
        <v>1479</v>
      </c>
      <c r="H723" s="612"/>
      <c r="I723" s="612"/>
      <c r="J723" s="627" t="s">
        <v>1176</v>
      </c>
      <c r="K723" s="628" t="s">
        <v>1643</v>
      </c>
      <c r="L723" s="629" t="s">
        <v>5073</v>
      </c>
      <c r="M723" s="630" t="s">
        <v>1481</v>
      </c>
      <c r="N723" s="1124"/>
      <c r="O723" s="629"/>
      <c r="P723" s="629"/>
      <c r="Q723" s="629"/>
      <c r="R723" s="631"/>
      <c r="S723" s="632" t="s">
        <v>1821</v>
      </c>
      <c r="T723" s="633" t="s">
        <v>1821</v>
      </c>
      <c r="U723" s="977" t="s">
        <v>1821</v>
      </c>
      <c r="V723" s="634" t="s">
        <v>1821</v>
      </c>
    </row>
    <row r="724" spans="2:22" outlineLevel="1">
      <c r="B724" s="612" t="s">
        <v>1380</v>
      </c>
      <c r="C724" s="612" t="s">
        <v>1429</v>
      </c>
      <c r="D724" s="612" t="s">
        <v>1431</v>
      </c>
      <c r="E724" s="612" t="s">
        <v>1634</v>
      </c>
      <c r="F724" s="612" t="s">
        <v>6468</v>
      </c>
      <c r="G724" s="612"/>
      <c r="H724" s="612"/>
      <c r="I724" s="612"/>
      <c r="J724" s="627" t="s">
        <v>1191</v>
      </c>
      <c r="K724" s="628" t="s">
        <v>6449</v>
      </c>
      <c r="L724" s="629" t="s">
        <v>6469</v>
      </c>
      <c r="M724" s="630"/>
      <c r="N724" s="632"/>
      <c r="O724" s="629"/>
      <c r="P724" s="629"/>
      <c r="Q724" s="629"/>
      <c r="R724" s="631"/>
      <c r="S724" s="632" t="s">
        <v>7244</v>
      </c>
      <c r="T724" s="633" t="s">
        <v>1191</v>
      </c>
      <c r="U724" s="977" t="s">
        <v>1821</v>
      </c>
      <c r="V724" s="634" t="s">
        <v>8080</v>
      </c>
    </row>
    <row r="725" spans="2:22" outlineLevel="1">
      <c r="B725" s="612" t="s">
        <v>1380</v>
      </c>
      <c r="C725" s="612" t="s">
        <v>1429</v>
      </c>
      <c r="D725" s="612" t="s">
        <v>1431</v>
      </c>
      <c r="E725" s="612" t="s">
        <v>1634</v>
      </c>
      <c r="F725" s="612" t="s">
        <v>6468</v>
      </c>
      <c r="G725" s="639" t="s">
        <v>1479</v>
      </c>
      <c r="H725" s="612"/>
      <c r="I725" s="612"/>
      <c r="J725" s="627" t="s">
        <v>1176</v>
      </c>
      <c r="K725" s="628" t="s">
        <v>6450</v>
      </c>
      <c r="L725" s="629" t="s">
        <v>6470</v>
      </c>
      <c r="M725" s="630" t="s">
        <v>1481</v>
      </c>
      <c r="N725" s="1124"/>
      <c r="O725" s="629"/>
      <c r="P725" s="629"/>
      <c r="Q725" s="629"/>
      <c r="R725" s="631"/>
      <c r="S725" s="632" t="s">
        <v>7245</v>
      </c>
      <c r="T725" s="633" t="s">
        <v>1176</v>
      </c>
      <c r="U725" s="977" t="s">
        <v>1821</v>
      </c>
      <c r="V725" s="634" t="s">
        <v>8081</v>
      </c>
    </row>
    <row r="726" spans="2:22" ht="48" outlineLevel="1">
      <c r="B726" s="612" t="s">
        <v>1380</v>
      </c>
      <c r="C726" s="612" t="s">
        <v>1429</v>
      </c>
      <c r="D726" s="612" t="s">
        <v>1431</v>
      </c>
      <c r="E726" s="612" t="s">
        <v>1634</v>
      </c>
      <c r="F726" s="612" t="s">
        <v>1644</v>
      </c>
      <c r="G726" s="612"/>
      <c r="H726" s="612"/>
      <c r="I726" s="612"/>
      <c r="J726" s="627" t="s">
        <v>1191</v>
      </c>
      <c r="K726" s="628" t="s">
        <v>1645</v>
      </c>
      <c r="L726" s="629" t="s">
        <v>5074</v>
      </c>
      <c r="M726" s="630" t="s">
        <v>1382</v>
      </c>
      <c r="N726" s="1119" t="s">
        <v>9072</v>
      </c>
      <c r="O726" s="629" t="s">
        <v>1191</v>
      </c>
      <c r="P726" s="629" t="s">
        <v>41</v>
      </c>
      <c r="Q726" s="629" t="s">
        <v>1382</v>
      </c>
      <c r="R726" s="782" t="s">
        <v>9145</v>
      </c>
      <c r="S726" s="632" t="s">
        <v>1331</v>
      </c>
      <c r="T726" s="633" t="s">
        <v>1191</v>
      </c>
      <c r="U726" s="977" t="s">
        <v>1191</v>
      </c>
      <c r="V726" s="634" t="s">
        <v>7470</v>
      </c>
    </row>
    <row r="727" spans="2:22" outlineLevel="1">
      <c r="B727" s="612" t="s">
        <v>1380</v>
      </c>
      <c r="C727" s="612" t="s">
        <v>1429</v>
      </c>
      <c r="D727" s="612" t="s">
        <v>1431</v>
      </c>
      <c r="E727" s="612" t="s">
        <v>1634</v>
      </c>
      <c r="F727" s="612" t="s">
        <v>1644</v>
      </c>
      <c r="G727" s="612" t="s">
        <v>1390</v>
      </c>
      <c r="H727" s="612"/>
      <c r="I727" s="612"/>
      <c r="J727" s="627" t="s">
        <v>1191</v>
      </c>
      <c r="K727" s="628" t="s">
        <v>1646</v>
      </c>
      <c r="L727" s="629" t="s">
        <v>4630</v>
      </c>
      <c r="M727" s="630"/>
      <c r="N727" s="670"/>
      <c r="O727" s="629"/>
      <c r="P727" s="629"/>
      <c r="Q727" s="629"/>
      <c r="R727" s="631"/>
      <c r="S727" s="632" t="s">
        <v>41</v>
      </c>
      <c r="T727" s="633" t="s">
        <v>1191</v>
      </c>
      <c r="U727" s="977" t="s">
        <v>1821</v>
      </c>
      <c r="V727" s="634" t="s">
        <v>1821</v>
      </c>
    </row>
    <row r="728" spans="2:22" ht="60" outlineLevel="1">
      <c r="B728" s="612" t="s">
        <v>1380</v>
      </c>
      <c r="C728" s="612" t="s">
        <v>1429</v>
      </c>
      <c r="D728" s="612" t="s">
        <v>1431</v>
      </c>
      <c r="E728" s="612" t="s">
        <v>1634</v>
      </c>
      <c r="F728" s="612" t="s">
        <v>1644</v>
      </c>
      <c r="G728" s="612" t="s">
        <v>1450</v>
      </c>
      <c r="H728" s="612"/>
      <c r="I728" s="612"/>
      <c r="J728" s="627" t="s">
        <v>1195</v>
      </c>
      <c r="K728" s="628" t="s">
        <v>1647</v>
      </c>
      <c r="L728" s="629" t="s">
        <v>4631</v>
      </c>
      <c r="M728" s="630"/>
      <c r="N728" s="670" t="s">
        <v>8779</v>
      </c>
      <c r="O728" s="629" t="s">
        <v>1176</v>
      </c>
      <c r="P728" s="642" t="s">
        <v>6823</v>
      </c>
      <c r="Q728" s="629" t="s">
        <v>105</v>
      </c>
      <c r="R728" s="695" t="s">
        <v>8324</v>
      </c>
      <c r="S728" s="636" t="s">
        <v>7246</v>
      </c>
      <c r="T728" s="633" t="s">
        <v>1195</v>
      </c>
      <c r="U728" s="977" t="s">
        <v>1821</v>
      </c>
      <c r="V728" s="659" t="s">
        <v>8063</v>
      </c>
    </row>
    <row r="729" spans="2:22" ht="36" outlineLevel="1">
      <c r="B729" s="612" t="s">
        <v>1380</v>
      </c>
      <c r="C729" s="612" t="s">
        <v>1429</v>
      </c>
      <c r="D729" s="612" t="s">
        <v>1431</v>
      </c>
      <c r="E729" s="612" t="s">
        <v>1634</v>
      </c>
      <c r="F729" s="612" t="s">
        <v>1644</v>
      </c>
      <c r="G729" s="612" t="s">
        <v>1450</v>
      </c>
      <c r="H729" s="639" t="s">
        <v>1452</v>
      </c>
      <c r="I729" s="612"/>
      <c r="J729" s="627" t="s">
        <v>1176</v>
      </c>
      <c r="K729" s="628" t="s">
        <v>1648</v>
      </c>
      <c r="L729" s="629" t="s">
        <v>4632</v>
      </c>
      <c r="M729" s="630" t="s">
        <v>1454</v>
      </c>
      <c r="N729" s="670" t="s">
        <v>8780</v>
      </c>
      <c r="O729" s="629" t="s">
        <v>1176</v>
      </c>
      <c r="P729" s="642" t="s">
        <v>6825</v>
      </c>
      <c r="Q729" s="667" t="s">
        <v>8318</v>
      </c>
      <c r="R729" s="631"/>
      <c r="S729" s="655" t="s">
        <v>7247</v>
      </c>
      <c r="T729" s="662" t="s">
        <v>1176</v>
      </c>
      <c r="U729" s="983" t="s">
        <v>1821</v>
      </c>
      <c r="V729" s="663" t="s">
        <v>8064</v>
      </c>
    </row>
    <row r="730" spans="2:22" outlineLevel="1">
      <c r="B730" s="612" t="s">
        <v>1380</v>
      </c>
      <c r="C730" s="612" t="s">
        <v>1429</v>
      </c>
      <c r="D730" s="612" t="s">
        <v>1431</v>
      </c>
      <c r="E730" s="612" t="s">
        <v>1634</v>
      </c>
      <c r="F730" s="612" t="s">
        <v>1644</v>
      </c>
      <c r="G730" s="612" t="s">
        <v>1396</v>
      </c>
      <c r="H730" s="612"/>
      <c r="I730" s="612"/>
      <c r="J730" s="627" t="s">
        <v>1191</v>
      </c>
      <c r="K730" s="628" t="s">
        <v>1649</v>
      </c>
      <c r="L730" s="629" t="s">
        <v>4633</v>
      </c>
      <c r="M730" s="630"/>
      <c r="N730" s="670" t="s">
        <v>8781</v>
      </c>
      <c r="O730" s="629" t="s">
        <v>1176</v>
      </c>
      <c r="P730" s="642" t="s">
        <v>6827</v>
      </c>
      <c r="Q730" s="629" t="s">
        <v>105</v>
      </c>
      <c r="R730" s="641"/>
      <c r="S730" s="632" t="s">
        <v>1333</v>
      </c>
      <c r="T730" s="633" t="s">
        <v>1191</v>
      </c>
      <c r="U730" s="977" t="s">
        <v>1191</v>
      </c>
      <c r="V730" s="634" t="s">
        <v>8065</v>
      </c>
    </row>
    <row r="731" spans="2:22" outlineLevel="1">
      <c r="B731" s="612" t="s">
        <v>1380</v>
      </c>
      <c r="C731" s="612" t="s">
        <v>1429</v>
      </c>
      <c r="D731" s="612" t="s">
        <v>1431</v>
      </c>
      <c r="E731" s="612" t="s">
        <v>1634</v>
      </c>
      <c r="F731" s="612" t="s">
        <v>1644</v>
      </c>
      <c r="G731" s="612" t="s">
        <v>1650</v>
      </c>
      <c r="H731" s="612"/>
      <c r="I731" s="612"/>
      <c r="J731" s="627" t="s">
        <v>1191</v>
      </c>
      <c r="K731" s="628" t="s">
        <v>1651</v>
      </c>
      <c r="L731" s="629" t="s">
        <v>4634</v>
      </c>
      <c r="M731" s="630" t="s">
        <v>1652</v>
      </c>
      <c r="N731" s="670"/>
      <c r="O731" s="629"/>
      <c r="P731" s="629"/>
      <c r="Q731" s="629"/>
      <c r="R731" s="631"/>
      <c r="S731" s="632" t="s">
        <v>1821</v>
      </c>
      <c r="T731" s="633" t="s">
        <v>1821</v>
      </c>
      <c r="U731" s="977" t="s">
        <v>1821</v>
      </c>
      <c r="V731" s="634" t="s">
        <v>1821</v>
      </c>
    </row>
    <row r="732" spans="2:22" outlineLevel="1">
      <c r="B732" s="612" t="s">
        <v>1380</v>
      </c>
      <c r="C732" s="612" t="s">
        <v>1429</v>
      </c>
      <c r="D732" s="612" t="s">
        <v>1431</v>
      </c>
      <c r="E732" s="612" t="s">
        <v>1634</v>
      </c>
      <c r="F732" s="612" t="s">
        <v>1644</v>
      </c>
      <c r="G732" s="612" t="s">
        <v>1653</v>
      </c>
      <c r="H732" s="612"/>
      <c r="I732" s="612"/>
      <c r="J732" s="627" t="s">
        <v>1191</v>
      </c>
      <c r="K732" s="628" t="s">
        <v>1654</v>
      </c>
      <c r="L732" s="629" t="s">
        <v>4635</v>
      </c>
      <c r="M732" s="630" t="s">
        <v>1382</v>
      </c>
      <c r="N732" s="670"/>
      <c r="O732" s="629"/>
      <c r="P732" s="629"/>
      <c r="Q732" s="629"/>
      <c r="R732" s="631"/>
      <c r="S732" s="632" t="s">
        <v>1821</v>
      </c>
      <c r="T732" s="633" t="s">
        <v>1821</v>
      </c>
      <c r="U732" s="977" t="s">
        <v>1821</v>
      </c>
      <c r="V732" s="634" t="s">
        <v>1821</v>
      </c>
    </row>
    <row r="733" spans="2:22" outlineLevel="1">
      <c r="B733" s="612" t="s">
        <v>1380</v>
      </c>
      <c r="C733" s="612" t="s">
        <v>1429</v>
      </c>
      <c r="D733" s="612" t="s">
        <v>1431</v>
      </c>
      <c r="E733" s="612" t="s">
        <v>1634</v>
      </c>
      <c r="F733" s="612" t="s">
        <v>1644</v>
      </c>
      <c r="G733" s="612" t="s">
        <v>1653</v>
      </c>
      <c r="H733" s="612" t="s">
        <v>1390</v>
      </c>
      <c r="I733" s="612"/>
      <c r="J733" s="627" t="s">
        <v>1191</v>
      </c>
      <c r="K733" s="628" t="s">
        <v>1655</v>
      </c>
      <c r="L733" s="629" t="s">
        <v>5075</v>
      </c>
      <c r="M733" s="630"/>
      <c r="N733" s="670"/>
      <c r="O733" s="629"/>
      <c r="P733" s="629"/>
      <c r="Q733" s="629"/>
      <c r="R733" s="631"/>
      <c r="S733" s="632" t="s">
        <v>1821</v>
      </c>
      <c r="T733" s="633" t="s">
        <v>1821</v>
      </c>
      <c r="U733" s="977" t="s">
        <v>1821</v>
      </c>
      <c r="V733" s="634" t="s">
        <v>1821</v>
      </c>
    </row>
    <row r="734" spans="2:22" outlineLevel="1">
      <c r="B734" s="612" t="s">
        <v>1380</v>
      </c>
      <c r="C734" s="612" t="s">
        <v>1429</v>
      </c>
      <c r="D734" s="612" t="s">
        <v>1431</v>
      </c>
      <c r="E734" s="612" t="s">
        <v>1634</v>
      </c>
      <c r="F734" s="612" t="s">
        <v>1644</v>
      </c>
      <c r="G734" s="612" t="s">
        <v>1653</v>
      </c>
      <c r="H734" s="612" t="s">
        <v>1390</v>
      </c>
      <c r="I734" s="639" t="s">
        <v>1452</v>
      </c>
      <c r="J734" s="627" t="s">
        <v>1191</v>
      </c>
      <c r="K734" s="628" t="s">
        <v>1656</v>
      </c>
      <c r="L734" s="629" t="s">
        <v>5076</v>
      </c>
      <c r="M734" s="630" t="s">
        <v>1454</v>
      </c>
      <c r="N734" s="670"/>
      <c r="O734" s="629"/>
      <c r="P734" s="629"/>
      <c r="Q734" s="629"/>
      <c r="R734" s="631"/>
      <c r="S734" s="632" t="s">
        <v>1821</v>
      </c>
      <c r="T734" s="633" t="s">
        <v>1821</v>
      </c>
      <c r="U734" s="977" t="s">
        <v>1821</v>
      </c>
      <c r="V734" s="634" t="s">
        <v>1821</v>
      </c>
    </row>
    <row r="735" spans="2:22" outlineLevel="1">
      <c r="B735" s="612" t="s">
        <v>1380</v>
      </c>
      <c r="C735" s="612" t="s">
        <v>1429</v>
      </c>
      <c r="D735" s="612" t="s">
        <v>1431</v>
      </c>
      <c r="E735" s="612" t="s">
        <v>1634</v>
      </c>
      <c r="F735" s="612" t="s">
        <v>1644</v>
      </c>
      <c r="G735" s="612" t="s">
        <v>1653</v>
      </c>
      <c r="H735" s="612" t="s">
        <v>1657</v>
      </c>
      <c r="I735" s="612"/>
      <c r="J735" s="627" t="s">
        <v>1191</v>
      </c>
      <c r="K735" s="628" t="s">
        <v>1658</v>
      </c>
      <c r="L735" s="629" t="s">
        <v>4638</v>
      </c>
      <c r="M735" s="630"/>
      <c r="N735" s="670"/>
      <c r="O735" s="629"/>
      <c r="P735" s="629"/>
      <c r="Q735" s="629"/>
      <c r="R735" s="631"/>
      <c r="S735" s="632" t="s">
        <v>1821</v>
      </c>
      <c r="T735" s="633" t="s">
        <v>1821</v>
      </c>
      <c r="U735" s="977" t="s">
        <v>1821</v>
      </c>
      <c r="V735" s="634" t="s">
        <v>1821</v>
      </c>
    </row>
    <row r="736" spans="2:22" outlineLevel="1">
      <c r="B736" s="612" t="s">
        <v>1380</v>
      </c>
      <c r="C736" s="612" t="s">
        <v>1429</v>
      </c>
      <c r="D736" s="612" t="s">
        <v>1431</v>
      </c>
      <c r="E736" s="612" t="s">
        <v>1634</v>
      </c>
      <c r="F736" s="612" t="s">
        <v>1644</v>
      </c>
      <c r="G736" s="612" t="s">
        <v>1659</v>
      </c>
      <c r="H736" s="612"/>
      <c r="I736" s="612"/>
      <c r="J736" s="627" t="s">
        <v>1195</v>
      </c>
      <c r="K736" s="628" t="s">
        <v>1660</v>
      </c>
      <c r="L736" s="629" t="s">
        <v>4647</v>
      </c>
      <c r="M736" s="630" t="s">
        <v>1382</v>
      </c>
      <c r="N736" s="670"/>
      <c r="O736" s="629"/>
      <c r="P736" s="629"/>
      <c r="Q736" s="629"/>
      <c r="R736" s="631"/>
      <c r="S736" s="632" t="s">
        <v>1821</v>
      </c>
      <c r="T736" s="633" t="s">
        <v>1821</v>
      </c>
      <c r="U736" s="977" t="s">
        <v>1821</v>
      </c>
      <c r="V736" s="634" t="s">
        <v>1821</v>
      </c>
    </row>
    <row r="737" spans="2:22" outlineLevel="1">
      <c r="B737" s="612" t="s">
        <v>1380</v>
      </c>
      <c r="C737" s="612" t="s">
        <v>1429</v>
      </c>
      <c r="D737" s="612" t="s">
        <v>1431</v>
      </c>
      <c r="E737" s="612" t="s">
        <v>1634</v>
      </c>
      <c r="F737" s="612" t="s">
        <v>1644</v>
      </c>
      <c r="G737" s="612" t="s">
        <v>1659</v>
      </c>
      <c r="H737" s="612" t="s">
        <v>1661</v>
      </c>
      <c r="I737" s="612"/>
      <c r="J737" s="627" t="s">
        <v>1191</v>
      </c>
      <c r="K737" s="628" t="s">
        <v>1662</v>
      </c>
      <c r="L737" s="629" t="s">
        <v>4648</v>
      </c>
      <c r="M737" s="630"/>
      <c r="N737" s="670"/>
      <c r="O737" s="629"/>
      <c r="P737" s="629"/>
      <c r="Q737" s="629"/>
      <c r="R737" s="631"/>
      <c r="S737" s="632" t="s">
        <v>1821</v>
      </c>
      <c r="T737" s="633" t="s">
        <v>1821</v>
      </c>
      <c r="U737" s="977" t="s">
        <v>1821</v>
      </c>
      <c r="V737" s="634" t="s">
        <v>1821</v>
      </c>
    </row>
    <row r="738" spans="2:22" outlineLevel="1">
      <c r="B738" s="612" t="s">
        <v>1380</v>
      </c>
      <c r="C738" s="612" t="s">
        <v>1429</v>
      </c>
      <c r="D738" s="612" t="s">
        <v>1431</v>
      </c>
      <c r="E738" s="612" t="s">
        <v>1634</v>
      </c>
      <c r="F738" s="612" t="s">
        <v>1644</v>
      </c>
      <c r="G738" s="612" t="s">
        <v>1659</v>
      </c>
      <c r="H738" s="612" t="s">
        <v>1663</v>
      </c>
      <c r="I738" s="612"/>
      <c r="J738" s="627" t="s">
        <v>1191</v>
      </c>
      <c r="K738" s="628" t="s">
        <v>1664</v>
      </c>
      <c r="L738" s="629" t="s">
        <v>4649</v>
      </c>
      <c r="M738" s="630"/>
      <c r="N738" s="670"/>
      <c r="O738" s="629"/>
      <c r="P738" s="629"/>
      <c r="Q738" s="629"/>
      <c r="R738" s="631"/>
      <c r="S738" s="632" t="s">
        <v>1821</v>
      </c>
      <c r="T738" s="633" t="s">
        <v>1821</v>
      </c>
      <c r="U738" s="977" t="s">
        <v>1821</v>
      </c>
      <c r="V738" s="634" t="s">
        <v>1821</v>
      </c>
    </row>
    <row r="739" spans="2:22" outlineLevel="1">
      <c r="B739" s="612" t="s">
        <v>1380</v>
      </c>
      <c r="C739" s="612" t="s">
        <v>1429</v>
      </c>
      <c r="D739" s="612" t="s">
        <v>1431</v>
      </c>
      <c r="E739" s="612" t="s">
        <v>1634</v>
      </c>
      <c r="F739" s="612" t="s">
        <v>1644</v>
      </c>
      <c r="G739" s="612" t="s">
        <v>1659</v>
      </c>
      <c r="H739" s="612" t="s">
        <v>1398</v>
      </c>
      <c r="I739" s="612"/>
      <c r="J739" s="627" t="s">
        <v>1191</v>
      </c>
      <c r="K739" s="628" t="s">
        <v>1665</v>
      </c>
      <c r="L739" s="629" t="s">
        <v>4650</v>
      </c>
      <c r="M739" s="630" t="s">
        <v>1666</v>
      </c>
      <c r="N739" s="670"/>
      <c r="O739" s="629"/>
      <c r="P739" s="629"/>
      <c r="Q739" s="629"/>
      <c r="R739" s="631"/>
      <c r="S739" s="632" t="s">
        <v>1821</v>
      </c>
      <c r="T739" s="633" t="s">
        <v>1821</v>
      </c>
      <c r="U739" s="977" t="s">
        <v>1821</v>
      </c>
      <c r="V739" s="634" t="s">
        <v>1821</v>
      </c>
    </row>
    <row r="740" spans="2:22" outlineLevel="1">
      <c r="B740" s="612" t="s">
        <v>1380</v>
      </c>
      <c r="C740" s="612" t="s">
        <v>1429</v>
      </c>
      <c r="D740" s="612" t="s">
        <v>1431</v>
      </c>
      <c r="E740" s="612" t="s">
        <v>1634</v>
      </c>
      <c r="F740" s="612" t="s">
        <v>1644</v>
      </c>
      <c r="G740" s="612" t="s">
        <v>1659</v>
      </c>
      <c r="H740" s="612" t="s">
        <v>1667</v>
      </c>
      <c r="I740" s="612"/>
      <c r="J740" s="627" t="s">
        <v>1191</v>
      </c>
      <c r="K740" s="628" t="s">
        <v>1668</v>
      </c>
      <c r="L740" s="629" t="s">
        <v>4652</v>
      </c>
      <c r="M740" s="630" t="s">
        <v>1382</v>
      </c>
      <c r="N740" s="670"/>
      <c r="O740" s="629"/>
      <c r="P740" s="629"/>
      <c r="Q740" s="629"/>
      <c r="R740" s="631"/>
      <c r="S740" s="632" t="s">
        <v>1821</v>
      </c>
      <c r="T740" s="633" t="s">
        <v>1821</v>
      </c>
      <c r="U740" s="977" t="s">
        <v>1821</v>
      </c>
      <c r="V740" s="634" t="s">
        <v>1821</v>
      </c>
    </row>
    <row r="741" spans="2:22" outlineLevel="1">
      <c r="B741" s="612" t="s">
        <v>1380</v>
      </c>
      <c r="C741" s="612" t="s">
        <v>1429</v>
      </c>
      <c r="D741" s="612" t="s">
        <v>1431</v>
      </c>
      <c r="E741" s="612" t="s">
        <v>1634</v>
      </c>
      <c r="F741" s="612" t="s">
        <v>1644</v>
      </c>
      <c r="G741" s="612" t="s">
        <v>1659</v>
      </c>
      <c r="H741" s="612" t="s">
        <v>1667</v>
      </c>
      <c r="I741" s="612" t="s">
        <v>1669</v>
      </c>
      <c r="J741" s="627" t="s">
        <v>1176</v>
      </c>
      <c r="K741" s="628" t="s">
        <v>1670</v>
      </c>
      <c r="L741" s="629" t="s">
        <v>4651</v>
      </c>
      <c r="M741" s="630"/>
      <c r="N741" s="670"/>
      <c r="O741" s="629"/>
      <c r="P741" s="629"/>
      <c r="Q741" s="629"/>
      <c r="R741" s="631"/>
      <c r="S741" s="632" t="s">
        <v>1821</v>
      </c>
      <c r="T741" s="633" t="s">
        <v>1821</v>
      </c>
      <c r="U741" s="977" t="s">
        <v>1821</v>
      </c>
      <c r="V741" s="634" t="s">
        <v>1821</v>
      </c>
    </row>
    <row r="742" spans="2:22" outlineLevel="1">
      <c r="B742" s="612" t="s">
        <v>1380</v>
      </c>
      <c r="C742" s="612" t="s">
        <v>1429</v>
      </c>
      <c r="D742" s="612" t="s">
        <v>1431</v>
      </c>
      <c r="E742" s="612" t="s">
        <v>1634</v>
      </c>
      <c r="F742" s="612" t="s">
        <v>1644</v>
      </c>
      <c r="G742" s="612" t="s">
        <v>1659</v>
      </c>
      <c r="H742" s="612" t="s">
        <v>1671</v>
      </c>
      <c r="I742" s="612"/>
      <c r="J742" s="627" t="s">
        <v>1191</v>
      </c>
      <c r="K742" s="628" t="s">
        <v>1672</v>
      </c>
      <c r="L742" s="629" t="s">
        <v>4653</v>
      </c>
      <c r="M742" s="630" t="s">
        <v>1382</v>
      </c>
      <c r="N742" s="670"/>
      <c r="O742" s="629"/>
      <c r="P742" s="629"/>
      <c r="Q742" s="629"/>
      <c r="R742" s="631"/>
      <c r="S742" s="632" t="s">
        <v>1821</v>
      </c>
      <c r="T742" s="633" t="s">
        <v>1821</v>
      </c>
      <c r="U742" s="977" t="s">
        <v>1821</v>
      </c>
      <c r="V742" s="634" t="s">
        <v>1821</v>
      </c>
    </row>
    <row r="743" spans="2:22" outlineLevel="1">
      <c r="B743" s="612" t="s">
        <v>1380</v>
      </c>
      <c r="C743" s="612" t="s">
        <v>1429</v>
      </c>
      <c r="D743" s="612" t="s">
        <v>1431</v>
      </c>
      <c r="E743" s="612" t="s">
        <v>1634</v>
      </c>
      <c r="F743" s="612" t="s">
        <v>1644</v>
      </c>
      <c r="G743" s="612" t="s">
        <v>1659</v>
      </c>
      <c r="H743" s="612" t="s">
        <v>1671</v>
      </c>
      <c r="I743" s="612" t="s">
        <v>1669</v>
      </c>
      <c r="J743" s="627" t="s">
        <v>1176</v>
      </c>
      <c r="K743" s="628" t="s">
        <v>1673</v>
      </c>
      <c r="L743" s="629" t="s">
        <v>4654</v>
      </c>
      <c r="M743" s="630"/>
      <c r="N743" s="670"/>
      <c r="O743" s="629"/>
      <c r="P743" s="629"/>
      <c r="Q743" s="629"/>
      <c r="R743" s="631"/>
      <c r="S743" s="632" t="s">
        <v>1821</v>
      </c>
      <c r="T743" s="633" t="s">
        <v>1821</v>
      </c>
      <c r="U743" s="977" t="s">
        <v>1821</v>
      </c>
      <c r="V743" s="634" t="s">
        <v>1821</v>
      </c>
    </row>
    <row r="744" spans="2:22" outlineLevel="1">
      <c r="B744" s="612" t="s">
        <v>1380</v>
      </c>
      <c r="C744" s="612" t="s">
        <v>1429</v>
      </c>
      <c r="D744" s="612" t="s">
        <v>1431</v>
      </c>
      <c r="E744" s="612" t="s">
        <v>1634</v>
      </c>
      <c r="F744" s="612" t="s">
        <v>1644</v>
      </c>
      <c r="G744" s="612" t="s">
        <v>1659</v>
      </c>
      <c r="H744" s="612" t="s">
        <v>1674</v>
      </c>
      <c r="I744" s="612"/>
      <c r="J744" s="627" t="s">
        <v>1191</v>
      </c>
      <c r="K744" s="628" t="s">
        <v>1675</v>
      </c>
      <c r="L744" s="629" t="s">
        <v>4656</v>
      </c>
      <c r="M744" s="630" t="s">
        <v>1382</v>
      </c>
      <c r="N744" s="670"/>
      <c r="O744" s="629"/>
      <c r="P744" s="629"/>
      <c r="Q744" s="629"/>
      <c r="R744" s="631"/>
      <c r="S744" s="632" t="s">
        <v>1821</v>
      </c>
      <c r="T744" s="633" t="s">
        <v>1821</v>
      </c>
      <c r="U744" s="977" t="s">
        <v>1821</v>
      </c>
      <c r="V744" s="634" t="s">
        <v>1821</v>
      </c>
    </row>
    <row r="745" spans="2:22" outlineLevel="1">
      <c r="B745" s="612" t="s">
        <v>1380</v>
      </c>
      <c r="C745" s="612" t="s">
        <v>1429</v>
      </c>
      <c r="D745" s="612" t="s">
        <v>1431</v>
      </c>
      <c r="E745" s="612" t="s">
        <v>1634</v>
      </c>
      <c r="F745" s="612" t="s">
        <v>1644</v>
      </c>
      <c r="G745" s="612" t="s">
        <v>1659</v>
      </c>
      <c r="H745" s="612" t="s">
        <v>1674</v>
      </c>
      <c r="I745" s="612" t="s">
        <v>1564</v>
      </c>
      <c r="J745" s="627" t="s">
        <v>1176</v>
      </c>
      <c r="K745" s="628" t="s">
        <v>1676</v>
      </c>
      <c r="L745" s="629" t="s">
        <v>5077</v>
      </c>
      <c r="M745" s="630"/>
      <c r="N745" s="670"/>
      <c r="O745" s="629"/>
      <c r="P745" s="629"/>
      <c r="Q745" s="629"/>
      <c r="R745" s="631"/>
      <c r="S745" s="632" t="s">
        <v>1821</v>
      </c>
      <c r="T745" s="633" t="s">
        <v>1821</v>
      </c>
      <c r="U745" s="977" t="s">
        <v>1821</v>
      </c>
      <c r="V745" s="634" t="s">
        <v>1821</v>
      </c>
    </row>
    <row r="746" spans="2:22" outlineLevel="1">
      <c r="B746" s="612" t="s">
        <v>1380</v>
      </c>
      <c r="C746" s="612" t="s">
        <v>1429</v>
      </c>
      <c r="D746" s="612" t="s">
        <v>1431</v>
      </c>
      <c r="E746" s="612" t="s">
        <v>1634</v>
      </c>
      <c r="F746" s="612" t="s">
        <v>1644</v>
      </c>
      <c r="G746" s="612" t="s">
        <v>1677</v>
      </c>
      <c r="H746" s="612"/>
      <c r="I746" s="612"/>
      <c r="J746" s="627" t="s">
        <v>1191</v>
      </c>
      <c r="K746" s="628" t="s">
        <v>1678</v>
      </c>
      <c r="L746" s="629" t="s">
        <v>4657</v>
      </c>
      <c r="M746" s="630" t="s">
        <v>1382</v>
      </c>
      <c r="N746" s="1119" t="s">
        <v>9073</v>
      </c>
      <c r="O746" s="629" t="s">
        <v>1176</v>
      </c>
      <c r="P746" s="629" t="s">
        <v>41</v>
      </c>
      <c r="Q746" s="629" t="s">
        <v>1382</v>
      </c>
      <c r="R746" s="631"/>
      <c r="S746" s="632" t="s">
        <v>1335</v>
      </c>
      <c r="T746" s="633" t="s">
        <v>1191</v>
      </c>
      <c r="U746" s="977" t="s">
        <v>1191</v>
      </c>
      <c r="V746" s="634" t="s">
        <v>8067</v>
      </c>
    </row>
    <row r="747" spans="2:22" outlineLevel="1">
      <c r="B747" s="612" t="s">
        <v>1380</v>
      </c>
      <c r="C747" s="612" t="s">
        <v>1429</v>
      </c>
      <c r="D747" s="612" t="s">
        <v>1431</v>
      </c>
      <c r="E747" s="612" t="s">
        <v>1634</v>
      </c>
      <c r="F747" s="612" t="s">
        <v>1644</v>
      </c>
      <c r="G747" s="612" t="s">
        <v>1677</v>
      </c>
      <c r="H747" s="612" t="s">
        <v>1679</v>
      </c>
      <c r="I747" s="612"/>
      <c r="J747" s="627" t="s">
        <v>1191</v>
      </c>
      <c r="K747" s="628" t="s">
        <v>1680</v>
      </c>
      <c r="L747" s="629" t="s">
        <v>4658</v>
      </c>
      <c r="M747" s="630"/>
      <c r="N747" s="670" t="s">
        <v>8786</v>
      </c>
      <c r="O747" s="629" t="s">
        <v>1176</v>
      </c>
      <c r="P747" s="642" t="s">
        <v>6837</v>
      </c>
      <c r="Q747" s="629" t="s">
        <v>157</v>
      </c>
      <c r="R747" s="631"/>
      <c r="S747" s="632" t="s">
        <v>1345</v>
      </c>
      <c r="T747" s="633" t="s">
        <v>1191</v>
      </c>
      <c r="U747" s="977" t="s">
        <v>1191</v>
      </c>
      <c r="V747" s="634" t="s">
        <v>8072</v>
      </c>
    </row>
    <row r="748" spans="2:22" outlineLevel="1">
      <c r="B748" s="612" t="s">
        <v>1380</v>
      </c>
      <c r="C748" s="612" t="s">
        <v>1429</v>
      </c>
      <c r="D748" s="612" t="s">
        <v>1431</v>
      </c>
      <c r="E748" s="612" t="s">
        <v>1634</v>
      </c>
      <c r="F748" s="612" t="s">
        <v>1644</v>
      </c>
      <c r="G748" s="612" t="s">
        <v>1677</v>
      </c>
      <c r="H748" s="612" t="s">
        <v>1681</v>
      </c>
      <c r="I748" s="612"/>
      <c r="J748" s="627" t="s">
        <v>1191</v>
      </c>
      <c r="K748" s="628" t="s">
        <v>1682</v>
      </c>
      <c r="L748" s="629" t="s">
        <v>4659</v>
      </c>
      <c r="M748" s="630"/>
      <c r="N748" s="670" t="s">
        <v>8782</v>
      </c>
      <c r="O748" s="629" t="s">
        <v>1176</v>
      </c>
      <c r="P748" s="642" t="s">
        <v>6829</v>
      </c>
      <c r="Q748" s="629" t="s">
        <v>105</v>
      </c>
      <c r="R748" s="631"/>
      <c r="S748" s="632" t="s">
        <v>1337</v>
      </c>
      <c r="T748" s="633" t="s">
        <v>1191</v>
      </c>
      <c r="U748" s="977" t="s">
        <v>1191</v>
      </c>
      <c r="V748" s="634" t="s">
        <v>8068</v>
      </c>
    </row>
    <row r="749" spans="2:22" outlineLevel="1">
      <c r="B749" s="612" t="s">
        <v>1380</v>
      </c>
      <c r="C749" s="612" t="s">
        <v>1429</v>
      </c>
      <c r="D749" s="612" t="s">
        <v>1431</v>
      </c>
      <c r="E749" s="612" t="s">
        <v>1634</v>
      </c>
      <c r="F749" s="612" t="s">
        <v>1644</v>
      </c>
      <c r="G749" s="612" t="s">
        <v>1677</v>
      </c>
      <c r="H749" s="612" t="s">
        <v>1683</v>
      </c>
      <c r="I749" s="612"/>
      <c r="J749" s="627" t="s">
        <v>1191</v>
      </c>
      <c r="K749" s="628" t="s">
        <v>1684</v>
      </c>
      <c r="L749" s="629" t="s">
        <v>4660</v>
      </c>
      <c r="M749" s="630"/>
      <c r="N749" s="670" t="s">
        <v>8783</v>
      </c>
      <c r="O749" s="629" t="s">
        <v>1191</v>
      </c>
      <c r="P749" s="635" t="s">
        <v>6831</v>
      </c>
      <c r="Q749" s="629" t="s">
        <v>105</v>
      </c>
      <c r="R749" s="631"/>
      <c r="S749" s="632" t="s">
        <v>1339</v>
      </c>
      <c r="T749" s="633" t="s">
        <v>1191</v>
      </c>
      <c r="U749" s="977" t="s">
        <v>1191</v>
      </c>
      <c r="V749" s="634" t="s">
        <v>8069</v>
      </c>
    </row>
    <row r="750" spans="2:22" outlineLevel="1">
      <c r="B750" s="612" t="s">
        <v>1380</v>
      </c>
      <c r="C750" s="612" t="s">
        <v>1429</v>
      </c>
      <c r="D750" s="612" t="s">
        <v>1431</v>
      </c>
      <c r="E750" s="612" t="s">
        <v>1634</v>
      </c>
      <c r="F750" s="612" t="s">
        <v>1644</v>
      </c>
      <c r="G750" s="612" t="s">
        <v>1677</v>
      </c>
      <c r="H750" s="612" t="s">
        <v>1685</v>
      </c>
      <c r="I750" s="612"/>
      <c r="J750" s="627" t="s">
        <v>1191</v>
      </c>
      <c r="K750" s="628" t="s">
        <v>1686</v>
      </c>
      <c r="L750" s="629" t="s">
        <v>4661</v>
      </c>
      <c r="M750" s="630"/>
      <c r="N750" s="670" t="s">
        <v>8784</v>
      </c>
      <c r="O750" s="629" t="s">
        <v>1191</v>
      </c>
      <c r="P750" s="635" t="s">
        <v>6833</v>
      </c>
      <c r="Q750" s="629" t="s">
        <v>105</v>
      </c>
      <c r="R750" s="631"/>
      <c r="S750" s="632" t="s">
        <v>1341</v>
      </c>
      <c r="T750" s="633" t="s">
        <v>1191</v>
      </c>
      <c r="U750" s="977" t="s">
        <v>1191</v>
      </c>
      <c r="V750" s="634" t="s">
        <v>8070</v>
      </c>
    </row>
    <row r="751" spans="2:22" outlineLevel="1">
      <c r="B751" s="612" t="s">
        <v>1380</v>
      </c>
      <c r="C751" s="612" t="s">
        <v>1429</v>
      </c>
      <c r="D751" s="612" t="s">
        <v>1431</v>
      </c>
      <c r="E751" s="612" t="s">
        <v>1634</v>
      </c>
      <c r="F751" s="612" t="s">
        <v>1644</v>
      </c>
      <c r="G751" s="612" t="s">
        <v>1677</v>
      </c>
      <c r="H751" s="612" t="s">
        <v>1687</v>
      </c>
      <c r="I751" s="612"/>
      <c r="J751" s="627" t="s">
        <v>1191</v>
      </c>
      <c r="K751" s="628" t="s">
        <v>1688</v>
      </c>
      <c r="L751" s="629" t="s">
        <v>4662</v>
      </c>
      <c r="M751" s="630"/>
      <c r="N751" s="670" t="s">
        <v>8785</v>
      </c>
      <c r="O751" s="629" t="s">
        <v>1176</v>
      </c>
      <c r="P751" s="642" t="s">
        <v>6835</v>
      </c>
      <c r="Q751" s="629" t="s">
        <v>105</v>
      </c>
      <c r="R751" s="631"/>
      <c r="S751" s="632" t="s">
        <v>1343</v>
      </c>
      <c r="T751" s="633" t="s">
        <v>1191</v>
      </c>
      <c r="U751" s="977" t="s">
        <v>1191</v>
      </c>
      <c r="V751" s="634" t="s">
        <v>8071</v>
      </c>
    </row>
    <row r="752" spans="2:22" outlineLevel="1">
      <c r="B752" s="612" t="s">
        <v>1380</v>
      </c>
      <c r="C752" s="612" t="s">
        <v>1429</v>
      </c>
      <c r="D752" s="612" t="s">
        <v>1431</v>
      </c>
      <c r="E752" s="612" t="s">
        <v>1634</v>
      </c>
      <c r="F752" s="612" t="s">
        <v>1644</v>
      </c>
      <c r="G752" s="612" t="s">
        <v>1677</v>
      </c>
      <c r="H752" s="612" t="s">
        <v>1689</v>
      </c>
      <c r="I752" s="612"/>
      <c r="J752" s="627" t="s">
        <v>1176</v>
      </c>
      <c r="K752" s="628" t="s">
        <v>1690</v>
      </c>
      <c r="L752" s="629" t="s">
        <v>4663</v>
      </c>
      <c r="M752" s="630" t="s">
        <v>1515</v>
      </c>
      <c r="N752" s="670" t="s">
        <v>8787</v>
      </c>
      <c r="O752" s="629" t="s">
        <v>1176</v>
      </c>
      <c r="P752" s="642" t="s">
        <v>6839</v>
      </c>
      <c r="Q752" s="629" t="s">
        <v>787</v>
      </c>
      <c r="R752" s="631"/>
      <c r="S752" s="632" t="s">
        <v>1349</v>
      </c>
      <c r="T752" s="633" t="s">
        <v>1176</v>
      </c>
      <c r="U752" s="977" t="s">
        <v>1176</v>
      </c>
      <c r="V752" s="634" t="s">
        <v>8074</v>
      </c>
    </row>
    <row r="753" spans="2:22" outlineLevel="1">
      <c r="B753" s="612" t="s">
        <v>1380</v>
      </c>
      <c r="C753" s="612" t="s">
        <v>1429</v>
      </c>
      <c r="D753" s="612" t="s">
        <v>1431</v>
      </c>
      <c r="E753" s="612" t="s">
        <v>1634</v>
      </c>
      <c r="F753" s="612" t="s">
        <v>1644</v>
      </c>
      <c r="G753" s="612" t="s">
        <v>1677</v>
      </c>
      <c r="H753" s="612" t="s">
        <v>1691</v>
      </c>
      <c r="I753" s="612"/>
      <c r="J753" s="627" t="s">
        <v>1191</v>
      </c>
      <c r="K753" s="628" t="s">
        <v>1692</v>
      </c>
      <c r="L753" s="629" t="s">
        <v>4664</v>
      </c>
      <c r="M753" s="630"/>
      <c r="N753" s="670"/>
      <c r="O753" s="629"/>
      <c r="P753" s="629"/>
      <c r="Q753" s="629"/>
      <c r="R753" s="631"/>
      <c r="S753" s="632" t="s">
        <v>1347</v>
      </c>
      <c r="T753" s="633" t="s">
        <v>1191</v>
      </c>
      <c r="U753" s="977" t="s">
        <v>1191</v>
      </c>
      <c r="V753" s="634" t="s">
        <v>8073</v>
      </c>
    </row>
    <row r="754" spans="2:22" outlineLevel="1">
      <c r="B754" s="612" t="s">
        <v>1380</v>
      </c>
      <c r="C754" s="612" t="s">
        <v>1429</v>
      </c>
      <c r="D754" s="612" t="s">
        <v>1431</v>
      </c>
      <c r="E754" s="612" t="s">
        <v>1634</v>
      </c>
      <c r="F754" s="612" t="s">
        <v>1644</v>
      </c>
      <c r="G754" s="612" t="s">
        <v>1693</v>
      </c>
      <c r="H754" s="612"/>
      <c r="I754" s="612"/>
      <c r="J754" s="627" t="s">
        <v>1191</v>
      </c>
      <c r="K754" s="628" t="s">
        <v>1694</v>
      </c>
      <c r="L754" s="629" t="s">
        <v>4665</v>
      </c>
      <c r="M754" s="630" t="s">
        <v>1382</v>
      </c>
      <c r="N754" s="670"/>
      <c r="O754" s="629"/>
      <c r="P754" s="629"/>
      <c r="Q754" s="629"/>
      <c r="R754" s="631"/>
      <c r="S754" s="632" t="s">
        <v>1821</v>
      </c>
      <c r="T754" s="633" t="s">
        <v>1821</v>
      </c>
      <c r="U754" s="977" t="s">
        <v>1821</v>
      </c>
      <c r="V754" s="634" t="s">
        <v>1821</v>
      </c>
    </row>
    <row r="755" spans="2:22" outlineLevel="1">
      <c r="B755" s="612" t="s">
        <v>1380</v>
      </c>
      <c r="C755" s="612" t="s">
        <v>1429</v>
      </c>
      <c r="D755" s="612" t="s">
        <v>1431</v>
      </c>
      <c r="E755" s="612" t="s">
        <v>1634</v>
      </c>
      <c r="F755" s="612" t="s">
        <v>1644</v>
      </c>
      <c r="G755" s="612" t="s">
        <v>1693</v>
      </c>
      <c r="H755" s="612" t="s">
        <v>1564</v>
      </c>
      <c r="I755" s="612"/>
      <c r="J755" s="627" t="s">
        <v>1176</v>
      </c>
      <c r="K755" s="628" t="s">
        <v>1695</v>
      </c>
      <c r="L755" s="629" t="s">
        <v>4666</v>
      </c>
      <c r="M755" s="630"/>
      <c r="N755" s="670"/>
      <c r="O755" s="629"/>
      <c r="P755" s="629"/>
      <c r="Q755" s="629"/>
      <c r="R755" s="631"/>
      <c r="S755" s="632" t="s">
        <v>1821</v>
      </c>
      <c r="T755" s="633" t="s">
        <v>1821</v>
      </c>
      <c r="U755" s="977" t="s">
        <v>1821</v>
      </c>
      <c r="V755" s="634" t="s">
        <v>1821</v>
      </c>
    </row>
    <row r="756" spans="2:22" outlineLevel="1">
      <c r="B756" s="612" t="s">
        <v>1380</v>
      </c>
      <c r="C756" s="612" t="s">
        <v>1429</v>
      </c>
      <c r="D756" s="612" t="s">
        <v>1431</v>
      </c>
      <c r="E756" s="612" t="s">
        <v>1634</v>
      </c>
      <c r="F756" s="612" t="s">
        <v>1644</v>
      </c>
      <c r="G756" s="612" t="s">
        <v>1693</v>
      </c>
      <c r="H756" s="612" t="s">
        <v>1564</v>
      </c>
      <c r="I756" s="639" t="s">
        <v>1452</v>
      </c>
      <c r="J756" s="627" t="s">
        <v>1176</v>
      </c>
      <c r="K756" s="628" t="s">
        <v>1696</v>
      </c>
      <c r="L756" s="629" t="s">
        <v>4667</v>
      </c>
      <c r="M756" s="630"/>
      <c r="N756" s="670"/>
      <c r="O756" s="629"/>
      <c r="P756" s="629"/>
      <c r="Q756" s="629"/>
      <c r="R756" s="631"/>
      <c r="S756" s="632" t="s">
        <v>1821</v>
      </c>
      <c r="T756" s="633" t="s">
        <v>1821</v>
      </c>
      <c r="U756" s="977" t="s">
        <v>1821</v>
      </c>
      <c r="V756" s="634" t="s">
        <v>1821</v>
      </c>
    </row>
    <row r="757" spans="2:22" outlineLevel="1">
      <c r="B757" s="612" t="s">
        <v>1380</v>
      </c>
      <c r="C757" s="612" t="s">
        <v>1429</v>
      </c>
      <c r="D757" s="612" t="s">
        <v>1431</v>
      </c>
      <c r="E757" s="612" t="s">
        <v>1634</v>
      </c>
      <c r="F757" s="612" t="s">
        <v>1644</v>
      </c>
      <c r="G757" s="612" t="s">
        <v>1697</v>
      </c>
      <c r="H757" s="612"/>
      <c r="I757" s="612"/>
      <c r="J757" s="627" t="s">
        <v>1191</v>
      </c>
      <c r="K757" s="628" t="s">
        <v>1698</v>
      </c>
      <c r="L757" s="629" t="s">
        <v>4668</v>
      </c>
      <c r="M757" s="630" t="s">
        <v>1382</v>
      </c>
      <c r="N757" s="670"/>
      <c r="O757" s="629"/>
      <c r="P757" s="629"/>
      <c r="Q757" s="629"/>
      <c r="R757" s="631"/>
      <c r="S757" s="632" t="s">
        <v>1821</v>
      </c>
      <c r="T757" s="633" t="s">
        <v>1821</v>
      </c>
      <c r="U757" s="977" t="s">
        <v>1821</v>
      </c>
      <c r="V757" s="634" t="s">
        <v>1821</v>
      </c>
    </row>
    <row r="758" spans="2:22" outlineLevel="1">
      <c r="B758" s="612" t="s">
        <v>1380</v>
      </c>
      <c r="C758" s="612" t="s">
        <v>1429</v>
      </c>
      <c r="D758" s="612" t="s">
        <v>1431</v>
      </c>
      <c r="E758" s="612" t="s">
        <v>1634</v>
      </c>
      <c r="F758" s="612" t="s">
        <v>1644</v>
      </c>
      <c r="G758" s="612" t="s">
        <v>1697</v>
      </c>
      <c r="H758" s="612" t="s">
        <v>1390</v>
      </c>
      <c r="I758" s="612"/>
      <c r="J758" s="627" t="s">
        <v>1176</v>
      </c>
      <c r="K758" s="628" t="s">
        <v>1699</v>
      </c>
      <c r="L758" s="629" t="s">
        <v>4669</v>
      </c>
      <c r="M758" s="630"/>
      <c r="N758" s="670"/>
      <c r="O758" s="629"/>
      <c r="P758" s="629"/>
      <c r="Q758" s="629"/>
      <c r="R758" s="631"/>
      <c r="S758" s="632" t="s">
        <v>1821</v>
      </c>
      <c r="T758" s="633" t="s">
        <v>1821</v>
      </c>
      <c r="U758" s="977" t="s">
        <v>1821</v>
      </c>
      <c r="V758" s="634" t="s">
        <v>1821</v>
      </c>
    </row>
    <row r="759" spans="2:22" outlineLevel="1">
      <c r="B759" s="612" t="s">
        <v>1380</v>
      </c>
      <c r="C759" s="612" t="s">
        <v>1429</v>
      </c>
      <c r="D759" s="612" t="s">
        <v>1431</v>
      </c>
      <c r="E759" s="612" t="s">
        <v>1634</v>
      </c>
      <c r="F759" s="612" t="s">
        <v>1644</v>
      </c>
      <c r="G759" s="612" t="s">
        <v>1697</v>
      </c>
      <c r="H759" s="612" t="s">
        <v>1390</v>
      </c>
      <c r="I759" s="639" t="s">
        <v>1452</v>
      </c>
      <c r="J759" s="627" t="s">
        <v>1176</v>
      </c>
      <c r="K759" s="628" t="s">
        <v>1700</v>
      </c>
      <c r="L759" s="629" t="s">
        <v>4670</v>
      </c>
      <c r="M759" s="630" t="s">
        <v>1701</v>
      </c>
      <c r="N759" s="670"/>
      <c r="O759" s="629"/>
      <c r="P759" s="629"/>
      <c r="Q759" s="629"/>
      <c r="R759" s="631"/>
      <c r="S759" s="632" t="s">
        <v>1821</v>
      </c>
      <c r="T759" s="633" t="s">
        <v>1821</v>
      </c>
      <c r="U759" s="977" t="s">
        <v>1821</v>
      </c>
      <c r="V759" s="634" t="s">
        <v>1821</v>
      </c>
    </row>
    <row r="760" spans="2:22" outlineLevel="1">
      <c r="B760" s="612" t="s">
        <v>1380</v>
      </c>
      <c r="C760" s="612" t="s">
        <v>1429</v>
      </c>
      <c r="D760" s="612" t="s">
        <v>1431</v>
      </c>
      <c r="E760" s="612" t="s">
        <v>1634</v>
      </c>
      <c r="F760" s="612" t="s">
        <v>1702</v>
      </c>
      <c r="G760" s="612"/>
      <c r="H760" s="612"/>
      <c r="I760" s="612"/>
      <c r="J760" s="627" t="s">
        <v>1191</v>
      </c>
      <c r="K760" s="628" t="s">
        <v>1703</v>
      </c>
      <c r="L760" s="629" t="s">
        <v>5078</v>
      </c>
      <c r="M760" s="630" t="s">
        <v>1382</v>
      </c>
      <c r="N760" s="632"/>
      <c r="O760" s="628"/>
      <c r="P760" s="628"/>
      <c r="Q760" s="628"/>
      <c r="R760" s="695"/>
      <c r="S760" s="632" t="s">
        <v>1821</v>
      </c>
      <c r="T760" s="633" t="s">
        <v>1821</v>
      </c>
      <c r="U760" s="977" t="s">
        <v>1821</v>
      </c>
      <c r="V760" s="634" t="s">
        <v>1821</v>
      </c>
    </row>
    <row r="761" spans="2:22" outlineLevel="1">
      <c r="B761" s="612" t="s">
        <v>1380</v>
      </c>
      <c r="C761" s="612" t="s">
        <v>1429</v>
      </c>
      <c r="D761" s="612" t="s">
        <v>1431</v>
      </c>
      <c r="E761" s="612" t="s">
        <v>1634</v>
      </c>
      <c r="F761" s="612" t="s">
        <v>1702</v>
      </c>
      <c r="G761" s="612" t="s">
        <v>1390</v>
      </c>
      <c r="H761" s="612"/>
      <c r="I761" s="612"/>
      <c r="J761" s="627" t="s">
        <v>1191</v>
      </c>
      <c r="K761" s="628" t="s">
        <v>1704</v>
      </c>
      <c r="L761" s="629" t="s">
        <v>4128</v>
      </c>
      <c r="M761" s="630"/>
      <c r="N761" s="632"/>
      <c r="O761" s="628"/>
      <c r="P761" s="628"/>
      <c r="Q761" s="628"/>
      <c r="R761" s="695"/>
      <c r="S761" s="632" t="s">
        <v>1821</v>
      </c>
      <c r="T761" s="633" t="s">
        <v>1821</v>
      </c>
      <c r="U761" s="977" t="s">
        <v>1821</v>
      </c>
      <c r="V761" s="634" t="s">
        <v>1821</v>
      </c>
    </row>
    <row r="762" spans="2:22" outlineLevel="1">
      <c r="B762" s="612" t="s">
        <v>1380</v>
      </c>
      <c r="C762" s="612" t="s">
        <v>1429</v>
      </c>
      <c r="D762" s="612" t="s">
        <v>1431</v>
      </c>
      <c r="E762" s="612" t="s">
        <v>1634</v>
      </c>
      <c r="F762" s="612" t="s">
        <v>1702</v>
      </c>
      <c r="G762" s="612" t="s">
        <v>1450</v>
      </c>
      <c r="H762" s="612"/>
      <c r="I762" s="612"/>
      <c r="J762" s="627" t="s">
        <v>1195</v>
      </c>
      <c r="K762" s="628" t="s">
        <v>1705</v>
      </c>
      <c r="L762" s="629" t="s">
        <v>4129</v>
      </c>
      <c r="M762" s="630"/>
      <c r="N762" s="670"/>
      <c r="O762" s="629"/>
      <c r="P762" s="629"/>
      <c r="Q762" s="629"/>
      <c r="R762" s="631"/>
      <c r="S762" s="632" t="s">
        <v>1821</v>
      </c>
      <c r="T762" s="633" t="s">
        <v>1821</v>
      </c>
      <c r="U762" s="977" t="s">
        <v>1821</v>
      </c>
      <c r="V762" s="634" t="s">
        <v>1821</v>
      </c>
    </row>
    <row r="763" spans="2:22" outlineLevel="1">
      <c r="B763" s="612" t="s">
        <v>1380</v>
      </c>
      <c r="C763" s="612" t="s">
        <v>1429</v>
      </c>
      <c r="D763" s="612" t="s">
        <v>1431</v>
      </c>
      <c r="E763" s="612" t="s">
        <v>1634</v>
      </c>
      <c r="F763" s="612" t="s">
        <v>1702</v>
      </c>
      <c r="G763" s="612" t="s">
        <v>1450</v>
      </c>
      <c r="H763" s="639" t="s">
        <v>1452</v>
      </c>
      <c r="I763" s="612"/>
      <c r="J763" s="627" t="s">
        <v>1176</v>
      </c>
      <c r="K763" s="628" t="s">
        <v>1706</v>
      </c>
      <c r="L763" s="629" t="s">
        <v>5079</v>
      </c>
      <c r="M763" s="630" t="s">
        <v>1454</v>
      </c>
      <c r="N763" s="670"/>
      <c r="O763" s="629"/>
      <c r="P763" s="629"/>
      <c r="Q763" s="629"/>
      <c r="R763" s="631"/>
      <c r="S763" s="632" t="s">
        <v>1821</v>
      </c>
      <c r="T763" s="633" t="s">
        <v>1821</v>
      </c>
      <c r="U763" s="977" t="s">
        <v>1821</v>
      </c>
      <c r="V763" s="634" t="s">
        <v>1821</v>
      </c>
    </row>
    <row r="764" spans="2:22" outlineLevel="1">
      <c r="B764" s="612" t="s">
        <v>1380</v>
      </c>
      <c r="C764" s="612" t="s">
        <v>1429</v>
      </c>
      <c r="D764" s="612" t="s">
        <v>1431</v>
      </c>
      <c r="E764" s="612" t="s">
        <v>1634</v>
      </c>
      <c r="F764" s="612" t="s">
        <v>1702</v>
      </c>
      <c r="G764" s="612" t="s">
        <v>1396</v>
      </c>
      <c r="H764" s="612"/>
      <c r="I764" s="612"/>
      <c r="J764" s="627" t="s">
        <v>1191</v>
      </c>
      <c r="K764" s="628" t="s">
        <v>1707</v>
      </c>
      <c r="L764" s="629" t="s">
        <v>5080</v>
      </c>
      <c r="M764" s="630"/>
      <c r="N764" s="670"/>
      <c r="O764" s="629"/>
      <c r="P764" s="629"/>
      <c r="Q764" s="629"/>
      <c r="R764" s="631"/>
      <c r="S764" s="632" t="s">
        <v>1821</v>
      </c>
      <c r="T764" s="633" t="s">
        <v>1821</v>
      </c>
      <c r="U764" s="977" t="s">
        <v>1821</v>
      </c>
      <c r="V764" s="634" t="s">
        <v>1821</v>
      </c>
    </row>
    <row r="765" spans="2:22" outlineLevel="1">
      <c r="B765" s="612" t="s">
        <v>1380</v>
      </c>
      <c r="C765" s="612" t="s">
        <v>1429</v>
      </c>
      <c r="D765" s="612" t="s">
        <v>1431</v>
      </c>
      <c r="E765" s="612" t="s">
        <v>1634</v>
      </c>
      <c r="F765" s="612" t="s">
        <v>1702</v>
      </c>
      <c r="G765" s="612" t="s">
        <v>1650</v>
      </c>
      <c r="H765" s="612"/>
      <c r="I765" s="612"/>
      <c r="J765" s="627" t="s">
        <v>1191</v>
      </c>
      <c r="K765" s="628" t="s">
        <v>1708</v>
      </c>
      <c r="L765" s="629" t="s">
        <v>5081</v>
      </c>
      <c r="M765" s="630" t="s">
        <v>1652</v>
      </c>
      <c r="N765" s="670"/>
      <c r="O765" s="629"/>
      <c r="P765" s="629"/>
      <c r="Q765" s="629"/>
      <c r="R765" s="631"/>
      <c r="S765" s="632" t="s">
        <v>1821</v>
      </c>
      <c r="T765" s="633" t="s">
        <v>1821</v>
      </c>
      <c r="U765" s="977" t="s">
        <v>1821</v>
      </c>
      <c r="V765" s="634" t="s">
        <v>1821</v>
      </c>
    </row>
    <row r="766" spans="2:22" outlineLevel="1">
      <c r="B766" s="612" t="s">
        <v>1380</v>
      </c>
      <c r="C766" s="612" t="s">
        <v>1429</v>
      </c>
      <c r="D766" s="612" t="s">
        <v>1431</v>
      </c>
      <c r="E766" s="612" t="s">
        <v>1634</v>
      </c>
      <c r="F766" s="612" t="s">
        <v>1702</v>
      </c>
      <c r="G766" s="612" t="s">
        <v>1653</v>
      </c>
      <c r="H766" s="612"/>
      <c r="I766" s="612"/>
      <c r="J766" s="627" t="s">
        <v>1191</v>
      </c>
      <c r="K766" s="628" t="s">
        <v>1709</v>
      </c>
      <c r="L766" s="629" t="s">
        <v>5082</v>
      </c>
      <c r="M766" s="630" t="s">
        <v>1382</v>
      </c>
      <c r="N766" s="670"/>
      <c r="O766" s="629"/>
      <c r="P766" s="629"/>
      <c r="Q766" s="629"/>
      <c r="R766" s="631"/>
      <c r="S766" s="632" t="s">
        <v>1821</v>
      </c>
      <c r="T766" s="633" t="s">
        <v>1821</v>
      </c>
      <c r="U766" s="977" t="s">
        <v>1821</v>
      </c>
      <c r="V766" s="634" t="s">
        <v>1821</v>
      </c>
    </row>
    <row r="767" spans="2:22" outlineLevel="1">
      <c r="B767" s="612" t="s">
        <v>1380</v>
      </c>
      <c r="C767" s="612" t="s">
        <v>1429</v>
      </c>
      <c r="D767" s="612" t="s">
        <v>1431</v>
      </c>
      <c r="E767" s="612" t="s">
        <v>1634</v>
      </c>
      <c r="F767" s="612" t="s">
        <v>1702</v>
      </c>
      <c r="G767" s="612" t="s">
        <v>1653</v>
      </c>
      <c r="H767" s="612" t="s">
        <v>1390</v>
      </c>
      <c r="I767" s="612"/>
      <c r="J767" s="627" t="s">
        <v>1191</v>
      </c>
      <c r="K767" s="628" t="s">
        <v>1710</v>
      </c>
      <c r="L767" s="629" t="s">
        <v>5083</v>
      </c>
      <c r="M767" s="630"/>
      <c r="N767" s="670"/>
      <c r="O767" s="629"/>
      <c r="P767" s="629"/>
      <c r="Q767" s="629"/>
      <c r="R767" s="631"/>
      <c r="S767" s="632" t="s">
        <v>1821</v>
      </c>
      <c r="T767" s="633" t="s">
        <v>1821</v>
      </c>
      <c r="U767" s="977" t="s">
        <v>1821</v>
      </c>
      <c r="V767" s="634" t="s">
        <v>1821</v>
      </c>
    </row>
    <row r="768" spans="2:22" outlineLevel="1">
      <c r="B768" s="612" t="s">
        <v>1380</v>
      </c>
      <c r="C768" s="612" t="s">
        <v>1429</v>
      </c>
      <c r="D768" s="612" t="s">
        <v>1431</v>
      </c>
      <c r="E768" s="612" t="s">
        <v>1634</v>
      </c>
      <c r="F768" s="612" t="s">
        <v>1702</v>
      </c>
      <c r="G768" s="612" t="s">
        <v>1653</v>
      </c>
      <c r="H768" s="612" t="s">
        <v>1390</v>
      </c>
      <c r="I768" s="639" t="s">
        <v>1452</v>
      </c>
      <c r="J768" s="627" t="s">
        <v>1191</v>
      </c>
      <c r="K768" s="628" t="s">
        <v>1711</v>
      </c>
      <c r="L768" s="629" t="s">
        <v>5084</v>
      </c>
      <c r="M768" s="630" t="s">
        <v>1454</v>
      </c>
      <c r="N768" s="670"/>
      <c r="O768" s="629"/>
      <c r="P768" s="629"/>
      <c r="Q768" s="629"/>
      <c r="R768" s="631"/>
      <c r="S768" s="632" t="s">
        <v>1821</v>
      </c>
      <c r="T768" s="633" t="s">
        <v>1821</v>
      </c>
      <c r="U768" s="977" t="s">
        <v>1821</v>
      </c>
      <c r="V768" s="634" t="s">
        <v>1821</v>
      </c>
    </row>
    <row r="769" spans="2:22" outlineLevel="1">
      <c r="B769" s="612" t="s">
        <v>1380</v>
      </c>
      <c r="C769" s="612" t="s">
        <v>1429</v>
      </c>
      <c r="D769" s="612" t="s">
        <v>1431</v>
      </c>
      <c r="E769" s="612" t="s">
        <v>1634</v>
      </c>
      <c r="F769" s="612" t="s">
        <v>1702</v>
      </c>
      <c r="G769" s="612" t="s">
        <v>1653</v>
      </c>
      <c r="H769" s="612" t="s">
        <v>1657</v>
      </c>
      <c r="I769" s="612"/>
      <c r="J769" s="627" t="s">
        <v>1191</v>
      </c>
      <c r="K769" s="628" t="s">
        <v>1712</v>
      </c>
      <c r="L769" s="629" t="s">
        <v>5085</v>
      </c>
      <c r="M769" s="630"/>
      <c r="N769" s="670"/>
      <c r="O769" s="629"/>
      <c r="P769" s="629"/>
      <c r="Q769" s="629"/>
      <c r="R769" s="631"/>
      <c r="S769" s="632" t="s">
        <v>1821</v>
      </c>
      <c r="T769" s="633" t="s">
        <v>1821</v>
      </c>
      <c r="U769" s="977" t="s">
        <v>1821</v>
      </c>
      <c r="V769" s="634" t="s">
        <v>1821</v>
      </c>
    </row>
    <row r="770" spans="2:22" outlineLevel="1">
      <c r="B770" s="612" t="s">
        <v>1380</v>
      </c>
      <c r="C770" s="612" t="s">
        <v>1429</v>
      </c>
      <c r="D770" s="612" t="s">
        <v>1431</v>
      </c>
      <c r="E770" s="612" t="s">
        <v>1634</v>
      </c>
      <c r="F770" s="612" t="s">
        <v>1702</v>
      </c>
      <c r="G770" s="612" t="s">
        <v>1659</v>
      </c>
      <c r="H770" s="612"/>
      <c r="I770" s="612"/>
      <c r="J770" s="627" t="s">
        <v>1195</v>
      </c>
      <c r="K770" s="628" t="s">
        <v>1713</v>
      </c>
      <c r="L770" s="629" t="s">
        <v>5086</v>
      </c>
      <c r="M770" s="630" t="s">
        <v>1382</v>
      </c>
      <c r="N770" s="670"/>
      <c r="O770" s="629"/>
      <c r="P770" s="629"/>
      <c r="Q770" s="629"/>
      <c r="R770" s="631"/>
      <c r="S770" s="632" t="s">
        <v>1821</v>
      </c>
      <c r="T770" s="633" t="s">
        <v>1821</v>
      </c>
      <c r="U770" s="977" t="s">
        <v>1821</v>
      </c>
      <c r="V770" s="634" t="s">
        <v>1821</v>
      </c>
    </row>
    <row r="771" spans="2:22" outlineLevel="1">
      <c r="B771" s="612" t="s">
        <v>1380</v>
      </c>
      <c r="C771" s="612" t="s">
        <v>1429</v>
      </c>
      <c r="D771" s="612" t="s">
        <v>1431</v>
      </c>
      <c r="E771" s="612" t="s">
        <v>1634</v>
      </c>
      <c r="F771" s="612" t="s">
        <v>1702</v>
      </c>
      <c r="G771" s="612" t="s">
        <v>1659</v>
      </c>
      <c r="H771" s="612" t="s">
        <v>1661</v>
      </c>
      <c r="I771" s="612"/>
      <c r="J771" s="627" t="s">
        <v>1191</v>
      </c>
      <c r="K771" s="628" t="s">
        <v>1714</v>
      </c>
      <c r="L771" s="629" t="s">
        <v>5087</v>
      </c>
      <c r="M771" s="630"/>
      <c r="N771" s="670"/>
      <c r="O771" s="629"/>
      <c r="P771" s="629"/>
      <c r="Q771" s="629"/>
      <c r="R771" s="631"/>
      <c r="S771" s="632" t="s">
        <v>1821</v>
      </c>
      <c r="T771" s="633" t="s">
        <v>1821</v>
      </c>
      <c r="U771" s="977" t="s">
        <v>1821</v>
      </c>
      <c r="V771" s="634" t="s">
        <v>1821</v>
      </c>
    </row>
    <row r="772" spans="2:22" outlineLevel="1">
      <c r="B772" s="612" t="s">
        <v>1380</v>
      </c>
      <c r="C772" s="612" t="s">
        <v>1429</v>
      </c>
      <c r="D772" s="612" t="s">
        <v>1431</v>
      </c>
      <c r="E772" s="612" t="s">
        <v>1634</v>
      </c>
      <c r="F772" s="612" t="s">
        <v>1702</v>
      </c>
      <c r="G772" s="612" t="s">
        <v>1659</v>
      </c>
      <c r="H772" s="612" t="s">
        <v>1663</v>
      </c>
      <c r="I772" s="612"/>
      <c r="J772" s="627" t="s">
        <v>1191</v>
      </c>
      <c r="K772" s="628" t="s">
        <v>1715</v>
      </c>
      <c r="L772" s="629" t="s">
        <v>5088</v>
      </c>
      <c r="M772" s="630"/>
      <c r="N772" s="670"/>
      <c r="O772" s="629"/>
      <c r="P772" s="629"/>
      <c r="Q772" s="629"/>
      <c r="R772" s="631"/>
      <c r="S772" s="632" t="s">
        <v>1821</v>
      </c>
      <c r="T772" s="633" t="s">
        <v>1821</v>
      </c>
      <c r="U772" s="977" t="s">
        <v>1821</v>
      </c>
      <c r="V772" s="634" t="s">
        <v>1821</v>
      </c>
    </row>
    <row r="773" spans="2:22" outlineLevel="1">
      <c r="B773" s="612" t="s">
        <v>1380</v>
      </c>
      <c r="C773" s="612" t="s">
        <v>1429</v>
      </c>
      <c r="D773" s="612" t="s">
        <v>1431</v>
      </c>
      <c r="E773" s="612" t="s">
        <v>1634</v>
      </c>
      <c r="F773" s="612" t="s">
        <v>1702</v>
      </c>
      <c r="G773" s="612" t="s">
        <v>1659</v>
      </c>
      <c r="H773" s="612" t="s">
        <v>1398</v>
      </c>
      <c r="I773" s="612"/>
      <c r="J773" s="627" t="s">
        <v>1191</v>
      </c>
      <c r="K773" s="628" t="s">
        <v>1716</v>
      </c>
      <c r="L773" s="629" t="s">
        <v>5089</v>
      </c>
      <c r="M773" s="630" t="s">
        <v>1666</v>
      </c>
      <c r="N773" s="670"/>
      <c r="O773" s="629"/>
      <c r="P773" s="629"/>
      <c r="Q773" s="629"/>
      <c r="R773" s="631"/>
      <c r="S773" s="632" t="s">
        <v>1821</v>
      </c>
      <c r="T773" s="633" t="s">
        <v>1821</v>
      </c>
      <c r="U773" s="977" t="s">
        <v>1821</v>
      </c>
      <c r="V773" s="634" t="s">
        <v>1821</v>
      </c>
    </row>
    <row r="774" spans="2:22" outlineLevel="1">
      <c r="B774" s="612" t="s">
        <v>1380</v>
      </c>
      <c r="C774" s="612" t="s">
        <v>1429</v>
      </c>
      <c r="D774" s="612" t="s">
        <v>1431</v>
      </c>
      <c r="E774" s="612" t="s">
        <v>1634</v>
      </c>
      <c r="F774" s="612" t="s">
        <v>1702</v>
      </c>
      <c r="G774" s="612" t="s">
        <v>1659</v>
      </c>
      <c r="H774" s="612" t="s">
        <v>1667</v>
      </c>
      <c r="I774" s="612"/>
      <c r="J774" s="627" t="s">
        <v>1191</v>
      </c>
      <c r="K774" s="628" t="s">
        <v>1717</v>
      </c>
      <c r="L774" s="629" t="s">
        <v>5090</v>
      </c>
      <c r="M774" s="630" t="s">
        <v>1382</v>
      </c>
      <c r="N774" s="670"/>
      <c r="O774" s="629"/>
      <c r="P774" s="629"/>
      <c r="Q774" s="629"/>
      <c r="R774" s="631"/>
      <c r="S774" s="632" t="s">
        <v>1821</v>
      </c>
      <c r="T774" s="633" t="s">
        <v>1821</v>
      </c>
      <c r="U774" s="977" t="s">
        <v>1821</v>
      </c>
      <c r="V774" s="634" t="s">
        <v>1821</v>
      </c>
    </row>
    <row r="775" spans="2:22" outlineLevel="1">
      <c r="B775" s="612" t="s">
        <v>1380</v>
      </c>
      <c r="C775" s="612" t="s">
        <v>1429</v>
      </c>
      <c r="D775" s="612" t="s">
        <v>1431</v>
      </c>
      <c r="E775" s="612" t="s">
        <v>1634</v>
      </c>
      <c r="F775" s="612" t="s">
        <v>1702</v>
      </c>
      <c r="G775" s="612" t="s">
        <v>1659</v>
      </c>
      <c r="H775" s="612" t="s">
        <v>1667</v>
      </c>
      <c r="I775" s="612" t="s">
        <v>1669</v>
      </c>
      <c r="J775" s="627" t="s">
        <v>1176</v>
      </c>
      <c r="K775" s="628" t="s">
        <v>1718</v>
      </c>
      <c r="L775" s="629" t="s">
        <v>5091</v>
      </c>
      <c r="M775" s="630"/>
      <c r="N775" s="670"/>
      <c r="O775" s="629"/>
      <c r="P775" s="629"/>
      <c r="Q775" s="629"/>
      <c r="R775" s="631"/>
      <c r="S775" s="632" t="s">
        <v>1821</v>
      </c>
      <c r="T775" s="633" t="s">
        <v>1821</v>
      </c>
      <c r="U775" s="977" t="s">
        <v>1821</v>
      </c>
      <c r="V775" s="634" t="s">
        <v>1821</v>
      </c>
    </row>
    <row r="776" spans="2:22" outlineLevel="1">
      <c r="B776" s="612" t="s">
        <v>1380</v>
      </c>
      <c r="C776" s="612" t="s">
        <v>1429</v>
      </c>
      <c r="D776" s="612" t="s">
        <v>1431</v>
      </c>
      <c r="E776" s="612" t="s">
        <v>1634</v>
      </c>
      <c r="F776" s="612" t="s">
        <v>1702</v>
      </c>
      <c r="G776" s="612" t="s">
        <v>1659</v>
      </c>
      <c r="H776" s="612" t="s">
        <v>1671</v>
      </c>
      <c r="I776" s="612"/>
      <c r="J776" s="627" t="s">
        <v>1191</v>
      </c>
      <c r="K776" s="628" t="s">
        <v>1719</v>
      </c>
      <c r="L776" s="629" t="s">
        <v>5092</v>
      </c>
      <c r="M776" s="630" t="s">
        <v>1382</v>
      </c>
      <c r="N776" s="670"/>
      <c r="O776" s="629"/>
      <c r="P776" s="629"/>
      <c r="Q776" s="629"/>
      <c r="R776" s="631"/>
      <c r="S776" s="632" t="s">
        <v>1821</v>
      </c>
      <c r="T776" s="633" t="s">
        <v>1821</v>
      </c>
      <c r="U776" s="977" t="s">
        <v>1821</v>
      </c>
      <c r="V776" s="634" t="s">
        <v>1821</v>
      </c>
    </row>
    <row r="777" spans="2:22" outlineLevel="1">
      <c r="B777" s="612" t="s">
        <v>1380</v>
      </c>
      <c r="C777" s="612" t="s">
        <v>1429</v>
      </c>
      <c r="D777" s="612" t="s">
        <v>1431</v>
      </c>
      <c r="E777" s="612" t="s">
        <v>1634</v>
      </c>
      <c r="F777" s="612" t="s">
        <v>1702</v>
      </c>
      <c r="G777" s="612" t="s">
        <v>1659</v>
      </c>
      <c r="H777" s="612" t="s">
        <v>1671</v>
      </c>
      <c r="I777" s="612" t="s">
        <v>1669</v>
      </c>
      <c r="J777" s="627" t="s">
        <v>1176</v>
      </c>
      <c r="K777" s="628" t="s">
        <v>1720</v>
      </c>
      <c r="L777" s="629" t="s">
        <v>5093</v>
      </c>
      <c r="M777" s="630"/>
      <c r="N777" s="670"/>
      <c r="O777" s="629"/>
      <c r="P777" s="629"/>
      <c r="Q777" s="629"/>
      <c r="R777" s="631"/>
      <c r="S777" s="632" t="s">
        <v>1821</v>
      </c>
      <c r="T777" s="633" t="s">
        <v>1821</v>
      </c>
      <c r="U777" s="977" t="s">
        <v>1821</v>
      </c>
      <c r="V777" s="634" t="s">
        <v>1821</v>
      </c>
    </row>
    <row r="778" spans="2:22" outlineLevel="1">
      <c r="B778" s="612" t="s">
        <v>1380</v>
      </c>
      <c r="C778" s="612" t="s">
        <v>1429</v>
      </c>
      <c r="D778" s="612" t="s">
        <v>1431</v>
      </c>
      <c r="E778" s="612" t="s">
        <v>1634</v>
      </c>
      <c r="F778" s="612" t="s">
        <v>1702</v>
      </c>
      <c r="G778" s="612" t="s">
        <v>1659</v>
      </c>
      <c r="H778" s="612" t="s">
        <v>1674</v>
      </c>
      <c r="I778" s="612"/>
      <c r="J778" s="627" t="s">
        <v>1191</v>
      </c>
      <c r="K778" s="628" t="s">
        <v>1721</v>
      </c>
      <c r="L778" s="629" t="s">
        <v>5094</v>
      </c>
      <c r="M778" s="630" t="s">
        <v>1382</v>
      </c>
      <c r="N778" s="670"/>
      <c r="O778" s="629"/>
      <c r="P778" s="629"/>
      <c r="Q778" s="629"/>
      <c r="R778" s="631"/>
      <c r="S778" s="632" t="s">
        <v>1821</v>
      </c>
      <c r="T778" s="633" t="s">
        <v>1821</v>
      </c>
      <c r="U778" s="977" t="s">
        <v>1821</v>
      </c>
      <c r="V778" s="634" t="s">
        <v>1821</v>
      </c>
    </row>
    <row r="779" spans="2:22" outlineLevel="1">
      <c r="B779" s="612" t="s">
        <v>1380</v>
      </c>
      <c r="C779" s="612" t="s">
        <v>1429</v>
      </c>
      <c r="D779" s="612" t="s">
        <v>1431</v>
      </c>
      <c r="E779" s="612" t="s">
        <v>1634</v>
      </c>
      <c r="F779" s="612" t="s">
        <v>1702</v>
      </c>
      <c r="G779" s="612" t="s">
        <v>1659</v>
      </c>
      <c r="H779" s="612" t="s">
        <v>1674</v>
      </c>
      <c r="I779" s="612" t="s">
        <v>1564</v>
      </c>
      <c r="J779" s="627" t="s">
        <v>1176</v>
      </c>
      <c r="K779" s="628" t="s">
        <v>1722</v>
      </c>
      <c r="L779" s="629" t="s">
        <v>5095</v>
      </c>
      <c r="M779" s="630"/>
      <c r="N779" s="670"/>
      <c r="O779" s="629"/>
      <c r="P779" s="629"/>
      <c r="Q779" s="629"/>
      <c r="R779" s="631"/>
      <c r="S779" s="632" t="s">
        <v>1821</v>
      </c>
      <c r="T779" s="633" t="s">
        <v>1821</v>
      </c>
      <c r="U779" s="977" t="s">
        <v>1821</v>
      </c>
      <c r="V779" s="634" t="s">
        <v>1821</v>
      </c>
    </row>
    <row r="780" spans="2:22" outlineLevel="1">
      <c r="B780" s="612" t="s">
        <v>1380</v>
      </c>
      <c r="C780" s="612" t="s">
        <v>1429</v>
      </c>
      <c r="D780" s="612" t="s">
        <v>1431</v>
      </c>
      <c r="E780" s="612" t="s">
        <v>1634</v>
      </c>
      <c r="F780" s="612" t="s">
        <v>1702</v>
      </c>
      <c r="G780" s="612" t="s">
        <v>1677</v>
      </c>
      <c r="H780" s="612"/>
      <c r="I780" s="612"/>
      <c r="J780" s="627" t="s">
        <v>1191</v>
      </c>
      <c r="K780" s="628" t="s">
        <v>1723</v>
      </c>
      <c r="L780" s="629" t="s">
        <v>5096</v>
      </c>
      <c r="M780" s="630" t="s">
        <v>1382</v>
      </c>
      <c r="N780" s="670"/>
      <c r="O780" s="629"/>
      <c r="P780" s="629"/>
      <c r="Q780" s="629"/>
      <c r="R780" s="631"/>
      <c r="S780" s="632" t="s">
        <v>1821</v>
      </c>
      <c r="T780" s="633" t="s">
        <v>1821</v>
      </c>
      <c r="U780" s="977" t="s">
        <v>1821</v>
      </c>
      <c r="V780" s="634" t="s">
        <v>1821</v>
      </c>
    </row>
    <row r="781" spans="2:22" outlineLevel="1">
      <c r="B781" s="612" t="s">
        <v>1380</v>
      </c>
      <c r="C781" s="612" t="s">
        <v>1429</v>
      </c>
      <c r="D781" s="612" t="s">
        <v>1431</v>
      </c>
      <c r="E781" s="612" t="s">
        <v>1634</v>
      </c>
      <c r="F781" s="612" t="s">
        <v>1702</v>
      </c>
      <c r="G781" s="612" t="s">
        <v>1677</v>
      </c>
      <c r="H781" s="612" t="s">
        <v>1679</v>
      </c>
      <c r="I781" s="612"/>
      <c r="J781" s="627" t="s">
        <v>1191</v>
      </c>
      <c r="K781" s="628" t="s">
        <v>1724</v>
      </c>
      <c r="L781" s="629" t="s">
        <v>5097</v>
      </c>
      <c r="M781" s="630"/>
      <c r="N781" s="670"/>
      <c r="O781" s="629"/>
      <c r="P781" s="629"/>
      <c r="Q781" s="629"/>
      <c r="R781" s="631"/>
      <c r="S781" s="632" t="s">
        <v>1821</v>
      </c>
      <c r="T781" s="633" t="s">
        <v>1821</v>
      </c>
      <c r="U781" s="977" t="s">
        <v>1821</v>
      </c>
      <c r="V781" s="634" t="s">
        <v>1821</v>
      </c>
    </row>
    <row r="782" spans="2:22" outlineLevel="1">
      <c r="B782" s="612" t="s">
        <v>1380</v>
      </c>
      <c r="C782" s="612" t="s">
        <v>1429</v>
      </c>
      <c r="D782" s="612" t="s">
        <v>1431</v>
      </c>
      <c r="E782" s="612" t="s">
        <v>1634</v>
      </c>
      <c r="F782" s="612" t="s">
        <v>1702</v>
      </c>
      <c r="G782" s="612" t="s">
        <v>1677</v>
      </c>
      <c r="H782" s="612" t="s">
        <v>1681</v>
      </c>
      <c r="I782" s="612"/>
      <c r="J782" s="627" t="s">
        <v>1191</v>
      </c>
      <c r="K782" s="628" t="s">
        <v>1725</v>
      </c>
      <c r="L782" s="629" t="s">
        <v>5098</v>
      </c>
      <c r="M782" s="630"/>
      <c r="N782" s="670"/>
      <c r="O782" s="629"/>
      <c r="P782" s="629"/>
      <c r="Q782" s="629"/>
      <c r="R782" s="631"/>
      <c r="S782" s="632" t="s">
        <v>1821</v>
      </c>
      <c r="T782" s="633" t="s">
        <v>1821</v>
      </c>
      <c r="U782" s="977" t="s">
        <v>1821</v>
      </c>
      <c r="V782" s="634" t="s">
        <v>1821</v>
      </c>
    </row>
    <row r="783" spans="2:22" outlineLevel="1">
      <c r="B783" s="612" t="s">
        <v>1380</v>
      </c>
      <c r="C783" s="612" t="s">
        <v>1429</v>
      </c>
      <c r="D783" s="612" t="s">
        <v>1431</v>
      </c>
      <c r="E783" s="612" t="s">
        <v>1634</v>
      </c>
      <c r="F783" s="612" t="s">
        <v>1702</v>
      </c>
      <c r="G783" s="612" t="s">
        <v>1677</v>
      </c>
      <c r="H783" s="612" t="s">
        <v>1683</v>
      </c>
      <c r="I783" s="612"/>
      <c r="J783" s="627" t="s">
        <v>1191</v>
      </c>
      <c r="K783" s="628" t="s">
        <v>1726</v>
      </c>
      <c r="L783" s="629" t="s">
        <v>5099</v>
      </c>
      <c r="M783" s="630"/>
      <c r="N783" s="670"/>
      <c r="O783" s="629"/>
      <c r="P783" s="629"/>
      <c r="Q783" s="629"/>
      <c r="R783" s="631"/>
      <c r="S783" s="632" t="s">
        <v>1821</v>
      </c>
      <c r="T783" s="633" t="s">
        <v>1821</v>
      </c>
      <c r="U783" s="977" t="s">
        <v>1821</v>
      </c>
      <c r="V783" s="634" t="s">
        <v>1821</v>
      </c>
    </row>
    <row r="784" spans="2:22" outlineLevel="1">
      <c r="B784" s="612" t="s">
        <v>1380</v>
      </c>
      <c r="C784" s="612" t="s">
        <v>1429</v>
      </c>
      <c r="D784" s="612" t="s">
        <v>1431</v>
      </c>
      <c r="E784" s="612" t="s">
        <v>1634</v>
      </c>
      <c r="F784" s="612" t="s">
        <v>1702</v>
      </c>
      <c r="G784" s="612" t="s">
        <v>1677</v>
      </c>
      <c r="H784" s="612" t="s">
        <v>1685</v>
      </c>
      <c r="I784" s="612"/>
      <c r="J784" s="627" t="s">
        <v>1191</v>
      </c>
      <c r="K784" s="628" t="s">
        <v>1727</v>
      </c>
      <c r="L784" s="629" t="s">
        <v>5100</v>
      </c>
      <c r="M784" s="630"/>
      <c r="N784" s="670"/>
      <c r="O784" s="629"/>
      <c r="P784" s="629"/>
      <c r="Q784" s="629"/>
      <c r="R784" s="631"/>
      <c r="S784" s="632" t="s">
        <v>1821</v>
      </c>
      <c r="T784" s="633" t="s">
        <v>1821</v>
      </c>
      <c r="U784" s="977" t="s">
        <v>1821</v>
      </c>
      <c r="V784" s="634" t="s">
        <v>1821</v>
      </c>
    </row>
    <row r="785" spans="2:22" outlineLevel="1">
      <c r="B785" s="612" t="s">
        <v>1380</v>
      </c>
      <c r="C785" s="612" t="s">
        <v>1429</v>
      </c>
      <c r="D785" s="612" t="s">
        <v>1431</v>
      </c>
      <c r="E785" s="612" t="s">
        <v>1634</v>
      </c>
      <c r="F785" s="612" t="s">
        <v>1702</v>
      </c>
      <c r="G785" s="612" t="s">
        <v>1677</v>
      </c>
      <c r="H785" s="612" t="s">
        <v>1687</v>
      </c>
      <c r="I785" s="612"/>
      <c r="J785" s="627" t="s">
        <v>1191</v>
      </c>
      <c r="K785" s="628" t="s">
        <v>1728</v>
      </c>
      <c r="L785" s="629" t="s">
        <v>5101</v>
      </c>
      <c r="M785" s="630"/>
      <c r="N785" s="670"/>
      <c r="O785" s="629"/>
      <c r="P785" s="629"/>
      <c r="Q785" s="629"/>
      <c r="R785" s="631"/>
      <c r="S785" s="632" t="s">
        <v>1821</v>
      </c>
      <c r="T785" s="633" t="s">
        <v>1821</v>
      </c>
      <c r="U785" s="977" t="s">
        <v>1821</v>
      </c>
      <c r="V785" s="634" t="s">
        <v>1821</v>
      </c>
    </row>
    <row r="786" spans="2:22" outlineLevel="1">
      <c r="B786" s="612" t="s">
        <v>1380</v>
      </c>
      <c r="C786" s="612" t="s">
        <v>1429</v>
      </c>
      <c r="D786" s="612" t="s">
        <v>1431</v>
      </c>
      <c r="E786" s="612" t="s">
        <v>1634</v>
      </c>
      <c r="F786" s="612" t="s">
        <v>1702</v>
      </c>
      <c r="G786" s="612" t="s">
        <v>1677</v>
      </c>
      <c r="H786" s="612" t="s">
        <v>1689</v>
      </c>
      <c r="I786" s="612"/>
      <c r="J786" s="627" t="s">
        <v>1176</v>
      </c>
      <c r="K786" s="628" t="s">
        <v>1729</v>
      </c>
      <c r="L786" s="629" t="s">
        <v>5102</v>
      </c>
      <c r="M786" s="630" t="s">
        <v>1515</v>
      </c>
      <c r="N786" s="670"/>
      <c r="O786" s="629"/>
      <c r="P786" s="629"/>
      <c r="Q786" s="629"/>
      <c r="R786" s="631"/>
      <c r="S786" s="632" t="s">
        <v>1821</v>
      </c>
      <c r="T786" s="633" t="s">
        <v>1821</v>
      </c>
      <c r="U786" s="977" t="s">
        <v>1821</v>
      </c>
      <c r="V786" s="634" t="s">
        <v>1821</v>
      </c>
    </row>
    <row r="787" spans="2:22" outlineLevel="1">
      <c r="B787" s="612" t="s">
        <v>1380</v>
      </c>
      <c r="C787" s="612" t="s">
        <v>1429</v>
      </c>
      <c r="D787" s="612" t="s">
        <v>1431</v>
      </c>
      <c r="E787" s="612" t="s">
        <v>1634</v>
      </c>
      <c r="F787" s="612" t="s">
        <v>1702</v>
      </c>
      <c r="G787" s="612" t="s">
        <v>1677</v>
      </c>
      <c r="H787" s="612" t="s">
        <v>1691</v>
      </c>
      <c r="I787" s="612"/>
      <c r="J787" s="627" t="s">
        <v>1191</v>
      </c>
      <c r="K787" s="628" t="s">
        <v>1730</v>
      </c>
      <c r="L787" s="629" t="s">
        <v>5103</v>
      </c>
      <c r="M787" s="630"/>
      <c r="N787" s="670"/>
      <c r="O787" s="629"/>
      <c r="P787" s="629"/>
      <c r="Q787" s="629"/>
      <c r="R787" s="631"/>
      <c r="S787" s="632" t="s">
        <v>1821</v>
      </c>
      <c r="T787" s="633" t="s">
        <v>1821</v>
      </c>
      <c r="U787" s="977" t="s">
        <v>1821</v>
      </c>
      <c r="V787" s="634" t="s">
        <v>1821</v>
      </c>
    </row>
    <row r="788" spans="2:22" outlineLevel="1">
      <c r="B788" s="612" t="s">
        <v>1380</v>
      </c>
      <c r="C788" s="612" t="s">
        <v>1429</v>
      </c>
      <c r="D788" s="612" t="s">
        <v>1431</v>
      </c>
      <c r="E788" s="612" t="s">
        <v>1634</v>
      </c>
      <c r="F788" s="612" t="s">
        <v>1702</v>
      </c>
      <c r="G788" s="612" t="s">
        <v>1693</v>
      </c>
      <c r="H788" s="612"/>
      <c r="I788" s="612"/>
      <c r="J788" s="627" t="s">
        <v>1191</v>
      </c>
      <c r="K788" s="628" t="s">
        <v>1731</v>
      </c>
      <c r="L788" s="629" t="s">
        <v>5104</v>
      </c>
      <c r="M788" s="630" t="s">
        <v>1382</v>
      </c>
      <c r="N788" s="670"/>
      <c r="O788" s="629"/>
      <c r="P788" s="629"/>
      <c r="Q788" s="629"/>
      <c r="R788" s="631"/>
      <c r="S788" s="632" t="s">
        <v>1821</v>
      </c>
      <c r="T788" s="633" t="s">
        <v>1821</v>
      </c>
      <c r="U788" s="977" t="s">
        <v>1821</v>
      </c>
      <c r="V788" s="634" t="s">
        <v>1821</v>
      </c>
    </row>
    <row r="789" spans="2:22" outlineLevel="1">
      <c r="B789" s="612" t="s">
        <v>1380</v>
      </c>
      <c r="C789" s="612" t="s">
        <v>1429</v>
      </c>
      <c r="D789" s="612" t="s">
        <v>1431</v>
      </c>
      <c r="E789" s="612" t="s">
        <v>1634</v>
      </c>
      <c r="F789" s="612" t="s">
        <v>1702</v>
      </c>
      <c r="G789" s="612" t="s">
        <v>1693</v>
      </c>
      <c r="H789" s="612" t="s">
        <v>1564</v>
      </c>
      <c r="I789" s="612"/>
      <c r="J789" s="627" t="s">
        <v>1176</v>
      </c>
      <c r="K789" s="628" t="s">
        <v>1732</v>
      </c>
      <c r="L789" s="629" t="s">
        <v>5105</v>
      </c>
      <c r="M789" s="630"/>
      <c r="N789" s="670"/>
      <c r="O789" s="629"/>
      <c r="P789" s="629"/>
      <c r="Q789" s="629"/>
      <c r="R789" s="631"/>
      <c r="S789" s="632" t="s">
        <v>1821</v>
      </c>
      <c r="T789" s="633" t="s">
        <v>1821</v>
      </c>
      <c r="U789" s="977" t="s">
        <v>1821</v>
      </c>
      <c r="V789" s="634" t="s">
        <v>1821</v>
      </c>
    </row>
    <row r="790" spans="2:22" outlineLevel="1">
      <c r="B790" s="612" t="s">
        <v>1380</v>
      </c>
      <c r="C790" s="612" t="s">
        <v>1429</v>
      </c>
      <c r="D790" s="612" t="s">
        <v>1431</v>
      </c>
      <c r="E790" s="612" t="s">
        <v>1634</v>
      </c>
      <c r="F790" s="612" t="s">
        <v>1702</v>
      </c>
      <c r="G790" s="612" t="s">
        <v>1693</v>
      </c>
      <c r="H790" s="612" t="s">
        <v>1564</v>
      </c>
      <c r="I790" s="639" t="s">
        <v>1452</v>
      </c>
      <c r="J790" s="627" t="s">
        <v>1176</v>
      </c>
      <c r="K790" s="628" t="s">
        <v>1733</v>
      </c>
      <c r="L790" s="629" t="s">
        <v>5106</v>
      </c>
      <c r="M790" s="630"/>
      <c r="N790" s="670"/>
      <c r="O790" s="629"/>
      <c r="P790" s="629"/>
      <c r="Q790" s="629"/>
      <c r="R790" s="631"/>
      <c r="S790" s="632" t="s">
        <v>1821</v>
      </c>
      <c r="T790" s="633" t="s">
        <v>1821</v>
      </c>
      <c r="U790" s="977" t="s">
        <v>1821</v>
      </c>
      <c r="V790" s="634" t="s">
        <v>1821</v>
      </c>
    </row>
    <row r="791" spans="2:22" outlineLevel="1">
      <c r="B791" s="612" t="s">
        <v>1380</v>
      </c>
      <c r="C791" s="612" t="s">
        <v>1429</v>
      </c>
      <c r="D791" s="612" t="s">
        <v>1431</v>
      </c>
      <c r="E791" s="612" t="s">
        <v>1634</v>
      </c>
      <c r="F791" s="612" t="s">
        <v>1702</v>
      </c>
      <c r="G791" s="612" t="s">
        <v>1697</v>
      </c>
      <c r="H791" s="612"/>
      <c r="I791" s="612"/>
      <c r="J791" s="627" t="s">
        <v>1191</v>
      </c>
      <c r="K791" s="628" t="s">
        <v>1734</v>
      </c>
      <c r="L791" s="629" t="s">
        <v>5107</v>
      </c>
      <c r="M791" s="630" t="s">
        <v>1382</v>
      </c>
      <c r="N791" s="670"/>
      <c r="O791" s="629"/>
      <c r="P791" s="629"/>
      <c r="Q791" s="629"/>
      <c r="R791" s="631"/>
      <c r="S791" s="632" t="s">
        <v>1821</v>
      </c>
      <c r="T791" s="633" t="s">
        <v>1821</v>
      </c>
      <c r="U791" s="977" t="s">
        <v>1821</v>
      </c>
      <c r="V791" s="634" t="s">
        <v>1821</v>
      </c>
    </row>
    <row r="792" spans="2:22" outlineLevel="1">
      <c r="B792" s="612" t="s">
        <v>1380</v>
      </c>
      <c r="C792" s="612" t="s">
        <v>1429</v>
      </c>
      <c r="D792" s="612" t="s">
        <v>1431</v>
      </c>
      <c r="E792" s="612" t="s">
        <v>1634</v>
      </c>
      <c r="F792" s="612" t="s">
        <v>1702</v>
      </c>
      <c r="G792" s="612" t="s">
        <v>1697</v>
      </c>
      <c r="H792" s="612" t="s">
        <v>1390</v>
      </c>
      <c r="I792" s="612"/>
      <c r="J792" s="627" t="s">
        <v>1176</v>
      </c>
      <c r="K792" s="628" t="s">
        <v>1735</v>
      </c>
      <c r="L792" s="629" t="s">
        <v>5108</v>
      </c>
      <c r="M792" s="630" t="s">
        <v>1701</v>
      </c>
      <c r="N792" s="670"/>
      <c r="O792" s="629"/>
      <c r="P792" s="629"/>
      <c r="Q792" s="629"/>
      <c r="R792" s="631"/>
      <c r="S792" s="632" t="s">
        <v>1821</v>
      </c>
      <c r="T792" s="633" t="s">
        <v>1821</v>
      </c>
      <c r="U792" s="977" t="s">
        <v>1821</v>
      </c>
      <c r="V792" s="634" t="s">
        <v>1821</v>
      </c>
    </row>
    <row r="793" spans="2:22" outlineLevel="1">
      <c r="B793" s="612" t="s">
        <v>1380</v>
      </c>
      <c r="C793" s="612" t="s">
        <v>1429</v>
      </c>
      <c r="D793" s="612" t="s">
        <v>1431</v>
      </c>
      <c r="E793" s="612" t="s">
        <v>1634</v>
      </c>
      <c r="F793" s="612" t="s">
        <v>1702</v>
      </c>
      <c r="G793" s="612" t="s">
        <v>1697</v>
      </c>
      <c r="H793" s="612" t="s">
        <v>1390</v>
      </c>
      <c r="I793" s="639" t="s">
        <v>1452</v>
      </c>
      <c r="J793" s="627" t="s">
        <v>1176</v>
      </c>
      <c r="K793" s="628" t="s">
        <v>1736</v>
      </c>
      <c r="L793" s="629" t="s">
        <v>5109</v>
      </c>
      <c r="M793" s="630"/>
      <c r="N793" s="670"/>
      <c r="O793" s="629"/>
      <c r="P793" s="629"/>
      <c r="Q793" s="629"/>
      <c r="R793" s="631"/>
      <c r="S793" s="632" t="s">
        <v>1821</v>
      </c>
      <c r="T793" s="633" t="s">
        <v>1821</v>
      </c>
      <c r="U793" s="977" t="s">
        <v>1821</v>
      </c>
      <c r="V793" s="634" t="s">
        <v>1821</v>
      </c>
    </row>
    <row r="794" spans="2:22" outlineLevel="1">
      <c r="B794" s="612" t="s">
        <v>1380</v>
      </c>
      <c r="C794" s="612" t="s">
        <v>1429</v>
      </c>
      <c r="D794" s="612" t="s">
        <v>1431</v>
      </c>
      <c r="E794" s="612" t="s">
        <v>1634</v>
      </c>
      <c r="F794" s="612" t="s">
        <v>1737</v>
      </c>
      <c r="G794" s="612"/>
      <c r="H794" s="612"/>
      <c r="I794" s="612"/>
      <c r="J794" s="627" t="s">
        <v>1191</v>
      </c>
      <c r="K794" s="628" t="s">
        <v>1738</v>
      </c>
      <c r="L794" s="629" t="s">
        <v>5110</v>
      </c>
      <c r="M794" s="630" t="s">
        <v>1382</v>
      </c>
      <c r="N794" s="1126" t="s">
        <v>9074</v>
      </c>
      <c r="O794" s="629" t="s">
        <v>1191</v>
      </c>
      <c r="P794" s="629" t="s">
        <v>41</v>
      </c>
      <c r="Q794" s="629" t="s">
        <v>1382</v>
      </c>
      <c r="R794" s="782" t="s">
        <v>9141</v>
      </c>
      <c r="S794" s="632" t="s">
        <v>1351</v>
      </c>
      <c r="T794" s="633" t="s">
        <v>1191</v>
      </c>
      <c r="U794" s="977" t="s">
        <v>1191</v>
      </c>
      <c r="V794" s="634" t="s">
        <v>7478</v>
      </c>
    </row>
    <row r="795" spans="2:22" outlineLevel="1">
      <c r="B795" s="612" t="s">
        <v>1380</v>
      </c>
      <c r="C795" s="612" t="s">
        <v>1429</v>
      </c>
      <c r="D795" s="612" t="s">
        <v>1431</v>
      </c>
      <c r="E795" s="612" t="s">
        <v>1634</v>
      </c>
      <c r="F795" s="612" t="s">
        <v>1737</v>
      </c>
      <c r="G795" s="612" t="s">
        <v>1739</v>
      </c>
      <c r="H795" s="612"/>
      <c r="I795" s="612"/>
      <c r="J795" s="627" t="s">
        <v>1176</v>
      </c>
      <c r="K795" s="628" t="s">
        <v>1740</v>
      </c>
      <c r="L795" s="629" t="s">
        <v>4751</v>
      </c>
      <c r="M795" s="630" t="s">
        <v>1382</v>
      </c>
      <c r="N795" s="1119" t="s">
        <v>8339</v>
      </c>
      <c r="O795" s="629" t="s">
        <v>1176</v>
      </c>
      <c r="P795" s="629" t="s">
        <v>41</v>
      </c>
      <c r="Q795" s="629" t="s">
        <v>1382</v>
      </c>
      <c r="R795" s="695"/>
      <c r="S795" s="632" t="s">
        <v>6490</v>
      </c>
      <c r="T795" s="633" t="s">
        <v>1176</v>
      </c>
      <c r="U795" s="977" t="s">
        <v>1176</v>
      </c>
      <c r="V795" s="634" t="s">
        <v>7478</v>
      </c>
    </row>
    <row r="796" spans="2:22" outlineLevel="1">
      <c r="B796" s="612" t="s">
        <v>1380</v>
      </c>
      <c r="C796" s="612" t="s">
        <v>1429</v>
      </c>
      <c r="D796" s="612" t="s">
        <v>1431</v>
      </c>
      <c r="E796" s="612" t="s">
        <v>1634</v>
      </c>
      <c r="F796" s="612" t="s">
        <v>1737</v>
      </c>
      <c r="G796" s="612" t="s">
        <v>1739</v>
      </c>
      <c r="H796" s="612" t="s">
        <v>1401</v>
      </c>
      <c r="I796" s="612"/>
      <c r="J796" s="627" t="s">
        <v>1176</v>
      </c>
      <c r="K796" s="628" t="s">
        <v>1741</v>
      </c>
      <c r="L796" s="629" t="s">
        <v>4752</v>
      </c>
      <c r="M796" s="630"/>
      <c r="N796" s="670" t="s">
        <v>8329</v>
      </c>
      <c r="O796" s="629" t="s">
        <v>1176</v>
      </c>
      <c r="P796" s="642" t="s">
        <v>2930</v>
      </c>
      <c r="Q796" s="629" t="s">
        <v>5357</v>
      </c>
      <c r="R796" s="695" t="s">
        <v>9143</v>
      </c>
      <c r="S796" s="632" t="s">
        <v>1354</v>
      </c>
      <c r="T796" s="633" t="s">
        <v>1176</v>
      </c>
      <c r="U796" s="977" t="s">
        <v>1176</v>
      </c>
      <c r="V796" s="634" t="s">
        <v>7479</v>
      </c>
    </row>
    <row r="797" spans="2:22" outlineLevel="1">
      <c r="B797" s="612" t="s">
        <v>1380</v>
      </c>
      <c r="C797" s="612" t="s">
        <v>1429</v>
      </c>
      <c r="D797" s="612" t="s">
        <v>1431</v>
      </c>
      <c r="E797" s="612" t="s">
        <v>1634</v>
      </c>
      <c r="F797" s="612" t="s">
        <v>1737</v>
      </c>
      <c r="G797" s="612" t="s">
        <v>1739</v>
      </c>
      <c r="H797" s="612" t="s">
        <v>1401</v>
      </c>
      <c r="I797" s="639" t="s">
        <v>1402</v>
      </c>
      <c r="J797" s="627" t="s">
        <v>1176</v>
      </c>
      <c r="K797" s="628" t="s">
        <v>1742</v>
      </c>
      <c r="L797" s="629" t="s">
        <v>5111</v>
      </c>
      <c r="M797" s="630" t="s">
        <v>1404</v>
      </c>
      <c r="N797" s="670" t="s">
        <v>6494</v>
      </c>
      <c r="O797" s="629" t="s">
        <v>1176</v>
      </c>
      <c r="P797" s="629" t="s">
        <v>41</v>
      </c>
      <c r="Q797" s="640" t="s">
        <v>1405</v>
      </c>
      <c r="R797" s="631"/>
      <c r="S797" s="632" t="s">
        <v>6491</v>
      </c>
      <c r="T797" s="633" t="s">
        <v>1176</v>
      </c>
      <c r="U797" s="977" t="s">
        <v>1176</v>
      </c>
      <c r="V797" s="634" t="s">
        <v>8075</v>
      </c>
    </row>
    <row r="798" spans="2:22" ht="60" outlineLevel="1">
      <c r="B798" s="612" t="s">
        <v>1380</v>
      </c>
      <c r="C798" s="612" t="s">
        <v>1429</v>
      </c>
      <c r="D798" s="612" t="s">
        <v>1431</v>
      </c>
      <c r="E798" s="612" t="s">
        <v>1634</v>
      </c>
      <c r="F798" s="612" t="s">
        <v>1743</v>
      </c>
      <c r="G798" s="612"/>
      <c r="H798" s="612"/>
      <c r="I798" s="612"/>
      <c r="J798" s="627" t="s">
        <v>1191</v>
      </c>
      <c r="K798" s="628" t="s">
        <v>1744</v>
      </c>
      <c r="L798" s="629" t="s">
        <v>5112</v>
      </c>
      <c r="M798" s="630" t="s">
        <v>1382</v>
      </c>
      <c r="N798" s="1119" t="s">
        <v>4759</v>
      </c>
      <c r="O798" s="629" t="s">
        <v>1191</v>
      </c>
      <c r="P798" s="629" t="s">
        <v>41</v>
      </c>
      <c r="Q798" s="629" t="s">
        <v>1382</v>
      </c>
      <c r="R798" s="695" t="s">
        <v>6097</v>
      </c>
      <c r="S798" s="632" t="s">
        <v>7248</v>
      </c>
      <c r="T798" s="633" t="s">
        <v>1191</v>
      </c>
      <c r="U798" s="977" t="s">
        <v>1821</v>
      </c>
      <c r="V798" s="634" t="s">
        <v>7429</v>
      </c>
    </row>
    <row r="799" spans="2:22" outlineLevel="1">
      <c r="B799" s="612" t="s">
        <v>1380</v>
      </c>
      <c r="C799" s="612" t="s">
        <v>1429</v>
      </c>
      <c r="D799" s="612" t="s">
        <v>1431</v>
      </c>
      <c r="E799" s="612" t="s">
        <v>1634</v>
      </c>
      <c r="F799" s="612" t="s">
        <v>1743</v>
      </c>
      <c r="G799" s="612" t="s">
        <v>1532</v>
      </c>
      <c r="H799" s="612"/>
      <c r="I799" s="612"/>
      <c r="J799" s="627" t="s">
        <v>1191</v>
      </c>
      <c r="K799" s="628" t="s">
        <v>1745</v>
      </c>
      <c r="L799" s="629" t="s">
        <v>5036</v>
      </c>
      <c r="M799" s="630"/>
      <c r="N799" s="670" t="s">
        <v>3586</v>
      </c>
      <c r="O799" s="629" t="s">
        <v>1176</v>
      </c>
      <c r="P799" s="642" t="s">
        <v>2929</v>
      </c>
      <c r="Q799" s="629" t="s">
        <v>105</v>
      </c>
      <c r="R799" s="631" t="s">
        <v>8490</v>
      </c>
      <c r="S799" s="632" t="s">
        <v>7249</v>
      </c>
      <c r="T799" s="633" t="s">
        <v>1191</v>
      </c>
      <c r="U799" s="977" t="s">
        <v>1821</v>
      </c>
      <c r="V799" s="634" t="s">
        <v>7430</v>
      </c>
    </row>
    <row r="800" spans="2:22" outlineLevel="1">
      <c r="B800" s="612" t="s">
        <v>1380</v>
      </c>
      <c r="C800" s="612" t="s">
        <v>1429</v>
      </c>
      <c r="D800" s="612" t="s">
        <v>1431</v>
      </c>
      <c r="E800" s="612" t="s">
        <v>1634</v>
      </c>
      <c r="F800" s="612" t="s">
        <v>1743</v>
      </c>
      <c r="G800" s="612" t="s">
        <v>1434</v>
      </c>
      <c r="H800" s="612"/>
      <c r="I800" s="612"/>
      <c r="J800" s="627" t="s">
        <v>1191</v>
      </c>
      <c r="K800" s="628" t="s">
        <v>1746</v>
      </c>
      <c r="L800" s="629" t="s">
        <v>5037</v>
      </c>
      <c r="M800" s="630"/>
      <c r="N800" s="670" t="s">
        <v>3899</v>
      </c>
      <c r="O800" s="629" t="s">
        <v>1191</v>
      </c>
      <c r="P800" s="635" t="s">
        <v>2931</v>
      </c>
      <c r="Q800" s="629" t="s">
        <v>186</v>
      </c>
      <c r="R800" s="631" t="s">
        <v>8511</v>
      </c>
      <c r="S800" s="632" t="s">
        <v>7250</v>
      </c>
      <c r="T800" s="633" t="s">
        <v>1191</v>
      </c>
      <c r="U800" s="977" t="s">
        <v>1821</v>
      </c>
      <c r="V800" s="634" t="s">
        <v>7431</v>
      </c>
    </row>
    <row r="801" spans="2:22" outlineLevel="1">
      <c r="B801" s="612" t="s">
        <v>1380</v>
      </c>
      <c r="C801" s="612" t="s">
        <v>1429</v>
      </c>
      <c r="D801" s="612" t="s">
        <v>1431</v>
      </c>
      <c r="E801" s="612" t="s">
        <v>1634</v>
      </c>
      <c r="F801" s="612" t="s">
        <v>1743</v>
      </c>
      <c r="G801" s="612" t="s">
        <v>1535</v>
      </c>
      <c r="H801" s="612"/>
      <c r="I801" s="612"/>
      <c r="J801" s="627" t="s">
        <v>1191</v>
      </c>
      <c r="K801" s="628" t="s">
        <v>1747</v>
      </c>
      <c r="L801" s="629" t="s">
        <v>5038</v>
      </c>
      <c r="M801" s="630" t="s">
        <v>1382</v>
      </c>
      <c r="N801" s="632"/>
      <c r="O801" s="628"/>
      <c r="P801" s="628"/>
      <c r="Q801" s="628"/>
      <c r="R801" s="695"/>
      <c r="S801" s="632" t="s">
        <v>41</v>
      </c>
      <c r="T801" s="633" t="s">
        <v>1191</v>
      </c>
      <c r="U801" s="977" t="s">
        <v>1821</v>
      </c>
      <c r="V801" s="634" t="s">
        <v>8589</v>
      </c>
    </row>
    <row r="802" spans="2:22" outlineLevel="1">
      <c r="B802" s="612" t="s">
        <v>1380</v>
      </c>
      <c r="C802" s="612" t="s">
        <v>1429</v>
      </c>
      <c r="D802" s="612" t="s">
        <v>1431</v>
      </c>
      <c r="E802" s="612" t="s">
        <v>1634</v>
      </c>
      <c r="F802" s="612" t="s">
        <v>1743</v>
      </c>
      <c r="G802" s="612" t="s">
        <v>1535</v>
      </c>
      <c r="H802" s="612" t="s">
        <v>1537</v>
      </c>
      <c r="I802" s="612"/>
      <c r="J802" s="627" t="s">
        <v>1176</v>
      </c>
      <c r="K802" s="628" t="s">
        <v>1748</v>
      </c>
      <c r="L802" s="629" t="s">
        <v>5039</v>
      </c>
      <c r="M802" s="630"/>
      <c r="N802" s="632"/>
      <c r="O802" s="628"/>
      <c r="P802" s="628"/>
      <c r="Q802" s="628"/>
      <c r="R802" s="695"/>
      <c r="S802" s="632" t="s">
        <v>8640</v>
      </c>
      <c r="T802" s="633" t="s">
        <v>1176</v>
      </c>
      <c r="U802" s="977" t="s">
        <v>1821</v>
      </c>
      <c r="V802" s="634" t="s">
        <v>8578</v>
      </c>
    </row>
    <row r="803" spans="2:22" outlineLevel="1">
      <c r="B803" s="612" t="s">
        <v>1380</v>
      </c>
      <c r="C803" s="612" t="s">
        <v>1429</v>
      </c>
      <c r="D803" s="612" t="s">
        <v>1431</v>
      </c>
      <c r="E803" s="612" t="s">
        <v>1634</v>
      </c>
      <c r="F803" s="612" t="s">
        <v>1743</v>
      </c>
      <c r="G803" s="612" t="s">
        <v>1535</v>
      </c>
      <c r="H803" s="612" t="s">
        <v>1537</v>
      </c>
      <c r="I803" s="639" t="s">
        <v>1402</v>
      </c>
      <c r="J803" s="627" t="s">
        <v>1176</v>
      </c>
      <c r="K803" s="628" t="s">
        <v>1749</v>
      </c>
      <c r="L803" s="629" t="s">
        <v>5040</v>
      </c>
      <c r="M803" s="630" t="s">
        <v>1404</v>
      </c>
      <c r="N803" s="632"/>
      <c r="O803" s="628"/>
      <c r="P803" s="628"/>
      <c r="Q803" s="656"/>
      <c r="R803" s="695"/>
      <c r="S803" s="632" t="s">
        <v>8641</v>
      </c>
      <c r="T803" s="633" t="s">
        <v>1176</v>
      </c>
      <c r="U803" s="977" t="s">
        <v>1821</v>
      </c>
      <c r="V803" s="634" t="s">
        <v>8590</v>
      </c>
    </row>
    <row r="804" spans="2:22" outlineLevel="1">
      <c r="B804" s="612" t="s">
        <v>1380</v>
      </c>
      <c r="C804" s="612" t="s">
        <v>1429</v>
      </c>
      <c r="D804" s="612" t="s">
        <v>1431</v>
      </c>
      <c r="E804" s="612" t="s">
        <v>1634</v>
      </c>
      <c r="F804" s="612" t="s">
        <v>1750</v>
      </c>
      <c r="G804" s="612"/>
      <c r="H804" s="612"/>
      <c r="I804" s="612"/>
      <c r="J804" s="627" t="s">
        <v>1191</v>
      </c>
      <c r="K804" s="628" t="s">
        <v>1751</v>
      </c>
      <c r="L804" s="629" t="s">
        <v>5113</v>
      </c>
      <c r="M804" s="630" t="s">
        <v>1382</v>
      </c>
      <c r="N804" s="670"/>
      <c r="O804" s="629"/>
      <c r="P804" s="629"/>
      <c r="Q804" s="629"/>
      <c r="R804" s="631"/>
      <c r="S804" s="632" t="s">
        <v>7251</v>
      </c>
      <c r="T804" s="633" t="s">
        <v>1191</v>
      </c>
      <c r="U804" s="977" t="s">
        <v>1821</v>
      </c>
      <c r="V804" s="634" t="s">
        <v>7432</v>
      </c>
    </row>
    <row r="805" spans="2:22" outlineLevel="1">
      <c r="B805" s="612" t="s">
        <v>1380</v>
      </c>
      <c r="C805" s="612" t="s">
        <v>1429</v>
      </c>
      <c r="D805" s="612" t="s">
        <v>1431</v>
      </c>
      <c r="E805" s="612" t="s">
        <v>1634</v>
      </c>
      <c r="F805" s="612" t="s">
        <v>1750</v>
      </c>
      <c r="G805" s="612" t="s">
        <v>1532</v>
      </c>
      <c r="H805" s="612"/>
      <c r="I805" s="612"/>
      <c r="J805" s="627" t="s">
        <v>1191</v>
      </c>
      <c r="K805" s="628" t="s">
        <v>1752</v>
      </c>
      <c r="L805" s="629" t="s">
        <v>5041</v>
      </c>
      <c r="M805" s="630"/>
      <c r="N805" s="670"/>
      <c r="O805" s="629"/>
      <c r="P805" s="629"/>
      <c r="Q805" s="629"/>
      <c r="R805" s="631"/>
      <c r="S805" s="632" t="s">
        <v>7252</v>
      </c>
      <c r="T805" s="633" t="s">
        <v>1191</v>
      </c>
      <c r="U805" s="977" t="s">
        <v>1821</v>
      </c>
      <c r="V805" s="634" t="s">
        <v>7433</v>
      </c>
    </row>
    <row r="806" spans="2:22" outlineLevel="1">
      <c r="B806" s="612" t="s">
        <v>1380</v>
      </c>
      <c r="C806" s="612" t="s">
        <v>1429</v>
      </c>
      <c r="D806" s="612" t="s">
        <v>1431</v>
      </c>
      <c r="E806" s="612" t="s">
        <v>1634</v>
      </c>
      <c r="F806" s="612" t="s">
        <v>1750</v>
      </c>
      <c r="G806" s="612" t="s">
        <v>1434</v>
      </c>
      <c r="H806" s="612"/>
      <c r="I806" s="612"/>
      <c r="J806" s="627" t="s">
        <v>1191</v>
      </c>
      <c r="K806" s="628" t="s">
        <v>1753</v>
      </c>
      <c r="L806" s="629" t="s">
        <v>5042</v>
      </c>
      <c r="M806" s="630"/>
      <c r="N806" s="670"/>
      <c r="O806" s="629"/>
      <c r="P806" s="629"/>
      <c r="Q806" s="629"/>
      <c r="R806" s="631"/>
      <c r="S806" s="632" t="s">
        <v>7253</v>
      </c>
      <c r="T806" s="633" t="s">
        <v>1191</v>
      </c>
      <c r="U806" s="977" t="s">
        <v>1821</v>
      </c>
      <c r="V806" s="634" t="s">
        <v>7515</v>
      </c>
    </row>
    <row r="807" spans="2:22" outlineLevel="1">
      <c r="B807" s="612" t="s">
        <v>1380</v>
      </c>
      <c r="C807" s="612" t="s">
        <v>1429</v>
      </c>
      <c r="D807" s="612" t="s">
        <v>1431</v>
      </c>
      <c r="E807" s="612" t="s">
        <v>1634</v>
      </c>
      <c r="F807" s="612" t="s">
        <v>1750</v>
      </c>
      <c r="G807" s="612" t="s">
        <v>1535</v>
      </c>
      <c r="H807" s="612"/>
      <c r="I807" s="612"/>
      <c r="J807" s="627" t="s">
        <v>1191</v>
      </c>
      <c r="K807" s="628" t="s">
        <v>1754</v>
      </c>
      <c r="L807" s="629" t="s">
        <v>5043</v>
      </c>
      <c r="M807" s="630" t="s">
        <v>1382</v>
      </c>
      <c r="N807" s="670"/>
      <c r="O807" s="629"/>
      <c r="P807" s="629"/>
      <c r="Q807" s="629"/>
      <c r="R807" s="631"/>
      <c r="S807" s="632" t="s">
        <v>1821</v>
      </c>
      <c r="T807" s="633" t="s">
        <v>1821</v>
      </c>
      <c r="U807" s="977" t="s">
        <v>1821</v>
      </c>
      <c r="V807" s="634" t="s">
        <v>1821</v>
      </c>
    </row>
    <row r="808" spans="2:22" outlineLevel="1">
      <c r="B808" s="612" t="s">
        <v>1380</v>
      </c>
      <c r="C808" s="612" t="s">
        <v>1429</v>
      </c>
      <c r="D808" s="612" t="s">
        <v>1431</v>
      </c>
      <c r="E808" s="612" t="s">
        <v>1634</v>
      </c>
      <c r="F808" s="612" t="s">
        <v>1750</v>
      </c>
      <c r="G808" s="612" t="s">
        <v>1535</v>
      </c>
      <c r="H808" s="612" t="s">
        <v>1537</v>
      </c>
      <c r="I808" s="612"/>
      <c r="J808" s="627" t="s">
        <v>1176</v>
      </c>
      <c r="K808" s="628" t="s">
        <v>1755</v>
      </c>
      <c r="L808" s="629" t="s">
        <v>5044</v>
      </c>
      <c r="M808" s="630"/>
      <c r="N808" s="670"/>
      <c r="O808" s="629"/>
      <c r="P808" s="629"/>
      <c r="Q808" s="629"/>
      <c r="R808" s="631"/>
      <c r="S808" s="632" t="s">
        <v>1821</v>
      </c>
      <c r="T808" s="633" t="s">
        <v>1821</v>
      </c>
      <c r="U808" s="977" t="s">
        <v>1821</v>
      </c>
      <c r="V808" s="634" t="s">
        <v>1821</v>
      </c>
    </row>
    <row r="809" spans="2:22" outlineLevel="1">
      <c r="B809" s="612" t="s">
        <v>1380</v>
      </c>
      <c r="C809" s="612" t="s">
        <v>1429</v>
      </c>
      <c r="D809" s="612" t="s">
        <v>1431</v>
      </c>
      <c r="E809" s="612" t="s">
        <v>1634</v>
      </c>
      <c r="F809" s="612" t="s">
        <v>1750</v>
      </c>
      <c r="G809" s="612" t="s">
        <v>1535</v>
      </c>
      <c r="H809" s="612" t="s">
        <v>1537</v>
      </c>
      <c r="I809" s="639" t="s">
        <v>1402</v>
      </c>
      <c r="J809" s="627" t="s">
        <v>1176</v>
      </c>
      <c r="K809" s="628" t="s">
        <v>1756</v>
      </c>
      <c r="L809" s="629" t="s">
        <v>5045</v>
      </c>
      <c r="M809" s="630" t="s">
        <v>1404</v>
      </c>
      <c r="N809" s="670"/>
      <c r="O809" s="629"/>
      <c r="P809" s="629"/>
      <c r="Q809" s="629"/>
      <c r="R809" s="631"/>
      <c r="S809" s="632" t="s">
        <v>1821</v>
      </c>
      <c r="T809" s="633" t="s">
        <v>1821</v>
      </c>
      <c r="U809" s="977" t="s">
        <v>1821</v>
      </c>
      <c r="V809" s="634" t="s">
        <v>1821</v>
      </c>
    </row>
    <row r="810" spans="2:22" outlineLevel="1">
      <c r="B810" s="612" t="s">
        <v>1380</v>
      </c>
      <c r="C810" s="612" t="s">
        <v>1429</v>
      </c>
      <c r="D810" s="612" t="s">
        <v>1431</v>
      </c>
      <c r="E810" s="612" t="s">
        <v>1634</v>
      </c>
      <c r="F810" s="612" t="s">
        <v>1757</v>
      </c>
      <c r="G810" s="612"/>
      <c r="H810" s="612"/>
      <c r="I810" s="612"/>
      <c r="J810" s="627" t="s">
        <v>1191</v>
      </c>
      <c r="K810" s="628" t="s">
        <v>1758</v>
      </c>
      <c r="L810" s="629" t="s">
        <v>5114</v>
      </c>
      <c r="M810" s="630" t="s">
        <v>1382</v>
      </c>
      <c r="N810" s="670"/>
      <c r="O810" s="629"/>
      <c r="P810" s="629"/>
      <c r="Q810" s="629"/>
      <c r="R810" s="631"/>
      <c r="S810" s="632" t="s">
        <v>1821</v>
      </c>
      <c r="T810" s="633" t="s">
        <v>1821</v>
      </c>
      <c r="U810" s="977" t="s">
        <v>1821</v>
      </c>
      <c r="V810" s="634" t="s">
        <v>1821</v>
      </c>
    </row>
    <row r="811" spans="2:22" outlineLevel="1">
      <c r="B811" s="612" t="s">
        <v>1380</v>
      </c>
      <c r="C811" s="612" t="s">
        <v>1429</v>
      </c>
      <c r="D811" s="612" t="s">
        <v>1431</v>
      </c>
      <c r="E811" s="612" t="s">
        <v>1634</v>
      </c>
      <c r="F811" s="612" t="s">
        <v>1757</v>
      </c>
      <c r="G811" s="612" t="s">
        <v>1532</v>
      </c>
      <c r="H811" s="612"/>
      <c r="I811" s="612"/>
      <c r="J811" s="627" t="s">
        <v>1191</v>
      </c>
      <c r="K811" s="628" t="s">
        <v>1759</v>
      </c>
      <c r="L811" s="629" t="s">
        <v>5115</v>
      </c>
      <c r="M811" s="630"/>
      <c r="N811" s="670"/>
      <c r="O811" s="629"/>
      <c r="P811" s="629"/>
      <c r="Q811" s="629"/>
      <c r="R811" s="631"/>
      <c r="S811" s="632" t="s">
        <v>1821</v>
      </c>
      <c r="T811" s="633" t="s">
        <v>1821</v>
      </c>
      <c r="U811" s="977" t="s">
        <v>1821</v>
      </c>
      <c r="V811" s="634" t="s">
        <v>1821</v>
      </c>
    </row>
    <row r="812" spans="2:22" outlineLevel="1">
      <c r="B812" s="612" t="s">
        <v>1380</v>
      </c>
      <c r="C812" s="612" t="s">
        <v>1429</v>
      </c>
      <c r="D812" s="612" t="s">
        <v>1431</v>
      </c>
      <c r="E812" s="612" t="s">
        <v>1634</v>
      </c>
      <c r="F812" s="612" t="s">
        <v>1757</v>
      </c>
      <c r="G812" s="612" t="s">
        <v>1434</v>
      </c>
      <c r="H812" s="612"/>
      <c r="I812" s="612"/>
      <c r="J812" s="627" t="s">
        <v>1191</v>
      </c>
      <c r="K812" s="628" t="s">
        <v>1760</v>
      </c>
      <c r="L812" s="629" t="s">
        <v>5116</v>
      </c>
      <c r="M812" s="630"/>
      <c r="N812" s="670"/>
      <c r="O812" s="629"/>
      <c r="P812" s="629"/>
      <c r="Q812" s="629"/>
      <c r="R812" s="631"/>
      <c r="S812" s="632" t="s">
        <v>1821</v>
      </c>
      <c r="T812" s="633" t="s">
        <v>1821</v>
      </c>
      <c r="U812" s="977" t="s">
        <v>1821</v>
      </c>
      <c r="V812" s="634" t="s">
        <v>1821</v>
      </c>
    </row>
    <row r="813" spans="2:22" outlineLevel="1">
      <c r="B813" s="612" t="s">
        <v>1380</v>
      </c>
      <c r="C813" s="612" t="s">
        <v>1429</v>
      </c>
      <c r="D813" s="612" t="s">
        <v>1431</v>
      </c>
      <c r="E813" s="612" t="s">
        <v>1634</v>
      </c>
      <c r="F813" s="612" t="s">
        <v>1757</v>
      </c>
      <c r="G813" s="612" t="s">
        <v>1535</v>
      </c>
      <c r="H813" s="612"/>
      <c r="I813" s="612"/>
      <c r="J813" s="627" t="s">
        <v>1191</v>
      </c>
      <c r="K813" s="628" t="s">
        <v>1761</v>
      </c>
      <c r="L813" s="629" t="s">
        <v>5117</v>
      </c>
      <c r="M813" s="630" t="s">
        <v>1382</v>
      </c>
      <c r="N813" s="670"/>
      <c r="O813" s="629"/>
      <c r="P813" s="629"/>
      <c r="Q813" s="629"/>
      <c r="R813" s="631"/>
      <c r="S813" s="632" t="s">
        <v>1821</v>
      </c>
      <c r="T813" s="633" t="s">
        <v>1821</v>
      </c>
      <c r="U813" s="977" t="s">
        <v>1821</v>
      </c>
      <c r="V813" s="634" t="s">
        <v>1821</v>
      </c>
    </row>
    <row r="814" spans="2:22" outlineLevel="1">
      <c r="B814" s="612" t="s">
        <v>1380</v>
      </c>
      <c r="C814" s="612" t="s">
        <v>1429</v>
      </c>
      <c r="D814" s="612" t="s">
        <v>1431</v>
      </c>
      <c r="E814" s="612" t="s">
        <v>1634</v>
      </c>
      <c r="F814" s="612" t="s">
        <v>1757</v>
      </c>
      <c r="G814" s="612" t="s">
        <v>1535</v>
      </c>
      <c r="H814" s="612" t="s">
        <v>1537</v>
      </c>
      <c r="I814" s="612"/>
      <c r="J814" s="627" t="s">
        <v>1176</v>
      </c>
      <c r="K814" s="628" t="s">
        <v>1762</v>
      </c>
      <c r="L814" s="629" t="s">
        <v>5118</v>
      </c>
      <c r="M814" s="630"/>
      <c r="N814" s="670"/>
      <c r="O814" s="629"/>
      <c r="P814" s="629"/>
      <c r="Q814" s="629"/>
      <c r="R814" s="631"/>
      <c r="S814" s="632" t="s">
        <v>1821</v>
      </c>
      <c r="T814" s="633" t="s">
        <v>1821</v>
      </c>
      <c r="U814" s="977" t="s">
        <v>1821</v>
      </c>
      <c r="V814" s="634" t="s">
        <v>1821</v>
      </c>
    </row>
    <row r="815" spans="2:22" outlineLevel="1">
      <c r="B815" s="612" t="s">
        <v>1380</v>
      </c>
      <c r="C815" s="612" t="s">
        <v>1429</v>
      </c>
      <c r="D815" s="612" t="s">
        <v>1431</v>
      </c>
      <c r="E815" s="612" t="s">
        <v>1634</v>
      </c>
      <c r="F815" s="612" t="s">
        <v>1757</v>
      </c>
      <c r="G815" s="612" t="s">
        <v>1535</v>
      </c>
      <c r="H815" s="612" t="s">
        <v>1537</v>
      </c>
      <c r="I815" s="639" t="s">
        <v>1402</v>
      </c>
      <c r="J815" s="627" t="s">
        <v>1176</v>
      </c>
      <c r="K815" s="628" t="s">
        <v>1763</v>
      </c>
      <c r="L815" s="629" t="s">
        <v>5119</v>
      </c>
      <c r="M815" s="630" t="s">
        <v>1404</v>
      </c>
      <c r="N815" s="670"/>
      <c r="O815" s="629"/>
      <c r="P815" s="629"/>
      <c r="Q815" s="629"/>
      <c r="R815" s="631"/>
      <c r="S815" s="632" t="s">
        <v>1821</v>
      </c>
      <c r="T815" s="633" t="s">
        <v>1821</v>
      </c>
      <c r="U815" s="977" t="s">
        <v>1821</v>
      </c>
      <c r="V815" s="634" t="s">
        <v>1821</v>
      </c>
    </row>
    <row r="816" spans="2:22" outlineLevel="1">
      <c r="B816" s="612" t="s">
        <v>1380</v>
      </c>
      <c r="C816" s="612" t="s">
        <v>1429</v>
      </c>
      <c r="D816" s="612" t="s">
        <v>1431</v>
      </c>
      <c r="E816" s="612" t="s">
        <v>1764</v>
      </c>
      <c r="F816" s="612"/>
      <c r="G816" s="612"/>
      <c r="H816" s="612"/>
      <c r="I816" s="612"/>
      <c r="J816" s="627" t="s">
        <v>1176</v>
      </c>
      <c r="K816" s="628" t="s">
        <v>1765</v>
      </c>
      <c r="L816" s="629" t="s">
        <v>4338</v>
      </c>
      <c r="M816" s="630" t="s">
        <v>1382</v>
      </c>
      <c r="N816" s="1119" t="s">
        <v>9075</v>
      </c>
      <c r="O816" s="629" t="s">
        <v>1191</v>
      </c>
      <c r="P816" s="629" t="s">
        <v>41</v>
      </c>
      <c r="Q816" s="629" t="s">
        <v>1382</v>
      </c>
      <c r="R816" s="782" t="s">
        <v>9101</v>
      </c>
      <c r="S816" s="632" t="s">
        <v>41</v>
      </c>
      <c r="T816" s="633" t="s">
        <v>1176</v>
      </c>
      <c r="U816" s="977" t="s">
        <v>1176</v>
      </c>
      <c r="V816" s="634" t="s">
        <v>1821</v>
      </c>
    </row>
    <row r="817" spans="2:22" outlineLevel="1">
      <c r="B817" s="612" t="s">
        <v>1380</v>
      </c>
      <c r="C817" s="612" t="s">
        <v>1429</v>
      </c>
      <c r="D817" s="612" t="s">
        <v>1431</v>
      </c>
      <c r="E817" s="612" t="s">
        <v>1764</v>
      </c>
      <c r="F817" s="612" t="s">
        <v>1766</v>
      </c>
      <c r="G817" s="612"/>
      <c r="H817" s="612"/>
      <c r="I817" s="612"/>
      <c r="J817" s="627" t="s">
        <v>1300</v>
      </c>
      <c r="K817" s="628" t="s">
        <v>1767</v>
      </c>
      <c r="L817" s="629" t="s">
        <v>4131</v>
      </c>
      <c r="M817" s="630" t="s">
        <v>1382</v>
      </c>
      <c r="N817" s="1119" t="s">
        <v>9076</v>
      </c>
      <c r="O817" s="629" t="s">
        <v>1176</v>
      </c>
      <c r="P817" s="629" t="s">
        <v>41</v>
      </c>
      <c r="Q817" s="629" t="s">
        <v>1382</v>
      </c>
      <c r="R817" s="781" t="s">
        <v>9102</v>
      </c>
      <c r="S817" s="632" t="s">
        <v>1767</v>
      </c>
      <c r="T817" s="633" t="s">
        <v>1300</v>
      </c>
      <c r="U817" s="977" t="s">
        <v>1821</v>
      </c>
      <c r="V817" s="634" t="s">
        <v>4131</v>
      </c>
    </row>
    <row r="818" spans="2:22" outlineLevel="1">
      <c r="B818" s="612" t="s">
        <v>1380</v>
      </c>
      <c r="C818" s="612" t="s">
        <v>1429</v>
      </c>
      <c r="D818" s="612" t="s">
        <v>1431</v>
      </c>
      <c r="E818" s="612" t="s">
        <v>1764</v>
      </c>
      <c r="F818" s="612" t="s">
        <v>1766</v>
      </c>
      <c r="G818" s="612" t="s">
        <v>1615</v>
      </c>
      <c r="H818" s="612"/>
      <c r="I818" s="612"/>
      <c r="J818" s="627" t="s">
        <v>1191</v>
      </c>
      <c r="K818" s="628" t="s">
        <v>1768</v>
      </c>
      <c r="L818" s="629" t="s">
        <v>4303</v>
      </c>
      <c r="M818" s="630"/>
      <c r="N818" s="670"/>
      <c r="O818" s="629"/>
      <c r="P818" s="629"/>
      <c r="Q818" s="629"/>
      <c r="R818" s="631"/>
      <c r="S818" s="632" t="s">
        <v>1821</v>
      </c>
      <c r="T818" s="633" t="s">
        <v>1821</v>
      </c>
      <c r="U818" s="977" t="s">
        <v>1821</v>
      </c>
      <c r="V818" s="634" t="s">
        <v>1821</v>
      </c>
    </row>
    <row r="819" spans="2:22" outlineLevel="1">
      <c r="B819" s="612" t="s">
        <v>1380</v>
      </c>
      <c r="C819" s="612" t="s">
        <v>1429</v>
      </c>
      <c r="D819" s="612" t="s">
        <v>1431</v>
      </c>
      <c r="E819" s="612" t="s">
        <v>1764</v>
      </c>
      <c r="F819" s="612" t="s">
        <v>1766</v>
      </c>
      <c r="G819" s="612" t="s">
        <v>1398</v>
      </c>
      <c r="H819" s="612"/>
      <c r="I819" s="612"/>
      <c r="J819" s="627" t="s">
        <v>1176</v>
      </c>
      <c r="K819" s="628" t="s">
        <v>1769</v>
      </c>
      <c r="L819" s="629" t="s">
        <v>5120</v>
      </c>
      <c r="M819" s="664" t="s">
        <v>1618</v>
      </c>
      <c r="N819" s="670" t="s">
        <v>5120</v>
      </c>
      <c r="O819" s="629" t="s">
        <v>1176</v>
      </c>
      <c r="P819" s="629" t="s">
        <v>41</v>
      </c>
      <c r="Q819" s="635" t="s">
        <v>1618</v>
      </c>
      <c r="R819" s="631"/>
      <c r="S819" s="632" t="s">
        <v>41</v>
      </c>
      <c r="T819" s="633" t="s">
        <v>1176</v>
      </c>
      <c r="U819" s="977" t="s">
        <v>1821</v>
      </c>
      <c r="V819" s="634" t="s">
        <v>1821</v>
      </c>
    </row>
    <row r="820" spans="2:22" outlineLevel="1">
      <c r="B820" s="612" t="s">
        <v>1380</v>
      </c>
      <c r="C820" s="612" t="s">
        <v>1429</v>
      </c>
      <c r="D820" s="612" t="s">
        <v>1431</v>
      </c>
      <c r="E820" s="612" t="s">
        <v>1764</v>
      </c>
      <c r="F820" s="612" t="s">
        <v>1766</v>
      </c>
      <c r="G820" s="612" t="s">
        <v>1619</v>
      </c>
      <c r="H820" s="612"/>
      <c r="I820" s="612"/>
      <c r="J820" s="627" t="s">
        <v>1191</v>
      </c>
      <c r="K820" s="628" t="s">
        <v>1770</v>
      </c>
      <c r="L820" s="629" t="s">
        <v>4120</v>
      </c>
      <c r="M820" s="630"/>
      <c r="N820" s="670"/>
      <c r="O820" s="629"/>
      <c r="P820" s="629"/>
      <c r="Q820" s="629"/>
      <c r="R820" s="631"/>
      <c r="S820" s="632" t="s">
        <v>7254</v>
      </c>
      <c r="T820" s="633" t="s">
        <v>1191</v>
      </c>
      <c r="U820" s="977" t="s">
        <v>1821</v>
      </c>
      <c r="V820" s="634" t="s">
        <v>7434</v>
      </c>
    </row>
    <row r="821" spans="2:22" ht="60" outlineLevel="1">
      <c r="B821" s="612" t="s">
        <v>1380</v>
      </c>
      <c r="C821" s="612" t="s">
        <v>1429</v>
      </c>
      <c r="D821" s="612" t="s">
        <v>1431</v>
      </c>
      <c r="E821" s="612" t="s">
        <v>1764</v>
      </c>
      <c r="F821" s="612" t="s">
        <v>1766</v>
      </c>
      <c r="G821" s="612" t="s">
        <v>1621</v>
      </c>
      <c r="H821" s="612"/>
      <c r="I821" s="612"/>
      <c r="J821" s="627" t="s">
        <v>1176</v>
      </c>
      <c r="K821" s="628" t="s">
        <v>1771</v>
      </c>
      <c r="L821" s="629" t="s">
        <v>4132</v>
      </c>
      <c r="M821" s="630" t="s">
        <v>1284</v>
      </c>
      <c r="N821" s="670" t="s">
        <v>5361</v>
      </c>
      <c r="O821" s="629" t="s">
        <v>1176</v>
      </c>
      <c r="P821" s="642" t="s">
        <v>2936</v>
      </c>
      <c r="Q821" s="638" t="s">
        <v>5740</v>
      </c>
      <c r="R821" s="631" t="s">
        <v>5526</v>
      </c>
      <c r="S821" s="632" t="s">
        <v>1771</v>
      </c>
      <c r="T821" s="633" t="s">
        <v>1176</v>
      </c>
      <c r="U821" s="977" t="s">
        <v>1821</v>
      </c>
      <c r="V821" s="634" t="s">
        <v>4132</v>
      </c>
    </row>
    <row r="822" spans="2:22" outlineLevel="1">
      <c r="B822" s="612" t="s">
        <v>1380</v>
      </c>
      <c r="C822" s="612" t="s">
        <v>1429</v>
      </c>
      <c r="D822" s="612" t="s">
        <v>1431</v>
      </c>
      <c r="E822" s="612" t="s">
        <v>1764</v>
      </c>
      <c r="F822" s="612" t="s">
        <v>1766</v>
      </c>
      <c r="G822" s="612" t="s">
        <v>1623</v>
      </c>
      <c r="H822" s="612"/>
      <c r="I822" s="612"/>
      <c r="J822" s="627" t="s">
        <v>1191</v>
      </c>
      <c r="K822" s="628" t="s">
        <v>1772</v>
      </c>
      <c r="L822" s="629" t="s">
        <v>4122</v>
      </c>
      <c r="M822" s="630"/>
      <c r="N822" s="670"/>
      <c r="O822" s="629"/>
      <c r="P822" s="629"/>
      <c r="Q822" s="629"/>
      <c r="R822" s="631"/>
      <c r="S822" s="632" t="s">
        <v>7255</v>
      </c>
      <c r="T822" s="633" t="s">
        <v>1191</v>
      </c>
      <c r="U822" s="977" t="s">
        <v>1821</v>
      </c>
      <c r="V822" s="634" t="s">
        <v>7435</v>
      </c>
    </row>
    <row r="823" spans="2:22" outlineLevel="1">
      <c r="B823" s="612" t="s">
        <v>1380</v>
      </c>
      <c r="C823" s="612" t="s">
        <v>1429</v>
      </c>
      <c r="D823" s="612" t="s">
        <v>1431</v>
      </c>
      <c r="E823" s="612" t="s">
        <v>1764</v>
      </c>
      <c r="F823" s="612" t="s">
        <v>1766</v>
      </c>
      <c r="G823" s="612" t="s">
        <v>2571</v>
      </c>
      <c r="H823" s="612"/>
      <c r="I823" s="612"/>
      <c r="J823" s="627" t="s">
        <v>1191</v>
      </c>
      <c r="K823" s="628" t="s">
        <v>6451</v>
      </c>
      <c r="L823" s="629" t="s">
        <v>6478</v>
      </c>
      <c r="M823" s="630" t="s">
        <v>6477</v>
      </c>
      <c r="N823" s="670"/>
      <c r="O823" s="629"/>
      <c r="P823" s="629"/>
      <c r="Q823" s="629"/>
      <c r="R823" s="631"/>
      <c r="S823" s="632" t="s">
        <v>7256</v>
      </c>
      <c r="T823" s="633" t="s">
        <v>1191</v>
      </c>
      <c r="U823" s="977" t="s">
        <v>1821</v>
      </c>
      <c r="V823" s="634" t="s">
        <v>7516</v>
      </c>
    </row>
    <row r="824" spans="2:22" outlineLevel="1">
      <c r="B824" s="612" t="s">
        <v>1380</v>
      </c>
      <c r="C824" s="612" t="s">
        <v>1429</v>
      </c>
      <c r="D824" s="612" t="s">
        <v>1431</v>
      </c>
      <c r="E824" s="612" t="s">
        <v>1764</v>
      </c>
      <c r="F824" s="612" t="s">
        <v>1766</v>
      </c>
      <c r="G824" s="612" t="s">
        <v>1625</v>
      </c>
      <c r="H824" s="612"/>
      <c r="I824" s="612"/>
      <c r="J824" s="627" t="s">
        <v>1191</v>
      </c>
      <c r="K824" s="628" t="s">
        <v>1773</v>
      </c>
      <c r="L824" s="629" t="s">
        <v>4133</v>
      </c>
      <c r="M824" s="630"/>
      <c r="N824" s="670" t="s">
        <v>8775</v>
      </c>
      <c r="O824" s="629" t="s">
        <v>1176</v>
      </c>
      <c r="P824" s="642" t="s">
        <v>2935</v>
      </c>
      <c r="Q824" s="629" t="s">
        <v>789</v>
      </c>
      <c r="R824" s="631" t="s">
        <v>8513</v>
      </c>
      <c r="S824" s="632" t="s">
        <v>1773</v>
      </c>
      <c r="T824" s="633" t="s">
        <v>1191</v>
      </c>
      <c r="U824" s="977" t="s">
        <v>1821</v>
      </c>
      <c r="V824" s="634" t="s">
        <v>4133</v>
      </c>
    </row>
    <row r="825" spans="2:22" outlineLevel="1">
      <c r="B825" s="612" t="s">
        <v>1380</v>
      </c>
      <c r="C825" s="612" t="s">
        <v>1429</v>
      </c>
      <c r="D825" s="612" t="s">
        <v>1431</v>
      </c>
      <c r="E825" s="612" t="s">
        <v>1764</v>
      </c>
      <c r="F825" s="612" t="s">
        <v>1774</v>
      </c>
      <c r="G825" s="612"/>
      <c r="H825" s="612"/>
      <c r="I825" s="612"/>
      <c r="J825" s="627" t="s">
        <v>1191</v>
      </c>
      <c r="K825" s="628" t="s">
        <v>1355</v>
      </c>
      <c r="L825" s="629" t="s">
        <v>4134</v>
      </c>
      <c r="M825" s="630" t="s">
        <v>1382</v>
      </c>
      <c r="N825" s="670"/>
      <c r="O825" s="629"/>
      <c r="P825" s="629"/>
      <c r="Q825" s="629"/>
      <c r="R825" s="631"/>
      <c r="S825" s="632" t="s">
        <v>1355</v>
      </c>
      <c r="T825" s="633" t="s">
        <v>1191</v>
      </c>
      <c r="U825" s="977" t="s">
        <v>1191</v>
      </c>
      <c r="V825" s="634" t="s">
        <v>7481</v>
      </c>
    </row>
    <row r="826" spans="2:22" outlineLevel="1">
      <c r="B826" s="612" t="s">
        <v>1380</v>
      </c>
      <c r="C826" s="612" t="s">
        <v>1429</v>
      </c>
      <c r="D826" s="612" t="s">
        <v>1431</v>
      </c>
      <c r="E826" s="612" t="s">
        <v>1764</v>
      </c>
      <c r="F826" s="612" t="s">
        <v>1774</v>
      </c>
      <c r="G826" s="612" t="s">
        <v>1775</v>
      </c>
      <c r="H826" s="612"/>
      <c r="I826" s="612"/>
      <c r="J826" s="627" t="s">
        <v>1191</v>
      </c>
      <c r="K826" s="628" t="s">
        <v>1776</v>
      </c>
      <c r="L826" s="629" t="s">
        <v>5121</v>
      </c>
      <c r="M826" s="630" t="s">
        <v>1382</v>
      </c>
      <c r="N826" s="670"/>
      <c r="O826" s="629"/>
      <c r="P826" s="629"/>
      <c r="Q826" s="629"/>
      <c r="R826" s="631"/>
      <c r="S826" s="632" t="s">
        <v>41</v>
      </c>
      <c r="T826" s="633" t="s">
        <v>1191</v>
      </c>
      <c r="U826" s="977" t="s">
        <v>1191</v>
      </c>
      <c r="V826" s="634" t="s">
        <v>1821</v>
      </c>
    </row>
    <row r="827" spans="2:22" outlineLevel="1">
      <c r="B827" s="612" t="s">
        <v>1380</v>
      </c>
      <c r="C827" s="612" t="s">
        <v>1429</v>
      </c>
      <c r="D827" s="612" t="s">
        <v>1431</v>
      </c>
      <c r="E827" s="612" t="s">
        <v>1764</v>
      </c>
      <c r="F827" s="612" t="s">
        <v>1774</v>
      </c>
      <c r="G827" s="612" t="s">
        <v>1775</v>
      </c>
      <c r="H827" s="612" t="s">
        <v>1401</v>
      </c>
      <c r="I827" s="612"/>
      <c r="J827" s="627" t="s">
        <v>1176</v>
      </c>
      <c r="K827" s="628" t="s">
        <v>1357</v>
      </c>
      <c r="L827" s="629" t="s">
        <v>5122</v>
      </c>
      <c r="M827" s="630"/>
      <c r="N827" s="670"/>
      <c r="O827" s="629"/>
      <c r="P827" s="629"/>
      <c r="Q827" s="629"/>
      <c r="R827" s="631"/>
      <c r="S827" s="632" t="s">
        <v>1357</v>
      </c>
      <c r="T827" s="633" t="s">
        <v>1176</v>
      </c>
      <c r="U827" s="977" t="s">
        <v>1176</v>
      </c>
      <c r="V827" s="634" t="s">
        <v>7482</v>
      </c>
    </row>
    <row r="828" spans="2:22" outlineLevel="1">
      <c r="B828" s="612" t="s">
        <v>1380</v>
      </c>
      <c r="C828" s="612" t="s">
        <v>1429</v>
      </c>
      <c r="D828" s="612" t="s">
        <v>1431</v>
      </c>
      <c r="E828" s="612" t="s">
        <v>1764</v>
      </c>
      <c r="F828" s="612" t="s">
        <v>1774</v>
      </c>
      <c r="G828" s="612" t="s">
        <v>1775</v>
      </c>
      <c r="H828" s="612" t="s">
        <v>1401</v>
      </c>
      <c r="I828" s="639" t="s">
        <v>1402</v>
      </c>
      <c r="J828" s="627" t="s">
        <v>1176</v>
      </c>
      <c r="K828" s="628" t="s">
        <v>1777</v>
      </c>
      <c r="L828" s="629" t="s">
        <v>5123</v>
      </c>
      <c r="M828" s="630" t="s">
        <v>1404</v>
      </c>
      <c r="N828" s="670"/>
      <c r="O828" s="629"/>
      <c r="P828" s="629"/>
      <c r="Q828" s="629"/>
      <c r="R828" s="631"/>
      <c r="S828" s="632" t="s">
        <v>6492</v>
      </c>
      <c r="T828" s="633" t="s">
        <v>1176</v>
      </c>
      <c r="U828" s="977" t="s">
        <v>1176</v>
      </c>
      <c r="V828" s="634" t="s">
        <v>8029</v>
      </c>
    </row>
    <row r="829" spans="2:22" outlineLevel="1">
      <c r="B829" s="612" t="s">
        <v>1380</v>
      </c>
      <c r="C829" s="612" t="s">
        <v>1429</v>
      </c>
      <c r="D829" s="612" t="s">
        <v>1431</v>
      </c>
      <c r="E829" s="612" t="s">
        <v>1764</v>
      </c>
      <c r="F829" s="612" t="s">
        <v>1774</v>
      </c>
      <c r="G829" s="612" t="s">
        <v>1778</v>
      </c>
      <c r="H829" s="612"/>
      <c r="I829" s="612"/>
      <c r="J829" s="627" t="s">
        <v>1191</v>
      </c>
      <c r="K829" s="628" t="s">
        <v>1779</v>
      </c>
      <c r="L829" s="629" t="s">
        <v>5124</v>
      </c>
      <c r="M829" s="630" t="s">
        <v>1382</v>
      </c>
      <c r="N829" s="670"/>
      <c r="O829" s="629"/>
      <c r="P829" s="629"/>
      <c r="Q829" s="629"/>
      <c r="R829" s="631"/>
      <c r="S829" s="632" t="s">
        <v>41</v>
      </c>
      <c r="T829" s="633" t="s">
        <v>1191</v>
      </c>
      <c r="U829" s="977" t="s">
        <v>1191</v>
      </c>
      <c r="V829" s="634" t="s">
        <v>1821</v>
      </c>
    </row>
    <row r="830" spans="2:22" outlineLevel="1">
      <c r="B830" s="612" t="s">
        <v>1380</v>
      </c>
      <c r="C830" s="612" t="s">
        <v>1429</v>
      </c>
      <c r="D830" s="612" t="s">
        <v>1431</v>
      </c>
      <c r="E830" s="612" t="s">
        <v>1764</v>
      </c>
      <c r="F830" s="612" t="s">
        <v>1774</v>
      </c>
      <c r="G830" s="612" t="s">
        <v>1778</v>
      </c>
      <c r="H830" s="612" t="s">
        <v>1401</v>
      </c>
      <c r="I830" s="612"/>
      <c r="J830" s="627" t="s">
        <v>1176</v>
      </c>
      <c r="K830" s="628" t="s">
        <v>1358</v>
      </c>
      <c r="L830" s="629" t="s">
        <v>5125</v>
      </c>
      <c r="M830" s="630"/>
      <c r="N830" s="670"/>
      <c r="O830" s="629"/>
      <c r="P830" s="629"/>
      <c r="Q830" s="629"/>
      <c r="R830" s="631"/>
      <c r="S830" s="632" t="s">
        <v>1358</v>
      </c>
      <c r="T830" s="633" t="s">
        <v>1176</v>
      </c>
      <c r="U830" s="977" t="s">
        <v>1176</v>
      </c>
      <c r="V830" s="634" t="s">
        <v>7483</v>
      </c>
    </row>
    <row r="831" spans="2:22" outlineLevel="1">
      <c r="B831" s="612" t="s">
        <v>1380</v>
      </c>
      <c r="C831" s="612" t="s">
        <v>1429</v>
      </c>
      <c r="D831" s="612" t="s">
        <v>1431</v>
      </c>
      <c r="E831" s="612" t="s">
        <v>1764</v>
      </c>
      <c r="F831" s="612" t="s">
        <v>1774</v>
      </c>
      <c r="G831" s="612" t="s">
        <v>1778</v>
      </c>
      <c r="H831" s="612" t="s">
        <v>1401</v>
      </c>
      <c r="I831" s="639" t="s">
        <v>1402</v>
      </c>
      <c r="J831" s="627" t="s">
        <v>1176</v>
      </c>
      <c r="K831" s="628" t="s">
        <v>1780</v>
      </c>
      <c r="L831" s="629" t="s">
        <v>5126</v>
      </c>
      <c r="M831" s="630" t="s">
        <v>1404</v>
      </c>
      <c r="N831" s="670"/>
      <c r="O831" s="629"/>
      <c r="P831" s="629"/>
      <c r="Q831" s="629"/>
      <c r="R831" s="631"/>
      <c r="S831" s="632" t="s">
        <v>6493</v>
      </c>
      <c r="T831" s="633" t="s">
        <v>1176</v>
      </c>
      <c r="U831" s="977" t="s">
        <v>1176</v>
      </c>
      <c r="V831" s="634" t="s">
        <v>8030</v>
      </c>
    </row>
    <row r="832" spans="2:22" ht="36" outlineLevel="1">
      <c r="B832" s="612" t="s">
        <v>1380</v>
      </c>
      <c r="C832" s="612" t="s">
        <v>1429</v>
      </c>
      <c r="D832" s="612" t="s">
        <v>1431</v>
      </c>
      <c r="E832" s="612" t="s">
        <v>1764</v>
      </c>
      <c r="F832" s="612" t="s">
        <v>1781</v>
      </c>
      <c r="G832" s="612"/>
      <c r="H832" s="612"/>
      <c r="I832" s="612"/>
      <c r="J832" s="627" t="s">
        <v>1195</v>
      </c>
      <c r="K832" s="628" t="s">
        <v>1359</v>
      </c>
      <c r="L832" s="629" t="s">
        <v>4135</v>
      </c>
      <c r="M832" s="630" t="s">
        <v>1382</v>
      </c>
      <c r="N832" s="1119" t="s">
        <v>9077</v>
      </c>
      <c r="O832" s="629" t="s">
        <v>1191</v>
      </c>
      <c r="P832" s="629" t="s">
        <v>41</v>
      </c>
      <c r="Q832" s="629" t="s">
        <v>1382</v>
      </c>
      <c r="R832" s="631" t="s">
        <v>9103</v>
      </c>
      <c r="S832" s="632" t="s">
        <v>1359</v>
      </c>
      <c r="T832" s="633" t="s">
        <v>1195</v>
      </c>
      <c r="U832" s="977" t="s">
        <v>1195</v>
      </c>
      <c r="V832" s="634" t="s">
        <v>4135</v>
      </c>
    </row>
    <row r="833" spans="2:22" outlineLevel="1">
      <c r="B833" s="612" t="s">
        <v>1380</v>
      </c>
      <c r="C833" s="612" t="s">
        <v>1429</v>
      </c>
      <c r="D833" s="612" t="s">
        <v>1431</v>
      </c>
      <c r="E833" s="612" t="s">
        <v>1764</v>
      </c>
      <c r="F833" s="612" t="s">
        <v>1781</v>
      </c>
      <c r="G833" s="612" t="s">
        <v>1589</v>
      </c>
      <c r="H833" s="612"/>
      <c r="I833" s="612"/>
      <c r="J833" s="627" t="s">
        <v>1176</v>
      </c>
      <c r="K833" s="628" t="s">
        <v>1782</v>
      </c>
      <c r="L833" s="629" t="s">
        <v>4339</v>
      </c>
      <c r="M833" s="630" t="s">
        <v>1382</v>
      </c>
      <c r="N833" s="1119" t="s">
        <v>5615</v>
      </c>
      <c r="O833" s="629" t="s">
        <v>1176</v>
      </c>
      <c r="P833" s="629" t="s">
        <v>41</v>
      </c>
      <c r="Q833" s="629" t="s">
        <v>1382</v>
      </c>
      <c r="R833" s="782" t="s">
        <v>8508</v>
      </c>
      <c r="S833" s="632" t="s">
        <v>41</v>
      </c>
      <c r="T833" s="633" t="s">
        <v>1176</v>
      </c>
      <c r="U833" s="977" t="s">
        <v>1176</v>
      </c>
      <c r="V833" s="634" t="s">
        <v>1821</v>
      </c>
    </row>
    <row r="834" spans="2:22" outlineLevel="1">
      <c r="B834" s="612" t="s">
        <v>1380</v>
      </c>
      <c r="C834" s="612" t="s">
        <v>1429</v>
      </c>
      <c r="D834" s="612" t="s">
        <v>1431</v>
      </c>
      <c r="E834" s="612" t="s">
        <v>1764</v>
      </c>
      <c r="F834" s="612" t="s">
        <v>1781</v>
      </c>
      <c r="G834" s="612" t="s">
        <v>1589</v>
      </c>
      <c r="H834" s="612" t="s">
        <v>1386</v>
      </c>
      <c r="I834" s="612"/>
      <c r="J834" s="627" t="s">
        <v>1176</v>
      </c>
      <c r="K834" s="628" t="s">
        <v>1783</v>
      </c>
      <c r="L834" s="629" t="s">
        <v>4323</v>
      </c>
      <c r="M834" s="664" t="s">
        <v>1784</v>
      </c>
      <c r="N834" s="670" t="s">
        <v>5616</v>
      </c>
      <c r="O834" s="629" t="s">
        <v>1176</v>
      </c>
      <c r="P834" s="629" t="s">
        <v>41</v>
      </c>
      <c r="Q834" s="629" t="s">
        <v>5743</v>
      </c>
      <c r="R834" s="631" t="s">
        <v>8509</v>
      </c>
      <c r="S834" s="632" t="s">
        <v>41</v>
      </c>
      <c r="T834" s="633" t="s">
        <v>1176</v>
      </c>
      <c r="U834" s="977" t="s">
        <v>1176</v>
      </c>
      <c r="V834" s="634" t="s">
        <v>1821</v>
      </c>
    </row>
    <row r="835" spans="2:22" ht="24" outlineLevel="1">
      <c r="B835" s="612" t="s">
        <v>1380</v>
      </c>
      <c r="C835" s="612" t="s">
        <v>1429</v>
      </c>
      <c r="D835" s="612" t="s">
        <v>1431</v>
      </c>
      <c r="E835" s="612" t="s">
        <v>1764</v>
      </c>
      <c r="F835" s="612" t="s">
        <v>1781</v>
      </c>
      <c r="G835" s="612" t="s">
        <v>1592</v>
      </c>
      <c r="H835" s="612"/>
      <c r="I835" s="612"/>
      <c r="J835" s="627" t="s">
        <v>1191</v>
      </c>
      <c r="K835" s="628" t="s">
        <v>1785</v>
      </c>
      <c r="L835" s="629" t="s">
        <v>4136</v>
      </c>
      <c r="M835" s="630"/>
      <c r="N835" s="670" t="s">
        <v>8791</v>
      </c>
      <c r="O835" s="629" t="s">
        <v>1191</v>
      </c>
      <c r="P835" s="642" t="s">
        <v>2939</v>
      </c>
      <c r="Q835" s="629" t="s">
        <v>794</v>
      </c>
      <c r="R835" s="641" t="s">
        <v>5934</v>
      </c>
      <c r="S835" s="632" t="s">
        <v>1785</v>
      </c>
      <c r="T835" s="633" t="s">
        <v>1191</v>
      </c>
      <c r="U835" s="977" t="s">
        <v>1821</v>
      </c>
      <c r="V835" s="634" t="s">
        <v>4136</v>
      </c>
    </row>
    <row r="836" spans="2:22" ht="36" outlineLevel="1">
      <c r="B836" s="612" t="s">
        <v>1380</v>
      </c>
      <c r="C836" s="612" t="s">
        <v>1429</v>
      </c>
      <c r="D836" s="612" t="s">
        <v>1431</v>
      </c>
      <c r="E836" s="612" t="s">
        <v>1764</v>
      </c>
      <c r="F836" s="612" t="s">
        <v>1781</v>
      </c>
      <c r="G836" s="612" t="s">
        <v>1594</v>
      </c>
      <c r="H836" s="612"/>
      <c r="I836" s="612"/>
      <c r="J836" s="627" t="s">
        <v>1191</v>
      </c>
      <c r="K836" s="628" t="s">
        <v>1786</v>
      </c>
      <c r="L836" s="629" t="s">
        <v>4137</v>
      </c>
      <c r="M836" s="630"/>
      <c r="N836" s="670" t="s">
        <v>8792</v>
      </c>
      <c r="O836" s="629" t="s">
        <v>1191</v>
      </c>
      <c r="P836" s="642" t="s">
        <v>2940</v>
      </c>
      <c r="Q836" s="629" t="s">
        <v>790</v>
      </c>
      <c r="R836" s="641" t="s">
        <v>9104</v>
      </c>
      <c r="S836" s="632" t="s">
        <v>1786</v>
      </c>
      <c r="T836" s="633" t="s">
        <v>1191</v>
      </c>
      <c r="U836" s="977" t="s">
        <v>1821</v>
      </c>
      <c r="V836" s="634" t="s">
        <v>4137</v>
      </c>
    </row>
    <row r="837" spans="2:22" ht="60" outlineLevel="1">
      <c r="B837" s="612" t="s">
        <v>1380</v>
      </c>
      <c r="C837" s="612" t="s">
        <v>1429</v>
      </c>
      <c r="D837" s="612" t="s">
        <v>1431</v>
      </c>
      <c r="E837" s="612" t="s">
        <v>1764</v>
      </c>
      <c r="F837" s="612" t="s">
        <v>1781</v>
      </c>
      <c r="G837" s="612" t="s">
        <v>1596</v>
      </c>
      <c r="H837" s="612"/>
      <c r="I837" s="612"/>
      <c r="J837" s="627" t="s">
        <v>1176</v>
      </c>
      <c r="K837" s="628" t="s">
        <v>1360</v>
      </c>
      <c r="L837" s="629" t="s">
        <v>4138</v>
      </c>
      <c r="M837" s="630"/>
      <c r="N837" s="670" t="s">
        <v>8793</v>
      </c>
      <c r="O837" s="629" t="s">
        <v>1176</v>
      </c>
      <c r="P837" s="642" t="s">
        <v>2941</v>
      </c>
      <c r="Q837" s="629" t="s">
        <v>790</v>
      </c>
      <c r="R837" s="641" t="s">
        <v>9110</v>
      </c>
      <c r="S837" s="632" t="s">
        <v>1360</v>
      </c>
      <c r="T837" s="633" t="s">
        <v>1176</v>
      </c>
      <c r="U837" s="977" t="s">
        <v>1176</v>
      </c>
      <c r="V837" s="634" t="s">
        <v>4138</v>
      </c>
    </row>
    <row r="838" spans="2:22" ht="108" outlineLevel="1">
      <c r="B838" s="612" t="s">
        <v>1380</v>
      </c>
      <c r="C838" s="612" t="s">
        <v>1429</v>
      </c>
      <c r="D838" s="612" t="s">
        <v>1431</v>
      </c>
      <c r="E838" s="612" t="s">
        <v>1764</v>
      </c>
      <c r="F838" s="612" t="s">
        <v>1781</v>
      </c>
      <c r="G838" s="612" t="s">
        <v>1597</v>
      </c>
      <c r="H838" s="612"/>
      <c r="I838" s="612"/>
      <c r="J838" s="627" t="s">
        <v>1191</v>
      </c>
      <c r="K838" s="628" t="s">
        <v>1787</v>
      </c>
      <c r="L838" s="629" t="s">
        <v>4139</v>
      </c>
      <c r="M838" s="630" t="s">
        <v>1599</v>
      </c>
      <c r="N838" s="670" t="s">
        <v>8789</v>
      </c>
      <c r="O838" s="629" t="s">
        <v>1191</v>
      </c>
      <c r="P838" s="642" t="s">
        <v>2938</v>
      </c>
      <c r="Q838" s="638" t="s">
        <v>5741</v>
      </c>
      <c r="R838" s="641" t="s">
        <v>6725</v>
      </c>
      <c r="S838" s="632" t="s">
        <v>1787</v>
      </c>
      <c r="T838" s="633" t="s">
        <v>1191</v>
      </c>
      <c r="U838" s="977" t="s">
        <v>1821</v>
      </c>
      <c r="V838" s="634" t="s">
        <v>4139</v>
      </c>
    </row>
    <row r="839" spans="2:22" outlineLevel="1">
      <c r="B839" s="612" t="s">
        <v>1380</v>
      </c>
      <c r="C839" s="612" t="s">
        <v>1429</v>
      </c>
      <c r="D839" s="612" t="s">
        <v>1431</v>
      </c>
      <c r="E839" s="612" t="s">
        <v>1764</v>
      </c>
      <c r="F839" s="612" t="s">
        <v>1781</v>
      </c>
      <c r="G839" s="612" t="s">
        <v>1600</v>
      </c>
      <c r="H839" s="612"/>
      <c r="I839" s="612"/>
      <c r="J839" s="627" t="s">
        <v>1191</v>
      </c>
      <c r="K839" s="628" t="s">
        <v>1788</v>
      </c>
      <c r="L839" s="629" t="s">
        <v>4140</v>
      </c>
      <c r="M839" s="630"/>
      <c r="N839" s="670" t="s">
        <v>8790</v>
      </c>
      <c r="O839" s="629" t="s">
        <v>1191</v>
      </c>
      <c r="P839" s="642" t="s">
        <v>6703</v>
      </c>
      <c r="Q839" s="629" t="s">
        <v>105</v>
      </c>
      <c r="R839" s="641" t="s">
        <v>6725</v>
      </c>
      <c r="S839" s="632" t="s">
        <v>1788</v>
      </c>
      <c r="T839" s="633" t="s">
        <v>1191</v>
      </c>
      <c r="U839" s="977" t="s">
        <v>1821</v>
      </c>
      <c r="V839" s="634" t="s">
        <v>4140</v>
      </c>
    </row>
    <row r="840" spans="2:22" ht="24" outlineLevel="1">
      <c r="B840" s="612" t="s">
        <v>1380</v>
      </c>
      <c r="C840" s="612" t="s">
        <v>1429</v>
      </c>
      <c r="D840" s="612" t="s">
        <v>1431</v>
      </c>
      <c r="E840" s="612" t="s">
        <v>1764</v>
      </c>
      <c r="F840" s="612" t="s">
        <v>1781</v>
      </c>
      <c r="G840" s="612"/>
      <c r="H840" s="612"/>
      <c r="I840" s="612"/>
      <c r="J840" s="627" t="s">
        <v>1195</v>
      </c>
      <c r="K840" s="628" t="s">
        <v>1359</v>
      </c>
      <c r="L840" s="629" t="s">
        <v>4135</v>
      </c>
      <c r="M840" s="630" t="s">
        <v>1382</v>
      </c>
      <c r="N840" s="1119" t="s">
        <v>9078</v>
      </c>
      <c r="O840" s="629" t="s">
        <v>1191</v>
      </c>
      <c r="P840" s="629" t="s">
        <v>41</v>
      </c>
      <c r="Q840" s="629" t="s">
        <v>1382</v>
      </c>
      <c r="R840" s="631" t="s">
        <v>9105</v>
      </c>
      <c r="S840" s="632" t="s">
        <v>1359</v>
      </c>
      <c r="T840" s="633" t="s">
        <v>1195</v>
      </c>
      <c r="U840" s="977" t="s">
        <v>1195</v>
      </c>
      <c r="V840" s="634" t="s">
        <v>4135</v>
      </c>
    </row>
    <row r="841" spans="2:22" outlineLevel="1">
      <c r="B841" s="612" t="s">
        <v>1380</v>
      </c>
      <c r="C841" s="612" t="s">
        <v>1429</v>
      </c>
      <c r="D841" s="612" t="s">
        <v>1431</v>
      </c>
      <c r="E841" s="612" t="s">
        <v>1764</v>
      </c>
      <c r="F841" s="612" t="s">
        <v>1781</v>
      </c>
      <c r="G841" s="612" t="s">
        <v>1589</v>
      </c>
      <c r="H841" s="612"/>
      <c r="I841" s="612"/>
      <c r="J841" s="627" t="s">
        <v>1176</v>
      </c>
      <c r="K841" s="628" t="s">
        <v>1782</v>
      </c>
      <c r="L841" s="629" t="s">
        <v>4339</v>
      </c>
      <c r="M841" s="630" t="s">
        <v>1382</v>
      </c>
      <c r="N841" s="1119" t="s">
        <v>5615</v>
      </c>
      <c r="O841" s="629" t="s">
        <v>1176</v>
      </c>
      <c r="P841" s="629" t="s">
        <v>41</v>
      </c>
      <c r="Q841" s="629" t="s">
        <v>1382</v>
      </c>
      <c r="R841" s="782" t="s">
        <v>8508</v>
      </c>
      <c r="S841" s="632" t="s">
        <v>41</v>
      </c>
      <c r="T841" s="633" t="s">
        <v>1176</v>
      </c>
      <c r="U841" s="977" t="s">
        <v>1176</v>
      </c>
      <c r="V841" s="634" t="s">
        <v>1821</v>
      </c>
    </row>
    <row r="842" spans="2:22" outlineLevel="1">
      <c r="B842" s="612" t="s">
        <v>1380</v>
      </c>
      <c r="C842" s="612" t="s">
        <v>1429</v>
      </c>
      <c r="D842" s="612" t="s">
        <v>1431</v>
      </c>
      <c r="E842" s="612" t="s">
        <v>1764</v>
      </c>
      <c r="F842" s="612" t="s">
        <v>1781</v>
      </c>
      <c r="G842" s="612" t="s">
        <v>1589</v>
      </c>
      <c r="H842" s="612" t="s">
        <v>1386</v>
      </c>
      <c r="I842" s="612"/>
      <c r="J842" s="627" t="s">
        <v>1176</v>
      </c>
      <c r="K842" s="628" t="s">
        <v>1783</v>
      </c>
      <c r="L842" s="629" t="s">
        <v>4323</v>
      </c>
      <c r="M842" s="664" t="s">
        <v>1784</v>
      </c>
      <c r="N842" s="670" t="s">
        <v>5616</v>
      </c>
      <c r="O842" s="629" t="s">
        <v>1176</v>
      </c>
      <c r="P842" s="629" t="s">
        <v>41</v>
      </c>
      <c r="Q842" s="629" t="s">
        <v>5743</v>
      </c>
      <c r="R842" s="631" t="s">
        <v>8509</v>
      </c>
      <c r="S842" s="632" t="s">
        <v>41</v>
      </c>
      <c r="T842" s="633" t="s">
        <v>1176</v>
      </c>
      <c r="U842" s="977" t="s">
        <v>1176</v>
      </c>
      <c r="V842" s="634" t="s">
        <v>1821</v>
      </c>
    </row>
    <row r="843" spans="2:22" ht="24" outlineLevel="1">
      <c r="B843" s="612" t="s">
        <v>1380</v>
      </c>
      <c r="C843" s="612" t="s">
        <v>1429</v>
      </c>
      <c r="D843" s="612" t="s">
        <v>1431</v>
      </c>
      <c r="E843" s="612" t="s">
        <v>1764</v>
      </c>
      <c r="F843" s="612" t="s">
        <v>1781</v>
      </c>
      <c r="G843" s="612" t="s">
        <v>1592</v>
      </c>
      <c r="H843" s="612"/>
      <c r="I843" s="612"/>
      <c r="J843" s="627" t="s">
        <v>1191</v>
      </c>
      <c r="K843" s="628" t="s">
        <v>1785</v>
      </c>
      <c r="L843" s="629" t="s">
        <v>4136</v>
      </c>
      <c r="M843" s="630"/>
      <c r="N843" s="1120" t="s">
        <v>8796</v>
      </c>
      <c r="O843" s="629" t="s">
        <v>1191</v>
      </c>
      <c r="P843" s="665" t="s">
        <v>2943</v>
      </c>
      <c r="Q843" s="629" t="s">
        <v>794</v>
      </c>
      <c r="R843" s="641" t="s">
        <v>5942</v>
      </c>
      <c r="S843" s="632" t="s">
        <v>1785</v>
      </c>
      <c r="T843" s="633" t="s">
        <v>1191</v>
      </c>
      <c r="U843" s="977" t="s">
        <v>1821</v>
      </c>
      <c r="V843" s="634" t="s">
        <v>4136</v>
      </c>
    </row>
    <row r="844" spans="2:22" ht="36" outlineLevel="1">
      <c r="B844" s="612" t="s">
        <v>1380</v>
      </c>
      <c r="C844" s="612" t="s">
        <v>1429</v>
      </c>
      <c r="D844" s="612" t="s">
        <v>1431</v>
      </c>
      <c r="E844" s="612" t="s">
        <v>1764</v>
      </c>
      <c r="F844" s="612" t="s">
        <v>1781</v>
      </c>
      <c r="G844" s="612" t="s">
        <v>1594</v>
      </c>
      <c r="H844" s="612"/>
      <c r="I844" s="612"/>
      <c r="J844" s="627" t="s">
        <v>1191</v>
      </c>
      <c r="K844" s="628" t="s">
        <v>1786</v>
      </c>
      <c r="L844" s="629" t="s">
        <v>4137</v>
      </c>
      <c r="M844" s="630"/>
      <c r="N844" s="1120" t="s">
        <v>8797</v>
      </c>
      <c r="O844" s="629" t="s">
        <v>1191</v>
      </c>
      <c r="P844" s="665" t="s">
        <v>2944</v>
      </c>
      <c r="Q844" s="629" t="s">
        <v>790</v>
      </c>
      <c r="R844" s="641" t="s">
        <v>9106</v>
      </c>
      <c r="S844" s="632" t="s">
        <v>1786</v>
      </c>
      <c r="T844" s="633" t="s">
        <v>1191</v>
      </c>
      <c r="U844" s="977" t="s">
        <v>1821</v>
      </c>
      <c r="V844" s="634" t="s">
        <v>4137</v>
      </c>
    </row>
    <row r="845" spans="2:22" ht="60" outlineLevel="1">
      <c r="B845" s="612" t="s">
        <v>1380</v>
      </c>
      <c r="C845" s="612" t="s">
        <v>1429</v>
      </c>
      <c r="D845" s="612" t="s">
        <v>1431</v>
      </c>
      <c r="E845" s="612" t="s">
        <v>1764</v>
      </c>
      <c r="F845" s="612" t="s">
        <v>1781</v>
      </c>
      <c r="G845" s="612" t="s">
        <v>1596</v>
      </c>
      <c r="H845" s="612"/>
      <c r="I845" s="612"/>
      <c r="J845" s="627" t="s">
        <v>1176</v>
      </c>
      <c r="K845" s="628" t="s">
        <v>1360</v>
      </c>
      <c r="L845" s="629" t="s">
        <v>4138</v>
      </c>
      <c r="M845" s="630"/>
      <c r="N845" s="1120" t="s">
        <v>8798</v>
      </c>
      <c r="O845" s="629" t="s">
        <v>1176</v>
      </c>
      <c r="P845" s="665" t="s">
        <v>2945</v>
      </c>
      <c r="Q845" s="629" t="s">
        <v>790</v>
      </c>
      <c r="R845" s="641" t="s">
        <v>9111</v>
      </c>
      <c r="S845" s="632" t="s">
        <v>1360</v>
      </c>
      <c r="T845" s="633" t="s">
        <v>1176</v>
      </c>
      <c r="U845" s="977" t="s">
        <v>1176</v>
      </c>
      <c r="V845" s="634" t="s">
        <v>4138</v>
      </c>
    </row>
    <row r="846" spans="2:22" ht="108" outlineLevel="1">
      <c r="B846" s="612" t="s">
        <v>1380</v>
      </c>
      <c r="C846" s="612" t="s">
        <v>1429</v>
      </c>
      <c r="D846" s="612" t="s">
        <v>1431</v>
      </c>
      <c r="E846" s="612" t="s">
        <v>1764</v>
      </c>
      <c r="F846" s="612" t="s">
        <v>1781</v>
      </c>
      <c r="G846" s="612" t="s">
        <v>1597</v>
      </c>
      <c r="H846" s="612"/>
      <c r="I846" s="612"/>
      <c r="J846" s="627" t="s">
        <v>1191</v>
      </c>
      <c r="K846" s="628" t="s">
        <v>1787</v>
      </c>
      <c r="L846" s="629" t="s">
        <v>4139</v>
      </c>
      <c r="M846" s="630" t="s">
        <v>1599</v>
      </c>
      <c r="N846" s="1120" t="s">
        <v>8794</v>
      </c>
      <c r="O846" s="629" t="s">
        <v>1191</v>
      </c>
      <c r="P846" s="665" t="s">
        <v>2942</v>
      </c>
      <c r="Q846" s="638" t="s">
        <v>5741</v>
      </c>
      <c r="R846" s="641" t="s">
        <v>6726</v>
      </c>
      <c r="S846" s="632" t="s">
        <v>1787</v>
      </c>
      <c r="T846" s="633" t="s">
        <v>1191</v>
      </c>
      <c r="U846" s="977" t="s">
        <v>1821</v>
      </c>
      <c r="V846" s="634" t="s">
        <v>4139</v>
      </c>
    </row>
    <row r="847" spans="2:22" outlineLevel="1">
      <c r="B847" s="612" t="s">
        <v>1380</v>
      </c>
      <c r="C847" s="612" t="s">
        <v>1429</v>
      </c>
      <c r="D847" s="612" t="s">
        <v>1431</v>
      </c>
      <c r="E847" s="612" t="s">
        <v>1764</v>
      </c>
      <c r="F847" s="612" t="s">
        <v>1781</v>
      </c>
      <c r="G847" s="612" t="s">
        <v>1600</v>
      </c>
      <c r="H847" s="612"/>
      <c r="I847" s="612"/>
      <c r="J847" s="627" t="s">
        <v>1191</v>
      </c>
      <c r="K847" s="628" t="s">
        <v>1788</v>
      </c>
      <c r="L847" s="629" t="s">
        <v>4140</v>
      </c>
      <c r="M847" s="630"/>
      <c r="N847" s="1120" t="s">
        <v>8795</v>
      </c>
      <c r="O847" s="629" t="s">
        <v>1191</v>
      </c>
      <c r="P847" s="665" t="s">
        <v>6706</v>
      </c>
      <c r="Q847" s="629" t="s">
        <v>105</v>
      </c>
      <c r="R847" s="641" t="s">
        <v>6726</v>
      </c>
      <c r="S847" s="632" t="s">
        <v>1788</v>
      </c>
      <c r="T847" s="633" t="s">
        <v>1191</v>
      </c>
      <c r="U847" s="977" t="s">
        <v>1821</v>
      </c>
      <c r="V847" s="634" t="s">
        <v>4140</v>
      </c>
    </row>
    <row r="848" spans="2:22" ht="24" outlineLevel="1">
      <c r="B848" s="612" t="s">
        <v>1380</v>
      </c>
      <c r="C848" s="612" t="s">
        <v>1429</v>
      </c>
      <c r="D848" s="612" t="s">
        <v>1431</v>
      </c>
      <c r="E848" s="612" t="s">
        <v>1764</v>
      </c>
      <c r="F848" s="612" t="s">
        <v>1781</v>
      </c>
      <c r="G848" s="612"/>
      <c r="H848" s="612"/>
      <c r="I848" s="612"/>
      <c r="J848" s="627" t="s">
        <v>1195</v>
      </c>
      <c r="K848" s="628" t="s">
        <v>1359</v>
      </c>
      <c r="L848" s="629" t="s">
        <v>4135</v>
      </c>
      <c r="M848" s="630" t="s">
        <v>1382</v>
      </c>
      <c r="N848" s="1119" t="s">
        <v>9079</v>
      </c>
      <c r="O848" s="629" t="s">
        <v>1191</v>
      </c>
      <c r="P848" s="629" t="s">
        <v>41</v>
      </c>
      <c r="Q848" s="629" t="s">
        <v>1382</v>
      </c>
      <c r="R848" s="631" t="s">
        <v>9107</v>
      </c>
      <c r="S848" s="632" t="s">
        <v>1359</v>
      </c>
      <c r="T848" s="633" t="s">
        <v>1195</v>
      </c>
      <c r="U848" s="977" t="s">
        <v>1195</v>
      </c>
      <c r="V848" s="634" t="s">
        <v>4135</v>
      </c>
    </row>
    <row r="849" spans="2:22" outlineLevel="1">
      <c r="B849" s="612" t="s">
        <v>1380</v>
      </c>
      <c r="C849" s="612" t="s">
        <v>1429</v>
      </c>
      <c r="D849" s="612" t="s">
        <v>1431</v>
      </c>
      <c r="E849" s="612" t="s">
        <v>1764</v>
      </c>
      <c r="F849" s="612" t="s">
        <v>1781</v>
      </c>
      <c r="G849" s="612" t="s">
        <v>1589</v>
      </c>
      <c r="H849" s="612"/>
      <c r="I849" s="612"/>
      <c r="J849" s="627" t="s">
        <v>1176</v>
      </c>
      <c r="K849" s="628" t="s">
        <v>1782</v>
      </c>
      <c r="L849" s="629" t="s">
        <v>4339</v>
      </c>
      <c r="M849" s="630" t="s">
        <v>1382</v>
      </c>
      <c r="N849" s="1119" t="s">
        <v>5615</v>
      </c>
      <c r="O849" s="629" t="s">
        <v>1176</v>
      </c>
      <c r="P849" s="629" t="s">
        <v>41</v>
      </c>
      <c r="Q849" s="629" t="s">
        <v>1382</v>
      </c>
      <c r="R849" s="782" t="s">
        <v>8508</v>
      </c>
      <c r="S849" s="632" t="s">
        <v>41</v>
      </c>
      <c r="T849" s="633" t="s">
        <v>1176</v>
      </c>
      <c r="U849" s="977" t="s">
        <v>1176</v>
      </c>
      <c r="V849" s="634" t="s">
        <v>1821</v>
      </c>
    </row>
    <row r="850" spans="2:22" outlineLevel="1">
      <c r="B850" s="612" t="s">
        <v>1380</v>
      </c>
      <c r="C850" s="612" t="s">
        <v>1429</v>
      </c>
      <c r="D850" s="612" t="s">
        <v>1431</v>
      </c>
      <c r="E850" s="612" t="s">
        <v>1764</v>
      </c>
      <c r="F850" s="612" t="s">
        <v>1781</v>
      </c>
      <c r="G850" s="612" t="s">
        <v>1589</v>
      </c>
      <c r="H850" s="612" t="s">
        <v>1386</v>
      </c>
      <c r="I850" s="612"/>
      <c r="J850" s="627" t="s">
        <v>1176</v>
      </c>
      <c r="K850" s="628" t="s">
        <v>1783</v>
      </c>
      <c r="L850" s="629" t="s">
        <v>4323</v>
      </c>
      <c r="M850" s="664" t="s">
        <v>1784</v>
      </c>
      <c r="N850" s="670" t="s">
        <v>5616</v>
      </c>
      <c r="O850" s="629" t="s">
        <v>1176</v>
      </c>
      <c r="P850" s="629" t="s">
        <v>41</v>
      </c>
      <c r="Q850" s="629" t="s">
        <v>5743</v>
      </c>
      <c r="R850" s="631" t="s">
        <v>8509</v>
      </c>
      <c r="S850" s="632" t="s">
        <v>41</v>
      </c>
      <c r="T850" s="633" t="s">
        <v>1176</v>
      </c>
      <c r="U850" s="977" t="s">
        <v>1176</v>
      </c>
      <c r="V850" s="634" t="s">
        <v>1821</v>
      </c>
    </row>
    <row r="851" spans="2:22" ht="24" outlineLevel="1">
      <c r="B851" s="612" t="s">
        <v>1380</v>
      </c>
      <c r="C851" s="612" t="s">
        <v>1429</v>
      </c>
      <c r="D851" s="612" t="s">
        <v>1431</v>
      </c>
      <c r="E851" s="612" t="s">
        <v>1764</v>
      </c>
      <c r="F851" s="612" t="s">
        <v>1781</v>
      </c>
      <c r="G851" s="612" t="s">
        <v>1592</v>
      </c>
      <c r="H851" s="612"/>
      <c r="I851" s="612"/>
      <c r="J851" s="627" t="s">
        <v>1191</v>
      </c>
      <c r="K851" s="628" t="s">
        <v>1785</v>
      </c>
      <c r="L851" s="629" t="s">
        <v>4136</v>
      </c>
      <c r="M851" s="630"/>
      <c r="N851" s="1120" t="s">
        <v>8801</v>
      </c>
      <c r="O851" s="629" t="s">
        <v>1191</v>
      </c>
      <c r="P851" s="665" t="s">
        <v>2947</v>
      </c>
      <c r="Q851" s="629" t="s">
        <v>794</v>
      </c>
      <c r="R851" s="641" t="s">
        <v>5943</v>
      </c>
      <c r="S851" s="632" t="s">
        <v>1785</v>
      </c>
      <c r="T851" s="633" t="s">
        <v>1191</v>
      </c>
      <c r="U851" s="977" t="s">
        <v>1821</v>
      </c>
      <c r="V851" s="634" t="s">
        <v>4136</v>
      </c>
    </row>
    <row r="852" spans="2:22" ht="36" outlineLevel="1">
      <c r="B852" s="612" t="s">
        <v>1380</v>
      </c>
      <c r="C852" s="612" t="s">
        <v>1429</v>
      </c>
      <c r="D852" s="612" t="s">
        <v>1431</v>
      </c>
      <c r="E852" s="612" t="s">
        <v>1764</v>
      </c>
      <c r="F852" s="612" t="s">
        <v>1781</v>
      </c>
      <c r="G852" s="612" t="s">
        <v>1594</v>
      </c>
      <c r="H852" s="612"/>
      <c r="I852" s="612"/>
      <c r="J852" s="627" t="s">
        <v>1191</v>
      </c>
      <c r="K852" s="628" t="s">
        <v>1786</v>
      </c>
      <c r="L852" s="629" t="s">
        <v>4137</v>
      </c>
      <c r="M852" s="630"/>
      <c r="N852" s="1120" t="s">
        <v>8802</v>
      </c>
      <c r="O852" s="629" t="s">
        <v>1191</v>
      </c>
      <c r="P852" s="665" t="s">
        <v>2948</v>
      </c>
      <c r="Q852" s="629" t="s">
        <v>790</v>
      </c>
      <c r="R852" s="641" t="s">
        <v>9108</v>
      </c>
      <c r="S852" s="632" t="s">
        <v>1786</v>
      </c>
      <c r="T852" s="633" t="s">
        <v>1191</v>
      </c>
      <c r="U852" s="977" t="s">
        <v>1821</v>
      </c>
      <c r="V852" s="634" t="s">
        <v>4137</v>
      </c>
    </row>
    <row r="853" spans="2:22" ht="60" outlineLevel="1">
      <c r="B853" s="612" t="s">
        <v>1380</v>
      </c>
      <c r="C853" s="612" t="s">
        <v>1429</v>
      </c>
      <c r="D853" s="612" t="s">
        <v>1431</v>
      </c>
      <c r="E853" s="612" t="s">
        <v>1764</v>
      </c>
      <c r="F853" s="612" t="s">
        <v>1781</v>
      </c>
      <c r="G853" s="612" t="s">
        <v>1596</v>
      </c>
      <c r="H853" s="612"/>
      <c r="I853" s="612"/>
      <c r="J853" s="627" t="s">
        <v>1176</v>
      </c>
      <c r="K853" s="628" t="s">
        <v>1360</v>
      </c>
      <c r="L853" s="629" t="s">
        <v>4138</v>
      </c>
      <c r="M853" s="630"/>
      <c r="N853" s="1120" t="s">
        <v>8803</v>
      </c>
      <c r="O853" s="629" t="s">
        <v>1176</v>
      </c>
      <c r="P853" s="665" t="s">
        <v>2949</v>
      </c>
      <c r="Q853" s="629" t="s">
        <v>790</v>
      </c>
      <c r="R853" s="641" t="s">
        <v>9109</v>
      </c>
      <c r="S853" s="632" t="s">
        <v>1360</v>
      </c>
      <c r="T853" s="633" t="s">
        <v>1176</v>
      </c>
      <c r="U853" s="977" t="s">
        <v>1176</v>
      </c>
      <c r="V853" s="634" t="s">
        <v>4138</v>
      </c>
    </row>
    <row r="854" spans="2:22" ht="108" outlineLevel="1">
      <c r="B854" s="612" t="s">
        <v>1380</v>
      </c>
      <c r="C854" s="612" t="s">
        <v>1429</v>
      </c>
      <c r="D854" s="612" t="s">
        <v>1431</v>
      </c>
      <c r="E854" s="612" t="s">
        <v>1764</v>
      </c>
      <c r="F854" s="612" t="s">
        <v>1781</v>
      </c>
      <c r="G854" s="612" t="s">
        <v>1597</v>
      </c>
      <c r="H854" s="612"/>
      <c r="I854" s="612"/>
      <c r="J854" s="627" t="s">
        <v>1191</v>
      </c>
      <c r="K854" s="628" t="s">
        <v>1787</v>
      </c>
      <c r="L854" s="629" t="s">
        <v>4139</v>
      </c>
      <c r="M854" s="630" t="s">
        <v>1599</v>
      </c>
      <c r="N854" s="1120" t="s">
        <v>8799</v>
      </c>
      <c r="O854" s="629" t="s">
        <v>1191</v>
      </c>
      <c r="P854" s="665" t="s">
        <v>2946</v>
      </c>
      <c r="Q854" s="638" t="s">
        <v>5741</v>
      </c>
      <c r="R854" s="641" t="s">
        <v>6727</v>
      </c>
      <c r="S854" s="632" t="s">
        <v>1787</v>
      </c>
      <c r="T854" s="633" t="s">
        <v>1191</v>
      </c>
      <c r="U854" s="977" t="s">
        <v>1821</v>
      </c>
      <c r="V854" s="634" t="s">
        <v>4139</v>
      </c>
    </row>
    <row r="855" spans="2:22" outlineLevel="1">
      <c r="B855" s="612" t="s">
        <v>1380</v>
      </c>
      <c r="C855" s="612" t="s">
        <v>1429</v>
      </c>
      <c r="D855" s="612" t="s">
        <v>1431</v>
      </c>
      <c r="E855" s="612" t="s">
        <v>1764</v>
      </c>
      <c r="F855" s="612" t="s">
        <v>1781</v>
      </c>
      <c r="G855" s="612" t="s">
        <v>1600</v>
      </c>
      <c r="H855" s="612"/>
      <c r="I855" s="612"/>
      <c r="J855" s="627" t="s">
        <v>1191</v>
      </c>
      <c r="K855" s="628" t="s">
        <v>1788</v>
      </c>
      <c r="L855" s="629" t="s">
        <v>4140</v>
      </c>
      <c r="M855" s="630"/>
      <c r="N855" s="1120" t="s">
        <v>8800</v>
      </c>
      <c r="O855" s="629" t="s">
        <v>1191</v>
      </c>
      <c r="P855" s="665" t="s">
        <v>6708</v>
      </c>
      <c r="Q855" s="629" t="s">
        <v>105</v>
      </c>
      <c r="R855" s="641" t="s">
        <v>6727</v>
      </c>
      <c r="S855" s="632" t="s">
        <v>1788</v>
      </c>
      <c r="T855" s="633" t="s">
        <v>1191</v>
      </c>
      <c r="U855" s="977" t="s">
        <v>1821</v>
      </c>
      <c r="V855" s="634" t="s">
        <v>4140</v>
      </c>
    </row>
    <row r="856" spans="2:22" ht="24" outlineLevel="1">
      <c r="B856" s="612" t="s">
        <v>1380</v>
      </c>
      <c r="C856" s="612" t="s">
        <v>1429</v>
      </c>
      <c r="D856" s="612" t="s">
        <v>1431</v>
      </c>
      <c r="E856" s="612" t="s">
        <v>1764</v>
      </c>
      <c r="F856" s="612" t="s">
        <v>1781</v>
      </c>
      <c r="G856" s="612"/>
      <c r="H856" s="612"/>
      <c r="I856" s="612"/>
      <c r="J856" s="627" t="s">
        <v>1195</v>
      </c>
      <c r="K856" s="628" t="s">
        <v>1359</v>
      </c>
      <c r="L856" s="629" t="s">
        <v>4135</v>
      </c>
      <c r="M856" s="630" t="s">
        <v>1382</v>
      </c>
      <c r="N856" s="1119" t="s">
        <v>9080</v>
      </c>
      <c r="O856" s="629" t="s">
        <v>1191</v>
      </c>
      <c r="P856" s="629" t="s">
        <v>41</v>
      </c>
      <c r="Q856" s="629" t="s">
        <v>1382</v>
      </c>
      <c r="R856" s="631" t="s">
        <v>9112</v>
      </c>
      <c r="S856" s="632" t="s">
        <v>1359</v>
      </c>
      <c r="T856" s="633" t="s">
        <v>1195</v>
      </c>
      <c r="U856" s="977" t="s">
        <v>1195</v>
      </c>
      <c r="V856" s="634" t="s">
        <v>4135</v>
      </c>
    </row>
    <row r="857" spans="2:22" outlineLevel="1">
      <c r="B857" s="612" t="s">
        <v>1380</v>
      </c>
      <c r="C857" s="612" t="s">
        <v>1429</v>
      </c>
      <c r="D857" s="612" t="s">
        <v>1431</v>
      </c>
      <c r="E857" s="612" t="s">
        <v>1764</v>
      </c>
      <c r="F857" s="612" t="s">
        <v>1781</v>
      </c>
      <c r="G857" s="612" t="s">
        <v>1589</v>
      </c>
      <c r="H857" s="612"/>
      <c r="I857" s="612"/>
      <c r="J857" s="627" t="s">
        <v>1176</v>
      </c>
      <c r="K857" s="628" t="s">
        <v>1782</v>
      </c>
      <c r="L857" s="629" t="s">
        <v>4339</v>
      </c>
      <c r="M857" s="630" t="s">
        <v>1382</v>
      </c>
      <c r="N857" s="1119" t="s">
        <v>5615</v>
      </c>
      <c r="O857" s="629" t="s">
        <v>1176</v>
      </c>
      <c r="P857" s="629" t="s">
        <v>41</v>
      </c>
      <c r="Q857" s="629" t="s">
        <v>1382</v>
      </c>
      <c r="R857" s="782" t="s">
        <v>8508</v>
      </c>
      <c r="S857" s="632" t="s">
        <v>41</v>
      </c>
      <c r="T857" s="633" t="s">
        <v>1176</v>
      </c>
      <c r="U857" s="977" t="s">
        <v>1176</v>
      </c>
      <c r="V857" s="634" t="s">
        <v>1821</v>
      </c>
    </row>
    <row r="858" spans="2:22" outlineLevel="1">
      <c r="B858" s="612" t="s">
        <v>1380</v>
      </c>
      <c r="C858" s="612" t="s">
        <v>1429</v>
      </c>
      <c r="D858" s="612" t="s">
        <v>1431</v>
      </c>
      <c r="E858" s="612" t="s">
        <v>1764</v>
      </c>
      <c r="F858" s="612" t="s">
        <v>1781</v>
      </c>
      <c r="G858" s="612" t="s">
        <v>1589</v>
      </c>
      <c r="H858" s="612" t="s">
        <v>1386</v>
      </c>
      <c r="I858" s="612"/>
      <c r="J858" s="627" t="s">
        <v>1176</v>
      </c>
      <c r="K858" s="628" t="s">
        <v>1783</v>
      </c>
      <c r="L858" s="629" t="s">
        <v>4323</v>
      </c>
      <c r="M858" s="664" t="s">
        <v>1784</v>
      </c>
      <c r="N858" s="670" t="s">
        <v>5616</v>
      </c>
      <c r="O858" s="629" t="s">
        <v>1176</v>
      </c>
      <c r="P858" s="629" t="s">
        <v>41</v>
      </c>
      <c r="Q858" s="629" t="s">
        <v>5743</v>
      </c>
      <c r="R858" s="631" t="s">
        <v>8509</v>
      </c>
      <c r="S858" s="632" t="s">
        <v>41</v>
      </c>
      <c r="T858" s="633" t="s">
        <v>1176</v>
      </c>
      <c r="U858" s="977" t="s">
        <v>1176</v>
      </c>
      <c r="V858" s="634" t="s">
        <v>1821</v>
      </c>
    </row>
    <row r="859" spans="2:22" ht="24" outlineLevel="1">
      <c r="B859" s="612" t="s">
        <v>1380</v>
      </c>
      <c r="C859" s="612" t="s">
        <v>1429</v>
      </c>
      <c r="D859" s="612" t="s">
        <v>1431</v>
      </c>
      <c r="E859" s="612" t="s">
        <v>1764</v>
      </c>
      <c r="F859" s="612" t="s">
        <v>1781</v>
      </c>
      <c r="G859" s="612" t="s">
        <v>1592</v>
      </c>
      <c r="H859" s="612"/>
      <c r="I859" s="612"/>
      <c r="J859" s="627" t="s">
        <v>1191</v>
      </c>
      <c r="K859" s="628" t="s">
        <v>1785</v>
      </c>
      <c r="L859" s="629" t="s">
        <v>4136</v>
      </c>
      <c r="M859" s="630"/>
      <c r="N859" s="1120" t="s">
        <v>8806</v>
      </c>
      <c r="O859" s="629" t="s">
        <v>1191</v>
      </c>
      <c r="P859" s="665" t="s">
        <v>2951</v>
      </c>
      <c r="Q859" s="629" t="s">
        <v>794</v>
      </c>
      <c r="R859" s="641" t="s">
        <v>5944</v>
      </c>
      <c r="S859" s="632" t="s">
        <v>1785</v>
      </c>
      <c r="T859" s="633" t="s">
        <v>1191</v>
      </c>
      <c r="U859" s="977" t="s">
        <v>1821</v>
      </c>
      <c r="V859" s="634" t="s">
        <v>4136</v>
      </c>
    </row>
    <row r="860" spans="2:22" ht="36" outlineLevel="1">
      <c r="B860" s="612" t="s">
        <v>1380</v>
      </c>
      <c r="C860" s="612" t="s">
        <v>1429</v>
      </c>
      <c r="D860" s="612" t="s">
        <v>1431</v>
      </c>
      <c r="E860" s="612" t="s">
        <v>1764</v>
      </c>
      <c r="F860" s="612" t="s">
        <v>1781</v>
      </c>
      <c r="G860" s="612" t="s">
        <v>1594</v>
      </c>
      <c r="H860" s="612"/>
      <c r="I860" s="612"/>
      <c r="J860" s="627" t="s">
        <v>1191</v>
      </c>
      <c r="K860" s="628" t="s">
        <v>1786</v>
      </c>
      <c r="L860" s="629" t="s">
        <v>4137</v>
      </c>
      <c r="M860" s="630"/>
      <c r="N860" s="1120" t="s">
        <v>8807</v>
      </c>
      <c r="O860" s="629" t="s">
        <v>1191</v>
      </c>
      <c r="P860" s="665" t="s">
        <v>2952</v>
      </c>
      <c r="Q860" s="629" t="s">
        <v>790</v>
      </c>
      <c r="R860" s="641" t="s">
        <v>9113</v>
      </c>
      <c r="S860" s="632" t="s">
        <v>1786</v>
      </c>
      <c r="T860" s="633" t="s">
        <v>1191</v>
      </c>
      <c r="U860" s="977" t="s">
        <v>1821</v>
      </c>
      <c r="V860" s="634" t="s">
        <v>4137</v>
      </c>
    </row>
    <row r="861" spans="2:22" ht="60" outlineLevel="1">
      <c r="B861" s="612" t="s">
        <v>1380</v>
      </c>
      <c r="C861" s="612" t="s">
        <v>1429</v>
      </c>
      <c r="D861" s="612" t="s">
        <v>1431</v>
      </c>
      <c r="E861" s="612" t="s">
        <v>1764</v>
      </c>
      <c r="F861" s="612" t="s">
        <v>1781</v>
      </c>
      <c r="G861" s="612" t="s">
        <v>1596</v>
      </c>
      <c r="H861" s="612"/>
      <c r="I861" s="612"/>
      <c r="J861" s="627" t="s">
        <v>1176</v>
      </c>
      <c r="K861" s="628" t="s">
        <v>1360</v>
      </c>
      <c r="L861" s="629" t="s">
        <v>4138</v>
      </c>
      <c r="M861" s="630"/>
      <c r="N861" s="1120" t="s">
        <v>8808</v>
      </c>
      <c r="O861" s="629" t="s">
        <v>1176</v>
      </c>
      <c r="P861" s="665" t="s">
        <v>2953</v>
      </c>
      <c r="Q861" s="629" t="s">
        <v>790</v>
      </c>
      <c r="R861" s="631" t="s">
        <v>9114</v>
      </c>
      <c r="S861" s="632" t="s">
        <v>1360</v>
      </c>
      <c r="T861" s="633" t="s">
        <v>1176</v>
      </c>
      <c r="U861" s="977" t="s">
        <v>1176</v>
      </c>
      <c r="V861" s="634" t="s">
        <v>4138</v>
      </c>
    </row>
    <row r="862" spans="2:22" ht="108" outlineLevel="1">
      <c r="B862" s="612" t="s">
        <v>1380</v>
      </c>
      <c r="C862" s="612" t="s">
        <v>1429</v>
      </c>
      <c r="D862" s="612" t="s">
        <v>1431</v>
      </c>
      <c r="E862" s="612" t="s">
        <v>1764</v>
      </c>
      <c r="F862" s="612" t="s">
        <v>1781</v>
      </c>
      <c r="G862" s="612" t="s">
        <v>1597</v>
      </c>
      <c r="H862" s="612"/>
      <c r="I862" s="612"/>
      <c r="J862" s="627" t="s">
        <v>1191</v>
      </c>
      <c r="K862" s="628" t="s">
        <v>1787</v>
      </c>
      <c r="L862" s="629" t="s">
        <v>4139</v>
      </c>
      <c r="M862" s="630" t="s">
        <v>1599</v>
      </c>
      <c r="N862" s="1120" t="s">
        <v>8804</v>
      </c>
      <c r="O862" s="629" t="s">
        <v>1191</v>
      </c>
      <c r="P862" s="665" t="s">
        <v>2950</v>
      </c>
      <c r="Q862" s="638" t="s">
        <v>5741</v>
      </c>
      <c r="R862" s="641" t="s">
        <v>6728</v>
      </c>
      <c r="S862" s="632" t="s">
        <v>1787</v>
      </c>
      <c r="T862" s="633" t="s">
        <v>1191</v>
      </c>
      <c r="U862" s="977" t="s">
        <v>1821</v>
      </c>
      <c r="V862" s="634" t="s">
        <v>4139</v>
      </c>
    </row>
    <row r="863" spans="2:22" outlineLevel="1">
      <c r="B863" s="612" t="s">
        <v>1380</v>
      </c>
      <c r="C863" s="612" t="s">
        <v>1429</v>
      </c>
      <c r="D863" s="612" t="s">
        <v>1431</v>
      </c>
      <c r="E863" s="612" t="s">
        <v>1764</v>
      </c>
      <c r="F863" s="612" t="s">
        <v>1781</v>
      </c>
      <c r="G863" s="612" t="s">
        <v>1600</v>
      </c>
      <c r="H863" s="612"/>
      <c r="I863" s="612"/>
      <c r="J863" s="627" t="s">
        <v>1191</v>
      </c>
      <c r="K863" s="628" t="s">
        <v>1788</v>
      </c>
      <c r="L863" s="629" t="s">
        <v>4140</v>
      </c>
      <c r="M863" s="630"/>
      <c r="N863" s="1120" t="s">
        <v>8805</v>
      </c>
      <c r="O863" s="629" t="s">
        <v>1191</v>
      </c>
      <c r="P863" s="665" t="s">
        <v>6710</v>
      </c>
      <c r="Q863" s="629" t="s">
        <v>105</v>
      </c>
      <c r="R863" s="641" t="s">
        <v>6728</v>
      </c>
      <c r="S863" s="632" t="s">
        <v>1788</v>
      </c>
      <c r="T863" s="633" t="s">
        <v>1191</v>
      </c>
      <c r="U863" s="977" t="s">
        <v>1821</v>
      </c>
      <c r="V863" s="634" t="s">
        <v>4140</v>
      </c>
    </row>
    <row r="864" spans="2:22" ht="24" outlineLevel="1">
      <c r="B864" s="612" t="s">
        <v>1380</v>
      </c>
      <c r="C864" s="612" t="s">
        <v>1429</v>
      </c>
      <c r="D864" s="612" t="s">
        <v>1431</v>
      </c>
      <c r="E864" s="612" t="s">
        <v>1764</v>
      </c>
      <c r="F864" s="612" t="s">
        <v>1781</v>
      </c>
      <c r="G864" s="612"/>
      <c r="H864" s="612"/>
      <c r="I864" s="612"/>
      <c r="J864" s="627" t="s">
        <v>1195</v>
      </c>
      <c r="K864" s="628" t="s">
        <v>1359</v>
      </c>
      <c r="L864" s="629" t="s">
        <v>4135</v>
      </c>
      <c r="M864" s="630" t="s">
        <v>1382</v>
      </c>
      <c r="N864" s="1119" t="s">
        <v>9081</v>
      </c>
      <c r="O864" s="629" t="s">
        <v>1191</v>
      </c>
      <c r="P864" s="629" t="s">
        <v>41</v>
      </c>
      <c r="Q864" s="629" t="s">
        <v>1382</v>
      </c>
      <c r="R864" s="631" t="s">
        <v>9115</v>
      </c>
      <c r="S864" s="632" t="s">
        <v>1359</v>
      </c>
      <c r="T864" s="633" t="s">
        <v>1195</v>
      </c>
      <c r="U864" s="977" t="s">
        <v>1195</v>
      </c>
      <c r="V864" s="634" t="s">
        <v>4135</v>
      </c>
    </row>
    <row r="865" spans="2:22" outlineLevel="1">
      <c r="B865" s="612" t="s">
        <v>1380</v>
      </c>
      <c r="C865" s="612" t="s">
        <v>1429</v>
      </c>
      <c r="D865" s="612" t="s">
        <v>1431</v>
      </c>
      <c r="E865" s="612" t="s">
        <v>1764</v>
      </c>
      <c r="F865" s="612" t="s">
        <v>1781</v>
      </c>
      <c r="G865" s="612" t="s">
        <v>1589</v>
      </c>
      <c r="H865" s="612"/>
      <c r="I865" s="612"/>
      <c r="J865" s="627" t="s">
        <v>1176</v>
      </c>
      <c r="K865" s="628" t="s">
        <v>1782</v>
      </c>
      <c r="L865" s="629" t="s">
        <v>4339</v>
      </c>
      <c r="M865" s="630" t="s">
        <v>1382</v>
      </c>
      <c r="N865" s="1119" t="s">
        <v>5615</v>
      </c>
      <c r="O865" s="629" t="s">
        <v>1176</v>
      </c>
      <c r="P865" s="629" t="s">
        <v>41</v>
      </c>
      <c r="Q865" s="629" t="s">
        <v>1382</v>
      </c>
      <c r="R865" s="782" t="s">
        <v>8508</v>
      </c>
      <c r="S865" s="632" t="s">
        <v>41</v>
      </c>
      <c r="T865" s="633" t="s">
        <v>1176</v>
      </c>
      <c r="U865" s="977" t="s">
        <v>1176</v>
      </c>
      <c r="V865" s="634" t="s">
        <v>1821</v>
      </c>
    </row>
    <row r="866" spans="2:22" outlineLevel="1">
      <c r="B866" s="612" t="s">
        <v>1380</v>
      </c>
      <c r="C866" s="612" t="s">
        <v>1429</v>
      </c>
      <c r="D866" s="612" t="s">
        <v>1431</v>
      </c>
      <c r="E866" s="612" t="s">
        <v>1764</v>
      </c>
      <c r="F866" s="612" t="s">
        <v>1781</v>
      </c>
      <c r="G866" s="612" t="s">
        <v>1589</v>
      </c>
      <c r="H866" s="612" t="s">
        <v>1386</v>
      </c>
      <c r="I866" s="612"/>
      <c r="J866" s="627" t="s">
        <v>1176</v>
      </c>
      <c r="K866" s="628" t="s">
        <v>1783</v>
      </c>
      <c r="L866" s="629" t="s">
        <v>4323</v>
      </c>
      <c r="M866" s="664" t="s">
        <v>1784</v>
      </c>
      <c r="N866" s="670" t="s">
        <v>5616</v>
      </c>
      <c r="O866" s="629" t="s">
        <v>1176</v>
      </c>
      <c r="P866" s="629" t="s">
        <v>41</v>
      </c>
      <c r="Q866" s="629" t="s">
        <v>5743</v>
      </c>
      <c r="R866" s="631" t="s">
        <v>8509</v>
      </c>
      <c r="S866" s="632" t="s">
        <v>41</v>
      </c>
      <c r="T866" s="633" t="s">
        <v>1176</v>
      </c>
      <c r="U866" s="977" t="s">
        <v>1176</v>
      </c>
      <c r="V866" s="634" t="s">
        <v>1821</v>
      </c>
    </row>
    <row r="867" spans="2:22" ht="24" outlineLevel="1">
      <c r="B867" s="612" t="s">
        <v>1380</v>
      </c>
      <c r="C867" s="612" t="s">
        <v>1429</v>
      </c>
      <c r="D867" s="612" t="s">
        <v>1431</v>
      </c>
      <c r="E867" s="612" t="s">
        <v>1764</v>
      </c>
      <c r="F867" s="612" t="s">
        <v>1781</v>
      </c>
      <c r="G867" s="612" t="s">
        <v>1592</v>
      </c>
      <c r="H867" s="612"/>
      <c r="I867" s="612"/>
      <c r="J867" s="627" t="s">
        <v>1191</v>
      </c>
      <c r="K867" s="628" t="s">
        <v>1785</v>
      </c>
      <c r="L867" s="629" t="s">
        <v>4136</v>
      </c>
      <c r="M867" s="630"/>
      <c r="N867" s="1120" t="s">
        <v>8811</v>
      </c>
      <c r="O867" s="629" t="s">
        <v>1191</v>
      </c>
      <c r="P867" s="665" t="s">
        <v>2955</v>
      </c>
      <c r="Q867" s="629" t="s">
        <v>794</v>
      </c>
      <c r="R867" s="641" t="s">
        <v>5947</v>
      </c>
      <c r="S867" s="632" t="s">
        <v>1785</v>
      </c>
      <c r="T867" s="633" t="s">
        <v>1191</v>
      </c>
      <c r="U867" s="977" t="s">
        <v>1821</v>
      </c>
      <c r="V867" s="634" t="s">
        <v>4136</v>
      </c>
    </row>
    <row r="868" spans="2:22" ht="36" outlineLevel="1">
      <c r="B868" s="612" t="s">
        <v>1380</v>
      </c>
      <c r="C868" s="612" t="s">
        <v>1429</v>
      </c>
      <c r="D868" s="612" t="s">
        <v>1431</v>
      </c>
      <c r="E868" s="612" t="s">
        <v>1764</v>
      </c>
      <c r="F868" s="612" t="s">
        <v>1781</v>
      </c>
      <c r="G868" s="612" t="s">
        <v>1594</v>
      </c>
      <c r="H868" s="612"/>
      <c r="I868" s="612"/>
      <c r="J868" s="627" t="s">
        <v>1191</v>
      </c>
      <c r="K868" s="628" t="s">
        <v>1786</v>
      </c>
      <c r="L868" s="629" t="s">
        <v>4137</v>
      </c>
      <c r="M868" s="630"/>
      <c r="N868" s="1120" t="s">
        <v>8812</v>
      </c>
      <c r="O868" s="629" t="s">
        <v>1191</v>
      </c>
      <c r="P868" s="665" t="s">
        <v>2956</v>
      </c>
      <c r="Q868" s="629" t="s">
        <v>790</v>
      </c>
      <c r="R868" s="641" t="s">
        <v>9116</v>
      </c>
      <c r="S868" s="632" t="s">
        <v>1786</v>
      </c>
      <c r="T868" s="633" t="s">
        <v>1191</v>
      </c>
      <c r="U868" s="977" t="s">
        <v>1821</v>
      </c>
      <c r="V868" s="634" t="s">
        <v>4137</v>
      </c>
    </row>
    <row r="869" spans="2:22" ht="60" outlineLevel="1">
      <c r="B869" s="612" t="s">
        <v>1380</v>
      </c>
      <c r="C869" s="612" t="s">
        <v>1429</v>
      </c>
      <c r="D869" s="612" t="s">
        <v>1431</v>
      </c>
      <c r="E869" s="612" t="s">
        <v>1764</v>
      </c>
      <c r="F869" s="612" t="s">
        <v>1781</v>
      </c>
      <c r="G869" s="612" t="s">
        <v>1596</v>
      </c>
      <c r="H869" s="612"/>
      <c r="I869" s="612"/>
      <c r="J869" s="627" t="s">
        <v>1176</v>
      </c>
      <c r="K869" s="628" t="s">
        <v>1360</v>
      </c>
      <c r="L869" s="629" t="s">
        <v>4138</v>
      </c>
      <c r="M869" s="630"/>
      <c r="N869" s="1120" t="s">
        <v>8813</v>
      </c>
      <c r="O869" s="629" t="s">
        <v>1176</v>
      </c>
      <c r="P869" s="665" t="s">
        <v>2957</v>
      </c>
      <c r="Q869" s="629" t="s">
        <v>790</v>
      </c>
      <c r="R869" s="641" t="s">
        <v>9117</v>
      </c>
      <c r="S869" s="632" t="s">
        <v>1360</v>
      </c>
      <c r="T869" s="633" t="s">
        <v>1176</v>
      </c>
      <c r="U869" s="977" t="s">
        <v>1176</v>
      </c>
      <c r="V869" s="634" t="s">
        <v>4138</v>
      </c>
    </row>
    <row r="870" spans="2:22" ht="108" outlineLevel="1">
      <c r="B870" s="612" t="s">
        <v>1380</v>
      </c>
      <c r="C870" s="612" t="s">
        <v>1429</v>
      </c>
      <c r="D870" s="612" t="s">
        <v>1431</v>
      </c>
      <c r="E870" s="612" t="s">
        <v>1764</v>
      </c>
      <c r="F870" s="612" t="s">
        <v>1781</v>
      </c>
      <c r="G870" s="612" t="s">
        <v>1597</v>
      </c>
      <c r="H870" s="612"/>
      <c r="I870" s="612"/>
      <c r="J870" s="627" t="s">
        <v>1191</v>
      </c>
      <c r="K870" s="628" t="s">
        <v>1787</v>
      </c>
      <c r="L870" s="629" t="s">
        <v>4139</v>
      </c>
      <c r="M870" s="630" t="s">
        <v>1599</v>
      </c>
      <c r="N870" s="1120" t="s">
        <v>8809</v>
      </c>
      <c r="O870" s="629" t="s">
        <v>1191</v>
      </c>
      <c r="P870" s="665" t="s">
        <v>2954</v>
      </c>
      <c r="Q870" s="638" t="s">
        <v>5741</v>
      </c>
      <c r="R870" s="641" t="s">
        <v>6729</v>
      </c>
      <c r="S870" s="632" t="s">
        <v>1787</v>
      </c>
      <c r="T870" s="633" t="s">
        <v>1191</v>
      </c>
      <c r="U870" s="977" t="s">
        <v>1821</v>
      </c>
      <c r="V870" s="634" t="s">
        <v>4139</v>
      </c>
    </row>
    <row r="871" spans="2:22" outlineLevel="1">
      <c r="B871" s="612" t="s">
        <v>1380</v>
      </c>
      <c r="C871" s="612" t="s">
        <v>1429</v>
      </c>
      <c r="D871" s="612" t="s">
        <v>1431</v>
      </c>
      <c r="E871" s="612" t="s">
        <v>1764</v>
      </c>
      <c r="F871" s="612" t="s">
        <v>1781</v>
      </c>
      <c r="G871" s="612" t="s">
        <v>1600</v>
      </c>
      <c r="H871" s="612"/>
      <c r="I871" s="612"/>
      <c r="J871" s="627" t="s">
        <v>1191</v>
      </c>
      <c r="K871" s="628" t="s">
        <v>1788</v>
      </c>
      <c r="L871" s="629" t="s">
        <v>4140</v>
      </c>
      <c r="M871" s="630"/>
      <c r="N871" s="1120" t="s">
        <v>8810</v>
      </c>
      <c r="O871" s="629" t="s">
        <v>1191</v>
      </c>
      <c r="P871" s="665" t="s">
        <v>6712</v>
      </c>
      <c r="Q871" s="629" t="s">
        <v>105</v>
      </c>
      <c r="R871" s="641" t="s">
        <v>6729</v>
      </c>
      <c r="S871" s="632" t="s">
        <v>1788</v>
      </c>
      <c r="T871" s="633" t="s">
        <v>1191</v>
      </c>
      <c r="U871" s="977" t="s">
        <v>1821</v>
      </c>
      <c r="V871" s="634" t="s">
        <v>4140</v>
      </c>
    </row>
    <row r="872" spans="2:22" outlineLevel="1">
      <c r="B872" s="612" t="s">
        <v>1380</v>
      </c>
      <c r="C872" s="612" t="s">
        <v>1429</v>
      </c>
      <c r="D872" s="612" t="s">
        <v>1431</v>
      </c>
      <c r="E872" s="612" t="s">
        <v>1764</v>
      </c>
      <c r="F872" s="612" t="s">
        <v>1781</v>
      </c>
      <c r="G872" s="612"/>
      <c r="H872" s="612"/>
      <c r="I872" s="612"/>
      <c r="J872" s="627" t="s">
        <v>1195</v>
      </c>
      <c r="K872" s="628" t="s">
        <v>1362</v>
      </c>
      <c r="L872" s="629" t="s">
        <v>8648</v>
      </c>
      <c r="M872" s="630" t="s">
        <v>1382</v>
      </c>
      <c r="N872" s="670"/>
      <c r="O872" s="629"/>
      <c r="P872" s="629"/>
      <c r="Q872" s="629"/>
      <c r="R872" s="631"/>
      <c r="S872" s="632" t="s">
        <v>1362</v>
      </c>
      <c r="T872" s="633" t="s">
        <v>1195</v>
      </c>
      <c r="U872" s="977" t="s">
        <v>1195</v>
      </c>
      <c r="V872" s="634" t="s">
        <v>8648</v>
      </c>
    </row>
    <row r="873" spans="2:22" outlineLevel="1">
      <c r="B873" s="612" t="s">
        <v>1380</v>
      </c>
      <c r="C873" s="612" t="s">
        <v>1429</v>
      </c>
      <c r="D873" s="612" t="s">
        <v>1431</v>
      </c>
      <c r="E873" s="612" t="s">
        <v>1764</v>
      </c>
      <c r="F873" s="612" t="s">
        <v>1781</v>
      </c>
      <c r="G873" s="612" t="s">
        <v>1589</v>
      </c>
      <c r="H873" s="612"/>
      <c r="I873" s="612"/>
      <c r="J873" s="627" t="s">
        <v>1176</v>
      </c>
      <c r="K873" s="628" t="s">
        <v>1789</v>
      </c>
      <c r="L873" s="629" t="s">
        <v>4340</v>
      </c>
      <c r="M873" s="630" t="s">
        <v>1382</v>
      </c>
      <c r="N873" s="670"/>
      <c r="O873" s="629"/>
      <c r="P873" s="629"/>
      <c r="Q873" s="629"/>
      <c r="R873" s="631"/>
      <c r="S873" s="632" t="s">
        <v>41</v>
      </c>
      <c r="T873" s="633" t="s">
        <v>1176</v>
      </c>
      <c r="U873" s="977" t="s">
        <v>1176</v>
      </c>
      <c r="V873" s="634" t="s">
        <v>1821</v>
      </c>
    </row>
    <row r="874" spans="2:22" outlineLevel="1">
      <c r="B874" s="612" t="s">
        <v>1380</v>
      </c>
      <c r="C874" s="612" t="s">
        <v>1429</v>
      </c>
      <c r="D874" s="612" t="s">
        <v>1431</v>
      </c>
      <c r="E874" s="612" t="s">
        <v>1764</v>
      </c>
      <c r="F874" s="612" t="s">
        <v>1781</v>
      </c>
      <c r="G874" s="612" t="s">
        <v>1589</v>
      </c>
      <c r="H874" s="612" t="s">
        <v>1386</v>
      </c>
      <c r="I874" s="612"/>
      <c r="J874" s="627" t="s">
        <v>1176</v>
      </c>
      <c r="K874" s="628" t="s">
        <v>1790</v>
      </c>
      <c r="L874" s="629" t="s">
        <v>4304</v>
      </c>
      <c r="M874" s="664" t="s">
        <v>1791</v>
      </c>
      <c r="N874" s="670"/>
      <c r="O874" s="629"/>
      <c r="P874" s="629"/>
      <c r="Q874" s="629"/>
      <c r="R874" s="631"/>
      <c r="S874" s="632" t="s">
        <v>41</v>
      </c>
      <c r="T874" s="633" t="s">
        <v>1176</v>
      </c>
      <c r="U874" s="977" t="s">
        <v>1176</v>
      </c>
      <c r="V874" s="634" t="s">
        <v>1821</v>
      </c>
    </row>
    <row r="875" spans="2:22" outlineLevel="1">
      <c r="B875" s="612" t="s">
        <v>1380</v>
      </c>
      <c r="C875" s="612" t="s">
        <v>1429</v>
      </c>
      <c r="D875" s="612" t="s">
        <v>1431</v>
      </c>
      <c r="E875" s="612" t="s">
        <v>1764</v>
      </c>
      <c r="F875" s="612" t="s">
        <v>1781</v>
      </c>
      <c r="G875" s="612" t="s">
        <v>1592</v>
      </c>
      <c r="H875" s="612"/>
      <c r="I875" s="612"/>
      <c r="J875" s="627" t="s">
        <v>1191</v>
      </c>
      <c r="K875" s="628" t="s">
        <v>1792</v>
      </c>
      <c r="L875" s="629" t="s">
        <v>8651</v>
      </c>
      <c r="M875" s="630"/>
      <c r="N875" s="670"/>
      <c r="O875" s="629"/>
      <c r="P875" s="629"/>
      <c r="Q875" s="629"/>
      <c r="R875" s="631"/>
      <c r="S875" s="632" t="s">
        <v>1792</v>
      </c>
      <c r="T875" s="633" t="s">
        <v>1191</v>
      </c>
      <c r="U875" s="977" t="s">
        <v>1821</v>
      </c>
      <c r="V875" s="634" t="s">
        <v>8651</v>
      </c>
    </row>
    <row r="876" spans="2:22" outlineLevel="1">
      <c r="B876" s="612" t="s">
        <v>1380</v>
      </c>
      <c r="C876" s="612" t="s">
        <v>1429</v>
      </c>
      <c r="D876" s="612" t="s">
        <v>1431</v>
      </c>
      <c r="E876" s="612" t="s">
        <v>1764</v>
      </c>
      <c r="F876" s="612" t="s">
        <v>1781</v>
      </c>
      <c r="G876" s="612" t="s">
        <v>1594</v>
      </c>
      <c r="H876" s="612"/>
      <c r="I876" s="612"/>
      <c r="J876" s="627" t="s">
        <v>1191</v>
      </c>
      <c r="K876" s="628" t="s">
        <v>1793</v>
      </c>
      <c r="L876" s="629" t="s">
        <v>8653</v>
      </c>
      <c r="M876" s="630"/>
      <c r="N876" s="670"/>
      <c r="O876" s="629"/>
      <c r="P876" s="629"/>
      <c r="Q876" s="629"/>
      <c r="R876" s="631"/>
      <c r="S876" s="632" t="s">
        <v>1793</v>
      </c>
      <c r="T876" s="633" t="s">
        <v>1191</v>
      </c>
      <c r="U876" s="977" t="s">
        <v>1821</v>
      </c>
      <c r="V876" s="634" t="s">
        <v>8653</v>
      </c>
    </row>
    <row r="877" spans="2:22" outlineLevel="1">
      <c r="B877" s="612" t="s">
        <v>1380</v>
      </c>
      <c r="C877" s="612" t="s">
        <v>1429</v>
      </c>
      <c r="D877" s="612" t="s">
        <v>1431</v>
      </c>
      <c r="E877" s="612" t="s">
        <v>1764</v>
      </c>
      <c r="F877" s="612" t="s">
        <v>1781</v>
      </c>
      <c r="G877" s="612" t="s">
        <v>1596</v>
      </c>
      <c r="H877" s="612"/>
      <c r="I877" s="612"/>
      <c r="J877" s="627" t="s">
        <v>1176</v>
      </c>
      <c r="K877" s="628" t="s">
        <v>1363</v>
      </c>
      <c r="L877" s="629" t="s">
        <v>8654</v>
      </c>
      <c r="M877" s="630"/>
      <c r="N877" s="670"/>
      <c r="O877" s="629"/>
      <c r="P877" s="629"/>
      <c r="Q877" s="629"/>
      <c r="R877" s="631"/>
      <c r="S877" s="632" t="s">
        <v>1363</v>
      </c>
      <c r="T877" s="633" t="s">
        <v>1176</v>
      </c>
      <c r="U877" s="977" t="s">
        <v>1176</v>
      </c>
      <c r="V877" s="634" t="s">
        <v>8652</v>
      </c>
    </row>
    <row r="878" spans="2:22" outlineLevel="1">
      <c r="B878" s="612" t="s">
        <v>1380</v>
      </c>
      <c r="C878" s="612" t="s">
        <v>1429</v>
      </c>
      <c r="D878" s="612" t="s">
        <v>1431</v>
      </c>
      <c r="E878" s="612" t="s">
        <v>1764</v>
      </c>
      <c r="F878" s="612" t="s">
        <v>1781</v>
      </c>
      <c r="G878" s="612" t="s">
        <v>1597</v>
      </c>
      <c r="H878" s="612"/>
      <c r="I878" s="612"/>
      <c r="J878" s="627" t="s">
        <v>1191</v>
      </c>
      <c r="K878" s="628" t="s">
        <v>1794</v>
      </c>
      <c r="L878" s="629" t="s">
        <v>4143</v>
      </c>
      <c r="M878" s="630" t="s">
        <v>1607</v>
      </c>
      <c r="N878" s="670"/>
      <c r="O878" s="629"/>
      <c r="P878" s="629"/>
      <c r="Q878" s="629"/>
      <c r="R878" s="631"/>
      <c r="S878" s="632" t="s">
        <v>1794</v>
      </c>
      <c r="T878" s="633" t="s">
        <v>1191</v>
      </c>
      <c r="U878" s="977" t="s">
        <v>1821</v>
      </c>
      <c r="V878" s="634" t="s">
        <v>4143</v>
      </c>
    </row>
    <row r="879" spans="2:22" outlineLevel="1">
      <c r="B879" s="612" t="s">
        <v>1380</v>
      </c>
      <c r="C879" s="612" t="s">
        <v>1429</v>
      </c>
      <c r="D879" s="612" t="s">
        <v>1431</v>
      </c>
      <c r="E879" s="612" t="s">
        <v>1764</v>
      </c>
      <c r="F879" s="612" t="s">
        <v>1781</v>
      </c>
      <c r="G879" s="612" t="s">
        <v>1597</v>
      </c>
      <c r="H879" s="612"/>
      <c r="I879" s="612"/>
      <c r="J879" s="627" t="s">
        <v>1191</v>
      </c>
      <c r="K879" s="628" t="s">
        <v>8646</v>
      </c>
      <c r="L879" s="629" t="s">
        <v>8649</v>
      </c>
      <c r="M879" s="630" t="s">
        <v>8633</v>
      </c>
      <c r="N879" s="670"/>
      <c r="O879" s="629"/>
      <c r="P879" s="629"/>
      <c r="Q879" s="629"/>
      <c r="R879" s="631"/>
      <c r="S879" s="632" t="s">
        <v>8646</v>
      </c>
      <c r="T879" s="633" t="s">
        <v>1191</v>
      </c>
      <c r="U879" s="977" t="s">
        <v>1821</v>
      </c>
      <c r="V879" s="634" t="s">
        <v>8649</v>
      </c>
    </row>
    <row r="880" spans="2:22" outlineLevel="1">
      <c r="B880" s="612" t="s">
        <v>1380</v>
      </c>
      <c r="C880" s="612" t="s">
        <v>1429</v>
      </c>
      <c r="D880" s="612" t="s">
        <v>1431</v>
      </c>
      <c r="E880" s="612" t="s">
        <v>1764</v>
      </c>
      <c r="F880" s="612" t="s">
        <v>1781</v>
      </c>
      <c r="G880" s="612" t="s">
        <v>1597</v>
      </c>
      <c r="H880" s="639" t="s">
        <v>1498</v>
      </c>
      <c r="I880" s="612"/>
      <c r="J880" s="627" t="s">
        <v>1176</v>
      </c>
      <c r="K880" s="628" t="s">
        <v>8647</v>
      </c>
      <c r="L880" s="629" t="s">
        <v>8614</v>
      </c>
      <c r="M880" s="1106" t="s">
        <v>8634</v>
      </c>
      <c r="N880" s="670"/>
      <c r="O880" s="629"/>
      <c r="P880" s="629"/>
      <c r="Q880" s="629"/>
      <c r="R880" s="631"/>
      <c r="S880" s="632" t="s">
        <v>8647</v>
      </c>
      <c r="T880" s="633" t="s">
        <v>1176</v>
      </c>
      <c r="U880" s="977" t="s">
        <v>1821</v>
      </c>
      <c r="V880" s="634" t="s">
        <v>8614</v>
      </c>
    </row>
    <row r="881" spans="2:22" outlineLevel="1">
      <c r="B881" s="612" t="s">
        <v>1380</v>
      </c>
      <c r="C881" s="612" t="s">
        <v>1429</v>
      </c>
      <c r="D881" s="612" t="s">
        <v>1431</v>
      </c>
      <c r="E881" s="612" t="s">
        <v>1764</v>
      </c>
      <c r="F881" s="612" t="s">
        <v>1781</v>
      </c>
      <c r="G881" s="612" t="s">
        <v>1600</v>
      </c>
      <c r="H881" s="612"/>
      <c r="I881" s="612"/>
      <c r="J881" s="627" t="s">
        <v>1191</v>
      </c>
      <c r="K881" s="628" t="s">
        <v>1795</v>
      </c>
      <c r="L881" s="629" t="s">
        <v>8650</v>
      </c>
      <c r="M881" s="630"/>
      <c r="N881" s="670"/>
      <c r="O881" s="629"/>
      <c r="P881" s="629"/>
      <c r="Q881" s="629"/>
      <c r="R881" s="631"/>
      <c r="S881" s="632" t="s">
        <v>1795</v>
      </c>
      <c r="T881" s="633" t="s">
        <v>1191</v>
      </c>
      <c r="U881" s="977" t="s">
        <v>1821</v>
      </c>
      <c r="V881" s="634" t="s">
        <v>8650</v>
      </c>
    </row>
    <row r="882" spans="2:22" ht="24" outlineLevel="1">
      <c r="B882" s="612" t="s">
        <v>1380</v>
      </c>
      <c r="C882" s="612" t="s">
        <v>1429</v>
      </c>
      <c r="D882" s="612" t="s">
        <v>1431</v>
      </c>
      <c r="E882" s="612" t="s">
        <v>1764</v>
      </c>
      <c r="F882" s="612" t="s">
        <v>1796</v>
      </c>
      <c r="G882" s="612"/>
      <c r="H882" s="612"/>
      <c r="I882" s="612"/>
      <c r="J882" s="627" t="s">
        <v>1176</v>
      </c>
      <c r="K882" s="628" t="s">
        <v>1797</v>
      </c>
      <c r="L882" s="629" t="s">
        <v>4341</v>
      </c>
      <c r="M882" s="630" t="s">
        <v>1382</v>
      </c>
      <c r="N882" s="1119" t="s">
        <v>9082</v>
      </c>
      <c r="O882" s="629" t="s">
        <v>1191</v>
      </c>
      <c r="P882" s="629" t="s">
        <v>41</v>
      </c>
      <c r="Q882" s="629" t="s">
        <v>1382</v>
      </c>
      <c r="R882" s="782" t="s">
        <v>9100</v>
      </c>
      <c r="S882" s="632" t="s">
        <v>41</v>
      </c>
      <c r="T882" s="633" t="s">
        <v>1176</v>
      </c>
      <c r="U882" s="977"/>
      <c r="V882" s="634" t="s">
        <v>1821</v>
      </c>
    </row>
    <row r="883" spans="2:22" ht="72" outlineLevel="1">
      <c r="B883" s="612" t="s">
        <v>1380</v>
      </c>
      <c r="C883" s="612" t="s">
        <v>1429</v>
      </c>
      <c r="D883" s="612" t="s">
        <v>1431</v>
      </c>
      <c r="E883" s="612" t="s">
        <v>1764</v>
      </c>
      <c r="F883" s="612" t="s">
        <v>1796</v>
      </c>
      <c r="G883" s="612" t="s">
        <v>1798</v>
      </c>
      <c r="H883" s="612"/>
      <c r="I883" s="612"/>
      <c r="J883" s="627" t="s">
        <v>1176</v>
      </c>
      <c r="K883" s="628" t="s">
        <v>1799</v>
      </c>
      <c r="L883" s="629" t="s">
        <v>4144</v>
      </c>
      <c r="M883" s="630"/>
      <c r="N883" s="670" t="s">
        <v>8774</v>
      </c>
      <c r="O883" s="629" t="s">
        <v>1176</v>
      </c>
      <c r="P883" s="642" t="s">
        <v>2926</v>
      </c>
      <c r="Q883" s="629" t="s">
        <v>1109</v>
      </c>
      <c r="R883" s="631" t="s">
        <v>9118</v>
      </c>
      <c r="S883" s="632" t="s">
        <v>1799</v>
      </c>
      <c r="T883" s="633" t="s">
        <v>1176</v>
      </c>
      <c r="U883" s="977"/>
      <c r="V883" s="634" t="s">
        <v>4144</v>
      </c>
    </row>
    <row r="884" spans="2:22" outlineLevel="1">
      <c r="B884" s="612" t="s">
        <v>1380</v>
      </c>
      <c r="C884" s="612" t="s">
        <v>1429</v>
      </c>
      <c r="D884" s="612" t="s">
        <v>1431</v>
      </c>
      <c r="E884" s="612" t="s">
        <v>1764</v>
      </c>
      <c r="F884" s="612" t="s">
        <v>1796</v>
      </c>
      <c r="G884" s="612" t="s">
        <v>1800</v>
      </c>
      <c r="H884" s="612"/>
      <c r="I884" s="612"/>
      <c r="J884" s="627" t="s">
        <v>1191</v>
      </c>
      <c r="K884" s="628" t="s">
        <v>1801</v>
      </c>
      <c r="L884" s="629" t="s">
        <v>4305</v>
      </c>
      <c r="M884" s="630"/>
      <c r="N884" s="670"/>
      <c r="O884" s="629"/>
      <c r="P884" s="629"/>
      <c r="Q884" s="629"/>
      <c r="R884" s="631"/>
      <c r="S884" s="632" t="s">
        <v>1821</v>
      </c>
      <c r="T884" s="633" t="s">
        <v>1821</v>
      </c>
      <c r="U884" s="977" t="s">
        <v>1821</v>
      </c>
      <c r="V884" s="634" t="s">
        <v>1821</v>
      </c>
    </row>
    <row r="885" spans="2:22" outlineLevel="1">
      <c r="B885" s="612" t="s">
        <v>1380</v>
      </c>
      <c r="C885" s="612" t="s">
        <v>1429</v>
      </c>
      <c r="D885" s="612" t="s">
        <v>1431</v>
      </c>
      <c r="E885" s="612" t="s">
        <v>1764</v>
      </c>
      <c r="F885" s="612" t="s">
        <v>1796</v>
      </c>
      <c r="G885" s="612" t="s">
        <v>1802</v>
      </c>
      <c r="H885" s="612"/>
      <c r="I885" s="612"/>
      <c r="J885" s="627" t="s">
        <v>1191</v>
      </c>
      <c r="K885" s="628" t="s">
        <v>1803</v>
      </c>
      <c r="L885" s="629" t="s">
        <v>4306</v>
      </c>
      <c r="M885" s="630"/>
      <c r="N885" s="670"/>
      <c r="O885" s="629"/>
      <c r="P885" s="629"/>
      <c r="Q885" s="629"/>
      <c r="R885" s="631"/>
      <c r="S885" s="632" t="s">
        <v>1821</v>
      </c>
      <c r="T885" s="633" t="s">
        <v>1821</v>
      </c>
      <c r="U885" s="977" t="s">
        <v>1821</v>
      </c>
      <c r="V885" s="634" t="s">
        <v>1821</v>
      </c>
    </row>
    <row r="886" spans="2:22" outlineLevel="1">
      <c r="B886" s="612" t="s">
        <v>1380</v>
      </c>
      <c r="C886" s="612" t="s">
        <v>1429</v>
      </c>
      <c r="D886" s="612" t="s">
        <v>1431</v>
      </c>
      <c r="E886" s="612" t="s">
        <v>1764</v>
      </c>
      <c r="F886" s="612" t="s">
        <v>1796</v>
      </c>
      <c r="G886" s="612" t="s">
        <v>1804</v>
      </c>
      <c r="H886" s="612"/>
      <c r="I886" s="612"/>
      <c r="J886" s="627" t="s">
        <v>1191</v>
      </c>
      <c r="K886" s="628" t="s">
        <v>1805</v>
      </c>
      <c r="L886" s="629" t="s">
        <v>6472</v>
      </c>
      <c r="M886" s="630"/>
      <c r="N886" s="670"/>
      <c r="O886" s="629"/>
      <c r="P886" s="629"/>
      <c r="Q886" s="629"/>
      <c r="R886" s="631"/>
      <c r="S886" s="632" t="s">
        <v>7257</v>
      </c>
      <c r="T886" s="633" t="s">
        <v>1875</v>
      </c>
      <c r="U886" s="977" t="s">
        <v>1821</v>
      </c>
      <c r="V886" s="634" t="s">
        <v>8668</v>
      </c>
    </row>
    <row r="887" spans="2:22" outlineLevel="1">
      <c r="B887" s="612" t="s">
        <v>1380</v>
      </c>
      <c r="C887" s="612" t="s">
        <v>1429</v>
      </c>
      <c r="D887" s="612" t="s">
        <v>1431</v>
      </c>
      <c r="E887" s="612" t="s">
        <v>1764</v>
      </c>
      <c r="F887" s="612" t="s">
        <v>1796</v>
      </c>
      <c r="G887" s="612" t="s">
        <v>1804</v>
      </c>
      <c r="H887" s="639" t="s">
        <v>6471</v>
      </c>
      <c r="I887" s="612"/>
      <c r="J887" s="627" t="s">
        <v>1191</v>
      </c>
      <c r="K887" s="628" t="s">
        <v>6452</v>
      </c>
      <c r="L887" s="629" t="s">
        <v>6473</v>
      </c>
      <c r="M887" s="630" t="s">
        <v>788</v>
      </c>
      <c r="N887" s="670"/>
      <c r="O887" s="629"/>
      <c r="P887" s="629"/>
      <c r="Q887" s="629"/>
      <c r="R887" s="631"/>
      <c r="S887" s="632" t="s">
        <v>7437</v>
      </c>
      <c r="T887" s="633" t="s">
        <v>1176</v>
      </c>
      <c r="U887" s="977" t="s">
        <v>1821</v>
      </c>
      <c r="V887" s="634" t="s">
        <v>8669</v>
      </c>
    </row>
    <row r="888" spans="2:22" outlineLevel="1">
      <c r="B888" s="612" t="s">
        <v>1380</v>
      </c>
      <c r="C888" s="612" t="s">
        <v>1429</v>
      </c>
      <c r="D888" s="612" t="s">
        <v>1431</v>
      </c>
      <c r="E888" s="612" t="s">
        <v>1764</v>
      </c>
      <c r="F888" s="612" t="s">
        <v>1796</v>
      </c>
      <c r="G888" s="612" t="s">
        <v>1804</v>
      </c>
      <c r="H888" s="612"/>
      <c r="I888" s="612"/>
      <c r="J888" s="627" t="s">
        <v>1191</v>
      </c>
      <c r="K888" s="628" t="s">
        <v>6453</v>
      </c>
      <c r="L888" s="629" t="s">
        <v>6474</v>
      </c>
      <c r="M888" s="630"/>
      <c r="N888" s="670"/>
      <c r="O888" s="629"/>
      <c r="P888" s="629"/>
      <c r="Q888" s="629"/>
      <c r="R888" s="631"/>
      <c r="S888" s="632" t="s">
        <v>7438</v>
      </c>
      <c r="T888" s="633" t="s">
        <v>1191</v>
      </c>
      <c r="U888" s="977" t="s">
        <v>1821</v>
      </c>
      <c r="V888" s="634" t="s">
        <v>7439</v>
      </c>
    </row>
    <row r="889" spans="2:22" outlineLevel="1">
      <c r="B889" s="612" t="s">
        <v>1380</v>
      </c>
      <c r="C889" s="612" t="s">
        <v>1429</v>
      </c>
      <c r="D889" s="612" t="s">
        <v>1431</v>
      </c>
      <c r="E889" s="612" t="s">
        <v>1764</v>
      </c>
      <c r="F889" s="612" t="s">
        <v>1796</v>
      </c>
      <c r="G889" s="612" t="s">
        <v>1804</v>
      </c>
      <c r="H889" s="639" t="s">
        <v>6471</v>
      </c>
      <c r="I889" s="612"/>
      <c r="J889" s="627" t="s">
        <v>1191</v>
      </c>
      <c r="K889" s="628" t="s">
        <v>6454</v>
      </c>
      <c r="L889" s="629" t="s">
        <v>6475</v>
      </c>
      <c r="M889" s="630" t="s">
        <v>788</v>
      </c>
      <c r="N889" s="670"/>
      <c r="O889" s="629"/>
      <c r="P889" s="629"/>
      <c r="Q889" s="629"/>
      <c r="R889" s="631"/>
      <c r="S889" s="632" t="s">
        <v>7440</v>
      </c>
      <c r="T889" s="633" t="s">
        <v>1176</v>
      </c>
      <c r="U889" s="977" t="s">
        <v>1821</v>
      </c>
      <c r="V889" s="634" t="s">
        <v>7503</v>
      </c>
    </row>
    <row r="890" spans="2:22" outlineLevel="1">
      <c r="B890" s="612" t="s">
        <v>1380</v>
      </c>
      <c r="C890" s="612" t="s">
        <v>1429</v>
      </c>
      <c r="D890" s="612" t="s">
        <v>1431</v>
      </c>
      <c r="E890" s="612" t="s">
        <v>1764</v>
      </c>
      <c r="F890" s="612" t="s">
        <v>1796</v>
      </c>
      <c r="G890" s="612" t="s">
        <v>1806</v>
      </c>
      <c r="H890" s="612"/>
      <c r="I890" s="612"/>
      <c r="J890" s="627" t="s">
        <v>1191</v>
      </c>
      <c r="K890" s="628" t="s">
        <v>1807</v>
      </c>
      <c r="L890" s="629" t="s">
        <v>4307</v>
      </c>
      <c r="M890" s="630"/>
      <c r="N890" s="670"/>
      <c r="O890" s="629"/>
      <c r="P890" s="629"/>
      <c r="Q890" s="629"/>
      <c r="R890" s="631"/>
      <c r="S890" s="632" t="s">
        <v>8667</v>
      </c>
      <c r="T890" s="633" t="s">
        <v>1191</v>
      </c>
      <c r="U890" s="977" t="s">
        <v>1821</v>
      </c>
      <c r="V890" s="634" t="s">
        <v>8670</v>
      </c>
    </row>
    <row r="891" spans="2:22" outlineLevel="1">
      <c r="B891" s="612" t="s">
        <v>1380</v>
      </c>
      <c r="C891" s="612" t="s">
        <v>1429</v>
      </c>
      <c r="D891" s="612" t="s">
        <v>1431</v>
      </c>
      <c r="E891" s="612" t="s">
        <v>1764</v>
      </c>
      <c r="F891" s="612" t="s">
        <v>1796</v>
      </c>
      <c r="G891" s="612" t="s">
        <v>1808</v>
      </c>
      <c r="H891" s="612"/>
      <c r="I891" s="612"/>
      <c r="J891" s="627" t="s">
        <v>1191</v>
      </c>
      <c r="K891" s="628" t="s">
        <v>1809</v>
      </c>
      <c r="L891" s="629" t="s">
        <v>4308</v>
      </c>
      <c r="M891" s="630"/>
      <c r="N891" s="670"/>
      <c r="O891" s="629"/>
      <c r="P891" s="629"/>
      <c r="Q891" s="629"/>
      <c r="R891" s="631"/>
      <c r="S891" s="632" t="s">
        <v>1821</v>
      </c>
      <c r="T891" s="633" t="s">
        <v>1821</v>
      </c>
      <c r="U891" s="977" t="s">
        <v>1821</v>
      </c>
      <c r="V891" s="634" t="s">
        <v>1821</v>
      </c>
    </row>
    <row r="892" spans="2:22" outlineLevel="1">
      <c r="B892" s="612" t="s">
        <v>1380</v>
      </c>
      <c r="C892" s="612" t="s">
        <v>1429</v>
      </c>
      <c r="D892" s="612" t="s">
        <v>1431</v>
      </c>
      <c r="E892" s="612" t="s">
        <v>1764</v>
      </c>
      <c r="F892" s="612" t="s">
        <v>1810</v>
      </c>
      <c r="G892" s="612"/>
      <c r="H892" s="612"/>
      <c r="I892" s="612"/>
      <c r="J892" s="627" t="s">
        <v>1191</v>
      </c>
      <c r="K892" s="628" t="s">
        <v>1811</v>
      </c>
      <c r="L892" s="629" t="s">
        <v>4145</v>
      </c>
      <c r="M892" s="630" t="s">
        <v>1382</v>
      </c>
      <c r="N892" s="1119" t="s">
        <v>8402</v>
      </c>
      <c r="O892" s="629" t="s">
        <v>1191</v>
      </c>
      <c r="P892" s="629" t="s">
        <v>41</v>
      </c>
      <c r="Q892" s="629" t="s">
        <v>1382</v>
      </c>
      <c r="R892" s="782" t="s">
        <v>8519</v>
      </c>
      <c r="S892" s="632" t="s">
        <v>1326</v>
      </c>
      <c r="T892" s="633" t="s">
        <v>1191</v>
      </c>
      <c r="U892" s="977" t="s">
        <v>1191</v>
      </c>
      <c r="V892" s="634" t="s">
        <v>8111</v>
      </c>
    </row>
    <row r="893" spans="2:22" outlineLevel="1">
      <c r="B893" s="612" t="s">
        <v>1380</v>
      </c>
      <c r="C893" s="612" t="s">
        <v>1429</v>
      </c>
      <c r="D893" s="612" t="s">
        <v>1431</v>
      </c>
      <c r="E893" s="612" t="s">
        <v>1764</v>
      </c>
      <c r="F893" s="612" t="s">
        <v>1810</v>
      </c>
      <c r="G893" s="612" t="s">
        <v>1532</v>
      </c>
      <c r="H893" s="612"/>
      <c r="I893" s="612"/>
      <c r="J893" s="627" t="s">
        <v>1191</v>
      </c>
      <c r="K893" s="628" t="s">
        <v>1812</v>
      </c>
      <c r="L893" s="629" t="s">
        <v>4146</v>
      </c>
      <c r="M893" s="630"/>
      <c r="N893" s="670" t="s">
        <v>8365</v>
      </c>
      <c r="O893" s="629" t="s">
        <v>1176</v>
      </c>
      <c r="P893" s="666" t="s">
        <v>8381</v>
      </c>
      <c r="Q893" s="629" t="s">
        <v>105</v>
      </c>
      <c r="R893" s="631" t="s">
        <v>8404</v>
      </c>
      <c r="S893" s="632" t="s">
        <v>1328</v>
      </c>
      <c r="T893" s="633" t="s">
        <v>1191</v>
      </c>
      <c r="U893" s="977" t="s">
        <v>1191</v>
      </c>
      <c r="V893" s="634" t="s">
        <v>8057</v>
      </c>
    </row>
    <row r="894" spans="2:22" outlineLevel="1">
      <c r="B894" s="612" t="s">
        <v>1380</v>
      </c>
      <c r="C894" s="612" t="s">
        <v>1429</v>
      </c>
      <c r="D894" s="612" t="s">
        <v>1431</v>
      </c>
      <c r="E894" s="612" t="s">
        <v>1764</v>
      </c>
      <c r="F894" s="612" t="s">
        <v>1810</v>
      </c>
      <c r="G894" s="612" t="s">
        <v>1434</v>
      </c>
      <c r="H894" s="612"/>
      <c r="I894" s="612"/>
      <c r="J894" s="627" t="s">
        <v>1191</v>
      </c>
      <c r="K894" s="628" t="s">
        <v>1813</v>
      </c>
      <c r="L894" s="629" t="s">
        <v>4100</v>
      </c>
      <c r="M894" s="630"/>
      <c r="N894" s="670"/>
      <c r="O894" s="629"/>
      <c r="P894" s="629"/>
      <c r="Q894" s="629"/>
      <c r="R894" s="631"/>
      <c r="S894" s="632" t="s">
        <v>7258</v>
      </c>
      <c r="T894" s="633" t="s">
        <v>1191</v>
      </c>
      <c r="U894" s="977" t="s">
        <v>1821</v>
      </c>
      <c r="V894" s="634" t="s">
        <v>8061</v>
      </c>
    </row>
    <row r="895" spans="2:22" outlineLevel="1">
      <c r="B895" s="612" t="s">
        <v>1380</v>
      </c>
      <c r="C895" s="612" t="s">
        <v>1429</v>
      </c>
      <c r="D895" s="612" t="s">
        <v>1431</v>
      </c>
      <c r="E895" s="612" t="s">
        <v>1764</v>
      </c>
      <c r="F895" s="612" t="s">
        <v>1810</v>
      </c>
      <c r="G895" s="612" t="s">
        <v>1398</v>
      </c>
      <c r="H895" s="612"/>
      <c r="I895" s="612"/>
      <c r="J895" s="627" t="s">
        <v>1191</v>
      </c>
      <c r="K895" s="628" t="s">
        <v>1814</v>
      </c>
      <c r="L895" s="629" t="s">
        <v>4309</v>
      </c>
      <c r="M895" s="630" t="s">
        <v>1184</v>
      </c>
      <c r="N895" s="670"/>
      <c r="O895" s="629"/>
      <c r="P895" s="629"/>
      <c r="Q895" s="629"/>
      <c r="R895" s="631"/>
      <c r="S895" s="632" t="s">
        <v>7259</v>
      </c>
      <c r="T895" s="633" t="s">
        <v>1191</v>
      </c>
      <c r="U895" s="977" t="s">
        <v>1821</v>
      </c>
      <c r="V895" s="634" t="s">
        <v>8058</v>
      </c>
    </row>
    <row r="896" spans="2:22" outlineLevel="1">
      <c r="B896" s="612" t="s">
        <v>1380</v>
      </c>
      <c r="C896" s="612" t="s">
        <v>1429</v>
      </c>
      <c r="D896" s="612" t="s">
        <v>1431</v>
      </c>
      <c r="E896" s="612" t="s">
        <v>1764</v>
      </c>
      <c r="F896" s="612" t="s">
        <v>1810</v>
      </c>
      <c r="G896" s="612" t="s">
        <v>1535</v>
      </c>
      <c r="H896" s="612"/>
      <c r="I896" s="612"/>
      <c r="J896" s="627" t="s">
        <v>1191</v>
      </c>
      <c r="K896" s="628" t="s">
        <v>1815</v>
      </c>
      <c r="L896" s="629" t="s">
        <v>4342</v>
      </c>
      <c r="M896" s="630" t="s">
        <v>1382</v>
      </c>
      <c r="N896" s="1119" t="s">
        <v>8403</v>
      </c>
      <c r="O896" s="629" t="s">
        <v>1191</v>
      </c>
      <c r="P896" s="629" t="s">
        <v>41</v>
      </c>
      <c r="Q896" s="629" t="s">
        <v>1382</v>
      </c>
      <c r="R896" s="782" t="s">
        <v>8519</v>
      </c>
      <c r="S896" s="632" t="s">
        <v>41</v>
      </c>
      <c r="T896" s="633" t="s">
        <v>1191</v>
      </c>
      <c r="U896" s="977" t="s">
        <v>1191</v>
      </c>
      <c r="V896" s="634" t="s">
        <v>1821</v>
      </c>
    </row>
    <row r="897" spans="2:22" outlineLevel="1">
      <c r="B897" s="612" t="s">
        <v>1380</v>
      </c>
      <c r="C897" s="612" t="s">
        <v>1429</v>
      </c>
      <c r="D897" s="612" t="s">
        <v>1431</v>
      </c>
      <c r="E897" s="612" t="s">
        <v>1764</v>
      </c>
      <c r="F897" s="612" t="s">
        <v>1810</v>
      </c>
      <c r="G897" s="612" t="s">
        <v>1535</v>
      </c>
      <c r="H897" s="612" t="s">
        <v>1537</v>
      </c>
      <c r="I897" s="612"/>
      <c r="J897" s="627" t="s">
        <v>1176</v>
      </c>
      <c r="K897" s="628" t="s">
        <v>1816</v>
      </c>
      <c r="L897" s="629" t="s">
        <v>4147</v>
      </c>
      <c r="M897" s="630"/>
      <c r="N897" s="670" t="s">
        <v>8371</v>
      </c>
      <c r="O897" s="629" t="s">
        <v>1176</v>
      </c>
      <c r="P897" s="642" t="s">
        <v>8382</v>
      </c>
      <c r="Q897" s="629" t="s">
        <v>5357</v>
      </c>
      <c r="R897" s="631" t="s">
        <v>8405</v>
      </c>
      <c r="S897" s="632" t="s">
        <v>1330</v>
      </c>
      <c r="T897" s="633" t="s">
        <v>1176</v>
      </c>
      <c r="U897" s="977" t="s">
        <v>1176</v>
      </c>
      <c r="V897" s="634" t="s">
        <v>8059</v>
      </c>
    </row>
    <row r="898" spans="2:22" outlineLevel="1">
      <c r="B898" s="612" t="s">
        <v>1380</v>
      </c>
      <c r="C898" s="612" t="s">
        <v>1429</v>
      </c>
      <c r="D898" s="612" t="s">
        <v>1431</v>
      </c>
      <c r="E898" s="612" t="s">
        <v>1764</v>
      </c>
      <c r="F898" s="612" t="s">
        <v>1810</v>
      </c>
      <c r="G898" s="612" t="s">
        <v>1535</v>
      </c>
      <c r="H898" s="612" t="s">
        <v>1537</v>
      </c>
      <c r="I898" s="639" t="s">
        <v>1402</v>
      </c>
      <c r="J898" s="627" t="s">
        <v>1176</v>
      </c>
      <c r="K898" s="628" t="s">
        <v>1817</v>
      </c>
      <c r="L898" s="629" t="s">
        <v>4987</v>
      </c>
      <c r="M898" s="630" t="s">
        <v>1404</v>
      </c>
      <c r="N898" s="670" t="s">
        <v>6494</v>
      </c>
      <c r="O898" s="629" t="s">
        <v>1176</v>
      </c>
      <c r="P898" s="629" t="s">
        <v>41</v>
      </c>
      <c r="Q898" s="640" t="s">
        <v>1405</v>
      </c>
      <c r="R898" s="631"/>
      <c r="S898" s="632" t="s">
        <v>6489</v>
      </c>
      <c r="T898" s="633" t="s">
        <v>1176</v>
      </c>
      <c r="U898" s="977" t="s">
        <v>1176</v>
      </c>
      <c r="V898" s="634" t="s">
        <v>8060</v>
      </c>
    </row>
    <row r="899" spans="2:22" outlineLevel="1">
      <c r="B899" s="612" t="s">
        <v>1380</v>
      </c>
      <c r="C899" s="612" t="s">
        <v>1429</v>
      </c>
      <c r="D899" s="612" t="s">
        <v>1431</v>
      </c>
      <c r="E899" s="612" t="s">
        <v>1764</v>
      </c>
      <c r="F899" s="612" t="s">
        <v>1561</v>
      </c>
      <c r="G899" s="612"/>
      <c r="H899" s="612"/>
      <c r="I899" s="612"/>
      <c r="J899" s="627" t="s">
        <v>1195</v>
      </c>
      <c r="K899" s="628" t="s">
        <v>1818</v>
      </c>
      <c r="L899" s="629" t="s">
        <v>4343</v>
      </c>
      <c r="M899" s="630" t="s">
        <v>1382</v>
      </c>
      <c r="N899" s="1119" t="s">
        <v>5619</v>
      </c>
      <c r="O899" s="628" t="s">
        <v>1191</v>
      </c>
      <c r="P899" s="628" t="s">
        <v>41</v>
      </c>
      <c r="Q899" s="628" t="s">
        <v>1382</v>
      </c>
      <c r="R899" s="782" t="s">
        <v>8020</v>
      </c>
      <c r="S899" s="632" t="s">
        <v>41</v>
      </c>
      <c r="T899" s="633" t="s">
        <v>1195</v>
      </c>
      <c r="U899" s="977" t="s">
        <v>1821</v>
      </c>
      <c r="V899" s="634" t="s">
        <v>1821</v>
      </c>
    </row>
    <row r="900" spans="2:22" ht="48" outlineLevel="1">
      <c r="B900" s="612" t="s">
        <v>1380</v>
      </c>
      <c r="C900" s="612" t="s">
        <v>1429</v>
      </c>
      <c r="D900" s="612" t="s">
        <v>1431</v>
      </c>
      <c r="E900" s="612" t="s">
        <v>1764</v>
      </c>
      <c r="F900" s="612" t="s">
        <v>1561</v>
      </c>
      <c r="G900" s="612" t="s">
        <v>1532</v>
      </c>
      <c r="H900" s="612"/>
      <c r="I900" s="612"/>
      <c r="J900" s="627" t="s">
        <v>1176</v>
      </c>
      <c r="K900" s="628" t="s">
        <v>1819</v>
      </c>
      <c r="L900" s="629" t="s">
        <v>4148</v>
      </c>
      <c r="M900" s="630"/>
      <c r="N900" s="670" t="s">
        <v>3824</v>
      </c>
      <c r="O900" s="628" t="s">
        <v>1176</v>
      </c>
      <c r="P900" s="635" t="s">
        <v>2933</v>
      </c>
      <c r="Q900" s="629" t="s">
        <v>105</v>
      </c>
      <c r="R900" s="631" t="s">
        <v>6050</v>
      </c>
      <c r="S900" s="632" t="s">
        <v>1819</v>
      </c>
      <c r="T900" s="633" t="s">
        <v>1176</v>
      </c>
      <c r="U900" s="977" t="s">
        <v>1821</v>
      </c>
      <c r="V900" s="634" t="s">
        <v>4148</v>
      </c>
    </row>
    <row r="901" spans="2:22" ht="36" outlineLevel="1">
      <c r="B901" s="612" t="s">
        <v>1380</v>
      </c>
      <c r="C901" s="612" t="s">
        <v>1429</v>
      </c>
      <c r="D901" s="612" t="s">
        <v>1431</v>
      </c>
      <c r="E901" s="612" t="s">
        <v>1764</v>
      </c>
      <c r="F901" s="612" t="s">
        <v>1561</v>
      </c>
      <c r="G901" s="612" t="s">
        <v>1398</v>
      </c>
      <c r="H901" s="612"/>
      <c r="I901" s="612"/>
      <c r="J901" s="627" t="s">
        <v>1176</v>
      </c>
      <c r="K901" s="628" t="s">
        <v>1820</v>
      </c>
      <c r="L901" s="629" t="s">
        <v>4310</v>
      </c>
      <c r="M901" s="631" t="s">
        <v>1568</v>
      </c>
      <c r="N901" s="1120" t="s">
        <v>5652</v>
      </c>
      <c r="O901" s="656" t="s">
        <v>1176</v>
      </c>
      <c r="P901" s="628" t="s">
        <v>41</v>
      </c>
      <c r="Q901" s="640" t="s">
        <v>1824</v>
      </c>
      <c r="R901" s="695"/>
      <c r="S901" s="632" t="s">
        <v>41</v>
      </c>
      <c r="T901" s="633" t="s">
        <v>1176</v>
      </c>
      <c r="U901" s="977" t="s">
        <v>1821</v>
      </c>
      <c r="V901" s="634" t="s">
        <v>1821</v>
      </c>
    </row>
    <row r="902" spans="2:22" outlineLevel="1">
      <c r="B902" s="612" t="s">
        <v>1380</v>
      </c>
      <c r="C902" s="612" t="s">
        <v>1429</v>
      </c>
      <c r="D902" s="612" t="s">
        <v>1431</v>
      </c>
      <c r="E902" s="612" t="s">
        <v>1764</v>
      </c>
      <c r="F902" s="612" t="s">
        <v>1561</v>
      </c>
      <c r="G902" s="612" t="s">
        <v>1576</v>
      </c>
      <c r="H902" s="612"/>
      <c r="I902" s="612"/>
      <c r="J902" s="627" t="s">
        <v>1191</v>
      </c>
      <c r="K902" s="628" t="s">
        <v>1822</v>
      </c>
      <c r="L902" s="629" t="s">
        <v>4311</v>
      </c>
      <c r="M902" s="630" t="s">
        <v>1825</v>
      </c>
      <c r="N902" s="1120" t="s">
        <v>5624</v>
      </c>
      <c r="O902" s="656" t="s">
        <v>1176</v>
      </c>
      <c r="P902" s="628" t="s">
        <v>41</v>
      </c>
      <c r="Q902" s="629" t="s">
        <v>8294</v>
      </c>
      <c r="R902" s="695"/>
      <c r="S902" s="632" t="s">
        <v>1822</v>
      </c>
      <c r="T902" s="633" t="s">
        <v>1191</v>
      </c>
      <c r="U902" s="977" t="s">
        <v>1821</v>
      </c>
      <c r="V902" s="634" t="s">
        <v>7517</v>
      </c>
    </row>
    <row r="903" spans="2:22" outlineLevel="1">
      <c r="B903" s="612" t="s">
        <v>1380</v>
      </c>
      <c r="C903" s="612" t="s">
        <v>1429</v>
      </c>
      <c r="D903" s="612" t="s">
        <v>1431</v>
      </c>
      <c r="E903" s="612" t="s">
        <v>1764</v>
      </c>
      <c r="F903" s="612" t="s">
        <v>1830</v>
      </c>
      <c r="G903" s="612"/>
      <c r="H903" s="612"/>
      <c r="I903" s="612"/>
      <c r="J903" s="627" t="s">
        <v>1191</v>
      </c>
      <c r="K903" s="628" t="s">
        <v>1831</v>
      </c>
      <c r="L903" s="629" t="s">
        <v>4344</v>
      </c>
      <c r="M903" s="630" t="s">
        <v>1382</v>
      </c>
      <c r="N903" s="1119" t="s">
        <v>5629</v>
      </c>
      <c r="O903" s="629" t="s">
        <v>1191</v>
      </c>
      <c r="P903" s="629" t="s">
        <v>41</v>
      </c>
      <c r="Q903" s="629" t="s">
        <v>1382</v>
      </c>
      <c r="R903" s="782" t="s">
        <v>8520</v>
      </c>
      <c r="S903" s="632" t="s">
        <v>41</v>
      </c>
      <c r="T903" s="633" t="s">
        <v>1191</v>
      </c>
      <c r="U903" s="977" t="s">
        <v>1821</v>
      </c>
      <c r="V903" s="634" t="s">
        <v>1821</v>
      </c>
    </row>
    <row r="904" spans="2:22" ht="36" outlineLevel="1">
      <c r="B904" s="612" t="s">
        <v>1380</v>
      </c>
      <c r="C904" s="612" t="s">
        <v>1429</v>
      </c>
      <c r="D904" s="612" t="s">
        <v>1431</v>
      </c>
      <c r="E904" s="612" t="s">
        <v>1764</v>
      </c>
      <c r="F904" s="612" t="s">
        <v>1830</v>
      </c>
      <c r="G904" s="612" t="s">
        <v>1390</v>
      </c>
      <c r="H904" s="612"/>
      <c r="I904" s="612"/>
      <c r="J904" s="627" t="s">
        <v>1176</v>
      </c>
      <c r="K904" s="628" t="s">
        <v>1832</v>
      </c>
      <c r="L904" s="629" t="s">
        <v>4149</v>
      </c>
      <c r="M904" s="630"/>
      <c r="N904" s="670" t="s">
        <v>8778</v>
      </c>
      <c r="O904" s="629" t="s">
        <v>1176</v>
      </c>
      <c r="P904" s="666" t="s">
        <v>2932</v>
      </c>
      <c r="Q904" s="629" t="s">
        <v>105</v>
      </c>
      <c r="R904" s="631" t="s">
        <v>6030</v>
      </c>
      <c r="S904" s="632" t="s">
        <v>1832</v>
      </c>
      <c r="T904" s="633" t="s">
        <v>1176</v>
      </c>
      <c r="U904" s="977" t="s">
        <v>1821</v>
      </c>
      <c r="V904" s="634" t="s">
        <v>7518</v>
      </c>
    </row>
    <row r="905" spans="2:22" ht="12.5" outlineLevel="1" thickBot="1">
      <c r="B905" s="612" t="s">
        <v>1380</v>
      </c>
      <c r="C905" s="612" t="s">
        <v>1429</v>
      </c>
      <c r="D905" s="612" t="s">
        <v>1431</v>
      </c>
      <c r="E905" s="612" t="s">
        <v>1764</v>
      </c>
      <c r="F905" s="612" t="s">
        <v>1830</v>
      </c>
      <c r="G905" s="612" t="s">
        <v>1398</v>
      </c>
      <c r="H905" s="612"/>
      <c r="I905" s="612"/>
      <c r="J905" s="643" t="s">
        <v>1191</v>
      </c>
      <c r="K905" s="644" t="s">
        <v>1833</v>
      </c>
      <c r="L905" s="645" t="s">
        <v>4150</v>
      </c>
      <c r="M905" s="646"/>
      <c r="N905" s="1127"/>
      <c r="O905" s="645"/>
      <c r="P905" s="645"/>
      <c r="Q905" s="645"/>
      <c r="R905" s="647"/>
      <c r="S905" s="648" t="s">
        <v>1821</v>
      </c>
      <c r="T905" s="649" t="s">
        <v>1821</v>
      </c>
      <c r="U905" s="984" t="s">
        <v>1821</v>
      </c>
      <c r="V905" s="650" t="s">
        <v>1821</v>
      </c>
    </row>
    <row r="906" spans="2:22" ht="24.5" thickTop="1">
      <c r="B906" s="612" t="s">
        <v>1380</v>
      </c>
      <c r="C906" s="612" t="s">
        <v>1429</v>
      </c>
      <c r="D906" s="612" t="s">
        <v>1431</v>
      </c>
      <c r="E906" s="612"/>
      <c r="F906" s="612"/>
      <c r="G906" s="612"/>
      <c r="H906" s="612"/>
      <c r="I906" s="612"/>
      <c r="J906" s="620" t="s">
        <v>1300</v>
      </c>
      <c r="K906" s="621" t="s">
        <v>1315</v>
      </c>
      <c r="L906" s="622" t="s">
        <v>4078</v>
      </c>
      <c r="M906" s="623" t="s">
        <v>1382</v>
      </c>
      <c r="N906" s="1118" t="s">
        <v>7938</v>
      </c>
      <c r="O906" s="622" t="s">
        <v>1195</v>
      </c>
      <c r="P906" s="622" t="s">
        <v>41</v>
      </c>
      <c r="Q906" s="622" t="s">
        <v>1382</v>
      </c>
      <c r="R906" s="696" t="s">
        <v>6032</v>
      </c>
      <c r="S906" s="624" t="s">
        <v>1315</v>
      </c>
      <c r="T906" s="625" t="s">
        <v>1300</v>
      </c>
      <c r="U906" s="976" t="s">
        <v>1300</v>
      </c>
      <c r="V906" s="626" t="s">
        <v>4078</v>
      </c>
    </row>
    <row r="907" spans="2:22" outlineLevel="1">
      <c r="B907" s="612" t="s">
        <v>1380</v>
      </c>
      <c r="C907" s="612" t="s">
        <v>1429</v>
      </c>
      <c r="D907" s="612" t="s">
        <v>1431</v>
      </c>
      <c r="E907" s="612" t="s">
        <v>1432</v>
      </c>
      <c r="F907" s="612"/>
      <c r="G907" s="612"/>
      <c r="H907" s="612"/>
      <c r="I907" s="612"/>
      <c r="J907" s="627" t="s">
        <v>1176</v>
      </c>
      <c r="K907" s="628" t="s">
        <v>1433</v>
      </c>
      <c r="L907" s="629" t="s">
        <v>4280</v>
      </c>
      <c r="M907" s="630" t="s">
        <v>1382</v>
      </c>
      <c r="N907" s="1119" t="s">
        <v>5590</v>
      </c>
      <c r="O907" s="629" t="s">
        <v>1176</v>
      </c>
      <c r="P907" s="629" t="s">
        <v>41</v>
      </c>
      <c r="Q907" s="629" t="s">
        <v>1382</v>
      </c>
      <c r="R907" s="781" t="s">
        <v>8494</v>
      </c>
      <c r="S907" s="632" t="s">
        <v>41</v>
      </c>
      <c r="T907" s="633" t="s">
        <v>1176</v>
      </c>
      <c r="U907" s="977" t="s">
        <v>1176</v>
      </c>
      <c r="V907" s="634" t="s">
        <v>1821</v>
      </c>
    </row>
    <row r="908" spans="2:22" ht="24" outlineLevel="1">
      <c r="B908" s="612" t="s">
        <v>1380</v>
      </c>
      <c r="C908" s="612" t="s">
        <v>1429</v>
      </c>
      <c r="D908" s="612" t="s">
        <v>1431</v>
      </c>
      <c r="E908" s="612" t="s">
        <v>1432</v>
      </c>
      <c r="F908" s="612" t="s">
        <v>1434</v>
      </c>
      <c r="G908" s="612"/>
      <c r="H908" s="612"/>
      <c r="I908" s="612"/>
      <c r="J908" s="627" t="s">
        <v>1176</v>
      </c>
      <c r="K908" s="628" t="s">
        <v>1435</v>
      </c>
      <c r="L908" s="629" t="s">
        <v>4079</v>
      </c>
      <c r="M908" s="630"/>
      <c r="N908" s="670" t="s">
        <v>3366</v>
      </c>
      <c r="O908" s="629" t="s">
        <v>1176</v>
      </c>
      <c r="P908" s="637" t="s">
        <v>5999</v>
      </c>
      <c r="Q908" s="629" t="s">
        <v>186</v>
      </c>
      <c r="R908" s="631" t="s">
        <v>5918</v>
      </c>
      <c r="S908" s="632" t="s">
        <v>1435</v>
      </c>
      <c r="T908" s="633" t="s">
        <v>1176</v>
      </c>
      <c r="U908" s="977"/>
      <c r="V908" s="634" t="s">
        <v>4079</v>
      </c>
    </row>
    <row r="909" spans="2:22" outlineLevel="1">
      <c r="B909" s="612" t="s">
        <v>1380</v>
      </c>
      <c r="C909" s="612" t="s">
        <v>1429</v>
      </c>
      <c r="D909" s="612" t="s">
        <v>1431</v>
      </c>
      <c r="E909" s="612" t="s">
        <v>1432</v>
      </c>
      <c r="F909" s="612" t="s">
        <v>1436</v>
      </c>
      <c r="G909" s="612"/>
      <c r="H909" s="612"/>
      <c r="I909" s="612"/>
      <c r="J909" s="627" t="s">
        <v>1191</v>
      </c>
      <c r="K909" s="628" t="s">
        <v>1437</v>
      </c>
      <c r="L909" s="629" t="s">
        <v>4282</v>
      </c>
      <c r="M909" s="630"/>
      <c r="N909" s="670"/>
      <c r="O909" s="629"/>
      <c r="P909" s="629"/>
      <c r="Q909" s="629"/>
      <c r="R909" s="631"/>
      <c r="S909" s="632" t="s">
        <v>7235</v>
      </c>
      <c r="T909" s="633" t="s">
        <v>1191</v>
      </c>
      <c r="U909" s="977" t="s">
        <v>1821</v>
      </c>
      <c r="V909" s="634" t="s">
        <v>4282</v>
      </c>
    </row>
    <row r="910" spans="2:22" outlineLevel="1">
      <c r="B910" s="612" t="s">
        <v>1380</v>
      </c>
      <c r="C910" s="612" t="s">
        <v>1429</v>
      </c>
      <c r="D910" s="612" t="s">
        <v>1431</v>
      </c>
      <c r="E910" s="612" t="s">
        <v>1432</v>
      </c>
      <c r="F910" s="612" t="s">
        <v>1438</v>
      </c>
      <c r="G910" s="612"/>
      <c r="H910" s="612"/>
      <c r="I910" s="612"/>
      <c r="J910" s="627" t="s">
        <v>1191</v>
      </c>
      <c r="K910" s="628" t="s">
        <v>1439</v>
      </c>
      <c r="L910" s="629" t="s">
        <v>4081</v>
      </c>
      <c r="M910" s="630" t="s">
        <v>1440</v>
      </c>
      <c r="N910" s="670"/>
      <c r="O910" s="629"/>
      <c r="P910" s="629"/>
      <c r="Q910" s="629"/>
      <c r="R910" s="631"/>
      <c r="S910" s="632" t="s">
        <v>1821</v>
      </c>
      <c r="T910" s="633" t="s">
        <v>1821</v>
      </c>
      <c r="U910" s="977" t="s">
        <v>1821</v>
      </c>
      <c r="V910" s="634" t="s">
        <v>1821</v>
      </c>
    </row>
    <row r="911" spans="2:22" outlineLevel="1">
      <c r="B911" s="612" t="s">
        <v>1380</v>
      </c>
      <c r="C911" s="612" t="s">
        <v>1429</v>
      </c>
      <c r="D911" s="612" t="s">
        <v>1431</v>
      </c>
      <c r="E911" s="612" t="s">
        <v>1432</v>
      </c>
      <c r="F911" s="612" t="s">
        <v>1441</v>
      </c>
      <c r="G911" s="612"/>
      <c r="H911" s="612"/>
      <c r="I911" s="612"/>
      <c r="J911" s="627" t="s">
        <v>1191</v>
      </c>
      <c r="K911" s="628" t="s">
        <v>1442</v>
      </c>
      <c r="L911" s="629" t="s">
        <v>4082</v>
      </c>
      <c r="M911" s="630"/>
      <c r="N911" s="670"/>
      <c r="O911" s="629"/>
      <c r="P911" s="629"/>
      <c r="Q911" s="629"/>
      <c r="R911" s="631"/>
      <c r="S911" s="632" t="s">
        <v>7236</v>
      </c>
      <c r="T911" s="633" t="s">
        <v>1191</v>
      </c>
      <c r="U911" s="977" t="s">
        <v>1821</v>
      </c>
      <c r="V911" s="634" t="s">
        <v>4082</v>
      </c>
    </row>
    <row r="912" spans="2:22" outlineLevel="1">
      <c r="B912" s="612" t="s">
        <v>1380</v>
      </c>
      <c r="C912" s="612" t="s">
        <v>1429</v>
      </c>
      <c r="D912" s="612" t="s">
        <v>1431</v>
      </c>
      <c r="E912" s="612" t="s">
        <v>1432</v>
      </c>
      <c r="F912" s="612" t="s">
        <v>1412</v>
      </c>
      <c r="G912" s="612"/>
      <c r="H912" s="612"/>
      <c r="I912" s="612"/>
      <c r="J912" s="627" t="s">
        <v>1195</v>
      </c>
      <c r="K912" s="628" t="s">
        <v>1317</v>
      </c>
      <c r="L912" s="629" t="s">
        <v>4083</v>
      </c>
      <c r="M912" s="630" t="s">
        <v>1382</v>
      </c>
      <c r="N912" s="1119" t="s">
        <v>5596</v>
      </c>
      <c r="O912" s="629" t="s">
        <v>1176</v>
      </c>
      <c r="P912" s="629" t="s">
        <v>41</v>
      </c>
      <c r="Q912" s="629" t="s">
        <v>1382</v>
      </c>
      <c r="R912" s="781" t="s">
        <v>8495</v>
      </c>
      <c r="S912" s="632" t="s">
        <v>1317</v>
      </c>
      <c r="T912" s="633" t="s">
        <v>1195</v>
      </c>
      <c r="U912" s="977" t="s">
        <v>1195</v>
      </c>
      <c r="V912" s="634" t="s">
        <v>4083</v>
      </c>
    </row>
    <row r="913" spans="2:22" outlineLevel="1">
      <c r="B913" s="612" t="s">
        <v>1380</v>
      </c>
      <c r="C913" s="612" t="s">
        <v>1429</v>
      </c>
      <c r="D913" s="612" t="s">
        <v>1431</v>
      </c>
      <c r="E913" s="612" t="s">
        <v>1432</v>
      </c>
      <c r="F913" s="612" t="s">
        <v>1412</v>
      </c>
      <c r="G913" s="612" t="s">
        <v>1413</v>
      </c>
      <c r="H913" s="612"/>
      <c r="I913" s="612"/>
      <c r="J913" s="627" t="s">
        <v>1191</v>
      </c>
      <c r="K913" s="628" t="s">
        <v>1443</v>
      </c>
      <c r="L913" s="629" t="s">
        <v>5046</v>
      </c>
      <c r="M913" s="630"/>
      <c r="N913" s="670"/>
      <c r="O913" s="629"/>
      <c r="P913" s="629"/>
      <c r="Q913" s="629"/>
      <c r="R913" s="631"/>
      <c r="S913" s="632" t="s">
        <v>1821</v>
      </c>
      <c r="T913" s="633" t="s">
        <v>1821</v>
      </c>
      <c r="U913" s="977" t="s">
        <v>1821</v>
      </c>
      <c r="V913" s="634" t="s">
        <v>1821</v>
      </c>
    </row>
    <row r="914" spans="2:22" outlineLevel="1">
      <c r="B914" s="612" t="s">
        <v>1380</v>
      </c>
      <c r="C914" s="612" t="s">
        <v>1429</v>
      </c>
      <c r="D914" s="612" t="s">
        <v>1431</v>
      </c>
      <c r="E914" s="612" t="s">
        <v>1432</v>
      </c>
      <c r="F914" s="612" t="s">
        <v>1412</v>
      </c>
      <c r="G914" s="612" t="s">
        <v>1415</v>
      </c>
      <c r="H914" s="612"/>
      <c r="I914" s="612"/>
      <c r="J914" s="627" t="s">
        <v>1191</v>
      </c>
      <c r="K914" s="628" t="s">
        <v>1321</v>
      </c>
      <c r="L914" s="629" t="s">
        <v>5047</v>
      </c>
      <c r="M914" s="630"/>
      <c r="N914" s="670" t="s">
        <v>5589</v>
      </c>
      <c r="O914" s="629" t="s">
        <v>1176</v>
      </c>
      <c r="P914" s="637" t="s">
        <v>5998</v>
      </c>
      <c r="Q914" s="629" t="s">
        <v>6031</v>
      </c>
      <c r="R914" s="631"/>
      <c r="S914" s="632" t="s">
        <v>1321</v>
      </c>
      <c r="T914" s="633" t="s">
        <v>1191</v>
      </c>
      <c r="U914" s="977" t="s">
        <v>1191</v>
      </c>
      <c r="V914" s="634" t="s">
        <v>5759</v>
      </c>
    </row>
    <row r="915" spans="2:22" outlineLevel="1">
      <c r="B915" s="612" t="s">
        <v>1380</v>
      </c>
      <c r="C915" s="612" t="s">
        <v>1429</v>
      </c>
      <c r="D915" s="612" t="s">
        <v>1431</v>
      </c>
      <c r="E915" s="612" t="s">
        <v>1432</v>
      </c>
      <c r="F915" s="612" t="s">
        <v>1412</v>
      </c>
      <c r="G915" s="612" t="s">
        <v>1416</v>
      </c>
      <c r="H915" s="612"/>
      <c r="I915" s="612"/>
      <c r="J915" s="627" t="s">
        <v>1191</v>
      </c>
      <c r="K915" s="628" t="s">
        <v>1444</v>
      </c>
      <c r="L915" s="629" t="s">
        <v>4084</v>
      </c>
      <c r="M915" s="630" t="s">
        <v>1200</v>
      </c>
      <c r="N915" s="1120" t="s">
        <v>5593</v>
      </c>
      <c r="O915" s="640" t="s">
        <v>1176</v>
      </c>
      <c r="P915" s="629" t="s">
        <v>41</v>
      </c>
      <c r="Q915" s="640" t="s">
        <v>1445</v>
      </c>
      <c r="R915" s="631"/>
      <c r="S915" s="632" t="s">
        <v>1319</v>
      </c>
      <c r="T915" s="633" t="s">
        <v>1191</v>
      </c>
      <c r="U915" s="977" t="s">
        <v>1191</v>
      </c>
      <c r="V915" s="634" t="s">
        <v>4084</v>
      </c>
    </row>
    <row r="916" spans="2:22" outlineLevel="1">
      <c r="B916" s="612" t="s">
        <v>1380</v>
      </c>
      <c r="C916" s="612" t="s">
        <v>1429</v>
      </c>
      <c r="D916" s="612" t="s">
        <v>1431</v>
      </c>
      <c r="E916" s="612" t="s">
        <v>1432</v>
      </c>
      <c r="F916" s="612" t="s">
        <v>1412</v>
      </c>
      <c r="G916" s="612"/>
      <c r="H916" s="612"/>
      <c r="I916" s="612"/>
      <c r="J916" s="627" t="s">
        <v>1195</v>
      </c>
      <c r="K916" s="628" t="s">
        <v>1317</v>
      </c>
      <c r="L916" s="629" t="s">
        <v>4083</v>
      </c>
      <c r="M916" s="630" t="s">
        <v>1382</v>
      </c>
      <c r="N916" s="1119" t="s">
        <v>5639</v>
      </c>
      <c r="O916" s="629" t="s">
        <v>1191</v>
      </c>
      <c r="P916" s="629" t="s">
        <v>41</v>
      </c>
      <c r="Q916" s="629" t="s">
        <v>1382</v>
      </c>
      <c r="R916" s="782" t="s">
        <v>8521</v>
      </c>
      <c r="S916" s="632" t="s">
        <v>1317</v>
      </c>
      <c r="T916" s="633" t="s">
        <v>1195</v>
      </c>
      <c r="U916" s="977" t="s">
        <v>1195</v>
      </c>
      <c r="V916" s="634" t="s">
        <v>4083</v>
      </c>
    </row>
    <row r="917" spans="2:22" outlineLevel="1">
      <c r="B917" s="612" t="s">
        <v>1380</v>
      </c>
      <c r="C917" s="612" t="s">
        <v>1429</v>
      </c>
      <c r="D917" s="612" t="s">
        <v>1431</v>
      </c>
      <c r="E917" s="612" t="s">
        <v>1432</v>
      </c>
      <c r="F917" s="612" t="s">
        <v>1412</v>
      </c>
      <c r="G917" s="612" t="s">
        <v>1413</v>
      </c>
      <c r="H917" s="612"/>
      <c r="I917" s="612"/>
      <c r="J917" s="627" t="s">
        <v>1191</v>
      </c>
      <c r="K917" s="628" t="s">
        <v>1443</v>
      </c>
      <c r="L917" s="629" t="s">
        <v>5046</v>
      </c>
      <c r="M917" s="630"/>
      <c r="N917" s="670"/>
      <c r="O917" s="629"/>
      <c r="P917" s="629"/>
      <c r="Q917" s="629"/>
      <c r="R917" s="631"/>
      <c r="S917" s="632" t="s">
        <v>1821</v>
      </c>
      <c r="T917" s="633" t="s">
        <v>1821</v>
      </c>
      <c r="U917" s="977" t="s">
        <v>1821</v>
      </c>
      <c r="V917" s="634" t="s">
        <v>1821</v>
      </c>
    </row>
    <row r="918" spans="2:22" ht="36" outlineLevel="1">
      <c r="B918" s="612" t="s">
        <v>1380</v>
      </c>
      <c r="C918" s="612" t="s">
        <v>1429</v>
      </c>
      <c r="D918" s="612" t="s">
        <v>1431</v>
      </c>
      <c r="E918" s="612" t="s">
        <v>1432</v>
      </c>
      <c r="F918" s="612" t="s">
        <v>1412</v>
      </c>
      <c r="G918" s="612" t="s">
        <v>1415</v>
      </c>
      <c r="H918" s="612"/>
      <c r="I918" s="612"/>
      <c r="J918" s="627" t="s">
        <v>1191</v>
      </c>
      <c r="K918" s="628" t="s">
        <v>1321</v>
      </c>
      <c r="L918" s="629" t="s">
        <v>5047</v>
      </c>
      <c r="M918" s="630"/>
      <c r="N918" s="670" t="s">
        <v>3895</v>
      </c>
      <c r="O918" s="629" t="s">
        <v>1176</v>
      </c>
      <c r="P918" s="635" t="s">
        <v>6006</v>
      </c>
      <c r="Q918" s="629" t="s">
        <v>179</v>
      </c>
      <c r="R918" s="631" t="s">
        <v>5919</v>
      </c>
      <c r="S918" s="632" t="s">
        <v>1321</v>
      </c>
      <c r="T918" s="633" t="s">
        <v>1191</v>
      </c>
      <c r="U918" s="977" t="s">
        <v>1191</v>
      </c>
      <c r="V918" s="634" t="s">
        <v>5759</v>
      </c>
    </row>
    <row r="919" spans="2:22" outlineLevel="1">
      <c r="B919" s="612" t="s">
        <v>1380</v>
      </c>
      <c r="C919" s="612" t="s">
        <v>1429</v>
      </c>
      <c r="D919" s="612" t="s">
        <v>1431</v>
      </c>
      <c r="E919" s="612" t="s">
        <v>1432</v>
      </c>
      <c r="F919" s="612" t="s">
        <v>1412</v>
      </c>
      <c r="G919" s="612" t="s">
        <v>1416</v>
      </c>
      <c r="H919" s="612"/>
      <c r="I919" s="612"/>
      <c r="J919" s="627" t="s">
        <v>1191</v>
      </c>
      <c r="K919" s="628" t="s">
        <v>1444</v>
      </c>
      <c r="L919" s="629" t="s">
        <v>4084</v>
      </c>
      <c r="M919" s="630" t="s">
        <v>1200</v>
      </c>
      <c r="N919" s="1120" t="s">
        <v>5593</v>
      </c>
      <c r="O919" s="640" t="s">
        <v>1176</v>
      </c>
      <c r="P919" s="629" t="s">
        <v>41</v>
      </c>
      <c r="Q919" s="640" t="s">
        <v>1446</v>
      </c>
      <c r="R919" s="631"/>
      <c r="S919" s="632" t="s">
        <v>1319</v>
      </c>
      <c r="T919" s="633" t="s">
        <v>1191</v>
      </c>
      <c r="U919" s="977" t="s">
        <v>1191</v>
      </c>
      <c r="V919" s="634" t="s">
        <v>4084</v>
      </c>
    </row>
    <row r="920" spans="2:22" outlineLevel="1">
      <c r="B920" s="612" t="s">
        <v>1380</v>
      </c>
      <c r="C920" s="612" t="s">
        <v>1429</v>
      </c>
      <c r="D920" s="612" t="s">
        <v>1431</v>
      </c>
      <c r="E920" s="612" t="s">
        <v>1432</v>
      </c>
      <c r="F920" s="612" t="s">
        <v>1412</v>
      </c>
      <c r="G920" s="612"/>
      <c r="H920" s="612"/>
      <c r="I920" s="612"/>
      <c r="J920" s="627" t="s">
        <v>1195</v>
      </c>
      <c r="K920" s="628" t="s">
        <v>1317</v>
      </c>
      <c r="L920" s="629" t="s">
        <v>4083</v>
      </c>
      <c r="M920" s="630" t="s">
        <v>1382</v>
      </c>
      <c r="N920" s="1119" t="s">
        <v>5640</v>
      </c>
      <c r="O920" s="629" t="s">
        <v>1191</v>
      </c>
      <c r="P920" s="629" t="s">
        <v>41</v>
      </c>
      <c r="Q920" s="629" t="s">
        <v>1382</v>
      </c>
      <c r="R920" s="782" t="s">
        <v>8522</v>
      </c>
      <c r="S920" s="632" t="s">
        <v>1317</v>
      </c>
      <c r="T920" s="633" t="s">
        <v>1195</v>
      </c>
      <c r="U920" s="977" t="s">
        <v>1195</v>
      </c>
      <c r="V920" s="634" t="s">
        <v>4083</v>
      </c>
    </row>
    <row r="921" spans="2:22" outlineLevel="1">
      <c r="B921" s="612" t="s">
        <v>1380</v>
      </c>
      <c r="C921" s="612" t="s">
        <v>1429</v>
      </c>
      <c r="D921" s="612" t="s">
        <v>1431</v>
      </c>
      <c r="E921" s="612" t="s">
        <v>1432</v>
      </c>
      <c r="F921" s="612" t="s">
        <v>1412</v>
      </c>
      <c r="G921" s="612" t="s">
        <v>1413</v>
      </c>
      <c r="H921" s="612"/>
      <c r="I921" s="612"/>
      <c r="J921" s="627" t="s">
        <v>1191</v>
      </c>
      <c r="K921" s="628" t="s">
        <v>1443</v>
      </c>
      <c r="L921" s="629" t="s">
        <v>5046</v>
      </c>
      <c r="M921" s="630"/>
      <c r="N921" s="670"/>
      <c r="O921" s="629"/>
      <c r="P921" s="629"/>
      <c r="Q921" s="629"/>
      <c r="R921" s="631"/>
      <c r="S921" s="632" t="s">
        <v>1821</v>
      </c>
      <c r="T921" s="633" t="s">
        <v>1821</v>
      </c>
      <c r="U921" s="977" t="s">
        <v>1821</v>
      </c>
      <c r="V921" s="634" t="s">
        <v>1821</v>
      </c>
    </row>
    <row r="922" spans="2:22" outlineLevel="1">
      <c r="B922" s="612" t="s">
        <v>1380</v>
      </c>
      <c r="C922" s="612" t="s">
        <v>1429</v>
      </c>
      <c r="D922" s="612" t="s">
        <v>1431</v>
      </c>
      <c r="E922" s="612" t="s">
        <v>1432</v>
      </c>
      <c r="F922" s="612" t="s">
        <v>1412</v>
      </c>
      <c r="G922" s="612" t="s">
        <v>1415</v>
      </c>
      <c r="H922" s="612"/>
      <c r="I922" s="612"/>
      <c r="J922" s="627" t="s">
        <v>1191</v>
      </c>
      <c r="K922" s="628" t="s">
        <v>1321</v>
      </c>
      <c r="L922" s="629" t="s">
        <v>5047</v>
      </c>
      <c r="M922" s="630"/>
      <c r="N922" s="670" t="s">
        <v>3896</v>
      </c>
      <c r="O922" s="629" t="s">
        <v>1176</v>
      </c>
      <c r="P922" s="635" t="s">
        <v>6007</v>
      </c>
      <c r="Q922" s="629" t="s">
        <v>1106</v>
      </c>
      <c r="R922" s="631" t="s">
        <v>8490</v>
      </c>
      <c r="S922" s="632" t="s">
        <v>1321</v>
      </c>
      <c r="T922" s="633" t="s">
        <v>1191</v>
      </c>
      <c r="U922" s="977" t="s">
        <v>1191</v>
      </c>
      <c r="V922" s="634" t="s">
        <v>5759</v>
      </c>
    </row>
    <row r="923" spans="2:22" outlineLevel="1">
      <c r="B923" s="612" t="s">
        <v>1380</v>
      </c>
      <c r="C923" s="612" t="s">
        <v>1429</v>
      </c>
      <c r="D923" s="612" t="s">
        <v>1431</v>
      </c>
      <c r="E923" s="612" t="s">
        <v>1432</v>
      </c>
      <c r="F923" s="612" t="s">
        <v>1412</v>
      </c>
      <c r="G923" s="612" t="s">
        <v>1416</v>
      </c>
      <c r="H923" s="612"/>
      <c r="I923" s="612"/>
      <c r="J923" s="627" t="s">
        <v>1191</v>
      </c>
      <c r="K923" s="628" t="s">
        <v>1444</v>
      </c>
      <c r="L923" s="629" t="s">
        <v>4084</v>
      </c>
      <c r="M923" s="630" t="s">
        <v>1200</v>
      </c>
      <c r="N923" s="1120" t="s">
        <v>5593</v>
      </c>
      <c r="O923" s="640" t="s">
        <v>1176</v>
      </c>
      <c r="P923" s="629" t="s">
        <v>41</v>
      </c>
      <c r="Q923" s="640" t="s">
        <v>1417</v>
      </c>
      <c r="R923" s="631"/>
      <c r="S923" s="632" t="s">
        <v>1319</v>
      </c>
      <c r="T923" s="633" t="s">
        <v>1191</v>
      </c>
      <c r="U923" s="977" t="s">
        <v>1191</v>
      </c>
      <c r="V923" s="634" t="s">
        <v>4084</v>
      </c>
    </row>
    <row r="924" spans="2:22" outlineLevel="1">
      <c r="B924" s="612" t="s">
        <v>1380</v>
      </c>
      <c r="C924" s="612" t="s">
        <v>1429</v>
      </c>
      <c r="D924" s="612" t="s">
        <v>1431</v>
      </c>
      <c r="E924" s="612" t="s">
        <v>1448</v>
      </c>
      <c r="F924" s="612"/>
      <c r="G924" s="612"/>
      <c r="H924" s="612"/>
      <c r="I924" s="612"/>
      <c r="J924" s="627" t="s">
        <v>1176</v>
      </c>
      <c r="K924" s="628" t="s">
        <v>1372</v>
      </c>
      <c r="L924" s="629" t="s">
        <v>4085</v>
      </c>
      <c r="M924" s="630" t="s">
        <v>1382</v>
      </c>
      <c r="N924" s="1119" t="s">
        <v>5641</v>
      </c>
      <c r="O924" s="629" t="s">
        <v>1176</v>
      </c>
      <c r="P924" s="629" t="s">
        <v>41</v>
      </c>
      <c r="Q924" s="629" t="s">
        <v>1382</v>
      </c>
      <c r="R924" s="781" t="s">
        <v>8523</v>
      </c>
      <c r="S924" s="632" t="s">
        <v>1372</v>
      </c>
      <c r="T924" s="633" t="s">
        <v>1176</v>
      </c>
      <c r="U924" s="977" t="s">
        <v>1176</v>
      </c>
      <c r="V924" s="634" t="s">
        <v>4085</v>
      </c>
    </row>
    <row r="925" spans="2:22" outlineLevel="1">
      <c r="B925" s="612" t="s">
        <v>1380</v>
      </c>
      <c r="C925" s="612" t="s">
        <v>1429</v>
      </c>
      <c r="D925" s="612" t="s">
        <v>1431</v>
      </c>
      <c r="E925" s="612" t="s">
        <v>1448</v>
      </c>
      <c r="F925" s="612" t="s">
        <v>1390</v>
      </c>
      <c r="G925" s="612"/>
      <c r="H925" s="612"/>
      <c r="I925" s="612"/>
      <c r="J925" s="627" t="s">
        <v>1191</v>
      </c>
      <c r="K925" s="628" t="s">
        <v>1449</v>
      </c>
      <c r="L925" s="629" t="s">
        <v>4283</v>
      </c>
      <c r="M925" s="630"/>
      <c r="N925" s="670"/>
      <c r="O925" s="629"/>
      <c r="P925" s="629"/>
      <c r="Q925" s="629"/>
      <c r="R925" s="631"/>
      <c r="S925" s="632" t="s">
        <v>1821</v>
      </c>
      <c r="T925" s="633" t="s">
        <v>1821</v>
      </c>
      <c r="U925" s="977" t="s">
        <v>1821</v>
      </c>
      <c r="V925" s="634" t="s">
        <v>1821</v>
      </c>
    </row>
    <row r="926" spans="2:22" outlineLevel="1">
      <c r="B926" s="612" t="s">
        <v>1380</v>
      </c>
      <c r="C926" s="612" t="s">
        <v>1429</v>
      </c>
      <c r="D926" s="612" t="s">
        <v>1431</v>
      </c>
      <c r="E926" s="612" t="s">
        <v>1448</v>
      </c>
      <c r="F926" s="612" t="s">
        <v>1450</v>
      </c>
      <c r="G926" s="612"/>
      <c r="H926" s="612"/>
      <c r="I926" s="612"/>
      <c r="J926" s="627" t="s">
        <v>1191</v>
      </c>
      <c r="K926" s="628" t="s">
        <v>1451</v>
      </c>
      <c r="L926" s="629" t="s">
        <v>4086</v>
      </c>
      <c r="M926" s="630"/>
      <c r="N926" s="670"/>
      <c r="O926" s="629"/>
      <c r="P926" s="629"/>
      <c r="Q926" s="629"/>
      <c r="R926" s="631"/>
      <c r="S926" s="632" t="s">
        <v>1451</v>
      </c>
      <c r="T926" s="633" t="s">
        <v>1191</v>
      </c>
      <c r="U926" s="977" t="s">
        <v>1821</v>
      </c>
      <c r="V926" s="634" t="s">
        <v>4086</v>
      </c>
    </row>
    <row r="927" spans="2:22" outlineLevel="1">
      <c r="B927" s="612" t="s">
        <v>1380</v>
      </c>
      <c r="C927" s="612" t="s">
        <v>1429</v>
      </c>
      <c r="D927" s="612" t="s">
        <v>1431</v>
      </c>
      <c r="E927" s="612" t="s">
        <v>1448</v>
      </c>
      <c r="F927" s="612" t="s">
        <v>1450</v>
      </c>
      <c r="G927" s="639" t="s">
        <v>1452</v>
      </c>
      <c r="H927" s="612"/>
      <c r="I927" s="612"/>
      <c r="J927" s="627" t="s">
        <v>1176</v>
      </c>
      <c r="K927" s="628" t="s">
        <v>1453</v>
      </c>
      <c r="L927" s="629" t="s">
        <v>4087</v>
      </c>
      <c r="M927" s="630" t="s">
        <v>1454</v>
      </c>
      <c r="N927" s="670"/>
      <c r="O927" s="629"/>
      <c r="P927" s="629"/>
      <c r="Q927" s="629"/>
      <c r="R927" s="631"/>
      <c r="S927" s="632" t="s">
        <v>1453</v>
      </c>
      <c r="T927" s="633" t="s">
        <v>1176</v>
      </c>
      <c r="U927" s="977" t="s">
        <v>1821</v>
      </c>
      <c r="V927" s="634" t="s">
        <v>7524</v>
      </c>
    </row>
    <row r="928" spans="2:22" outlineLevel="1">
      <c r="B928" s="612" t="s">
        <v>1380</v>
      </c>
      <c r="C928" s="612" t="s">
        <v>1429</v>
      </c>
      <c r="D928" s="612" t="s">
        <v>1431</v>
      </c>
      <c r="E928" s="612" t="s">
        <v>1448</v>
      </c>
      <c r="F928" s="612" t="s">
        <v>1455</v>
      </c>
      <c r="G928" s="612"/>
      <c r="H928" s="612"/>
      <c r="I928" s="612"/>
      <c r="J928" s="627" t="s">
        <v>1191</v>
      </c>
      <c r="K928" s="628" t="s">
        <v>1456</v>
      </c>
      <c r="L928" s="629" t="s">
        <v>4088</v>
      </c>
      <c r="M928" s="630"/>
      <c r="N928" s="670"/>
      <c r="O928" s="629"/>
      <c r="P928" s="629"/>
      <c r="Q928" s="629"/>
      <c r="R928" s="631"/>
      <c r="S928" s="632" t="s">
        <v>1456</v>
      </c>
      <c r="T928" s="633" t="s">
        <v>1191</v>
      </c>
      <c r="U928" s="977" t="s">
        <v>1821</v>
      </c>
      <c r="V928" s="634" t="s">
        <v>7522</v>
      </c>
    </row>
    <row r="929" spans="2:22" outlineLevel="1">
      <c r="B929" s="612" t="s">
        <v>1380</v>
      </c>
      <c r="C929" s="612" t="s">
        <v>1429</v>
      </c>
      <c r="D929" s="612" t="s">
        <v>1431</v>
      </c>
      <c r="E929" s="612" t="s">
        <v>1448</v>
      </c>
      <c r="F929" s="612" t="s">
        <v>1457</v>
      </c>
      <c r="G929" s="612"/>
      <c r="H929" s="612"/>
      <c r="I929" s="612"/>
      <c r="J929" s="627" t="s">
        <v>1191</v>
      </c>
      <c r="K929" s="628" t="s">
        <v>1458</v>
      </c>
      <c r="L929" s="629" t="s">
        <v>4089</v>
      </c>
      <c r="M929" s="630"/>
      <c r="N929" s="670"/>
      <c r="O929" s="629"/>
      <c r="P929" s="629"/>
      <c r="Q929" s="629"/>
      <c r="R929" s="631"/>
      <c r="S929" s="632" t="s">
        <v>1458</v>
      </c>
      <c r="T929" s="633" t="s">
        <v>1191</v>
      </c>
      <c r="U929" s="977" t="s">
        <v>1821</v>
      </c>
      <c r="V929" s="634" t="s">
        <v>7523</v>
      </c>
    </row>
    <row r="930" spans="2:22" outlineLevel="1">
      <c r="B930" s="612" t="s">
        <v>1380</v>
      </c>
      <c r="C930" s="612" t="s">
        <v>1429</v>
      </c>
      <c r="D930" s="612" t="s">
        <v>1431</v>
      </c>
      <c r="E930" s="612" t="s">
        <v>1448</v>
      </c>
      <c r="F930" s="612" t="s">
        <v>1459</v>
      </c>
      <c r="G930" s="612"/>
      <c r="H930" s="612"/>
      <c r="I930" s="612"/>
      <c r="J930" s="627" t="s">
        <v>1191</v>
      </c>
      <c r="K930" s="628" t="s">
        <v>1460</v>
      </c>
      <c r="L930" s="629" t="s">
        <v>4284</v>
      </c>
      <c r="M930" s="630"/>
      <c r="N930" s="670"/>
      <c r="O930" s="629"/>
      <c r="P930" s="629"/>
      <c r="Q930" s="629"/>
      <c r="R930" s="631"/>
      <c r="S930" s="632" t="s">
        <v>1821</v>
      </c>
      <c r="T930" s="633" t="s">
        <v>1821</v>
      </c>
      <c r="U930" s="977" t="s">
        <v>1821</v>
      </c>
      <c r="V930" s="634" t="s">
        <v>1821</v>
      </c>
    </row>
    <row r="931" spans="2:22" outlineLevel="1">
      <c r="B931" s="612" t="s">
        <v>1380</v>
      </c>
      <c r="C931" s="612" t="s">
        <v>1429</v>
      </c>
      <c r="D931" s="612" t="s">
        <v>1431</v>
      </c>
      <c r="E931" s="612" t="s">
        <v>1448</v>
      </c>
      <c r="F931" s="612" t="s">
        <v>1461</v>
      </c>
      <c r="G931" s="612"/>
      <c r="H931" s="612"/>
      <c r="I931" s="612"/>
      <c r="J931" s="627" t="s">
        <v>1191</v>
      </c>
      <c r="K931" s="628" t="s">
        <v>1462</v>
      </c>
      <c r="L931" s="629" t="s">
        <v>4285</v>
      </c>
      <c r="M931" s="630"/>
      <c r="N931" s="670"/>
      <c r="O931" s="629"/>
      <c r="P931" s="629"/>
      <c r="Q931" s="629"/>
      <c r="R931" s="631"/>
      <c r="S931" s="632" t="s">
        <v>1821</v>
      </c>
      <c r="T931" s="633" t="s">
        <v>1821</v>
      </c>
      <c r="U931" s="977" t="s">
        <v>1821</v>
      </c>
      <c r="V931" s="634" t="s">
        <v>1821</v>
      </c>
    </row>
    <row r="932" spans="2:22" outlineLevel="1">
      <c r="B932" s="612" t="s">
        <v>1380</v>
      </c>
      <c r="C932" s="612" t="s">
        <v>1429</v>
      </c>
      <c r="D932" s="612" t="s">
        <v>1431</v>
      </c>
      <c r="E932" s="612" t="s">
        <v>1448</v>
      </c>
      <c r="F932" s="612" t="s">
        <v>1396</v>
      </c>
      <c r="G932" s="612"/>
      <c r="H932" s="612"/>
      <c r="I932" s="612"/>
      <c r="J932" s="627" t="s">
        <v>1176</v>
      </c>
      <c r="K932" s="628" t="s">
        <v>1374</v>
      </c>
      <c r="L932" s="629" t="s">
        <v>4090</v>
      </c>
      <c r="M932" s="630"/>
      <c r="N932" s="670" t="s">
        <v>3983</v>
      </c>
      <c r="O932" s="629" t="s">
        <v>1176</v>
      </c>
      <c r="P932" s="637" t="s">
        <v>6002</v>
      </c>
      <c r="Q932" s="629" t="s">
        <v>105</v>
      </c>
      <c r="R932" s="631" t="s">
        <v>6033</v>
      </c>
      <c r="S932" s="632" t="s">
        <v>1374</v>
      </c>
      <c r="T932" s="633" t="s">
        <v>1176</v>
      </c>
      <c r="U932" s="977" t="s">
        <v>1176</v>
      </c>
      <c r="V932" s="634" t="s">
        <v>4090</v>
      </c>
    </row>
    <row r="933" spans="2:22" outlineLevel="1">
      <c r="B933" s="612" t="s">
        <v>1380</v>
      </c>
      <c r="C933" s="612" t="s">
        <v>1429</v>
      </c>
      <c r="D933" s="612" t="s">
        <v>1431</v>
      </c>
      <c r="E933" s="612" t="s">
        <v>1448</v>
      </c>
      <c r="F933" s="612" t="s">
        <v>1463</v>
      </c>
      <c r="G933" s="612"/>
      <c r="H933" s="612"/>
      <c r="I933" s="612"/>
      <c r="J933" s="627" t="s">
        <v>1191</v>
      </c>
      <c r="K933" s="628" t="s">
        <v>1464</v>
      </c>
      <c r="L933" s="629" t="s">
        <v>3474</v>
      </c>
      <c r="M933" s="630"/>
      <c r="N933" s="670" t="s">
        <v>3984</v>
      </c>
      <c r="O933" s="629" t="s">
        <v>1191</v>
      </c>
      <c r="P933" s="635" t="s">
        <v>6003</v>
      </c>
      <c r="Q933" s="629" t="s">
        <v>105</v>
      </c>
      <c r="R933" s="631"/>
      <c r="S933" s="632" t="s">
        <v>1464</v>
      </c>
      <c r="T933" s="633" t="s">
        <v>1191</v>
      </c>
      <c r="U933" s="977" t="s">
        <v>1821</v>
      </c>
      <c r="V933" s="634" t="s">
        <v>3474</v>
      </c>
    </row>
    <row r="934" spans="2:22" outlineLevel="1">
      <c r="B934" s="612" t="s">
        <v>1380</v>
      </c>
      <c r="C934" s="612" t="s">
        <v>1429</v>
      </c>
      <c r="D934" s="612" t="s">
        <v>1431</v>
      </c>
      <c r="E934" s="612" t="s">
        <v>1448</v>
      </c>
      <c r="F934" s="612" t="s">
        <v>1465</v>
      </c>
      <c r="G934" s="612"/>
      <c r="H934" s="612"/>
      <c r="I934" s="612"/>
      <c r="J934" s="627" t="s">
        <v>1195</v>
      </c>
      <c r="K934" s="628" t="s">
        <v>1466</v>
      </c>
      <c r="L934" s="629" t="s">
        <v>4286</v>
      </c>
      <c r="M934" s="630"/>
      <c r="N934" s="670"/>
      <c r="O934" s="629"/>
      <c r="P934" s="629"/>
      <c r="Q934" s="629"/>
      <c r="R934" s="631"/>
      <c r="S934" s="632" t="s">
        <v>1821</v>
      </c>
      <c r="T934" s="633" t="s">
        <v>1821</v>
      </c>
      <c r="U934" s="977" t="s">
        <v>1821</v>
      </c>
      <c r="V934" s="634" t="s">
        <v>1821</v>
      </c>
    </row>
    <row r="935" spans="2:22" outlineLevel="1">
      <c r="B935" s="612" t="s">
        <v>1380</v>
      </c>
      <c r="C935" s="612" t="s">
        <v>1429</v>
      </c>
      <c r="D935" s="612" t="s">
        <v>1431</v>
      </c>
      <c r="E935" s="612" t="s">
        <v>1448</v>
      </c>
      <c r="F935" s="612" t="s">
        <v>1467</v>
      </c>
      <c r="G935" s="612"/>
      <c r="H935" s="612"/>
      <c r="I935" s="612"/>
      <c r="J935" s="627" t="s">
        <v>1191</v>
      </c>
      <c r="K935" s="628" t="s">
        <v>1468</v>
      </c>
      <c r="L935" s="629" t="s">
        <v>4287</v>
      </c>
      <c r="M935" s="630"/>
      <c r="N935" s="670"/>
      <c r="O935" s="629"/>
      <c r="P935" s="629"/>
      <c r="Q935" s="629"/>
      <c r="R935" s="631"/>
      <c r="S935" s="632" t="s">
        <v>1821</v>
      </c>
      <c r="T935" s="633" t="s">
        <v>1821</v>
      </c>
      <c r="U935" s="977" t="s">
        <v>1821</v>
      </c>
      <c r="V935" s="634" t="s">
        <v>1821</v>
      </c>
    </row>
    <row r="936" spans="2:22" outlineLevel="1">
      <c r="B936" s="612" t="s">
        <v>1380</v>
      </c>
      <c r="C936" s="612" t="s">
        <v>1429</v>
      </c>
      <c r="D936" s="612" t="s">
        <v>1431</v>
      </c>
      <c r="E936" s="612" t="s">
        <v>1448</v>
      </c>
      <c r="F936" s="612" t="s">
        <v>1469</v>
      </c>
      <c r="G936" s="612"/>
      <c r="H936" s="612"/>
      <c r="I936" s="612"/>
      <c r="J936" s="627" t="s">
        <v>1191</v>
      </c>
      <c r="K936" s="628" t="s">
        <v>1470</v>
      </c>
      <c r="L936" s="629" t="s">
        <v>4288</v>
      </c>
      <c r="M936" s="630"/>
      <c r="N936" s="670"/>
      <c r="O936" s="629"/>
      <c r="P936" s="629"/>
      <c r="Q936" s="629"/>
      <c r="R936" s="631"/>
      <c r="S936" s="632" t="s">
        <v>1821</v>
      </c>
      <c r="T936" s="633" t="s">
        <v>1821</v>
      </c>
      <c r="U936" s="977" t="s">
        <v>1821</v>
      </c>
      <c r="V936" s="634" t="s">
        <v>1821</v>
      </c>
    </row>
    <row r="937" spans="2:22" outlineLevel="1">
      <c r="B937" s="612" t="s">
        <v>1380</v>
      </c>
      <c r="C937" s="612" t="s">
        <v>1429</v>
      </c>
      <c r="D937" s="612" t="s">
        <v>1431</v>
      </c>
      <c r="E937" s="612" t="s">
        <v>1448</v>
      </c>
      <c r="F937" s="612" t="s">
        <v>1471</v>
      </c>
      <c r="G937" s="612"/>
      <c r="H937" s="612"/>
      <c r="I937" s="612"/>
      <c r="J937" s="627" t="s">
        <v>1195</v>
      </c>
      <c r="K937" s="628" t="s">
        <v>1472</v>
      </c>
      <c r="L937" s="629" t="s">
        <v>4091</v>
      </c>
      <c r="M937" s="630" t="s">
        <v>1382</v>
      </c>
      <c r="N937" s="670"/>
      <c r="O937" s="629"/>
      <c r="P937" s="629"/>
      <c r="Q937" s="629"/>
      <c r="R937" s="651"/>
      <c r="S937" s="652" t="s">
        <v>1472</v>
      </c>
      <c r="T937" s="653" t="s">
        <v>1195</v>
      </c>
      <c r="U937" s="981" t="s">
        <v>1821</v>
      </c>
      <c r="V937" s="654" t="s">
        <v>4091</v>
      </c>
    </row>
    <row r="938" spans="2:22" outlineLevel="1">
      <c r="B938" s="612" t="s">
        <v>1380</v>
      </c>
      <c r="C938" s="612" t="s">
        <v>1429</v>
      </c>
      <c r="D938" s="612" t="s">
        <v>1431</v>
      </c>
      <c r="E938" s="612" t="s">
        <v>1448</v>
      </c>
      <c r="F938" s="612" t="s">
        <v>1471</v>
      </c>
      <c r="G938" s="612" t="s">
        <v>1398</v>
      </c>
      <c r="H938" s="612"/>
      <c r="I938" s="612"/>
      <c r="J938" s="627" t="s">
        <v>1191</v>
      </c>
      <c r="K938" s="628" t="s">
        <v>1473</v>
      </c>
      <c r="L938" s="629" t="s">
        <v>4092</v>
      </c>
      <c r="M938" s="630" t="s">
        <v>1474</v>
      </c>
      <c r="N938" s="670"/>
      <c r="O938" s="629"/>
      <c r="P938" s="629"/>
      <c r="Q938" s="629"/>
      <c r="R938" s="631"/>
      <c r="S938" s="632" t="s">
        <v>7237</v>
      </c>
      <c r="T938" s="633" t="s">
        <v>1191</v>
      </c>
      <c r="U938" s="977" t="s">
        <v>1821</v>
      </c>
      <c r="V938" s="634" t="s">
        <v>7406</v>
      </c>
    </row>
    <row r="939" spans="2:22" outlineLevel="1">
      <c r="B939" s="612" t="s">
        <v>1380</v>
      </c>
      <c r="C939" s="612" t="s">
        <v>1429</v>
      </c>
      <c r="D939" s="612" t="s">
        <v>1431</v>
      </c>
      <c r="E939" s="612" t="s">
        <v>1448</v>
      </c>
      <c r="F939" s="612" t="s">
        <v>1471</v>
      </c>
      <c r="G939" s="612" t="s">
        <v>1463</v>
      </c>
      <c r="H939" s="612"/>
      <c r="I939" s="612"/>
      <c r="J939" s="627" t="s">
        <v>1176</v>
      </c>
      <c r="K939" s="628" t="s">
        <v>1475</v>
      </c>
      <c r="L939" s="629" t="s">
        <v>4093</v>
      </c>
      <c r="M939" s="630"/>
      <c r="N939" s="1123"/>
      <c r="O939" s="656"/>
      <c r="P939" s="629"/>
      <c r="Q939" s="657"/>
      <c r="R939" s="630"/>
      <c r="S939" s="636" t="s">
        <v>1475</v>
      </c>
      <c r="T939" s="658" t="s">
        <v>1176</v>
      </c>
      <c r="U939" s="982" t="s">
        <v>1821</v>
      </c>
      <c r="V939" s="659" t="s">
        <v>4093</v>
      </c>
    </row>
    <row r="940" spans="2:22" outlineLevel="1">
      <c r="B940" s="612" t="s">
        <v>1380</v>
      </c>
      <c r="C940" s="612" t="s">
        <v>1429</v>
      </c>
      <c r="D940" s="612" t="s">
        <v>1431</v>
      </c>
      <c r="E940" s="612" t="s">
        <v>1448</v>
      </c>
      <c r="F940" s="612" t="s">
        <v>1471</v>
      </c>
      <c r="G940" s="612" t="s">
        <v>1477</v>
      </c>
      <c r="H940" s="612"/>
      <c r="I940" s="612"/>
      <c r="J940" s="627" t="s">
        <v>1191</v>
      </c>
      <c r="K940" s="628" t="s">
        <v>1478</v>
      </c>
      <c r="L940" s="629" t="s">
        <v>5049</v>
      </c>
      <c r="M940" s="630"/>
      <c r="N940" s="670"/>
      <c r="O940" s="629"/>
      <c r="P940" s="629"/>
      <c r="Q940" s="629"/>
      <c r="R940" s="631"/>
      <c r="S940" s="632" t="s">
        <v>7238</v>
      </c>
      <c r="T940" s="633" t="s">
        <v>1191</v>
      </c>
      <c r="U940" s="977" t="s">
        <v>1821</v>
      </c>
      <c r="V940" s="634" t="s">
        <v>7507</v>
      </c>
    </row>
    <row r="941" spans="2:22" outlineLevel="1">
      <c r="B941" s="612" t="s">
        <v>1380</v>
      </c>
      <c r="C941" s="612" t="s">
        <v>1429</v>
      </c>
      <c r="D941" s="612" t="s">
        <v>1431</v>
      </c>
      <c r="E941" s="612" t="s">
        <v>1448</v>
      </c>
      <c r="F941" s="612" t="s">
        <v>1471</v>
      </c>
      <c r="G941" s="612" t="s">
        <v>1477</v>
      </c>
      <c r="H941" s="639" t="s">
        <v>1479</v>
      </c>
      <c r="I941" s="612"/>
      <c r="J941" s="627" t="s">
        <v>1191</v>
      </c>
      <c r="K941" s="628" t="s">
        <v>1480</v>
      </c>
      <c r="L941" s="629" t="s">
        <v>5050</v>
      </c>
      <c r="M941" s="630" t="s">
        <v>1481</v>
      </c>
      <c r="N941" s="670"/>
      <c r="O941" s="629"/>
      <c r="P941" s="629"/>
      <c r="Q941" s="629"/>
      <c r="R941" s="631"/>
      <c r="S941" s="632" t="s">
        <v>7239</v>
      </c>
      <c r="T941" s="633" t="s">
        <v>1176</v>
      </c>
      <c r="U941" s="977" t="s">
        <v>1821</v>
      </c>
      <c r="V941" s="634" t="s">
        <v>7508</v>
      </c>
    </row>
    <row r="942" spans="2:22" outlineLevel="1">
      <c r="B942" s="612" t="s">
        <v>1380</v>
      </c>
      <c r="C942" s="612" t="s">
        <v>1429</v>
      </c>
      <c r="D942" s="612" t="s">
        <v>1431</v>
      </c>
      <c r="E942" s="612" t="s">
        <v>1448</v>
      </c>
      <c r="F942" s="612" t="s">
        <v>1471</v>
      </c>
      <c r="G942" s="612" t="s">
        <v>1482</v>
      </c>
      <c r="H942" s="612"/>
      <c r="I942" s="612"/>
      <c r="J942" s="627" t="s">
        <v>1176</v>
      </c>
      <c r="K942" s="628" t="s">
        <v>1483</v>
      </c>
      <c r="L942" s="629" t="s">
        <v>4094</v>
      </c>
      <c r="M942" s="630"/>
      <c r="N942" s="670"/>
      <c r="O942" s="629"/>
      <c r="P942" s="635"/>
      <c r="Q942" s="629"/>
      <c r="R942" s="651"/>
      <c r="S942" s="652" t="s">
        <v>1483</v>
      </c>
      <c r="T942" s="653" t="s">
        <v>1176</v>
      </c>
      <c r="U942" s="981" t="s">
        <v>1821</v>
      </c>
      <c r="V942" s="654" t="s">
        <v>4094</v>
      </c>
    </row>
    <row r="943" spans="2:22" outlineLevel="1">
      <c r="B943" s="612" t="s">
        <v>1380</v>
      </c>
      <c r="C943" s="612" t="s">
        <v>1429</v>
      </c>
      <c r="D943" s="612" t="s">
        <v>1431</v>
      </c>
      <c r="E943" s="612" t="s">
        <v>1448</v>
      </c>
      <c r="F943" s="612" t="s">
        <v>1494</v>
      </c>
      <c r="G943" s="612"/>
      <c r="H943" s="612"/>
      <c r="I943" s="612"/>
      <c r="J943" s="627" t="s">
        <v>1195</v>
      </c>
      <c r="K943" s="628" t="s">
        <v>1495</v>
      </c>
      <c r="L943" s="629" t="s">
        <v>4273</v>
      </c>
      <c r="M943" s="630" t="s">
        <v>1382</v>
      </c>
      <c r="N943" s="1119" t="s">
        <v>5642</v>
      </c>
      <c r="O943" s="629" t="s">
        <v>1176</v>
      </c>
      <c r="P943" s="629" t="s">
        <v>41</v>
      </c>
      <c r="Q943" s="629" t="s">
        <v>1382</v>
      </c>
      <c r="R943" s="781" t="s">
        <v>8524</v>
      </c>
      <c r="S943" s="632" t="s">
        <v>41</v>
      </c>
      <c r="T943" s="633" t="s">
        <v>1195</v>
      </c>
      <c r="U943" s="977" t="s">
        <v>1821</v>
      </c>
      <c r="V943" s="634" t="s">
        <v>1821</v>
      </c>
    </row>
    <row r="944" spans="2:22" outlineLevel="1">
      <c r="B944" s="612" t="s">
        <v>1380</v>
      </c>
      <c r="C944" s="612" t="s">
        <v>1429</v>
      </c>
      <c r="D944" s="612" t="s">
        <v>1431</v>
      </c>
      <c r="E944" s="612" t="s">
        <v>1448</v>
      </c>
      <c r="F944" s="612" t="s">
        <v>1494</v>
      </c>
      <c r="G944" s="612" t="s">
        <v>1496</v>
      </c>
      <c r="H944" s="612"/>
      <c r="I944" s="612"/>
      <c r="J944" s="627" t="s">
        <v>1191</v>
      </c>
      <c r="K944" s="628" t="s">
        <v>1497</v>
      </c>
      <c r="L944" s="629" t="s">
        <v>4095</v>
      </c>
      <c r="M944" s="630"/>
      <c r="N944" s="670" t="s">
        <v>3979</v>
      </c>
      <c r="O944" s="629" t="s">
        <v>1176</v>
      </c>
      <c r="P944" s="637" t="s">
        <v>6000</v>
      </c>
      <c r="Q944" s="629" t="s">
        <v>105</v>
      </c>
      <c r="R944" s="631" t="s">
        <v>8023</v>
      </c>
      <c r="S944" s="632" t="s">
        <v>1497</v>
      </c>
      <c r="T944" s="633" t="s">
        <v>1191</v>
      </c>
      <c r="U944" s="977" t="s">
        <v>1821</v>
      </c>
      <c r="V944" s="634" t="s">
        <v>4095</v>
      </c>
    </row>
    <row r="945" spans="2:22" outlineLevel="1">
      <c r="B945" s="612" t="s">
        <v>1380</v>
      </c>
      <c r="C945" s="612" t="s">
        <v>1429</v>
      </c>
      <c r="D945" s="612" t="s">
        <v>1431</v>
      </c>
      <c r="E945" s="612" t="s">
        <v>1448</v>
      </c>
      <c r="F945" s="612" t="s">
        <v>1494</v>
      </c>
      <c r="G945" s="612" t="s">
        <v>1496</v>
      </c>
      <c r="H945" s="639" t="s">
        <v>1498</v>
      </c>
      <c r="I945" s="612"/>
      <c r="J945" s="627" t="s">
        <v>1176</v>
      </c>
      <c r="K945" s="628" t="s">
        <v>1499</v>
      </c>
      <c r="L945" s="629" t="s">
        <v>5051</v>
      </c>
      <c r="M945" s="630" t="s">
        <v>1500</v>
      </c>
      <c r="N945" s="1123" t="s">
        <v>5372</v>
      </c>
      <c r="O945" s="656" t="s">
        <v>1176</v>
      </c>
      <c r="P945" s="637" t="s">
        <v>6001</v>
      </c>
      <c r="Q945" s="660" t="s">
        <v>2734</v>
      </c>
      <c r="R945" s="631"/>
      <c r="S945" s="632" t="s">
        <v>1499</v>
      </c>
      <c r="T945" s="633" t="s">
        <v>1176</v>
      </c>
      <c r="U945" s="977" t="s">
        <v>1821</v>
      </c>
      <c r="V945" s="634" t="s">
        <v>7525</v>
      </c>
    </row>
    <row r="946" spans="2:22" outlineLevel="1">
      <c r="B946" s="612" t="s">
        <v>1380</v>
      </c>
      <c r="C946" s="612" t="s">
        <v>1429</v>
      </c>
      <c r="D946" s="612" t="s">
        <v>1431</v>
      </c>
      <c r="E946" s="612" t="s">
        <v>1448</v>
      </c>
      <c r="F946" s="612" t="s">
        <v>1494</v>
      </c>
      <c r="G946" s="612" t="s">
        <v>1496</v>
      </c>
      <c r="H946" s="639" t="s">
        <v>1502</v>
      </c>
      <c r="I946" s="612"/>
      <c r="J946" s="627" t="s">
        <v>1191</v>
      </c>
      <c r="K946" s="628" t="s">
        <v>1503</v>
      </c>
      <c r="L946" s="629" t="s">
        <v>5052</v>
      </c>
      <c r="M946" s="630"/>
      <c r="N946" s="670"/>
      <c r="O946" s="629"/>
      <c r="P946" s="629"/>
      <c r="Q946" s="629"/>
      <c r="R946" s="631"/>
      <c r="S946" s="632" t="s">
        <v>1503</v>
      </c>
      <c r="T946" s="633" t="s">
        <v>1191</v>
      </c>
      <c r="U946" s="977" t="s">
        <v>1821</v>
      </c>
      <c r="V946" s="634" t="s">
        <v>7509</v>
      </c>
    </row>
    <row r="947" spans="2:22" outlineLevel="1">
      <c r="B947" s="612" t="s">
        <v>1380</v>
      </c>
      <c r="C947" s="612" t="s">
        <v>1429</v>
      </c>
      <c r="D947" s="612" t="s">
        <v>1431</v>
      </c>
      <c r="E947" s="612" t="s">
        <v>1448</v>
      </c>
      <c r="F947" s="612" t="s">
        <v>1494</v>
      </c>
      <c r="G947" s="612" t="s">
        <v>1504</v>
      </c>
      <c r="H947" s="612"/>
      <c r="I947" s="612"/>
      <c r="J947" s="627" t="s">
        <v>1191</v>
      </c>
      <c r="K947" s="628" t="s">
        <v>1505</v>
      </c>
      <c r="L947" s="629" t="s">
        <v>5053</v>
      </c>
      <c r="M947" s="630"/>
      <c r="N947" s="670"/>
      <c r="O947" s="629"/>
      <c r="P947" s="629"/>
      <c r="Q947" s="629"/>
      <c r="R947" s="631"/>
      <c r="S947" s="632" t="s">
        <v>1821</v>
      </c>
      <c r="T947" s="633" t="s">
        <v>1821</v>
      </c>
      <c r="U947" s="977" t="s">
        <v>1821</v>
      </c>
      <c r="V947" s="634" t="s">
        <v>1821</v>
      </c>
    </row>
    <row r="948" spans="2:22" outlineLevel="1">
      <c r="B948" s="612" t="s">
        <v>1380</v>
      </c>
      <c r="C948" s="612" t="s">
        <v>1429</v>
      </c>
      <c r="D948" s="612" t="s">
        <v>1431</v>
      </c>
      <c r="E948" s="612" t="s">
        <v>1448</v>
      </c>
      <c r="F948" s="612" t="s">
        <v>1494</v>
      </c>
      <c r="G948" s="612"/>
      <c r="H948" s="612"/>
      <c r="I948" s="612"/>
      <c r="J948" s="627" t="s">
        <v>1195</v>
      </c>
      <c r="K948" s="628" t="s">
        <v>1495</v>
      </c>
      <c r="L948" s="629" t="s">
        <v>4273</v>
      </c>
      <c r="M948" s="630" t="s">
        <v>1382</v>
      </c>
      <c r="N948" s="1119" t="s">
        <v>5643</v>
      </c>
      <c r="O948" s="629" t="s">
        <v>1176</v>
      </c>
      <c r="P948" s="629" t="s">
        <v>41</v>
      </c>
      <c r="Q948" s="629" t="s">
        <v>1382</v>
      </c>
      <c r="R948" s="781" t="s">
        <v>8525</v>
      </c>
      <c r="S948" s="632" t="s">
        <v>41</v>
      </c>
      <c r="T948" s="633" t="s">
        <v>1195</v>
      </c>
      <c r="U948" s="977" t="s">
        <v>1821</v>
      </c>
      <c r="V948" s="634" t="s">
        <v>1821</v>
      </c>
    </row>
    <row r="949" spans="2:22" ht="36" outlineLevel="1">
      <c r="B949" s="612" t="s">
        <v>1380</v>
      </c>
      <c r="C949" s="612" t="s">
        <v>1429</v>
      </c>
      <c r="D949" s="612" t="s">
        <v>1431</v>
      </c>
      <c r="E949" s="612" t="s">
        <v>1448</v>
      </c>
      <c r="F949" s="612" t="s">
        <v>1494</v>
      </c>
      <c r="G949" s="612" t="s">
        <v>1496</v>
      </c>
      <c r="H949" s="612"/>
      <c r="I949" s="612"/>
      <c r="J949" s="627" t="s">
        <v>1191</v>
      </c>
      <c r="K949" s="628" t="s">
        <v>1497</v>
      </c>
      <c r="L949" s="629" t="s">
        <v>4095</v>
      </c>
      <c r="M949" s="630"/>
      <c r="N949" s="670" t="s">
        <v>3982</v>
      </c>
      <c r="O949" s="629" t="s">
        <v>1176</v>
      </c>
      <c r="P949" s="637" t="s">
        <v>6004</v>
      </c>
      <c r="Q949" s="629" t="s">
        <v>174</v>
      </c>
      <c r="R949" s="631" t="s">
        <v>8412</v>
      </c>
      <c r="S949" s="632" t="s">
        <v>1497</v>
      </c>
      <c r="T949" s="633" t="s">
        <v>1191</v>
      </c>
      <c r="U949" s="977" t="s">
        <v>1821</v>
      </c>
      <c r="V949" s="634" t="s">
        <v>4095</v>
      </c>
    </row>
    <row r="950" spans="2:22" outlineLevel="1">
      <c r="B950" s="612" t="s">
        <v>1380</v>
      </c>
      <c r="C950" s="612" t="s">
        <v>1429</v>
      </c>
      <c r="D950" s="612" t="s">
        <v>1431</v>
      </c>
      <c r="E950" s="612" t="s">
        <v>1448</v>
      </c>
      <c r="F950" s="612" t="s">
        <v>1494</v>
      </c>
      <c r="G950" s="612" t="s">
        <v>1496</v>
      </c>
      <c r="H950" s="639" t="s">
        <v>1498</v>
      </c>
      <c r="I950" s="612"/>
      <c r="J950" s="627" t="s">
        <v>1176</v>
      </c>
      <c r="K950" s="628" t="s">
        <v>1499</v>
      </c>
      <c r="L950" s="629" t="s">
        <v>5051</v>
      </c>
      <c r="M950" s="630" t="s">
        <v>1500</v>
      </c>
      <c r="N950" s="670" t="s">
        <v>5644</v>
      </c>
      <c r="O950" s="656" t="s">
        <v>1176</v>
      </c>
      <c r="P950" s="629" t="s">
        <v>41</v>
      </c>
      <c r="Q950" s="656" t="s">
        <v>1506</v>
      </c>
      <c r="R950" s="631"/>
      <c r="S950" s="632" t="s">
        <v>1499</v>
      </c>
      <c r="T950" s="633" t="s">
        <v>1176</v>
      </c>
      <c r="U950" s="977" t="s">
        <v>1821</v>
      </c>
      <c r="V950" s="634" t="s">
        <v>7525</v>
      </c>
    </row>
    <row r="951" spans="2:22" outlineLevel="1">
      <c r="B951" s="612" t="s">
        <v>1380</v>
      </c>
      <c r="C951" s="612" t="s">
        <v>1429</v>
      </c>
      <c r="D951" s="612" t="s">
        <v>1431</v>
      </c>
      <c r="E951" s="612" t="s">
        <v>1448</v>
      </c>
      <c r="F951" s="612" t="s">
        <v>1494</v>
      </c>
      <c r="G951" s="612" t="s">
        <v>1496</v>
      </c>
      <c r="H951" s="639" t="s">
        <v>1502</v>
      </c>
      <c r="I951" s="612"/>
      <c r="J951" s="627" t="s">
        <v>1191</v>
      </c>
      <c r="K951" s="628" t="s">
        <v>1503</v>
      </c>
      <c r="L951" s="629" t="s">
        <v>5052</v>
      </c>
      <c r="M951" s="630"/>
      <c r="N951" s="670"/>
      <c r="O951" s="629"/>
      <c r="P951" s="629"/>
      <c r="Q951" s="629"/>
      <c r="R951" s="631"/>
      <c r="S951" s="632" t="s">
        <v>1503</v>
      </c>
      <c r="T951" s="633" t="s">
        <v>1191</v>
      </c>
      <c r="U951" s="977" t="s">
        <v>1821</v>
      </c>
      <c r="V951" s="634" t="s">
        <v>7509</v>
      </c>
    </row>
    <row r="952" spans="2:22" outlineLevel="1">
      <c r="B952" s="612" t="s">
        <v>1380</v>
      </c>
      <c r="C952" s="612" t="s">
        <v>1429</v>
      </c>
      <c r="D952" s="612" t="s">
        <v>1431</v>
      </c>
      <c r="E952" s="612" t="s">
        <v>1448</v>
      </c>
      <c r="F952" s="612" t="s">
        <v>1494</v>
      </c>
      <c r="G952" s="612" t="s">
        <v>1504</v>
      </c>
      <c r="H952" s="612"/>
      <c r="I952" s="612"/>
      <c r="J952" s="627" t="s">
        <v>1191</v>
      </c>
      <c r="K952" s="628" t="s">
        <v>1505</v>
      </c>
      <c r="L952" s="629" t="s">
        <v>5053</v>
      </c>
      <c r="M952" s="630"/>
      <c r="N952" s="670"/>
      <c r="O952" s="629"/>
      <c r="P952" s="629"/>
      <c r="Q952" s="629"/>
      <c r="R952" s="631"/>
      <c r="S952" s="632" t="s">
        <v>1821</v>
      </c>
      <c r="T952" s="633" t="s">
        <v>1821</v>
      </c>
      <c r="U952" s="977" t="s">
        <v>1821</v>
      </c>
      <c r="V952" s="634" t="s">
        <v>1821</v>
      </c>
    </row>
    <row r="953" spans="2:22" outlineLevel="1">
      <c r="B953" s="612" t="s">
        <v>1380</v>
      </c>
      <c r="C953" s="612" t="s">
        <v>1429</v>
      </c>
      <c r="D953" s="612" t="s">
        <v>1431</v>
      </c>
      <c r="E953" s="612" t="s">
        <v>1448</v>
      </c>
      <c r="F953" s="612" t="s">
        <v>1507</v>
      </c>
      <c r="G953" s="612"/>
      <c r="H953" s="612"/>
      <c r="I953" s="612"/>
      <c r="J953" s="627" t="s">
        <v>1195</v>
      </c>
      <c r="K953" s="628" t="s">
        <v>1508</v>
      </c>
      <c r="L953" s="629" t="s">
        <v>4274</v>
      </c>
      <c r="M953" s="630" t="s">
        <v>1382</v>
      </c>
      <c r="N953" s="670"/>
      <c r="O953" s="629"/>
      <c r="P953" s="629"/>
      <c r="Q953" s="629"/>
      <c r="R953" s="631"/>
      <c r="S953" s="632" t="s">
        <v>1821</v>
      </c>
      <c r="T953" s="633" t="s">
        <v>1821</v>
      </c>
      <c r="U953" s="977" t="s">
        <v>1821</v>
      </c>
      <c r="V953" s="634" t="s">
        <v>1821</v>
      </c>
    </row>
    <row r="954" spans="2:22" outlineLevel="1">
      <c r="B954" s="612" t="s">
        <v>1380</v>
      </c>
      <c r="C954" s="612" t="s">
        <v>1429</v>
      </c>
      <c r="D954" s="612" t="s">
        <v>1431</v>
      </c>
      <c r="E954" s="612" t="s">
        <v>1448</v>
      </c>
      <c r="F954" s="612" t="s">
        <v>1507</v>
      </c>
      <c r="G954" s="612" t="s">
        <v>1465</v>
      </c>
      <c r="H954" s="612"/>
      <c r="I954" s="612"/>
      <c r="J954" s="627" t="s">
        <v>1191</v>
      </c>
      <c r="K954" s="628" t="s">
        <v>1509</v>
      </c>
      <c r="L954" s="629" t="s">
        <v>4096</v>
      </c>
      <c r="M954" s="630"/>
      <c r="N954" s="670"/>
      <c r="O954" s="629"/>
      <c r="P954" s="629"/>
      <c r="Q954" s="629"/>
      <c r="R954" s="631"/>
      <c r="S954" s="632" t="s">
        <v>1821</v>
      </c>
      <c r="T954" s="633" t="s">
        <v>1821</v>
      </c>
      <c r="U954" s="977" t="s">
        <v>1821</v>
      </c>
      <c r="V954" s="634" t="s">
        <v>1821</v>
      </c>
    </row>
    <row r="955" spans="2:22" outlineLevel="1">
      <c r="B955" s="612" t="s">
        <v>1380</v>
      </c>
      <c r="C955" s="612" t="s">
        <v>1429</v>
      </c>
      <c r="D955" s="612" t="s">
        <v>1431</v>
      </c>
      <c r="E955" s="612" t="s">
        <v>1448</v>
      </c>
      <c r="F955" s="612" t="s">
        <v>1507</v>
      </c>
      <c r="G955" s="612" t="s">
        <v>1510</v>
      </c>
      <c r="H955" s="612"/>
      <c r="I955" s="612"/>
      <c r="J955" s="627" t="s">
        <v>1191</v>
      </c>
      <c r="K955" s="628" t="s">
        <v>1511</v>
      </c>
      <c r="L955" s="629" t="s">
        <v>4097</v>
      </c>
      <c r="M955" s="630"/>
      <c r="N955" s="670"/>
      <c r="O955" s="629"/>
      <c r="P955" s="629"/>
      <c r="Q955" s="629"/>
      <c r="R955" s="631"/>
      <c r="S955" s="632" t="s">
        <v>1821</v>
      </c>
      <c r="T955" s="633" t="s">
        <v>1821</v>
      </c>
      <c r="U955" s="977" t="s">
        <v>1821</v>
      </c>
      <c r="V955" s="634" t="s">
        <v>1821</v>
      </c>
    </row>
    <row r="956" spans="2:22" outlineLevel="1">
      <c r="B956" s="612" t="s">
        <v>1380</v>
      </c>
      <c r="C956" s="612" t="s">
        <v>1429</v>
      </c>
      <c r="D956" s="612" t="s">
        <v>1431</v>
      </c>
      <c r="E956" s="612" t="s">
        <v>1448</v>
      </c>
      <c r="F956" s="612" t="s">
        <v>1512</v>
      </c>
      <c r="G956" s="612"/>
      <c r="H956" s="612"/>
      <c r="I956" s="612"/>
      <c r="J956" s="627" t="s">
        <v>1191</v>
      </c>
      <c r="K956" s="628" t="s">
        <v>1513</v>
      </c>
      <c r="L956" s="629" t="s">
        <v>4275</v>
      </c>
      <c r="M956" s="630" t="s">
        <v>1382</v>
      </c>
      <c r="N956" s="670"/>
      <c r="O956" s="629"/>
      <c r="P956" s="629"/>
      <c r="Q956" s="629"/>
      <c r="R956" s="631"/>
      <c r="S956" s="632" t="s">
        <v>41</v>
      </c>
      <c r="T956" s="633" t="s">
        <v>1191</v>
      </c>
      <c r="U956" s="977" t="s">
        <v>1821</v>
      </c>
      <c r="V956" s="634" t="s">
        <v>1821</v>
      </c>
    </row>
    <row r="957" spans="2:22" outlineLevel="1">
      <c r="B957" s="612" t="s">
        <v>1380</v>
      </c>
      <c r="C957" s="612" t="s">
        <v>1429</v>
      </c>
      <c r="D957" s="612" t="s">
        <v>1431</v>
      </c>
      <c r="E957" s="612" t="s">
        <v>1448</v>
      </c>
      <c r="F957" s="612" t="s">
        <v>1512</v>
      </c>
      <c r="G957" s="612" t="s">
        <v>1390</v>
      </c>
      <c r="H957" s="612"/>
      <c r="I957" s="612"/>
      <c r="J957" s="627" t="s">
        <v>1176</v>
      </c>
      <c r="K957" s="628" t="s">
        <v>1514</v>
      </c>
      <c r="L957" s="629" t="s">
        <v>4098</v>
      </c>
      <c r="M957" s="630" t="s">
        <v>1515</v>
      </c>
      <c r="N957" s="670"/>
      <c r="O957" s="629"/>
      <c r="P957" s="629"/>
      <c r="Q957" s="629"/>
      <c r="R957" s="631"/>
      <c r="S957" s="632" t="s">
        <v>1514</v>
      </c>
      <c r="T957" s="633" t="s">
        <v>1176</v>
      </c>
      <c r="U957" s="977" t="s">
        <v>1821</v>
      </c>
      <c r="V957" s="634" t="s">
        <v>4098</v>
      </c>
    </row>
    <row r="958" spans="2:22" outlineLevel="1">
      <c r="B958" s="612" t="s">
        <v>1380</v>
      </c>
      <c r="C958" s="612" t="s">
        <v>1429</v>
      </c>
      <c r="D958" s="612" t="s">
        <v>1431</v>
      </c>
      <c r="E958" s="612" t="s">
        <v>1448</v>
      </c>
      <c r="F958" s="612" t="s">
        <v>1516</v>
      </c>
      <c r="G958" s="612"/>
      <c r="H958" s="612"/>
      <c r="I958" s="612"/>
      <c r="J958" s="627" t="s">
        <v>1195</v>
      </c>
      <c r="K958" s="628" t="s">
        <v>1517</v>
      </c>
      <c r="L958" s="629" t="s">
        <v>4276</v>
      </c>
      <c r="M958" s="630" t="s">
        <v>1382</v>
      </c>
      <c r="N958" s="670"/>
      <c r="O958" s="629"/>
      <c r="P958" s="629"/>
      <c r="Q958" s="629"/>
      <c r="R958" s="631"/>
      <c r="S958" s="632" t="s">
        <v>1821</v>
      </c>
      <c r="T958" s="633" t="s">
        <v>1821</v>
      </c>
      <c r="U958" s="977" t="s">
        <v>1821</v>
      </c>
      <c r="V958" s="634" t="s">
        <v>1821</v>
      </c>
    </row>
    <row r="959" spans="2:22" outlineLevel="1">
      <c r="B959" s="612" t="s">
        <v>1380</v>
      </c>
      <c r="C959" s="612" t="s">
        <v>1429</v>
      </c>
      <c r="D959" s="612" t="s">
        <v>1431</v>
      </c>
      <c r="E959" s="612" t="s">
        <v>1448</v>
      </c>
      <c r="F959" s="612" t="s">
        <v>1516</v>
      </c>
      <c r="G959" s="612" t="s">
        <v>1390</v>
      </c>
      <c r="H959" s="612"/>
      <c r="I959" s="612"/>
      <c r="J959" s="627" t="s">
        <v>1191</v>
      </c>
      <c r="K959" s="628" t="s">
        <v>1518</v>
      </c>
      <c r="L959" s="629" t="s">
        <v>4289</v>
      </c>
      <c r="M959" s="630"/>
      <c r="N959" s="670"/>
      <c r="O959" s="629"/>
      <c r="P959" s="629"/>
      <c r="Q959" s="629"/>
      <c r="R959" s="631"/>
      <c r="S959" s="632" t="s">
        <v>1821</v>
      </c>
      <c r="T959" s="633" t="s">
        <v>1821</v>
      </c>
      <c r="U959" s="977" t="s">
        <v>1821</v>
      </c>
      <c r="V959" s="634" t="s">
        <v>1821</v>
      </c>
    </row>
    <row r="960" spans="2:22" outlineLevel="1">
      <c r="B960" s="612" t="s">
        <v>1380</v>
      </c>
      <c r="C960" s="612" t="s">
        <v>1429</v>
      </c>
      <c r="D960" s="612" t="s">
        <v>1431</v>
      </c>
      <c r="E960" s="612" t="s">
        <v>1448</v>
      </c>
      <c r="F960" s="612" t="s">
        <v>1516</v>
      </c>
      <c r="G960" s="612" t="s">
        <v>1450</v>
      </c>
      <c r="H960" s="612"/>
      <c r="I960" s="612"/>
      <c r="J960" s="627" t="s">
        <v>1195</v>
      </c>
      <c r="K960" s="628" t="s">
        <v>1519</v>
      </c>
      <c r="L960" s="629" t="s">
        <v>4290</v>
      </c>
      <c r="M960" s="630"/>
      <c r="N960" s="670"/>
      <c r="O960" s="629"/>
      <c r="P960" s="629"/>
      <c r="Q960" s="629"/>
      <c r="R960" s="631"/>
      <c r="S960" s="632" t="s">
        <v>1821</v>
      </c>
      <c r="T960" s="633" t="s">
        <v>1821</v>
      </c>
      <c r="U960" s="977" t="s">
        <v>1821</v>
      </c>
      <c r="V960" s="634" t="s">
        <v>1821</v>
      </c>
    </row>
    <row r="961" spans="2:22" outlineLevel="1">
      <c r="B961" s="612" t="s">
        <v>1380</v>
      </c>
      <c r="C961" s="612" t="s">
        <v>1429</v>
      </c>
      <c r="D961" s="612" t="s">
        <v>1431</v>
      </c>
      <c r="E961" s="612" t="s">
        <v>1448</v>
      </c>
      <c r="F961" s="612" t="s">
        <v>1516</v>
      </c>
      <c r="G961" s="612" t="s">
        <v>1450</v>
      </c>
      <c r="H961" s="639" t="s">
        <v>1452</v>
      </c>
      <c r="I961" s="612"/>
      <c r="J961" s="627" t="s">
        <v>1176</v>
      </c>
      <c r="K961" s="628" t="s">
        <v>1520</v>
      </c>
      <c r="L961" s="629" t="s">
        <v>4087</v>
      </c>
      <c r="M961" s="630" t="s">
        <v>1454</v>
      </c>
      <c r="N961" s="670"/>
      <c r="O961" s="629"/>
      <c r="P961" s="629"/>
      <c r="Q961" s="629"/>
      <c r="R961" s="631"/>
      <c r="S961" s="632" t="s">
        <v>1821</v>
      </c>
      <c r="T961" s="633" t="s">
        <v>1821</v>
      </c>
      <c r="U961" s="977" t="s">
        <v>1821</v>
      </c>
      <c r="V961" s="634" t="s">
        <v>1821</v>
      </c>
    </row>
    <row r="962" spans="2:22" outlineLevel="1">
      <c r="B962" s="612" t="s">
        <v>1380</v>
      </c>
      <c r="C962" s="612" t="s">
        <v>1429</v>
      </c>
      <c r="D962" s="612" t="s">
        <v>1431</v>
      </c>
      <c r="E962" s="612" t="s">
        <v>1448</v>
      </c>
      <c r="F962" s="612" t="s">
        <v>1516</v>
      </c>
      <c r="G962" s="612" t="s">
        <v>1455</v>
      </c>
      <c r="H962" s="612"/>
      <c r="I962" s="612"/>
      <c r="J962" s="627" t="s">
        <v>1191</v>
      </c>
      <c r="K962" s="628" t="s">
        <v>1521</v>
      </c>
      <c r="L962" s="629" t="s">
        <v>4291</v>
      </c>
      <c r="M962" s="630"/>
      <c r="N962" s="670"/>
      <c r="O962" s="629"/>
      <c r="P962" s="629"/>
      <c r="Q962" s="629"/>
      <c r="R962" s="631"/>
      <c r="S962" s="632" t="s">
        <v>1821</v>
      </c>
      <c r="T962" s="633" t="s">
        <v>1821</v>
      </c>
      <c r="U962" s="977" t="s">
        <v>1821</v>
      </c>
      <c r="V962" s="634" t="s">
        <v>1821</v>
      </c>
    </row>
    <row r="963" spans="2:22" outlineLevel="1">
      <c r="B963" s="612" t="s">
        <v>1380</v>
      </c>
      <c r="C963" s="612" t="s">
        <v>1429</v>
      </c>
      <c r="D963" s="612" t="s">
        <v>1431</v>
      </c>
      <c r="E963" s="612" t="s">
        <v>1448</v>
      </c>
      <c r="F963" s="612" t="s">
        <v>1516</v>
      </c>
      <c r="G963" s="612" t="s">
        <v>1457</v>
      </c>
      <c r="H963" s="612"/>
      <c r="I963" s="612"/>
      <c r="J963" s="627" t="s">
        <v>1191</v>
      </c>
      <c r="K963" s="628" t="s">
        <v>1522</v>
      </c>
      <c r="L963" s="629" t="s">
        <v>4292</v>
      </c>
      <c r="M963" s="630"/>
      <c r="N963" s="670"/>
      <c r="O963" s="629"/>
      <c r="P963" s="629"/>
      <c r="Q963" s="629"/>
      <c r="R963" s="631"/>
      <c r="S963" s="632" t="s">
        <v>1821</v>
      </c>
      <c r="T963" s="633" t="s">
        <v>1821</v>
      </c>
      <c r="U963" s="977" t="s">
        <v>1821</v>
      </c>
      <c r="V963" s="634" t="s">
        <v>1821</v>
      </c>
    </row>
    <row r="964" spans="2:22" outlineLevel="1">
      <c r="B964" s="612" t="s">
        <v>1380</v>
      </c>
      <c r="C964" s="612" t="s">
        <v>1429</v>
      </c>
      <c r="D964" s="612" t="s">
        <v>1431</v>
      </c>
      <c r="E964" s="612" t="s">
        <v>1448</v>
      </c>
      <c r="F964" s="612" t="s">
        <v>1516</v>
      </c>
      <c r="G964" s="612" t="s">
        <v>1459</v>
      </c>
      <c r="H964" s="612"/>
      <c r="I964" s="612"/>
      <c r="J964" s="627" t="s">
        <v>1191</v>
      </c>
      <c r="K964" s="628" t="s">
        <v>1523</v>
      </c>
      <c r="L964" s="629" t="s">
        <v>4293</v>
      </c>
      <c r="M964" s="630"/>
      <c r="N964" s="670"/>
      <c r="O964" s="629"/>
      <c r="P964" s="629"/>
      <c r="Q964" s="629"/>
      <c r="R964" s="631"/>
      <c r="S964" s="632" t="s">
        <v>1821</v>
      </c>
      <c r="T964" s="633" t="s">
        <v>1821</v>
      </c>
      <c r="U964" s="977" t="s">
        <v>1821</v>
      </c>
      <c r="V964" s="634" t="s">
        <v>1821</v>
      </c>
    </row>
    <row r="965" spans="2:22" outlineLevel="1">
      <c r="B965" s="612" t="s">
        <v>1380</v>
      </c>
      <c r="C965" s="612" t="s">
        <v>1429</v>
      </c>
      <c r="D965" s="612" t="s">
        <v>1431</v>
      </c>
      <c r="E965" s="612" t="s">
        <v>1448</v>
      </c>
      <c r="F965" s="612" t="s">
        <v>1516</v>
      </c>
      <c r="G965" s="612" t="s">
        <v>1396</v>
      </c>
      <c r="H965" s="612"/>
      <c r="I965" s="612"/>
      <c r="J965" s="627" t="s">
        <v>1176</v>
      </c>
      <c r="K965" s="628" t="s">
        <v>1524</v>
      </c>
      <c r="L965" s="629" t="s">
        <v>4294</v>
      </c>
      <c r="M965" s="630"/>
      <c r="N965" s="670"/>
      <c r="O965" s="629"/>
      <c r="P965" s="629"/>
      <c r="Q965" s="629"/>
      <c r="R965" s="631"/>
      <c r="S965" s="632" t="s">
        <v>1821</v>
      </c>
      <c r="T965" s="633" t="s">
        <v>1821</v>
      </c>
      <c r="U965" s="977" t="s">
        <v>1821</v>
      </c>
      <c r="V965" s="634" t="s">
        <v>1821</v>
      </c>
    </row>
    <row r="966" spans="2:22" outlineLevel="1">
      <c r="B966" s="612" t="s">
        <v>1380</v>
      </c>
      <c r="C966" s="612" t="s">
        <v>1429</v>
      </c>
      <c r="D966" s="612" t="s">
        <v>1431</v>
      </c>
      <c r="E966" s="612" t="s">
        <v>1448</v>
      </c>
      <c r="F966" s="612" t="s">
        <v>1516</v>
      </c>
      <c r="G966" s="612" t="s">
        <v>1463</v>
      </c>
      <c r="H966" s="612"/>
      <c r="I966" s="612"/>
      <c r="J966" s="627" t="s">
        <v>1191</v>
      </c>
      <c r="K966" s="628" t="s">
        <v>1525</v>
      </c>
      <c r="L966" s="629" t="s">
        <v>4295</v>
      </c>
      <c r="M966" s="630"/>
      <c r="N966" s="670"/>
      <c r="O966" s="629"/>
      <c r="P966" s="629"/>
      <c r="Q966" s="629"/>
      <c r="R966" s="631"/>
      <c r="S966" s="632" t="s">
        <v>1821</v>
      </c>
      <c r="T966" s="633" t="s">
        <v>1821</v>
      </c>
      <c r="U966" s="977" t="s">
        <v>1821</v>
      </c>
      <c r="V966" s="634" t="s">
        <v>1821</v>
      </c>
    </row>
    <row r="967" spans="2:22" outlineLevel="1">
      <c r="B967" s="612" t="s">
        <v>1380</v>
      </c>
      <c r="C967" s="612" t="s">
        <v>1429</v>
      </c>
      <c r="D967" s="612" t="s">
        <v>1431</v>
      </c>
      <c r="E967" s="612" t="s">
        <v>1448</v>
      </c>
      <c r="F967" s="612" t="s">
        <v>1516</v>
      </c>
      <c r="G967" s="612" t="s">
        <v>1526</v>
      </c>
      <c r="H967" s="612"/>
      <c r="I967" s="612"/>
      <c r="J967" s="627" t="s">
        <v>1191</v>
      </c>
      <c r="K967" s="628" t="s">
        <v>1527</v>
      </c>
      <c r="L967" s="629" t="s">
        <v>4296</v>
      </c>
      <c r="M967" s="630"/>
      <c r="N967" s="670"/>
      <c r="O967" s="629"/>
      <c r="P967" s="629"/>
      <c r="Q967" s="629"/>
      <c r="R967" s="631"/>
      <c r="S967" s="632" t="s">
        <v>1821</v>
      </c>
      <c r="T967" s="633" t="s">
        <v>1821</v>
      </c>
      <c r="U967" s="977" t="s">
        <v>1821</v>
      </c>
      <c r="V967" s="634" t="s">
        <v>1821</v>
      </c>
    </row>
    <row r="968" spans="2:22" outlineLevel="1">
      <c r="B968" s="612" t="s">
        <v>1380</v>
      </c>
      <c r="C968" s="612" t="s">
        <v>1429</v>
      </c>
      <c r="D968" s="612" t="s">
        <v>1431</v>
      </c>
      <c r="E968" s="612" t="s">
        <v>1448</v>
      </c>
      <c r="F968" s="612" t="s">
        <v>1516</v>
      </c>
      <c r="G968" s="612" t="s">
        <v>1526</v>
      </c>
      <c r="H968" s="639" t="s">
        <v>1479</v>
      </c>
      <c r="I968" s="612"/>
      <c r="J968" s="627" t="s">
        <v>1176</v>
      </c>
      <c r="K968" s="628" t="s">
        <v>1528</v>
      </c>
      <c r="L968" s="629" t="s">
        <v>5154</v>
      </c>
      <c r="M968" s="630" t="s">
        <v>1481</v>
      </c>
      <c r="N968" s="670"/>
      <c r="O968" s="629"/>
      <c r="P968" s="629"/>
      <c r="Q968" s="629"/>
      <c r="R968" s="631"/>
      <c r="S968" s="632" t="s">
        <v>1821</v>
      </c>
      <c r="T968" s="633" t="s">
        <v>1821</v>
      </c>
      <c r="U968" s="977" t="s">
        <v>1821</v>
      </c>
      <c r="V968" s="634" t="s">
        <v>1821</v>
      </c>
    </row>
    <row r="969" spans="2:22" outlineLevel="1">
      <c r="B969" s="612" t="s">
        <v>1380</v>
      </c>
      <c r="C969" s="612" t="s">
        <v>1429</v>
      </c>
      <c r="D969" s="612" t="s">
        <v>1431</v>
      </c>
      <c r="E969" s="612" t="s">
        <v>1529</v>
      </c>
      <c r="F969" s="612"/>
      <c r="G969" s="612"/>
      <c r="H969" s="612"/>
      <c r="I969" s="612"/>
      <c r="J969" s="627" t="s">
        <v>1176</v>
      </c>
      <c r="K969" s="628" t="s">
        <v>1364</v>
      </c>
      <c r="L969" s="629" t="s">
        <v>4297</v>
      </c>
      <c r="M969" s="630" t="s">
        <v>1382</v>
      </c>
      <c r="N969" s="1119" t="s">
        <v>5612</v>
      </c>
      <c r="O969" s="629" t="s">
        <v>1176</v>
      </c>
      <c r="P969" s="629" t="s">
        <v>41</v>
      </c>
      <c r="Q969" s="629" t="s">
        <v>1382</v>
      </c>
      <c r="R969" s="781" t="s">
        <v>8526</v>
      </c>
      <c r="S969" s="632" t="s">
        <v>1364</v>
      </c>
      <c r="T969" s="633" t="s">
        <v>1176</v>
      </c>
      <c r="U969" s="977" t="s">
        <v>1176</v>
      </c>
      <c r="V969" s="634" t="s">
        <v>4297</v>
      </c>
    </row>
    <row r="970" spans="2:22" outlineLevel="1">
      <c r="B970" s="612" t="s">
        <v>1380</v>
      </c>
      <c r="C970" s="612" t="s">
        <v>1429</v>
      </c>
      <c r="D970" s="612" t="s">
        <v>1431</v>
      </c>
      <c r="E970" s="612" t="s">
        <v>1529</v>
      </c>
      <c r="F970" s="612" t="s">
        <v>2090</v>
      </c>
      <c r="G970" s="612"/>
      <c r="H970" s="612"/>
      <c r="I970" s="612"/>
      <c r="J970" s="627" t="s">
        <v>1191</v>
      </c>
      <c r="K970" s="628" t="s">
        <v>6406</v>
      </c>
      <c r="L970" s="629" t="s">
        <v>6460</v>
      </c>
      <c r="M970" s="630" t="s">
        <v>1382</v>
      </c>
      <c r="N970" s="670"/>
      <c r="O970" s="629"/>
      <c r="P970" s="629"/>
      <c r="Q970" s="629"/>
      <c r="R970" s="631"/>
      <c r="S970" s="632" t="s">
        <v>8642</v>
      </c>
      <c r="T970" s="633" t="s">
        <v>1191</v>
      </c>
      <c r="U970" s="977" t="s">
        <v>1821</v>
      </c>
      <c r="V970" s="634" t="s">
        <v>8645</v>
      </c>
    </row>
    <row r="971" spans="2:22" outlineLevel="1">
      <c r="B971" s="612" t="s">
        <v>1380</v>
      </c>
      <c r="C971" s="612" t="s">
        <v>1429</v>
      </c>
      <c r="D971" s="612" t="s">
        <v>1431</v>
      </c>
      <c r="E971" s="612" t="s">
        <v>1529</v>
      </c>
      <c r="F971" s="612" t="s">
        <v>2090</v>
      </c>
      <c r="G971" s="612" t="s">
        <v>2092</v>
      </c>
      <c r="H971" s="612"/>
      <c r="I971" s="612"/>
      <c r="J971" s="627" t="s">
        <v>1176</v>
      </c>
      <c r="K971" s="628" t="s">
        <v>6407</v>
      </c>
      <c r="L971" s="629" t="s">
        <v>6464</v>
      </c>
      <c r="M971" s="630" t="s">
        <v>2094</v>
      </c>
      <c r="N971" s="670"/>
      <c r="O971" s="629"/>
      <c r="P971" s="629"/>
      <c r="Q971" s="629"/>
      <c r="R971" s="631"/>
      <c r="S971" s="632" t="s">
        <v>8643</v>
      </c>
      <c r="T971" s="633" t="s">
        <v>1176</v>
      </c>
      <c r="U971" s="977" t="s">
        <v>1821</v>
      </c>
      <c r="V971" s="634" t="s">
        <v>8135</v>
      </c>
    </row>
    <row r="972" spans="2:22" outlineLevel="1">
      <c r="B972" s="612" t="s">
        <v>1380</v>
      </c>
      <c r="C972" s="612" t="s">
        <v>1429</v>
      </c>
      <c r="D972" s="612" t="s">
        <v>1431</v>
      </c>
      <c r="E972" s="612" t="s">
        <v>1529</v>
      </c>
      <c r="F972" s="612" t="s">
        <v>2090</v>
      </c>
      <c r="G972" s="612" t="s">
        <v>6458</v>
      </c>
      <c r="H972" s="612"/>
      <c r="I972" s="612"/>
      <c r="J972" s="627" t="s">
        <v>1191</v>
      </c>
      <c r="K972" s="628" t="s">
        <v>6408</v>
      </c>
      <c r="L972" s="629" t="s">
        <v>6461</v>
      </c>
      <c r="M972" s="630" t="s">
        <v>1382</v>
      </c>
      <c r="N972" s="670"/>
      <c r="O972" s="629"/>
      <c r="P972" s="629"/>
      <c r="Q972" s="629"/>
      <c r="R972" s="631"/>
      <c r="S972" s="632" t="s">
        <v>41</v>
      </c>
      <c r="T972" s="633" t="s">
        <v>1191</v>
      </c>
      <c r="U972" s="977" t="s">
        <v>1821</v>
      </c>
      <c r="V972" s="634" t="s">
        <v>835</v>
      </c>
    </row>
    <row r="973" spans="2:22" outlineLevel="1">
      <c r="B973" s="612" t="s">
        <v>1380</v>
      </c>
      <c r="C973" s="612" t="s">
        <v>1429</v>
      </c>
      <c r="D973" s="612" t="s">
        <v>1431</v>
      </c>
      <c r="E973" s="612" t="s">
        <v>1529</v>
      </c>
      <c r="F973" s="612" t="s">
        <v>2090</v>
      </c>
      <c r="G973" s="612" t="s">
        <v>6458</v>
      </c>
      <c r="H973" s="612" t="s">
        <v>1689</v>
      </c>
      <c r="I973" s="612"/>
      <c r="J973" s="627" t="s">
        <v>1191</v>
      </c>
      <c r="K973" s="628" t="s">
        <v>6409</v>
      </c>
      <c r="L973" s="629" t="s">
        <v>6462</v>
      </c>
      <c r="M973" s="630" t="s">
        <v>6459</v>
      </c>
      <c r="N973" s="670"/>
      <c r="O973" s="629"/>
      <c r="P973" s="629"/>
      <c r="Q973" s="629"/>
      <c r="R973" s="631"/>
      <c r="S973" s="632" t="s">
        <v>1821</v>
      </c>
      <c r="T973" s="633" t="s">
        <v>1821</v>
      </c>
      <c r="U973" s="977" t="s">
        <v>1821</v>
      </c>
      <c r="V973" s="634" t="s">
        <v>1821</v>
      </c>
    </row>
    <row r="974" spans="2:22" outlineLevel="1">
      <c r="B974" s="612" t="s">
        <v>1380</v>
      </c>
      <c r="C974" s="612" t="s">
        <v>1429</v>
      </c>
      <c r="D974" s="612" t="s">
        <v>1431</v>
      </c>
      <c r="E974" s="612" t="s">
        <v>1529</v>
      </c>
      <c r="F974" s="612" t="s">
        <v>2090</v>
      </c>
      <c r="G974" s="612" t="s">
        <v>6458</v>
      </c>
      <c r="H974" s="612" t="s">
        <v>1396</v>
      </c>
      <c r="I974" s="612"/>
      <c r="J974" s="627" t="s">
        <v>1191</v>
      </c>
      <c r="K974" s="628" t="s">
        <v>6410</v>
      </c>
      <c r="L974" s="629" t="s">
        <v>6463</v>
      </c>
      <c r="M974" s="630"/>
      <c r="N974" s="670"/>
      <c r="O974" s="629"/>
      <c r="P974" s="629"/>
      <c r="Q974" s="629"/>
      <c r="R974" s="631"/>
      <c r="S974" s="632" t="s">
        <v>8644</v>
      </c>
      <c r="T974" s="633" t="s">
        <v>1176</v>
      </c>
      <c r="U974" s="977" t="s">
        <v>1821</v>
      </c>
      <c r="V974" s="634" t="s">
        <v>8136</v>
      </c>
    </row>
    <row r="975" spans="2:22" outlineLevel="1">
      <c r="B975" s="612" t="s">
        <v>1380</v>
      </c>
      <c r="C975" s="612" t="s">
        <v>1429</v>
      </c>
      <c r="D975" s="612" t="s">
        <v>1431</v>
      </c>
      <c r="E975" s="612" t="s">
        <v>1529</v>
      </c>
      <c r="F975" s="612" t="s">
        <v>1530</v>
      </c>
      <c r="G975" s="612"/>
      <c r="H975" s="612"/>
      <c r="I975" s="612"/>
      <c r="J975" s="627" t="s">
        <v>1191</v>
      </c>
      <c r="K975" s="628" t="s">
        <v>1531</v>
      </c>
      <c r="L975" s="629" t="s">
        <v>5065</v>
      </c>
      <c r="M975" s="630" t="s">
        <v>1382</v>
      </c>
      <c r="N975" s="670"/>
      <c r="O975" s="629"/>
      <c r="P975" s="629"/>
      <c r="Q975" s="629"/>
      <c r="R975" s="631"/>
      <c r="S975" s="632" t="s">
        <v>7240</v>
      </c>
      <c r="T975" s="633" t="s">
        <v>1191</v>
      </c>
      <c r="U975" s="977" t="s">
        <v>1821</v>
      </c>
      <c r="V975" s="634" t="s">
        <v>7510</v>
      </c>
    </row>
    <row r="976" spans="2:22" outlineLevel="1">
      <c r="B976" s="612" t="s">
        <v>1380</v>
      </c>
      <c r="C976" s="612" t="s">
        <v>1429</v>
      </c>
      <c r="D976" s="612" t="s">
        <v>1431</v>
      </c>
      <c r="E976" s="612" t="s">
        <v>1529</v>
      </c>
      <c r="F976" s="612" t="s">
        <v>1530</v>
      </c>
      <c r="G976" s="612" t="s">
        <v>1532</v>
      </c>
      <c r="H976" s="612"/>
      <c r="I976" s="612"/>
      <c r="J976" s="627" t="s">
        <v>1191</v>
      </c>
      <c r="K976" s="628" t="s">
        <v>1533</v>
      </c>
      <c r="L976" s="629" t="s">
        <v>5006</v>
      </c>
      <c r="M976" s="630"/>
      <c r="N976" s="670"/>
      <c r="O976" s="629"/>
      <c r="P976" s="629"/>
      <c r="Q976" s="629"/>
      <c r="R976" s="631"/>
      <c r="S976" s="632" t="s">
        <v>7241</v>
      </c>
      <c r="T976" s="633" t="s">
        <v>1191</v>
      </c>
      <c r="U976" s="977" t="s">
        <v>1821</v>
      </c>
      <c r="V976" s="634" t="s">
        <v>7511</v>
      </c>
    </row>
    <row r="977" spans="2:22" outlineLevel="1">
      <c r="B977" s="612" t="s">
        <v>1380</v>
      </c>
      <c r="C977" s="612" t="s">
        <v>1429</v>
      </c>
      <c r="D977" s="612" t="s">
        <v>1431</v>
      </c>
      <c r="E977" s="612" t="s">
        <v>1529</v>
      </c>
      <c r="F977" s="612" t="s">
        <v>1530</v>
      </c>
      <c r="G977" s="612" t="s">
        <v>1434</v>
      </c>
      <c r="H977" s="612"/>
      <c r="I977" s="612"/>
      <c r="J977" s="627" t="s">
        <v>1191</v>
      </c>
      <c r="K977" s="628" t="s">
        <v>1534</v>
      </c>
      <c r="L977" s="629" t="s">
        <v>5063</v>
      </c>
      <c r="M977" s="630"/>
      <c r="N977" s="670"/>
      <c r="O977" s="629"/>
      <c r="P977" s="629"/>
      <c r="Q977" s="629"/>
      <c r="R977" s="631"/>
      <c r="S977" s="632" t="s">
        <v>7242</v>
      </c>
      <c r="T977" s="633" t="s">
        <v>1191</v>
      </c>
      <c r="U977" s="977" t="s">
        <v>1821</v>
      </c>
      <c r="V977" s="634" t="s">
        <v>5063</v>
      </c>
    </row>
    <row r="978" spans="2:22" outlineLevel="1">
      <c r="B978" s="612" t="s">
        <v>1380</v>
      </c>
      <c r="C978" s="612" t="s">
        <v>1429</v>
      </c>
      <c r="D978" s="612" t="s">
        <v>1431</v>
      </c>
      <c r="E978" s="612" t="s">
        <v>1529</v>
      </c>
      <c r="F978" s="612" t="s">
        <v>1530</v>
      </c>
      <c r="G978" s="612" t="s">
        <v>1535</v>
      </c>
      <c r="H978" s="612"/>
      <c r="I978" s="612"/>
      <c r="J978" s="627" t="s">
        <v>1191</v>
      </c>
      <c r="K978" s="628" t="s">
        <v>1536</v>
      </c>
      <c r="L978" s="629" t="s">
        <v>5007</v>
      </c>
      <c r="M978" s="630" t="s">
        <v>1382</v>
      </c>
      <c r="N978" s="670"/>
      <c r="O978" s="629"/>
      <c r="P978" s="629"/>
      <c r="Q978" s="629"/>
      <c r="R978" s="631"/>
      <c r="S978" s="632" t="s">
        <v>1821</v>
      </c>
      <c r="T978" s="633" t="s">
        <v>1821</v>
      </c>
      <c r="U978" s="977" t="s">
        <v>1821</v>
      </c>
      <c r="V978" s="634" t="s">
        <v>1821</v>
      </c>
    </row>
    <row r="979" spans="2:22" outlineLevel="1">
      <c r="B979" s="612" t="s">
        <v>1380</v>
      </c>
      <c r="C979" s="612" t="s">
        <v>1429</v>
      </c>
      <c r="D979" s="612" t="s">
        <v>1431</v>
      </c>
      <c r="E979" s="612" t="s">
        <v>1529</v>
      </c>
      <c r="F979" s="612" t="s">
        <v>1530</v>
      </c>
      <c r="G979" s="612" t="s">
        <v>1535</v>
      </c>
      <c r="H979" s="612" t="s">
        <v>1537</v>
      </c>
      <c r="I979" s="612"/>
      <c r="J979" s="627" t="s">
        <v>1176</v>
      </c>
      <c r="K979" s="628" t="s">
        <v>1538</v>
      </c>
      <c r="L979" s="629" t="s">
        <v>5008</v>
      </c>
      <c r="M979" s="630"/>
      <c r="N979" s="670"/>
      <c r="O979" s="629"/>
      <c r="P979" s="629"/>
      <c r="Q979" s="629"/>
      <c r="R979" s="631"/>
      <c r="S979" s="632" t="s">
        <v>1821</v>
      </c>
      <c r="T979" s="633" t="s">
        <v>1821</v>
      </c>
      <c r="U979" s="977" t="s">
        <v>1821</v>
      </c>
      <c r="V979" s="634" t="s">
        <v>1821</v>
      </c>
    </row>
    <row r="980" spans="2:22" outlineLevel="1">
      <c r="B980" s="612" t="s">
        <v>1380</v>
      </c>
      <c r="C980" s="612" t="s">
        <v>1429</v>
      </c>
      <c r="D980" s="612" t="s">
        <v>1431</v>
      </c>
      <c r="E980" s="612" t="s">
        <v>1529</v>
      </c>
      <c r="F980" s="612" t="s">
        <v>1530</v>
      </c>
      <c r="G980" s="612" t="s">
        <v>1535</v>
      </c>
      <c r="H980" s="612" t="s">
        <v>1537</v>
      </c>
      <c r="I980" s="639" t="s">
        <v>1402</v>
      </c>
      <c r="J980" s="627" t="s">
        <v>1176</v>
      </c>
      <c r="K980" s="628" t="s">
        <v>1539</v>
      </c>
      <c r="L980" s="629" t="s">
        <v>5009</v>
      </c>
      <c r="M980" s="630" t="s">
        <v>1404</v>
      </c>
      <c r="N980" s="670"/>
      <c r="O980" s="629"/>
      <c r="P980" s="629"/>
      <c r="Q980" s="629"/>
      <c r="R980" s="631"/>
      <c r="S980" s="632" t="s">
        <v>1821</v>
      </c>
      <c r="T980" s="633" t="s">
        <v>1821</v>
      </c>
      <c r="U980" s="977" t="s">
        <v>1821</v>
      </c>
      <c r="V980" s="634" t="s">
        <v>1821</v>
      </c>
    </row>
    <row r="981" spans="2:22" outlineLevel="1">
      <c r="B981" s="612" t="s">
        <v>1380</v>
      </c>
      <c r="C981" s="612" t="s">
        <v>1429</v>
      </c>
      <c r="D981" s="612" t="s">
        <v>1431</v>
      </c>
      <c r="E981" s="612" t="s">
        <v>1529</v>
      </c>
      <c r="F981" s="612" t="s">
        <v>1540</v>
      </c>
      <c r="G981" s="612"/>
      <c r="H981" s="612"/>
      <c r="I981" s="612"/>
      <c r="J981" s="627" t="s">
        <v>1191</v>
      </c>
      <c r="K981" s="628" t="s">
        <v>1541</v>
      </c>
      <c r="L981" s="629" t="s">
        <v>5066</v>
      </c>
      <c r="M981" s="630" t="s">
        <v>1382</v>
      </c>
      <c r="N981" s="1119" t="s">
        <v>5613</v>
      </c>
      <c r="O981" s="629" t="s">
        <v>1191</v>
      </c>
      <c r="P981" s="629" t="s">
        <v>41</v>
      </c>
      <c r="Q981" s="629" t="s">
        <v>1382</v>
      </c>
      <c r="R981" s="782" t="s">
        <v>6034</v>
      </c>
      <c r="S981" s="632" t="s">
        <v>41</v>
      </c>
      <c r="T981" s="633" t="s">
        <v>1191</v>
      </c>
      <c r="U981" s="977" t="s">
        <v>1821</v>
      </c>
      <c r="V981" s="634" t="s">
        <v>1821</v>
      </c>
    </row>
    <row r="982" spans="2:22" outlineLevel="1">
      <c r="B982" s="612" t="s">
        <v>1380</v>
      </c>
      <c r="C982" s="612" t="s">
        <v>1429</v>
      </c>
      <c r="D982" s="612" t="s">
        <v>1431</v>
      </c>
      <c r="E982" s="612" t="s">
        <v>1529</v>
      </c>
      <c r="F982" s="612" t="s">
        <v>1540</v>
      </c>
      <c r="G982" s="612" t="s">
        <v>1532</v>
      </c>
      <c r="H982" s="612"/>
      <c r="I982" s="612"/>
      <c r="J982" s="627" t="s">
        <v>1191</v>
      </c>
      <c r="K982" s="628" t="s">
        <v>1542</v>
      </c>
      <c r="L982" s="629" t="s">
        <v>5010</v>
      </c>
      <c r="M982" s="630"/>
      <c r="N982" s="670" t="s">
        <v>3900</v>
      </c>
      <c r="O982" s="629" t="s">
        <v>1176</v>
      </c>
      <c r="P982" s="642" t="s">
        <v>6013</v>
      </c>
      <c r="Q982" s="629" t="s">
        <v>154</v>
      </c>
      <c r="R982" s="631" t="s">
        <v>6035</v>
      </c>
      <c r="S982" s="632" t="s">
        <v>7243</v>
      </c>
      <c r="T982" s="633" t="s">
        <v>1191</v>
      </c>
      <c r="U982" s="977" t="s">
        <v>1821</v>
      </c>
      <c r="V982" s="634" t="s">
        <v>7512</v>
      </c>
    </row>
    <row r="983" spans="2:22" outlineLevel="1">
      <c r="B983" s="612" t="s">
        <v>1380</v>
      </c>
      <c r="C983" s="612" t="s">
        <v>1429</v>
      </c>
      <c r="D983" s="612" t="s">
        <v>1431</v>
      </c>
      <c r="E983" s="612" t="s">
        <v>1529</v>
      </c>
      <c r="F983" s="612" t="s">
        <v>1540</v>
      </c>
      <c r="G983" s="612" t="s">
        <v>1434</v>
      </c>
      <c r="H983" s="612"/>
      <c r="I983" s="612"/>
      <c r="J983" s="627" t="s">
        <v>1191</v>
      </c>
      <c r="K983" s="628" t="s">
        <v>1543</v>
      </c>
      <c r="L983" s="629" t="s">
        <v>5011</v>
      </c>
      <c r="M983" s="630"/>
      <c r="N983" s="670"/>
      <c r="O983" s="629"/>
      <c r="P983" s="635"/>
      <c r="Q983" s="629"/>
      <c r="R983" s="631"/>
      <c r="S983" s="632" t="s">
        <v>1543</v>
      </c>
      <c r="T983" s="633" t="s">
        <v>1191</v>
      </c>
      <c r="U983" s="977" t="s">
        <v>1821</v>
      </c>
      <c r="V983" s="634" t="s">
        <v>7514</v>
      </c>
    </row>
    <row r="984" spans="2:22" outlineLevel="1">
      <c r="B984" s="612" t="s">
        <v>1380</v>
      </c>
      <c r="C984" s="612" t="s">
        <v>1429</v>
      </c>
      <c r="D984" s="612" t="s">
        <v>1431</v>
      </c>
      <c r="E984" s="612" t="s">
        <v>1529</v>
      </c>
      <c r="F984" s="612" t="s">
        <v>1540</v>
      </c>
      <c r="G984" s="612" t="s">
        <v>1535</v>
      </c>
      <c r="H984" s="612"/>
      <c r="I984" s="612"/>
      <c r="J984" s="627" t="s">
        <v>1191</v>
      </c>
      <c r="K984" s="628" t="s">
        <v>1544</v>
      </c>
      <c r="L984" s="629" t="s">
        <v>5012</v>
      </c>
      <c r="M984" s="630" t="s">
        <v>1382</v>
      </c>
      <c r="N984" s="1119" t="s">
        <v>8478</v>
      </c>
      <c r="O984" s="629" t="s">
        <v>1191</v>
      </c>
      <c r="P984" s="629" t="s">
        <v>41</v>
      </c>
      <c r="Q984" s="629" t="s">
        <v>1382</v>
      </c>
      <c r="R984" s="782" t="s">
        <v>8527</v>
      </c>
      <c r="S984" s="632" t="s">
        <v>41</v>
      </c>
      <c r="T984" s="633" t="s">
        <v>1191</v>
      </c>
      <c r="U984" s="977" t="s">
        <v>1821</v>
      </c>
      <c r="V984" s="634" t="s">
        <v>1821</v>
      </c>
    </row>
    <row r="985" spans="2:22" outlineLevel="1">
      <c r="B985" s="612" t="s">
        <v>1380</v>
      </c>
      <c r="C985" s="612" t="s">
        <v>1429</v>
      </c>
      <c r="D985" s="612" t="s">
        <v>1431</v>
      </c>
      <c r="E985" s="612" t="s">
        <v>1529</v>
      </c>
      <c r="F985" s="612" t="s">
        <v>1540</v>
      </c>
      <c r="G985" s="612" t="s">
        <v>1535</v>
      </c>
      <c r="H985" s="612" t="s">
        <v>1537</v>
      </c>
      <c r="I985" s="612"/>
      <c r="J985" s="627" t="s">
        <v>1176</v>
      </c>
      <c r="K985" s="628" t="s">
        <v>1545</v>
      </c>
      <c r="L985" s="629" t="s">
        <v>5013</v>
      </c>
      <c r="M985" s="630"/>
      <c r="N985" s="670" t="s">
        <v>3902</v>
      </c>
      <c r="O985" s="629" t="s">
        <v>1176</v>
      </c>
      <c r="P985" s="666" t="s">
        <v>8459</v>
      </c>
      <c r="Q985" s="629" t="s">
        <v>5357</v>
      </c>
      <c r="R985" s="695" t="s">
        <v>8480</v>
      </c>
      <c r="S985" s="632" t="s">
        <v>8635</v>
      </c>
      <c r="T985" s="633" t="s">
        <v>1176</v>
      </c>
      <c r="U985" s="977" t="s">
        <v>1821</v>
      </c>
      <c r="V985" s="634" t="s">
        <v>8636</v>
      </c>
    </row>
    <row r="986" spans="2:22" outlineLevel="1">
      <c r="B986" s="612" t="s">
        <v>1380</v>
      </c>
      <c r="C986" s="612" t="s">
        <v>1429</v>
      </c>
      <c r="D986" s="612" t="s">
        <v>1431</v>
      </c>
      <c r="E986" s="612" t="s">
        <v>1529</v>
      </c>
      <c r="F986" s="612" t="s">
        <v>1540</v>
      </c>
      <c r="G986" s="612" t="s">
        <v>1535</v>
      </c>
      <c r="H986" s="612" t="s">
        <v>1537</v>
      </c>
      <c r="I986" s="639" t="s">
        <v>1402</v>
      </c>
      <c r="J986" s="627" t="s">
        <v>1176</v>
      </c>
      <c r="K986" s="628" t="s">
        <v>1546</v>
      </c>
      <c r="L986" s="629" t="s">
        <v>5014</v>
      </c>
      <c r="M986" s="630" t="s">
        <v>1404</v>
      </c>
      <c r="N986" s="1120" t="s">
        <v>6494</v>
      </c>
      <c r="O986" s="629" t="s">
        <v>1176</v>
      </c>
      <c r="P986" s="629" t="s">
        <v>41</v>
      </c>
      <c r="Q986" s="640" t="s">
        <v>1405</v>
      </c>
      <c r="R986" s="631"/>
      <c r="S986" s="632" t="s">
        <v>8637</v>
      </c>
      <c r="T986" s="633" t="s">
        <v>1176</v>
      </c>
      <c r="U986" s="977" t="s">
        <v>1821</v>
      </c>
      <c r="V986" s="634" t="s">
        <v>8639</v>
      </c>
    </row>
    <row r="987" spans="2:22" outlineLevel="1">
      <c r="B987" s="612" t="s">
        <v>1380</v>
      </c>
      <c r="C987" s="612" t="s">
        <v>1429</v>
      </c>
      <c r="D987" s="612" t="s">
        <v>1431</v>
      </c>
      <c r="E987" s="612" t="s">
        <v>1529</v>
      </c>
      <c r="F987" s="612" t="s">
        <v>1547</v>
      </c>
      <c r="G987" s="612"/>
      <c r="H987" s="612"/>
      <c r="I987" s="612"/>
      <c r="J987" s="627" t="s">
        <v>1191</v>
      </c>
      <c r="K987" s="628" t="s">
        <v>1548</v>
      </c>
      <c r="L987" s="629" t="s">
        <v>5067</v>
      </c>
      <c r="M987" s="630" t="s">
        <v>1382</v>
      </c>
      <c r="N987" s="670"/>
      <c r="O987" s="629"/>
      <c r="P987" s="629"/>
      <c r="Q987" s="629"/>
      <c r="R987" s="631"/>
      <c r="S987" s="632" t="s">
        <v>1821</v>
      </c>
      <c r="T987" s="633" t="s">
        <v>1821</v>
      </c>
      <c r="U987" s="977" t="s">
        <v>1821</v>
      </c>
      <c r="V987" s="634" t="s">
        <v>1821</v>
      </c>
    </row>
    <row r="988" spans="2:22" outlineLevel="1">
      <c r="B988" s="612" t="s">
        <v>1380</v>
      </c>
      <c r="C988" s="612" t="s">
        <v>1429</v>
      </c>
      <c r="D988" s="612" t="s">
        <v>1431</v>
      </c>
      <c r="E988" s="612" t="s">
        <v>1529</v>
      </c>
      <c r="F988" s="612" t="s">
        <v>1547</v>
      </c>
      <c r="G988" s="612" t="s">
        <v>1532</v>
      </c>
      <c r="H988" s="612"/>
      <c r="I988" s="612"/>
      <c r="J988" s="627" t="s">
        <v>1191</v>
      </c>
      <c r="K988" s="628" t="s">
        <v>1549</v>
      </c>
      <c r="L988" s="629" t="s">
        <v>5015</v>
      </c>
      <c r="M988" s="630"/>
      <c r="N988" s="670"/>
      <c r="O988" s="629"/>
      <c r="P988" s="629"/>
      <c r="Q988" s="629"/>
      <c r="R988" s="631"/>
      <c r="S988" s="632" t="s">
        <v>1821</v>
      </c>
      <c r="T988" s="633" t="s">
        <v>1821</v>
      </c>
      <c r="U988" s="977" t="s">
        <v>1821</v>
      </c>
      <c r="V988" s="634" t="s">
        <v>1821</v>
      </c>
    </row>
    <row r="989" spans="2:22" outlineLevel="1">
      <c r="B989" s="612" t="s">
        <v>1380</v>
      </c>
      <c r="C989" s="612" t="s">
        <v>1429</v>
      </c>
      <c r="D989" s="612" t="s">
        <v>1431</v>
      </c>
      <c r="E989" s="612" t="s">
        <v>1529</v>
      </c>
      <c r="F989" s="612" t="s">
        <v>1547</v>
      </c>
      <c r="G989" s="612" t="s">
        <v>1434</v>
      </c>
      <c r="H989" s="612"/>
      <c r="I989" s="612"/>
      <c r="J989" s="627" t="s">
        <v>1191</v>
      </c>
      <c r="K989" s="628" t="s">
        <v>1550</v>
      </c>
      <c r="L989" s="629" t="s">
        <v>5070</v>
      </c>
      <c r="M989" s="630"/>
      <c r="N989" s="670"/>
      <c r="O989" s="629"/>
      <c r="P989" s="629"/>
      <c r="Q989" s="629"/>
      <c r="R989" s="631"/>
      <c r="S989" s="632" t="s">
        <v>1821</v>
      </c>
      <c r="T989" s="633" t="s">
        <v>1821</v>
      </c>
      <c r="U989" s="977" t="s">
        <v>1821</v>
      </c>
      <c r="V989" s="634" t="s">
        <v>1821</v>
      </c>
    </row>
    <row r="990" spans="2:22" outlineLevel="1">
      <c r="B990" s="612" t="s">
        <v>1380</v>
      </c>
      <c r="C990" s="612" t="s">
        <v>1429</v>
      </c>
      <c r="D990" s="612" t="s">
        <v>1431</v>
      </c>
      <c r="E990" s="612" t="s">
        <v>1529</v>
      </c>
      <c r="F990" s="612" t="s">
        <v>1547</v>
      </c>
      <c r="G990" s="612" t="s">
        <v>1535</v>
      </c>
      <c r="H990" s="612"/>
      <c r="I990" s="612"/>
      <c r="J990" s="627" t="s">
        <v>1191</v>
      </c>
      <c r="K990" s="628" t="s">
        <v>1551</v>
      </c>
      <c r="L990" s="629" t="s">
        <v>5016</v>
      </c>
      <c r="M990" s="630" t="s">
        <v>1382</v>
      </c>
      <c r="N990" s="670"/>
      <c r="O990" s="629"/>
      <c r="P990" s="629"/>
      <c r="Q990" s="629"/>
      <c r="R990" s="631"/>
      <c r="S990" s="632" t="s">
        <v>1821</v>
      </c>
      <c r="T990" s="633" t="s">
        <v>1821</v>
      </c>
      <c r="U990" s="977" t="s">
        <v>1821</v>
      </c>
      <c r="V990" s="634" t="s">
        <v>1821</v>
      </c>
    </row>
    <row r="991" spans="2:22" outlineLevel="1">
      <c r="B991" s="612" t="s">
        <v>1380</v>
      </c>
      <c r="C991" s="612" t="s">
        <v>1429</v>
      </c>
      <c r="D991" s="612" t="s">
        <v>1431</v>
      </c>
      <c r="E991" s="612" t="s">
        <v>1529</v>
      </c>
      <c r="F991" s="612" t="s">
        <v>1547</v>
      </c>
      <c r="G991" s="612" t="s">
        <v>1535</v>
      </c>
      <c r="H991" s="612" t="s">
        <v>1537</v>
      </c>
      <c r="I991" s="612"/>
      <c r="J991" s="627" t="s">
        <v>1176</v>
      </c>
      <c r="K991" s="628" t="s">
        <v>1552</v>
      </c>
      <c r="L991" s="629" t="s">
        <v>5017</v>
      </c>
      <c r="M991" s="630"/>
      <c r="N991" s="670"/>
      <c r="O991" s="629"/>
      <c r="P991" s="629"/>
      <c r="Q991" s="629"/>
      <c r="R991" s="631"/>
      <c r="S991" s="632" t="s">
        <v>1821</v>
      </c>
      <c r="T991" s="633" t="s">
        <v>1821</v>
      </c>
      <c r="U991" s="977" t="s">
        <v>1821</v>
      </c>
      <c r="V991" s="634" t="s">
        <v>1821</v>
      </c>
    </row>
    <row r="992" spans="2:22" outlineLevel="1">
      <c r="B992" s="612" t="s">
        <v>1380</v>
      </c>
      <c r="C992" s="612" t="s">
        <v>1429</v>
      </c>
      <c r="D992" s="612" t="s">
        <v>1431</v>
      </c>
      <c r="E992" s="612" t="s">
        <v>1529</v>
      </c>
      <c r="F992" s="612" t="s">
        <v>1547</v>
      </c>
      <c r="G992" s="612" t="s">
        <v>1535</v>
      </c>
      <c r="H992" s="612" t="s">
        <v>1537</v>
      </c>
      <c r="I992" s="639" t="s">
        <v>1402</v>
      </c>
      <c r="J992" s="627" t="s">
        <v>1176</v>
      </c>
      <c r="K992" s="628" t="s">
        <v>1553</v>
      </c>
      <c r="L992" s="629" t="s">
        <v>5018</v>
      </c>
      <c r="M992" s="630" t="s">
        <v>1404</v>
      </c>
      <c r="N992" s="670"/>
      <c r="O992" s="629"/>
      <c r="P992" s="629"/>
      <c r="Q992" s="629"/>
      <c r="R992" s="631"/>
      <c r="S992" s="632" t="s">
        <v>1821</v>
      </c>
      <c r="T992" s="633" t="s">
        <v>1821</v>
      </c>
      <c r="U992" s="977" t="s">
        <v>1821</v>
      </c>
      <c r="V992" s="634" t="s">
        <v>1821</v>
      </c>
    </row>
    <row r="993" spans="2:22" outlineLevel="1">
      <c r="B993" s="612" t="s">
        <v>1380</v>
      </c>
      <c r="C993" s="612" t="s">
        <v>1429</v>
      </c>
      <c r="D993" s="612" t="s">
        <v>1431</v>
      </c>
      <c r="E993" s="612" t="s">
        <v>1529</v>
      </c>
      <c r="F993" s="612" t="s">
        <v>1554</v>
      </c>
      <c r="G993" s="612"/>
      <c r="H993" s="612"/>
      <c r="I993" s="612"/>
      <c r="J993" s="627" t="s">
        <v>1191</v>
      </c>
      <c r="K993" s="628" t="s">
        <v>1555</v>
      </c>
      <c r="L993" s="629" t="s">
        <v>5064</v>
      </c>
      <c r="M993" s="630" t="s">
        <v>1382</v>
      </c>
      <c r="N993" s="670"/>
      <c r="O993" s="629"/>
      <c r="P993" s="629"/>
      <c r="Q993" s="629"/>
      <c r="R993" s="631"/>
      <c r="S993" s="632" t="s">
        <v>1821</v>
      </c>
      <c r="T993" s="633" t="s">
        <v>1821</v>
      </c>
      <c r="U993" s="977" t="s">
        <v>1821</v>
      </c>
      <c r="V993" s="634" t="s">
        <v>1821</v>
      </c>
    </row>
    <row r="994" spans="2:22" outlineLevel="1">
      <c r="B994" s="612" t="s">
        <v>1380</v>
      </c>
      <c r="C994" s="612" t="s">
        <v>1429</v>
      </c>
      <c r="D994" s="612" t="s">
        <v>1431</v>
      </c>
      <c r="E994" s="612" t="s">
        <v>1529</v>
      </c>
      <c r="F994" s="612" t="s">
        <v>1554</v>
      </c>
      <c r="G994" s="612" t="s">
        <v>1532</v>
      </c>
      <c r="H994" s="612"/>
      <c r="I994" s="612"/>
      <c r="J994" s="627" t="s">
        <v>1191</v>
      </c>
      <c r="K994" s="628" t="s">
        <v>1556</v>
      </c>
      <c r="L994" s="629" t="s">
        <v>4101</v>
      </c>
      <c r="M994" s="630"/>
      <c r="N994" s="670"/>
      <c r="O994" s="629"/>
      <c r="P994" s="629"/>
      <c r="Q994" s="629"/>
      <c r="R994" s="631"/>
      <c r="S994" s="632" t="s">
        <v>1821</v>
      </c>
      <c r="T994" s="633" t="s">
        <v>1821</v>
      </c>
      <c r="U994" s="977" t="s">
        <v>1821</v>
      </c>
      <c r="V994" s="634" t="s">
        <v>1821</v>
      </c>
    </row>
    <row r="995" spans="2:22" outlineLevel="1">
      <c r="B995" s="612" t="s">
        <v>1380</v>
      </c>
      <c r="C995" s="612" t="s">
        <v>1429</v>
      </c>
      <c r="D995" s="612" t="s">
        <v>1431</v>
      </c>
      <c r="E995" s="612" t="s">
        <v>1529</v>
      </c>
      <c r="F995" s="612" t="s">
        <v>1554</v>
      </c>
      <c r="G995" s="612" t="s">
        <v>1434</v>
      </c>
      <c r="H995" s="612"/>
      <c r="I995" s="612"/>
      <c r="J995" s="627" t="s">
        <v>1191</v>
      </c>
      <c r="K995" s="628" t="s">
        <v>1557</v>
      </c>
      <c r="L995" s="629" t="s">
        <v>5069</v>
      </c>
      <c r="M995" s="630"/>
      <c r="N995" s="670"/>
      <c r="O995" s="629"/>
      <c r="P995" s="629"/>
      <c r="Q995" s="629"/>
      <c r="R995" s="631"/>
      <c r="S995" s="632" t="s">
        <v>1821</v>
      </c>
      <c r="T995" s="633" t="s">
        <v>1821</v>
      </c>
      <c r="U995" s="977" t="s">
        <v>1821</v>
      </c>
      <c r="V995" s="634" t="s">
        <v>1821</v>
      </c>
    </row>
    <row r="996" spans="2:22" outlineLevel="1">
      <c r="B996" s="612" t="s">
        <v>1380</v>
      </c>
      <c r="C996" s="612" t="s">
        <v>1429</v>
      </c>
      <c r="D996" s="612" t="s">
        <v>1431</v>
      </c>
      <c r="E996" s="612" t="s">
        <v>1529</v>
      </c>
      <c r="F996" s="612" t="s">
        <v>1554</v>
      </c>
      <c r="G996" s="612" t="s">
        <v>1535</v>
      </c>
      <c r="H996" s="612"/>
      <c r="I996" s="612"/>
      <c r="J996" s="627" t="s">
        <v>1191</v>
      </c>
      <c r="K996" s="628" t="s">
        <v>1558</v>
      </c>
      <c r="L996" s="629" t="s">
        <v>4278</v>
      </c>
      <c r="M996" s="630" t="s">
        <v>1382</v>
      </c>
      <c r="N996" s="670"/>
      <c r="O996" s="629"/>
      <c r="P996" s="629"/>
      <c r="Q996" s="629"/>
      <c r="R996" s="631"/>
      <c r="S996" s="632" t="s">
        <v>1821</v>
      </c>
      <c r="T996" s="633" t="s">
        <v>1821</v>
      </c>
      <c r="U996" s="977" t="s">
        <v>1821</v>
      </c>
      <c r="V996" s="634" t="s">
        <v>1821</v>
      </c>
    </row>
    <row r="997" spans="2:22" outlineLevel="1">
      <c r="B997" s="612" t="s">
        <v>1380</v>
      </c>
      <c r="C997" s="612" t="s">
        <v>1429</v>
      </c>
      <c r="D997" s="612" t="s">
        <v>1431</v>
      </c>
      <c r="E997" s="612" t="s">
        <v>1529</v>
      </c>
      <c r="F997" s="612" t="s">
        <v>1554</v>
      </c>
      <c r="G997" s="612" t="s">
        <v>1535</v>
      </c>
      <c r="H997" s="612" t="s">
        <v>1537</v>
      </c>
      <c r="I997" s="612"/>
      <c r="J997" s="627" t="s">
        <v>1176</v>
      </c>
      <c r="K997" s="628" t="s">
        <v>1559</v>
      </c>
      <c r="L997" s="629" t="s">
        <v>4179</v>
      </c>
      <c r="M997" s="630"/>
      <c r="N997" s="670"/>
      <c r="O997" s="629"/>
      <c r="P997" s="629"/>
      <c r="Q997" s="629"/>
      <c r="R997" s="631"/>
      <c r="S997" s="632" t="s">
        <v>1821</v>
      </c>
      <c r="T997" s="633" t="s">
        <v>1821</v>
      </c>
      <c r="U997" s="977" t="s">
        <v>1821</v>
      </c>
      <c r="V997" s="634" t="s">
        <v>1821</v>
      </c>
    </row>
    <row r="998" spans="2:22" outlineLevel="1">
      <c r="B998" s="612" t="s">
        <v>1380</v>
      </c>
      <c r="C998" s="612" t="s">
        <v>1429</v>
      </c>
      <c r="D998" s="612" t="s">
        <v>1431</v>
      </c>
      <c r="E998" s="612" t="s">
        <v>1529</v>
      </c>
      <c r="F998" s="612" t="s">
        <v>1554</v>
      </c>
      <c r="G998" s="612" t="s">
        <v>1535</v>
      </c>
      <c r="H998" s="612" t="s">
        <v>1537</v>
      </c>
      <c r="I998" s="639" t="s">
        <v>1402</v>
      </c>
      <c r="J998" s="627" t="s">
        <v>1176</v>
      </c>
      <c r="K998" s="628" t="s">
        <v>1560</v>
      </c>
      <c r="L998" s="629" t="s">
        <v>5019</v>
      </c>
      <c r="M998" s="630" t="s">
        <v>1404</v>
      </c>
      <c r="N998" s="670"/>
      <c r="O998" s="629"/>
      <c r="P998" s="629"/>
      <c r="Q998" s="629"/>
      <c r="R998" s="631"/>
      <c r="S998" s="632" t="s">
        <v>1821</v>
      </c>
      <c r="T998" s="633" t="s">
        <v>1821</v>
      </c>
      <c r="U998" s="977" t="s">
        <v>1821</v>
      </c>
      <c r="V998" s="634" t="s">
        <v>1821</v>
      </c>
    </row>
    <row r="999" spans="2:22" outlineLevel="1">
      <c r="B999" s="612" t="s">
        <v>1380</v>
      </c>
      <c r="C999" s="612" t="s">
        <v>1429</v>
      </c>
      <c r="D999" s="612" t="s">
        <v>1431</v>
      </c>
      <c r="E999" s="612" t="s">
        <v>1529</v>
      </c>
      <c r="F999" s="612" t="s">
        <v>1561</v>
      </c>
      <c r="G999" s="612"/>
      <c r="H999" s="612"/>
      <c r="I999" s="612"/>
      <c r="J999" s="627" t="s">
        <v>1195</v>
      </c>
      <c r="K999" s="628" t="s">
        <v>1562</v>
      </c>
      <c r="L999" s="629" t="s">
        <v>5068</v>
      </c>
      <c r="M999" s="630" t="s">
        <v>1382</v>
      </c>
      <c r="N999" s="670"/>
      <c r="O999" s="629"/>
      <c r="P999" s="629"/>
      <c r="Q999" s="629"/>
      <c r="R999" s="631"/>
      <c r="S999" s="632" t="s">
        <v>1821</v>
      </c>
      <c r="T999" s="633" t="s">
        <v>1821</v>
      </c>
      <c r="U999" s="977" t="s">
        <v>1821</v>
      </c>
      <c r="V999" s="634" t="s">
        <v>1821</v>
      </c>
    </row>
    <row r="1000" spans="2:22" outlineLevel="1">
      <c r="B1000" s="612" t="s">
        <v>1380</v>
      </c>
      <c r="C1000" s="612" t="s">
        <v>1429</v>
      </c>
      <c r="D1000" s="612" t="s">
        <v>1431</v>
      </c>
      <c r="E1000" s="612" t="s">
        <v>1529</v>
      </c>
      <c r="F1000" s="612" t="s">
        <v>1561</v>
      </c>
      <c r="G1000" s="612" t="s">
        <v>1532</v>
      </c>
      <c r="H1000" s="612"/>
      <c r="I1000" s="612"/>
      <c r="J1000" s="627" t="s">
        <v>1176</v>
      </c>
      <c r="K1000" s="628" t="s">
        <v>1563</v>
      </c>
      <c r="L1000" s="629" t="s">
        <v>5020</v>
      </c>
      <c r="M1000" s="630"/>
      <c r="N1000" s="670"/>
      <c r="O1000" s="629"/>
      <c r="P1000" s="629"/>
      <c r="Q1000" s="629"/>
      <c r="R1000" s="631"/>
      <c r="S1000" s="632" t="s">
        <v>1821</v>
      </c>
      <c r="T1000" s="633" t="s">
        <v>1821</v>
      </c>
      <c r="U1000" s="977" t="s">
        <v>1821</v>
      </c>
      <c r="V1000" s="634" t="s">
        <v>1821</v>
      </c>
    </row>
    <row r="1001" spans="2:22" outlineLevel="1">
      <c r="B1001" s="612" t="s">
        <v>1380</v>
      </c>
      <c r="C1001" s="612" t="s">
        <v>1429</v>
      </c>
      <c r="D1001" s="612" t="s">
        <v>1431</v>
      </c>
      <c r="E1001" s="612" t="s">
        <v>1529</v>
      </c>
      <c r="F1001" s="612" t="s">
        <v>1561</v>
      </c>
      <c r="G1001" s="612" t="s">
        <v>1564</v>
      </c>
      <c r="H1001" s="612"/>
      <c r="I1001" s="612"/>
      <c r="J1001" s="627" t="s">
        <v>1191</v>
      </c>
      <c r="K1001" s="628" t="s">
        <v>1565</v>
      </c>
      <c r="L1001" s="629" t="s">
        <v>4102</v>
      </c>
      <c r="M1001" s="630"/>
      <c r="N1001" s="670"/>
      <c r="O1001" s="629"/>
      <c r="P1001" s="629"/>
      <c r="Q1001" s="629"/>
      <c r="R1001" s="631"/>
      <c r="S1001" s="632" t="s">
        <v>1821</v>
      </c>
      <c r="T1001" s="633" t="s">
        <v>1821</v>
      </c>
      <c r="U1001" s="977" t="s">
        <v>1821</v>
      </c>
      <c r="V1001" s="634" t="s">
        <v>1821</v>
      </c>
    </row>
    <row r="1002" spans="2:22" outlineLevel="1">
      <c r="B1002" s="612" t="s">
        <v>1380</v>
      </c>
      <c r="C1002" s="612" t="s">
        <v>1429</v>
      </c>
      <c r="D1002" s="612" t="s">
        <v>1431</v>
      </c>
      <c r="E1002" s="612" t="s">
        <v>1529</v>
      </c>
      <c r="F1002" s="612" t="s">
        <v>1561</v>
      </c>
      <c r="G1002" s="612" t="s">
        <v>1434</v>
      </c>
      <c r="H1002" s="612"/>
      <c r="I1002" s="612"/>
      <c r="J1002" s="627" t="s">
        <v>1191</v>
      </c>
      <c r="K1002" s="628" t="s">
        <v>1566</v>
      </c>
      <c r="L1002" s="629" t="s">
        <v>5071</v>
      </c>
      <c r="M1002" s="630"/>
      <c r="N1002" s="670"/>
      <c r="O1002" s="629"/>
      <c r="P1002" s="629"/>
      <c r="Q1002" s="629"/>
      <c r="R1002" s="631"/>
      <c r="S1002" s="632" t="s">
        <v>1821</v>
      </c>
      <c r="T1002" s="633" t="s">
        <v>1821</v>
      </c>
      <c r="U1002" s="977" t="s">
        <v>1821</v>
      </c>
      <c r="V1002" s="634" t="s">
        <v>1821</v>
      </c>
    </row>
    <row r="1003" spans="2:22" ht="36" outlineLevel="1">
      <c r="B1003" s="612" t="s">
        <v>1380</v>
      </c>
      <c r="C1003" s="612" t="s">
        <v>1429</v>
      </c>
      <c r="D1003" s="612" t="s">
        <v>1431</v>
      </c>
      <c r="E1003" s="612" t="s">
        <v>1529</v>
      </c>
      <c r="F1003" s="612" t="s">
        <v>1561</v>
      </c>
      <c r="G1003" s="612" t="s">
        <v>1398</v>
      </c>
      <c r="H1003" s="612"/>
      <c r="I1003" s="612"/>
      <c r="J1003" s="627" t="s">
        <v>1176</v>
      </c>
      <c r="K1003" s="628" t="s">
        <v>1567</v>
      </c>
      <c r="L1003" s="629" t="s">
        <v>5021</v>
      </c>
      <c r="M1003" s="631" t="s">
        <v>1568</v>
      </c>
      <c r="N1003" s="670"/>
      <c r="O1003" s="629"/>
      <c r="P1003" s="629"/>
      <c r="Q1003" s="629"/>
      <c r="R1003" s="631"/>
      <c r="S1003" s="632" t="s">
        <v>1821</v>
      </c>
      <c r="T1003" s="633" t="s">
        <v>1821</v>
      </c>
      <c r="U1003" s="977" t="s">
        <v>1821</v>
      </c>
      <c r="V1003" s="634" t="s">
        <v>1821</v>
      </c>
    </row>
    <row r="1004" spans="2:22" outlineLevel="1">
      <c r="B1004" s="612" t="s">
        <v>1380</v>
      </c>
      <c r="C1004" s="612" t="s">
        <v>1429</v>
      </c>
      <c r="D1004" s="612" t="s">
        <v>1431</v>
      </c>
      <c r="E1004" s="612" t="s">
        <v>1529</v>
      </c>
      <c r="F1004" s="612" t="s">
        <v>1561</v>
      </c>
      <c r="G1004" s="612" t="s">
        <v>1396</v>
      </c>
      <c r="H1004" s="612"/>
      <c r="I1004" s="612"/>
      <c r="J1004" s="627" t="s">
        <v>1191</v>
      </c>
      <c r="K1004" s="628" t="s">
        <v>1569</v>
      </c>
      <c r="L1004" s="629" t="s">
        <v>5022</v>
      </c>
      <c r="M1004" s="630"/>
      <c r="N1004" s="670"/>
      <c r="O1004" s="629"/>
      <c r="P1004" s="629"/>
      <c r="Q1004" s="629"/>
      <c r="R1004" s="631"/>
      <c r="S1004" s="632" t="s">
        <v>1821</v>
      </c>
      <c r="T1004" s="633" t="s">
        <v>1821</v>
      </c>
      <c r="U1004" s="977" t="s">
        <v>1821</v>
      </c>
      <c r="V1004" s="634" t="s">
        <v>1821</v>
      </c>
    </row>
    <row r="1005" spans="2:22" outlineLevel="1">
      <c r="B1005" s="612" t="s">
        <v>1380</v>
      </c>
      <c r="C1005" s="612" t="s">
        <v>1429</v>
      </c>
      <c r="D1005" s="612" t="s">
        <v>1431</v>
      </c>
      <c r="E1005" s="612" t="s">
        <v>1529</v>
      </c>
      <c r="F1005" s="612" t="s">
        <v>1561</v>
      </c>
      <c r="G1005" s="612" t="s">
        <v>1570</v>
      </c>
      <c r="H1005" s="612"/>
      <c r="I1005" s="612"/>
      <c r="J1005" s="627" t="s">
        <v>1191</v>
      </c>
      <c r="K1005" s="628" t="s">
        <v>1571</v>
      </c>
      <c r="L1005" s="629" t="s">
        <v>5023</v>
      </c>
      <c r="M1005" s="630"/>
      <c r="N1005" s="670"/>
      <c r="O1005" s="629"/>
      <c r="P1005" s="629"/>
      <c r="Q1005" s="629"/>
      <c r="R1005" s="631"/>
      <c r="S1005" s="632" t="s">
        <v>1821</v>
      </c>
      <c r="T1005" s="633" t="s">
        <v>1821</v>
      </c>
      <c r="U1005" s="977" t="s">
        <v>1821</v>
      </c>
      <c r="V1005" s="634" t="s">
        <v>1821</v>
      </c>
    </row>
    <row r="1006" spans="2:22" outlineLevel="1">
      <c r="B1006" s="612" t="s">
        <v>1380</v>
      </c>
      <c r="C1006" s="612" t="s">
        <v>1429</v>
      </c>
      <c r="D1006" s="612" t="s">
        <v>1431</v>
      </c>
      <c r="E1006" s="612" t="s">
        <v>1529</v>
      </c>
      <c r="F1006" s="612" t="s">
        <v>1561</v>
      </c>
      <c r="G1006" s="612" t="s">
        <v>1570</v>
      </c>
      <c r="H1006" s="639" t="s">
        <v>1572</v>
      </c>
      <c r="I1006" s="612"/>
      <c r="J1006" s="627" t="s">
        <v>1176</v>
      </c>
      <c r="K1006" s="628" t="s">
        <v>1573</v>
      </c>
      <c r="L1006" s="629" t="s">
        <v>5024</v>
      </c>
      <c r="M1006" s="630"/>
      <c r="N1006" s="670"/>
      <c r="O1006" s="629"/>
      <c r="P1006" s="629"/>
      <c r="Q1006" s="629"/>
      <c r="R1006" s="631"/>
      <c r="S1006" s="632" t="s">
        <v>1821</v>
      </c>
      <c r="T1006" s="633" t="s">
        <v>1821</v>
      </c>
      <c r="U1006" s="977" t="s">
        <v>1821</v>
      </c>
      <c r="V1006" s="634" t="s">
        <v>1821</v>
      </c>
    </row>
    <row r="1007" spans="2:22" outlineLevel="1">
      <c r="B1007" s="612" t="s">
        <v>1380</v>
      </c>
      <c r="C1007" s="612" t="s">
        <v>1429</v>
      </c>
      <c r="D1007" s="612" t="s">
        <v>1431</v>
      </c>
      <c r="E1007" s="612" t="s">
        <v>1529</v>
      </c>
      <c r="F1007" s="612" t="s">
        <v>1561</v>
      </c>
      <c r="G1007" s="612" t="s">
        <v>1570</v>
      </c>
      <c r="H1007" s="639" t="s">
        <v>1574</v>
      </c>
      <c r="I1007" s="612"/>
      <c r="J1007" s="627" t="s">
        <v>1176</v>
      </c>
      <c r="K1007" s="628" t="s">
        <v>1575</v>
      </c>
      <c r="L1007" s="629" t="s">
        <v>5025</v>
      </c>
      <c r="M1007" s="630"/>
      <c r="N1007" s="670"/>
      <c r="O1007" s="629"/>
      <c r="P1007" s="629"/>
      <c r="Q1007" s="629"/>
      <c r="R1007" s="631"/>
      <c r="S1007" s="632" t="s">
        <v>1821</v>
      </c>
      <c r="T1007" s="633" t="s">
        <v>1821</v>
      </c>
      <c r="U1007" s="977" t="s">
        <v>1821</v>
      </c>
      <c r="V1007" s="634" t="s">
        <v>1821</v>
      </c>
    </row>
    <row r="1008" spans="2:22" outlineLevel="1">
      <c r="B1008" s="612" t="s">
        <v>1380</v>
      </c>
      <c r="C1008" s="612" t="s">
        <v>1429</v>
      </c>
      <c r="D1008" s="612" t="s">
        <v>1431</v>
      </c>
      <c r="E1008" s="612" t="s">
        <v>1529</v>
      </c>
      <c r="F1008" s="612" t="s">
        <v>1561</v>
      </c>
      <c r="G1008" s="612" t="s">
        <v>1576</v>
      </c>
      <c r="H1008" s="612"/>
      <c r="I1008" s="612"/>
      <c r="J1008" s="627" t="s">
        <v>1191</v>
      </c>
      <c r="K1008" s="628" t="s">
        <v>1577</v>
      </c>
      <c r="L1008" s="629" t="s">
        <v>5029</v>
      </c>
      <c r="M1008" s="630"/>
      <c r="N1008" s="670"/>
      <c r="O1008" s="629"/>
      <c r="P1008" s="629"/>
      <c r="Q1008" s="629"/>
      <c r="R1008" s="631"/>
      <c r="S1008" s="632" t="s">
        <v>1821</v>
      </c>
      <c r="T1008" s="633" t="s">
        <v>1821</v>
      </c>
      <c r="U1008" s="977" t="s">
        <v>1821</v>
      </c>
      <c r="V1008" s="634" t="s">
        <v>1821</v>
      </c>
    </row>
    <row r="1009" spans="2:22" outlineLevel="1">
      <c r="B1009" s="612" t="s">
        <v>1380</v>
      </c>
      <c r="C1009" s="612" t="s">
        <v>1429</v>
      </c>
      <c r="D1009" s="612" t="s">
        <v>1431</v>
      </c>
      <c r="E1009" s="612" t="s">
        <v>1529</v>
      </c>
      <c r="F1009" s="612" t="s">
        <v>1561</v>
      </c>
      <c r="G1009" s="612" t="s">
        <v>1535</v>
      </c>
      <c r="H1009" s="612"/>
      <c r="I1009" s="612"/>
      <c r="J1009" s="627" t="s">
        <v>1191</v>
      </c>
      <c r="K1009" s="628" t="s">
        <v>1578</v>
      </c>
      <c r="L1009" s="629" t="s">
        <v>5026</v>
      </c>
      <c r="M1009" s="630" t="s">
        <v>1382</v>
      </c>
      <c r="N1009" s="670"/>
      <c r="O1009" s="629"/>
      <c r="P1009" s="629"/>
      <c r="Q1009" s="629"/>
      <c r="R1009" s="631"/>
      <c r="S1009" s="632" t="s">
        <v>1821</v>
      </c>
      <c r="T1009" s="633" t="s">
        <v>1821</v>
      </c>
      <c r="U1009" s="977" t="s">
        <v>1821</v>
      </c>
      <c r="V1009" s="634" t="s">
        <v>1821</v>
      </c>
    </row>
    <row r="1010" spans="2:22" outlineLevel="1">
      <c r="B1010" s="612" t="s">
        <v>1380</v>
      </c>
      <c r="C1010" s="612" t="s">
        <v>1429</v>
      </c>
      <c r="D1010" s="612" t="s">
        <v>1431</v>
      </c>
      <c r="E1010" s="612" t="s">
        <v>1529</v>
      </c>
      <c r="F1010" s="612" t="s">
        <v>1561</v>
      </c>
      <c r="G1010" s="612" t="s">
        <v>1535</v>
      </c>
      <c r="H1010" s="612" t="s">
        <v>1537</v>
      </c>
      <c r="I1010" s="612"/>
      <c r="J1010" s="627" t="s">
        <v>1176</v>
      </c>
      <c r="K1010" s="628" t="s">
        <v>1579</v>
      </c>
      <c r="L1010" s="629" t="s">
        <v>5027</v>
      </c>
      <c r="M1010" s="630"/>
      <c r="N1010" s="670"/>
      <c r="O1010" s="629"/>
      <c r="P1010" s="629"/>
      <c r="Q1010" s="629"/>
      <c r="R1010" s="631"/>
      <c r="S1010" s="632" t="s">
        <v>1821</v>
      </c>
      <c r="T1010" s="633" t="s">
        <v>1821</v>
      </c>
      <c r="U1010" s="977" t="s">
        <v>1821</v>
      </c>
      <c r="V1010" s="634" t="s">
        <v>1821</v>
      </c>
    </row>
    <row r="1011" spans="2:22" outlineLevel="1">
      <c r="B1011" s="612" t="s">
        <v>1380</v>
      </c>
      <c r="C1011" s="612" t="s">
        <v>1429</v>
      </c>
      <c r="D1011" s="612" t="s">
        <v>1431</v>
      </c>
      <c r="E1011" s="612" t="s">
        <v>1529</v>
      </c>
      <c r="F1011" s="612" t="s">
        <v>1561</v>
      </c>
      <c r="G1011" s="612" t="s">
        <v>1535</v>
      </c>
      <c r="H1011" s="612" t="s">
        <v>1537</v>
      </c>
      <c r="I1011" s="639" t="s">
        <v>1402</v>
      </c>
      <c r="J1011" s="627" t="s">
        <v>1176</v>
      </c>
      <c r="K1011" s="628" t="s">
        <v>1580</v>
      </c>
      <c r="L1011" s="629" t="s">
        <v>5028</v>
      </c>
      <c r="M1011" s="630" t="s">
        <v>1404</v>
      </c>
      <c r="N1011" s="670"/>
      <c r="O1011" s="629"/>
      <c r="P1011" s="629"/>
      <c r="Q1011" s="629"/>
      <c r="R1011" s="631"/>
      <c r="S1011" s="632" t="s">
        <v>1821</v>
      </c>
      <c r="T1011" s="633" t="s">
        <v>1821</v>
      </c>
      <c r="U1011" s="977" t="s">
        <v>1821</v>
      </c>
      <c r="V1011" s="634" t="s">
        <v>1821</v>
      </c>
    </row>
    <row r="1012" spans="2:22" outlineLevel="1">
      <c r="B1012" s="612" t="s">
        <v>1380</v>
      </c>
      <c r="C1012" s="612" t="s">
        <v>1429</v>
      </c>
      <c r="D1012" s="612" t="s">
        <v>1431</v>
      </c>
      <c r="E1012" s="612" t="s">
        <v>1529</v>
      </c>
      <c r="F1012" s="612" t="s">
        <v>1581</v>
      </c>
      <c r="G1012" s="612"/>
      <c r="H1012" s="612"/>
      <c r="I1012" s="612"/>
      <c r="J1012" s="627" t="s">
        <v>1191</v>
      </c>
      <c r="K1012" s="628" t="s">
        <v>1582</v>
      </c>
      <c r="L1012" s="629" t="s">
        <v>4327</v>
      </c>
      <c r="M1012" s="630" t="s">
        <v>1382</v>
      </c>
      <c r="N1012" s="1119" t="s">
        <v>5645</v>
      </c>
      <c r="O1012" s="629" t="s">
        <v>1176</v>
      </c>
      <c r="P1012" s="629" t="s">
        <v>41</v>
      </c>
      <c r="Q1012" s="629" t="s">
        <v>1382</v>
      </c>
      <c r="R1012" s="781" t="s">
        <v>8528</v>
      </c>
      <c r="S1012" s="632" t="s">
        <v>41</v>
      </c>
      <c r="T1012" s="633" t="s">
        <v>1191</v>
      </c>
      <c r="U1012" s="977" t="s">
        <v>1191</v>
      </c>
      <c r="V1012" s="634" t="s">
        <v>1821</v>
      </c>
    </row>
    <row r="1013" spans="2:22" ht="36" outlineLevel="1">
      <c r="B1013" s="612" t="s">
        <v>1380</v>
      </c>
      <c r="C1013" s="612" t="s">
        <v>1429</v>
      </c>
      <c r="D1013" s="612" t="s">
        <v>1431</v>
      </c>
      <c r="E1013" s="612" t="s">
        <v>1529</v>
      </c>
      <c r="F1013" s="612" t="s">
        <v>1581</v>
      </c>
      <c r="G1013" s="612" t="s">
        <v>1583</v>
      </c>
      <c r="H1013" s="612"/>
      <c r="I1013" s="612"/>
      <c r="J1013" s="627" t="s">
        <v>1176</v>
      </c>
      <c r="K1013" s="628" t="s">
        <v>1370</v>
      </c>
      <c r="L1013" s="629" t="s">
        <v>4106</v>
      </c>
      <c r="M1013" s="630"/>
      <c r="N1013" s="670" t="s">
        <v>5374</v>
      </c>
      <c r="O1013" s="629" t="s">
        <v>1176</v>
      </c>
      <c r="P1013" s="637" t="s">
        <v>6009</v>
      </c>
      <c r="Q1013" s="629" t="s">
        <v>5750</v>
      </c>
      <c r="R1013" s="631" t="s">
        <v>6036</v>
      </c>
      <c r="S1013" s="632" t="s">
        <v>1370</v>
      </c>
      <c r="T1013" s="633" t="s">
        <v>1176</v>
      </c>
      <c r="U1013" s="977" t="s">
        <v>1176</v>
      </c>
      <c r="V1013" s="634" t="s">
        <v>4106</v>
      </c>
    </row>
    <row r="1014" spans="2:22" outlineLevel="1">
      <c r="B1014" s="612" t="s">
        <v>1380</v>
      </c>
      <c r="C1014" s="612" t="s">
        <v>1429</v>
      </c>
      <c r="D1014" s="612" t="s">
        <v>1431</v>
      </c>
      <c r="E1014" s="612" t="s">
        <v>1529</v>
      </c>
      <c r="F1014" s="612" t="s">
        <v>1581</v>
      </c>
      <c r="G1014" s="612" t="s">
        <v>1584</v>
      </c>
      <c r="H1014" s="612"/>
      <c r="I1014" s="612"/>
      <c r="J1014" s="627" t="s">
        <v>1191</v>
      </c>
      <c r="K1014" s="628" t="s">
        <v>1585</v>
      </c>
      <c r="L1014" s="629" t="s">
        <v>4107</v>
      </c>
      <c r="M1014" s="630"/>
      <c r="N1014" s="670"/>
      <c r="O1014" s="629"/>
      <c r="P1014" s="629"/>
      <c r="Q1014" s="629"/>
      <c r="R1014" s="631"/>
      <c r="S1014" s="632" t="s">
        <v>41</v>
      </c>
      <c r="T1014" s="633" t="s">
        <v>1191</v>
      </c>
      <c r="U1014" s="977"/>
      <c r="V1014" s="634" t="s">
        <v>1821</v>
      </c>
    </row>
    <row r="1015" spans="2:22" outlineLevel="1">
      <c r="B1015" s="612" t="s">
        <v>1380</v>
      </c>
      <c r="C1015" s="612" t="s">
        <v>1429</v>
      </c>
      <c r="D1015" s="612" t="s">
        <v>1431</v>
      </c>
      <c r="E1015" s="612" t="s">
        <v>1529</v>
      </c>
      <c r="F1015" s="612" t="s">
        <v>1581</v>
      </c>
      <c r="G1015" s="612" t="s">
        <v>1584</v>
      </c>
      <c r="H1015" s="639" t="s">
        <v>1479</v>
      </c>
      <c r="I1015" s="612"/>
      <c r="J1015" s="627" t="s">
        <v>1191</v>
      </c>
      <c r="K1015" s="628" t="s">
        <v>1586</v>
      </c>
      <c r="L1015" s="629" t="s">
        <v>5152</v>
      </c>
      <c r="M1015" s="630" t="s">
        <v>1481</v>
      </c>
      <c r="N1015" s="670"/>
      <c r="O1015" s="629"/>
      <c r="P1015" s="629"/>
      <c r="Q1015" s="629"/>
      <c r="R1015" s="631"/>
      <c r="S1015" s="632" t="s">
        <v>41</v>
      </c>
      <c r="T1015" s="633" t="s">
        <v>1191</v>
      </c>
      <c r="U1015" s="977"/>
      <c r="V1015" s="634" t="s">
        <v>1821</v>
      </c>
    </row>
    <row r="1016" spans="2:22" outlineLevel="1">
      <c r="B1016" s="612" t="s">
        <v>1380</v>
      </c>
      <c r="C1016" s="612" t="s">
        <v>1429</v>
      </c>
      <c r="D1016" s="612" t="s">
        <v>1431</v>
      </c>
      <c r="E1016" s="612" t="s">
        <v>1529</v>
      </c>
      <c r="F1016" s="612" t="s">
        <v>1581</v>
      </c>
      <c r="G1016" s="612" t="s">
        <v>1587</v>
      </c>
      <c r="H1016" s="612"/>
      <c r="I1016" s="612"/>
      <c r="J1016" s="627" t="s">
        <v>1195</v>
      </c>
      <c r="K1016" s="628" t="s">
        <v>1588</v>
      </c>
      <c r="L1016" s="629" t="s">
        <v>4328</v>
      </c>
      <c r="M1016" s="630" t="s">
        <v>1382</v>
      </c>
      <c r="N1016" s="670"/>
      <c r="O1016" s="629"/>
      <c r="P1016" s="629"/>
      <c r="Q1016" s="629"/>
      <c r="R1016" s="641"/>
      <c r="S1016" s="632" t="s">
        <v>41</v>
      </c>
      <c r="T1016" s="633" t="s">
        <v>1195</v>
      </c>
      <c r="U1016" s="977" t="s">
        <v>1195</v>
      </c>
      <c r="V1016" s="634" t="s">
        <v>1821</v>
      </c>
    </row>
    <row r="1017" spans="2:22" outlineLevel="1">
      <c r="B1017" s="612" t="s">
        <v>1380</v>
      </c>
      <c r="C1017" s="612" t="s">
        <v>1429</v>
      </c>
      <c r="D1017" s="612" t="s">
        <v>1431</v>
      </c>
      <c r="E1017" s="612" t="s">
        <v>1529</v>
      </c>
      <c r="F1017" s="612" t="s">
        <v>1581</v>
      </c>
      <c r="G1017" s="612" t="s">
        <v>1587</v>
      </c>
      <c r="H1017" s="612" t="s">
        <v>1589</v>
      </c>
      <c r="I1017" s="612"/>
      <c r="J1017" s="627" t="s">
        <v>1176</v>
      </c>
      <c r="K1017" s="628" t="s">
        <v>1590</v>
      </c>
      <c r="L1017" s="629" t="s">
        <v>4329</v>
      </c>
      <c r="M1017" s="630" t="s">
        <v>1382</v>
      </c>
      <c r="N1017" s="670"/>
      <c r="O1017" s="629"/>
      <c r="P1017" s="629"/>
      <c r="Q1017" s="629"/>
      <c r="R1017" s="631"/>
      <c r="S1017" s="632" t="s">
        <v>41</v>
      </c>
      <c r="T1017" s="633" t="s">
        <v>1176</v>
      </c>
      <c r="U1017" s="977" t="s">
        <v>1176</v>
      </c>
      <c r="V1017" s="634" t="s">
        <v>1821</v>
      </c>
    </row>
    <row r="1018" spans="2:22" outlineLevel="1">
      <c r="B1018" s="612" t="s">
        <v>1380</v>
      </c>
      <c r="C1018" s="612" t="s">
        <v>1429</v>
      </c>
      <c r="D1018" s="612" t="s">
        <v>1431</v>
      </c>
      <c r="E1018" s="612" t="s">
        <v>1529</v>
      </c>
      <c r="F1018" s="612" t="s">
        <v>1581</v>
      </c>
      <c r="G1018" s="612" t="s">
        <v>1587</v>
      </c>
      <c r="H1018" s="612" t="s">
        <v>1589</v>
      </c>
      <c r="I1018" s="612" t="s">
        <v>1386</v>
      </c>
      <c r="J1018" s="627" t="s">
        <v>1176</v>
      </c>
      <c r="K1018" s="628" t="s">
        <v>1591</v>
      </c>
      <c r="L1018" s="629" t="s">
        <v>4298</v>
      </c>
      <c r="M1018" s="630"/>
      <c r="N1018" s="670"/>
      <c r="O1018" s="629"/>
      <c r="P1018" s="629"/>
      <c r="Q1018" s="629"/>
      <c r="R1018" s="631"/>
      <c r="S1018" s="632" t="s">
        <v>41</v>
      </c>
      <c r="T1018" s="633" t="s">
        <v>1176</v>
      </c>
      <c r="U1018" s="977" t="s">
        <v>1176</v>
      </c>
      <c r="V1018" s="634" t="s">
        <v>1821</v>
      </c>
    </row>
    <row r="1019" spans="2:22" outlineLevel="1">
      <c r="B1019" s="612" t="s">
        <v>1380</v>
      </c>
      <c r="C1019" s="612" t="s">
        <v>1429</v>
      </c>
      <c r="D1019" s="612" t="s">
        <v>1431</v>
      </c>
      <c r="E1019" s="612" t="s">
        <v>1529</v>
      </c>
      <c r="F1019" s="612" t="s">
        <v>1581</v>
      </c>
      <c r="G1019" s="612" t="s">
        <v>1587</v>
      </c>
      <c r="H1019" s="612" t="s">
        <v>1592</v>
      </c>
      <c r="I1019" s="612"/>
      <c r="J1019" s="627" t="s">
        <v>1191</v>
      </c>
      <c r="K1019" s="628" t="s">
        <v>1593</v>
      </c>
      <c r="L1019" s="629" t="s">
        <v>4108</v>
      </c>
      <c r="M1019" s="630"/>
      <c r="N1019" s="670"/>
      <c r="O1019" s="629"/>
      <c r="P1019" s="629"/>
      <c r="Q1019" s="629"/>
      <c r="R1019" s="631"/>
      <c r="S1019" s="632" t="s">
        <v>1821</v>
      </c>
      <c r="T1019" s="633" t="s">
        <v>1821</v>
      </c>
      <c r="U1019" s="977" t="s">
        <v>1821</v>
      </c>
      <c r="V1019" s="634" t="s">
        <v>1821</v>
      </c>
    </row>
    <row r="1020" spans="2:22" outlineLevel="1">
      <c r="B1020" s="612" t="s">
        <v>1380</v>
      </c>
      <c r="C1020" s="612" t="s">
        <v>1429</v>
      </c>
      <c r="D1020" s="612" t="s">
        <v>1431</v>
      </c>
      <c r="E1020" s="612" t="s">
        <v>1529</v>
      </c>
      <c r="F1020" s="612" t="s">
        <v>1581</v>
      </c>
      <c r="G1020" s="612" t="s">
        <v>1587</v>
      </c>
      <c r="H1020" s="612" t="s">
        <v>1594</v>
      </c>
      <c r="I1020" s="612"/>
      <c r="J1020" s="627" t="s">
        <v>1191</v>
      </c>
      <c r="K1020" s="628" t="s">
        <v>1595</v>
      </c>
      <c r="L1020" s="629" t="s">
        <v>4109</v>
      </c>
      <c r="M1020" s="630"/>
      <c r="N1020" s="670"/>
      <c r="O1020" s="629"/>
      <c r="P1020" s="629"/>
      <c r="Q1020" s="629"/>
      <c r="R1020" s="631"/>
      <c r="S1020" s="632" t="s">
        <v>1821</v>
      </c>
      <c r="T1020" s="633" t="s">
        <v>1821</v>
      </c>
      <c r="U1020" s="977" t="s">
        <v>1821</v>
      </c>
      <c r="V1020" s="634" t="s">
        <v>1821</v>
      </c>
    </row>
    <row r="1021" spans="2:22" outlineLevel="1">
      <c r="B1021" s="612" t="s">
        <v>1380</v>
      </c>
      <c r="C1021" s="612" t="s">
        <v>1429</v>
      </c>
      <c r="D1021" s="612" t="s">
        <v>1431</v>
      </c>
      <c r="E1021" s="612" t="s">
        <v>1529</v>
      </c>
      <c r="F1021" s="612" t="s">
        <v>1581</v>
      </c>
      <c r="G1021" s="612" t="s">
        <v>1587</v>
      </c>
      <c r="H1021" s="612" t="s">
        <v>1596</v>
      </c>
      <c r="I1021" s="612"/>
      <c r="J1021" s="627" t="s">
        <v>1176</v>
      </c>
      <c r="K1021" s="628" t="s">
        <v>1368</v>
      </c>
      <c r="L1021" s="629" t="s">
        <v>4110</v>
      </c>
      <c r="M1021" s="630"/>
      <c r="N1021" s="670"/>
      <c r="O1021" s="629"/>
      <c r="P1021" s="642"/>
      <c r="Q1021" s="629"/>
      <c r="R1021" s="631"/>
      <c r="S1021" s="632" t="s">
        <v>1368</v>
      </c>
      <c r="T1021" s="633" t="s">
        <v>1176</v>
      </c>
      <c r="U1021" s="977" t="s">
        <v>1176</v>
      </c>
      <c r="V1021" s="634" t="s">
        <v>4110</v>
      </c>
    </row>
    <row r="1022" spans="2:22" outlineLevel="1">
      <c r="B1022" s="612" t="s">
        <v>1380</v>
      </c>
      <c r="C1022" s="612" t="s">
        <v>1429</v>
      </c>
      <c r="D1022" s="612" t="s">
        <v>1431</v>
      </c>
      <c r="E1022" s="612" t="s">
        <v>1529</v>
      </c>
      <c r="F1022" s="612" t="s">
        <v>1581</v>
      </c>
      <c r="G1022" s="612" t="s">
        <v>1587</v>
      </c>
      <c r="H1022" s="612" t="s">
        <v>1597</v>
      </c>
      <c r="I1022" s="612"/>
      <c r="J1022" s="627" t="s">
        <v>1191</v>
      </c>
      <c r="K1022" s="628" t="s">
        <v>1598</v>
      </c>
      <c r="L1022" s="629" t="s">
        <v>4111</v>
      </c>
      <c r="M1022" s="630" t="s">
        <v>1599</v>
      </c>
      <c r="N1022" s="670"/>
      <c r="O1022" s="629"/>
      <c r="P1022" s="629"/>
      <c r="Q1022" s="629"/>
      <c r="R1022" s="631"/>
      <c r="S1022" s="632" t="s">
        <v>8655</v>
      </c>
      <c r="T1022" s="633" t="s">
        <v>1191</v>
      </c>
      <c r="U1022" s="977" t="s">
        <v>1821</v>
      </c>
      <c r="V1022" s="634" t="s">
        <v>8658</v>
      </c>
    </row>
    <row r="1023" spans="2:22" outlineLevel="1">
      <c r="B1023" s="612" t="s">
        <v>1380</v>
      </c>
      <c r="C1023" s="612" t="s">
        <v>1429</v>
      </c>
      <c r="D1023" s="612" t="s">
        <v>1431</v>
      </c>
      <c r="E1023" s="612" t="s">
        <v>1529</v>
      </c>
      <c r="F1023" s="612" t="s">
        <v>1581</v>
      </c>
      <c r="G1023" s="612" t="s">
        <v>1587</v>
      </c>
      <c r="H1023" s="612" t="s">
        <v>1600</v>
      </c>
      <c r="I1023" s="612"/>
      <c r="J1023" s="627" t="s">
        <v>1191</v>
      </c>
      <c r="K1023" s="628" t="s">
        <v>1601</v>
      </c>
      <c r="L1023" s="629" t="s">
        <v>4112</v>
      </c>
      <c r="M1023" s="630"/>
      <c r="N1023" s="670"/>
      <c r="O1023" s="629"/>
      <c r="P1023" s="629"/>
      <c r="Q1023" s="629"/>
      <c r="R1023" s="631"/>
      <c r="S1023" s="632" t="s">
        <v>8656</v>
      </c>
      <c r="T1023" s="633" t="s">
        <v>1191</v>
      </c>
      <c r="U1023" s="977" t="s">
        <v>1821</v>
      </c>
      <c r="V1023" s="634" t="s">
        <v>8657</v>
      </c>
    </row>
    <row r="1024" spans="2:22" outlineLevel="1">
      <c r="B1024" s="612" t="s">
        <v>1380</v>
      </c>
      <c r="C1024" s="612" t="s">
        <v>1429</v>
      </c>
      <c r="D1024" s="612" t="s">
        <v>1431</v>
      </c>
      <c r="E1024" s="612" t="s">
        <v>1529</v>
      </c>
      <c r="F1024" s="612" t="s">
        <v>1581</v>
      </c>
      <c r="G1024" s="612" t="s">
        <v>1587</v>
      </c>
      <c r="H1024" s="612"/>
      <c r="I1024" s="612"/>
      <c r="J1024" s="627" t="s">
        <v>1195</v>
      </c>
      <c r="K1024" s="628" t="s">
        <v>6342</v>
      </c>
      <c r="L1024" s="629" t="s">
        <v>4330</v>
      </c>
      <c r="M1024" s="630" t="s">
        <v>1382</v>
      </c>
      <c r="N1024" s="670"/>
      <c r="O1024" s="629"/>
      <c r="P1024" s="629"/>
      <c r="Q1024" s="629"/>
      <c r="R1024" s="641"/>
      <c r="S1024" s="632" t="s">
        <v>1821</v>
      </c>
      <c r="T1024" s="633" t="s">
        <v>1821</v>
      </c>
      <c r="U1024" s="977" t="s">
        <v>1821</v>
      </c>
      <c r="V1024" s="634" t="s">
        <v>1821</v>
      </c>
    </row>
    <row r="1025" spans="2:22" outlineLevel="1">
      <c r="B1025" s="612" t="s">
        <v>1380</v>
      </c>
      <c r="C1025" s="612" t="s">
        <v>1429</v>
      </c>
      <c r="D1025" s="612" t="s">
        <v>1431</v>
      </c>
      <c r="E1025" s="612" t="s">
        <v>1529</v>
      </c>
      <c r="F1025" s="612" t="s">
        <v>1581</v>
      </c>
      <c r="G1025" s="612" t="s">
        <v>1587</v>
      </c>
      <c r="H1025" s="612" t="s">
        <v>1589</v>
      </c>
      <c r="I1025" s="612"/>
      <c r="J1025" s="627" t="s">
        <v>1176</v>
      </c>
      <c r="K1025" s="628" t="s">
        <v>6343</v>
      </c>
      <c r="L1025" s="629" t="s">
        <v>4331</v>
      </c>
      <c r="M1025" s="630" t="s">
        <v>1382</v>
      </c>
      <c r="N1025" s="670"/>
      <c r="O1025" s="629"/>
      <c r="P1025" s="629"/>
      <c r="Q1025" s="629"/>
      <c r="R1025" s="631"/>
      <c r="S1025" s="632" t="s">
        <v>1821</v>
      </c>
      <c r="T1025" s="633" t="s">
        <v>1821</v>
      </c>
      <c r="U1025" s="977" t="s">
        <v>1821</v>
      </c>
      <c r="V1025" s="634" t="s">
        <v>1821</v>
      </c>
    </row>
    <row r="1026" spans="2:22" outlineLevel="1">
      <c r="B1026" s="612" t="s">
        <v>1380</v>
      </c>
      <c r="C1026" s="612" t="s">
        <v>1429</v>
      </c>
      <c r="D1026" s="612" t="s">
        <v>1431</v>
      </c>
      <c r="E1026" s="612" t="s">
        <v>1529</v>
      </c>
      <c r="F1026" s="612" t="s">
        <v>1581</v>
      </c>
      <c r="G1026" s="612" t="s">
        <v>1587</v>
      </c>
      <c r="H1026" s="612" t="s">
        <v>1589</v>
      </c>
      <c r="I1026" s="612" t="s">
        <v>1386</v>
      </c>
      <c r="J1026" s="627" t="s">
        <v>1176</v>
      </c>
      <c r="K1026" s="628" t="s">
        <v>6344</v>
      </c>
      <c r="L1026" s="629" t="s">
        <v>4299</v>
      </c>
      <c r="M1026" s="630"/>
      <c r="N1026" s="670"/>
      <c r="O1026" s="629"/>
      <c r="P1026" s="629"/>
      <c r="Q1026" s="629"/>
      <c r="R1026" s="631"/>
      <c r="S1026" s="632" t="s">
        <v>1821</v>
      </c>
      <c r="T1026" s="633" t="s">
        <v>1821</v>
      </c>
      <c r="U1026" s="977" t="s">
        <v>1821</v>
      </c>
      <c r="V1026" s="634" t="s">
        <v>1821</v>
      </c>
    </row>
    <row r="1027" spans="2:22" outlineLevel="1">
      <c r="B1027" s="612" t="s">
        <v>1380</v>
      </c>
      <c r="C1027" s="612" t="s">
        <v>1429</v>
      </c>
      <c r="D1027" s="612" t="s">
        <v>1431</v>
      </c>
      <c r="E1027" s="612" t="s">
        <v>1529</v>
      </c>
      <c r="F1027" s="612" t="s">
        <v>1581</v>
      </c>
      <c r="G1027" s="612" t="s">
        <v>1587</v>
      </c>
      <c r="H1027" s="612" t="s">
        <v>1592</v>
      </c>
      <c r="I1027" s="612"/>
      <c r="J1027" s="627" t="s">
        <v>1191</v>
      </c>
      <c r="K1027" s="628" t="s">
        <v>1603</v>
      </c>
      <c r="L1027" s="629" t="s">
        <v>4113</v>
      </c>
      <c r="M1027" s="630"/>
      <c r="N1027" s="670"/>
      <c r="O1027" s="629"/>
      <c r="P1027" s="629"/>
      <c r="Q1027" s="629"/>
      <c r="R1027" s="631"/>
      <c r="S1027" s="632" t="s">
        <v>1821</v>
      </c>
      <c r="T1027" s="633" t="s">
        <v>1821</v>
      </c>
      <c r="U1027" s="977" t="s">
        <v>1821</v>
      </c>
      <c r="V1027" s="634" t="s">
        <v>1821</v>
      </c>
    </row>
    <row r="1028" spans="2:22" outlineLevel="1">
      <c r="B1028" s="612" t="s">
        <v>1380</v>
      </c>
      <c r="C1028" s="612" t="s">
        <v>1429</v>
      </c>
      <c r="D1028" s="612" t="s">
        <v>1431</v>
      </c>
      <c r="E1028" s="612" t="s">
        <v>1529</v>
      </c>
      <c r="F1028" s="612" t="s">
        <v>1581</v>
      </c>
      <c r="G1028" s="612" t="s">
        <v>1587</v>
      </c>
      <c r="H1028" s="612" t="s">
        <v>1594</v>
      </c>
      <c r="I1028" s="612"/>
      <c r="J1028" s="627" t="s">
        <v>1191</v>
      </c>
      <c r="K1028" s="628" t="s">
        <v>1604</v>
      </c>
      <c r="L1028" s="629" t="s">
        <v>4114</v>
      </c>
      <c r="M1028" s="630"/>
      <c r="N1028" s="670"/>
      <c r="O1028" s="629"/>
      <c r="P1028" s="629"/>
      <c r="Q1028" s="629"/>
      <c r="R1028" s="631"/>
      <c r="S1028" s="632" t="s">
        <v>1821</v>
      </c>
      <c r="T1028" s="633" t="s">
        <v>1821</v>
      </c>
      <c r="U1028" s="977" t="s">
        <v>1821</v>
      </c>
      <c r="V1028" s="634" t="s">
        <v>1821</v>
      </c>
    </row>
    <row r="1029" spans="2:22" outlineLevel="1">
      <c r="B1029" s="612" t="s">
        <v>1380</v>
      </c>
      <c r="C1029" s="612" t="s">
        <v>1429</v>
      </c>
      <c r="D1029" s="612" t="s">
        <v>1431</v>
      </c>
      <c r="E1029" s="612" t="s">
        <v>1529</v>
      </c>
      <c r="F1029" s="612" t="s">
        <v>1581</v>
      </c>
      <c r="G1029" s="612" t="s">
        <v>1587</v>
      </c>
      <c r="H1029" s="612" t="s">
        <v>1596</v>
      </c>
      <c r="I1029" s="612"/>
      <c r="J1029" s="627" t="s">
        <v>1176</v>
      </c>
      <c r="K1029" s="628" t="s">
        <v>1605</v>
      </c>
      <c r="L1029" s="629" t="s">
        <v>4300</v>
      </c>
      <c r="M1029" s="630"/>
      <c r="N1029" s="670"/>
      <c r="O1029" s="629"/>
      <c r="P1029" s="642"/>
      <c r="Q1029" s="629"/>
      <c r="R1029" s="631"/>
      <c r="S1029" s="632" t="s">
        <v>1821</v>
      </c>
      <c r="T1029" s="633" t="s">
        <v>1821</v>
      </c>
      <c r="U1029" s="977" t="s">
        <v>1821</v>
      </c>
      <c r="V1029" s="634" t="s">
        <v>1821</v>
      </c>
    </row>
    <row r="1030" spans="2:22" outlineLevel="1">
      <c r="B1030" s="612" t="s">
        <v>1380</v>
      </c>
      <c r="C1030" s="612" t="s">
        <v>1429</v>
      </c>
      <c r="D1030" s="612" t="s">
        <v>1431</v>
      </c>
      <c r="E1030" s="612" t="s">
        <v>1529</v>
      </c>
      <c r="F1030" s="612" t="s">
        <v>1581</v>
      </c>
      <c r="G1030" s="612" t="s">
        <v>1587</v>
      </c>
      <c r="H1030" s="612" t="s">
        <v>1597</v>
      </c>
      <c r="I1030" s="612"/>
      <c r="J1030" s="627" t="s">
        <v>1191</v>
      </c>
      <c r="K1030" s="628" t="s">
        <v>1606</v>
      </c>
      <c r="L1030" s="629" t="s">
        <v>4115</v>
      </c>
      <c r="M1030" s="630" t="s">
        <v>1607</v>
      </c>
      <c r="N1030" s="670"/>
      <c r="O1030" s="629"/>
      <c r="P1030" s="629"/>
      <c r="Q1030" s="629"/>
      <c r="R1030" s="631"/>
      <c r="S1030" s="632" t="s">
        <v>1821</v>
      </c>
      <c r="T1030" s="633" t="s">
        <v>1821</v>
      </c>
      <c r="U1030" s="977" t="s">
        <v>1821</v>
      </c>
      <c r="V1030" s="634" t="s">
        <v>1821</v>
      </c>
    </row>
    <row r="1031" spans="2:22" outlineLevel="1">
      <c r="B1031" s="612" t="s">
        <v>1380</v>
      </c>
      <c r="C1031" s="612" t="s">
        <v>1429</v>
      </c>
      <c r="D1031" s="612" t="s">
        <v>1431</v>
      </c>
      <c r="E1031" s="612" t="s">
        <v>1529</v>
      </c>
      <c r="F1031" s="612" t="s">
        <v>1581</v>
      </c>
      <c r="G1031" s="612" t="s">
        <v>1587</v>
      </c>
      <c r="H1031" s="612" t="s">
        <v>1600</v>
      </c>
      <c r="I1031" s="612"/>
      <c r="J1031" s="627" t="s">
        <v>1191</v>
      </c>
      <c r="K1031" s="628" t="s">
        <v>1608</v>
      </c>
      <c r="L1031" s="629" t="s">
        <v>4116</v>
      </c>
      <c r="M1031" s="630"/>
      <c r="N1031" s="670"/>
      <c r="O1031" s="629"/>
      <c r="P1031" s="629"/>
      <c r="Q1031" s="629"/>
      <c r="R1031" s="631"/>
      <c r="S1031" s="632" t="s">
        <v>1821</v>
      </c>
      <c r="T1031" s="633" t="s">
        <v>1821</v>
      </c>
      <c r="U1031" s="977" t="s">
        <v>1821</v>
      </c>
      <c r="V1031" s="634" t="s">
        <v>1821</v>
      </c>
    </row>
    <row r="1032" spans="2:22" outlineLevel="1">
      <c r="B1032" s="612" t="s">
        <v>1380</v>
      </c>
      <c r="C1032" s="612" t="s">
        <v>1429</v>
      </c>
      <c r="D1032" s="612" t="s">
        <v>1431</v>
      </c>
      <c r="E1032" s="612" t="s">
        <v>1529</v>
      </c>
      <c r="F1032" s="612" t="s">
        <v>1609</v>
      </c>
      <c r="G1032" s="612"/>
      <c r="H1032" s="612"/>
      <c r="I1032" s="612"/>
      <c r="J1032" s="627" t="s">
        <v>1176</v>
      </c>
      <c r="K1032" s="628" t="s">
        <v>1610</v>
      </c>
      <c r="L1032" s="629" t="s">
        <v>4332</v>
      </c>
      <c r="M1032" s="630" t="s">
        <v>1382</v>
      </c>
      <c r="N1032" s="1119" t="s">
        <v>5646</v>
      </c>
      <c r="O1032" s="629" t="s">
        <v>1176</v>
      </c>
      <c r="P1032" s="629" t="s">
        <v>41</v>
      </c>
      <c r="Q1032" s="629" t="s">
        <v>1382</v>
      </c>
      <c r="R1032" s="781" t="s">
        <v>8529</v>
      </c>
      <c r="S1032" s="632" t="s">
        <v>41</v>
      </c>
      <c r="T1032" s="633" t="s">
        <v>1176</v>
      </c>
      <c r="U1032" s="977" t="s">
        <v>1176</v>
      </c>
      <c r="V1032" s="634" t="s">
        <v>1821</v>
      </c>
    </row>
    <row r="1033" spans="2:22" ht="36" outlineLevel="1">
      <c r="B1033" s="612" t="s">
        <v>1380</v>
      </c>
      <c r="C1033" s="612" t="s">
        <v>1429</v>
      </c>
      <c r="D1033" s="612" t="s">
        <v>1431</v>
      </c>
      <c r="E1033" s="612" t="s">
        <v>1529</v>
      </c>
      <c r="F1033" s="612" t="s">
        <v>1609</v>
      </c>
      <c r="G1033" s="612" t="s">
        <v>1583</v>
      </c>
      <c r="H1033" s="612"/>
      <c r="I1033" s="612"/>
      <c r="J1033" s="627" t="s">
        <v>1176</v>
      </c>
      <c r="K1033" s="628" t="s">
        <v>1366</v>
      </c>
      <c r="L1033" s="629" t="s">
        <v>4117</v>
      </c>
      <c r="M1033" s="630"/>
      <c r="N1033" s="670" t="s">
        <v>5373</v>
      </c>
      <c r="O1033" s="629" t="s">
        <v>1176</v>
      </c>
      <c r="P1033" s="637" t="s">
        <v>6010</v>
      </c>
      <c r="Q1033" s="629" t="s">
        <v>5750</v>
      </c>
      <c r="R1033" s="631" t="s">
        <v>6037</v>
      </c>
      <c r="S1033" s="632" t="s">
        <v>1366</v>
      </c>
      <c r="T1033" s="633" t="s">
        <v>1176</v>
      </c>
      <c r="U1033" s="977" t="s">
        <v>1176</v>
      </c>
      <c r="V1033" s="634" t="s">
        <v>4117</v>
      </c>
    </row>
    <row r="1034" spans="2:22" outlineLevel="1">
      <c r="B1034" s="612" t="s">
        <v>1380</v>
      </c>
      <c r="C1034" s="612" t="s">
        <v>1429</v>
      </c>
      <c r="D1034" s="612" t="s">
        <v>1431</v>
      </c>
      <c r="E1034" s="612" t="s">
        <v>1529</v>
      </c>
      <c r="F1034" s="612" t="s">
        <v>1609</v>
      </c>
      <c r="G1034" s="612" t="s">
        <v>1584</v>
      </c>
      <c r="H1034" s="612"/>
      <c r="I1034" s="612"/>
      <c r="J1034" s="627" t="s">
        <v>1191</v>
      </c>
      <c r="K1034" s="628" t="s">
        <v>1611</v>
      </c>
      <c r="L1034" s="629" t="s">
        <v>4107</v>
      </c>
      <c r="M1034" s="630"/>
      <c r="N1034" s="670"/>
      <c r="O1034" s="629"/>
      <c r="P1034" s="629"/>
      <c r="Q1034" s="629"/>
      <c r="R1034" s="631"/>
      <c r="S1034" s="632" t="s">
        <v>1611</v>
      </c>
      <c r="T1034" s="633" t="s">
        <v>1191</v>
      </c>
      <c r="U1034" s="977"/>
      <c r="V1034" s="634" t="s">
        <v>4107</v>
      </c>
    </row>
    <row r="1035" spans="2:22" outlineLevel="1">
      <c r="B1035" s="612" t="s">
        <v>1380</v>
      </c>
      <c r="C1035" s="612" t="s">
        <v>1429</v>
      </c>
      <c r="D1035" s="612" t="s">
        <v>1431</v>
      </c>
      <c r="E1035" s="612" t="s">
        <v>1529</v>
      </c>
      <c r="F1035" s="612" t="s">
        <v>1609</v>
      </c>
      <c r="G1035" s="612" t="s">
        <v>1584</v>
      </c>
      <c r="H1035" s="639" t="s">
        <v>1479</v>
      </c>
      <c r="I1035" s="612"/>
      <c r="J1035" s="627" t="s">
        <v>1191</v>
      </c>
      <c r="K1035" s="628" t="s">
        <v>1612</v>
      </c>
      <c r="L1035" s="629" t="s">
        <v>5152</v>
      </c>
      <c r="M1035" s="630" t="s">
        <v>1481</v>
      </c>
      <c r="N1035" s="670"/>
      <c r="O1035" s="629"/>
      <c r="P1035" s="629"/>
      <c r="Q1035" s="629"/>
      <c r="R1035" s="631"/>
      <c r="S1035" s="632" t="s">
        <v>1612</v>
      </c>
      <c r="T1035" s="633" t="s">
        <v>1191</v>
      </c>
      <c r="U1035" s="977"/>
      <c r="V1035" s="634" t="s">
        <v>7513</v>
      </c>
    </row>
    <row r="1036" spans="2:22" outlineLevel="1">
      <c r="B1036" s="612" t="s">
        <v>1380</v>
      </c>
      <c r="C1036" s="612" t="s">
        <v>1429</v>
      </c>
      <c r="D1036" s="612" t="s">
        <v>1431</v>
      </c>
      <c r="E1036" s="612" t="s">
        <v>1529</v>
      </c>
      <c r="F1036" s="612" t="s">
        <v>1609</v>
      </c>
      <c r="G1036" s="612" t="s">
        <v>1613</v>
      </c>
      <c r="H1036" s="612"/>
      <c r="I1036" s="612"/>
      <c r="J1036" s="627" t="s">
        <v>1191</v>
      </c>
      <c r="K1036" s="628" t="s">
        <v>1614</v>
      </c>
      <c r="L1036" s="629" t="s">
        <v>4333</v>
      </c>
      <c r="M1036" s="630" t="s">
        <v>1382</v>
      </c>
      <c r="N1036" s="670"/>
      <c r="O1036" s="629"/>
      <c r="P1036" s="629"/>
      <c r="Q1036" s="629"/>
      <c r="R1036" s="631"/>
      <c r="S1036" s="632" t="s">
        <v>1821</v>
      </c>
      <c r="T1036" s="633" t="s">
        <v>1821</v>
      </c>
      <c r="U1036" s="977" t="s">
        <v>1821</v>
      </c>
      <c r="V1036" s="634" t="s">
        <v>1821</v>
      </c>
    </row>
    <row r="1037" spans="2:22" outlineLevel="1">
      <c r="B1037" s="612" t="s">
        <v>1380</v>
      </c>
      <c r="C1037" s="612" t="s">
        <v>1429</v>
      </c>
      <c r="D1037" s="612" t="s">
        <v>1431</v>
      </c>
      <c r="E1037" s="612" t="s">
        <v>1529</v>
      </c>
      <c r="F1037" s="612" t="s">
        <v>1609</v>
      </c>
      <c r="G1037" s="612" t="s">
        <v>1613</v>
      </c>
      <c r="H1037" s="612" t="s">
        <v>1615</v>
      </c>
      <c r="I1037" s="612"/>
      <c r="J1037" s="627" t="s">
        <v>1176</v>
      </c>
      <c r="K1037" s="628" t="s">
        <v>1616</v>
      </c>
      <c r="L1037" s="629" t="s">
        <v>4118</v>
      </c>
      <c r="M1037" s="630"/>
      <c r="N1037" s="670"/>
      <c r="O1037" s="629"/>
      <c r="P1037" s="629"/>
      <c r="Q1037" s="629"/>
      <c r="R1037" s="631"/>
      <c r="S1037" s="632" t="s">
        <v>1821</v>
      </c>
      <c r="T1037" s="633" t="s">
        <v>1821</v>
      </c>
      <c r="U1037" s="977" t="s">
        <v>1821</v>
      </c>
      <c r="V1037" s="634" t="s">
        <v>1821</v>
      </c>
    </row>
    <row r="1038" spans="2:22" outlineLevel="1">
      <c r="B1038" s="612" t="s">
        <v>1380</v>
      </c>
      <c r="C1038" s="612" t="s">
        <v>1429</v>
      </c>
      <c r="D1038" s="612" t="s">
        <v>1431</v>
      </c>
      <c r="E1038" s="612" t="s">
        <v>1529</v>
      </c>
      <c r="F1038" s="612" t="s">
        <v>1609</v>
      </c>
      <c r="G1038" s="612" t="s">
        <v>1613</v>
      </c>
      <c r="H1038" s="612" t="s">
        <v>1398</v>
      </c>
      <c r="I1038" s="612"/>
      <c r="J1038" s="627" t="s">
        <v>1176</v>
      </c>
      <c r="K1038" s="628" t="s">
        <v>1617</v>
      </c>
      <c r="L1038" s="629" t="s">
        <v>4119</v>
      </c>
      <c r="M1038" s="630" t="s">
        <v>1618</v>
      </c>
      <c r="N1038" s="670"/>
      <c r="O1038" s="629"/>
      <c r="P1038" s="629"/>
      <c r="Q1038" s="629"/>
      <c r="R1038" s="631"/>
      <c r="S1038" s="632" t="s">
        <v>1821</v>
      </c>
      <c r="T1038" s="633" t="s">
        <v>1821</v>
      </c>
      <c r="U1038" s="977" t="s">
        <v>1821</v>
      </c>
      <c r="V1038" s="634" t="s">
        <v>1821</v>
      </c>
    </row>
    <row r="1039" spans="2:22" outlineLevel="1">
      <c r="B1039" s="612" t="s">
        <v>1380</v>
      </c>
      <c r="C1039" s="612" t="s">
        <v>1429</v>
      </c>
      <c r="D1039" s="612" t="s">
        <v>1431</v>
      </c>
      <c r="E1039" s="612" t="s">
        <v>1529</v>
      </c>
      <c r="F1039" s="612" t="s">
        <v>1609</v>
      </c>
      <c r="G1039" s="612" t="s">
        <v>1613</v>
      </c>
      <c r="H1039" s="612" t="s">
        <v>1619</v>
      </c>
      <c r="I1039" s="612"/>
      <c r="J1039" s="627" t="s">
        <v>1191</v>
      </c>
      <c r="K1039" s="628" t="s">
        <v>1620</v>
      </c>
      <c r="L1039" s="629" t="s">
        <v>4120</v>
      </c>
      <c r="M1039" s="630"/>
      <c r="N1039" s="670"/>
      <c r="O1039" s="629"/>
      <c r="P1039" s="629"/>
      <c r="Q1039" s="629"/>
      <c r="R1039" s="631"/>
      <c r="S1039" s="632" t="s">
        <v>1821</v>
      </c>
      <c r="T1039" s="633" t="s">
        <v>1821</v>
      </c>
      <c r="U1039" s="977" t="s">
        <v>1821</v>
      </c>
      <c r="V1039" s="634" t="s">
        <v>1821</v>
      </c>
    </row>
    <row r="1040" spans="2:22" outlineLevel="1">
      <c r="B1040" s="612" t="s">
        <v>1380</v>
      </c>
      <c r="C1040" s="612" t="s">
        <v>1429</v>
      </c>
      <c r="D1040" s="612" t="s">
        <v>1431</v>
      </c>
      <c r="E1040" s="612" t="s">
        <v>1529</v>
      </c>
      <c r="F1040" s="612" t="s">
        <v>1609</v>
      </c>
      <c r="G1040" s="612" t="s">
        <v>1613</v>
      </c>
      <c r="H1040" s="612" t="s">
        <v>1621</v>
      </c>
      <c r="I1040" s="612"/>
      <c r="J1040" s="627" t="s">
        <v>1176</v>
      </c>
      <c r="K1040" s="628" t="s">
        <v>1622</v>
      </c>
      <c r="L1040" s="629" t="s">
        <v>4121</v>
      </c>
      <c r="M1040" s="630" t="s">
        <v>1284</v>
      </c>
      <c r="N1040" s="670"/>
      <c r="O1040" s="629"/>
      <c r="P1040" s="629"/>
      <c r="Q1040" s="629"/>
      <c r="R1040" s="631"/>
      <c r="S1040" s="632" t="s">
        <v>1821</v>
      </c>
      <c r="T1040" s="633" t="s">
        <v>1821</v>
      </c>
      <c r="U1040" s="977" t="s">
        <v>1821</v>
      </c>
      <c r="V1040" s="634" t="s">
        <v>1821</v>
      </c>
    </row>
    <row r="1041" spans="2:22" outlineLevel="1">
      <c r="B1041" s="612" t="s">
        <v>1380</v>
      </c>
      <c r="C1041" s="612" t="s">
        <v>1429</v>
      </c>
      <c r="D1041" s="612" t="s">
        <v>1431</v>
      </c>
      <c r="E1041" s="612" t="s">
        <v>1529</v>
      </c>
      <c r="F1041" s="612" t="s">
        <v>1609</v>
      </c>
      <c r="G1041" s="612" t="s">
        <v>1613</v>
      </c>
      <c r="H1041" s="612" t="s">
        <v>1623</v>
      </c>
      <c r="I1041" s="612"/>
      <c r="J1041" s="627" t="s">
        <v>1191</v>
      </c>
      <c r="K1041" s="628" t="s">
        <v>1624</v>
      </c>
      <c r="L1041" s="629" t="s">
        <v>4122</v>
      </c>
      <c r="M1041" s="630"/>
      <c r="N1041" s="670"/>
      <c r="O1041" s="629"/>
      <c r="P1041" s="629"/>
      <c r="Q1041" s="629"/>
      <c r="R1041" s="631"/>
      <c r="S1041" s="632" t="s">
        <v>1821</v>
      </c>
      <c r="T1041" s="633" t="s">
        <v>1821</v>
      </c>
      <c r="U1041" s="977" t="s">
        <v>1821</v>
      </c>
      <c r="V1041" s="634" t="s">
        <v>1821</v>
      </c>
    </row>
    <row r="1042" spans="2:22" outlineLevel="1">
      <c r="B1042" s="612" t="s">
        <v>1380</v>
      </c>
      <c r="C1042" s="612" t="s">
        <v>1429</v>
      </c>
      <c r="D1042" s="612" t="s">
        <v>1431</v>
      </c>
      <c r="E1042" s="612" t="s">
        <v>1529</v>
      </c>
      <c r="F1042" s="612" t="s">
        <v>1609</v>
      </c>
      <c r="G1042" s="612" t="s">
        <v>1613</v>
      </c>
      <c r="H1042" s="612" t="s">
        <v>1625</v>
      </c>
      <c r="I1042" s="612"/>
      <c r="J1042" s="627" t="s">
        <v>1176</v>
      </c>
      <c r="K1042" s="628" t="s">
        <v>1626</v>
      </c>
      <c r="L1042" s="629" t="s">
        <v>4123</v>
      </c>
      <c r="M1042" s="630"/>
      <c r="N1042" s="670"/>
      <c r="O1042" s="629"/>
      <c r="P1042" s="629"/>
      <c r="Q1042" s="629"/>
      <c r="R1042" s="631"/>
      <c r="S1042" s="632" t="s">
        <v>1821</v>
      </c>
      <c r="T1042" s="633" t="s">
        <v>1821</v>
      </c>
      <c r="U1042" s="977" t="s">
        <v>1821</v>
      </c>
      <c r="V1042" s="634" t="s">
        <v>1821</v>
      </c>
    </row>
    <row r="1043" spans="2:22" outlineLevel="1">
      <c r="B1043" s="612" t="s">
        <v>1380</v>
      </c>
      <c r="C1043" s="612" t="s">
        <v>1429</v>
      </c>
      <c r="D1043" s="612" t="s">
        <v>1431</v>
      </c>
      <c r="E1043" s="612" t="s">
        <v>1529</v>
      </c>
      <c r="F1043" s="612" t="s">
        <v>6465</v>
      </c>
      <c r="G1043" s="612"/>
      <c r="H1043" s="612"/>
      <c r="I1043" s="612"/>
      <c r="J1043" s="627" t="s">
        <v>1191</v>
      </c>
      <c r="K1043" s="628" t="s">
        <v>6411</v>
      </c>
      <c r="L1043" s="629" t="s">
        <v>6466</v>
      </c>
      <c r="M1043" s="630" t="s">
        <v>1382</v>
      </c>
      <c r="N1043" s="670"/>
      <c r="O1043" s="629"/>
      <c r="P1043" s="629"/>
      <c r="Q1043" s="629"/>
      <c r="R1043" s="631"/>
      <c r="S1043" s="632" t="s">
        <v>7407</v>
      </c>
      <c r="T1043" s="633" t="s">
        <v>1191</v>
      </c>
      <c r="U1043" s="977" t="s">
        <v>1821</v>
      </c>
      <c r="V1043" s="634" t="s">
        <v>8685</v>
      </c>
    </row>
    <row r="1044" spans="2:22" outlineLevel="1">
      <c r="B1044" s="612" t="s">
        <v>1380</v>
      </c>
      <c r="C1044" s="612" t="s">
        <v>1429</v>
      </c>
      <c r="D1044" s="612" t="s">
        <v>1431</v>
      </c>
      <c r="E1044" s="612" t="s">
        <v>1529</v>
      </c>
      <c r="F1044" s="612" t="s">
        <v>6465</v>
      </c>
      <c r="G1044" s="612" t="s">
        <v>1390</v>
      </c>
      <c r="H1044" s="612"/>
      <c r="I1044" s="612"/>
      <c r="J1044" s="627" t="s">
        <v>1195</v>
      </c>
      <c r="K1044" s="628" t="s">
        <v>6412</v>
      </c>
      <c r="L1044" s="629" t="s">
        <v>4152</v>
      </c>
      <c r="M1044" s="630"/>
      <c r="N1044" s="670"/>
      <c r="O1044" s="629"/>
      <c r="P1044" s="629"/>
      <c r="Q1044" s="629"/>
      <c r="R1044" s="631"/>
      <c r="S1044" s="632" t="s">
        <v>1821</v>
      </c>
      <c r="T1044" s="633" t="s">
        <v>1821</v>
      </c>
      <c r="U1044" s="977" t="s">
        <v>1821</v>
      </c>
      <c r="V1044" s="634" t="s">
        <v>1821</v>
      </c>
    </row>
    <row r="1045" spans="2:22" outlineLevel="1">
      <c r="B1045" s="612" t="s">
        <v>1380</v>
      </c>
      <c r="C1045" s="612" t="s">
        <v>1429</v>
      </c>
      <c r="D1045" s="612" t="s">
        <v>1431</v>
      </c>
      <c r="E1045" s="612" t="s">
        <v>1529</v>
      </c>
      <c r="F1045" s="612" t="s">
        <v>6465</v>
      </c>
      <c r="G1045" s="612" t="s">
        <v>1450</v>
      </c>
      <c r="H1045" s="612"/>
      <c r="I1045" s="612"/>
      <c r="J1045" s="627" t="s">
        <v>1195</v>
      </c>
      <c r="K1045" s="628" t="s">
        <v>6413</v>
      </c>
      <c r="L1045" s="629" t="s">
        <v>4312</v>
      </c>
      <c r="M1045" s="630"/>
      <c r="N1045" s="1124"/>
      <c r="O1045" s="629"/>
      <c r="P1045" s="629"/>
      <c r="Q1045" s="629"/>
      <c r="R1045" s="631"/>
      <c r="S1045" s="632" t="s">
        <v>7408</v>
      </c>
      <c r="T1045" s="633" t="s">
        <v>1195</v>
      </c>
      <c r="U1045" s="977" t="s">
        <v>1821</v>
      </c>
      <c r="V1045" s="634" t="s">
        <v>8686</v>
      </c>
    </row>
    <row r="1046" spans="2:22" outlineLevel="1">
      <c r="B1046" s="612" t="s">
        <v>1380</v>
      </c>
      <c r="C1046" s="612" t="s">
        <v>1429</v>
      </c>
      <c r="D1046" s="612" t="s">
        <v>1431</v>
      </c>
      <c r="E1046" s="612" t="s">
        <v>1529</v>
      </c>
      <c r="F1046" s="612" t="s">
        <v>6465</v>
      </c>
      <c r="G1046" s="612" t="s">
        <v>1450</v>
      </c>
      <c r="H1046" s="639" t="s">
        <v>1452</v>
      </c>
      <c r="I1046" s="612"/>
      <c r="J1046" s="627" t="s">
        <v>1176</v>
      </c>
      <c r="K1046" s="628" t="s">
        <v>6414</v>
      </c>
      <c r="L1046" s="629" t="s">
        <v>4424</v>
      </c>
      <c r="M1046" s="630" t="s">
        <v>1454</v>
      </c>
      <c r="N1046" s="1125"/>
      <c r="O1046" s="640"/>
      <c r="P1046" s="640"/>
      <c r="Q1046" s="640"/>
      <c r="R1046" s="661"/>
      <c r="S1046" s="655" t="s">
        <v>7409</v>
      </c>
      <c r="T1046" s="662" t="s">
        <v>1176</v>
      </c>
      <c r="U1046" s="983" t="s">
        <v>1821</v>
      </c>
      <c r="V1046" s="634" t="s">
        <v>8687</v>
      </c>
    </row>
    <row r="1047" spans="2:22" outlineLevel="1">
      <c r="B1047" s="612" t="s">
        <v>1380</v>
      </c>
      <c r="C1047" s="612" t="s">
        <v>1429</v>
      </c>
      <c r="D1047" s="612" t="s">
        <v>1431</v>
      </c>
      <c r="E1047" s="612" t="s">
        <v>1529</v>
      </c>
      <c r="F1047" s="612" t="s">
        <v>6465</v>
      </c>
      <c r="G1047" s="612" t="s">
        <v>1396</v>
      </c>
      <c r="H1047" s="612"/>
      <c r="I1047" s="612"/>
      <c r="J1047" s="627" t="s">
        <v>1191</v>
      </c>
      <c r="K1047" s="628" t="s">
        <v>6415</v>
      </c>
      <c r="L1047" s="629" t="s">
        <v>4153</v>
      </c>
      <c r="M1047" s="630"/>
      <c r="N1047" s="1124"/>
      <c r="O1047" s="629"/>
      <c r="P1047" s="629"/>
      <c r="Q1047" s="629"/>
      <c r="R1047" s="631"/>
      <c r="S1047" s="632" t="s">
        <v>7410</v>
      </c>
      <c r="T1047" s="633" t="s">
        <v>1191</v>
      </c>
      <c r="U1047" s="977" t="s">
        <v>1821</v>
      </c>
      <c r="V1047" s="634" t="s">
        <v>8688</v>
      </c>
    </row>
    <row r="1048" spans="2:22" outlineLevel="1">
      <c r="B1048" s="612" t="s">
        <v>1380</v>
      </c>
      <c r="C1048" s="612" t="s">
        <v>1429</v>
      </c>
      <c r="D1048" s="612" t="s">
        <v>1431</v>
      </c>
      <c r="E1048" s="612" t="s">
        <v>1529</v>
      </c>
      <c r="F1048" s="612" t="s">
        <v>6465</v>
      </c>
      <c r="G1048" s="612" t="s">
        <v>1650</v>
      </c>
      <c r="H1048" s="612"/>
      <c r="I1048" s="612"/>
      <c r="J1048" s="627" t="s">
        <v>1191</v>
      </c>
      <c r="K1048" s="628" t="s">
        <v>6416</v>
      </c>
      <c r="L1048" s="629" t="s">
        <v>4449</v>
      </c>
      <c r="M1048" s="630" t="s">
        <v>1652</v>
      </c>
      <c r="N1048" s="670"/>
      <c r="O1048" s="629"/>
      <c r="P1048" s="629"/>
      <c r="Q1048" s="629"/>
      <c r="R1048" s="631"/>
      <c r="S1048" s="632" t="s">
        <v>1821</v>
      </c>
      <c r="T1048" s="633" t="s">
        <v>1821</v>
      </c>
      <c r="U1048" s="977" t="s">
        <v>1821</v>
      </c>
      <c r="V1048" s="634" t="s">
        <v>1821</v>
      </c>
    </row>
    <row r="1049" spans="2:22" outlineLevel="1">
      <c r="B1049" s="612" t="s">
        <v>1380</v>
      </c>
      <c r="C1049" s="612" t="s">
        <v>1429</v>
      </c>
      <c r="D1049" s="612" t="s">
        <v>1431</v>
      </c>
      <c r="E1049" s="612" t="s">
        <v>1529</v>
      </c>
      <c r="F1049" s="612" t="s">
        <v>6465</v>
      </c>
      <c r="G1049" s="612" t="s">
        <v>1463</v>
      </c>
      <c r="H1049" s="612"/>
      <c r="I1049" s="612"/>
      <c r="J1049" s="627" t="s">
        <v>1191</v>
      </c>
      <c r="K1049" s="628" t="s">
        <v>6417</v>
      </c>
      <c r="L1049" s="629" t="s">
        <v>4154</v>
      </c>
      <c r="M1049" s="630"/>
      <c r="N1049" s="670"/>
      <c r="O1049" s="629"/>
      <c r="P1049" s="629"/>
      <c r="Q1049" s="629"/>
      <c r="R1049" s="631"/>
      <c r="S1049" s="632" t="s">
        <v>1821</v>
      </c>
      <c r="T1049" s="633" t="s">
        <v>1821</v>
      </c>
      <c r="U1049" s="977" t="s">
        <v>1821</v>
      </c>
      <c r="V1049" s="634" t="s">
        <v>1821</v>
      </c>
    </row>
    <row r="1050" spans="2:22" outlineLevel="1">
      <c r="B1050" s="612" t="s">
        <v>1380</v>
      </c>
      <c r="C1050" s="612" t="s">
        <v>1429</v>
      </c>
      <c r="D1050" s="612" t="s">
        <v>1431</v>
      </c>
      <c r="E1050" s="612" t="s">
        <v>1529</v>
      </c>
      <c r="F1050" s="612" t="s">
        <v>6465</v>
      </c>
      <c r="G1050" s="612" t="s">
        <v>1653</v>
      </c>
      <c r="H1050" s="612"/>
      <c r="I1050" s="612"/>
      <c r="J1050" s="627" t="s">
        <v>1191</v>
      </c>
      <c r="K1050" s="628" t="s">
        <v>6418</v>
      </c>
      <c r="L1050" s="629" t="s">
        <v>4403</v>
      </c>
      <c r="M1050" s="630" t="s">
        <v>1382</v>
      </c>
      <c r="N1050" s="670"/>
      <c r="O1050" s="629"/>
      <c r="P1050" s="629"/>
      <c r="Q1050" s="629"/>
      <c r="R1050" s="631"/>
      <c r="S1050" s="632" t="s">
        <v>41</v>
      </c>
      <c r="T1050" s="633" t="s">
        <v>1191</v>
      </c>
      <c r="U1050" s="977" t="s">
        <v>1821</v>
      </c>
      <c r="V1050" s="634" t="s">
        <v>1821</v>
      </c>
    </row>
    <row r="1051" spans="2:22" outlineLevel="1">
      <c r="B1051" s="612" t="s">
        <v>1380</v>
      </c>
      <c r="C1051" s="612" t="s">
        <v>1429</v>
      </c>
      <c r="D1051" s="612" t="s">
        <v>1431</v>
      </c>
      <c r="E1051" s="612" t="s">
        <v>1529</v>
      </c>
      <c r="F1051" s="612" t="s">
        <v>6465</v>
      </c>
      <c r="G1051" s="612" t="s">
        <v>1653</v>
      </c>
      <c r="H1051" s="612" t="s">
        <v>1390</v>
      </c>
      <c r="I1051" s="612"/>
      <c r="J1051" s="627" t="s">
        <v>1191</v>
      </c>
      <c r="K1051" s="628" t="s">
        <v>6419</v>
      </c>
      <c r="L1051" s="629" t="s">
        <v>4155</v>
      </c>
      <c r="M1051" s="630"/>
      <c r="N1051" s="670"/>
      <c r="O1051" s="629"/>
      <c r="P1051" s="629"/>
      <c r="Q1051" s="629"/>
      <c r="R1051" s="631"/>
      <c r="S1051" s="632" t="s">
        <v>7411</v>
      </c>
      <c r="T1051" s="633" t="s">
        <v>1191</v>
      </c>
      <c r="U1051" s="977" t="s">
        <v>1821</v>
      </c>
      <c r="V1051" s="634" t="s">
        <v>8689</v>
      </c>
    </row>
    <row r="1052" spans="2:22" outlineLevel="1">
      <c r="B1052" s="612" t="s">
        <v>1380</v>
      </c>
      <c r="C1052" s="612" t="s">
        <v>1429</v>
      </c>
      <c r="D1052" s="612" t="s">
        <v>1431</v>
      </c>
      <c r="E1052" s="612" t="s">
        <v>1529</v>
      </c>
      <c r="F1052" s="612" t="s">
        <v>6465</v>
      </c>
      <c r="G1052" s="612" t="s">
        <v>1653</v>
      </c>
      <c r="H1052" s="612" t="s">
        <v>1390</v>
      </c>
      <c r="I1052" s="639" t="s">
        <v>1452</v>
      </c>
      <c r="J1052" s="627" t="s">
        <v>1191</v>
      </c>
      <c r="K1052" s="628" t="s">
        <v>6420</v>
      </c>
      <c r="L1052" s="629" t="s">
        <v>4421</v>
      </c>
      <c r="M1052" s="630" t="s">
        <v>1454</v>
      </c>
      <c r="N1052" s="670"/>
      <c r="O1052" s="629"/>
      <c r="P1052" s="629"/>
      <c r="Q1052" s="629"/>
      <c r="R1052" s="631"/>
      <c r="S1052" s="632" t="s">
        <v>7412</v>
      </c>
      <c r="T1052" s="633" t="s">
        <v>1176</v>
      </c>
      <c r="U1052" s="977" t="s">
        <v>1821</v>
      </c>
      <c r="V1052" s="634" t="s">
        <v>8690</v>
      </c>
    </row>
    <row r="1053" spans="2:22" outlineLevel="1">
      <c r="B1053" s="612" t="s">
        <v>1380</v>
      </c>
      <c r="C1053" s="612" t="s">
        <v>1429</v>
      </c>
      <c r="D1053" s="612" t="s">
        <v>1431</v>
      </c>
      <c r="E1053" s="612" t="s">
        <v>1529</v>
      </c>
      <c r="F1053" s="612" t="s">
        <v>6465</v>
      </c>
      <c r="G1053" s="612" t="s">
        <v>1653</v>
      </c>
      <c r="H1053" s="612" t="s">
        <v>1657</v>
      </c>
      <c r="I1053" s="612"/>
      <c r="J1053" s="627" t="s">
        <v>1191</v>
      </c>
      <c r="K1053" s="628" t="s">
        <v>6421</v>
      </c>
      <c r="L1053" s="629" t="s">
        <v>4454</v>
      </c>
      <c r="M1053" s="630"/>
      <c r="N1053" s="670"/>
      <c r="O1053" s="629"/>
      <c r="P1053" s="629"/>
      <c r="Q1053" s="629"/>
      <c r="R1053" s="631"/>
      <c r="S1053" s="632" t="s">
        <v>7413</v>
      </c>
      <c r="T1053" s="633" t="s">
        <v>1191</v>
      </c>
      <c r="U1053" s="977" t="s">
        <v>1821</v>
      </c>
      <c r="V1053" s="634" t="s">
        <v>8691</v>
      </c>
    </row>
    <row r="1054" spans="2:22" outlineLevel="1">
      <c r="B1054" s="612" t="s">
        <v>1380</v>
      </c>
      <c r="C1054" s="612" t="s">
        <v>1429</v>
      </c>
      <c r="D1054" s="612" t="s">
        <v>1431</v>
      </c>
      <c r="E1054" s="612" t="s">
        <v>1529</v>
      </c>
      <c r="F1054" s="612" t="s">
        <v>6465</v>
      </c>
      <c r="G1054" s="612" t="s">
        <v>1659</v>
      </c>
      <c r="H1054" s="612"/>
      <c r="I1054" s="612"/>
      <c r="J1054" s="627" t="s">
        <v>1195</v>
      </c>
      <c r="K1054" s="628" t="s">
        <v>6422</v>
      </c>
      <c r="L1054" s="629" t="s">
        <v>4156</v>
      </c>
      <c r="M1054" s="630" t="s">
        <v>1382</v>
      </c>
      <c r="N1054" s="670"/>
      <c r="O1054" s="629"/>
      <c r="P1054" s="629"/>
      <c r="Q1054" s="629"/>
      <c r="R1054" s="631"/>
      <c r="S1054" s="632" t="s">
        <v>1821</v>
      </c>
      <c r="T1054" s="633" t="s">
        <v>1821</v>
      </c>
      <c r="U1054" s="977" t="s">
        <v>1821</v>
      </c>
      <c r="V1054" s="634" t="s">
        <v>1821</v>
      </c>
    </row>
    <row r="1055" spans="2:22" outlineLevel="1">
      <c r="B1055" s="612" t="s">
        <v>1380</v>
      </c>
      <c r="C1055" s="612" t="s">
        <v>1429</v>
      </c>
      <c r="D1055" s="612" t="s">
        <v>1431</v>
      </c>
      <c r="E1055" s="612" t="s">
        <v>1529</v>
      </c>
      <c r="F1055" s="612" t="s">
        <v>6465</v>
      </c>
      <c r="G1055" s="612" t="s">
        <v>1659</v>
      </c>
      <c r="H1055" s="612" t="s">
        <v>1661</v>
      </c>
      <c r="I1055" s="612"/>
      <c r="J1055" s="627" t="s">
        <v>1191</v>
      </c>
      <c r="K1055" s="628" t="s">
        <v>6423</v>
      </c>
      <c r="L1055" s="629" t="s">
        <v>4562</v>
      </c>
      <c r="M1055" s="630"/>
      <c r="N1055" s="670"/>
      <c r="O1055" s="629"/>
      <c r="P1055" s="629"/>
      <c r="Q1055" s="629"/>
      <c r="R1055" s="631"/>
      <c r="S1055" s="632" t="s">
        <v>1821</v>
      </c>
      <c r="T1055" s="633" t="s">
        <v>1821</v>
      </c>
      <c r="U1055" s="977" t="s">
        <v>1821</v>
      </c>
      <c r="V1055" s="634" t="s">
        <v>1821</v>
      </c>
    </row>
    <row r="1056" spans="2:22" outlineLevel="1">
      <c r="B1056" s="612" t="s">
        <v>1380</v>
      </c>
      <c r="C1056" s="612" t="s">
        <v>1429</v>
      </c>
      <c r="D1056" s="612" t="s">
        <v>1431</v>
      </c>
      <c r="E1056" s="612" t="s">
        <v>1529</v>
      </c>
      <c r="F1056" s="612" t="s">
        <v>6465</v>
      </c>
      <c r="G1056" s="612" t="s">
        <v>1659</v>
      </c>
      <c r="H1056" s="612" t="s">
        <v>1663</v>
      </c>
      <c r="I1056" s="612"/>
      <c r="J1056" s="627" t="s">
        <v>1191</v>
      </c>
      <c r="K1056" s="628" t="s">
        <v>6424</v>
      </c>
      <c r="L1056" s="629" t="s">
        <v>4411</v>
      </c>
      <c r="M1056" s="630"/>
      <c r="N1056" s="670"/>
      <c r="O1056" s="629"/>
      <c r="P1056" s="629"/>
      <c r="Q1056" s="629"/>
      <c r="R1056" s="631"/>
      <c r="S1056" s="632" t="s">
        <v>1821</v>
      </c>
      <c r="T1056" s="633" t="s">
        <v>1821</v>
      </c>
      <c r="U1056" s="977" t="s">
        <v>1821</v>
      </c>
      <c r="V1056" s="634" t="s">
        <v>1821</v>
      </c>
    </row>
    <row r="1057" spans="2:22" outlineLevel="1">
      <c r="B1057" s="612" t="s">
        <v>1380</v>
      </c>
      <c r="C1057" s="612" t="s">
        <v>1429</v>
      </c>
      <c r="D1057" s="612" t="s">
        <v>1431</v>
      </c>
      <c r="E1057" s="612" t="s">
        <v>1529</v>
      </c>
      <c r="F1057" s="612" t="s">
        <v>6465</v>
      </c>
      <c r="G1057" s="612" t="s">
        <v>1659</v>
      </c>
      <c r="H1057" s="612" t="s">
        <v>1398</v>
      </c>
      <c r="I1057" s="612"/>
      <c r="J1057" s="627" t="s">
        <v>1191</v>
      </c>
      <c r="K1057" s="628" t="s">
        <v>6425</v>
      </c>
      <c r="L1057" s="629" t="s">
        <v>4412</v>
      </c>
      <c r="M1057" s="630" t="s">
        <v>1666</v>
      </c>
      <c r="N1057" s="670"/>
      <c r="O1057" s="629"/>
      <c r="P1057" s="629"/>
      <c r="Q1057" s="629"/>
      <c r="R1057" s="631"/>
      <c r="S1057" s="632" t="s">
        <v>1821</v>
      </c>
      <c r="T1057" s="633" t="s">
        <v>1821</v>
      </c>
      <c r="U1057" s="977" t="s">
        <v>1821</v>
      </c>
      <c r="V1057" s="634" t="s">
        <v>1821</v>
      </c>
    </row>
    <row r="1058" spans="2:22" outlineLevel="1">
      <c r="B1058" s="612" t="s">
        <v>1380</v>
      </c>
      <c r="C1058" s="612" t="s">
        <v>1429</v>
      </c>
      <c r="D1058" s="612" t="s">
        <v>1431</v>
      </c>
      <c r="E1058" s="612" t="s">
        <v>1529</v>
      </c>
      <c r="F1058" s="612" t="s">
        <v>6465</v>
      </c>
      <c r="G1058" s="612" t="s">
        <v>1659</v>
      </c>
      <c r="H1058" s="612" t="s">
        <v>1667</v>
      </c>
      <c r="I1058" s="612"/>
      <c r="J1058" s="627" t="s">
        <v>1191</v>
      </c>
      <c r="K1058" s="628" t="s">
        <v>6426</v>
      </c>
      <c r="L1058" s="629" t="s">
        <v>4346</v>
      </c>
      <c r="M1058" s="630" t="s">
        <v>1382</v>
      </c>
      <c r="N1058" s="670"/>
      <c r="O1058" s="629"/>
      <c r="P1058" s="629"/>
      <c r="Q1058" s="629"/>
      <c r="R1058" s="631"/>
      <c r="S1058" s="632" t="s">
        <v>1821</v>
      </c>
      <c r="T1058" s="633" t="s">
        <v>1821</v>
      </c>
      <c r="U1058" s="977" t="s">
        <v>1821</v>
      </c>
      <c r="V1058" s="634" t="s">
        <v>1821</v>
      </c>
    </row>
    <row r="1059" spans="2:22" outlineLevel="1">
      <c r="B1059" s="612" t="s">
        <v>1380</v>
      </c>
      <c r="C1059" s="612" t="s">
        <v>1429</v>
      </c>
      <c r="D1059" s="612" t="s">
        <v>1431</v>
      </c>
      <c r="E1059" s="612" t="s">
        <v>1529</v>
      </c>
      <c r="F1059" s="612" t="s">
        <v>6465</v>
      </c>
      <c r="G1059" s="612" t="s">
        <v>1659</v>
      </c>
      <c r="H1059" s="612" t="s">
        <v>1667</v>
      </c>
      <c r="I1059" s="612" t="s">
        <v>1669</v>
      </c>
      <c r="J1059" s="627" t="s">
        <v>1176</v>
      </c>
      <c r="K1059" s="628" t="s">
        <v>6427</v>
      </c>
      <c r="L1059" s="629" t="s">
        <v>4347</v>
      </c>
      <c r="M1059" s="630"/>
      <c r="N1059" s="670"/>
      <c r="O1059" s="629"/>
      <c r="P1059" s="629"/>
      <c r="Q1059" s="629"/>
      <c r="R1059" s="631"/>
      <c r="S1059" s="632" t="s">
        <v>1821</v>
      </c>
      <c r="T1059" s="633" t="s">
        <v>1821</v>
      </c>
      <c r="U1059" s="977" t="s">
        <v>1821</v>
      </c>
      <c r="V1059" s="634" t="s">
        <v>1821</v>
      </c>
    </row>
    <row r="1060" spans="2:22" outlineLevel="1">
      <c r="B1060" s="612" t="s">
        <v>1380</v>
      </c>
      <c r="C1060" s="612" t="s">
        <v>1429</v>
      </c>
      <c r="D1060" s="612" t="s">
        <v>1431</v>
      </c>
      <c r="E1060" s="612" t="s">
        <v>1529</v>
      </c>
      <c r="F1060" s="612" t="s">
        <v>6465</v>
      </c>
      <c r="G1060" s="612" t="s">
        <v>1659</v>
      </c>
      <c r="H1060" s="612" t="s">
        <v>1671</v>
      </c>
      <c r="I1060" s="612"/>
      <c r="J1060" s="627" t="s">
        <v>1191</v>
      </c>
      <c r="K1060" s="628" t="s">
        <v>6428</v>
      </c>
      <c r="L1060" s="629" t="s">
        <v>4348</v>
      </c>
      <c r="M1060" s="630" t="s">
        <v>1382</v>
      </c>
      <c r="N1060" s="670"/>
      <c r="O1060" s="629"/>
      <c r="P1060" s="629"/>
      <c r="Q1060" s="629"/>
      <c r="R1060" s="631"/>
      <c r="S1060" s="632" t="s">
        <v>1821</v>
      </c>
      <c r="T1060" s="633" t="s">
        <v>1821</v>
      </c>
      <c r="U1060" s="977" t="s">
        <v>1821</v>
      </c>
      <c r="V1060" s="634" t="s">
        <v>1821</v>
      </c>
    </row>
    <row r="1061" spans="2:22" outlineLevel="1">
      <c r="B1061" s="612" t="s">
        <v>1380</v>
      </c>
      <c r="C1061" s="612" t="s">
        <v>1429</v>
      </c>
      <c r="D1061" s="612" t="s">
        <v>1431</v>
      </c>
      <c r="E1061" s="612" t="s">
        <v>1529</v>
      </c>
      <c r="F1061" s="612" t="s">
        <v>6465</v>
      </c>
      <c r="G1061" s="612" t="s">
        <v>1659</v>
      </c>
      <c r="H1061" s="612" t="s">
        <v>1671</v>
      </c>
      <c r="I1061" s="612" t="s">
        <v>1669</v>
      </c>
      <c r="J1061" s="627" t="s">
        <v>1176</v>
      </c>
      <c r="K1061" s="628" t="s">
        <v>6429</v>
      </c>
      <c r="L1061" s="629" t="s">
        <v>4349</v>
      </c>
      <c r="M1061" s="630"/>
      <c r="N1061" s="670"/>
      <c r="O1061" s="629"/>
      <c r="P1061" s="629"/>
      <c r="Q1061" s="629"/>
      <c r="R1061" s="631"/>
      <c r="S1061" s="632" t="s">
        <v>1821</v>
      </c>
      <c r="T1061" s="633" t="s">
        <v>1821</v>
      </c>
      <c r="U1061" s="977" t="s">
        <v>1821</v>
      </c>
      <c r="V1061" s="634" t="s">
        <v>1821</v>
      </c>
    </row>
    <row r="1062" spans="2:22" outlineLevel="1">
      <c r="B1062" s="612" t="s">
        <v>1380</v>
      </c>
      <c r="C1062" s="612" t="s">
        <v>1429</v>
      </c>
      <c r="D1062" s="612" t="s">
        <v>1431</v>
      </c>
      <c r="E1062" s="612" t="s">
        <v>1529</v>
      </c>
      <c r="F1062" s="612" t="s">
        <v>6465</v>
      </c>
      <c r="G1062" s="612" t="s">
        <v>1659</v>
      </c>
      <c r="H1062" s="612" t="s">
        <v>1674</v>
      </c>
      <c r="I1062" s="612"/>
      <c r="J1062" s="627" t="s">
        <v>1191</v>
      </c>
      <c r="K1062" s="628" t="s">
        <v>6430</v>
      </c>
      <c r="L1062" s="629" t="s">
        <v>4350</v>
      </c>
      <c r="M1062" s="630" t="s">
        <v>1382</v>
      </c>
      <c r="N1062" s="670"/>
      <c r="O1062" s="629"/>
      <c r="P1062" s="629"/>
      <c r="Q1062" s="629"/>
      <c r="R1062" s="631"/>
      <c r="S1062" s="632" t="s">
        <v>1821</v>
      </c>
      <c r="T1062" s="633" t="s">
        <v>1821</v>
      </c>
      <c r="U1062" s="977" t="s">
        <v>1821</v>
      </c>
      <c r="V1062" s="634" t="s">
        <v>1821</v>
      </c>
    </row>
    <row r="1063" spans="2:22" outlineLevel="1">
      <c r="B1063" s="612" t="s">
        <v>1380</v>
      </c>
      <c r="C1063" s="612" t="s">
        <v>1429</v>
      </c>
      <c r="D1063" s="612" t="s">
        <v>1431</v>
      </c>
      <c r="E1063" s="612" t="s">
        <v>1529</v>
      </c>
      <c r="F1063" s="612" t="s">
        <v>6465</v>
      </c>
      <c r="G1063" s="612" t="s">
        <v>1659</v>
      </c>
      <c r="H1063" s="612" t="s">
        <v>1674</v>
      </c>
      <c r="I1063" s="612" t="s">
        <v>1564</v>
      </c>
      <c r="J1063" s="627" t="s">
        <v>1176</v>
      </c>
      <c r="K1063" s="628" t="s">
        <v>6431</v>
      </c>
      <c r="L1063" s="629" t="s">
        <v>4351</v>
      </c>
      <c r="M1063" s="630"/>
      <c r="N1063" s="670"/>
      <c r="O1063" s="629"/>
      <c r="P1063" s="629"/>
      <c r="Q1063" s="629"/>
      <c r="R1063" s="631"/>
      <c r="S1063" s="632" t="s">
        <v>1821</v>
      </c>
      <c r="T1063" s="633" t="s">
        <v>1821</v>
      </c>
      <c r="U1063" s="977" t="s">
        <v>1821</v>
      </c>
      <c r="V1063" s="634" t="s">
        <v>1821</v>
      </c>
    </row>
    <row r="1064" spans="2:22" outlineLevel="1">
      <c r="B1064" s="612" t="s">
        <v>1380</v>
      </c>
      <c r="C1064" s="612" t="s">
        <v>1429</v>
      </c>
      <c r="D1064" s="612" t="s">
        <v>1431</v>
      </c>
      <c r="E1064" s="612" t="s">
        <v>1529</v>
      </c>
      <c r="F1064" s="612" t="s">
        <v>6465</v>
      </c>
      <c r="G1064" s="612" t="s">
        <v>1677</v>
      </c>
      <c r="H1064" s="612"/>
      <c r="I1064" s="612"/>
      <c r="J1064" s="627" t="s">
        <v>1191</v>
      </c>
      <c r="K1064" s="628" t="s">
        <v>6432</v>
      </c>
      <c r="L1064" s="629" t="s">
        <v>4157</v>
      </c>
      <c r="M1064" s="630" t="s">
        <v>1382</v>
      </c>
      <c r="N1064" s="1124"/>
      <c r="O1064" s="629"/>
      <c r="P1064" s="629"/>
      <c r="Q1064" s="629"/>
      <c r="R1064" s="631"/>
      <c r="S1064" s="632" t="s">
        <v>7414</v>
      </c>
      <c r="T1064" s="633" t="s">
        <v>1191</v>
      </c>
      <c r="U1064" s="977" t="s">
        <v>1821</v>
      </c>
      <c r="V1064" s="634" t="s">
        <v>8671</v>
      </c>
    </row>
    <row r="1065" spans="2:22" outlineLevel="1">
      <c r="B1065" s="612" t="s">
        <v>1380</v>
      </c>
      <c r="C1065" s="612" t="s">
        <v>1429</v>
      </c>
      <c r="D1065" s="612" t="s">
        <v>1431</v>
      </c>
      <c r="E1065" s="612" t="s">
        <v>1529</v>
      </c>
      <c r="F1065" s="612" t="s">
        <v>6465</v>
      </c>
      <c r="G1065" s="612" t="s">
        <v>1677</v>
      </c>
      <c r="H1065" s="612" t="s">
        <v>1679</v>
      </c>
      <c r="I1065" s="612"/>
      <c r="J1065" s="627" t="s">
        <v>1191</v>
      </c>
      <c r="K1065" s="628" t="s">
        <v>6433</v>
      </c>
      <c r="L1065" s="629" t="s">
        <v>4413</v>
      </c>
      <c r="M1065" s="630"/>
      <c r="N1065" s="1125"/>
      <c r="O1065" s="640"/>
      <c r="P1065" s="640"/>
      <c r="Q1065" s="640"/>
      <c r="R1065" s="631"/>
      <c r="S1065" s="632" t="s">
        <v>7415</v>
      </c>
      <c r="T1065" s="633" t="s">
        <v>1191</v>
      </c>
      <c r="U1065" s="977" t="s">
        <v>1821</v>
      </c>
      <c r="V1065" s="634" t="s">
        <v>8672</v>
      </c>
    </row>
    <row r="1066" spans="2:22" outlineLevel="1">
      <c r="B1066" s="612" t="s">
        <v>1380</v>
      </c>
      <c r="C1066" s="612" t="s">
        <v>1429</v>
      </c>
      <c r="D1066" s="612" t="s">
        <v>1431</v>
      </c>
      <c r="E1066" s="612" t="s">
        <v>1529</v>
      </c>
      <c r="F1066" s="612" t="s">
        <v>6465</v>
      </c>
      <c r="G1066" s="612" t="s">
        <v>1677</v>
      </c>
      <c r="H1066" s="612" t="s">
        <v>1681</v>
      </c>
      <c r="I1066" s="612"/>
      <c r="J1066" s="627" t="s">
        <v>1191</v>
      </c>
      <c r="K1066" s="628" t="s">
        <v>6434</v>
      </c>
      <c r="L1066" s="629" t="s">
        <v>4414</v>
      </c>
      <c r="M1066" s="630"/>
      <c r="N1066" s="1125"/>
      <c r="O1066" s="640"/>
      <c r="P1066" s="640"/>
      <c r="Q1066" s="640"/>
      <c r="R1066" s="631"/>
      <c r="S1066" s="632" t="s">
        <v>7416</v>
      </c>
      <c r="T1066" s="633" t="s">
        <v>1191</v>
      </c>
      <c r="U1066" s="977" t="s">
        <v>1821</v>
      </c>
      <c r="V1066" s="634" t="s">
        <v>8675</v>
      </c>
    </row>
    <row r="1067" spans="2:22" outlineLevel="1">
      <c r="B1067" s="612" t="s">
        <v>1380</v>
      </c>
      <c r="C1067" s="612" t="s">
        <v>1429</v>
      </c>
      <c r="D1067" s="612" t="s">
        <v>1431</v>
      </c>
      <c r="E1067" s="612" t="s">
        <v>1529</v>
      </c>
      <c r="F1067" s="612" t="s">
        <v>6465</v>
      </c>
      <c r="G1067" s="612" t="s">
        <v>1677</v>
      </c>
      <c r="H1067" s="612" t="s">
        <v>1683</v>
      </c>
      <c r="I1067" s="612"/>
      <c r="J1067" s="627" t="s">
        <v>1191</v>
      </c>
      <c r="K1067" s="628" t="s">
        <v>6435</v>
      </c>
      <c r="L1067" s="629" t="s">
        <v>4415</v>
      </c>
      <c r="M1067" s="630"/>
      <c r="N1067" s="1125"/>
      <c r="O1067" s="640"/>
      <c r="P1067" s="640"/>
      <c r="Q1067" s="640"/>
      <c r="R1067" s="631"/>
      <c r="S1067" s="632" t="s">
        <v>7417</v>
      </c>
      <c r="T1067" s="633" t="s">
        <v>1191</v>
      </c>
      <c r="U1067" s="977" t="s">
        <v>1821</v>
      </c>
      <c r="V1067" s="634" t="s">
        <v>8676</v>
      </c>
    </row>
    <row r="1068" spans="2:22" outlineLevel="1">
      <c r="B1068" s="612" t="s">
        <v>1380</v>
      </c>
      <c r="C1068" s="612" t="s">
        <v>1429</v>
      </c>
      <c r="D1068" s="612" t="s">
        <v>1431</v>
      </c>
      <c r="E1068" s="612" t="s">
        <v>1529</v>
      </c>
      <c r="F1068" s="612" t="s">
        <v>6465</v>
      </c>
      <c r="G1068" s="612" t="s">
        <v>1677</v>
      </c>
      <c r="H1068" s="612" t="s">
        <v>1685</v>
      </c>
      <c r="I1068" s="612"/>
      <c r="J1068" s="627" t="s">
        <v>1191</v>
      </c>
      <c r="K1068" s="628" t="s">
        <v>6436</v>
      </c>
      <c r="L1068" s="629" t="s">
        <v>4416</v>
      </c>
      <c r="M1068" s="630"/>
      <c r="N1068" s="1125"/>
      <c r="O1068" s="640"/>
      <c r="P1068" s="640"/>
      <c r="Q1068" s="640"/>
      <c r="R1068" s="631"/>
      <c r="S1068" s="632" t="s">
        <v>7418</v>
      </c>
      <c r="T1068" s="633" t="s">
        <v>1191</v>
      </c>
      <c r="U1068" s="977" t="s">
        <v>1821</v>
      </c>
      <c r="V1068" s="634" t="s">
        <v>8677</v>
      </c>
    </row>
    <row r="1069" spans="2:22" outlineLevel="1">
      <c r="B1069" s="612" t="s">
        <v>1380</v>
      </c>
      <c r="C1069" s="612" t="s">
        <v>1429</v>
      </c>
      <c r="D1069" s="612" t="s">
        <v>1431</v>
      </c>
      <c r="E1069" s="612" t="s">
        <v>1529</v>
      </c>
      <c r="F1069" s="612" t="s">
        <v>6465</v>
      </c>
      <c r="G1069" s="612" t="s">
        <v>1677</v>
      </c>
      <c r="H1069" s="612" t="s">
        <v>1687</v>
      </c>
      <c r="I1069" s="612"/>
      <c r="J1069" s="627" t="s">
        <v>1191</v>
      </c>
      <c r="K1069" s="628" t="s">
        <v>6437</v>
      </c>
      <c r="L1069" s="629" t="s">
        <v>4417</v>
      </c>
      <c r="M1069" s="630"/>
      <c r="N1069" s="1125"/>
      <c r="O1069" s="640"/>
      <c r="P1069" s="640"/>
      <c r="Q1069" s="640"/>
      <c r="R1069" s="631"/>
      <c r="S1069" s="632" t="s">
        <v>7419</v>
      </c>
      <c r="T1069" s="633" t="s">
        <v>1191</v>
      </c>
      <c r="U1069" s="977" t="s">
        <v>1821</v>
      </c>
      <c r="V1069" s="634" t="s">
        <v>8678</v>
      </c>
    </row>
    <row r="1070" spans="2:22" outlineLevel="1">
      <c r="B1070" s="612" t="s">
        <v>1380</v>
      </c>
      <c r="C1070" s="612" t="s">
        <v>1429</v>
      </c>
      <c r="D1070" s="612" t="s">
        <v>1431</v>
      </c>
      <c r="E1070" s="612" t="s">
        <v>1529</v>
      </c>
      <c r="F1070" s="612" t="s">
        <v>6465</v>
      </c>
      <c r="G1070" s="612" t="s">
        <v>1677</v>
      </c>
      <c r="H1070" s="612" t="s">
        <v>1689</v>
      </c>
      <c r="I1070" s="612"/>
      <c r="J1070" s="627" t="s">
        <v>1176</v>
      </c>
      <c r="K1070" s="628" t="s">
        <v>6438</v>
      </c>
      <c r="L1070" s="629" t="s">
        <v>4418</v>
      </c>
      <c r="M1070" s="630" t="s">
        <v>1515</v>
      </c>
      <c r="N1070" s="1125"/>
      <c r="O1070" s="640"/>
      <c r="P1070" s="640"/>
      <c r="Q1070" s="640"/>
      <c r="R1070" s="631"/>
      <c r="S1070" s="632" t="s">
        <v>7420</v>
      </c>
      <c r="T1070" s="633" t="s">
        <v>1176</v>
      </c>
      <c r="U1070" s="977" t="s">
        <v>1821</v>
      </c>
      <c r="V1070" s="634" t="s">
        <v>8673</v>
      </c>
    </row>
    <row r="1071" spans="2:22" outlineLevel="1">
      <c r="B1071" s="612" t="s">
        <v>1380</v>
      </c>
      <c r="C1071" s="612" t="s">
        <v>1429</v>
      </c>
      <c r="D1071" s="612" t="s">
        <v>1431</v>
      </c>
      <c r="E1071" s="612" t="s">
        <v>1529</v>
      </c>
      <c r="F1071" s="612" t="s">
        <v>6465</v>
      </c>
      <c r="G1071" s="612" t="s">
        <v>1677</v>
      </c>
      <c r="H1071" s="612" t="s">
        <v>1691</v>
      </c>
      <c r="I1071" s="612"/>
      <c r="J1071" s="627" t="s">
        <v>1191</v>
      </c>
      <c r="K1071" s="628" t="s">
        <v>6439</v>
      </c>
      <c r="L1071" s="629" t="s">
        <v>4419</v>
      </c>
      <c r="M1071" s="630"/>
      <c r="N1071" s="670"/>
      <c r="O1071" s="629"/>
      <c r="P1071" s="629"/>
      <c r="Q1071" s="629"/>
      <c r="R1071" s="631"/>
      <c r="S1071" s="632" t="s">
        <v>7421</v>
      </c>
      <c r="T1071" s="633" t="s">
        <v>1191</v>
      </c>
      <c r="U1071" s="977" t="s">
        <v>1821</v>
      </c>
      <c r="V1071" s="634" t="s">
        <v>8674</v>
      </c>
    </row>
    <row r="1072" spans="2:22" outlineLevel="1">
      <c r="B1072" s="612" t="s">
        <v>1380</v>
      </c>
      <c r="C1072" s="612" t="s">
        <v>1429</v>
      </c>
      <c r="D1072" s="612" t="s">
        <v>1431</v>
      </c>
      <c r="E1072" s="612" t="s">
        <v>1529</v>
      </c>
      <c r="F1072" s="612" t="s">
        <v>6465</v>
      </c>
      <c r="G1072" s="612" t="s">
        <v>1693</v>
      </c>
      <c r="H1072" s="612"/>
      <c r="I1072" s="612"/>
      <c r="J1072" s="627" t="s">
        <v>1191</v>
      </c>
      <c r="K1072" s="628" t="s">
        <v>6440</v>
      </c>
      <c r="L1072" s="629" t="s">
        <v>4352</v>
      </c>
      <c r="M1072" s="630" t="s">
        <v>1382</v>
      </c>
      <c r="N1072" s="670"/>
      <c r="O1072" s="629"/>
      <c r="P1072" s="629"/>
      <c r="Q1072" s="629"/>
      <c r="R1072" s="631"/>
      <c r="S1072" s="632" t="s">
        <v>41</v>
      </c>
      <c r="T1072" s="633" t="s">
        <v>1191</v>
      </c>
      <c r="U1072" s="977" t="s">
        <v>1821</v>
      </c>
      <c r="V1072" s="634" t="s">
        <v>1821</v>
      </c>
    </row>
    <row r="1073" spans="2:22" outlineLevel="1">
      <c r="B1073" s="612" t="s">
        <v>1380</v>
      </c>
      <c r="C1073" s="612" t="s">
        <v>1429</v>
      </c>
      <c r="D1073" s="612" t="s">
        <v>1431</v>
      </c>
      <c r="E1073" s="612" t="s">
        <v>1529</v>
      </c>
      <c r="F1073" s="612" t="s">
        <v>6465</v>
      </c>
      <c r="G1073" s="612" t="s">
        <v>1693</v>
      </c>
      <c r="H1073" s="612" t="s">
        <v>1564</v>
      </c>
      <c r="I1073" s="612"/>
      <c r="J1073" s="627" t="s">
        <v>1176</v>
      </c>
      <c r="K1073" s="628" t="s">
        <v>6441</v>
      </c>
      <c r="L1073" s="629" t="s">
        <v>4353</v>
      </c>
      <c r="M1073" s="630"/>
      <c r="N1073" s="670"/>
      <c r="O1073" s="629"/>
      <c r="P1073" s="629"/>
      <c r="Q1073" s="629"/>
      <c r="R1073" s="631"/>
      <c r="S1073" s="632" t="s">
        <v>7422</v>
      </c>
      <c r="T1073" s="633" t="s">
        <v>1176</v>
      </c>
      <c r="U1073" s="977" t="s">
        <v>1821</v>
      </c>
      <c r="V1073" s="634" t="s">
        <v>8679</v>
      </c>
    </row>
    <row r="1074" spans="2:22" outlineLevel="1">
      <c r="B1074" s="612" t="s">
        <v>1380</v>
      </c>
      <c r="C1074" s="612" t="s">
        <v>1429</v>
      </c>
      <c r="D1074" s="612" t="s">
        <v>1431</v>
      </c>
      <c r="E1074" s="612" t="s">
        <v>1529</v>
      </c>
      <c r="F1074" s="612" t="s">
        <v>6465</v>
      </c>
      <c r="G1074" s="612" t="s">
        <v>1693</v>
      </c>
      <c r="H1074" s="612" t="s">
        <v>1564</v>
      </c>
      <c r="I1074" s="639" t="s">
        <v>1452</v>
      </c>
      <c r="J1074" s="627" t="s">
        <v>1176</v>
      </c>
      <c r="K1074" s="628" t="s">
        <v>6442</v>
      </c>
      <c r="L1074" s="629" t="s">
        <v>4420</v>
      </c>
      <c r="M1074" s="630"/>
      <c r="N1074" s="670"/>
      <c r="O1074" s="629"/>
      <c r="P1074" s="629"/>
      <c r="Q1074" s="629"/>
      <c r="R1074" s="631"/>
      <c r="S1074" s="632" t="s">
        <v>7423</v>
      </c>
      <c r="T1074" s="633" t="s">
        <v>1176</v>
      </c>
      <c r="U1074" s="977" t="s">
        <v>1821</v>
      </c>
      <c r="V1074" s="634" t="s">
        <v>8680</v>
      </c>
    </row>
    <row r="1075" spans="2:22" outlineLevel="1">
      <c r="B1075" s="612" t="s">
        <v>1380</v>
      </c>
      <c r="C1075" s="612" t="s">
        <v>1429</v>
      </c>
      <c r="D1075" s="612" t="s">
        <v>1431</v>
      </c>
      <c r="E1075" s="612" t="s">
        <v>1529</v>
      </c>
      <c r="F1075" s="612" t="s">
        <v>6465</v>
      </c>
      <c r="G1075" s="612" t="s">
        <v>1697</v>
      </c>
      <c r="H1075" s="612"/>
      <c r="I1075" s="612"/>
      <c r="J1075" s="627" t="s">
        <v>1191</v>
      </c>
      <c r="K1075" s="628" t="s">
        <v>6443</v>
      </c>
      <c r="L1075" s="629" t="s">
        <v>4354</v>
      </c>
      <c r="M1075" s="630" t="s">
        <v>1382</v>
      </c>
      <c r="N1075" s="670"/>
      <c r="O1075" s="629"/>
      <c r="P1075" s="629"/>
      <c r="Q1075" s="629"/>
      <c r="R1075" s="631"/>
      <c r="S1075" s="632" t="s">
        <v>41</v>
      </c>
      <c r="T1075" s="633" t="s">
        <v>1191</v>
      </c>
      <c r="U1075" s="977" t="s">
        <v>1821</v>
      </c>
      <c r="V1075" s="634" t="s">
        <v>1821</v>
      </c>
    </row>
    <row r="1076" spans="2:22" outlineLevel="1">
      <c r="B1076" s="612" t="s">
        <v>1380</v>
      </c>
      <c r="C1076" s="612" t="s">
        <v>1429</v>
      </c>
      <c r="D1076" s="612" t="s">
        <v>1431</v>
      </c>
      <c r="E1076" s="612" t="s">
        <v>1529</v>
      </c>
      <c r="F1076" s="612" t="s">
        <v>6465</v>
      </c>
      <c r="G1076" s="612" t="s">
        <v>1697</v>
      </c>
      <c r="H1076" s="612" t="s">
        <v>1390</v>
      </c>
      <c r="I1076" s="612"/>
      <c r="J1076" s="627" t="s">
        <v>1176</v>
      </c>
      <c r="K1076" s="628" t="s">
        <v>6444</v>
      </c>
      <c r="L1076" s="629" t="s">
        <v>4355</v>
      </c>
      <c r="M1076" s="630"/>
      <c r="N1076" s="670"/>
      <c r="O1076" s="629"/>
      <c r="P1076" s="629"/>
      <c r="Q1076" s="629"/>
      <c r="R1076" s="631"/>
      <c r="S1076" s="632" t="s">
        <v>7424</v>
      </c>
      <c r="T1076" s="633" t="s">
        <v>1176</v>
      </c>
      <c r="U1076" s="977" t="s">
        <v>1821</v>
      </c>
      <c r="V1076" s="634" t="s">
        <v>8683</v>
      </c>
    </row>
    <row r="1077" spans="2:22" outlineLevel="1">
      <c r="B1077" s="612" t="s">
        <v>1380</v>
      </c>
      <c r="C1077" s="612" t="s">
        <v>1429</v>
      </c>
      <c r="D1077" s="612" t="s">
        <v>1431</v>
      </c>
      <c r="E1077" s="612" t="s">
        <v>1529</v>
      </c>
      <c r="F1077" s="612" t="s">
        <v>6465</v>
      </c>
      <c r="G1077" s="612" t="s">
        <v>1697</v>
      </c>
      <c r="H1077" s="612" t="s">
        <v>1390</v>
      </c>
      <c r="I1077" s="639" t="s">
        <v>1452</v>
      </c>
      <c r="J1077" s="627" t="s">
        <v>1176</v>
      </c>
      <c r="K1077" s="628" t="s">
        <v>6445</v>
      </c>
      <c r="L1077" s="629" t="s">
        <v>4422</v>
      </c>
      <c r="M1077" s="630" t="s">
        <v>1701</v>
      </c>
      <c r="N1077" s="670"/>
      <c r="O1077" s="629"/>
      <c r="P1077" s="629"/>
      <c r="Q1077" s="629"/>
      <c r="R1077" s="631"/>
      <c r="S1077" s="632" t="s">
        <v>7425</v>
      </c>
      <c r="T1077" s="633" t="s">
        <v>1176</v>
      </c>
      <c r="U1077" s="977" t="s">
        <v>1821</v>
      </c>
      <c r="V1077" s="634" t="s">
        <v>8681</v>
      </c>
    </row>
    <row r="1078" spans="2:22" outlineLevel="1">
      <c r="B1078" s="612" t="s">
        <v>1380</v>
      </c>
      <c r="C1078" s="612" t="s">
        <v>1429</v>
      </c>
      <c r="D1078" s="612" t="s">
        <v>1431</v>
      </c>
      <c r="E1078" s="612" t="s">
        <v>1529</v>
      </c>
      <c r="F1078" s="612" t="s">
        <v>6465</v>
      </c>
      <c r="G1078" s="612" t="s">
        <v>1697</v>
      </c>
      <c r="H1078" s="612"/>
      <c r="I1078" s="612"/>
      <c r="J1078" s="627" t="s">
        <v>1191</v>
      </c>
      <c r="K1078" s="628" t="s">
        <v>6446</v>
      </c>
      <c r="L1078" s="629" t="s">
        <v>4356</v>
      </c>
      <c r="M1078" s="630" t="s">
        <v>1382</v>
      </c>
      <c r="N1078" s="670"/>
      <c r="O1078" s="629"/>
      <c r="P1078" s="629"/>
      <c r="Q1078" s="629"/>
      <c r="R1078" s="631"/>
      <c r="S1078" s="632" t="s">
        <v>41</v>
      </c>
      <c r="T1078" s="633" t="s">
        <v>1191</v>
      </c>
      <c r="U1078" s="977" t="s">
        <v>1821</v>
      </c>
      <c r="V1078" s="634" t="s">
        <v>1821</v>
      </c>
    </row>
    <row r="1079" spans="2:22" outlineLevel="1">
      <c r="B1079" s="612" t="s">
        <v>1380</v>
      </c>
      <c r="C1079" s="612" t="s">
        <v>1429</v>
      </c>
      <c r="D1079" s="612" t="s">
        <v>1431</v>
      </c>
      <c r="E1079" s="612" t="s">
        <v>1529</v>
      </c>
      <c r="F1079" s="612" t="s">
        <v>6465</v>
      </c>
      <c r="G1079" s="612" t="s">
        <v>1697</v>
      </c>
      <c r="H1079" s="612" t="s">
        <v>1390</v>
      </c>
      <c r="I1079" s="612"/>
      <c r="J1079" s="627" t="s">
        <v>1176</v>
      </c>
      <c r="K1079" s="628" t="s">
        <v>6447</v>
      </c>
      <c r="L1079" s="629" t="s">
        <v>4357</v>
      </c>
      <c r="M1079" s="630"/>
      <c r="N1079" s="670"/>
      <c r="O1079" s="629"/>
      <c r="P1079" s="629"/>
      <c r="Q1079" s="629"/>
      <c r="R1079" s="631"/>
      <c r="S1079" s="632" t="s">
        <v>7426</v>
      </c>
      <c r="T1079" s="633" t="s">
        <v>1176</v>
      </c>
      <c r="U1079" s="977" t="s">
        <v>1821</v>
      </c>
      <c r="V1079" s="634" t="s">
        <v>8684</v>
      </c>
    </row>
    <row r="1080" spans="2:22" outlineLevel="1">
      <c r="B1080" s="612" t="s">
        <v>1380</v>
      </c>
      <c r="C1080" s="612" t="s">
        <v>1429</v>
      </c>
      <c r="D1080" s="612" t="s">
        <v>1431</v>
      </c>
      <c r="E1080" s="612" t="s">
        <v>1529</v>
      </c>
      <c r="F1080" s="612" t="s">
        <v>6465</v>
      </c>
      <c r="G1080" s="612" t="s">
        <v>1697</v>
      </c>
      <c r="H1080" s="612" t="s">
        <v>1390</v>
      </c>
      <c r="I1080" s="639" t="s">
        <v>1452</v>
      </c>
      <c r="J1080" s="627" t="s">
        <v>1176</v>
      </c>
      <c r="K1080" s="628" t="s">
        <v>6448</v>
      </c>
      <c r="L1080" s="629" t="s">
        <v>4423</v>
      </c>
      <c r="M1080" s="630" t="s">
        <v>1881</v>
      </c>
      <c r="N1080" s="670"/>
      <c r="O1080" s="629"/>
      <c r="P1080" s="629"/>
      <c r="Q1080" s="629"/>
      <c r="R1080" s="631"/>
      <c r="S1080" s="632" t="s">
        <v>7427</v>
      </c>
      <c r="T1080" s="633" t="s">
        <v>1176</v>
      </c>
      <c r="U1080" s="977" t="s">
        <v>1821</v>
      </c>
      <c r="V1080" s="634" t="s">
        <v>8682</v>
      </c>
    </row>
    <row r="1081" spans="2:22" outlineLevel="1">
      <c r="B1081" s="612" t="s">
        <v>1380</v>
      </c>
      <c r="C1081" s="612" t="s">
        <v>1429</v>
      </c>
      <c r="D1081" s="612" t="s">
        <v>1431</v>
      </c>
      <c r="E1081" s="612" t="s">
        <v>1529</v>
      </c>
      <c r="F1081" s="612" t="s">
        <v>1627</v>
      </c>
      <c r="G1081" s="612"/>
      <c r="H1081" s="612"/>
      <c r="I1081" s="612"/>
      <c r="J1081" s="627" t="s">
        <v>1195</v>
      </c>
      <c r="K1081" s="628" t="s">
        <v>1628</v>
      </c>
      <c r="L1081" s="629" t="s">
        <v>4334</v>
      </c>
      <c r="M1081" s="630" t="s">
        <v>1382</v>
      </c>
      <c r="N1081" s="670"/>
      <c r="O1081" s="629"/>
      <c r="P1081" s="629"/>
      <c r="Q1081" s="629"/>
      <c r="R1081" s="631"/>
      <c r="S1081" s="632" t="s">
        <v>1821</v>
      </c>
      <c r="T1081" s="633" t="s">
        <v>1821</v>
      </c>
      <c r="U1081" s="977" t="s">
        <v>1821</v>
      </c>
      <c r="V1081" s="634" t="s">
        <v>1821</v>
      </c>
    </row>
    <row r="1082" spans="2:22" outlineLevel="1">
      <c r="B1082" s="612" t="s">
        <v>1380</v>
      </c>
      <c r="C1082" s="612" t="s">
        <v>1429</v>
      </c>
      <c r="D1082" s="612" t="s">
        <v>1431</v>
      </c>
      <c r="E1082" s="612" t="s">
        <v>1529</v>
      </c>
      <c r="F1082" s="612" t="s">
        <v>1627</v>
      </c>
      <c r="G1082" s="612" t="s">
        <v>1532</v>
      </c>
      <c r="H1082" s="612"/>
      <c r="I1082" s="612"/>
      <c r="J1082" s="627" t="s">
        <v>1191</v>
      </c>
      <c r="K1082" s="628" t="s">
        <v>1629</v>
      </c>
      <c r="L1082" s="629" t="s">
        <v>4125</v>
      </c>
      <c r="M1082" s="630"/>
      <c r="N1082" s="670"/>
      <c r="O1082" s="629"/>
      <c r="P1082" s="629"/>
      <c r="Q1082" s="629"/>
      <c r="R1082" s="631"/>
      <c r="S1082" s="632" t="s">
        <v>1821</v>
      </c>
      <c r="T1082" s="633" t="s">
        <v>1821</v>
      </c>
      <c r="U1082" s="977" t="s">
        <v>1821</v>
      </c>
      <c r="V1082" s="634" t="s">
        <v>1821</v>
      </c>
    </row>
    <row r="1083" spans="2:22" outlineLevel="1">
      <c r="B1083" s="612" t="s">
        <v>1380</v>
      </c>
      <c r="C1083" s="612" t="s">
        <v>1429</v>
      </c>
      <c r="D1083" s="612" t="s">
        <v>1431</v>
      </c>
      <c r="E1083" s="612" t="s">
        <v>1529</v>
      </c>
      <c r="F1083" s="612" t="s">
        <v>1627</v>
      </c>
      <c r="G1083" s="612" t="s">
        <v>1434</v>
      </c>
      <c r="H1083" s="612"/>
      <c r="I1083" s="612"/>
      <c r="J1083" s="627" t="s">
        <v>1191</v>
      </c>
      <c r="K1083" s="628" t="s">
        <v>1630</v>
      </c>
      <c r="L1083" s="629" t="s">
        <v>4301</v>
      </c>
      <c r="M1083" s="630"/>
      <c r="N1083" s="670"/>
      <c r="O1083" s="629"/>
      <c r="P1083" s="629"/>
      <c r="Q1083" s="629"/>
      <c r="R1083" s="631"/>
      <c r="S1083" s="632" t="s">
        <v>1821</v>
      </c>
      <c r="T1083" s="633" t="s">
        <v>1821</v>
      </c>
      <c r="U1083" s="977" t="s">
        <v>1821</v>
      </c>
      <c r="V1083" s="634" t="s">
        <v>1821</v>
      </c>
    </row>
    <row r="1084" spans="2:22" outlineLevel="1">
      <c r="B1084" s="612" t="s">
        <v>1380</v>
      </c>
      <c r="C1084" s="612" t="s">
        <v>1429</v>
      </c>
      <c r="D1084" s="612" t="s">
        <v>1431</v>
      </c>
      <c r="E1084" s="612" t="s">
        <v>1529</v>
      </c>
      <c r="F1084" s="612" t="s">
        <v>1627</v>
      </c>
      <c r="G1084" s="612" t="s">
        <v>1535</v>
      </c>
      <c r="H1084" s="612"/>
      <c r="I1084" s="612"/>
      <c r="J1084" s="627" t="s">
        <v>1191</v>
      </c>
      <c r="K1084" s="628" t="s">
        <v>1631</v>
      </c>
      <c r="L1084" s="629" t="s">
        <v>4277</v>
      </c>
      <c r="M1084" s="630" t="s">
        <v>1382</v>
      </c>
      <c r="N1084" s="670"/>
      <c r="O1084" s="629"/>
      <c r="P1084" s="629"/>
      <c r="Q1084" s="629"/>
      <c r="R1084" s="631"/>
      <c r="S1084" s="632" t="s">
        <v>1821</v>
      </c>
      <c r="T1084" s="633" t="s">
        <v>1821</v>
      </c>
      <c r="U1084" s="977" t="s">
        <v>1821</v>
      </c>
      <c r="V1084" s="634" t="s">
        <v>1821</v>
      </c>
    </row>
    <row r="1085" spans="2:22" outlineLevel="1">
      <c r="B1085" s="612" t="s">
        <v>1380</v>
      </c>
      <c r="C1085" s="612" t="s">
        <v>1429</v>
      </c>
      <c r="D1085" s="612" t="s">
        <v>1431</v>
      </c>
      <c r="E1085" s="612" t="s">
        <v>1529</v>
      </c>
      <c r="F1085" s="612" t="s">
        <v>1627</v>
      </c>
      <c r="G1085" s="612" t="s">
        <v>1535</v>
      </c>
      <c r="H1085" s="612" t="s">
        <v>1537</v>
      </c>
      <c r="I1085" s="612"/>
      <c r="J1085" s="627" t="s">
        <v>1176</v>
      </c>
      <c r="K1085" s="628" t="s">
        <v>1632</v>
      </c>
      <c r="L1085" s="629" t="s">
        <v>4099</v>
      </c>
      <c r="M1085" s="630"/>
      <c r="N1085" s="670"/>
      <c r="O1085" s="629"/>
      <c r="P1085" s="629"/>
      <c r="Q1085" s="629"/>
      <c r="R1085" s="631"/>
      <c r="S1085" s="632" t="s">
        <v>1821</v>
      </c>
      <c r="T1085" s="633" t="s">
        <v>1821</v>
      </c>
      <c r="U1085" s="977" t="s">
        <v>1821</v>
      </c>
      <c r="V1085" s="634" t="s">
        <v>1821</v>
      </c>
    </row>
    <row r="1086" spans="2:22" outlineLevel="1">
      <c r="B1086" s="612" t="s">
        <v>1380</v>
      </c>
      <c r="C1086" s="612" t="s">
        <v>1429</v>
      </c>
      <c r="D1086" s="612" t="s">
        <v>1431</v>
      </c>
      <c r="E1086" s="612" t="s">
        <v>1529</v>
      </c>
      <c r="F1086" s="612" t="s">
        <v>1627</v>
      </c>
      <c r="G1086" s="612" t="s">
        <v>1535</v>
      </c>
      <c r="H1086" s="612" t="s">
        <v>1537</v>
      </c>
      <c r="I1086" s="639" t="s">
        <v>1402</v>
      </c>
      <c r="J1086" s="627" t="s">
        <v>1176</v>
      </c>
      <c r="K1086" s="628" t="s">
        <v>1633</v>
      </c>
      <c r="L1086" s="629" t="s">
        <v>5134</v>
      </c>
      <c r="M1086" s="630" t="s">
        <v>1404</v>
      </c>
      <c r="N1086" s="670"/>
      <c r="O1086" s="629"/>
      <c r="P1086" s="629"/>
      <c r="Q1086" s="629"/>
      <c r="R1086" s="631"/>
      <c r="S1086" s="632" t="s">
        <v>1821</v>
      </c>
      <c r="T1086" s="633" t="s">
        <v>1821</v>
      </c>
      <c r="U1086" s="977" t="s">
        <v>1821</v>
      </c>
      <c r="V1086" s="634" t="s">
        <v>1821</v>
      </c>
    </row>
    <row r="1087" spans="2:22" outlineLevel="1">
      <c r="B1087" s="612" t="s">
        <v>1380</v>
      </c>
      <c r="C1087" s="612" t="s">
        <v>1429</v>
      </c>
      <c r="D1087" s="612" t="s">
        <v>1431</v>
      </c>
      <c r="E1087" s="612" t="s">
        <v>1634</v>
      </c>
      <c r="F1087" s="612"/>
      <c r="G1087" s="612"/>
      <c r="H1087" s="612"/>
      <c r="I1087" s="612"/>
      <c r="J1087" s="627" t="s">
        <v>1176</v>
      </c>
      <c r="K1087" s="628" t="s">
        <v>1635</v>
      </c>
      <c r="L1087" s="629" t="s">
        <v>4335</v>
      </c>
      <c r="M1087" s="630" t="s">
        <v>1382</v>
      </c>
      <c r="N1087" s="1119" t="s">
        <v>5618</v>
      </c>
      <c r="O1087" s="629" t="s">
        <v>1176</v>
      </c>
      <c r="P1087" s="629" t="s">
        <v>41</v>
      </c>
      <c r="Q1087" s="629" t="s">
        <v>1382</v>
      </c>
      <c r="R1087" s="781" t="s">
        <v>5933</v>
      </c>
      <c r="S1087" s="632" t="s">
        <v>41</v>
      </c>
      <c r="T1087" s="633" t="s">
        <v>1176</v>
      </c>
      <c r="U1087" s="977" t="s">
        <v>1176</v>
      </c>
      <c r="V1087" s="634" t="s">
        <v>1821</v>
      </c>
    </row>
    <row r="1088" spans="2:22" outlineLevel="1">
      <c r="B1088" s="612" t="s">
        <v>1380</v>
      </c>
      <c r="C1088" s="612" t="s">
        <v>1429</v>
      </c>
      <c r="D1088" s="612" t="s">
        <v>1431</v>
      </c>
      <c r="E1088" s="612" t="s">
        <v>1634</v>
      </c>
      <c r="F1088" s="612" t="s">
        <v>1636</v>
      </c>
      <c r="G1088" s="612"/>
      <c r="H1088" s="612"/>
      <c r="I1088" s="612"/>
      <c r="J1088" s="627" t="s">
        <v>1176</v>
      </c>
      <c r="K1088" s="628" t="s">
        <v>1323</v>
      </c>
      <c r="L1088" s="629" t="s">
        <v>4126</v>
      </c>
      <c r="M1088" s="630"/>
      <c r="N1088" s="670" t="s">
        <v>4126</v>
      </c>
      <c r="O1088" s="629" t="s">
        <v>1176</v>
      </c>
      <c r="P1088" s="637" t="s">
        <v>6005</v>
      </c>
      <c r="Q1088" s="629" t="s">
        <v>5751</v>
      </c>
      <c r="R1088" s="631" t="s">
        <v>8021</v>
      </c>
      <c r="S1088" s="632" t="s">
        <v>1323</v>
      </c>
      <c r="T1088" s="633" t="s">
        <v>1176</v>
      </c>
      <c r="U1088" s="977" t="s">
        <v>1176</v>
      </c>
      <c r="V1088" s="634" t="s">
        <v>4126</v>
      </c>
    </row>
    <row r="1089" spans="2:22" outlineLevel="1">
      <c r="B1089" s="612" t="s">
        <v>1380</v>
      </c>
      <c r="C1089" s="612" t="s">
        <v>1429</v>
      </c>
      <c r="D1089" s="612" t="s">
        <v>1431</v>
      </c>
      <c r="E1089" s="612" t="s">
        <v>1634</v>
      </c>
      <c r="F1089" s="612" t="s">
        <v>1636</v>
      </c>
      <c r="G1089" s="639" t="s">
        <v>1479</v>
      </c>
      <c r="H1089" s="612"/>
      <c r="I1089" s="612"/>
      <c r="J1089" s="627" t="s">
        <v>1176</v>
      </c>
      <c r="K1089" s="628" t="s">
        <v>1325</v>
      </c>
      <c r="L1089" s="629" t="s">
        <v>5153</v>
      </c>
      <c r="M1089" s="630" t="s">
        <v>1481</v>
      </c>
      <c r="N1089" s="1120" t="s">
        <v>5153</v>
      </c>
      <c r="O1089" s="640" t="s">
        <v>1176</v>
      </c>
      <c r="P1089" s="629" t="s">
        <v>41</v>
      </c>
      <c r="Q1089" s="640" t="s">
        <v>1637</v>
      </c>
      <c r="R1089" s="631"/>
      <c r="S1089" s="632" t="s">
        <v>1325</v>
      </c>
      <c r="T1089" s="633" t="s">
        <v>1176</v>
      </c>
      <c r="U1089" s="977" t="s">
        <v>1176</v>
      </c>
      <c r="V1089" s="634" t="s">
        <v>5153</v>
      </c>
    </row>
    <row r="1090" spans="2:22" outlineLevel="1">
      <c r="B1090" s="612" t="s">
        <v>1380</v>
      </c>
      <c r="C1090" s="612" t="s">
        <v>1429</v>
      </c>
      <c r="D1090" s="612" t="s">
        <v>1431</v>
      </c>
      <c r="E1090" s="612" t="s">
        <v>1634</v>
      </c>
      <c r="F1090" s="612" t="s">
        <v>1638</v>
      </c>
      <c r="G1090" s="612"/>
      <c r="H1090" s="612"/>
      <c r="I1090" s="612"/>
      <c r="J1090" s="627" t="s">
        <v>1191</v>
      </c>
      <c r="K1090" s="628" t="s">
        <v>1639</v>
      </c>
      <c r="L1090" s="629" t="s">
        <v>4302</v>
      </c>
      <c r="M1090" s="630"/>
      <c r="N1090" s="670"/>
      <c r="O1090" s="629"/>
      <c r="P1090" s="629"/>
      <c r="Q1090" s="629"/>
      <c r="R1090" s="631"/>
      <c r="S1090" s="632" t="s">
        <v>1821</v>
      </c>
      <c r="T1090" s="633" t="s">
        <v>1821</v>
      </c>
      <c r="U1090" s="977" t="s">
        <v>1821</v>
      </c>
      <c r="V1090" s="634" t="s">
        <v>1821</v>
      </c>
    </row>
    <row r="1091" spans="2:22" outlineLevel="1">
      <c r="B1091" s="612" t="s">
        <v>1380</v>
      </c>
      <c r="C1091" s="612" t="s">
        <v>1429</v>
      </c>
      <c r="D1091" s="612" t="s">
        <v>1431</v>
      </c>
      <c r="E1091" s="612" t="s">
        <v>1634</v>
      </c>
      <c r="F1091" s="612" t="s">
        <v>1638</v>
      </c>
      <c r="G1091" s="639" t="s">
        <v>1479</v>
      </c>
      <c r="H1091" s="612"/>
      <c r="I1091" s="612"/>
      <c r="J1091" s="627" t="s">
        <v>1176</v>
      </c>
      <c r="K1091" s="628" t="s">
        <v>1640</v>
      </c>
      <c r="L1091" s="629" t="s">
        <v>5072</v>
      </c>
      <c r="M1091" s="630" t="s">
        <v>1481</v>
      </c>
      <c r="N1091" s="670"/>
      <c r="O1091" s="629"/>
      <c r="P1091" s="629"/>
      <c r="Q1091" s="629"/>
      <c r="R1091" s="631"/>
      <c r="S1091" s="632" t="s">
        <v>1821</v>
      </c>
      <c r="T1091" s="633" t="s">
        <v>1821</v>
      </c>
      <c r="U1091" s="977" t="s">
        <v>1821</v>
      </c>
      <c r="V1091" s="634" t="s">
        <v>1821</v>
      </c>
    </row>
    <row r="1092" spans="2:22" outlineLevel="1">
      <c r="B1092" s="612" t="s">
        <v>1380</v>
      </c>
      <c r="C1092" s="612" t="s">
        <v>1429</v>
      </c>
      <c r="D1092" s="612" t="s">
        <v>1431</v>
      </c>
      <c r="E1092" s="612" t="s">
        <v>1634</v>
      </c>
      <c r="F1092" s="612" t="s">
        <v>1641</v>
      </c>
      <c r="G1092" s="612"/>
      <c r="H1092" s="612"/>
      <c r="I1092" s="612"/>
      <c r="J1092" s="627" t="s">
        <v>1191</v>
      </c>
      <c r="K1092" s="628" t="s">
        <v>1642</v>
      </c>
      <c r="L1092" s="629" t="s">
        <v>4127</v>
      </c>
      <c r="M1092" s="630"/>
      <c r="N1092" s="632"/>
      <c r="O1092" s="629"/>
      <c r="P1092" s="629"/>
      <c r="Q1092" s="629"/>
      <c r="R1092" s="631"/>
      <c r="S1092" s="632" t="s">
        <v>1821</v>
      </c>
      <c r="T1092" s="633" t="s">
        <v>1821</v>
      </c>
      <c r="U1092" s="977" t="s">
        <v>1821</v>
      </c>
      <c r="V1092" s="634" t="s">
        <v>1821</v>
      </c>
    </row>
    <row r="1093" spans="2:22" outlineLevel="1">
      <c r="B1093" s="612" t="s">
        <v>1380</v>
      </c>
      <c r="C1093" s="612" t="s">
        <v>1429</v>
      </c>
      <c r="D1093" s="612" t="s">
        <v>1431</v>
      </c>
      <c r="E1093" s="612" t="s">
        <v>1634</v>
      </c>
      <c r="F1093" s="612" t="s">
        <v>1641</v>
      </c>
      <c r="G1093" s="639" t="s">
        <v>1479</v>
      </c>
      <c r="H1093" s="612"/>
      <c r="I1093" s="612"/>
      <c r="J1093" s="627" t="s">
        <v>1176</v>
      </c>
      <c r="K1093" s="628" t="s">
        <v>1643</v>
      </c>
      <c r="L1093" s="629" t="s">
        <v>5073</v>
      </c>
      <c r="M1093" s="630" t="s">
        <v>1481</v>
      </c>
      <c r="N1093" s="1124"/>
      <c r="O1093" s="629"/>
      <c r="P1093" s="629"/>
      <c r="Q1093" s="629"/>
      <c r="R1093" s="631"/>
      <c r="S1093" s="632" t="s">
        <v>1821</v>
      </c>
      <c r="T1093" s="633" t="s">
        <v>1821</v>
      </c>
      <c r="U1093" s="977" t="s">
        <v>1821</v>
      </c>
      <c r="V1093" s="634" t="s">
        <v>1821</v>
      </c>
    </row>
    <row r="1094" spans="2:22" outlineLevel="1">
      <c r="B1094" s="612" t="s">
        <v>1380</v>
      </c>
      <c r="C1094" s="612" t="s">
        <v>1429</v>
      </c>
      <c r="D1094" s="612" t="s">
        <v>1431</v>
      </c>
      <c r="E1094" s="612" t="s">
        <v>1634</v>
      </c>
      <c r="F1094" s="612" t="s">
        <v>6468</v>
      </c>
      <c r="G1094" s="612"/>
      <c r="H1094" s="612"/>
      <c r="I1094" s="612"/>
      <c r="J1094" s="627" t="s">
        <v>1191</v>
      </c>
      <c r="K1094" s="628" t="s">
        <v>6449</v>
      </c>
      <c r="L1094" s="629" t="s">
        <v>6469</v>
      </c>
      <c r="M1094" s="630"/>
      <c r="N1094" s="632"/>
      <c r="O1094" s="629"/>
      <c r="P1094" s="629"/>
      <c r="Q1094" s="629"/>
      <c r="R1094" s="631"/>
      <c r="S1094" s="632" t="s">
        <v>7244</v>
      </c>
      <c r="T1094" s="633" t="s">
        <v>1191</v>
      </c>
      <c r="U1094" s="977" t="s">
        <v>1821</v>
      </c>
      <c r="V1094" s="634" t="s">
        <v>8080</v>
      </c>
    </row>
    <row r="1095" spans="2:22" outlineLevel="1">
      <c r="B1095" s="612" t="s">
        <v>1380</v>
      </c>
      <c r="C1095" s="612" t="s">
        <v>1429</v>
      </c>
      <c r="D1095" s="612" t="s">
        <v>1431</v>
      </c>
      <c r="E1095" s="612" t="s">
        <v>1634</v>
      </c>
      <c r="F1095" s="612" t="s">
        <v>6468</v>
      </c>
      <c r="G1095" s="639" t="s">
        <v>1479</v>
      </c>
      <c r="H1095" s="612"/>
      <c r="I1095" s="612"/>
      <c r="J1095" s="627" t="s">
        <v>1176</v>
      </c>
      <c r="K1095" s="628" t="s">
        <v>6450</v>
      </c>
      <c r="L1095" s="629" t="s">
        <v>6470</v>
      </c>
      <c r="M1095" s="630" t="s">
        <v>1481</v>
      </c>
      <c r="N1095" s="1124"/>
      <c r="O1095" s="629"/>
      <c r="P1095" s="629"/>
      <c r="Q1095" s="629"/>
      <c r="R1095" s="631"/>
      <c r="S1095" s="632" t="s">
        <v>7245</v>
      </c>
      <c r="T1095" s="633" t="s">
        <v>1176</v>
      </c>
      <c r="U1095" s="977" t="s">
        <v>1821</v>
      </c>
      <c r="V1095" s="634" t="s">
        <v>8081</v>
      </c>
    </row>
    <row r="1096" spans="2:22" ht="36" outlineLevel="1">
      <c r="B1096" s="612" t="s">
        <v>1380</v>
      </c>
      <c r="C1096" s="612" t="s">
        <v>1429</v>
      </c>
      <c r="D1096" s="612" t="s">
        <v>1431</v>
      </c>
      <c r="E1096" s="612" t="s">
        <v>1634</v>
      </c>
      <c r="F1096" s="612" t="s">
        <v>1644</v>
      </c>
      <c r="G1096" s="612"/>
      <c r="H1096" s="612"/>
      <c r="I1096" s="612"/>
      <c r="J1096" s="627" t="s">
        <v>1191</v>
      </c>
      <c r="K1096" s="628" t="s">
        <v>1645</v>
      </c>
      <c r="L1096" s="629" t="s">
        <v>5074</v>
      </c>
      <c r="M1096" s="630" t="s">
        <v>1382</v>
      </c>
      <c r="N1096" s="1119" t="s">
        <v>7223</v>
      </c>
      <c r="O1096" s="629" t="s">
        <v>1191</v>
      </c>
      <c r="P1096" s="629" t="s">
        <v>41</v>
      </c>
      <c r="Q1096" s="629" t="s">
        <v>1382</v>
      </c>
      <c r="R1096" s="782" t="s">
        <v>9144</v>
      </c>
      <c r="S1096" s="632" t="s">
        <v>1331</v>
      </c>
      <c r="T1096" s="633" t="s">
        <v>1191</v>
      </c>
      <c r="U1096" s="977" t="s">
        <v>1191</v>
      </c>
      <c r="V1096" s="634" t="s">
        <v>7470</v>
      </c>
    </row>
    <row r="1097" spans="2:22" outlineLevel="1">
      <c r="B1097" s="612" t="s">
        <v>1380</v>
      </c>
      <c r="C1097" s="612" t="s">
        <v>1429</v>
      </c>
      <c r="D1097" s="612" t="s">
        <v>1431</v>
      </c>
      <c r="E1097" s="612" t="s">
        <v>1634</v>
      </c>
      <c r="F1097" s="612" t="s">
        <v>1644</v>
      </c>
      <c r="G1097" s="612" t="s">
        <v>1390</v>
      </c>
      <c r="H1097" s="612"/>
      <c r="I1097" s="612"/>
      <c r="J1097" s="627" t="s">
        <v>1191</v>
      </c>
      <c r="K1097" s="628" t="s">
        <v>1646</v>
      </c>
      <c r="L1097" s="629" t="s">
        <v>4630</v>
      </c>
      <c r="M1097" s="630"/>
      <c r="N1097" s="670"/>
      <c r="O1097" s="629"/>
      <c r="P1097" s="629"/>
      <c r="Q1097" s="629"/>
      <c r="R1097" s="631"/>
      <c r="S1097" s="632" t="s">
        <v>41</v>
      </c>
      <c r="T1097" s="633" t="s">
        <v>1191</v>
      </c>
      <c r="U1097" s="977" t="s">
        <v>1821</v>
      </c>
      <c r="V1097" s="634" t="s">
        <v>1821</v>
      </c>
    </row>
    <row r="1098" spans="2:22" ht="60" outlineLevel="1">
      <c r="B1098" s="612" t="s">
        <v>1380</v>
      </c>
      <c r="C1098" s="612" t="s">
        <v>1429</v>
      </c>
      <c r="D1098" s="612" t="s">
        <v>1431</v>
      </c>
      <c r="E1098" s="612" t="s">
        <v>1634</v>
      </c>
      <c r="F1098" s="612" t="s">
        <v>1644</v>
      </c>
      <c r="G1098" s="612" t="s">
        <v>1450</v>
      </c>
      <c r="H1098" s="612"/>
      <c r="I1098" s="612"/>
      <c r="J1098" s="627" t="s">
        <v>1195</v>
      </c>
      <c r="K1098" s="628" t="s">
        <v>1647</v>
      </c>
      <c r="L1098" s="629" t="s">
        <v>4631</v>
      </c>
      <c r="M1098" s="630"/>
      <c r="N1098" s="670" t="s">
        <v>6752</v>
      </c>
      <c r="O1098" s="629" t="s">
        <v>1176</v>
      </c>
      <c r="P1098" s="642" t="s">
        <v>6841</v>
      </c>
      <c r="Q1098" s="629" t="s">
        <v>105</v>
      </c>
      <c r="R1098" s="695" t="s">
        <v>8325</v>
      </c>
      <c r="S1098" s="636" t="s">
        <v>7246</v>
      </c>
      <c r="T1098" s="633" t="s">
        <v>1195</v>
      </c>
      <c r="U1098" s="977" t="s">
        <v>1821</v>
      </c>
      <c r="V1098" s="659" t="s">
        <v>8063</v>
      </c>
    </row>
    <row r="1099" spans="2:22" ht="36" outlineLevel="1">
      <c r="B1099" s="612" t="s">
        <v>1380</v>
      </c>
      <c r="C1099" s="612" t="s">
        <v>1429</v>
      </c>
      <c r="D1099" s="612" t="s">
        <v>1431</v>
      </c>
      <c r="E1099" s="612" t="s">
        <v>1634</v>
      </c>
      <c r="F1099" s="612" t="s">
        <v>1644</v>
      </c>
      <c r="G1099" s="612" t="s">
        <v>1450</v>
      </c>
      <c r="H1099" s="639" t="s">
        <v>1452</v>
      </c>
      <c r="I1099" s="612"/>
      <c r="J1099" s="627" t="s">
        <v>1176</v>
      </c>
      <c r="K1099" s="628" t="s">
        <v>1648</v>
      </c>
      <c r="L1099" s="629" t="s">
        <v>4632</v>
      </c>
      <c r="M1099" s="630" t="s">
        <v>1454</v>
      </c>
      <c r="N1099" s="670" t="s">
        <v>6753</v>
      </c>
      <c r="O1099" s="629" t="s">
        <v>1176</v>
      </c>
      <c r="P1099" s="642" t="s">
        <v>6842</v>
      </c>
      <c r="Q1099" s="667" t="s">
        <v>8318</v>
      </c>
      <c r="R1099" s="631"/>
      <c r="S1099" s="655" t="s">
        <v>7247</v>
      </c>
      <c r="T1099" s="662" t="s">
        <v>1176</v>
      </c>
      <c r="U1099" s="983" t="s">
        <v>1821</v>
      </c>
      <c r="V1099" s="663" t="s">
        <v>8064</v>
      </c>
    </row>
    <row r="1100" spans="2:22" outlineLevel="1">
      <c r="B1100" s="612" t="s">
        <v>1380</v>
      </c>
      <c r="C1100" s="612" t="s">
        <v>1429</v>
      </c>
      <c r="D1100" s="612" t="s">
        <v>1431</v>
      </c>
      <c r="E1100" s="612" t="s">
        <v>1634</v>
      </c>
      <c r="F1100" s="612" t="s">
        <v>1644</v>
      </c>
      <c r="G1100" s="612" t="s">
        <v>1396</v>
      </c>
      <c r="H1100" s="612"/>
      <c r="I1100" s="612"/>
      <c r="J1100" s="627" t="s">
        <v>1191</v>
      </c>
      <c r="K1100" s="628" t="s">
        <v>1649</v>
      </c>
      <c r="L1100" s="629" t="s">
        <v>4633</v>
      </c>
      <c r="M1100" s="630"/>
      <c r="N1100" s="670" t="s">
        <v>6754</v>
      </c>
      <c r="O1100" s="629" t="s">
        <v>1176</v>
      </c>
      <c r="P1100" s="642" t="s">
        <v>6843</v>
      </c>
      <c r="Q1100" s="629" t="s">
        <v>105</v>
      </c>
      <c r="R1100" s="641"/>
      <c r="S1100" s="632" t="s">
        <v>1333</v>
      </c>
      <c r="T1100" s="633" t="s">
        <v>1191</v>
      </c>
      <c r="U1100" s="977" t="s">
        <v>1191</v>
      </c>
      <c r="V1100" s="634" t="s">
        <v>8065</v>
      </c>
    </row>
    <row r="1101" spans="2:22" outlineLevel="1">
      <c r="B1101" s="612" t="s">
        <v>1380</v>
      </c>
      <c r="C1101" s="612" t="s">
        <v>1429</v>
      </c>
      <c r="D1101" s="612" t="s">
        <v>1431</v>
      </c>
      <c r="E1101" s="612" t="s">
        <v>1634</v>
      </c>
      <c r="F1101" s="612" t="s">
        <v>1644</v>
      </c>
      <c r="G1101" s="612" t="s">
        <v>1650</v>
      </c>
      <c r="H1101" s="612"/>
      <c r="I1101" s="612"/>
      <c r="J1101" s="627" t="s">
        <v>1191</v>
      </c>
      <c r="K1101" s="628" t="s">
        <v>1651</v>
      </c>
      <c r="L1101" s="629" t="s">
        <v>4634</v>
      </c>
      <c r="M1101" s="630" t="s">
        <v>1652</v>
      </c>
      <c r="N1101" s="670"/>
      <c r="O1101" s="629"/>
      <c r="P1101" s="629"/>
      <c r="Q1101" s="629"/>
      <c r="R1101" s="631"/>
      <c r="S1101" s="632" t="s">
        <v>1821</v>
      </c>
      <c r="T1101" s="633" t="s">
        <v>1821</v>
      </c>
      <c r="U1101" s="977" t="s">
        <v>1821</v>
      </c>
      <c r="V1101" s="634" t="s">
        <v>1821</v>
      </c>
    </row>
    <row r="1102" spans="2:22" outlineLevel="1">
      <c r="B1102" s="612" t="s">
        <v>1380</v>
      </c>
      <c r="C1102" s="612" t="s">
        <v>1429</v>
      </c>
      <c r="D1102" s="612" t="s">
        <v>1431</v>
      </c>
      <c r="E1102" s="612" t="s">
        <v>1634</v>
      </c>
      <c r="F1102" s="612" t="s">
        <v>1644</v>
      </c>
      <c r="G1102" s="612" t="s">
        <v>1653</v>
      </c>
      <c r="H1102" s="612"/>
      <c r="I1102" s="612"/>
      <c r="J1102" s="627" t="s">
        <v>1191</v>
      </c>
      <c r="K1102" s="628" t="s">
        <v>1654</v>
      </c>
      <c r="L1102" s="629" t="s">
        <v>4635</v>
      </c>
      <c r="M1102" s="630" t="s">
        <v>1382</v>
      </c>
      <c r="N1102" s="670"/>
      <c r="O1102" s="629"/>
      <c r="P1102" s="629"/>
      <c r="Q1102" s="629"/>
      <c r="R1102" s="631"/>
      <c r="S1102" s="632" t="s">
        <v>1821</v>
      </c>
      <c r="T1102" s="633" t="s">
        <v>1821</v>
      </c>
      <c r="U1102" s="977" t="s">
        <v>1821</v>
      </c>
      <c r="V1102" s="634" t="s">
        <v>1821</v>
      </c>
    </row>
    <row r="1103" spans="2:22" outlineLevel="1">
      <c r="B1103" s="612" t="s">
        <v>1380</v>
      </c>
      <c r="C1103" s="612" t="s">
        <v>1429</v>
      </c>
      <c r="D1103" s="612" t="s">
        <v>1431</v>
      </c>
      <c r="E1103" s="612" t="s">
        <v>1634</v>
      </c>
      <c r="F1103" s="612" t="s">
        <v>1644</v>
      </c>
      <c r="G1103" s="612" t="s">
        <v>1653</v>
      </c>
      <c r="H1103" s="612" t="s">
        <v>1390</v>
      </c>
      <c r="I1103" s="612"/>
      <c r="J1103" s="627" t="s">
        <v>1191</v>
      </c>
      <c r="K1103" s="628" t="s">
        <v>1655</v>
      </c>
      <c r="L1103" s="629" t="s">
        <v>5075</v>
      </c>
      <c r="M1103" s="630"/>
      <c r="N1103" s="670"/>
      <c r="O1103" s="629"/>
      <c r="P1103" s="629"/>
      <c r="Q1103" s="629"/>
      <c r="R1103" s="631"/>
      <c r="S1103" s="632" t="s">
        <v>1821</v>
      </c>
      <c r="T1103" s="633" t="s">
        <v>1821</v>
      </c>
      <c r="U1103" s="977" t="s">
        <v>1821</v>
      </c>
      <c r="V1103" s="634" t="s">
        <v>1821</v>
      </c>
    </row>
    <row r="1104" spans="2:22" outlineLevel="1">
      <c r="B1104" s="612" t="s">
        <v>1380</v>
      </c>
      <c r="C1104" s="612" t="s">
        <v>1429</v>
      </c>
      <c r="D1104" s="612" t="s">
        <v>1431</v>
      </c>
      <c r="E1104" s="612" t="s">
        <v>1634</v>
      </c>
      <c r="F1104" s="612" t="s">
        <v>1644</v>
      </c>
      <c r="G1104" s="612" t="s">
        <v>1653</v>
      </c>
      <c r="H1104" s="612" t="s">
        <v>1390</v>
      </c>
      <c r="I1104" s="639" t="s">
        <v>1452</v>
      </c>
      <c r="J1104" s="627" t="s">
        <v>1191</v>
      </c>
      <c r="K1104" s="628" t="s">
        <v>1656</v>
      </c>
      <c r="L1104" s="629" t="s">
        <v>5076</v>
      </c>
      <c r="M1104" s="630" t="s">
        <v>1454</v>
      </c>
      <c r="N1104" s="670"/>
      <c r="O1104" s="629"/>
      <c r="P1104" s="629"/>
      <c r="Q1104" s="629"/>
      <c r="R1104" s="631"/>
      <c r="S1104" s="632" t="s">
        <v>1821</v>
      </c>
      <c r="T1104" s="633" t="s">
        <v>1821</v>
      </c>
      <c r="U1104" s="977" t="s">
        <v>1821</v>
      </c>
      <c r="V1104" s="634" t="s">
        <v>1821</v>
      </c>
    </row>
    <row r="1105" spans="2:22" outlineLevel="1">
      <c r="B1105" s="612" t="s">
        <v>1380</v>
      </c>
      <c r="C1105" s="612" t="s">
        <v>1429</v>
      </c>
      <c r="D1105" s="612" t="s">
        <v>1431</v>
      </c>
      <c r="E1105" s="612" t="s">
        <v>1634</v>
      </c>
      <c r="F1105" s="612" t="s">
        <v>1644</v>
      </c>
      <c r="G1105" s="612" t="s">
        <v>1653</v>
      </c>
      <c r="H1105" s="612" t="s">
        <v>1657</v>
      </c>
      <c r="I1105" s="612"/>
      <c r="J1105" s="627" t="s">
        <v>1191</v>
      </c>
      <c r="K1105" s="628" t="s">
        <v>1658</v>
      </c>
      <c r="L1105" s="629" t="s">
        <v>4638</v>
      </c>
      <c r="M1105" s="630"/>
      <c r="N1105" s="670"/>
      <c r="O1105" s="629"/>
      <c r="P1105" s="629"/>
      <c r="Q1105" s="629"/>
      <c r="R1105" s="631"/>
      <c r="S1105" s="632" t="s">
        <v>1821</v>
      </c>
      <c r="T1105" s="633" t="s">
        <v>1821</v>
      </c>
      <c r="U1105" s="977" t="s">
        <v>1821</v>
      </c>
      <c r="V1105" s="634" t="s">
        <v>1821</v>
      </c>
    </row>
    <row r="1106" spans="2:22" outlineLevel="1">
      <c r="B1106" s="612" t="s">
        <v>1380</v>
      </c>
      <c r="C1106" s="612" t="s">
        <v>1429</v>
      </c>
      <c r="D1106" s="612" t="s">
        <v>1431</v>
      </c>
      <c r="E1106" s="612" t="s">
        <v>1634</v>
      </c>
      <c r="F1106" s="612" t="s">
        <v>1644</v>
      </c>
      <c r="G1106" s="612" t="s">
        <v>1659</v>
      </c>
      <c r="H1106" s="612"/>
      <c r="I1106" s="612"/>
      <c r="J1106" s="627" t="s">
        <v>1195</v>
      </c>
      <c r="K1106" s="628" t="s">
        <v>1660</v>
      </c>
      <c r="L1106" s="629" t="s">
        <v>4647</v>
      </c>
      <c r="M1106" s="630" t="s">
        <v>1382</v>
      </c>
      <c r="N1106" s="670"/>
      <c r="O1106" s="629"/>
      <c r="P1106" s="629"/>
      <c r="Q1106" s="629"/>
      <c r="R1106" s="631"/>
      <c r="S1106" s="632" t="s">
        <v>1821</v>
      </c>
      <c r="T1106" s="633" t="s">
        <v>1821</v>
      </c>
      <c r="U1106" s="977" t="s">
        <v>1821</v>
      </c>
      <c r="V1106" s="634" t="s">
        <v>1821</v>
      </c>
    </row>
    <row r="1107" spans="2:22" outlineLevel="1">
      <c r="B1107" s="612" t="s">
        <v>1380</v>
      </c>
      <c r="C1107" s="612" t="s">
        <v>1429</v>
      </c>
      <c r="D1107" s="612" t="s">
        <v>1431</v>
      </c>
      <c r="E1107" s="612" t="s">
        <v>1634</v>
      </c>
      <c r="F1107" s="612" t="s">
        <v>1644</v>
      </c>
      <c r="G1107" s="612" t="s">
        <v>1659</v>
      </c>
      <c r="H1107" s="612" t="s">
        <v>1661</v>
      </c>
      <c r="I1107" s="612"/>
      <c r="J1107" s="627" t="s">
        <v>1191</v>
      </c>
      <c r="K1107" s="628" t="s">
        <v>1662</v>
      </c>
      <c r="L1107" s="629" t="s">
        <v>4648</v>
      </c>
      <c r="M1107" s="630"/>
      <c r="N1107" s="670"/>
      <c r="O1107" s="629"/>
      <c r="P1107" s="629"/>
      <c r="Q1107" s="629"/>
      <c r="R1107" s="631"/>
      <c r="S1107" s="632" t="s">
        <v>1821</v>
      </c>
      <c r="T1107" s="633" t="s">
        <v>1821</v>
      </c>
      <c r="U1107" s="977" t="s">
        <v>1821</v>
      </c>
      <c r="V1107" s="634" t="s">
        <v>1821</v>
      </c>
    </row>
    <row r="1108" spans="2:22" outlineLevel="1">
      <c r="B1108" s="612" t="s">
        <v>1380</v>
      </c>
      <c r="C1108" s="612" t="s">
        <v>1429</v>
      </c>
      <c r="D1108" s="612" t="s">
        <v>1431</v>
      </c>
      <c r="E1108" s="612" t="s">
        <v>1634</v>
      </c>
      <c r="F1108" s="612" t="s">
        <v>1644</v>
      </c>
      <c r="G1108" s="612" t="s">
        <v>1659</v>
      </c>
      <c r="H1108" s="612" t="s">
        <v>1663</v>
      </c>
      <c r="I1108" s="612"/>
      <c r="J1108" s="627" t="s">
        <v>1191</v>
      </c>
      <c r="K1108" s="628" t="s">
        <v>1664</v>
      </c>
      <c r="L1108" s="629" t="s">
        <v>4649</v>
      </c>
      <c r="M1108" s="630"/>
      <c r="N1108" s="670"/>
      <c r="O1108" s="629"/>
      <c r="P1108" s="629"/>
      <c r="Q1108" s="629"/>
      <c r="R1108" s="631"/>
      <c r="S1108" s="632" t="s">
        <v>1821</v>
      </c>
      <c r="T1108" s="633" t="s">
        <v>1821</v>
      </c>
      <c r="U1108" s="977" t="s">
        <v>1821</v>
      </c>
      <c r="V1108" s="634" t="s">
        <v>1821</v>
      </c>
    </row>
    <row r="1109" spans="2:22" outlineLevel="1">
      <c r="B1109" s="612" t="s">
        <v>1380</v>
      </c>
      <c r="C1109" s="612" t="s">
        <v>1429</v>
      </c>
      <c r="D1109" s="612" t="s">
        <v>1431</v>
      </c>
      <c r="E1109" s="612" t="s">
        <v>1634</v>
      </c>
      <c r="F1109" s="612" t="s">
        <v>1644</v>
      </c>
      <c r="G1109" s="612" t="s">
        <v>1659</v>
      </c>
      <c r="H1109" s="612" t="s">
        <v>1398</v>
      </c>
      <c r="I1109" s="612"/>
      <c r="J1109" s="627" t="s">
        <v>1191</v>
      </c>
      <c r="K1109" s="628" t="s">
        <v>1665</v>
      </c>
      <c r="L1109" s="629" t="s">
        <v>4650</v>
      </c>
      <c r="M1109" s="630" t="s">
        <v>1666</v>
      </c>
      <c r="N1109" s="670"/>
      <c r="O1109" s="629"/>
      <c r="P1109" s="629"/>
      <c r="Q1109" s="629"/>
      <c r="R1109" s="631"/>
      <c r="S1109" s="632" t="s">
        <v>1821</v>
      </c>
      <c r="T1109" s="633" t="s">
        <v>1821</v>
      </c>
      <c r="U1109" s="977" t="s">
        <v>1821</v>
      </c>
      <c r="V1109" s="634" t="s">
        <v>1821</v>
      </c>
    </row>
    <row r="1110" spans="2:22" outlineLevel="1">
      <c r="B1110" s="612" t="s">
        <v>1380</v>
      </c>
      <c r="C1110" s="612" t="s">
        <v>1429</v>
      </c>
      <c r="D1110" s="612" t="s">
        <v>1431</v>
      </c>
      <c r="E1110" s="612" t="s">
        <v>1634</v>
      </c>
      <c r="F1110" s="612" t="s">
        <v>1644</v>
      </c>
      <c r="G1110" s="612" t="s">
        <v>1659</v>
      </c>
      <c r="H1110" s="612" t="s">
        <v>1667</v>
      </c>
      <c r="I1110" s="612"/>
      <c r="J1110" s="627" t="s">
        <v>1191</v>
      </c>
      <c r="K1110" s="628" t="s">
        <v>1668</v>
      </c>
      <c r="L1110" s="629" t="s">
        <v>4652</v>
      </c>
      <c r="M1110" s="630" t="s">
        <v>1382</v>
      </c>
      <c r="N1110" s="670"/>
      <c r="O1110" s="629"/>
      <c r="P1110" s="629"/>
      <c r="Q1110" s="629"/>
      <c r="R1110" s="631"/>
      <c r="S1110" s="632" t="s">
        <v>1821</v>
      </c>
      <c r="T1110" s="633" t="s">
        <v>1821</v>
      </c>
      <c r="U1110" s="977" t="s">
        <v>1821</v>
      </c>
      <c r="V1110" s="634" t="s">
        <v>1821</v>
      </c>
    </row>
    <row r="1111" spans="2:22" outlineLevel="1">
      <c r="B1111" s="612" t="s">
        <v>1380</v>
      </c>
      <c r="C1111" s="612" t="s">
        <v>1429</v>
      </c>
      <c r="D1111" s="612" t="s">
        <v>1431</v>
      </c>
      <c r="E1111" s="612" t="s">
        <v>1634</v>
      </c>
      <c r="F1111" s="612" t="s">
        <v>1644</v>
      </c>
      <c r="G1111" s="612" t="s">
        <v>1659</v>
      </c>
      <c r="H1111" s="612" t="s">
        <v>1667</v>
      </c>
      <c r="I1111" s="612" t="s">
        <v>1669</v>
      </c>
      <c r="J1111" s="627" t="s">
        <v>1176</v>
      </c>
      <c r="K1111" s="628" t="s">
        <v>1670</v>
      </c>
      <c r="L1111" s="629" t="s">
        <v>4651</v>
      </c>
      <c r="M1111" s="630"/>
      <c r="N1111" s="670"/>
      <c r="O1111" s="629"/>
      <c r="P1111" s="629"/>
      <c r="Q1111" s="629"/>
      <c r="R1111" s="631"/>
      <c r="S1111" s="632" t="s">
        <v>1821</v>
      </c>
      <c r="T1111" s="633" t="s">
        <v>1821</v>
      </c>
      <c r="U1111" s="977" t="s">
        <v>1821</v>
      </c>
      <c r="V1111" s="634" t="s">
        <v>1821</v>
      </c>
    </row>
    <row r="1112" spans="2:22" outlineLevel="1">
      <c r="B1112" s="612" t="s">
        <v>1380</v>
      </c>
      <c r="C1112" s="612" t="s">
        <v>1429</v>
      </c>
      <c r="D1112" s="612" t="s">
        <v>1431</v>
      </c>
      <c r="E1112" s="612" t="s">
        <v>1634</v>
      </c>
      <c r="F1112" s="612" t="s">
        <v>1644</v>
      </c>
      <c r="G1112" s="612" t="s">
        <v>1659</v>
      </c>
      <c r="H1112" s="612" t="s">
        <v>1671</v>
      </c>
      <c r="I1112" s="612"/>
      <c r="J1112" s="627" t="s">
        <v>1191</v>
      </c>
      <c r="K1112" s="628" t="s">
        <v>1672</v>
      </c>
      <c r="L1112" s="629" t="s">
        <v>4653</v>
      </c>
      <c r="M1112" s="630" t="s">
        <v>1382</v>
      </c>
      <c r="N1112" s="670"/>
      <c r="O1112" s="629"/>
      <c r="P1112" s="629"/>
      <c r="Q1112" s="629"/>
      <c r="R1112" s="631"/>
      <c r="S1112" s="632" t="s">
        <v>1821</v>
      </c>
      <c r="T1112" s="633" t="s">
        <v>1821</v>
      </c>
      <c r="U1112" s="977" t="s">
        <v>1821</v>
      </c>
      <c r="V1112" s="634" t="s">
        <v>1821</v>
      </c>
    </row>
    <row r="1113" spans="2:22" outlineLevel="1">
      <c r="B1113" s="612" t="s">
        <v>1380</v>
      </c>
      <c r="C1113" s="612" t="s">
        <v>1429</v>
      </c>
      <c r="D1113" s="612" t="s">
        <v>1431</v>
      </c>
      <c r="E1113" s="612" t="s">
        <v>1634</v>
      </c>
      <c r="F1113" s="612" t="s">
        <v>1644</v>
      </c>
      <c r="G1113" s="612" t="s">
        <v>1659</v>
      </c>
      <c r="H1113" s="612" t="s">
        <v>1671</v>
      </c>
      <c r="I1113" s="612" t="s">
        <v>1669</v>
      </c>
      <c r="J1113" s="627" t="s">
        <v>1176</v>
      </c>
      <c r="K1113" s="628" t="s">
        <v>1673</v>
      </c>
      <c r="L1113" s="629" t="s">
        <v>4654</v>
      </c>
      <c r="M1113" s="630"/>
      <c r="N1113" s="670"/>
      <c r="O1113" s="629"/>
      <c r="P1113" s="629"/>
      <c r="Q1113" s="629"/>
      <c r="R1113" s="631"/>
      <c r="S1113" s="632" t="s">
        <v>1821</v>
      </c>
      <c r="T1113" s="633" t="s">
        <v>1821</v>
      </c>
      <c r="U1113" s="977" t="s">
        <v>1821</v>
      </c>
      <c r="V1113" s="634" t="s">
        <v>1821</v>
      </c>
    </row>
    <row r="1114" spans="2:22" outlineLevel="1">
      <c r="B1114" s="612" t="s">
        <v>1380</v>
      </c>
      <c r="C1114" s="612" t="s">
        <v>1429</v>
      </c>
      <c r="D1114" s="612" t="s">
        <v>1431</v>
      </c>
      <c r="E1114" s="612" t="s">
        <v>1634</v>
      </c>
      <c r="F1114" s="612" t="s">
        <v>1644</v>
      </c>
      <c r="G1114" s="612" t="s">
        <v>1659</v>
      </c>
      <c r="H1114" s="612" t="s">
        <v>1674</v>
      </c>
      <c r="I1114" s="612"/>
      <c r="J1114" s="627" t="s">
        <v>1191</v>
      </c>
      <c r="K1114" s="628" t="s">
        <v>1675</v>
      </c>
      <c r="L1114" s="629" t="s">
        <v>4656</v>
      </c>
      <c r="M1114" s="630" t="s">
        <v>1382</v>
      </c>
      <c r="N1114" s="670"/>
      <c r="O1114" s="629"/>
      <c r="P1114" s="629"/>
      <c r="Q1114" s="629"/>
      <c r="R1114" s="631"/>
      <c r="S1114" s="632" t="s">
        <v>1821</v>
      </c>
      <c r="T1114" s="633" t="s">
        <v>1821</v>
      </c>
      <c r="U1114" s="977" t="s">
        <v>1821</v>
      </c>
      <c r="V1114" s="634" t="s">
        <v>1821</v>
      </c>
    </row>
    <row r="1115" spans="2:22" outlineLevel="1">
      <c r="B1115" s="612" t="s">
        <v>1380</v>
      </c>
      <c r="C1115" s="612" t="s">
        <v>1429</v>
      </c>
      <c r="D1115" s="612" t="s">
        <v>1431</v>
      </c>
      <c r="E1115" s="612" t="s">
        <v>1634</v>
      </c>
      <c r="F1115" s="612" t="s">
        <v>1644</v>
      </c>
      <c r="G1115" s="612" t="s">
        <v>1659</v>
      </c>
      <c r="H1115" s="612" t="s">
        <v>1674</v>
      </c>
      <c r="I1115" s="612" t="s">
        <v>1564</v>
      </c>
      <c r="J1115" s="627" t="s">
        <v>1176</v>
      </c>
      <c r="K1115" s="628" t="s">
        <v>1676</v>
      </c>
      <c r="L1115" s="629" t="s">
        <v>5077</v>
      </c>
      <c r="M1115" s="630"/>
      <c r="N1115" s="670"/>
      <c r="O1115" s="629"/>
      <c r="P1115" s="629"/>
      <c r="Q1115" s="629"/>
      <c r="R1115" s="631"/>
      <c r="S1115" s="632" t="s">
        <v>1821</v>
      </c>
      <c r="T1115" s="633" t="s">
        <v>1821</v>
      </c>
      <c r="U1115" s="977" t="s">
        <v>1821</v>
      </c>
      <c r="V1115" s="634" t="s">
        <v>1821</v>
      </c>
    </row>
    <row r="1116" spans="2:22" outlineLevel="1">
      <c r="B1116" s="612" t="s">
        <v>1380</v>
      </c>
      <c r="C1116" s="612" t="s">
        <v>1429</v>
      </c>
      <c r="D1116" s="612" t="s">
        <v>1431</v>
      </c>
      <c r="E1116" s="612" t="s">
        <v>1634</v>
      </c>
      <c r="F1116" s="612" t="s">
        <v>1644</v>
      </c>
      <c r="G1116" s="612" t="s">
        <v>1677</v>
      </c>
      <c r="H1116" s="612"/>
      <c r="I1116" s="612"/>
      <c r="J1116" s="627" t="s">
        <v>1191</v>
      </c>
      <c r="K1116" s="628" t="s">
        <v>1678</v>
      </c>
      <c r="L1116" s="629" t="s">
        <v>4657</v>
      </c>
      <c r="M1116" s="630" t="s">
        <v>1382</v>
      </c>
      <c r="N1116" s="1119" t="s">
        <v>7224</v>
      </c>
      <c r="O1116" s="629" t="s">
        <v>1176</v>
      </c>
      <c r="P1116" s="629" t="s">
        <v>41</v>
      </c>
      <c r="Q1116" s="629" t="s">
        <v>1382</v>
      </c>
      <c r="R1116" s="631"/>
      <c r="S1116" s="632" t="s">
        <v>1335</v>
      </c>
      <c r="T1116" s="633" t="s">
        <v>1191</v>
      </c>
      <c r="U1116" s="977" t="s">
        <v>1191</v>
      </c>
      <c r="V1116" s="634" t="s">
        <v>8067</v>
      </c>
    </row>
    <row r="1117" spans="2:22" outlineLevel="1">
      <c r="B1117" s="612" t="s">
        <v>1380</v>
      </c>
      <c r="C1117" s="612" t="s">
        <v>1429</v>
      </c>
      <c r="D1117" s="612" t="s">
        <v>1431</v>
      </c>
      <c r="E1117" s="612" t="s">
        <v>1634</v>
      </c>
      <c r="F1117" s="612" t="s">
        <v>1644</v>
      </c>
      <c r="G1117" s="612" t="s">
        <v>1677</v>
      </c>
      <c r="H1117" s="612" t="s">
        <v>1679</v>
      </c>
      <c r="I1117" s="612"/>
      <c r="J1117" s="627" t="s">
        <v>1191</v>
      </c>
      <c r="K1117" s="628" t="s">
        <v>1680</v>
      </c>
      <c r="L1117" s="629" t="s">
        <v>4658</v>
      </c>
      <c r="M1117" s="630"/>
      <c r="N1117" s="670" t="s">
        <v>6759</v>
      </c>
      <c r="O1117" s="629" t="s">
        <v>1176</v>
      </c>
      <c r="P1117" s="642" t="s">
        <v>6848</v>
      </c>
      <c r="Q1117" s="629" t="s">
        <v>157</v>
      </c>
      <c r="R1117" s="631"/>
      <c r="S1117" s="632" t="s">
        <v>1345</v>
      </c>
      <c r="T1117" s="633" t="s">
        <v>1191</v>
      </c>
      <c r="U1117" s="977" t="s">
        <v>1191</v>
      </c>
      <c r="V1117" s="634" t="s">
        <v>8072</v>
      </c>
    </row>
    <row r="1118" spans="2:22" outlineLevel="1">
      <c r="B1118" s="612" t="s">
        <v>1380</v>
      </c>
      <c r="C1118" s="612" t="s">
        <v>1429</v>
      </c>
      <c r="D1118" s="612" t="s">
        <v>1431</v>
      </c>
      <c r="E1118" s="612" t="s">
        <v>1634</v>
      </c>
      <c r="F1118" s="612" t="s">
        <v>1644</v>
      </c>
      <c r="G1118" s="612" t="s">
        <v>1677</v>
      </c>
      <c r="H1118" s="612" t="s">
        <v>1681</v>
      </c>
      <c r="I1118" s="612"/>
      <c r="J1118" s="627" t="s">
        <v>1191</v>
      </c>
      <c r="K1118" s="628" t="s">
        <v>1682</v>
      </c>
      <c r="L1118" s="629" t="s">
        <v>4659</v>
      </c>
      <c r="M1118" s="630"/>
      <c r="N1118" s="670" t="s">
        <v>6755</v>
      </c>
      <c r="O1118" s="629" t="s">
        <v>1176</v>
      </c>
      <c r="P1118" s="642" t="s">
        <v>6844</v>
      </c>
      <c r="Q1118" s="629" t="s">
        <v>105</v>
      </c>
      <c r="R1118" s="631"/>
      <c r="S1118" s="632" t="s">
        <v>1337</v>
      </c>
      <c r="T1118" s="633" t="s">
        <v>1191</v>
      </c>
      <c r="U1118" s="977" t="s">
        <v>1191</v>
      </c>
      <c r="V1118" s="634" t="s">
        <v>8068</v>
      </c>
    </row>
    <row r="1119" spans="2:22" outlineLevel="1">
      <c r="B1119" s="612" t="s">
        <v>1380</v>
      </c>
      <c r="C1119" s="612" t="s">
        <v>1429</v>
      </c>
      <c r="D1119" s="612" t="s">
        <v>1431</v>
      </c>
      <c r="E1119" s="612" t="s">
        <v>1634</v>
      </c>
      <c r="F1119" s="612" t="s">
        <v>1644</v>
      </c>
      <c r="G1119" s="612" t="s">
        <v>1677</v>
      </c>
      <c r="H1119" s="612" t="s">
        <v>1683</v>
      </c>
      <c r="I1119" s="612"/>
      <c r="J1119" s="627" t="s">
        <v>1191</v>
      </c>
      <c r="K1119" s="628" t="s">
        <v>1684</v>
      </c>
      <c r="L1119" s="629" t="s">
        <v>4660</v>
      </c>
      <c r="M1119" s="630"/>
      <c r="N1119" s="670" t="s">
        <v>6756</v>
      </c>
      <c r="O1119" s="629" t="s">
        <v>1191</v>
      </c>
      <c r="P1119" s="635" t="s">
        <v>6845</v>
      </c>
      <c r="Q1119" s="629" t="s">
        <v>105</v>
      </c>
      <c r="R1119" s="631"/>
      <c r="S1119" s="632" t="s">
        <v>1339</v>
      </c>
      <c r="T1119" s="633" t="s">
        <v>1191</v>
      </c>
      <c r="U1119" s="977" t="s">
        <v>1191</v>
      </c>
      <c r="V1119" s="634" t="s">
        <v>8069</v>
      </c>
    </row>
    <row r="1120" spans="2:22" outlineLevel="1">
      <c r="B1120" s="612" t="s">
        <v>1380</v>
      </c>
      <c r="C1120" s="612" t="s">
        <v>1429</v>
      </c>
      <c r="D1120" s="612" t="s">
        <v>1431</v>
      </c>
      <c r="E1120" s="612" t="s">
        <v>1634</v>
      </c>
      <c r="F1120" s="612" t="s">
        <v>1644</v>
      </c>
      <c r="G1120" s="612" t="s">
        <v>1677</v>
      </c>
      <c r="H1120" s="612" t="s">
        <v>1685</v>
      </c>
      <c r="I1120" s="612"/>
      <c r="J1120" s="627" t="s">
        <v>1191</v>
      </c>
      <c r="K1120" s="628" t="s">
        <v>1686</v>
      </c>
      <c r="L1120" s="629" t="s">
        <v>4661</v>
      </c>
      <c r="M1120" s="630"/>
      <c r="N1120" s="670" t="s">
        <v>6757</v>
      </c>
      <c r="O1120" s="629" t="s">
        <v>1191</v>
      </c>
      <c r="P1120" s="635" t="s">
        <v>6846</v>
      </c>
      <c r="Q1120" s="629" t="s">
        <v>105</v>
      </c>
      <c r="R1120" s="631"/>
      <c r="S1120" s="632" t="s">
        <v>1341</v>
      </c>
      <c r="T1120" s="633" t="s">
        <v>1191</v>
      </c>
      <c r="U1120" s="977" t="s">
        <v>1191</v>
      </c>
      <c r="V1120" s="634" t="s">
        <v>8070</v>
      </c>
    </row>
    <row r="1121" spans="2:22" outlineLevel="1">
      <c r="B1121" s="612" t="s">
        <v>1380</v>
      </c>
      <c r="C1121" s="612" t="s">
        <v>1429</v>
      </c>
      <c r="D1121" s="612" t="s">
        <v>1431</v>
      </c>
      <c r="E1121" s="612" t="s">
        <v>1634</v>
      </c>
      <c r="F1121" s="612" t="s">
        <v>1644</v>
      </c>
      <c r="G1121" s="612" t="s">
        <v>1677</v>
      </c>
      <c r="H1121" s="612" t="s">
        <v>1687</v>
      </c>
      <c r="I1121" s="612"/>
      <c r="J1121" s="627" t="s">
        <v>1191</v>
      </c>
      <c r="K1121" s="628" t="s">
        <v>1688</v>
      </c>
      <c r="L1121" s="629" t="s">
        <v>4662</v>
      </c>
      <c r="M1121" s="630"/>
      <c r="N1121" s="670" t="s">
        <v>6758</v>
      </c>
      <c r="O1121" s="629" t="s">
        <v>1176</v>
      </c>
      <c r="P1121" s="642" t="s">
        <v>6847</v>
      </c>
      <c r="Q1121" s="629" t="s">
        <v>105</v>
      </c>
      <c r="R1121" s="631"/>
      <c r="S1121" s="632" t="s">
        <v>1343</v>
      </c>
      <c r="T1121" s="633" t="s">
        <v>1191</v>
      </c>
      <c r="U1121" s="977" t="s">
        <v>1191</v>
      </c>
      <c r="V1121" s="634" t="s">
        <v>8071</v>
      </c>
    </row>
    <row r="1122" spans="2:22" outlineLevel="1">
      <c r="B1122" s="612" t="s">
        <v>1380</v>
      </c>
      <c r="C1122" s="612" t="s">
        <v>1429</v>
      </c>
      <c r="D1122" s="612" t="s">
        <v>1431</v>
      </c>
      <c r="E1122" s="612" t="s">
        <v>1634</v>
      </c>
      <c r="F1122" s="612" t="s">
        <v>1644</v>
      </c>
      <c r="G1122" s="612" t="s">
        <v>1677</v>
      </c>
      <c r="H1122" s="612" t="s">
        <v>1689</v>
      </c>
      <c r="I1122" s="612"/>
      <c r="J1122" s="627" t="s">
        <v>1176</v>
      </c>
      <c r="K1122" s="628" t="s">
        <v>1690</v>
      </c>
      <c r="L1122" s="629" t="s">
        <v>4663</v>
      </c>
      <c r="M1122" s="630" t="s">
        <v>1515</v>
      </c>
      <c r="N1122" s="670" t="s">
        <v>6760</v>
      </c>
      <c r="O1122" s="629" t="s">
        <v>1176</v>
      </c>
      <c r="P1122" s="642" t="s">
        <v>6849</v>
      </c>
      <c r="Q1122" s="629" t="s">
        <v>787</v>
      </c>
      <c r="R1122" s="631"/>
      <c r="S1122" s="632" t="s">
        <v>1349</v>
      </c>
      <c r="T1122" s="633" t="s">
        <v>1176</v>
      </c>
      <c r="U1122" s="977" t="s">
        <v>1176</v>
      </c>
      <c r="V1122" s="634" t="s">
        <v>8074</v>
      </c>
    </row>
    <row r="1123" spans="2:22" outlineLevel="1">
      <c r="B1123" s="612" t="s">
        <v>1380</v>
      </c>
      <c r="C1123" s="612" t="s">
        <v>1429</v>
      </c>
      <c r="D1123" s="612" t="s">
        <v>1431</v>
      </c>
      <c r="E1123" s="612" t="s">
        <v>1634</v>
      </c>
      <c r="F1123" s="612" t="s">
        <v>1644</v>
      </c>
      <c r="G1123" s="612" t="s">
        <v>1677</v>
      </c>
      <c r="H1123" s="612" t="s">
        <v>1691</v>
      </c>
      <c r="I1123" s="612"/>
      <c r="J1123" s="627" t="s">
        <v>1191</v>
      </c>
      <c r="K1123" s="628" t="s">
        <v>1692</v>
      </c>
      <c r="L1123" s="629" t="s">
        <v>4664</v>
      </c>
      <c r="M1123" s="630"/>
      <c r="N1123" s="670"/>
      <c r="O1123" s="629"/>
      <c r="P1123" s="629"/>
      <c r="Q1123" s="629"/>
      <c r="R1123" s="631"/>
      <c r="S1123" s="632" t="s">
        <v>1347</v>
      </c>
      <c r="T1123" s="633" t="s">
        <v>1191</v>
      </c>
      <c r="U1123" s="977" t="s">
        <v>1191</v>
      </c>
      <c r="V1123" s="634" t="s">
        <v>8073</v>
      </c>
    </row>
    <row r="1124" spans="2:22" outlineLevel="1">
      <c r="B1124" s="612" t="s">
        <v>1380</v>
      </c>
      <c r="C1124" s="612" t="s">
        <v>1429</v>
      </c>
      <c r="D1124" s="612" t="s">
        <v>1431</v>
      </c>
      <c r="E1124" s="612" t="s">
        <v>1634</v>
      </c>
      <c r="F1124" s="612" t="s">
        <v>1644</v>
      </c>
      <c r="G1124" s="612" t="s">
        <v>1693</v>
      </c>
      <c r="H1124" s="612"/>
      <c r="I1124" s="612"/>
      <c r="J1124" s="627" t="s">
        <v>1191</v>
      </c>
      <c r="K1124" s="628" t="s">
        <v>1694</v>
      </c>
      <c r="L1124" s="629" t="s">
        <v>4665</v>
      </c>
      <c r="M1124" s="630" t="s">
        <v>1382</v>
      </c>
      <c r="N1124" s="670"/>
      <c r="O1124" s="629"/>
      <c r="P1124" s="629"/>
      <c r="Q1124" s="629"/>
      <c r="R1124" s="631"/>
      <c r="S1124" s="632" t="s">
        <v>1821</v>
      </c>
      <c r="T1124" s="633" t="s">
        <v>1821</v>
      </c>
      <c r="U1124" s="977" t="s">
        <v>1821</v>
      </c>
      <c r="V1124" s="634" t="s">
        <v>1821</v>
      </c>
    </row>
    <row r="1125" spans="2:22" outlineLevel="1">
      <c r="B1125" s="612" t="s">
        <v>1380</v>
      </c>
      <c r="C1125" s="612" t="s">
        <v>1429</v>
      </c>
      <c r="D1125" s="612" t="s">
        <v>1431</v>
      </c>
      <c r="E1125" s="612" t="s">
        <v>1634</v>
      </c>
      <c r="F1125" s="612" t="s">
        <v>1644</v>
      </c>
      <c r="G1125" s="612" t="s">
        <v>1693</v>
      </c>
      <c r="H1125" s="612" t="s">
        <v>1564</v>
      </c>
      <c r="I1125" s="612"/>
      <c r="J1125" s="627" t="s">
        <v>1176</v>
      </c>
      <c r="K1125" s="628" t="s">
        <v>1695</v>
      </c>
      <c r="L1125" s="629" t="s">
        <v>4666</v>
      </c>
      <c r="M1125" s="630"/>
      <c r="N1125" s="670"/>
      <c r="O1125" s="629"/>
      <c r="P1125" s="629"/>
      <c r="Q1125" s="629"/>
      <c r="R1125" s="631"/>
      <c r="S1125" s="632" t="s">
        <v>1821</v>
      </c>
      <c r="T1125" s="633" t="s">
        <v>1821</v>
      </c>
      <c r="U1125" s="977" t="s">
        <v>1821</v>
      </c>
      <c r="V1125" s="634" t="s">
        <v>1821</v>
      </c>
    </row>
    <row r="1126" spans="2:22" outlineLevel="1">
      <c r="B1126" s="612" t="s">
        <v>1380</v>
      </c>
      <c r="C1126" s="612" t="s">
        <v>1429</v>
      </c>
      <c r="D1126" s="612" t="s">
        <v>1431</v>
      </c>
      <c r="E1126" s="612" t="s">
        <v>1634</v>
      </c>
      <c r="F1126" s="612" t="s">
        <v>1644</v>
      </c>
      <c r="G1126" s="612" t="s">
        <v>1693</v>
      </c>
      <c r="H1126" s="612" t="s">
        <v>1564</v>
      </c>
      <c r="I1126" s="639" t="s">
        <v>1452</v>
      </c>
      <c r="J1126" s="627" t="s">
        <v>1176</v>
      </c>
      <c r="K1126" s="628" t="s">
        <v>1696</v>
      </c>
      <c r="L1126" s="629" t="s">
        <v>4667</v>
      </c>
      <c r="M1126" s="630"/>
      <c r="N1126" s="670"/>
      <c r="O1126" s="629"/>
      <c r="P1126" s="629"/>
      <c r="Q1126" s="629"/>
      <c r="R1126" s="631"/>
      <c r="S1126" s="632" t="s">
        <v>1821</v>
      </c>
      <c r="T1126" s="633" t="s">
        <v>1821</v>
      </c>
      <c r="U1126" s="977" t="s">
        <v>1821</v>
      </c>
      <c r="V1126" s="634" t="s">
        <v>1821</v>
      </c>
    </row>
    <row r="1127" spans="2:22" outlineLevel="1">
      <c r="B1127" s="612" t="s">
        <v>1380</v>
      </c>
      <c r="C1127" s="612" t="s">
        <v>1429</v>
      </c>
      <c r="D1127" s="612" t="s">
        <v>1431</v>
      </c>
      <c r="E1127" s="612" t="s">
        <v>1634</v>
      </c>
      <c r="F1127" s="612" t="s">
        <v>1644</v>
      </c>
      <c r="G1127" s="612" t="s">
        <v>1697</v>
      </c>
      <c r="H1127" s="612"/>
      <c r="I1127" s="612"/>
      <c r="J1127" s="627" t="s">
        <v>1191</v>
      </c>
      <c r="K1127" s="628" t="s">
        <v>1698</v>
      </c>
      <c r="L1127" s="629" t="s">
        <v>4668</v>
      </c>
      <c r="M1127" s="630" t="s">
        <v>1382</v>
      </c>
      <c r="N1127" s="670"/>
      <c r="O1127" s="629"/>
      <c r="P1127" s="629"/>
      <c r="Q1127" s="629"/>
      <c r="R1127" s="631"/>
      <c r="S1127" s="632" t="s">
        <v>1821</v>
      </c>
      <c r="T1127" s="633" t="s">
        <v>1821</v>
      </c>
      <c r="U1127" s="977" t="s">
        <v>1821</v>
      </c>
      <c r="V1127" s="634" t="s">
        <v>1821</v>
      </c>
    </row>
    <row r="1128" spans="2:22" outlineLevel="1">
      <c r="B1128" s="612" t="s">
        <v>1380</v>
      </c>
      <c r="C1128" s="612" t="s">
        <v>1429</v>
      </c>
      <c r="D1128" s="612" t="s">
        <v>1431</v>
      </c>
      <c r="E1128" s="612" t="s">
        <v>1634</v>
      </c>
      <c r="F1128" s="612" t="s">
        <v>1644</v>
      </c>
      <c r="G1128" s="612" t="s">
        <v>1697</v>
      </c>
      <c r="H1128" s="612" t="s">
        <v>1390</v>
      </c>
      <c r="I1128" s="612"/>
      <c r="J1128" s="627" t="s">
        <v>1176</v>
      </c>
      <c r="K1128" s="628" t="s">
        <v>1699</v>
      </c>
      <c r="L1128" s="629" t="s">
        <v>4669</v>
      </c>
      <c r="M1128" s="630"/>
      <c r="N1128" s="670"/>
      <c r="O1128" s="629"/>
      <c r="P1128" s="629"/>
      <c r="Q1128" s="629"/>
      <c r="R1128" s="631"/>
      <c r="S1128" s="632" t="s">
        <v>1821</v>
      </c>
      <c r="T1128" s="633" t="s">
        <v>1821</v>
      </c>
      <c r="U1128" s="977" t="s">
        <v>1821</v>
      </c>
      <c r="V1128" s="634" t="s">
        <v>1821</v>
      </c>
    </row>
    <row r="1129" spans="2:22" outlineLevel="1">
      <c r="B1129" s="612" t="s">
        <v>1380</v>
      </c>
      <c r="C1129" s="612" t="s">
        <v>1429</v>
      </c>
      <c r="D1129" s="612" t="s">
        <v>1431</v>
      </c>
      <c r="E1129" s="612" t="s">
        <v>1634</v>
      </c>
      <c r="F1129" s="612" t="s">
        <v>1644</v>
      </c>
      <c r="G1129" s="612" t="s">
        <v>1697</v>
      </c>
      <c r="H1129" s="612" t="s">
        <v>1390</v>
      </c>
      <c r="I1129" s="639" t="s">
        <v>1452</v>
      </c>
      <c r="J1129" s="627" t="s">
        <v>1176</v>
      </c>
      <c r="K1129" s="628" t="s">
        <v>1700</v>
      </c>
      <c r="L1129" s="629" t="s">
        <v>4670</v>
      </c>
      <c r="M1129" s="630" t="s">
        <v>1701</v>
      </c>
      <c r="N1129" s="670"/>
      <c r="O1129" s="629"/>
      <c r="P1129" s="629"/>
      <c r="Q1129" s="629"/>
      <c r="R1129" s="631"/>
      <c r="S1129" s="632" t="s">
        <v>1821</v>
      </c>
      <c r="T1129" s="633" t="s">
        <v>1821</v>
      </c>
      <c r="U1129" s="977" t="s">
        <v>1821</v>
      </c>
      <c r="V1129" s="634" t="s">
        <v>1821</v>
      </c>
    </row>
    <row r="1130" spans="2:22" outlineLevel="1">
      <c r="B1130" s="612" t="s">
        <v>1380</v>
      </c>
      <c r="C1130" s="612" t="s">
        <v>1429</v>
      </c>
      <c r="D1130" s="612" t="s">
        <v>1431</v>
      </c>
      <c r="E1130" s="612" t="s">
        <v>1634</v>
      </c>
      <c r="F1130" s="612" t="s">
        <v>1702</v>
      </c>
      <c r="G1130" s="612"/>
      <c r="H1130" s="612"/>
      <c r="I1130" s="612"/>
      <c r="J1130" s="627" t="s">
        <v>1191</v>
      </c>
      <c r="K1130" s="628" t="s">
        <v>1703</v>
      </c>
      <c r="L1130" s="629" t="s">
        <v>5078</v>
      </c>
      <c r="M1130" s="630" t="s">
        <v>1382</v>
      </c>
      <c r="N1130" s="632"/>
      <c r="O1130" s="628"/>
      <c r="P1130" s="628"/>
      <c r="Q1130" s="628"/>
      <c r="R1130" s="695"/>
      <c r="S1130" s="632" t="s">
        <v>1821</v>
      </c>
      <c r="T1130" s="633" t="s">
        <v>1821</v>
      </c>
      <c r="U1130" s="977" t="s">
        <v>1821</v>
      </c>
      <c r="V1130" s="634" t="s">
        <v>1821</v>
      </c>
    </row>
    <row r="1131" spans="2:22" outlineLevel="1">
      <c r="B1131" s="612" t="s">
        <v>1380</v>
      </c>
      <c r="C1131" s="612" t="s">
        <v>1429</v>
      </c>
      <c r="D1131" s="612" t="s">
        <v>1431</v>
      </c>
      <c r="E1131" s="612" t="s">
        <v>1634</v>
      </c>
      <c r="F1131" s="612" t="s">
        <v>1702</v>
      </c>
      <c r="G1131" s="612" t="s">
        <v>1390</v>
      </c>
      <c r="H1131" s="612"/>
      <c r="I1131" s="612"/>
      <c r="J1131" s="627" t="s">
        <v>1191</v>
      </c>
      <c r="K1131" s="628" t="s">
        <v>1704</v>
      </c>
      <c r="L1131" s="629" t="s">
        <v>4128</v>
      </c>
      <c r="M1131" s="630"/>
      <c r="N1131" s="632"/>
      <c r="O1131" s="628"/>
      <c r="P1131" s="628"/>
      <c r="Q1131" s="628"/>
      <c r="R1131" s="695"/>
      <c r="S1131" s="632" t="s">
        <v>1821</v>
      </c>
      <c r="T1131" s="633" t="s">
        <v>1821</v>
      </c>
      <c r="U1131" s="977" t="s">
        <v>1821</v>
      </c>
      <c r="V1131" s="634" t="s">
        <v>1821</v>
      </c>
    </row>
    <row r="1132" spans="2:22" outlineLevel="1">
      <c r="B1132" s="612" t="s">
        <v>1380</v>
      </c>
      <c r="C1132" s="612" t="s">
        <v>1429</v>
      </c>
      <c r="D1132" s="612" t="s">
        <v>1431</v>
      </c>
      <c r="E1132" s="612" t="s">
        <v>1634</v>
      </c>
      <c r="F1132" s="612" t="s">
        <v>1702</v>
      </c>
      <c r="G1132" s="612" t="s">
        <v>1450</v>
      </c>
      <c r="H1132" s="612"/>
      <c r="I1132" s="612"/>
      <c r="J1132" s="627" t="s">
        <v>1195</v>
      </c>
      <c r="K1132" s="628" t="s">
        <v>1705</v>
      </c>
      <c r="L1132" s="629" t="s">
        <v>4129</v>
      </c>
      <c r="M1132" s="630"/>
      <c r="N1132" s="670"/>
      <c r="O1132" s="629"/>
      <c r="P1132" s="629"/>
      <c r="Q1132" s="629"/>
      <c r="R1132" s="631"/>
      <c r="S1132" s="632" t="s">
        <v>1821</v>
      </c>
      <c r="T1132" s="633" t="s">
        <v>1821</v>
      </c>
      <c r="U1132" s="977" t="s">
        <v>1821</v>
      </c>
      <c r="V1132" s="634" t="s">
        <v>1821</v>
      </c>
    </row>
    <row r="1133" spans="2:22" outlineLevel="1">
      <c r="B1133" s="612" t="s">
        <v>1380</v>
      </c>
      <c r="C1133" s="612" t="s">
        <v>1429</v>
      </c>
      <c r="D1133" s="612" t="s">
        <v>1431</v>
      </c>
      <c r="E1133" s="612" t="s">
        <v>1634</v>
      </c>
      <c r="F1133" s="612" t="s">
        <v>1702</v>
      </c>
      <c r="G1133" s="612" t="s">
        <v>1450</v>
      </c>
      <c r="H1133" s="639" t="s">
        <v>1452</v>
      </c>
      <c r="I1133" s="612"/>
      <c r="J1133" s="627" t="s">
        <v>1176</v>
      </c>
      <c r="K1133" s="628" t="s">
        <v>1706</v>
      </c>
      <c r="L1133" s="629" t="s">
        <v>5079</v>
      </c>
      <c r="M1133" s="630" t="s">
        <v>1454</v>
      </c>
      <c r="N1133" s="670"/>
      <c r="O1133" s="629"/>
      <c r="P1133" s="629"/>
      <c r="Q1133" s="629"/>
      <c r="R1133" s="631"/>
      <c r="S1133" s="632" t="s">
        <v>1821</v>
      </c>
      <c r="T1133" s="633" t="s">
        <v>1821</v>
      </c>
      <c r="U1133" s="977" t="s">
        <v>1821</v>
      </c>
      <c r="V1133" s="634" t="s">
        <v>1821</v>
      </c>
    </row>
    <row r="1134" spans="2:22" outlineLevel="1">
      <c r="B1134" s="612" t="s">
        <v>1380</v>
      </c>
      <c r="C1134" s="612" t="s">
        <v>1429</v>
      </c>
      <c r="D1134" s="612" t="s">
        <v>1431</v>
      </c>
      <c r="E1134" s="612" t="s">
        <v>1634</v>
      </c>
      <c r="F1134" s="612" t="s">
        <v>1702</v>
      </c>
      <c r="G1134" s="612" t="s">
        <v>1396</v>
      </c>
      <c r="H1134" s="612"/>
      <c r="I1134" s="612"/>
      <c r="J1134" s="627" t="s">
        <v>1191</v>
      </c>
      <c r="K1134" s="628" t="s">
        <v>1707</v>
      </c>
      <c r="L1134" s="629" t="s">
        <v>5080</v>
      </c>
      <c r="M1134" s="630"/>
      <c r="N1134" s="670"/>
      <c r="O1134" s="629"/>
      <c r="P1134" s="629"/>
      <c r="Q1134" s="629"/>
      <c r="R1134" s="631"/>
      <c r="S1134" s="632" t="s">
        <v>1821</v>
      </c>
      <c r="T1134" s="633" t="s">
        <v>1821</v>
      </c>
      <c r="U1134" s="977" t="s">
        <v>1821</v>
      </c>
      <c r="V1134" s="634" t="s">
        <v>1821</v>
      </c>
    </row>
    <row r="1135" spans="2:22" outlineLevel="1">
      <c r="B1135" s="612" t="s">
        <v>1380</v>
      </c>
      <c r="C1135" s="612" t="s">
        <v>1429</v>
      </c>
      <c r="D1135" s="612" t="s">
        <v>1431</v>
      </c>
      <c r="E1135" s="612" t="s">
        <v>1634</v>
      </c>
      <c r="F1135" s="612" t="s">
        <v>1702</v>
      </c>
      <c r="G1135" s="612" t="s">
        <v>1650</v>
      </c>
      <c r="H1135" s="612"/>
      <c r="I1135" s="612"/>
      <c r="J1135" s="627" t="s">
        <v>1191</v>
      </c>
      <c r="K1135" s="628" t="s">
        <v>1708</v>
      </c>
      <c r="L1135" s="629" t="s">
        <v>5081</v>
      </c>
      <c r="M1135" s="630" t="s">
        <v>1652</v>
      </c>
      <c r="N1135" s="670"/>
      <c r="O1135" s="629"/>
      <c r="P1135" s="629"/>
      <c r="Q1135" s="629"/>
      <c r="R1135" s="631"/>
      <c r="S1135" s="632" t="s">
        <v>1821</v>
      </c>
      <c r="T1135" s="633" t="s">
        <v>1821</v>
      </c>
      <c r="U1135" s="977" t="s">
        <v>1821</v>
      </c>
      <c r="V1135" s="634" t="s">
        <v>1821</v>
      </c>
    </row>
    <row r="1136" spans="2:22" outlineLevel="1">
      <c r="B1136" s="612" t="s">
        <v>1380</v>
      </c>
      <c r="C1136" s="612" t="s">
        <v>1429</v>
      </c>
      <c r="D1136" s="612" t="s">
        <v>1431</v>
      </c>
      <c r="E1136" s="612" t="s">
        <v>1634</v>
      </c>
      <c r="F1136" s="612" t="s">
        <v>1702</v>
      </c>
      <c r="G1136" s="612" t="s">
        <v>1653</v>
      </c>
      <c r="H1136" s="612"/>
      <c r="I1136" s="612"/>
      <c r="J1136" s="627" t="s">
        <v>1191</v>
      </c>
      <c r="K1136" s="628" t="s">
        <v>1709</v>
      </c>
      <c r="L1136" s="629" t="s">
        <v>5082</v>
      </c>
      <c r="M1136" s="630" t="s">
        <v>1382</v>
      </c>
      <c r="N1136" s="670"/>
      <c r="O1136" s="629"/>
      <c r="P1136" s="629"/>
      <c r="Q1136" s="629"/>
      <c r="R1136" s="631"/>
      <c r="S1136" s="632" t="s">
        <v>1821</v>
      </c>
      <c r="T1136" s="633" t="s">
        <v>1821</v>
      </c>
      <c r="U1136" s="977" t="s">
        <v>1821</v>
      </c>
      <c r="V1136" s="634" t="s">
        <v>1821</v>
      </c>
    </row>
    <row r="1137" spans="2:22" outlineLevel="1">
      <c r="B1137" s="612" t="s">
        <v>1380</v>
      </c>
      <c r="C1137" s="612" t="s">
        <v>1429</v>
      </c>
      <c r="D1137" s="612" t="s">
        <v>1431</v>
      </c>
      <c r="E1137" s="612" t="s">
        <v>1634</v>
      </c>
      <c r="F1137" s="612" t="s">
        <v>1702</v>
      </c>
      <c r="G1137" s="612" t="s">
        <v>1653</v>
      </c>
      <c r="H1137" s="612" t="s">
        <v>1390</v>
      </c>
      <c r="I1137" s="612"/>
      <c r="J1137" s="627" t="s">
        <v>1191</v>
      </c>
      <c r="K1137" s="628" t="s">
        <v>1710</v>
      </c>
      <c r="L1137" s="629" t="s">
        <v>5083</v>
      </c>
      <c r="M1137" s="630"/>
      <c r="N1137" s="670"/>
      <c r="O1137" s="629"/>
      <c r="P1137" s="629"/>
      <c r="Q1137" s="629"/>
      <c r="R1137" s="631"/>
      <c r="S1137" s="632" t="s">
        <v>1821</v>
      </c>
      <c r="T1137" s="633" t="s">
        <v>1821</v>
      </c>
      <c r="U1137" s="977" t="s">
        <v>1821</v>
      </c>
      <c r="V1137" s="634" t="s">
        <v>1821</v>
      </c>
    </row>
    <row r="1138" spans="2:22" outlineLevel="1">
      <c r="B1138" s="612" t="s">
        <v>1380</v>
      </c>
      <c r="C1138" s="612" t="s">
        <v>1429</v>
      </c>
      <c r="D1138" s="612" t="s">
        <v>1431</v>
      </c>
      <c r="E1138" s="612" t="s">
        <v>1634</v>
      </c>
      <c r="F1138" s="612" t="s">
        <v>1702</v>
      </c>
      <c r="G1138" s="612" t="s">
        <v>1653</v>
      </c>
      <c r="H1138" s="612" t="s">
        <v>1390</v>
      </c>
      <c r="I1138" s="639" t="s">
        <v>1452</v>
      </c>
      <c r="J1138" s="627" t="s">
        <v>1191</v>
      </c>
      <c r="K1138" s="628" t="s">
        <v>1711</v>
      </c>
      <c r="L1138" s="629" t="s">
        <v>5084</v>
      </c>
      <c r="M1138" s="630" t="s">
        <v>1454</v>
      </c>
      <c r="N1138" s="670"/>
      <c r="O1138" s="629"/>
      <c r="P1138" s="629"/>
      <c r="Q1138" s="629"/>
      <c r="R1138" s="631"/>
      <c r="S1138" s="632" t="s">
        <v>1821</v>
      </c>
      <c r="T1138" s="633" t="s">
        <v>1821</v>
      </c>
      <c r="U1138" s="977" t="s">
        <v>1821</v>
      </c>
      <c r="V1138" s="634" t="s">
        <v>1821</v>
      </c>
    </row>
    <row r="1139" spans="2:22" outlineLevel="1">
      <c r="B1139" s="612" t="s">
        <v>1380</v>
      </c>
      <c r="C1139" s="612" t="s">
        <v>1429</v>
      </c>
      <c r="D1139" s="612" t="s">
        <v>1431</v>
      </c>
      <c r="E1139" s="612" t="s">
        <v>1634</v>
      </c>
      <c r="F1139" s="612" t="s">
        <v>1702</v>
      </c>
      <c r="G1139" s="612" t="s">
        <v>1653</v>
      </c>
      <c r="H1139" s="612" t="s">
        <v>1657</v>
      </c>
      <c r="I1139" s="612"/>
      <c r="J1139" s="627" t="s">
        <v>1191</v>
      </c>
      <c r="K1139" s="628" t="s">
        <v>1712</v>
      </c>
      <c r="L1139" s="629" t="s">
        <v>5085</v>
      </c>
      <c r="M1139" s="630"/>
      <c r="N1139" s="670"/>
      <c r="O1139" s="629"/>
      <c r="P1139" s="629"/>
      <c r="Q1139" s="629"/>
      <c r="R1139" s="631"/>
      <c r="S1139" s="632" t="s">
        <v>1821</v>
      </c>
      <c r="T1139" s="633" t="s">
        <v>1821</v>
      </c>
      <c r="U1139" s="977" t="s">
        <v>1821</v>
      </c>
      <c r="V1139" s="634" t="s">
        <v>1821</v>
      </c>
    </row>
    <row r="1140" spans="2:22" outlineLevel="1">
      <c r="B1140" s="612" t="s">
        <v>1380</v>
      </c>
      <c r="C1140" s="612" t="s">
        <v>1429</v>
      </c>
      <c r="D1140" s="612" t="s">
        <v>1431</v>
      </c>
      <c r="E1140" s="612" t="s">
        <v>1634</v>
      </c>
      <c r="F1140" s="612" t="s">
        <v>1702</v>
      </c>
      <c r="G1140" s="612" t="s">
        <v>1659</v>
      </c>
      <c r="H1140" s="612"/>
      <c r="I1140" s="612"/>
      <c r="J1140" s="627" t="s">
        <v>1195</v>
      </c>
      <c r="K1140" s="628" t="s">
        <v>1713</v>
      </c>
      <c r="L1140" s="629" t="s">
        <v>5086</v>
      </c>
      <c r="M1140" s="630" t="s">
        <v>1382</v>
      </c>
      <c r="N1140" s="670"/>
      <c r="O1140" s="629"/>
      <c r="P1140" s="629"/>
      <c r="Q1140" s="629"/>
      <c r="R1140" s="631"/>
      <c r="S1140" s="632" t="s">
        <v>1821</v>
      </c>
      <c r="T1140" s="633" t="s">
        <v>1821</v>
      </c>
      <c r="U1140" s="977" t="s">
        <v>1821</v>
      </c>
      <c r="V1140" s="634" t="s">
        <v>1821</v>
      </c>
    </row>
    <row r="1141" spans="2:22" outlineLevel="1">
      <c r="B1141" s="612" t="s">
        <v>1380</v>
      </c>
      <c r="C1141" s="612" t="s">
        <v>1429</v>
      </c>
      <c r="D1141" s="612" t="s">
        <v>1431</v>
      </c>
      <c r="E1141" s="612" t="s">
        <v>1634</v>
      </c>
      <c r="F1141" s="612" t="s">
        <v>1702</v>
      </c>
      <c r="G1141" s="612" t="s">
        <v>1659</v>
      </c>
      <c r="H1141" s="612" t="s">
        <v>1661</v>
      </c>
      <c r="I1141" s="612"/>
      <c r="J1141" s="627" t="s">
        <v>1191</v>
      </c>
      <c r="K1141" s="628" t="s">
        <v>1714</v>
      </c>
      <c r="L1141" s="629" t="s">
        <v>5087</v>
      </c>
      <c r="M1141" s="630"/>
      <c r="N1141" s="670"/>
      <c r="O1141" s="629"/>
      <c r="P1141" s="629"/>
      <c r="Q1141" s="629"/>
      <c r="R1141" s="631"/>
      <c r="S1141" s="632" t="s">
        <v>1821</v>
      </c>
      <c r="T1141" s="633" t="s">
        <v>1821</v>
      </c>
      <c r="U1141" s="977" t="s">
        <v>1821</v>
      </c>
      <c r="V1141" s="634" t="s">
        <v>1821</v>
      </c>
    </row>
    <row r="1142" spans="2:22" outlineLevel="1">
      <c r="B1142" s="612" t="s">
        <v>1380</v>
      </c>
      <c r="C1142" s="612" t="s">
        <v>1429</v>
      </c>
      <c r="D1142" s="612" t="s">
        <v>1431</v>
      </c>
      <c r="E1142" s="612" t="s">
        <v>1634</v>
      </c>
      <c r="F1142" s="612" t="s">
        <v>1702</v>
      </c>
      <c r="G1142" s="612" t="s">
        <v>1659</v>
      </c>
      <c r="H1142" s="612" t="s">
        <v>1663</v>
      </c>
      <c r="I1142" s="612"/>
      <c r="J1142" s="627" t="s">
        <v>1191</v>
      </c>
      <c r="K1142" s="628" t="s">
        <v>1715</v>
      </c>
      <c r="L1142" s="629" t="s">
        <v>5088</v>
      </c>
      <c r="M1142" s="630"/>
      <c r="N1142" s="670"/>
      <c r="O1142" s="629"/>
      <c r="P1142" s="629"/>
      <c r="Q1142" s="629"/>
      <c r="R1142" s="631"/>
      <c r="S1142" s="632" t="s">
        <v>1821</v>
      </c>
      <c r="T1142" s="633" t="s">
        <v>1821</v>
      </c>
      <c r="U1142" s="977" t="s">
        <v>1821</v>
      </c>
      <c r="V1142" s="634" t="s">
        <v>1821</v>
      </c>
    </row>
    <row r="1143" spans="2:22" outlineLevel="1">
      <c r="B1143" s="612" t="s">
        <v>1380</v>
      </c>
      <c r="C1143" s="612" t="s">
        <v>1429</v>
      </c>
      <c r="D1143" s="612" t="s">
        <v>1431</v>
      </c>
      <c r="E1143" s="612" t="s">
        <v>1634</v>
      </c>
      <c r="F1143" s="612" t="s">
        <v>1702</v>
      </c>
      <c r="G1143" s="612" t="s">
        <v>1659</v>
      </c>
      <c r="H1143" s="612" t="s">
        <v>1398</v>
      </c>
      <c r="I1143" s="612"/>
      <c r="J1143" s="627" t="s">
        <v>1191</v>
      </c>
      <c r="K1143" s="628" t="s">
        <v>1716</v>
      </c>
      <c r="L1143" s="629" t="s">
        <v>5089</v>
      </c>
      <c r="M1143" s="630" t="s">
        <v>1666</v>
      </c>
      <c r="N1143" s="670"/>
      <c r="O1143" s="629"/>
      <c r="P1143" s="629"/>
      <c r="Q1143" s="629"/>
      <c r="R1143" s="631"/>
      <c r="S1143" s="632" t="s">
        <v>1821</v>
      </c>
      <c r="T1143" s="633" t="s">
        <v>1821</v>
      </c>
      <c r="U1143" s="977" t="s">
        <v>1821</v>
      </c>
      <c r="V1143" s="634" t="s">
        <v>1821</v>
      </c>
    </row>
    <row r="1144" spans="2:22" outlineLevel="1">
      <c r="B1144" s="612" t="s">
        <v>1380</v>
      </c>
      <c r="C1144" s="612" t="s">
        <v>1429</v>
      </c>
      <c r="D1144" s="612" t="s">
        <v>1431</v>
      </c>
      <c r="E1144" s="612" t="s">
        <v>1634</v>
      </c>
      <c r="F1144" s="612" t="s">
        <v>1702</v>
      </c>
      <c r="G1144" s="612" t="s">
        <v>1659</v>
      </c>
      <c r="H1144" s="612" t="s">
        <v>1667</v>
      </c>
      <c r="I1144" s="612"/>
      <c r="J1144" s="627" t="s">
        <v>1191</v>
      </c>
      <c r="K1144" s="628" t="s">
        <v>1717</v>
      </c>
      <c r="L1144" s="629" t="s">
        <v>5090</v>
      </c>
      <c r="M1144" s="630" t="s">
        <v>1382</v>
      </c>
      <c r="N1144" s="670"/>
      <c r="O1144" s="629"/>
      <c r="P1144" s="629"/>
      <c r="Q1144" s="629"/>
      <c r="R1144" s="631"/>
      <c r="S1144" s="632" t="s">
        <v>1821</v>
      </c>
      <c r="T1144" s="633" t="s">
        <v>1821</v>
      </c>
      <c r="U1144" s="977" t="s">
        <v>1821</v>
      </c>
      <c r="V1144" s="634" t="s">
        <v>1821</v>
      </c>
    </row>
    <row r="1145" spans="2:22" outlineLevel="1">
      <c r="B1145" s="612" t="s">
        <v>1380</v>
      </c>
      <c r="C1145" s="612" t="s">
        <v>1429</v>
      </c>
      <c r="D1145" s="612" t="s">
        <v>1431</v>
      </c>
      <c r="E1145" s="612" t="s">
        <v>1634</v>
      </c>
      <c r="F1145" s="612" t="s">
        <v>1702</v>
      </c>
      <c r="G1145" s="612" t="s">
        <v>1659</v>
      </c>
      <c r="H1145" s="612" t="s">
        <v>1667</v>
      </c>
      <c r="I1145" s="612" t="s">
        <v>1669</v>
      </c>
      <c r="J1145" s="627" t="s">
        <v>1176</v>
      </c>
      <c r="K1145" s="628" t="s">
        <v>1718</v>
      </c>
      <c r="L1145" s="629" t="s">
        <v>5091</v>
      </c>
      <c r="M1145" s="630"/>
      <c r="N1145" s="670"/>
      <c r="O1145" s="629"/>
      <c r="P1145" s="629"/>
      <c r="Q1145" s="629"/>
      <c r="R1145" s="631"/>
      <c r="S1145" s="632" t="s">
        <v>1821</v>
      </c>
      <c r="T1145" s="633" t="s">
        <v>1821</v>
      </c>
      <c r="U1145" s="977" t="s">
        <v>1821</v>
      </c>
      <c r="V1145" s="634" t="s">
        <v>1821</v>
      </c>
    </row>
    <row r="1146" spans="2:22" outlineLevel="1">
      <c r="B1146" s="612" t="s">
        <v>1380</v>
      </c>
      <c r="C1146" s="612" t="s">
        <v>1429</v>
      </c>
      <c r="D1146" s="612" t="s">
        <v>1431</v>
      </c>
      <c r="E1146" s="612" t="s">
        <v>1634</v>
      </c>
      <c r="F1146" s="612" t="s">
        <v>1702</v>
      </c>
      <c r="G1146" s="612" t="s">
        <v>1659</v>
      </c>
      <c r="H1146" s="612" t="s">
        <v>1671</v>
      </c>
      <c r="I1146" s="612"/>
      <c r="J1146" s="627" t="s">
        <v>1191</v>
      </c>
      <c r="K1146" s="628" t="s">
        <v>1719</v>
      </c>
      <c r="L1146" s="629" t="s">
        <v>5092</v>
      </c>
      <c r="M1146" s="630" t="s">
        <v>1382</v>
      </c>
      <c r="N1146" s="670"/>
      <c r="O1146" s="629"/>
      <c r="P1146" s="629"/>
      <c r="Q1146" s="629"/>
      <c r="R1146" s="631"/>
      <c r="S1146" s="632" t="s">
        <v>1821</v>
      </c>
      <c r="T1146" s="633" t="s">
        <v>1821</v>
      </c>
      <c r="U1146" s="977" t="s">
        <v>1821</v>
      </c>
      <c r="V1146" s="634" t="s">
        <v>1821</v>
      </c>
    </row>
    <row r="1147" spans="2:22" outlineLevel="1">
      <c r="B1147" s="612" t="s">
        <v>1380</v>
      </c>
      <c r="C1147" s="612" t="s">
        <v>1429</v>
      </c>
      <c r="D1147" s="612" t="s">
        <v>1431</v>
      </c>
      <c r="E1147" s="612" t="s">
        <v>1634</v>
      </c>
      <c r="F1147" s="612" t="s">
        <v>1702</v>
      </c>
      <c r="G1147" s="612" t="s">
        <v>1659</v>
      </c>
      <c r="H1147" s="612" t="s">
        <v>1671</v>
      </c>
      <c r="I1147" s="612" t="s">
        <v>1669</v>
      </c>
      <c r="J1147" s="627" t="s">
        <v>1176</v>
      </c>
      <c r="K1147" s="628" t="s">
        <v>1720</v>
      </c>
      <c r="L1147" s="629" t="s">
        <v>5093</v>
      </c>
      <c r="M1147" s="630"/>
      <c r="N1147" s="670"/>
      <c r="O1147" s="629"/>
      <c r="P1147" s="629"/>
      <c r="Q1147" s="629"/>
      <c r="R1147" s="631"/>
      <c r="S1147" s="632" t="s">
        <v>1821</v>
      </c>
      <c r="T1147" s="633" t="s">
        <v>1821</v>
      </c>
      <c r="U1147" s="977" t="s">
        <v>1821</v>
      </c>
      <c r="V1147" s="634" t="s">
        <v>1821</v>
      </c>
    </row>
    <row r="1148" spans="2:22" outlineLevel="1">
      <c r="B1148" s="612" t="s">
        <v>1380</v>
      </c>
      <c r="C1148" s="612" t="s">
        <v>1429</v>
      </c>
      <c r="D1148" s="612" t="s">
        <v>1431</v>
      </c>
      <c r="E1148" s="612" t="s">
        <v>1634</v>
      </c>
      <c r="F1148" s="612" t="s">
        <v>1702</v>
      </c>
      <c r="G1148" s="612" t="s">
        <v>1659</v>
      </c>
      <c r="H1148" s="612" t="s">
        <v>1674</v>
      </c>
      <c r="I1148" s="612"/>
      <c r="J1148" s="627" t="s">
        <v>1191</v>
      </c>
      <c r="K1148" s="628" t="s">
        <v>1721</v>
      </c>
      <c r="L1148" s="629" t="s">
        <v>5094</v>
      </c>
      <c r="M1148" s="630" t="s">
        <v>1382</v>
      </c>
      <c r="N1148" s="670"/>
      <c r="O1148" s="629"/>
      <c r="P1148" s="629"/>
      <c r="Q1148" s="629"/>
      <c r="R1148" s="631"/>
      <c r="S1148" s="632" t="s">
        <v>1821</v>
      </c>
      <c r="T1148" s="633" t="s">
        <v>1821</v>
      </c>
      <c r="U1148" s="977" t="s">
        <v>1821</v>
      </c>
      <c r="V1148" s="634" t="s">
        <v>1821</v>
      </c>
    </row>
    <row r="1149" spans="2:22" outlineLevel="1">
      <c r="B1149" s="612" t="s">
        <v>1380</v>
      </c>
      <c r="C1149" s="612" t="s">
        <v>1429</v>
      </c>
      <c r="D1149" s="612" t="s">
        <v>1431</v>
      </c>
      <c r="E1149" s="612" t="s">
        <v>1634</v>
      </c>
      <c r="F1149" s="612" t="s">
        <v>1702</v>
      </c>
      <c r="G1149" s="612" t="s">
        <v>1659</v>
      </c>
      <c r="H1149" s="612" t="s">
        <v>1674</v>
      </c>
      <c r="I1149" s="612" t="s">
        <v>1564</v>
      </c>
      <c r="J1149" s="627" t="s">
        <v>1176</v>
      </c>
      <c r="K1149" s="628" t="s">
        <v>1722</v>
      </c>
      <c r="L1149" s="629" t="s">
        <v>5095</v>
      </c>
      <c r="M1149" s="630"/>
      <c r="N1149" s="670"/>
      <c r="O1149" s="629"/>
      <c r="P1149" s="629"/>
      <c r="Q1149" s="629"/>
      <c r="R1149" s="631"/>
      <c r="S1149" s="632" t="s">
        <v>1821</v>
      </c>
      <c r="T1149" s="633" t="s">
        <v>1821</v>
      </c>
      <c r="U1149" s="977" t="s">
        <v>1821</v>
      </c>
      <c r="V1149" s="634" t="s">
        <v>1821</v>
      </c>
    </row>
    <row r="1150" spans="2:22" outlineLevel="1">
      <c r="B1150" s="612" t="s">
        <v>1380</v>
      </c>
      <c r="C1150" s="612" t="s">
        <v>1429</v>
      </c>
      <c r="D1150" s="612" t="s">
        <v>1431</v>
      </c>
      <c r="E1150" s="612" t="s">
        <v>1634</v>
      </c>
      <c r="F1150" s="612" t="s">
        <v>1702</v>
      </c>
      <c r="G1150" s="612" t="s">
        <v>1677</v>
      </c>
      <c r="H1150" s="612"/>
      <c r="I1150" s="612"/>
      <c r="J1150" s="627" t="s">
        <v>1191</v>
      </c>
      <c r="K1150" s="628" t="s">
        <v>1723</v>
      </c>
      <c r="L1150" s="629" t="s">
        <v>5096</v>
      </c>
      <c r="M1150" s="630" t="s">
        <v>1382</v>
      </c>
      <c r="N1150" s="670"/>
      <c r="O1150" s="629"/>
      <c r="P1150" s="629"/>
      <c r="Q1150" s="629"/>
      <c r="R1150" s="631"/>
      <c r="S1150" s="632" t="s">
        <v>1821</v>
      </c>
      <c r="T1150" s="633" t="s">
        <v>1821</v>
      </c>
      <c r="U1150" s="977" t="s">
        <v>1821</v>
      </c>
      <c r="V1150" s="634" t="s">
        <v>1821</v>
      </c>
    </row>
    <row r="1151" spans="2:22" outlineLevel="1">
      <c r="B1151" s="612" t="s">
        <v>1380</v>
      </c>
      <c r="C1151" s="612" t="s">
        <v>1429</v>
      </c>
      <c r="D1151" s="612" t="s">
        <v>1431</v>
      </c>
      <c r="E1151" s="612" t="s">
        <v>1634</v>
      </c>
      <c r="F1151" s="612" t="s">
        <v>1702</v>
      </c>
      <c r="G1151" s="612" t="s">
        <v>1677</v>
      </c>
      <c r="H1151" s="612" t="s">
        <v>1679</v>
      </c>
      <c r="I1151" s="612"/>
      <c r="J1151" s="627" t="s">
        <v>1191</v>
      </c>
      <c r="K1151" s="628" t="s">
        <v>1724</v>
      </c>
      <c r="L1151" s="629" t="s">
        <v>5097</v>
      </c>
      <c r="M1151" s="630"/>
      <c r="N1151" s="670"/>
      <c r="O1151" s="629"/>
      <c r="P1151" s="629"/>
      <c r="Q1151" s="629"/>
      <c r="R1151" s="631"/>
      <c r="S1151" s="632" t="s">
        <v>1821</v>
      </c>
      <c r="T1151" s="633" t="s">
        <v>1821</v>
      </c>
      <c r="U1151" s="977" t="s">
        <v>1821</v>
      </c>
      <c r="V1151" s="634" t="s">
        <v>1821</v>
      </c>
    </row>
    <row r="1152" spans="2:22" outlineLevel="1">
      <c r="B1152" s="612" t="s">
        <v>1380</v>
      </c>
      <c r="C1152" s="612" t="s">
        <v>1429</v>
      </c>
      <c r="D1152" s="612" t="s">
        <v>1431</v>
      </c>
      <c r="E1152" s="612" t="s">
        <v>1634</v>
      </c>
      <c r="F1152" s="612" t="s">
        <v>1702</v>
      </c>
      <c r="G1152" s="612" t="s">
        <v>1677</v>
      </c>
      <c r="H1152" s="612" t="s">
        <v>1681</v>
      </c>
      <c r="I1152" s="612"/>
      <c r="J1152" s="627" t="s">
        <v>1191</v>
      </c>
      <c r="K1152" s="628" t="s">
        <v>1725</v>
      </c>
      <c r="L1152" s="629" t="s">
        <v>5098</v>
      </c>
      <c r="M1152" s="630"/>
      <c r="N1152" s="670"/>
      <c r="O1152" s="629"/>
      <c r="P1152" s="629"/>
      <c r="Q1152" s="629"/>
      <c r="R1152" s="631"/>
      <c r="S1152" s="632" t="s">
        <v>1821</v>
      </c>
      <c r="T1152" s="633" t="s">
        <v>1821</v>
      </c>
      <c r="U1152" s="977" t="s">
        <v>1821</v>
      </c>
      <c r="V1152" s="634" t="s">
        <v>1821</v>
      </c>
    </row>
    <row r="1153" spans="2:22" outlineLevel="1">
      <c r="B1153" s="612" t="s">
        <v>1380</v>
      </c>
      <c r="C1153" s="612" t="s">
        <v>1429</v>
      </c>
      <c r="D1153" s="612" t="s">
        <v>1431</v>
      </c>
      <c r="E1153" s="612" t="s">
        <v>1634</v>
      </c>
      <c r="F1153" s="612" t="s">
        <v>1702</v>
      </c>
      <c r="G1153" s="612" t="s">
        <v>1677</v>
      </c>
      <c r="H1153" s="612" t="s">
        <v>1683</v>
      </c>
      <c r="I1153" s="612"/>
      <c r="J1153" s="627" t="s">
        <v>1191</v>
      </c>
      <c r="K1153" s="628" t="s">
        <v>1726</v>
      </c>
      <c r="L1153" s="629" t="s">
        <v>5099</v>
      </c>
      <c r="M1153" s="630"/>
      <c r="N1153" s="670"/>
      <c r="O1153" s="629"/>
      <c r="P1153" s="629"/>
      <c r="Q1153" s="629"/>
      <c r="R1153" s="631"/>
      <c r="S1153" s="632" t="s">
        <v>1821</v>
      </c>
      <c r="T1153" s="633" t="s">
        <v>1821</v>
      </c>
      <c r="U1153" s="977" t="s">
        <v>1821</v>
      </c>
      <c r="V1153" s="634" t="s">
        <v>1821</v>
      </c>
    </row>
    <row r="1154" spans="2:22" outlineLevel="1">
      <c r="B1154" s="612" t="s">
        <v>1380</v>
      </c>
      <c r="C1154" s="612" t="s">
        <v>1429</v>
      </c>
      <c r="D1154" s="612" t="s">
        <v>1431</v>
      </c>
      <c r="E1154" s="612" t="s">
        <v>1634</v>
      </c>
      <c r="F1154" s="612" t="s">
        <v>1702</v>
      </c>
      <c r="G1154" s="612" t="s">
        <v>1677</v>
      </c>
      <c r="H1154" s="612" t="s">
        <v>1685</v>
      </c>
      <c r="I1154" s="612"/>
      <c r="J1154" s="627" t="s">
        <v>1191</v>
      </c>
      <c r="K1154" s="628" t="s">
        <v>1727</v>
      </c>
      <c r="L1154" s="629" t="s">
        <v>5100</v>
      </c>
      <c r="M1154" s="630"/>
      <c r="N1154" s="670"/>
      <c r="O1154" s="629"/>
      <c r="P1154" s="629"/>
      <c r="Q1154" s="629"/>
      <c r="R1154" s="631"/>
      <c r="S1154" s="632" t="s">
        <v>1821</v>
      </c>
      <c r="T1154" s="633" t="s">
        <v>1821</v>
      </c>
      <c r="U1154" s="977" t="s">
        <v>1821</v>
      </c>
      <c r="V1154" s="634" t="s">
        <v>1821</v>
      </c>
    </row>
    <row r="1155" spans="2:22" outlineLevel="1">
      <c r="B1155" s="612" t="s">
        <v>1380</v>
      </c>
      <c r="C1155" s="612" t="s">
        <v>1429</v>
      </c>
      <c r="D1155" s="612" t="s">
        <v>1431</v>
      </c>
      <c r="E1155" s="612" t="s">
        <v>1634</v>
      </c>
      <c r="F1155" s="612" t="s">
        <v>1702</v>
      </c>
      <c r="G1155" s="612" t="s">
        <v>1677</v>
      </c>
      <c r="H1155" s="612" t="s">
        <v>1687</v>
      </c>
      <c r="I1155" s="612"/>
      <c r="J1155" s="627" t="s">
        <v>1191</v>
      </c>
      <c r="K1155" s="628" t="s">
        <v>1728</v>
      </c>
      <c r="L1155" s="629" t="s">
        <v>5101</v>
      </c>
      <c r="M1155" s="630"/>
      <c r="N1155" s="670"/>
      <c r="O1155" s="629"/>
      <c r="P1155" s="629"/>
      <c r="Q1155" s="629"/>
      <c r="R1155" s="631"/>
      <c r="S1155" s="632" t="s">
        <v>1821</v>
      </c>
      <c r="T1155" s="633" t="s">
        <v>1821</v>
      </c>
      <c r="U1155" s="977" t="s">
        <v>1821</v>
      </c>
      <c r="V1155" s="634" t="s">
        <v>1821</v>
      </c>
    </row>
    <row r="1156" spans="2:22" outlineLevel="1">
      <c r="B1156" s="612" t="s">
        <v>1380</v>
      </c>
      <c r="C1156" s="612" t="s">
        <v>1429</v>
      </c>
      <c r="D1156" s="612" t="s">
        <v>1431</v>
      </c>
      <c r="E1156" s="612" t="s">
        <v>1634</v>
      </c>
      <c r="F1156" s="612" t="s">
        <v>1702</v>
      </c>
      <c r="G1156" s="612" t="s">
        <v>1677</v>
      </c>
      <c r="H1156" s="612" t="s">
        <v>1689</v>
      </c>
      <c r="I1156" s="612"/>
      <c r="J1156" s="627" t="s">
        <v>1176</v>
      </c>
      <c r="K1156" s="628" t="s">
        <v>1729</v>
      </c>
      <c r="L1156" s="629" t="s">
        <v>5102</v>
      </c>
      <c r="M1156" s="630" t="s">
        <v>1515</v>
      </c>
      <c r="N1156" s="670"/>
      <c r="O1156" s="629"/>
      <c r="P1156" s="629"/>
      <c r="Q1156" s="629"/>
      <c r="R1156" s="631"/>
      <c r="S1156" s="632" t="s">
        <v>1821</v>
      </c>
      <c r="T1156" s="633" t="s">
        <v>1821</v>
      </c>
      <c r="U1156" s="977" t="s">
        <v>1821</v>
      </c>
      <c r="V1156" s="634" t="s">
        <v>1821</v>
      </c>
    </row>
    <row r="1157" spans="2:22" outlineLevel="1">
      <c r="B1157" s="612" t="s">
        <v>1380</v>
      </c>
      <c r="C1157" s="612" t="s">
        <v>1429</v>
      </c>
      <c r="D1157" s="612" t="s">
        <v>1431</v>
      </c>
      <c r="E1157" s="612" t="s">
        <v>1634</v>
      </c>
      <c r="F1157" s="612" t="s">
        <v>1702</v>
      </c>
      <c r="G1157" s="612" t="s">
        <v>1677</v>
      </c>
      <c r="H1157" s="612" t="s">
        <v>1691</v>
      </c>
      <c r="I1157" s="612"/>
      <c r="J1157" s="627" t="s">
        <v>1191</v>
      </c>
      <c r="K1157" s="628" t="s">
        <v>1730</v>
      </c>
      <c r="L1157" s="629" t="s">
        <v>5103</v>
      </c>
      <c r="M1157" s="630"/>
      <c r="N1157" s="670"/>
      <c r="O1157" s="629"/>
      <c r="P1157" s="629"/>
      <c r="Q1157" s="629"/>
      <c r="R1157" s="631"/>
      <c r="S1157" s="632" t="s">
        <v>1821</v>
      </c>
      <c r="T1157" s="633" t="s">
        <v>1821</v>
      </c>
      <c r="U1157" s="977" t="s">
        <v>1821</v>
      </c>
      <c r="V1157" s="634" t="s">
        <v>1821</v>
      </c>
    </row>
    <row r="1158" spans="2:22" outlineLevel="1">
      <c r="B1158" s="612" t="s">
        <v>1380</v>
      </c>
      <c r="C1158" s="612" t="s">
        <v>1429</v>
      </c>
      <c r="D1158" s="612" t="s">
        <v>1431</v>
      </c>
      <c r="E1158" s="612" t="s">
        <v>1634</v>
      </c>
      <c r="F1158" s="612" t="s">
        <v>1702</v>
      </c>
      <c r="G1158" s="612" t="s">
        <v>1693</v>
      </c>
      <c r="H1158" s="612"/>
      <c r="I1158" s="612"/>
      <c r="J1158" s="627" t="s">
        <v>1191</v>
      </c>
      <c r="K1158" s="628" t="s">
        <v>1731</v>
      </c>
      <c r="L1158" s="629" t="s">
        <v>5104</v>
      </c>
      <c r="M1158" s="630" t="s">
        <v>1382</v>
      </c>
      <c r="N1158" s="670"/>
      <c r="O1158" s="629"/>
      <c r="P1158" s="629"/>
      <c r="Q1158" s="629"/>
      <c r="R1158" s="631"/>
      <c r="S1158" s="632" t="s">
        <v>1821</v>
      </c>
      <c r="T1158" s="633" t="s">
        <v>1821</v>
      </c>
      <c r="U1158" s="977" t="s">
        <v>1821</v>
      </c>
      <c r="V1158" s="634" t="s">
        <v>1821</v>
      </c>
    </row>
    <row r="1159" spans="2:22" outlineLevel="1">
      <c r="B1159" s="612" t="s">
        <v>1380</v>
      </c>
      <c r="C1159" s="612" t="s">
        <v>1429</v>
      </c>
      <c r="D1159" s="612" t="s">
        <v>1431</v>
      </c>
      <c r="E1159" s="612" t="s">
        <v>1634</v>
      </c>
      <c r="F1159" s="612" t="s">
        <v>1702</v>
      </c>
      <c r="G1159" s="612" t="s">
        <v>1693</v>
      </c>
      <c r="H1159" s="612" t="s">
        <v>1564</v>
      </c>
      <c r="I1159" s="612"/>
      <c r="J1159" s="627" t="s">
        <v>1176</v>
      </c>
      <c r="K1159" s="628" t="s">
        <v>1732</v>
      </c>
      <c r="L1159" s="629" t="s">
        <v>5105</v>
      </c>
      <c r="M1159" s="630"/>
      <c r="N1159" s="670"/>
      <c r="O1159" s="629"/>
      <c r="P1159" s="629"/>
      <c r="Q1159" s="629"/>
      <c r="R1159" s="631"/>
      <c r="S1159" s="632" t="s">
        <v>1821</v>
      </c>
      <c r="T1159" s="633" t="s">
        <v>1821</v>
      </c>
      <c r="U1159" s="977" t="s">
        <v>1821</v>
      </c>
      <c r="V1159" s="634" t="s">
        <v>1821</v>
      </c>
    </row>
    <row r="1160" spans="2:22" outlineLevel="1">
      <c r="B1160" s="612" t="s">
        <v>1380</v>
      </c>
      <c r="C1160" s="612" t="s">
        <v>1429</v>
      </c>
      <c r="D1160" s="612" t="s">
        <v>1431</v>
      </c>
      <c r="E1160" s="612" t="s">
        <v>1634</v>
      </c>
      <c r="F1160" s="612" t="s">
        <v>1702</v>
      </c>
      <c r="G1160" s="612" t="s">
        <v>1693</v>
      </c>
      <c r="H1160" s="612" t="s">
        <v>1564</v>
      </c>
      <c r="I1160" s="639" t="s">
        <v>1452</v>
      </c>
      <c r="J1160" s="627" t="s">
        <v>1176</v>
      </c>
      <c r="K1160" s="628" t="s">
        <v>1733</v>
      </c>
      <c r="L1160" s="629" t="s">
        <v>5106</v>
      </c>
      <c r="M1160" s="630"/>
      <c r="N1160" s="670"/>
      <c r="O1160" s="629"/>
      <c r="P1160" s="629"/>
      <c r="Q1160" s="629"/>
      <c r="R1160" s="631"/>
      <c r="S1160" s="632" t="s">
        <v>1821</v>
      </c>
      <c r="T1160" s="633" t="s">
        <v>1821</v>
      </c>
      <c r="U1160" s="977" t="s">
        <v>1821</v>
      </c>
      <c r="V1160" s="634" t="s">
        <v>1821</v>
      </c>
    </row>
    <row r="1161" spans="2:22" outlineLevel="1">
      <c r="B1161" s="612" t="s">
        <v>1380</v>
      </c>
      <c r="C1161" s="612" t="s">
        <v>1429</v>
      </c>
      <c r="D1161" s="612" t="s">
        <v>1431</v>
      </c>
      <c r="E1161" s="612" t="s">
        <v>1634</v>
      </c>
      <c r="F1161" s="612" t="s">
        <v>1702</v>
      </c>
      <c r="G1161" s="612" t="s">
        <v>1697</v>
      </c>
      <c r="H1161" s="612"/>
      <c r="I1161" s="612"/>
      <c r="J1161" s="627" t="s">
        <v>1191</v>
      </c>
      <c r="K1161" s="628" t="s">
        <v>1734</v>
      </c>
      <c r="L1161" s="629" t="s">
        <v>5107</v>
      </c>
      <c r="M1161" s="630" t="s">
        <v>1382</v>
      </c>
      <c r="N1161" s="670"/>
      <c r="O1161" s="629"/>
      <c r="P1161" s="629"/>
      <c r="Q1161" s="629"/>
      <c r="R1161" s="631"/>
      <c r="S1161" s="632" t="s">
        <v>1821</v>
      </c>
      <c r="T1161" s="633" t="s">
        <v>1821</v>
      </c>
      <c r="U1161" s="977" t="s">
        <v>1821</v>
      </c>
      <c r="V1161" s="634" t="s">
        <v>1821</v>
      </c>
    </row>
    <row r="1162" spans="2:22" outlineLevel="1">
      <c r="B1162" s="612" t="s">
        <v>1380</v>
      </c>
      <c r="C1162" s="612" t="s">
        <v>1429</v>
      </c>
      <c r="D1162" s="612" t="s">
        <v>1431</v>
      </c>
      <c r="E1162" s="612" t="s">
        <v>1634</v>
      </c>
      <c r="F1162" s="612" t="s">
        <v>1702</v>
      </c>
      <c r="G1162" s="612" t="s">
        <v>1697</v>
      </c>
      <c r="H1162" s="612" t="s">
        <v>1390</v>
      </c>
      <c r="I1162" s="612"/>
      <c r="J1162" s="627" t="s">
        <v>1176</v>
      </c>
      <c r="K1162" s="628" t="s">
        <v>1735</v>
      </c>
      <c r="L1162" s="629" t="s">
        <v>5108</v>
      </c>
      <c r="M1162" s="630" t="s">
        <v>1701</v>
      </c>
      <c r="N1162" s="670"/>
      <c r="O1162" s="629"/>
      <c r="P1162" s="629"/>
      <c r="Q1162" s="629"/>
      <c r="R1162" s="631"/>
      <c r="S1162" s="632" t="s">
        <v>1821</v>
      </c>
      <c r="T1162" s="633" t="s">
        <v>1821</v>
      </c>
      <c r="U1162" s="977" t="s">
        <v>1821</v>
      </c>
      <c r="V1162" s="634" t="s">
        <v>1821</v>
      </c>
    </row>
    <row r="1163" spans="2:22" outlineLevel="1">
      <c r="B1163" s="612" t="s">
        <v>1380</v>
      </c>
      <c r="C1163" s="612" t="s">
        <v>1429</v>
      </c>
      <c r="D1163" s="612" t="s">
        <v>1431</v>
      </c>
      <c r="E1163" s="612" t="s">
        <v>1634</v>
      </c>
      <c r="F1163" s="612" t="s">
        <v>1702</v>
      </c>
      <c r="G1163" s="612" t="s">
        <v>1697</v>
      </c>
      <c r="H1163" s="612" t="s">
        <v>1390</v>
      </c>
      <c r="I1163" s="639" t="s">
        <v>1452</v>
      </c>
      <c r="J1163" s="627" t="s">
        <v>1176</v>
      </c>
      <c r="K1163" s="628" t="s">
        <v>1736</v>
      </c>
      <c r="L1163" s="629" t="s">
        <v>5109</v>
      </c>
      <c r="M1163" s="630"/>
      <c r="N1163" s="670"/>
      <c r="O1163" s="629"/>
      <c r="P1163" s="629"/>
      <c r="Q1163" s="629"/>
      <c r="R1163" s="631"/>
      <c r="S1163" s="632" t="s">
        <v>1821</v>
      </c>
      <c r="T1163" s="633" t="s">
        <v>1821</v>
      </c>
      <c r="U1163" s="977" t="s">
        <v>1821</v>
      </c>
      <c r="V1163" s="634" t="s">
        <v>1821</v>
      </c>
    </row>
    <row r="1164" spans="2:22" outlineLevel="1">
      <c r="B1164" s="612" t="s">
        <v>1380</v>
      </c>
      <c r="C1164" s="612" t="s">
        <v>1429</v>
      </c>
      <c r="D1164" s="612" t="s">
        <v>1431</v>
      </c>
      <c r="E1164" s="612" t="s">
        <v>1634</v>
      </c>
      <c r="F1164" s="612" t="s">
        <v>1737</v>
      </c>
      <c r="G1164" s="612"/>
      <c r="H1164" s="612"/>
      <c r="I1164" s="612"/>
      <c r="J1164" s="627" t="s">
        <v>1191</v>
      </c>
      <c r="K1164" s="628" t="s">
        <v>1738</v>
      </c>
      <c r="L1164" s="629" t="s">
        <v>5110</v>
      </c>
      <c r="M1164" s="630" t="s">
        <v>1382</v>
      </c>
      <c r="N1164" s="1126" t="s">
        <v>7478</v>
      </c>
      <c r="O1164" s="629" t="s">
        <v>1191</v>
      </c>
      <c r="P1164" s="629" t="s">
        <v>41</v>
      </c>
      <c r="Q1164" s="629" t="s">
        <v>1382</v>
      </c>
      <c r="R1164" s="782" t="s">
        <v>9138</v>
      </c>
      <c r="S1164" s="632" t="s">
        <v>1351</v>
      </c>
      <c r="T1164" s="633" t="s">
        <v>1191</v>
      </c>
      <c r="U1164" s="977" t="s">
        <v>1191</v>
      </c>
      <c r="V1164" s="634" t="s">
        <v>7478</v>
      </c>
    </row>
    <row r="1165" spans="2:22" outlineLevel="1">
      <c r="B1165" s="612" t="s">
        <v>1380</v>
      </c>
      <c r="C1165" s="612" t="s">
        <v>1429</v>
      </c>
      <c r="D1165" s="612" t="s">
        <v>1431</v>
      </c>
      <c r="E1165" s="612" t="s">
        <v>1634</v>
      </c>
      <c r="F1165" s="612" t="s">
        <v>1737</v>
      </c>
      <c r="G1165" s="612" t="s">
        <v>1739</v>
      </c>
      <c r="H1165" s="612"/>
      <c r="I1165" s="612"/>
      <c r="J1165" s="627" t="s">
        <v>1176</v>
      </c>
      <c r="K1165" s="628" t="s">
        <v>1740</v>
      </c>
      <c r="L1165" s="629" t="s">
        <v>4751</v>
      </c>
      <c r="M1165" s="630" t="s">
        <v>1382</v>
      </c>
      <c r="N1165" s="1119" t="s">
        <v>8339</v>
      </c>
      <c r="O1165" s="629" t="s">
        <v>1176</v>
      </c>
      <c r="P1165" s="629" t="s">
        <v>41</v>
      </c>
      <c r="Q1165" s="629" t="s">
        <v>1382</v>
      </c>
      <c r="R1165" s="695"/>
      <c r="S1165" s="632" t="s">
        <v>6490</v>
      </c>
      <c r="T1165" s="633" t="s">
        <v>1176</v>
      </c>
      <c r="U1165" s="977" t="s">
        <v>1176</v>
      </c>
      <c r="V1165" s="634" t="s">
        <v>7478</v>
      </c>
    </row>
    <row r="1166" spans="2:22" ht="48" outlineLevel="1">
      <c r="B1166" s="612" t="s">
        <v>1380</v>
      </c>
      <c r="C1166" s="612" t="s">
        <v>1429</v>
      </c>
      <c r="D1166" s="612" t="s">
        <v>1431</v>
      </c>
      <c r="E1166" s="612" t="s">
        <v>1634</v>
      </c>
      <c r="F1166" s="612" t="s">
        <v>1737</v>
      </c>
      <c r="G1166" s="612" t="s">
        <v>1739</v>
      </c>
      <c r="H1166" s="612" t="s">
        <v>1401</v>
      </c>
      <c r="I1166" s="612"/>
      <c r="J1166" s="627" t="s">
        <v>1176</v>
      </c>
      <c r="K1166" s="628" t="s">
        <v>1741</v>
      </c>
      <c r="L1166" s="629" t="s">
        <v>4752</v>
      </c>
      <c r="M1166" s="630"/>
      <c r="N1166" s="670" t="s">
        <v>8329</v>
      </c>
      <c r="O1166" s="629" t="s">
        <v>1176</v>
      </c>
      <c r="P1166" s="642" t="s">
        <v>6012</v>
      </c>
      <c r="Q1166" s="629" t="s">
        <v>5357</v>
      </c>
      <c r="R1166" s="641" t="s">
        <v>9140</v>
      </c>
      <c r="S1166" s="632" t="s">
        <v>1354</v>
      </c>
      <c r="T1166" s="633" t="s">
        <v>1176</v>
      </c>
      <c r="U1166" s="977" t="s">
        <v>1176</v>
      </c>
      <c r="V1166" s="634" t="s">
        <v>7479</v>
      </c>
    </row>
    <row r="1167" spans="2:22" outlineLevel="1">
      <c r="B1167" s="612" t="s">
        <v>1380</v>
      </c>
      <c r="C1167" s="612" t="s">
        <v>1429</v>
      </c>
      <c r="D1167" s="612" t="s">
        <v>1431</v>
      </c>
      <c r="E1167" s="612" t="s">
        <v>1634</v>
      </c>
      <c r="F1167" s="612" t="s">
        <v>1737</v>
      </c>
      <c r="G1167" s="612" t="s">
        <v>1739</v>
      </c>
      <c r="H1167" s="612" t="s">
        <v>1401</v>
      </c>
      <c r="I1167" s="639" t="s">
        <v>1402</v>
      </c>
      <c r="J1167" s="627" t="s">
        <v>1176</v>
      </c>
      <c r="K1167" s="628" t="s">
        <v>1742</v>
      </c>
      <c r="L1167" s="629" t="s">
        <v>5111</v>
      </c>
      <c r="M1167" s="630" t="s">
        <v>1404</v>
      </c>
      <c r="N1167" s="670" t="s">
        <v>6494</v>
      </c>
      <c r="O1167" s="629" t="s">
        <v>1176</v>
      </c>
      <c r="P1167" s="629" t="s">
        <v>41</v>
      </c>
      <c r="Q1167" s="640" t="s">
        <v>1405</v>
      </c>
      <c r="R1167" s="631"/>
      <c r="S1167" s="632" t="s">
        <v>6491</v>
      </c>
      <c r="T1167" s="633" t="s">
        <v>1176</v>
      </c>
      <c r="U1167" s="977" t="s">
        <v>1176</v>
      </c>
      <c r="V1167" s="634" t="s">
        <v>8075</v>
      </c>
    </row>
    <row r="1168" spans="2:22" ht="36" outlineLevel="1">
      <c r="B1168" s="612" t="s">
        <v>1380</v>
      </c>
      <c r="C1168" s="612" t="s">
        <v>1429</v>
      </c>
      <c r="D1168" s="612" t="s">
        <v>1431</v>
      </c>
      <c r="E1168" s="612" t="s">
        <v>1634</v>
      </c>
      <c r="F1168" s="612" t="s">
        <v>1743</v>
      </c>
      <c r="G1168" s="612"/>
      <c r="H1168" s="612"/>
      <c r="I1168" s="612"/>
      <c r="J1168" s="627" t="s">
        <v>1191</v>
      </c>
      <c r="K1168" s="628" t="s">
        <v>1744</v>
      </c>
      <c r="L1168" s="629" t="s">
        <v>5112</v>
      </c>
      <c r="M1168" s="630" t="s">
        <v>1382</v>
      </c>
      <c r="N1168" s="1119" t="s">
        <v>4759</v>
      </c>
      <c r="O1168" s="629" t="s">
        <v>1191</v>
      </c>
      <c r="P1168" s="629" t="s">
        <v>41</v>
      </c>
      <c r="Q1168" s="629" t="s">
        <v>1382</v>
      </c>
      <c r="R1168" s="641" t="s">
        <v>6098</v>
      </c>
      <c r="S1168" s="632" t="s">
        <v>7248</v>
      </c>
      <c r="T1168" s="633" t="s">
        <v>1191</v>
      </c>
      <c r="U1168" s="977" t="s">
        <v>1821</v>
      </c>
      <c r="V1168" s="634" t="s">
        <v>7429</v>
      </c>
    </row>
    <row r="1169" spans="2:22" outlineLevel="1">
      <c r="B1169" s="612" t="s">
        <v>1380</v>
      </c>
      <c r="C1169" s="612" t="s">
        <v>1429</v>
      </c>
      <c r="D1169" s="612" t="s">
        <v>1431</v>
      </c>
      <c r="E1169" s="612" t="s">
        <v>1634</v>
      </c>
      <c r="F1169" s="612" t="s">
        <v>1743</v>
      </c>
      <c r="G1169" s="612" t="s">
        <v>1532</v>
      </c>
      <c r="H1169" s="612"/>
      <c r="I1169" s="612"/>
      <c r="J1169" s="627" t="s">
        <v>1191</v>
      </c>
      <c r="K1169" s="628" t="s">
        <v>1745</v>
      </c>
      <c r="L1169" s="629" t="s">
        <v>5036</v>
      </c>
      <c r="M1169" s="630"/>
      <c r="N1169" s="670" t="s">
        <v>3586</v>
      </c>
      <c r="O1169" s="629" t="s">
        <v>1176</v>
      </c>
      <c r="P1169" s="642" t="s">
        <v>6011</v>
      </c>
      <c r="Q1169" s="629" t="s">
        <v>105</v>
      </c>
      <c r="R1169" s="631" t="s">
        <v>8490</v>
      </c>
      <c r="S1169" s="632" t="s">
        <v>7249</v>
      </c>
      <c r="T1169" s="633" t="s">
        <v>1191</v>
      </c>
      <c r="U1169" s="977" t="s">
        <v>1821</v>
      </c>
      <c r="V1169" s="634" t="s">
        <v>7430</v>
      </c>
    </row>
    <row r="1170" spans="2:22" outlineLevel="1">
      <c r="B1170" s="612" t="s">
        <v>1380</v>
      </c>
      <c r="C1170" s="612" t="s">
        <v>1429</v>
      </c>
      <c r="D1170" s="612" t="s">
        <v>1431</v>
      </c>
      <c r="E1170" s="612" t="s">
        <v>1634</v>
      </c>
      <c r="F1170" s="612" t="s">
        <v>1743</v>
      </c>
      <c r="G1170" s="612" t="s">
        <v>1434</v>
      </c>
      <c r="H1170" s="612"/>
      <c r="I1170" s="612"/>
      <c r="J1170" s="627" t="s">
        <v>1191</v>
      </c>
      <c r="K1170" s="628" t="s">
        <v>1746</v>
      </c>
      <c r="L1170" s="629" t="s">
        <v>5037</v>
      </c>
      <c r="M1170" s="630"/>
      <c r="N1170" s="670"/>
      <c r="O1170" s="629"/>
      <c r="P1170" s="635"/>
      <c r="Q1170" s="629"/>
      <c r="R1170" s="631"/>
      <c r="S1170" s="632" t="s">
        <v>7250</v>
      </c>
      <c r="T1170" s="633" t="s">
        <v>1191</v>
      </c>
      <c r="U1170" s="977" t="s">
        <v>1821</v>
      </c>
      <c r="V1170" s="634" t="s">
        <v>7431</v>
      </c>
    </row>
    <row r="1171" spans="2:22" outlineLevel="1">
      <c r="B1171" s="612" t="s">
        <v>1380</v>
      </c>
      <c r="C1171" s="612" t="s">
        <v>1429</v>
      </c>
      <c r="D1171" s="612" t="s">
        <v>1431</v>
      </c>
      <c r="E1171" s="612" t="s">
        <v>1634</v>
      </c>
      <c r="F1171" s="612" t="s">
        <v>1743</v>
      </c>
      <c r="G1171" s="612" t="s">
        <v>1535</v>
      </c>
      <c r="H1171" s="612"/>
      <c r="I1171" s="612"/>
      <c r="J1171" s="627" t="s">
        <v>1191</v>
      </c>
      <c r="K1171" s="628" t="s">
        <v>1747</v>
      </c>
      <c r="L1171" s="629" t="s">
        <v>5038</v>
      </c>
      <c r="M1171" s="630" t="s">
        <v>1382</v>
      </c>
      <c r="N1171" s="632"/>
      <c r="O1171" s="628"/>
      <c r="P1171" s="628"/>
      <c r="Q1171" s="628"/>
      <c r="R1171" s="695"/>
      <c r="S1171" s="632" t="s">
        <v>41</v>
      </c>
      <c r="T1171" s="633" t="s">
        <v>1191</v>
      </c>
      <c r="U1171" s="977" t="s">
        <v>1821</v>
      </c>
      <c r="V1171" s="634" t="s">
        <v>8589</v>
      </c>
    </row>
    <row r="1172" spans="2:22" outlineLevel="1">
      <c r="B1172" s="612" t="s">
        <v>1380</v>
      </c>
      <c r="C1172" s="612" t="s">
        <v>1429</v>
      </c>
      <c r="D1172" s="612" t="s">
        <v>1431</v>
      </c>
      <c r="E1172" s="612" t="s">
        <v>1634</v>
      </c>
      <c r="F1172" s="612" t="s">
        <v>1743</v>
      </c>
      <c r="G1172" s="612" t="s">
        <v>1535</v>
      </c>
      <c r="H1172" s="612" t="s">
        <v>1537</v>
      </c>
      <c r="I1172" s="612"/>
      <c r="J1172" s="627" t="s">
        <v>1176</v>
      </c>
      <c r="K1172" s="628" t="s">
        <v>1748</v>
      </c>
      <c r="L1172" s="629" t="s">
        <v>5039</v>
      </c>
      <c r="M1172" s="630"/>
      <c r="N1172" s="632"/>
      <c r="O1172" s="628"/>
      <c r="P1172" s="628"/>
      <c r="Q1172" s="628"/>
      <c r="R1172" s="695"/>
      <c r="S1172" s="632" t="s">
        <v>8640</v>
      </c>
      <c r="T1172" s="633" t="s">
        <v>1176</v>
      </c>
      <c r="U1172" s="977" t="s">
        <v>1821</v>
      </c>
      <c r="V1172" s="634" t="s">
        <v>8578</v>
      </c>
    </row>
    <row r="1173" spans="2:22" outlineLevel="1">
      <c r="B1173" s="612" t="s">
        <v>1380</v>
      </c>
      <c r="C1173" s="612" t="s">
        <v>1429</v>
      </c>
      <c r="D1173" s="612" t="s">
        <v>1431</v>
      </c>
      <c r="E1173" s="612" t="s">
        <v>1634</v>
      </c>
      <c r="F1173" s="612" t="s">
        <v>1743</v>
      </c>
      <c r="G1173" s="612" t="s">
        <v>1535</v>
      </c>
      <c r="H1173" s="612" t="s">
        <v>1537</v>
      </c>
      <c r="I1173" s="639" t="s">
        <v>1402</v>
      </c>
      <c r="J1173" s="627" t="s">
        <v>1176</v>
      </c>
      <c r="K1173" s="628" t="s">
        <v>1749</v>
      </c>
      <c r="L1173" s="629" t="s">
        <v>5040</v>
      </c>
      <c r="M1173" s="630" t="s">
        <v>1404</v>
      </c>
      <c r="N1173" s="632"/>
      <c r="O1173" s="628"/>
      <c r="P1173" s="628"/>
      <c r="Q1173" s="656"/>
      <c r="R1173" s="695"/>
      <c r="S1173" s="632" t="s">
        <v>8641</v>
      </c>
      <c r="T1173" s="633" t="s">
        <v>1176</v>
      </c>
      <c r="U1173" s="977" t="s">
        <v>1821</v>
      </c>
      <c r="V1173" s="634" t="s">
        <v>8590</v>
      </c>
    </row>
    <row r="1174" spans="2:22" outlineLevel="1">
      <c r="B1174" s="612" t="s">
        <v>1380</v>
      </c>
      <c r="C1174" s="612" t="s">
        <v>1429</v>
      </c>
      <c r="D1174" s="612" t="s">
        <v>1431</v>
      </c>
      <c r="E1174" s="612" t="s">
        <v>1634</v>
      </c>
      <c r="F1174" s="612" t="s">
        <v>1750</v>
      </c>
      <c r="G1174" s="612"/>
      <c r="H1174" s="612"/>
      <c r="I1174" s="612"/>
      <c r="J1174" s="627" t="s">
        <v>1191</v>
      </c>
      <c r="K1174" s="628" t="s">
        <v>1751</v>
      </c>
      <c r="L1174" s="629" t="s">
        <v>5113</v>
      </c>
      <c r="M1174" s="630" t="s">
        <v>1382</v>
      </c>
      <c r="N1174" s="670"/>
      <c r="O1174" s="629"/>
      <c r="P1174" s="629"/>
      <c r="Q1174" s="629"/>
      <c r="R1174" s="631"/>
      <c r="S1174" s="632" t="s">
        <v>7251</v>
      </c>
      <c r="T1174" s="633" t="s">
        <v>1191</v>
      </c>
      <c r="U1174" s="977" t="s">
        <v>1821</v>
      </c>
      <c r="V1174" s="634" t="s">
        <v>7432</v>
      </c>
    </row>
    <row r="1175" spans="2:22" outlineLevel="1">
      <c r="B1175" s="612" t="s">
        <v>1380</v>
      </c>
      <c r="C1175" s="612" t="s">
        <v>1429</v>
      </c>
      <c r="D1175" s="612" t="s">
        <v>1431</v>
      </c>
      <c r="E1175" s="612" t="s">
        <v>1634</v>
      </c>
      <c r="F1175" s="612" t="s">
        <v>1750</v>
      </c>
      <c r="G1175" s="612" t="s">
        <v>1532</v>
      </c>
      <c r="H1175" s="612"/>
      <c r="I1175" s="612"/>
      <c r="J1175" s="627" t="s">
        <v>1191</v>
      </c>
      <c r="K1175" s="628" t="s">
        <v>1752</v>
      </c>
      <c r="L1175" s="629" t="s">
        <v>5041</v>
      </c>
      <c r="M1175" s="630"/>
      <c r="N1175" s="670"/>
      <c r="O1175" s="629"/>
      <c r="P1175" s="629"/>
      <c r="Q1175" s="629"/>
      <c r="R1175" s="631"/>
      <c r="S1175" s="632" t="s">
        <v>7252</v>
      </c>
      <c r="T1175" s="633" t="s">
        <v>1191</v>
      </c>
      <c r="U1175" s="977" t="s">
        <v>1821</v>
      </c>
      <c r="V1175" s="634" t="s">
        <v>7433</v>
      </c>
    </row>
    <row r="1176" spans="2:22" outlineLevel="1">
      <c r="B1176" s="612" t="s">
        <v>1380</v>
      </c>
      <c r="C1176" s="612" t="s">
        <v>1429</v>
      </c>
      <c r="D1176" s="612" t="s">
        <v>1431</v>
      </c>
      <c r="E1176" s="612" t="s">
        <v>1634</v>
      </c>
      <c r="F1176" s="612" t="s">
        <v>1750</v>
      </c>
      <c r="G1176" s="612" t="s">
        <v>1434</v>
      </c>
      <c r="H1176" s="612"/>
      <c r="I1176" s="612"/>
      <c r="J1176" s="627" t="s">
        <v>1191</v>
      </c>
      <c r="K1176" s="628" t="s">
        <v>1753</v>
      </c>
      <c r="L1176" s="629" t="s">
        <v>5042</v>
      </c>
      <c r="M1176" s="630"/>
      <c r="N1176" s="670"/>
      <c r="O1176" s="629"/>
      <c r="P1176" s="629"/>
      <c r="Q1176" s="629"/>
      <c r="R1176" s="631"/>
      <c r="S1176" s="632" t="s">
        <v>7253</v>
      </c>
      <c r="T1176" s="633" t="s">
        <v>1191</v>
      </c>
      <c r="U1176" s="977" t="s">
        <v>1821</v>
      </c>
      <c r="V1176" s="634" t="s">
        <v>7515</v>
      </c>
    </row>
    <row r="1177" spans="2:22" outlineLevel="1">
      <c r="B1177" s="612" t="s">
        <v>1380</v>
      </c>
      <c r="C1177" s="612" t="s">
        <v>1429</v>
      </c>
      <c r="D1177" s="612" t="s">
        <v>1431</v>
      </c>
      <c r="E1177" s="612" t="s">
        <v>1634</v>
      </c>
      <c r="F1177" s="612" t="s">
        <v>1750</v>
      </c>
      <c r="G1177" s="612" t="s">
        <v>1535</v>
      </c>
      <c r="H1177" s="612"/>
      <c r="I1177" s="612"/>
      <c r="J1177" s="627" t="s">
        <v>1191</v>
      </c>
      <c r="K1177" s="628" t="s">
        <v>1754</v>
      </c>
      <c r="L1177" s="629" t="s">
        <v>5043</v>
      </c>
      <c r="M1177" s="630" t="s">
        <v>1382</v>
      </c>
      <c r="N1177" s="670"/>
      <c r="O1177" s="629"/>
      <c r="P1177" s="629"/>
      <c r="Q1177" s="629"/>
      <c r="R1177" s="631"/>
      <c r="S1177" s="632" t="s">
        <v>1821</v>
      </c>
      <c r="T1177" s="633" t="s">
        <v>1821</v>
      </c>
      <c r="U1177" s="977" t="s">
        <v>1821</v>
      </c>
      <c r="V1177" s="634" t="s">
        <v>1821</v>
      </c>
    </row>
    <row r="1178" spans="2:22" outlineLevel="1">
      <c r="B1178" s="612" t="s">
        <v>1380</v>
      </c>
      <c r="C1178" s="612" t="s">
        <v>1429</v>
      </c>
      <c r="D1178" s="612" t="s">
        <v>1431</v>
      </c>
      <c r="E1178" s="612" t="s">
        <v>1634</v>
      </c>
      <c r="F1178" s="612" t="s">
        <v>1750</v>
      </c>
      <c r="G1178" s="612" t="s">
        <v>1535</v>
      </c>
      <c r="H1178" s="612" t="s">
        <v>1537</v>
      </c>
      <c r="I1178" s="612"/>
      <c r="J1178" s="627" t="s">
        <v>1176</v>
      </c>
      <c r="K1178" s="628" t="s">
        <v>1755</v>
      </c>
      <c r="L1178" s="629" t="s">
        <v>5044</v>
      </c>
      <c r="M1178" s="630"/>
      <c r="N1178" s="670"/>
      <c r="O1178" s="629"/>
      <c r="P1178" s="629"/>
      <c r="Q1178" s="629"/>
      <c r="R1178" s="631"/>
      <c r="S1178" s="632" t="s">
        <v>1821</v>
      </c>
      <c r="T1178" s="633" t="s">
        <v>1821</v>
      </c>
      <c r="U1178" s="977" t="s">
        <v>1821</v>
      </c>
      <c r="V1178" s="634" t="s">
        <v>1821</v>
      </c>
    </row>
    <row r="1179" spans="2:22" outlineLevel="1">
      <c r="B1179" s="612" t="s">
        <v>1380</v>
      </c>
      <c r="C1179" s="612" t="s">
        <v>1429</v>
      </c>
      <c r="D1179" s="612" t="s">
        <v>1431</v>
      </c>
      <c r="E1179" s="612" t="s">
        <v>1634</v>
      </c>
      <c r="F1179" s="612" t="s">
        <v>1750</v>
      </c>
      <c r="G1179" s="612" t="s">
        <v>1535</v>
      </c>
      <c r="H1179" s="612" t="s">
        <v>1537</v>
      </c>
      <c r="I1179" s="639" t="s">
        <v>1402</v>
      </c>
      <c r="J1179" s="627" t="s">
        <v>1176</v>
      </c>
      <c r="K1179" s="628" t="s">
        <v>1756</v>
      </c>
      <c r="L1179" s="629" t="s">
        <v>5045</v>
      </c>
      <c r="M1179" s="630" t="s">
        <v>1404</v>
      </c>
      <c r="N1179" s="670"/>
      <c r="O1179" s="629"/>
      <c r="P1179" s="629"/>
      <c r="Q1179" s="629"/>
      <c r="R1179" s="631"/>
      <c r="S1179" s="632" t="s">
        <v>1821</v>
      </c>
      <c r="T1179" s="633" t="s">
        <v>1821</v>
      </c>
      <c r="U1179" s="977" t="s">
        <v>1821</v>
      </c>
      <c r="V1179" s="634" t="s">
        <v>1821</v>
      </c>
    </row>
    <row r="1180" spans="2:22" outlineLevel="1">
      <c r="B1180" s="612" t="s">
        <v>1380</v>
      </c>
      <c r="C1180" s="612" t="s">
        <v>1429</v>
      </c>
      <c r="D1180" s="612" t="s">
        <v>1431</v>
      </c>
      <c r="E1180" s="612" t="s">
        <v>1634</v>
      </c>
      <c r="F1180" s="612" t="s">
        <v>1757</v>
      </c>
      <c r="G1180" s="612"/>
      <c r="H1180" s="612"/>
      <c r="I1180" s="612"/>
      <c r="J1180" s="627" t="s">
        <v>1191</v>
      </c>
      <c r="K1180" s="628" t="s">
        <v>1758</v>
      </c>
      <c r="L1180" s="629" t="s">
        <v>5114</v>
      </c>
      <c r="M1180" s="630" t="s">
        <v>1382</v>
      </c>
      <c r="N1180" s="670"/>
      <c r="O1180" s="629"/>
      <c r="P1180" s="629"/>
      <c r="Q1180" s="629"/>
      <c r="R1180" s="631"/>
      <c r="S1180" s="632" t="s">
        <v>1821</v>
      </c>
      <c r="T1180" s="633" t="s">
        <v>1821</v>
      </c>
      <c r="U1180" s="977" t="s">
        <v>1821</v>
      </c>
      <c r="V1180" s="634" t="s">
        <v>1821</v>
      </c>
    </row>
    <row r="1181" spans="2:22" outlineLevel="1">
      <c r="B1181" s="612" t="s">
        <v>1380</v>
      </c>
      <c r="C1181" s="612" t="s">
        <v>1429</v>
      </c>
      <c r="D1181" s="612" t="s">
        <v>1431</v>
      </c>
      <c r="E1181" s="612" t="s">
        <v>1634</v>
      </c>
      <c r="F1181" s="612" t="s">
        <v>1757</v>
      </c>
      <c r="G1181" s="612" t="s">
        <v>1532</v>
      </c>
      <c r="H1181" s="612"/>
      <c r="I1181" s="612"/>
      <c r="J1181" s="627" t="s">
        <v>1191</v>
      </c>
      <c r="K1181" s="628" t="s">
        <v>1759</v>
      </c>
      <c r="L1181" s="629" t="s">
        <v>5115</v>
      </c>
      <c r="M1181" s="630"/>
      <c r="N1181" s="670"/>
      <c r="O1181" s="629"/>
      <c r="P1181" s="629"/>
      <c r="Q1181" s="629"/>
      <c r="R1181" s="631"/>
      <c r="S1181" s="632" t="s">
        <v>1821</v>
      </c>
      <c r="T1181" s="633" t="s">
        <v>1821</v>
      </c>
      <c r="U1181" s="977" t="s">
        <v>1821</v>
      </c>
      <c r="V1181" s="634" t="s">
        <v>1821</v>
      </c>
    </row>
    <row r="1182" spans="2:22" outlineLevel="1">
      <c r="B1182" s="612" t="s">
        <v>1380</v>
      </c>
      <c r="C1182" s="612" t="s">
        <v>1429</v>
      </c>
      <c r="D1182" s="612" t="s">
        <v>1431</v>
      </c>
      <c r="E1182" s="612" t="s">
        <v>1634</v>
      </c>
      <c r="F1182" s="612" t="s">
        <v>1757</v>
      </c>
      <c r="G1182" s="612" t="s">
        <v>1434</v>
      </c>
      <c r="H1182" s="612"/>
      <c r="I1182" s="612"/>
      <c r="J1182" s="627" t="s">
        <v>1191</v>
      </c>
      <c r="K1182" s="628" t="s">
        <v>1760</v>
      </c>
      <c r="L1182" s="629" t="s">
        <v>5116</v>
      </c>
      <c r="M1182" s="630"/>
      <c r="N1182" s="670"/>
      <c r="O1182" s="629"/>
      <c r="P1182" s="629"/>
      <c r="Q1182" s="629"/>
      <c r="R1182" s="631"/>
      <c r="S1182" s="632" t="s">
        <v>1821</v>
      </c>
      <c r="T1182" s="633" t="s">
        <v>1821</v>
      </c>
      <c r="U1182" s="977" t="s">
        <v>1821</v>
      </c>
      <c r="V1182" s="634" t="s">
        <v>1821</v>
      </c>
    </row>
    <row r="1183" spans="2:22" outlineLevel="1">
      <c r="B1183" s="612" t="s">
        <v>1380</v>
      </c>
      <c r="C1183" s="612" t="s">
        <v>1429</v>
      </c>
      <c r="D1183" s="612" t="s">
        <v>1431</v>
      </c>
      <c r="E1183" s="612" t="s">
        <v>1634</v>
      </c>
      <c r="F1183" s="612" t="s">
        <v>1757</v>
      </c>
      <c r="G1183" s="612" t="s">
        <v>1535</v>
      </c>
      <c r="H1183" s="612"/>
      <c r="I1183" s="612"/>
      <c r="J1183" s="627" t="s">
        <v>1191</v>
      </c>
      <c r="K1183" s="628" t="s">
        <v>1761</v>
      </c>
      <c r="L1183" s="629" t="s">
        <v>5117</v>
      </c>
      <c r="M1183" s="630" t="s">
        <v>1382</v>
      </c>
      <c r="N1183" s="670"/>
      <c r="O1183" s="629"/>
      <c r="P1183" s="629"/>
      <c r="Q1183" s="629"/>
      <c r="R1183" s="631"/>
      <c r="S1183" s="632" t="s">
        <v>1821</v>
      </c>
      <c r="T1183" s="633" t="s">
        <v>1821</v>
      </c>
      <c r="U1183" s="977" t="s">
        <v>1821</v>
      </c>
      <c r="V1183" s="634" t="s">
        <v>1821</v>
      </c>
    </row>
    <row r="1184" spans="2:22" outlineLevel="1">
      <c r="B1184" s="612" t="s">
        <v>1380</v>
      </c>
      <c r="C1184" s="612" t="s">
        <v>1429</v>
      </c>
      <c r="D1184" s="612" t="s">
        <v>1431</v>
      </c>
      <c r="E1184" s="612" t="s">
        <v>1634</v>
      </c>
      <c r="F1184" s="612" t="s">
        <v>1757</v>
      </c>
      <c r="G1184" s="612" t="s">
        <v>1535</v>
      </c>
      <c r="H1184" s="612" t="s">
        <v>1537</v>
      </c>
      <c r="I1184" s="612"/>
      <c r="J1184" s="627" t="s">
        <v>1176</v>
      </c>
      <c r="K1184" s="628" t="s">
        <v>1762</v>
      </c>
      <c r="L1184" s="629" t="s">
        <v>5118</v>
      </c>
      <c r="M1184" s="630"/>
      <c r="N1184" s="670"/>
      <c r="O1184" s="629"/>
      <c r="P1184" s="629"/>
      <c r="Q1184" s="629"/>
      <c r="R1184" s="631"/>
      <c r="S1184" s="632" t="s">
        <v>1821</v>
      </c>
      <c r="T1184" s="633" t="s">
        <v>1821</v>
      </c>
      <c r="U1184" s="977" t="s">
        <v>1821</v>
      </c>
      <c r="V1184" s="634" t="s">
        <v>1821</v>
      </c>
    </row>
    <row r="1185" spans="2:22" outlineLevel="1">
      <c r="B1185" s="612" t="s">
        <v>1380</v>
      </c>
      <c r="C1185" s="612" t="s">
        <v>1429</v>
      </c>
      <c r="D1185" s="612" t="s">
        <v>1431</v>
      </c>
      <c r="E1185" s="612" t="s">
        <v>1634</v>
      </c>
      <c r="F1185" s="612" t="s">
        <v>1757</v>
      </c>
      <c r="G1185" s="612" t="s">
        <v>1535</v>
      </c>
      <c r="H1185" s="612" t="s">
        <v>1537</v>
      </c>
      <c r="I1185" s="639" t="s">
        <v>1402</v>
      </c>
      <c r="J1185" s="627" t="s">
        <v>1176</v>
      </c>
      <c r="K1185" s="628" t="s">
        <v>1763</v>
      </c>
      <c r="L1185" s="629" t="s">
        <v>5119</v>
      </c>
      <c r="M1185" s="630" t="s">
        <v>1404</v>
      </c>
      <c r="N1185" s="670"/>
      <c r="O1185" s="629"/>
      <c r="P1185" s="629"/>
      <c r="Q1185" s="629"/>
      <c r="R1185" s="631"/>
      <c r="S1185" s="632" t="s">
        <v>1821</v>
      </c>
      <c r="T1185" s="633" t="s">
        <v>1821</v>
      </c>
      <c r="U1185" s="977" t="s">
        <v>1821</v>
      </c>
      <c r="V1185" s="634" t="s">
        <v>1821</v>
      </c>
    </row>
    <row r="1186" spans="2:22" outlineLevel="1">
      <c r="B1186" s="612" t="s">
        <v>1380</v>
      </c>
      <c r="C1186" s="612" t="s">
        <v>1429</v>
      </c>
      <c r="D1186" s="612" t="s">
        <v>1431</v>
      </c>
      <c r="E1186" s="612" t="s">
        <v>1764</v>
      </c>
      <c r="F1186" s="612"/>
      <c r="G1186" s="612"/>
      <c r="H1186" s="612"/>
      <c r="I1186" s="612"/>
      <c r="J1186" s="627" t="s">
        <v>1176</v>
      </c>
      <c r="K1186" s="628" t="s">
        <v>1765</v>
      </c>
      <c r="L1186" s="629" t="s">
        <v>4338</v>
      </c>
      <c r="M1186" s="630" t="s">
        <v>1382</v>
      </c>
      <c r="N1186" s="1119" t="s">
        <v>5647</v>
      </c>
      <c r="O1186" s="629" t="s">
        <v>1176</v>
      </c>
      <c r="P1186" s="629" t="s">
        <v>41</v>
      </c>
      <c r="Q1186" s="629" t="s">
        <v>1382</v>
      </c>
      <c r="R1186" s="781" t="s">
        <v>5933</v>
      </c>
      <c r="S1186" s="632" t="s">
        <v>41</v>
      </c>
      <c r="T1186" s="633" t="s">
        <v>1176</v>
      </c>
      <c r="U1186" s="977" t="s">
        <v>1176</v>
      </c>
      <c r="V1186" s="634" t="s">
        <v>1821</v>
      </c>
    </row>
    <row r="1187" spans="2:22" outlineLevel="1">
      <c r="B1187" s="612" t="s">
        <v>1380</v>
      </c>
      <c r="C1187" s="612" t="s">
        <v>1429</v>
      </c>
      <c r="D1187" s="612" t="s">
        <v>1431</v>
      </c>
      <c r="E1187" s="612" t="s">
        <v>1764</v>
      </c>
      <c r="F1187" s="612" t="s">
        <v>1766</v>
      </c>
      <c r="G1187" s="612"/>
      <c r="H1187" s="612"/>
      <c r="I1187" s="612"/>
      <c r="J1187" s="627" t="s">
        <v>1300</v>
      </c>
      <c r="K1187" s="628" t="s">
        <v>1767</v>
      </c>
      <c r="L1187" s="629" t="s">
        <v>4131</v>
      </c>
      <c r="M1187" s="630" t="s">
        <v>1382</v>
      </c>
      <c r="N1187" s="1119" t="s">
        <v>5648</v>
      </c>
      <c r="O1187" s="629" t="s">
        <v>1176</v>
      </c>
      <c r="P1187" s="629" t="s">
        <v>41</v>
      </c>
      <c r="Q1187" s="629" t="s">
        <v>1382</v>
      </c>
      <c r="R1187" s="781" t="s">
        <v>8530</v>
      </c>
      <c r="S1187" s="632" t="s">
        <v>1767</v>
      </c>
      <c r="T1187" s="633" t="s">
        <v>1300</v>
      </c>
      <c r="U1187" s="977" t="s">
        <v>1821</v>
      </c>
      <c r="V1187" s="634" t="s">
        <v>4131</v>
      </c>
    </row>
    <row r="1188" spans="2:22" outlineLevel="1">
      <c r="B1188" s="612" t="s">
        <v>1380</v>
      </c>
      <c r="C1188" s="612" t="s">
        <v>1429</v>
      </c>
      <c r="D1188" s="612" t="s">
        <v>1431</v>
      </c>
      <c r="E1188" s="612" t="s">
        <v>1764</v>
      </c>
      <c r="F1188" s="612" t="s">
        <v>1766</v>
      </c>
      <c r="G1188" s="612" t="s">
        <v>1615</v>
      </c>
      <c r="H1188" s="612"/>
      <c r="I1188" s="612"/>
      <c r="J1188" s="627" t="s">
        <v>1191</v>
      </c>
      <c r="K1188" s="628" t="s">
        <v>1768</v>
      </c>
      <c r="L1188" s="629" t="s">
        <v>4303</v>
      </c>
      <c r="M1188" s="630"/>
      <c r="N1188" s="670"/>
      <c r="O1188" s="629"/>
      <c r="P1188" s="629"/>
      <c r="Q1188" s="629"/>
      <c r="R1188" s="631"/>
      <c r="S1188" s="632" t="s">
        <v>1821</v>
      </c>
      <c r="T1188" s="633" t="s">
        <v>1821</v>
      </c>
      <c r="U1188" s="977" t="s">
        <v>1821</v>
      </c>
      <c r="V1188" s="634" t="s">
        <v>1821</v>
      </c>
    </row>
    <row r="1189" spans="2:22" outlineLevel="1">
      <c r="B1189" s="612" t="s">
        <v>1380</v>
      </c>
      <c r="C1189" s="612" t="s">
        <v>1429</v>
      </c>
      <c r="D1189" s="612" t="s">
        <v>1431</v>
      </c>
      <c r="E1189" s="612" t="s">
        <v>1764</v>
      </c>
      <c r="F1189" s="612" t="s">
        <v>1766</v>
      </c>
      <c r="G1189" s="612" t="s">
        <v>1398</v>
      </c>
      <c r="H1189" s="612"/>
      <c r="I1189" s="612"/>
      <c r="J1189" s="627" t="s">
        <v>1176</v>
      </c>
      <c r="K1189" s="628" t="s">
        <v>1769</v>
      </c>
      <c r="L1189" s="629" t="s">
        <v>5120</v>
      </c>
      <c r="M1189" s="664" t="s">
        <v>1618</v>
      </c>
      <c r="N1189" s="670" t="s">
        <v>5120</v>
      </c>
      <c r="O1189" s="629" t="s">
        <v>1176</v>
      </c>
      <c r="P1189" s="629" t="s">
        <v>41</v>
      </c>
      <c r="Q1189" s="635" t="s">
        <v>1618</v>
      </c>
      <c r="R1189" s="631"/>
      <c r="S1189" s="632" t="s">
        <v>41</v>
      </c>
      <c r="T1189" s="633" t="s">
        <v>1176</v>
      </c>
      <c r="U1189" s="977" t="s">
        <v>1821</v>
      </c>
      <c r="V1189" s="634" t="s">
        <v>1821</v>
      </c>
    </row>
    <row r="1190" spans="2:22" outlineLevel="1">
      <c r="B1190" s="612" t="s">
        <v>1380</v>
      </c>
      <c r="C1190" s="612" t="s">
        <v>1429</v>
      </c>
      <c r="D1190" s="612" t="s">
        <v>1431</v>
      </c>
      <c r="E1190" s="612" t="s">
        <v>1764</v>
      </c>
      <c r="F1190" s="612" t="s">
        <v>1766</v>
      </c>
      <c r="G1190" s="612" t="s">
        <v>1619</v>
      </c>
      <c r="H1190" s="612"/>
      <c r="I1190" s="612"/>
      <c r="J1190" s="627" t="s">
        <v>1191</v>
      </c>
      <c r="K1190" s="628" t="s">
        <v>1770</v>
      </c>
      <c r="L1190" s="629" t="s">
        <v>4120</v>
      </c>
      <c r="M1190" s="630"/>
      <c r="N1190" s="670"/>
      <c r="O1190" s="629"/>
      <c r="P1190" s="629"/>
      <c r="Q1190" s="629"/>
      <c r="R1190" s="631"/>
      <c r="S1190" s="632" t="s">
        <v>7254</v>
      </c>
      <c r="T1190" s="633" t="s">
        <v>1191</v>
      </c>
      <c r="U1190" s="977" t="s">
        <v>1821</v>
      </c>
      <c r="V1190" s="634" t="s">
        <v>7434</v>
      </c>
    </row>
    <row r="1191" spans="2:22" ht="60" outlineLevel="1">
      <c r="B1191" s="612" t="s">
        <v>1380</v>
      </c>
      <c r="C1191" s="612" t="s">
        <v>1429</v>
      </c>
      <c r="D1191" s="612" t="s">
        <v>1431</v>
      </c>
      <c r="E1191" s="612" t="s">
        <v>1764</v>
      </c>
      <c r="F1191" s="612" t="s">
        <v>1766</v>
      </c>
      <c r="G1191" s="612" t="s">
        <v>1621</v>
      </c>
      <c r="H1191" s="612"/>
      <c r="I1191" s="612"/>
      <c r="J1191" s="627" t="s">
        <v>1176</v>
      </c>
      <c r="K1191" s="628" t="s">
        <v>1771</v>
      </c>
      <c r="L1191" s="629" t="s">
        <v>4132</v>
      </c>
      <c r="M1191" s="630" t="s">
        <v>1284</v>
      </c>
      <c r="N1191" s="670" t="s">
        <v>5361</v>
      </c>
      <c r="O1191" s="629" t="s">
        <v>1176</v>
      </c>
      <c r="P1191" s="637" t="s">
        <v>6017</v>
      </c>
      <c r="Q1191" s="638" t="s">
        <v>5740</v>
      </c>
      <c r="R1191" s="631" t="s">
        <v>5526</v>
      </c>
      <c r="S1191" s="632" t="s">
        <v>1771</v>
      </c>
      <c r="T1191" s="633" t="s">
        <v>1176</v>
      </c>
      <c r="U1191" s="977" t="s">
        <v>1821</v>
      </c>
      <c r="V1191" s="634" t="s">
        <v>4132</v>
      </c>
    </row>
    <row r="1192" spans="2:22" outlineLevel="1">
      <c r="B1192" s="612" t="s">
        <v>1380</v>
      </c>
      <c r="C1192" s="612" t="s">
        <v>1429</v>
      </c>
      <c r="D1192" s="612" t="s">
        <v>1431</v>
      </c>
      <c r="E1192" s="612" t="s">
        <v>1764</v>
      </c>
      <c r="F1192" s="612" t="s">
        <v>1766</v>
      </c>
      <c r="G1192" s="612" t="s">
        <v>1623</v>
      </c>
      <c r="H1192" s="612"/>
      <c r="I1192" s="612"/>
      <c r="J1192" s="627" t="s">
        <v>1191</v>
      </c>
      <c r="K1192" s="628" t="s">
        <v>1772</v>
      </c>
      <c r="L1192" s="629" t="s">
        <v>4122</v>
      </c>
      <c r="M1192" s="630"/>
      <c r="N1192" s="670"/>
      <c r="O1192" s="629"/>
      <c r="P1192" s="629"/>
      <c r="Q1192" s="629"/>
      <c r="R1192" s="631"/>
      <c r="S1192" s="632" t="s">
        <v>7255</v>
      </c>
      <c r="T1192" s="633" t="s">
        <v>1191</v>
      </c>
      <c r="U1192" s="977" t="s">
        <v>1821</v>
      </c>
      <c r="V1192" s="634" t="s">
        <v>7435</v>
      </c>
    </row>
    <row r="1193" spans="2:22" outlineLevel="1">
      <c r="B1193" s="612" t="s">
        <v>1380</v>
      </c>
      <c r="C1193" s="612" t="s">
        <v>1429</v>
      </c>
      <c r="D1193" s="612" t="s">
        <v>1431</v>
      </c>
      <c r="E1193" s="612" t="s">
        <v>1764</v>
      </c>
      <c r="F1193" s="612" t="s">
        <v>1766</v>
      </c>
      <c r="G1193" s="612" t="s">
        <v>2571</v>
      </c>
      <c r="H1193" s="612"/>
      <c r="I1193" s="612"/>
      <c r="J1193" s="627" t="s">
        <v>1191</v>
      </c>
      <c r="K1193" s="628" t="s">
        <v>6451</v>
      </c>
      <c r="L1193" s="629" t="s">
        <v>6478</v>
      </c>
      <c r="M1193" s="630" t="s">
        <v>6477</v>
      </c>
      <c r="N1193" s="670"/>
      <c r="O1193" s="629"/>
      <c r="P1193" s="629"/>
      <c r="Q1193" s="629"/>
      <c r="R1193" s="631"/>
      <c r="S1193" s="632" t="s">
        <v>7256</v>
      </c>
      <c r="T1193" s="633" t="s">
        <v>1191</v>
      </c>
      <c r="U1193" s="977" t="s">
        <v>1821</v>
      </c>
      <c r="V1193" s="634" t="s">
        <v>7516</v>
      </c>
    </row>
    <row r="1194" spans="2:22" outlineLevel="1">
      <c r="B1194" s="612" t="s">
        <v>1380</v>
      </c>
      <c r="C1194" s="612" t="s">
        <v>1429</v>
      </c>
      <c r="D1194" s="612" t="s">
        <v>1431</v>
      </c>
      <c r="E1194" s="612" t="s">
        <v>1764</v>
      </c>
      <c r="F1194" s="612" t="s">
        <v>1766</v>
      </c>
      <c r="G1194" s="612" t="s">
        <v>1625</v>
      </c>
      <c r="H1194" s="612"/>
      <c r="I1194" s="612"/>
      <c r="J1194" s="627" t="s">
        <v>1191</v>
      </c>
      <c r="K1194" s="628" t="s">
        <v>1773</v>
      </c>
      <c r="L1194" s="629" t="s">
        <v>4133</v>
      </c>
      <c r="M1194" s="630"/>
      <c r="N1194" s="670" t="s">
        <v>3989</v>
      </c>
      <c r="O1194" s="629" t="s">
        <v>1176</v>
      </c>
      <c r="P1194" s="637" t="s">
        <v>6016</v>
      </c>
      <c r="Q1194" s="629" t="s">
        <v>789</v>
      </c>
      <c r="R1194" s="631" t="s">
        <v>8513</v>
      </c>
      <c r="S1194" s="632" t="s">
        <v>1773</v>
      </c>
      <c r="T1194" s="633" t="s">
        <v>1191</v>
      </c>
      <c r="U1194" s="977" t="s">
        <v>1821</v>
      </c>
      <c r="V1194" s="634" t="s">
        <v>4133</v>
      </c>
    </row>
    <row r="1195" spans="2:22" outlineLevel="1">
      <c r="B1195" s="612" t="s">
        <v>1380</v>
      </c>
      <c r="C1195" s="612" t="s">
        <v>1429</v>
      </c>
      <c r="D1195" s="612" t="s">
        <v>1431</v>
      </c>
      <c r="E1195" s="612" t="s">
        <v>1764</v>
      </c>
      <c r="F1195" s="612" t="s">
        <v>1774</v>
      </c>
      <c r="G1195" s="612"/>
      <c r="H1195" s="612"/>
      <c r="I1195" s="612"/>
      <c r="J1195" s="627" t="s">
        <v>1191</v>
      </c>
      <c r="K1195" s="628" t="s">
        <v>1355</v>
      </c>
      <c r="L1195" s="629" t="s">
        <v>4134</v>
      </c>
      <c r="M1195" s="630" t="s">
        <v>1382</v>
      </c>
      <c r="N1195" s="670"/>
      <c r="O1195" s="629"/>
      <c r="P1195" s="629"/>
      <c r="Q1195" s="629"/>
      <c r="R1195" s="631"/>
      <c r="S1195" s="632" t="s">
        <v>1355</v>
      </c>
      <c r="T1195" s="633" t="s">
        <v>1191</v>
      </c>
      <c r="U1195" s="977" t="s">
        <v>1191</v>
      </c>
      <c r="V1195" s="634" t="s">
        <v>7481</v>
      </c>
    </row>
    <row r="1196" spans="2:22" outlineLevel="1">
      <c r="B1196" s="612" t="s">
        <v>1380</v>
      </c>
      <c r="C1196" s="612" t="s">
        <v>1429</v>
      </c>
      <c r="D1196" s="612" t="s">
        <v>1431</v>
      </c>
      <c r="E1196" s="612" t="s">
        <v>1764</v>
      </c>
      <c r="F1196" s="612" t="s">
        <v>1774</v>
      </c>
      <c r="G1196" s="612" t="s">
        <v>1775</v>
      </c>
      <c r="H1196" s="612"/>
      <c r="I1196" s="612"/>
      <c r="J1196" s="627" t="s">
        <v>1191</v>
      </c>
      <c r="K1196" s="628" t="s">
        <v>1776</v>
      </c>
      <c r="L1196" s="629" t="s">
        <v>5121</v>
      </c>
      <c r="M1196" s="630" t="s">
        <v>1382</v>
      </c>
      <c r="N1196" s="670"/>
      <c r="O1196" s="629"/>
      <c r="P1196" s="629"/>
      <c r="Q1196" s="629"/>
      <c r="R1196" s="631"/>
      <c r="S1196" s="632" t="s">
        <v>41</v>
      </c>
      <c r="T1196" s="633" t="s">
        <v>1191</v>
      </c>
      <c r="U1196" s="977" t="s">
        <v>1191</v>
      </c>
      <c r="V1196" s="634" t="s">
        <v>1821</v>
      </c>
    </row>
    <row r="1197" spans="2:22" outlineLevel="1">
      <c r="B1197" s="612" t="s">
        <v>1380</v>
      </c>
      <c r="C1197" s="612" t="s">
        <v>1429</v>
      </c>
      <c r="D1197" s="612" t="s">
        <v>1431</v>
      </c>
      <c r="E1197" s="612" t="s">
        <v>1764</v>
      </c>
      <c r="F1197" s="612" t="s">
        <v>1774</v>
      </c>
      <c r="G1197" s="612" t="s">
        <v>1775</v>
      </c>
      <c r="H1197" s="612" t="s">
        <v>1401</v>
      </c>
      <c r="I1197" s="612"/>
      <c r="J1197" s="627" t="s">
        <v>1176</v>
      </c>
      <c r="K1197" s="628" t="s">
        <v>1357</v>
      </c>
      <c r="L1197" s="629" t="s">
        <v>5122</v>
      </c>
      <c r="M1197" s="630"/>
      <c r="N1197" s="670"/>
      <c r="O1197" s="629"/>
      <c r="P1197" s="629"/>
      <c r="Q1197" s="629"/>
      <c r="R1197" s="631"/>
      <c r="S1197" s="632" t="s">
        <v>1357</v>
      </c>
      <c r="T1197" s="633" t="s">
        <v>1176</v>
      </c>
      <c r="U1197" s="977" t="s">
        <v>1176</v>
      </c>
      <c r="V1197" s="634" t="s">
        <v>7482</v>
      </c>
    </row>
    <row r="1198" spans="2:22" outlineLevel="1">
      <c r="B1198" s="612" t="s">
        <v>1380</v>
      </c>
      <c r="C1198" s="612" t="s">
        <v>1429</v>
      </c>
      <c r="D1198" s="612" t="s">
        <v>1431</v>
      </c>
      <c r="E1198" s="612" t="s">
        <v>1764</v>
      </c>
      <c r="F1198" s="612" t="s">
        <v>1774</v>
      </c>
      <c r="G1198" s="612" t="s">
        <v>1775</v>
      </c>
      <c r="H1198" s="612" t="s">
        <v>1401</v>
      </c>
      <c r="I1198" s="639" t="s">
        <v>1402</v>
      </c>
      <c r="J1198" s="627" t="s">
        <v>1176</v>
      </c>
      <c r="K1198" s="628" t="s">
        <v>1777</v>
      </c>
      <c r="L1198" s="629" t="s">
        <v>5123</v>
      </c>
      <c r="M1198" s="630" t="s">
        <v>1404</v>
      </c>
      <c r="N1198" s="670"/>
      <c r="O1198" s="629"/>
      <c r="P1198" s="629"/>
      <c r="Q1198" s="629"/>
      <c r="R1198" s="631"/>
      <c r="S1198" s="632" t="s">
        <v>6492</v>
      </c>
      <c r="T1198" s="633" t="s">
        <v>1176</v>
      </c>
      <c r="U1198" s="977" t="s">
        <v>1176</v>
      </c>
      <c r="V1198" s="634" t="s">
        <v>8029</v>
      </c>
    </row>
    <row r="1199" spans="2:22" outlineLevel="1">
      <c r="B1199" s="612" t="s">
        <v>1380</v>
      </c>
      <c r="C1199" s="612" t="s">
        <v>1429</v>
      </c>
      <c r="D1199" s="612" t="s">
        <v>1431</v>
      </c>
      <c r="E1199" s="612" t="s">
        <v>1764</v>
      </c>
      <c r="F1199" s="612" t="s">
        <v>1774</v>
      </c>
      <c r="G1199" s="612" t="s">
        <v>1778</v>
      </c>
      <c r="H1199" s="612"/>
      <c r="I1199" s="612"/>
      <c r="J1199" s="627" t="s">
        <v>1191</v>
      </c>
      <c r="K1199" s="628" t="s">
        <v>1779</v>
      </c>
      <c r="L1199" s="629" t="s">
        <v>5124</v>
      </c>
      <c r="M1199" s="630" t="s">
        <v>1382</v>
      </c>
      <c r="N1199" s="670"/>
      <c r="O1199" s="629"/>
      <c r="P1199" s="629"/>
      <c r="Q1199" s="629"/>
      <c r="R1199" s="631"/>
      <c r="S1199" s="632" t="s">
        <v>41</v>
      </c>
      <c r="T1199" s="633" t="s">
        <v>1191</v>
      </c>
      <c r="U1199" s="977" t="s">
        <v>1191</v>
      </c>
      <c r="V1199" s="634" t="s">
        <v>1821</v>
      </c>
    </row>
    <row r="1200" spans="2:22" outlineLevel="1">
      <c r="B1200" s="612" t="s">
        <v>1380</v>
      </c>
      <c r="C1200" s="612" t="s">
        <v>1429</v>
      </c>
      <c r="D1200" s="612" t="s">
        <v>1431</v>
      </c>
      <c r="E1200" s="612" t="s">
        <v>1764</v>
      </c>
      <c r="F1200" s="612" t="s">
        <v>1774</v>
      </c>
      <c r="G1200" s="612" t="s">
        <v>1778</v>
      </c>
      <c r="H1200" s="612" t="s">
        <v>1401</v>
      </c>
      <c r="I1200" s="612"/>
      <c r="J1200" s="627" t="s">
        <v>1176</v>
      </c>
      <c r="K1200" s="628" t="s">
        <v>1358</v>
      </c>
      <c r="L1200" s="629" t="s">
        <v>5125</v>
      </c>
      <c r="M1200" s="630"/>
      <c r="N1200" s="670"/>
      <c r="O1200" s="629"/>
      <c r="P1200" s="629"/>
      <c r="Q1200" s="629"/>
      <c r="R1200" s="631"/>
      <c r="S1200" s="632" t="s">
        <v>1358</v>
      </c>
      <c r="T1200" s="633" t="s">
        <v>1176</v>
      </c>
      <c r="U1200" s="977" t="s">
        <v>1176</v>
      </c>
      <c r="V1200" s="634" t="s">
        <v>7483</v>
      </c>
    </row>
    <row r="1201" spans="2:22" outlineLevel="1">
      <c r="B1201" s="612" t="s">
        <v>1380</v>
      </c>
      <c r="C1201" s="612" t="s">
        <v>1429</v>
      </c>
      <c r="D1201" s="612" t="s">
        <v>1431</v>
      </c>
      <c r="E1201" s="612" t="s">
        <v>1764</v>
      </c>
      <c r="F1201" s="612" t="s">
        <v>1774</v>
      </c>
      <c r="G1201" s="612" t="s">
        <v>1778</v>
      </c>
      <c r="H1201" s="612" t="s">
        <v>1401</v>
      </c>
      <c r="I1201" s="639" t="s">
        <v>1402</v>
      </c>
      <c r="J1201" s="627" t="s">
        <v>1176</v>
      </c>
      <c r="K1201" s="628" t="s">
        <v>1780</v>
      </c>
      <c r="L1201" s="629" t="s">
        <v>5126</v>
      </c>
      <c r="M1201" s="630" t="s">
        <v>1404</v>
      </c>
      <c r="N1201" s="670"/>
      <c r="O1201" s="629"/>
      <c r="P1201" s="629"/>
      <c r="Q1201" s="629"/>
      <c r="R1201" s="631"/>
      <c r="S1201" s="632" t="s">
        <v>6493</v>
      </c>
      <c r="T1201" s="633" t="s">
        <v>1176</v>
      </c>
      <c r="U1201" s="977" t="s">
        <v>1176</v>
      </c>
      <c r="V1201" s="634" t="s">
        <v>8030</v>
      </c>
    </row>
    <row r="1202" spans="2:22" outlineLevel="1">
      <c r="B1202" s="612" t="s">
        <v>1380</v>
      </c>
      <c r="C1202" s="612" t="s">
        <v>1429</v>
      </c>
      <c r="D1202" s="612" t="s">
        <v>1431</v>
      </c>
      <c r="E1202" s="612" t="s">
        <v>1764</v>
      </c>
      <c r="F1202" s="612" t="s">
        <v>1781</v>
      </c>
      <c r="G1202" s="612"/>
      <c r="H1202" s="612"/>
      <c r="I1202" s="612"/>
      <c r="J1202" s="627" t="s">
        <v>1195</v>
      </c>
      <c r="K1202" s="628" t="s">
        <v>1359</v>
      </c>
      <c r="L1202" s="629" t="s">
        <v>4135</v>
      </c>
      <c r="M1202" s="630" t="s">
        <v>1382</v>
      </c>
      <c r="N1202" s="670"/>
      <c r="O1202" s="629"/>
      <c r="P1202" s="629"/>
      <c r="Q1202" s="629"/>
      <c r="R1202" s="631"/>
      <c r="S1202" s="632" t="s">
        <v>1359</v>
      </c>
      <c r="T1202" s="633" t="s">
        <v>1195</v>
      </c>
      <c r="U1202" s="977" t="s">
        <v>1195</v>
      </c>
      <c r="V1202" s="634" t="s">
        <v>4135</v>
      </c>
    </row>
    <row r="1203" spans="2:22" outlineLevel="1">
      <c r="B1203" s="612" t="s">
        <v>1380</v>
      </c>
      <c r="C1203" s="612" t="s">
        <v>1429</v>
      </c>
      <c r="D1203" s="612" t="s">
        <v>1431</v>
      </c>
      <c r="E1203" s="612" t="s">
        <v>1764</v>
      </c>
      <c r="F1203" s="612" t="s">
        <v>1781</v>
      </c>
      <c r="G1203" s="612" t="s">
        <v>1589</v>
      </c>
      <c r="H1203" s="612"/>
      <c r="I1203" s="612"/>
      <c r="J1203" s="627" t="s">
        <v>1176</v>
      </c>
      <c r="K1203" s="628" t="s">
        <v>1782</v>
      </c>
      <c r="L1203" s="629" t="s">
        <v>4339</v>
      </c>
      <c r="M1203" s="630" t="s">
        <v>1382</v>
      </c>
      <c r="N1203" s="670"/>
      <c r="O1203" s="629"/>
      <c r="P1203" s="629"/>
      <c r="Q1203" s="629"/>
      <c r="R1203" s="631"/>
      <c r="S1203" s="632" t="s">
        <v>41</v>
      </c>
      <c r="T1203" s="633" t="s">
        <v>1176</v>
      </c>
      <c r="U1203" s="977" t="s">
        <v>1176</v>
      </c>
      <c r="V1203" s="634" t="s">
        <v>1821</v>
      </c>
    </row>
    <row r="1204" spans="2:22" outlineLevel="1">
      <c r="B1204" s="612" t="s">
        <v>1380</v>
      </c>
      <c r="C1204" s="612" t="s">
        <v>1429</v>
      </c>
      <c r="D1204" s="612" t="s">
        <v>1431</v>
      </c>
      <c r="E1204" s="612" t="s">
        <v>1764</v>
      </c>
      <c r="F1204" s="612" t="s">
        <v>1781</v>
      </c>
      <c r="G1204" s="612" t="s">
        <v>1589</v>
      </c>
      <c r="H1204" s="612" t="s">
        <v>1386</v>
      </c>
      <c r="I1204" s="612"/>
      <c r="J1204" s="627" t="s">
        <v>1176</v>
      </c>
      <c r="K1204" s="628" t="s">
        <v>1783</v>
      </c>
      <c r="L1204" s="629" t="s">
        <v>4323</v>
      </c>
      <c r="M1204" s="664" t="s">
        <v>1784</v>
      </c>
      <c r="N1204" s="670"/>
      <c r="O1204" s="629"/>
      <c r="P1204" s="629"/>
      <c r="Q1204" s="629"/>
      <c r="R1204" s="631"/>
      <c r="S1204" s="632" t="s">
        <v>41</v>
      </c>
      <c r="T1204" s="633" t="s">
        <v>1176</v>
      </c>
      <c r="U1204" s="977" t="s">
        <v>1176</v>
      </c>
      <c r="V1204" s="634" t="s">
        <v>1821</v>
      </c>
    </row>
    <row r="1205" spans="2:22" outlineLevel="1">
      <c r="B1205" s="612" t="s">
        <v>1380</v>
      </c>
      <c r="C1205" s="612" t="s">
        <v>1429</v>
      </c>
      <c r="D1205" s="612" t="s">
        <v>1431</v>
      </c>
      <c r="E1205" s="612" t="s">
        <v>1764</v>
      </c>
      <c r="F1205" s="612" t="s">
        <v>1781</v>
      </c>
      <c r="G1205" s="612" t="s">
        <v>1592</v>
      </c>
      <c r="H1205" s="612"/>
      <c r="I1205" s="612"/>
      <c r="J1205" s="627" t="s">
        <v>1191</v>
      </c>
      <c r="K1205" s="628" t="s">
        <v>1785</v>
      </c>
      <c r="L1205" s="629" t="s">
        <v>4136</v>
      </c>
      <c r="M1205" s="630"/>
      <c r="N1205" s="670"/>
      <c r="O1205" s="629"/>
      <c r="P1205" s="642"/>
      <c r="Q1205" s="629"/>
      <c r="R1205" s="641"/>
      <c r="S1205" s="632" t="s">
        <v>1785</v>
      </c>
      <c r="T1205" s="633" t="s">
        <v>1191</v>
      </c>
      <c r="U1205" s="977" t="s">
        <v>1821</v>
      </c>
      <c r="V1205" s="634" t="s">
        <v>4136</v>
      </c>
    </row>
    <row r="1206" spans="2:22" outlineLevel="1">
      <c r="B1206" s="612" t="s">
        <v>1380</v>
      </c>
      <c r="C1206" s="612" t="s">
        <v>1429</v>
      </c>
      <c r="D1206" s="612" t="s">
        <v>1431</v>
      </c>
      <c r="E1206" s="612" t="s">
        <v>1764</v>
      </c>
      <c r="F1206" s="612" t="s">
        <v>1781</v>
      </c>
      <c r="G1206" s="612" t="s">
        <v>1594</v>
      </c>
      <c r="H1206" s="612"/>
      <c r="I1206" s="612"/>
      <c r="J1206" s="627" t="s">
        <v>1191</v>
      </c>
      <c r="K1206" s="628" t="s">
        <v>1786</v>
      </c>
      <c r="L1206" s="629" t="s">
        <v>4137</v>
      </c>
      <c r="M1206" s="630"/>
      <c r="N1206" s="670"/>
      <c r="O1206" s="629"/>
      <c r="P1206" s="642"/>
      <c r="Q1206" s="629"/>
      <c r="R1206" s="641"/>
      <c r="S1206" s="632" t="s">
        <v>1786</v>
      </c>
      <c r="T1206" s="633" t="s">
        <v>1191</v>
      </c>
      <c r="U1206" s="977" t="s">
        <v>1821</v>
      </c>
      <c r="V1206" s="634" t="s">
        <v>4137</v>
      </c>
    </row>
    <row r="1207" spans="2:22" outlineLevel="1">
      <c r="B1207" s="612" t="s">
        <v>1380</v>
      </c>
      <c r="C1207" s="612" t="s">
        <v>1429</v>
      </c>
      <c r="D1207" s="612" t="s">
        <v>1431</v>
      </c>
      <c r="E1207" s="612" t="s">
        <v>1764</v>
      </c>
      <c r="F1207" s="612" t="s">
        <v>1781</v>
      </c>
      <c r="G1207" s="612" t="s">
        <v>1596</v>
      </c>
      <c r="H1207" s="612"/>
      <c r="I1207" s="612"/>
      <c r="J1207" s="627" t="s">
        <v>1176</v>
      </c>
      <c r="K1207" s="628" t="s">
        <v>1360</v>
      </c>
      <c r="L1207" s="629" t="s">
        <v>4138</v>
      </c>
      <c r="M1207" s="630"/>
      <c r="N1207" s="670"/>
      <c r="O1207" s="629"/>
      <c r="P1207" s="642"/>
      <c r="Q1207" s="629"/>
      <c r="R1207" s="631"/>
      <c r="S1207" s="632" t="s">
        <v>1360</v>
      </c>
      <c r="T1207" s="633" t="s">
        <v>1176</v>
      </c>
      <c r="U1207" s="977" t="s">
        <v>1176</v>
      </c>
      <c r="V1207" s="634" t="s">
        <v>4138</v>
      </c>
    </row>
    <row r="1208" spans="2:22" outlineLevel="1">
      <c r="B1208" s="612" t="s">
        <v>1380</v>
      </c>
      <c r="C1208" s="612" t="s">
        <v>1429</v>
      </c>
      <c r="D1208" s="612" t="s">
        <v>1431</v>
      </c>
      <c r="E1208" s="612" t="s">
        <v>1764</v>
      </c>
      <c r="F1208" s="612" t="s">
        <v>1781</v>
      </c>
      <c r="G1208" s="612" t="s">
        <v>1597</v>
      </c>
      <c r="H1208" s="612"/>
      <c r="I1208" s="612"/>
      <c r="J1208" s="627" t="s">
        <v>1191</v>
      </c>
      <c r="K1208" s="628" t="s">
        <v>1787</v>
      </c>
      <c r="L1208" s="629" t="s">
        <v>4139</v>
      </c>
      <c r="M1208" s="630" t="s">
        <v>1599</v>
      </c>
      <c r="N1208" s="670"/>
      <c r="O1208" s="629"/>
      <c r="P1208" s="642"/>
      <c r="Q1208" s="638"/>
      <c r="R1208" s="631"/>
      <c r="S1208" s="632" t="s">
        <v>1787</v>
      </c>
      <c r="T1208" s="633" t="s">
        <v>1191</v>
      </c>
      <c r="U1208" s="977" t="s">
        <v>1821</v>
      </c>
      <c r="V1208" s="634" t="s">
        <v>4139</v>
      </c>
    </row>
    <row r="1209" spans="2:22" outlineLevel="1">
      <c r="B1209" s="612" t="s">
        <v>1380</v>
      </c>
      <c r="C1209" s="612" t="s">
        <v>1429</v>
      </c>
      <c r="D1209" s="612" t="s">
        <v>1431</v>
      </c>
      <c r="E1209" s="612" t="s">
        <v>1764</v>
      </c>
      <c r="F1209" s="612" t="s">
        <v>1781</v>
      </c>
      <c r="G1209" s="612" t="s">
        <v>1600</v>
      </c>
      <c r="H1209" s="612"/>
      <c r="I1209" s="612"/>
      <c r="J1209" s="627" t="s">
        <v>1191</v>
      </c>
      <c r="K1209" s="628" t="s">
        <v>1788</v>
      </c>
      <c r="L1209" s="629" t="s">
        <v>4140</v>
      </c>
      <c r="M1209" s="630"/>
      <c r="N1209" s="670"/>
      <c r="O1209" s="629"/>
      <c r="P1209" s="629"/>
      <c r="Q1209" s="629"/>
      <c r="R1209" s="631"/>
      <c r="S1209" s="632" t="s">
        <v>1788</v>
      </c>
      <c r="T1209" s="633" t="s">
        <v>1191</v>
      </c>
      <c r="U1209" s="977" t="s">
        <v>1821</v>
      </c>
      <c r="V1209" s="634" t="s">
        <v>4140</v>
      </c>
    </row>
    <row r="1210" spans="2:22" ht="24" outlineLevel="1">
      <c r="B1210" s="612" t="s">
        <v>1380</v>
      </c>
      <c r="C1210" s="612" t="s">
        <v>1429</v>
      </c>
      <c r="D1210" s="612" t="s">
        <v>1431</v>
      </c>
      <c r="E1210" s="612" t="s">
        <v>1764</v>
      </c>
      <c r="F1210" s="612" t="s">
        <v>1781</v>
      </c>
      <c r="G1210" s="612"/>
      <c r="H1210" s="612"/>
      <c r="I1210" s="612"/>
      <c r="J1210" s="627" t="s">
        <v>1195</v>
      </c>
      <c r="K1210" s="628" t="s">
        <v>1362</v>
      </c>
      <c r="L1210" s="629" t="s">
        <v>8648</v>
      </c>
      <c r="M1210" s="630" t="s">
        <v>1382</v>
      </c>
      <c r="N1210" s="1119" t="s">
        <v>5649</v>
      </c>
      <c r="O1210" s="629" t="s">
        <v>1191</v>
      </c>
      <c r="P1210" s="629" t="s">
        <v>41</v>
      </c>
      <c r="Q1210" s="629" t="s">
        <v>1382</v>
      </c>
      <c r="R1210" s="782" t="s">
        <v>6038</v>
      </c>
      <c r="S1210" s="632" t="s">
        <v>1362</v>
      </c>
      <c r="T1210" s="633" t="s">
        <v>1195</v>
      </c>
      <c r="U1210" s="977" t="s">
        <v>1195</v>
      </c>
      <c r="V1210" s="634" t="s">
        <v>8648</v>
      </c>
    </row>
    <row r="1211" spans="2:22" outlineLevel="1">
      <c r="B1211" s="612" t="s">
        <v>1380</v>
      </c>
      <c r="C1211" s="612" t="s">
        <v>1429</v>
      </c>
      <c r="D1211" s="612" t="s">
        <v>1431</v>
      </c>
      <c r="E1211" s="612" t="s">
        <v>1764</v>
      </c>
      <c r="F1211" s="612" t="s">
        <v>1781</v>
      </c>
      <c r="G1211" s="612" t="s">
        <v>1589</v>
      </c>
      <c r="H1211" s="612"/>
      <c r="I1211" s="612"/>
      <c r="J1211" s="627" t="s">
        <v>1176</v>
      </c>
      <c r="K1211" s="628" t="s">
        <v>1789</v>
      </c>
      <c r="L1211" s="629" t="s">
        <v>4340</v>
      </c>
      <c r="M1211" s="630" t="s">
        <v>1382</v>
      </c>
      <c r="N1211" s="1119" t="s">
        <v>5615</v>
      </c>
      <c r="O1211" s="629" t="s">
        <v>1176</v>
      </c>
      <c r="P1211" s="629" t="s">
        <v>41</v>
      </c>
      <c r="Q1211" s="629" t="s">
        <v>1382</v>
      </c>
      <c r="R1211" s="782" t="s">
        <v>8508</v>
      </c>
      <c r="S1211" s="632" t="s">
        <v>41</v>
      </c>
      <c r="T1211" s="633" t="s">
        <v>1176</v>
      </c>
      <c r="U1211" s="977" t="s">
        <v>1176</v>
      </c>
      <c r="V1211" s="634" t="s">
        <v>1821</v>
      </c>
    </row>
    <row r="1212" spans="2:22" outlineLevel="1">
      <c r="B1212" s="612" t="s">
        <v>1380</v>
      </c>
      <c r="C1212" s="612" t="s">
        <v>1429</v>
      </c>
      <c r="D1212" s="612" t="s">
        <v>1431</v>
      </c>
      <c r="E1212" s="612" t="s">
        <v>1764</v>
      </c>
      <c r="F1212" s="612" t="s">
        <v>1781</v>
      </c>
      <c r="G1212" s="612" t="s">
        <v>1589</v>
      </c>
      <c r="H1212" s="612" t="s">
        <v>1386</v>
      </c>
      <c r="I1212" s="612"/>
      <c r="J1212" s="627" t="s">
        <v>1176</v>
      </c>
      <c r="K1212" s="628" t="s">
        <v>1790</v>
      </c>
      <c r="L1212" s="629" t="s">
        <v>4304</v>
      </c>
      <c r="M1212" s="664" t="s">
        <v>1791</v>
      </c>
      <c r="N1212" s="670" t="s">
        <v>5617</v>
      </c>
      <c r="O1212" s="629" t="s">
        <v>1176</v>
      </c>
      <c r="P1212" s="629" t="s">
        <v>41</v>
      </c>
      <c r="Q1212" s="629" t="s">
        <v>1602</v>
      </c>
      <c r="R1212" s="631" t="s">
        <v>8025</v>
      </c>
      <c r="S1212" s="632" t="s">
        <v>41</v>
      </c>
      <c r="T1212" s="633" t="s">
        <v>1176</v>
      </c>
      <c r="U1212" s="977" t="s">
        <v>1176</v>
      </c>
      <c r="V1212" s="634" t="s">
        <v>1821</v>
      </c>
    </row>
    <row r="1213" spans="2:22" outlineLevel="1">
      <c r="B1213" s="612" t="s">
        <v>1380</v>
      </c>
      <c r="C1213" s="612" t="s">
        <v>1429</v>
      </c>
      <c r="D1213" s="612" t="s">
        <v>1431</v>
      </c>
      <c r="E1213" s="612" t="s">
        <v>1764</v>
      </c>
      <c r="F1213" s="612" t="s">
        <v>1781</v>
      </c>
      <c r="G1213" s="612" t="s">
        <v>1592</v>
      </c>
      <c r="H1213" s="612"/>
      <c r="I1213" s="612"/>
      <c r="J1213" s="627" t="s">
        <v>1191</v>
      </c>
      <c r="K1213" s="628" t="s">
        <v>1792</v>
      </c>
      <c r="L1213" s="629" t="s">
        <v>8651</v>
      </c>
      <c r="M1213" s="630"/>
      <c r="N1213" s="670"/>
      <c r="O1213" s="629"/>
      <c r="P1213" s="629"/>
      <c r="Q1213" s="629"/>
      <c r="R1213" s="631"/>
      <c r="S1213" s="632" t="s">
        <v>1792</v>
      </c>
      <c r="T1213" s="633" t="s">
        <v>1191</v>
      </c>
      <c r="U1213" s="977" t="s">
        <v>1821</v>
      </c>
      <c r="V1213" s="634" t="s">
        <v>8651</v>
      </c>
    </row>
    <row r="1214" spans="2:22" outlineLevel="1">
      <c r="B1214" s="612" t="s">
        <v>1380</v>
      </c>
      <c r="C1214" s="612" t="s">
        <v>1429</v>
      </c>
      <c r="D1214" s="612" t="s">
        <v>1431</v>
      </c>
      <c r="E1214" s="612" t="s">
        <v>1764</v>
      </c>
      <c r="F1214" s="612" t="s">
        <v>1781</v>
      </c>
      <c r="G1214" s="612" t="s">
        <v>1594</v>
      </c>
      <c r="H1214" s="612"/>
      <c r="I1214" s="612"/>
      <c r="J1214" s="627" t="s">
        <v>1191</v>
      </c>
      <c r="K1214" s="628" t="s">
        <v>1793</v>
      </c>
      <c r="L1214" s="629" t="s">
        <v>8653</v>
      </c>
      <c r="M1214" s="630"/>
      <c r="N1214" s="670"/>
      <c r="O1214" s="629"/>
      <c r="P1214" s="629"/>
      <c r="Q1214" s="629"/>
      <c r="R1214" s="631"/>
      <c r="S1214" s="632" t="s">
        <v>1793</v>
      </c>
      <c r="T1214" s="633" t="s">
        <v>1191</v>
      </c>
      <c r="U1214" s="977" t="s">
        <v>1821</v>
      </c>
      <c r="V1214" s="634" t="s">
        <v>8653</v>
      </c>
    </row>
    <row r="1215" spans="2:22" outlineLevel="1">
      <c r="B1215" s="612" t="s">
        <v>1380</v>
      </c>
      <c r="C1215" s="612" t="s">
        <v>1429</v>
      </c>
      <c r="D1215" s="612" t="s">
        <v>1431</v>
      </c>
      <c r="E1215" s="612" t="s">
        <v>1764</v>
      </c>
      <c r="F1215" s="612" t="s">
        <v>1781</v>
      </c>
      <c r="G1215" s="612" t="s">
        <v>1596</v>
      </c>
      <c r="H1215" s="612"/>
      <c r="I1215" s="612"/>
      <c r="J1215" s="627" t="s">
        <v>1176</v>
      </c>
      <c r="K1215" s="628" t="s">
        <v>1363</v>
      </c>
      <c r="L1215" s="629" t="s">
        <v>8654</v>
      </c>
      <c r="M1215" s="630"/>
      <c r="N1215" s="670" t="s">
        <v>3930</v>
      </c>
      <c r="O1215" s="629" t="s">
        <v>1176</v>
      </c>
      <c r="P1215" s="642" t="s">
        <v>6019</v>
      </c>
      <c r="Q1215" s="629" t="s">
        <v>790</v>
      </c>
      <c r="R1215" s="631"/>
      <c r="S1215" s="632" t="s">
        <v>1363</v>
      </c>
      <c r="T1215" s="633" t="s">
        <v>1176</v>
      </c>
      <c r="U1215" s="977" t="s">
        <v>1176</v>
      </c>
      <c r="V1215" s="634" t="s">
        <v>8652</v>
      </c>
    </row>
    <row r="1216" spans="2:22" outlineLevel="1">
      <c r="B1216" s="612" t="s">
        <v>1380</v>
      </c>
      <c r="C1216" s="612" t="s">
        <v>1429</v>
      </c>
      <c r="D1216" s="612" t="s">
        <v>1431</v>
      </c>
      <c r="E1216" s="612" t="s">
        <v>1764</v>
      </c>
      <c r="F1216" s="612" t="s">
        <v>1781</v>
      </c>
      <c r="G1216" s="612" t="s">
        <v>1597</v>
      </c>
      <c r="H1216" s="612"/>
      <c r="I1216" s="612"/>
      <c r="J1216" s="627" t="s">
        <v>1191</v>
      </c>
      <c r="K1216" s="628" t="s">
        <v>1794</v>
      </c>
      <c r="L1216" s="629" t="s">
        <v>4143</v>
      </c>
      <c r="M1216" s="630" t="s">
        <v>1607</v>
      </c>
      <c r="N1216" s="670" t="s">
        <v>5651</v>
      </c>
      <c r="O1216" s="629" t="s">
        <v>1176</v>
      </c>
      <c r="P1216" s="629" t="s">
        <v>41</v>
      </c>
      <c r="Q1216" s="629" t="s">
        <v>5756</v>
      </c>
      <c r="R1216" s="631"/>
      <c r="S1216" s="632" t="s">
        <v>1794</v>
      </c>
      <c r="T1216" s="633" t="s">
        <v>1191</v>
      </c>
      <c r="U1216" s="977" t="s">
        <v>1821</v>
      </c>
      <c r="V1216" s="634" t="s">
        <v>4143</v>
      </c>
    </row>
    <row r="1217" spans="2:22" outlineLevel="1">
      <c r="B1217" s="612" t="s">
        <v>1380</v>
      </c>
      <c r="C1217" s="612" t="s">
        <v>1429</v>
      </c>
      <c r="D1217" s="612" t="s">
        <v>1431</v>
      </c>
      <c r="E1217" s="612" t="s">
        <v>1764</v>
      </c>
      <c r="F1217" s="612" t="s">
        <v>1781</v>
      </c>
      <c r="G1217" s="612" t="s">
        <v>1597</v>
      </c>
      <c r="H1217" s="612"/>
      <c r="I1217" s="612"/>
      <c r="J1217" s="627" t="s">
        <v>1191</v>
      </c>
      <c r="K1217" s="628" t="s">
        <v>8646</v>
      </c>
      <c r="L1217" s="629" t="s">
        <v>8649</v>
      </c>
      <c r="M1217" s="630" t="s">
        <v>8633</v>
      </c>
      <c r="N1217" s="670"/>
      <c r="O1217" s="629"/>
      <c r="P1217" s="629"/>
      <c r="Q1217" s="629"/>
      <c r="R1217" s="631"/>
      <c r="S1217" s="632" t="s">
        <v>8646</v>
      </c>
      <c r="T1217" s="633" t="s">
        <v>1191</v>
      </c>
      <c r="U1217" s="977" t="s">
        <v>1821</v>
      </c>
      <c r="V1217" s="634" t="s">
        <v>8649</v>
      </c>
    </row>
    <row r="1218" spans="2:22" outlineLevel="1">
      <c r="B1218" s="612" t="s">
        <v>1380</v>
      </c>
      <c r="C1218" s="612" t="s">
        <v>1429</v>
      </c>
      <c r="D1218" s="612" t="s">
        <v>1431</v>
      </c>
      <c r="E1218" s="612" t="s">
        <v>1764</v>
      </c>
      <c r="F1218" s="612" t="s">
        <v>1781</v>
      </c>
      <c r="G1218" s="612" t="s">
        <v>1597</v>
      </c>
      <c r="H1218" s="639" t="s">
        <v>1498</v>
      </c>
      <c r="I1218" s="612"/>
      <c r="J1218" s="627" t="s">
        <v>1176</v>
      </c>
      <c r="K1218" s="628" t="s">
        <v>8647</v>
      </c>
      <c r="L1218" s="629" t="s">
        <v>8614</v>
      </c>
      <c r="M1218" s="1106" t="s">
        <v>8634</v>
      </c>
      <c r="N1218" s="670"/>
      <c r="O1218" s="629"/>
      <c r="P1218" s="629"/>
      <c r="Q1218" s="629"/>
      <c r="R1218" s="631"/>
      <c r="S1218" s="632" t="s">
        <v>8647</v>
      </c>
      <c r="T1218" s="633" t="s">
        <v>1176</v>
      </c>
      <c r="U1218" s="977" t="s">
        <v>1821</v>
      </c>
      <c r="V1218" s="634" t="s">
        <v>8614</v>
      </c>
    </row>
    <row r="1219" spans="2:22" outlineLevel="1">
      <c r="B1219" s="612" t="s">
        <v>1380</v>
      </c>
      <c r="C1219" s="612" t="s">
        <v>1429</v>
      </c>
      <c r="D1219" s="612" t="s">
        <v>1431</v>
      </c>
      <c r="E1219" s="612" t="s">
        <v>1764</v>
      </c>
      <c r="F1219" s="612" t="s">
        <v>1781</v>
      </c>
      <c r="G1219" s="612" t="s">
        <v>1600</v>
      </c>
      <c r="H1219" s="612"/>
      <c r="I1219" s="612"/>
      <c r="J1219" s="627" t="s">
        <v>1191</v>
      </c>
      <c r="K1219" s="628" t="s">
        <v>1795</v>
      </c>
      <c r="L1219" s="629" t="s">
        <v>8650</v>
      </c>
      <c r="M1219" s="630"/>
      <c r="N1219" s="670"/>
      <c r="O1219" s="629"/>
      <c r="P1219" s="629"/>
      <c r="Q1219" s="629"/>
      <c r="R1219" s="631"/>
      <c r="S1219" s="632" t="s">
        <v>1795</v>
      </c>
      <c r="T1219" s="633" t="s">
        <v>1191</v>
      </c>
      <c r="U1219" s="977" t="s">
        <v>1821</v>
      </c>
      <c r="V1219" s="634" t="s">
        <v>8650</v>
      </c>
    </row>
    <row r="1220" spans="2:22" ht="24" outlineLevel="1">
      <c r="B1220" s="612" t="s">
        <v>1380</v>
      </c>
      <c r="C1220" s="612" t="s">
        <v>1429</v>
      </c>
      <c r="D1220" s="612" t="s">
        <v>1431</v>
      </c>
      <c r="E1220" s="612" t="s">
        <v>1764</v>
      </c>
      <c r="F1220" s="612" t="s">
        <v>1781</v>
      </c>
      <c r="G1220" s="612"/>
      <c r="H1220" s="612"/>
      <c r="I1220" s="612"/>
      <c r="J1220" s="627" t="s">
        <v>1195</v>
      </c>
      <c r="K1220" s="628" t="s">
        <v>1362</v>
      </c>
      <c r="L1220" s="629" t="s">
        <v>8648</v>
      </c>
      <c r="M1220" s="630" t="s">
        <v>1382</v>
      </c>
      <c r="N1220" s="1119" t="s">
        <v>5650</v>
      </c>
      <c r="O1220" s="629" t="s">
        <v>1191</v>
      </c>
      <c r="P1220" s="629" t="s">
        <v>41</v>
      </c>
      <c r="Q1220" s="629" t="s">
        <v>1382</v>
      </c>
      <c r="R1220" s="782" t="s">
        <v>6039</v>
      </c>
      <c r="S1220" s="632" t="s">
        <v>1362</v>
      </c>
      <c r="T1220" s="633" t="s">
        <v>1195</v>
      </c>
      <c r="U1220" s="977" t="s">
        <v>1195</v>
      </c>
      <c r="V1220" s="634" t="s">
        <v>8648</v>
      </c>
    </row>
    <row r="1221" spans="2:22" outlineLevel="1">
      <c r="B1221" s="612" t="s">
        <v>1380</v>
      </c>
      <c r="C1221" s="612" t="s">
        <v>1429</v>
      </c>
      <c r="D1221" s="612" t="s">
        <v>1431</v>
      </c>
      <c r="E1221" s="612" t="s">
        <v>1764</v>
      </c>
      <c r="F1221" s="612" t="s">
        <v>1781</v>
      </c>
      <c r="G1221" s="612" t="s">
        <v>1589</v>
      </c>
      <c r="H1221" s="612"/>
      <c r="I1221" s="612"/>
      <c r="J1221" s="627" t="s">
        <v>1176</v>
      </c>
      <c r="K1221" s="628" t="s">
        <v>1789</v>
      </c>
      <c r="L1221" s="629" t="s">
        <v>4340</v>
      </c>
      <c r="M1221" s="630" t="s">
        <v>1382</v>
      </c>
      <c r="N1221" s="1119" t="s">
        <v>5615</v>
      </c>
      <c r="O1221" s="629" t="s">
        <v>1176</v>
      </c>
      <c r="P1221" s="629" t="s">
        <v>41</v>
      </c>
      <c r="Q1221" s="629" t="s">
        <v>1382</v>
      </c>
      <c r="R1221" s="782" t="s">
        <v>8508</v>
      </c>
      <c r="S1221" s="632" t="s">
        <v>41</v>
      </c>
      <c r="T1221" s="633" t="s">
        <v>1176</v>
      </c>
      <c r="U1221" s="977" t="s">
        <v>1176</v>
      </c>
      <c r="V1221" s="634" t="s">
        <v>1821</v>
      </c>
    </row>
    <row r="1222" spans="2:22" outlineLevel="1">
      <c r="B1222" s="612" t="s">
        <v>1380</v>
      </c>
      <c r="C1222" s="612" t="s">
        <v>1429</v>
      </c>
      <c r="D1222" s="612" t="s">
        <v>1431</v>
      </c>
      <c r="E1222" s="612" t="s">
        <v>1764</v>
      </c>
      <c r="F1222" s="612" t="s">
        <v>1781</v>
      </c>
      <c r="G1222" s="612" t="s">
        <v>1589</v>
      </c>
      <c r="H1222" s="612" t="s">
        <v>1386</v>
      </c>
      <c r="I1222" s="612"/>
      <c r="J1222" s="627" t="s">
        <v>1176</v>
      </c>
      <c r="K1222" s="628" t="s">
        <v>1790</v>
      </c>
      <c r="L1222" s="629" t="s">
        <v>4304</v>
      </c>
      <c r="M1222" s="664" t="s">
        <v>1791</v>
      </c>
      <c r="N1222" s="670" t="s">
        <v>5617</v>
      </c>
      <c r="O1222" s="629" t="s">
        <v>1176</v>
      </c>
      <c r="P1222" s="629" t="s">
        <v>41</v>
      </c>
      <c r="Q1222" s="629" t="s">
        <v>1602</v>
      </c>
      <c r="R1222" s="631" t="s">
        <v>8025</v>
      </c>
      <c r="S1222" s="632" t="s">
        <v>41</v>
      </c>
      <c r="T1222" s="633" t="s">
        <v>1176</v>
      </c>
      <c r="U1222" s="977" t="s">
        <v>1176</v>
      </c>
      <c r="V1222" s="634" t="s">
        <v>1821</v>
      </c>
    </row>
    <row r="1223" spans="2:22" outlineLevel="1">
      <c r="B1223" s="612" t="s">
        <v>1380</v>
      </c>
      <c r="C1223" s="612" t="s">
        <v>1429</v>
      </c>
      <c r="D1223" s="612" t="s">
        <v>1431</v>
      </c>
      <c r="E1223" s="612" t="s">
        <v>1764</v>
      </c>
      <c r="F1223" s="612" t="s">
        <v>1781</v>
      </c>
      <c r="G1223" s="612" t="s">
        <v>1592</v>
      </c>
      <c r="H1223" s="612"/>
      <c r="I1223" s="612"/>
      <c r="J1223" s="627" t="s">
        <v>1191</v>
      </c>
      <c r="K1223" s="628" t="s">
        <v>1792</v>
      </c>
      <c r="L1223" s="629" t="s">
        <v>8651</v>
      </c>
      <c r="M1223" s="630"/>
      <c r="N1223" s="670"/>
      <c r="O1223" s="629"/>
      <c r="P1223" s="629"/>
      <c r="Q1223" s="629"/>
      <c r="R1223" s="631"/>
      <c r="S1223" s="632" t="s">
        <v>1792</v>
      </c>
      <c r="T1223" s="633" t="s">
        <v>1191</v>
      </c>
      <c r="U1223" s="977" t="s">
        <v>1821</v>
      </c>
      <c r="V1223" s="634" t="s">
        <v>8651</v>
      </c>
    </row>
    <row r="1224" spans="2:22" outlineLevel="1">
      <c r="B1224" s="612" t="s">
        <v>1380</v>
      </c>
      <c r="C1224" s="612" t="s">
        <v>1429</v>
      </c>
      <c r="D1224" s="612" t="s">
        <v>1431</v>
      </c>
      <c r="E1224" s="612" t="s">
        <v>1764</v>
      </c>
      <c r="F1224" s="612" t="s">
        <v>1781</v>
      </c>
      <c r="G1224" s="612" t="s">
        <v>1594</v>
      </c>
      <c r="H1224" s="612"/>
      <c r="I1224" s="612"/>
      <c r="J1224" s="627" t="s">
        <v>1191</v>
      </c>
      <c r="K1224" s="628" t="s">
        <v>1793</v>
      </c>
      <c r="L1224" s="629" t="s">
        <v>8653</v>
      </c>
      <c r="M1224" s="630"/>
      <c r="N1224" s="670"/>
      <c r="O1224" s="629"/>
      <c r="P1224" s="629"/>
      <c r="Q1224" s="629"/>
      <c r="R1224" s="631"/>
      <c r="S1224" s="632" t="s">
        <v>1793</v>
      </c>
      <c r="T1224" s="633" t="s">
        <v>1191</v>
      </c>
      <c r="U1224" s="977" t="s">
        <v>1821</v>
      </c>
      <c r="V1224" s="634" t="s">
        <v>8653</v>
      </c>
    </row>
    <row r="1225" spans="2:22" outlineLevel="1">
      <c r="B1225" s="612" t="s">
        <v>1380</v>
      </c>
      <c r="C1225" s="612" t="s">
        <v>1429</v>
      </c>
      <c r="D1225" s="612" t="s">
        <v>1431</v>
      </c>
      <c r="E1225" s="612" t="s">
        <v>1764</v>
      </c>
      <c r="F1225" s="612" t="s">
        <v>1781</v>
      </c>
      <c r="G1225" s="612" t="s">
        <v>1596</v>
      </c>
      <c r="H1225" s="612"/>
      <c r="I1225" s="612"/>
      <c r="J1225" s="627" t="s">
        <v>1176</v>
      </c>
      <c r="K1225" s="628" t="s">
        <v>1363</v>
      </c>
      <c r="L1225" s="629" t="s">
        <v>8654</v>
      </c>
      <c r="M1225" s="630"/>
      <c r="N1225" s="670" t="s">
        <v>3931</v>
      </c>
      <c r="O1225" s="629" t="s">
        <v>1176</v>
      </c>
      <c r="P1225" s="642" t="s">
        <v>6020</v>
      </c>
      <c r="Q1225" s="629" t="s">
        <v>790</v>
      </c>
      <c r="R1225" s="631"/>
      <c r="S1225" s="632" t="s">
        <v>1363</v>
      </c>
      <c r="T1225" s="633" t="s">
        <v>1176</v>
      </c>
      <c r="U1225" s="977" t="s">
        <v>1176</v>
      </c>
      <c r="V1225" s="634" t="s">
        <v>8652</v>
      </c>
    </row>
    <row r="1226" spans="2:22" outlineLevel="1">
      <c r="B1226" s="612" t="s">
        <v>1380</v>
      </c>
      <c r="C1226" s="612" t="s">
        <v>1429</v>
      </c>
      <c r="D1226" s="612" t="s">
        <v>1431</v>
      </c>
      <c r="E1226" s="612" t="s">
        <v>1764</v>
      </c>
      <c r="F1226" s="612" t="s">
        <v>1781</v>
      </c>
      <c r="G1226" s="612" t="s">
        <v>1597</v>
      </c>
      <c r="H1226" s="612"/>
      <c r="I1226" s="612"/>
      <c r="J1226" s="627" t="s">
        <v>1191</v>
      </c>
      <c r="K1226" s="628" t="s">
        <v>1794</v>
      </c>
      <c r="L1226" s="629" t="s">
        <v>4143</v>
      </c>
      <c r="M1226" s="630" t="s">
        <v>1607</v>
      </c>
      <c r="N1226" s="670" t="s">
        <v>5651</v>
      </c>
      <c r="O1226" s="629" t="s">
        <v>1176</v>
      </c>
      <c r="P1226" s="629" t="s">
        <v>41</v>
      </c>
      <c r="Q1226" s="629" t="s">
        <v>2735</v>
      </c>
      <c r="R1226" s="631"/>
      <c r="S1226" s="632" t="s">
        <v>1794</v>
      </c>
      <c r="T1226" s="633" t="s">
        <v>1191</v>
      </c>
      <c r="U1226" s="977" t="s">
        <v>1821</v>
      </c>
      <c r="V1226" s="634" t="s">
        <v>4143</v>
      </c>
    </row>
    <row r="1227" spans="2:22" outlineLevel="1">
      <c r="B1227" s="612" t="s">
        <v>1380</v>
      </c>
      <c r="C1227" s="612" t="s">
        <v>1429</v>
      </c>
      <c r="D1227" s="612" t="s">
        <v>1431</v>
      </c>
      <c r="E1227" s="612" t="s">
        <v>1764</v>
      </c>
      <c r="F1227" s="612" t="s">
        <v>1781</v>
      </c>
      <c r="G1227" s="612" t="s">
        <v>1597</v>
      </c>
      <c r="H1227" s="612"/>
      <c r="I1227" s="612"/>
      <c r="J1227" s="627" t="s">
        <v>1191</v>
      </c>
      <c r="K1227" s="628" t="s">
        <v>8646</v>
      </c>
      <c r="L1227" s="629" t="s">
        <v>8649</v>
      </c>
      <c r="M1227" s="630" t="s">
        <v>8633</v>
      </c>
      <c r="N1227" s="670"/>
      <c r="O1227" s="629"/>
      <c r="P1227" s="629"/>
      <c r="Q1227" s="629"/>
      <c r="R1227" s="631"/>
      <c r="S1227" s="632" t="s">
        <v>8646</v>
      </c>
      <c r="T1227" s="633" t="s">
        <v>1191</v>
      </c>
      <c r="U1227" s="977" t="s">
        <v>1821</v>
      </c>
      <c r="V1227" s="634" t="s">
        <v>8649</v>
      </c>
    </row>
    <row r="1228" spans="2:22" outlineLevel="1">
      <c r="B1228" s="612" t="s">
        <v>1380</v>
      </c>
      <c r="C1228" s="612" t="s">
        <v>1429</v>
      </c>
      <c r="D1228" s="612" t="s">
        <v>1431</v>
      </c>
      <c r="E1228" s="612" t="s">
        <v>1764</v>
      </c>
      <c r="F1228" s="612" t="s">
        <v>1781</v>
      </c>
      <c r="G1228" s="612" t="s">
        <v>1597</v>
      </c>
      <c r="H1228" s="639" t="s">
        <v>1498</v>
      </c>
      <c r="I1228" s="612"/>
      <c r="J1228" s="627" t="s">
        <v>1176</v>
      </c>
      <c r="K1228" s="628" t="s">
        <v>8647</v>
      </c>
      <c r="L1228" s="629" t="s">
        <v>8614</v>
      </c>
      <c r="M1228" s="1106" t="s">
        <v>8634</v>
      </c>
      <c r="N1228" s="670"/>
      <c r="O1228" s="629"/>
      <c r="P1228" s="629"/>
      <c r="Q1228" s="629"/>
      <c r="R1228" s="631"/>
      <c r="S1228" s="632" t="s">
        <v>8647</v>
      </c>
      <c r="T1228" s="633" t="s">
        <v>1176</v>
      </c>
      <c r="U1228" s="977" t="s">
        <v>1821</v>
      </c>
      <c r="V1228" s="634" t="s">
        <v>8614</v>
      </c>
    </row>
    <row r="1229" spans="2:22" outlineLevel="1">
      <c r="B1229" s="612" t="s">
        <v>1380</v>
      </c>
      <c r="C1229" s="612" t="s">
        <v>1429</v>
      </c>
      <c r="D1229" s="612" t="s">
        <v>1431</v>
      </c>
      <c r="E1229" s="612" t="s">
        <v>1764</v>
      </c>
      <c r="F1229" s="612" t="s">
        <v>1781</v>
      </c>
      <c r="G1229" s="612" t="s">
        <v>1600</v>
      </c>
      <c r="H1229" s="612"/>
      <c r="I1229" s="612"/>
      <c r="J1229" s="627" t="s">
        <v>1191</v>
      </c>
      <c r="K1229" s="628" t="s">
        <v>1795</v>
      </c>
      <c r="L1229" s="629" t="s">
        <v>8650</v>
      </c>
      <c r="M1229" s="630"/>
      <c r="N1229" s="670"/>
      <c r="O1229" s="629"/>
      <c r="P1229" s="629"/>
      <c r="Q1229" s="629"/>
      <c r="R1229" s="631"/>
      <c r="S1229" s="632" t="s">
        <v>1795</v>
      </c>
      <c r="T1229" s="633" t="s">
        <v>1191</v>
      </c>
      <c r="U1229" s="977" t="s">
        <v>1821</v>
      </c>
      <c r="V1229" s="634" t="s">
        <v>8650</v>
      </c>
    </row>
    <row r="1230" spans="2:22" outlineLevel="1">
      <c r="B1230" s="612" t="s">
        <v>1380</v>
      </c>
      <c r="C1230" s="612" t="s">
        <v>1429</v>
      </c>
      <c r="D1230" s="612" t="s">
        <v>1431</v>
      </c>
      <c r="E1230" s="612" t="s">
        <v>1764</v>
      </c>
      <c r="F1230" s="612" t="s">
        <v>1796</v>
      </c>
      <c r="G1230" s="612"/>
      <c r="H1230" s="612"/>
      <c r="I1230" s="612"/>
      <c r="J1230" s="627" t="s">
        <v>1176</v>
      </c>
      <c r="K1230" s="628" t="s">
        <v>1797</v>
      </c>
      <c r="L1230" s="629" t="s">
        <v>4341</v>
      </c>
      <c r="M1230" s="630" t="s">
        <v>1382</v>
      </c>
      <c r="N1230" s="1119" t="s">
        <v>5622</v>
      </c>
      <c r="O1230" s="629" t="s">
        <v>1176</v>
      </c>
      <c r="P1230" s="629" t="s">
        <v>41</v>
      </c>
      <c r="Q1230" s="629" t="s">
        <v>1382</v>
      </c>
      <c r="R1230" s="781" t="s">
        <v>8514</v>
      </c>
      <c r="S1230" s="632" t="s">
        <v>41</v>
      </c>
      <c r="T1230" s="633" t="s">
        <v>1176</v>
      </c>
      <c r="U1230" s="977"/>
      <c r="V1230" s="634" t="s">
        <v>1821</v>
      </c>
    </row>
    <row r="1231" spans="2:22" outlineLevel="1">
      <c r="B1231" s="612" t="s">
        <v>1380</v>
      </c>
      <c r="C1231" s="612" t="s">
        <v>1429</v>
      </c>
      <c r="D1231" s="612" t="s">
        <v>1431</v>
      </c>
      <c r="E1231" s="612" t="s">
        <v>1764</v>
      </c>
      <c r="F1231" s="612" t="s">
        <v>1796</v>
      </c>
      <c r="G1231" s="612" t="s">
        <v>1798</v>
      </c>
      <c r="H1231" s="612"/>
      <c r="I1231" s="612"/>
      <c r="J1231" s="627" t="s">
        <v>1176</v>
      </c>
      <c r="K1231" s="628" t="s">
        <v>1799</v>
      </c>
      <c r="L1231" s="629" t="s">
        <v>4144</v>
      </c>
      <c r="M1231" s="630"/>
      <c r="N1231" s="670" t="s">
        <v>3987</v>
      </c>
      <c r="O1231" s="629" t="s">
        <v>1176</v>
      </c>
      <c r="P1231" s="637" t="s">
        <v>6008</v>
      </c>
      <c r="Q1231" s="629" t="s">
        <v>790</v>
      </c>
      <c r="R1231" s="631" t="s">
        <v>6040</v>
      </c>
      <c r="S1231" s="632" t="s">
        <v>1799</v>
      </c>
      <c r="T1231" s="633" t="s">
        <v>1176</v>
      </c>
      <c r="U1231" s="977"/>
      <c r="V1231" s="634" t="s">
        <v>4144</v>
      </c>
    </row>
    <row r="1232" spans="2:22" outlineLevel="1">
      <c r="B1232" s="612" t="s">
        <v>1380</v>
      </c>
      <c r="C1232" s="612" t="s">
        <v>1429</v>
      </c>
      <c r="D1232" s="612" t="s">
        <v>1431</v>
      </c>
      <c r="E1232" s="612" t="s">
        <v>1764</v>
      </c>
      <c r="F1232" s="612" t="s">
        <v>1796</v>
      </c>
      <c r="G1232" s="612" t="s">
        <v>1800</v>
      </c>
      <c r="H1232" s="612"/>
      <c r="I1232" s="612"/>
      <c r="J1232" s="627" t="s">
        <v>1191</v>
      </c>
      <c r="K1232" s="628" t="s">
        <v>1801</v>
      </c>
      <c r="L1232" s="629" t="s">
        <v>4305</v>
      </c>
      <c r="M1232" s="630"/>
      <c r="N1232" s="670"/>
      <c r="O1232" s="629"/>
      <c r="P1232" s="629"/>
      <c r="Q1232" s="629"/>
      <c r="R1232" s="631"/>
      <c r="S1232" s="632" t="s">
        <v>1821</v>
      </c>
      <c r="T1232" s="633" t="s">
        <v>1821</v>
      </c>
      <c r="U1232" s="977" t="s">
        <v>1821</v>
      </c>
      <c r="V1232" s="634" t="s">
        <v>1821</v>
      </c>
    </row>
    <row r="1233" spans="2:22" outlineLevel="1">
      <c r="B1233" s="612" t="s">
        <v>1380</v>
      </c>
      <c r="C1233" s="612" t="s">
        <v>1429</v>
      </c>
      <c r="D1233" s="612" t="s">
        <v>1431</v>
      </c>
      <c r="E1233" s="612" t="s">
        <v>1764</v>
      </c>
      <c r="F1233" s="612" t="s">
        <v>1796</v>
      </c>
      <c r="G1233" s="612" t="s">
        <v>1802</v>
      </c>
      <c r="H1233" s="612"/>
      <c r="I1233" s="612"/>
      <c r="J1233" s="627" t="s">
        <v>1191</v>
      </c>
      <c r="K1233" s="628" t="s">
        <v>1803</v>
      </c>
      <c r="L1233" s="629" t="s">
        <v>4306</v>
      </c>
      <c r="M1233" s="630"/>
      <c r="N1233" s="670"/>
      <c r="O1233" s="629"/>
      <c r="P1233" s="629"/>
      <c r="Q1233" s="629"/>
      <c r="R1233" s="631"/>
      <c r="S1233" s="632" t="s">
        <v>1821</v>
      </c>
      <c r="T1233" s="633" t="s">
        <v>1821</v>
      </c>
      <c r="U1233" s="977" t="s">
        <v>1821</v>
      </c>
      <c r="V1233" s="634" t="s">
        <v>1821</v>
      </c>
    </row>
    <row r="1234" spans="2:22" outlineLevel="1">
      <c r="B1234" s="612" t="s">
        <v>1380</v>
      </c>
      <c r="C1234" s="612" t="s">
        <v>1429</v>
      </c>
      <c r="D1234" s="612" t="s">
        <v>1431</v>
      </c>
      <c r="E1234" s="612" t="s">
        <v>1764</v>
      </c>
      <c r="F1234" s="612" t="s">
        <v>1796</v>
      </c>
      <c r="G1234" s="612" t="s">
        <v>1804</v>
      </c>
      <c r="H1234" s="612"/>
      <c r="I1234" s="612"/>
      <c r="J1234" s="627" t="s">
        <v>1191</v>
      </c>
      <c r="K1234" s="628" t="s">
        <v>1805</v>
      </c>
      <c r="L1234" s="629" t="s">
        <v>6472</v>
      </c>
      <c r="M1234" s="630"/>
      <c r="N1234" s="670"/>
      <c r="O1234" s="629"/>
      <c r="P1234" s="629"/>
      <c r="Q1234" s="629"/>
      <c r="R1234" s="631"/>
      <c r="S1234" s="632" t="s">
        <v>7257</v>
      </c>
      <c r="T1234" s="633" t="s">
        <v>1875</v>
      </c>
      <c r="U1234" s="977" t="s">
        <v>1821</v>
      </c>
      <c r="V1234" s="634" t="s">
        <v>8668</v>
      </c>
    </row>
    <row r="1235" spans="2:22" outlineLevel="1">
      <c r="B1235" s="612" t="s">
        <v>1380</v>
      </c>
      <c r="C1235" s="612" t="s">
        <v>1429</v>
      </c>
      <c r="D1235" s="612" t="s">
        <v>1431</v>
      </c>
      <c r="E1235" s="612" t="s">
        <v>1764</v>
      </c>
      <c r="F1235" s="612" t="s">
        <v>1796</v>
      </c>
      <c r="G1235" s="612" t="s">
        <v>1804</v>
      </c>
      <c r="H1235" s="639" t="s">
        <v>6471</v>
      </c>
      <c r="I1235" s="612"/>
      <c r="J1235" s="627" t="s">
        <v>1191</v>
      </c>
      <c r="K1235" s="628" t="s">
        <v>6452</v>
      </c>
      <c r="L1235" s="629" t="s">
        <v>6473</v>
      </c>
      <c r="M1235" s="630" t="s">
        <v>788</v>
      </c>
      <c r="N1235" s="670"/>
      <c r="O1235" s="629"/>
      <c r="P1235" s="629"/>
      <c r="Q1235" s="629"/>
      <c r="R1235" s="631"/>
      <c r="S1235" s="632" t="s">
        <v>7437</v>
      </c>
      <c r="T1235" s="633" t="s">
        <v>1176</v>
      </c>
      <c r="U1235" s="977" t="s">
        <v>1821</v>
      </c>
      <c r="V1235" s="634" t="s">
        <v>8669</v>
      </c>
    </row>
    <row r="1236" spans="2:22" outlineLevel="1">
      <c r="B1236" s="612" t="s">
        <v>1380</v>
      </c>
      <c r="C1236" s="612" t="s">
        <v>1429</v>
      </c>
      <c r="D1236" s="612" t="s">
        <v>1431</v>
      </c>
      <c r="E1236" s="612" t="s">
        <v>1764</v>
      </c>
      <c r="F1236" s="612" t="s">
        <v>1796</v>
      </c>
      <c r="G1236" s="612" t="s">
        <v>1804</v>
      </c>
      <c r="H1236" s="612"/>
      <c r="I1236" s="612"/>
      <c r="J1236" s="627" t="s">
        <v>1191</v>
      </c>
      <c r="K1236" s="628" t="s">
        <v>6453</v>
      </c>
      <c r="L1236" s="629" t="s">
        <v>6474</v>
      </c>
      <c r="M1236" s="630"/>
      <c r="N1236" s="670"/>
      <c r="O1236" s="629"/>
      <c r="P1236" s="629"/>
      <c r="Q1236" s="629"/>
      <c r="R1236" s="631"/>
      <c r="S1236" s="632" t="s">
        <v>7438</v>
      </c>
      <c r="T1236" s="633" t="s">
        <v>1191</v>
      </c>
      <c r="U1236" s="977" t="s">
        <v>1821</v>
      </c>
      <c r="V1236" s="634" t="s">
        <v>7439</v>
      </c>
    </row>
    <row r="1237" spans="2:22" outlineLevel="1">
      <c r="B1237" s="612" t="s">
        <v>1380</v>
      </c>
      <c r="C1237" s="612" t="s">
        <v>1429</v>
      </c>
      <c r="D1237" s="612" t="s">
        <v>1431</v>
      </c>
      <c r="E1237" s="612" t="s">
        <v>1764</v>
      </c>
      <c r="F1237" s="612" t="s">
        <v>1796</v>
      </c>
      <c r="G1237" s="612" t="s">
        <v>1804</v>
      </c>
      <c r="H1237" s="639" t="s">
        <v>6471</v>
      </c>
      <c r="I1237" s="612"/>
      <c r="J1237" s="627" t="s">
        <v>1191</v>
      </c>
      <c r="K1237" s="628" t="s">
        <v>6454</v>
      </c>
      <c r="L1237" s="629" t="s">
        <v>6475</v>
      </c>
      <c r="M1237" s="630" t="s">
        <v>788</v>
      </c>
      <c r="N1237" s="670"/>
      <c r="O1237" s="629"/>
      <c r="P1237" s="629"/>
      <c r="Q1237" s="629"/>
      <c r="R1237" s="631"/>
      <c r="S1237" s="632" t="s">
        <v>7440</v>
      </c>
      <c r="T1237" s="633" t="s">
        <v>1176</v>
      </c>
      <c r="U1237" s="977" t="s">
        <v>1821</v>
      </c>
      <c r="V1237" s="634" t="s">
        <v>7503</v>
      </c>
    </row>
    <row r="1238" spans="2:22" outlineLevel="1">
      <c r="B1238" s="612" t="s">
        <v>1380</v>
      </c>
      <c r="C1238" s="612" t="s">
        <v>1429</v>
      </c>
      <c r="D1238" s="612" t="s">
        <v>1431</v>
      </c>
      <c r="E1238" s="612" t="s">
        <v>1764</v>
      </c>
      <c r="F1238" s="612" t="s">
        <v>1796</v>
      </c>
      <c r="G1238" s="612" t="s">
        <v>1806</v>
      </c>
      <c r="H1238" s="612"/>
      <c r="I1238" s="612"/>
      <c r="J1238" s="627" t="s">
        <v>1191</v>
      </c>
      <c r="K1238" s="628" t="s">
        <v>1807</v>
      </c>
      <c r="L1238" s="629" t="s">
        <v>4307</v>
      </c>
      <c r="M1238" s="630"/>
      <c r="N1238" s="670"/>
      <c r="O1238" s="629"/>
      <c r="P1238" s="629"/>
      <c r="Q1238" s="629"/>
      <c r="R1238" s="631"/>
      <c r="S1238" s="632" t="s">
        <v>8667</v>
      </c>
      <c r="T1238" s="633" t="s">
        <v>1191</v>
      </c>
      <c r="U1238" s="977" t="s">
        <v>1821</v>
      </c>
      <c r="V1238" s="634" t="s">
        <v>8670</v>
      </c>
    </row>
    <row r="1239" spans="2:22" outlineLevel="1">
      <c r="B1239" s="612" t="s">
        <v>1380</v>
      </c>
      <c r="C1239" s="612" t="s">
        <v>1429</v>
      </c>
      <c r="D1239" s="612" t="s">
        <v>1431</v>
      </c>
      <c r="E1239" s="612" t="s">
        <v>1764</v>
      </c>
      <c r="F1239" s="612" t="s">
        <v>1796</v>
      </c>
      <c r="G1239" s="612" t="s">
        <v>1808</v>
      </c>
      <c r="H1239" s="612"/>
      <c r="I1239" s="612"/>
      <c r="J1239" s="627" t="s">
        <v>1191</v>
      </c>
      <c r="K1239" s="628" t="s">
        <v>1809</v>
      </c>
      <c r="L1239" s="629" t="s">
        <v>4308</v>
      </c>
      <c r="M1239" s="630"/>
      <c r="N1239" s="670"/>
      <c r="O1239" s="629"/>
      <c r="P1239" s="629"/>
      <c r="Q1239" s="629"/>
      <c r="R1239" s="631"/>
      <c r="S1239" s="632" t="s">
        <v>1821</v>
      </c>
      <c r="T1239" s="633" t="s">
        <v>1821</v>
      </c>
      <c r="U1239" s="977" t="s">
        <v>1821</v>
      </c>
      <c r="V1239" s="634" t="s">
        <v>1821</v>
      </c>
    </row>
    <row r="1240" spans="2:22" outlineLevel="1">
      <c r="B1240" s="612" t="s">
        <v>1380</v>
      </c>
      <c r="C1240" s="612" t="s">
        <v>1429</v>
      </c>
      <c r="D1240" s="612" t="s">
        <v>1431</v>
      </c>
      <c r="E1240" s="612" t="s">
        <v>1764</v>
      </c>
      <c r="F1240" s="612" t="s">
        <v>1810</v>
      </c>
      <c r="G1240" s="612"/>
      <c r="H1240" s="612"/>
      <c r="I1240" s="612"/>
      <c r="J1240" s="627" t="s">
        <v>1191</v>
      </c>
      <c r="K1240" s="628" t="s">
        <v>1811</v>
      </c>
      <c r="L1240" s="629" t="s">
        <v>4145</v>
      </c>
      <c r="M1240" s="630" t="s">
        <v>1382</v>
      </c>
      <c r="N1240" s="1119" t="s">
        <v>8402</v>
      </c>
      <c r="O1240" s="629" t="s">
        <v>1191</v>
      </c>
      <c r="P1240" s="629" t="s">
        <v>41</v>
      </c>
      <c r="Q1240" s="629" t="s">
        <v>1382</v>
      </c>
      <c r="R1240" s="782" t="s">
        <v>8531</v>
      </c>
      <c r="S1240" s="632" t="s">
        <v>1326</v>
      </c>
      <c r="T1240" s="633" t="s">
        <v>1191</v>
      </c>
      <c r="U1240" s="977" t="s">
        <v>1191</v>
      </c>
      <c r="V1240" s="634" t="s">
        <v>8111</v>
      </c>
    </row>
    <row r="1241" spans="2:22" outlineLevel="1">
      <c r="B1241" s="612" t="s">
        <v>1380</v>
      </c>
      <c r="C1241" s="612" t="s">
        <v>1429</v>
      </c>
      <c r="D1241" s="612" t="s">
        <v>1431</v>
      </c>
      <c r="E1241" s="612" t="s">
        <v>1764</v>
      </c>
      <c r="F1241" s="612" t="s">
        <v>1810</v>
      </c>
      <c r="G1241" s="612" t="s">
        <v>1532</v>
      </c>
      <c r="H1241" s="612"/>
      <c r="I1241" s="612"/>
      <c r="J1241" s="627" t="s">
        <v>1191</v>
      </c>
      <c r="K1241" s="628" t="s">
        <v>1812</v>
      </c>
      <c r="L1241" s="629" t="s">
        <v>4146</v>
      </c>
      <c r="M1241" s="630"/>
      <c r="N1241" s="670" t="s">
        <v>8365</v>
      </c>
      <c r="O1241" s="629" t="s">
        <v>1176</v>
      </c>
      <c r="P1241" s="666" t="s">
        <v>8388</v>
      </c>
      <c r="Q1241" s="629" t="s">
        <v>105</v>
      </c>
      <c r="R1241" s="631" t="s">
        <v>8408</v>
      </c>
      <c r="S1241" s="632" t="s">
        <v>1328</v>
      </c>
      <c r="T1241" s="633" t="s">
        <v>1191</v>
      </c>
      <c r="U1241" s="977" t="s">
        <v>1191</v>
      </c>
      <c r="V1241" s="634" t="s">
        <v>8057</v>
      </c>
    </row>
    <row r="1242" spans="2:22" outlineLevel="1">
      <c r="B1242" s="612" t="s">
        <v>1380</v>
      </c>
      <c r="C1242" s="612" t="s">
        <v>1429</v>
      </c>
      <c r="D1242" s="612" t="s">
        <v>1431</v>
      </c>
      <c r="E1242" s="612" t="s">
        <v>1764</v>
      </c>
      <c r="F1242" s="612" t="s">
        <v>1810</v>
      </c>
      <c r="G1242" s="612" t="s">
        <v>1434</v>
      </c>
      <c r="H1242" s="612"/>
      <c r="I1242" s="612"/>
      <c r="J1242" s="627" t="s">
        <v>1191</v>
      </c>
      <c r="K1242" s="628" t="s">
        <v>1813</v>
      </c>
      <c r="L1242" s="629" t="s">
        <v>4100</v>
      </c>
      <c r="M1242" s="630"/>
      <c r="N1242" s="670"/>
      <c r="O1242" s="629"/>
      <c r="P1242" s="629"/>
      <c r="Q1242" s="629"/>
      <c r="R1242" s="631"/>
      <c r="S1242" s="632" t="s">
        <v>7258</v>
      </c>
      <c r="T1242" s="633" t="s">
        <v>1191</v>
      </c>
      <c r="U1242" s="977" t="s">
        <v>1821</v>
      </c>
      <c r="V1242" s="634" t="s">
        <v>8061</v>
      </c>
    </row>
    <row r="1243" spans="2:22" outlineLevel="1">
      <c r="B1243" s="612" t="s">
        <v>1380</v>
      </c>
      <c r="C1243" s="612" t="s">
        <v>1429</v>
      </c>
      <c r="D1243" s="612" t="s">
        <v>1431</v>
      </c>
      <c r="E1243" s="612" t="s">
        <v>1764</v>
      </c>
      <c r="F1243" s="612" t="s">
        <v>1810</v>
      </c>
      <c r="G1243" s="612" t="s">
        <v>1398</v>
      </c>
      <c r="H1243" s="612"/>
      <c r="I1243" s="612"/>
      <c r="J1243" s="627" t="s">
        <v>1191</v>
      </c>
      <c r="K1243" s="628" t="s">
        <v>1814</v>
      </c>
      <c r="L1243" s="629" t="s">
        <v>4309</v>
      </c>
      <c r="M1243" s="630" t="s">
        <v>1184</v>
      </c>
      <c r="N1243" s="670"/>
      <c r="O1243" s="629"/>
      <c r="P1243" s="629"/>
      <c r="Q1243" s="629"/>
      <c r="R1243" s="631"/>
      <c r="S1243" s="632" t="s">
        <v>7259</v>
      </c>
      <c r="T1243" s="633" t="s">
        <v>1191</v>
      </c>
      <c r="U1243" s="977" t="s">
        <v>1821</v>
      </c>
      <c r="V1243" s="634" t="s">
        <v>8058</v>
      </c>
    </row>
    <row r="1244" spans="2:22" outlineLevel="1">
      <c r="B1244" s="612" t="s">
        <v>1380</v>
      </c>
      <c r="C1244" s="612" t="s">
        <v>1429</v>
      </c>
      <c r="D1244" s="612" t="s">
        <v>1431</v>
      </c>
      <c r="E1244" s="612" t="s">
        <v>1764</v>
      </c>
      <c r="F1244" s="612" t="s">
        <v>1810</v>
      </c>
      <c r="G1244" s="612" t="s">
        <v>1535</v>
      </c>
      <c r="H1244" s="612"/>
      <c r="I1244" s="612"/>
      <c r="J1244" s="627" t="s">
        <v>1191</v>
      </c>
      <c r="K1244" s="628" t="s">
        <v>1815</v>
      </c>
      <c r="L1244" s="629" t="s">
        <v>4342</v>
      </c>
      <c r="M1244" s="630" t="s">
        <v>1382</v>
      </c>
      <c r="N1244" s="1119" t="s">
        <v>8403</v>
      </c>
      <c r="O1244" s="629" t="s">
        <v>1191</v>
      </c>
      <c r="P1244" s="629" t="s">
        <v>41</v>
      </c>
      <c r="Q1244" s="629" t="s">
        <v>1382</v>
      </c>
      <c r="R1244" s="782" t="s">
        <v>8531</v>
      </c>
      <c r="S1244" s="632" t="s">
        <v>41</v>
      </c>
      <c r="T1244" s="633" t="s">
        <v>1191</v>
      </c>
      <c r="U1244" s="977" t="s">
        <v>1191</v>
      </c>
      <c r="V1244" s="634" t="s">
        <v>1821</v>
      </c>
    </row>
    <row r="1245" spans="2:22" outlineLevel="1">
      <c r="B1245" s="612" t="s">
        <v>1380</v>
      </c>
      <c r="C1245" s="612" t="s">
        <v>1429</v>
      </c>
      <c r="D1245" s="612" t="s">
        <v>1431</v>
      </c>
      <c r="E1245" s="612" t="s">
        <v>1764</v>
      </c>
      <c r="F1245" s="612" t="s">
        <v>1810</v>
      </c>
      <c r="G1245" s="612" t="s">
        <v>1535</v>
      </c>
      <c r="H1245" s="612" t="s">
        <v>1537</v>
      </c>
      <c r="I1245" s="612"/>
      <c r="J1245" s="627" t="s">
        <v>1176</v>
      </c>
      <c r="K1245" s="628" t="s">
        <v>1816</v>
      </c>
      <c r="L1245" s="629" t="s">
        <v>4147</v>
      </c>
      <c r="M1245" s="630"/>
      <c r="N1245" s="670" t="s">
        <v>8371</v>
      </c>
      <c r="O1245" s="629" t="s">
        <v>1176</v>
      </c>
      <c r="P1245" s="642" t="s">
        <v>8389</v>
      </c>
      <c r="Q1245" s="629" t="s">
        <v>5357</v>
      </c>
      <c r="R1245" s="631" t="s">
        <v>8409</v>
      </c>
      <c r="S1245" s="632" t="s">
        <v>1330</v>
      </c>
      <c r="T1245" s="633" t="s">
        <v>1176</v>
      </c>
      <c r="U1245" s="977" t="s">
        <v>1176</v>
      </c>
      <c r="V1245" s="634" t="s">
        <v>8059</v>
      </c>
    </row>
    <row r="1246" spans="2:22" outlineLevel="1">
      <c r="B1246" s="612" t="s">
        <v>1380</v>
      </c>
      <c r="C1246" s="612" t="s">
        <v>1429</v>
      </c>
      <c r="D1246" s="612" t="s">
        <v>1431</v>
      </c>
      <c r="E1246" s="612" t="s">
        <v>1764</v>
      </c>
      <c r="F1246" s="612" t="s">
        <v>1810</v>
      </c>
      <c r="G1246" s="612" t="s">
        <v>1535</v>
      </c>
      <c r="H1246" s="612" t="s">
        <v>1537</v>
      </c>
      <c r="I1246" s="639" t="s">
        <v>1402</v>
      </c>
      <c r="J1246" s="627" t="s">
        <v>1176</v>
      </c>
      <c r="K1246" s="628" t="s">
        <v>1817</v>
      </c>
      <c r="L1246" s="629" t="s">
        <v>4987</v>
      </c>
      <c r="M1246" s="630" t="s">
        <v>1404</v>
      </c>
      <c r="N1246" s="670" t="s">
        <v>6494</v>
      </c>
      <c r="O1246" s="629" t="s">
        <v>1176</v>
      </c>
      <c r="P1246" s="629" t="s">
        <v>41</v>
      </c>
      <c r="Q1246" s="640" t="s">
        <v>1405</v>
      </c>
      <c r="R1246" s="631"/>
      <c r="S1246" s="632" t="s">
        <v>6489</v>
      </c>
      <c r="T1246" s="633" t="s">
        <v>1176</v>
      </c>
      <c r="U1246" s="977" t="s">
        <v>1176</v>
      </c>
      <c r="V1246" s="634" t="s">
        <v>8060</v>
      </c>
    </row>
    <row r="1247" spans="2:22" outlineLevel="1">
      <c r="B1247" s="612" t="s">
        <v>1380</v>
      </c>
      <c r="C1247" s="612" t="s">
        <v>1429</v>
      </c>
      <c r="D1247" s="612" t="s">
        <v>1431</v>
      </c>
      <c r="E1247" s="612" t="s">
        <v>1764</v>
      </c>
      <c r="F1247" s="612" t="s">
        <v>1561</v>
      </c>
      <c r="G1247" s="612"/>
      <c r="H1247" s="612"/>
      <c r="I1247" s="612"/>
      <c r="J1247" s="627" t="s">
        <v>1195</v>
      </c>
      <c r="K1247" s="628" t="s">
        <v>1818</v>
      </c>
      <c r="L1247" s="629" t="s">
        <v>4343</v>
      </c>
      <c r="M1247" s="630" t="s">
        <v>1382</v>
      </c>
      <c r="N1247" s="1119" t="s">
        <v>5623</v>
      </c>
      <c r="O1247" s="629" t="s">
        <v>1191</v>
      </c>
      <c r="P1247" s="629" t="s">
        <v>41</v>
      </c>
      <c r="Q1247" s="629" t="s">
        <v>1382</v>
      </c>
      <c r="R1247" s="782" t="s">
        <v>8532</v>
      </c>
      <c r="S1247" s="632" t="s">
        <v>41</v>
      </c>
      <c r="T1247" s="633" t="s">
        <v>1195</v>
      </c>
      <c r="U1247" s="977" t="s">
        <v>1821</v>
      </c>
      <c r="V1247" s="634" t="s">
        <v>1821</v>
      </c>
    </row>
    <row r="1248" spans="2:22" ht="36" outlineLevel="1">
      <c r="B1248" s="612" t="s">
        <v>1380</v>
      </c>
      <c r="C1248" s="612" t="s">
        <v>1429</v>
      </c>
      <c r="D1248" s="612" t="s">
        <v>1431</v>
      </c>
      <c r="E1248" s="612" t="s">
        <v>1764</v>
      </c>
      <c r="F1248" s="612" t="s">
        <v>1561</v>
      </c>
      <c r="G1248" s="612" t="s">
        <v>1532</v>
      </c>
      <c r="H1248" s="612"/>
      <c r="I1248" s="612"/>
      <c r="J1248" s="627" t="s">
        <v>1176</v>
      </c>
      <c r="K1248" s="628" t="s">
        <v>1819</v>
      </c>
      <c r="L1248" s="629" t="s">
        <v>4148</v>
      </c>
      <c r="M1248" s="630"/>
      <c r="N1248" s="670" t="s">
        <v>3816</v>
      </c>
      <c r="O1248" s="629" t="s">
        <v>1176</v>
      </c>
      <c r="P1248" s="635" t="s">
        <v>6014</v>
      </c>
      <c r="Q1248" s="629" t="s">
        <v>105</v>
      </c>
      <c r="R1248" s="631" t="s">
        <v>5950</v>
      </c>
      <c r="S1248" s="632" t="s">
        <v>1819</v>
      </c>
      <c r="T1248" s="633" t="s">
        <v>1176</v>
      </c>
      <c r="U1248" s="977" t="s">
        <v>1821</v>
      </c>
      <c r="V1248" s="634" t="s">
        <v>4148</v>
      </c>
    </row>
    <row r="1249" spans="2:22" ht="36" outlineLevel="1">
      <c r="B1249" s="612" t="s">
        <v>1380</v>
      </c>
      <c r="C1249" s="612" t="s">
        <v>1429</v>
      </c>
      <c r="D1249" s="612" t="s">
        <v>1431</v>
      </c>
      <c r="E1249" s="612" t="s">
        <v>1764</v>
      </c>
      <c r="F1249" s="612" t="s">
        <v>1561</v>
      </c>
      <c r="G1249" s="612" t="s">
        <v>1398</v>
      </c>
      <c r="H1249" s="612"/>
      <c r="I1249" s="612"/>
      <c r="J1249" s="627" t="s">
        <v>1176</v>
      </c>
      <c r="K1249" s="628" t="s">
        <v>1820</v>
      </c>
      <c r="L1249" s="629" t="s">
        <v>4310</v>
      </c>
      <c r="M1249" s="631" t="s">
        <v>1568</v>
      </c>
      <c r="N1249" s="1120" t="s">
        <v>5652</v>
      </c>
      <c r="O1249" s="640" t="s">
        <v>1176</v>
      </c>
      <c r="P1249" s="629" t="s">
        <v>41</v>
      </c>
      <c r="Q1249" s="640" t="s">
        <v>1824</v>
      </c>
      <c r="R1249" s="631"/>
      <c r="S1249" s="632" t="s">
        <v>41</v>
      </c>
      <c r="T1249" s="633" t="s">
        <v>1176</v>
      </c>
      <c r="U1249" s="977" t="s">
        <v>1821</v>
      </c>
      <c r="V1249" s="634" t="s">
        <v>1821</v>
      </c>
    </row>
    <row r="1250" spans="2:22" outlineLevel="1">
      <c r="B1250" s="612" t="s">
        <v>1380</v>
      </c>
      <c r="C1250" s="612" t="s">
        <v>1429</v>
      </c>
      <c r="D1250" s="612" t="s">
        <v>1431</v>
      </c>
      <c r="E1250" s="612" t="s">
        <v>1764</v>
      </c>
      <c r="F1250" s="612" t="s">
        <v>1561</v>
      </c>
      <c r="G1250" s="612" t="s">
        <v>1576</v>
      </c>
      <c r="H1250" s="612"/>
      <c r="I1250" s="612"/>
      <c r="J1250" s="627" t="s">
        <v>1191</v>
      </c>
      <c r="K1250" s="628" t="s">
        <v>1822</v>
      </c>
      <c r="L1250" s="629" t="s">
        <v>4311</v>
      </c>
      <c r="M1250" s="630"/>
      <c r="N1250" s="1120" t="s">
        <v>5624</v>
      </c>
      <c r="O1250" s="640" t="s">
        <v>1176</v>
      </c>
      <c r="P1250" s="629" t="s">
        <v>41</v>
      </c>
      <c r="Q1250" s="640" t="s">
        <v>1823</v>
      </c>
      <c r="R1250" s="631"/>
      <c r="S1250" s="632" t="s">
        <v>1822</v>
      </c>
      <c r="T1250" s="633" t="s">
        <v>1191</v>
      </c>
      <c r="U1250" s="977" t="s">
        <v>1821</v>
      </c>
      <c r="V1250" s="634" t="s">
        <v>7517</v>
      </c>
    </row>
    <row r="1251" spans="2:22" outlineLevel="1">
      <c r="B1251" s="612" t="s">
        <v>1380</v>
      </c>
      <c r="C1251" s="612" t="s">
        <v>1429</v>
      </c>
      <c r="D1251" s="612" t="s">
        <v>1431</v>
      </c>
      <c r="E1251" s="612" t="s">
        <v>1764</v>
      </c>
      <c r="F1251" s="612" t="s">
        <v>1561</v>
      </c>
      <c r="G1251" s="612"/>
      <c r="H1251" s="612"/>
      <c r="I1251" s="612"/>
      <c r="J1251" s="627" t="s">
        <v>1195</v>
      </c>
      <c r="K1251" s="628" t="s">
        <v>1818</v>
      </c>
      <c r="L1251" s="629" t="s">
        <v>4343</v>
      </c>
      <c r="M1251" s="630" t="s">
        <v>1382</v>
      </c>
      <c r="N1251" s="1119" t="s">
        <v>5619</v>
      </c>
      <c r="O1251" s="629" t="s">
        <v>1191</v>
      </c>
      <c r="P1251" s="629" t="s">
        <v>41</v>
      </c>
      <c r="Q1251" s="629" t="s">
        <v>1382</v>
      </c>
      <c r="R1251" s="782" t="s">
        <v>8022</v>
      </c>
      <c r="S1251" s="632" t="s">
        <v>41</v>
      </c>
      <c r="T1251" s="633" t="s">
        <v>1195</v>
      </c>
      <c r="U1251" s="977" t="s">
        <v>1821</v>
      </c>
      <c r="V1251" s="634" t="s">
        <v>1821</v>
      </c>
    </row>
    <row r="1252" spans="2:22" ht="48" outlineLevel="1">
      <c r="B1252" s="612" t="s">
        <v>1380</v>
      </c>
      <c r="C1252" s="612" t="s">
        <v>1429</v>
      </c>
      <c r="D1252" s="612" t="s">
        <v>1431</v>
      </c>
      <c r="E1252" s="612" t="s">
        <v>1764</v>
      </c>
      <c r="F1252" s="612" t="s">
        <v>1561</v>
      </c>
      <c r="G1252" s="612" t="s">
        <v>1532</v>
      </c>
      <c r="H1252" s="612"/>
      <c r="I1252" s="612"/>
      <c r="J1252" s="627" t="s">
        <v>1176</v>
      </c>
      <c r="K1252" s="628" t="s">
        <v>1819</v>
      </c>
      <c r="L1252" s="629" t="s">
        <v>4148</v>
      </c>
      <c r="M1252" s="630"/>
      <c r="N1252" s="670" t="s">
        <v>3824</v>
      </c>
      <c r="O1252" s="629" t="s">
        <v>1176</v>
      </c>
      <c r="P1252" s="635" t="s">
        <v>6018</v>
      </c>
      <c r="Q1252" s="629" t="s">
        <v>105</v>
      </c>
      <c r="R1252" s="631" t="s">
        <v>6049</v>
      </c>
      <c r="S1252" s="632" t="s">
        <v>1819</v>
      </c>
      <c r="T1252" s="633" t="s">
        <v>1176</v>
      </c>
      <c r="U1252" s="977" t="s">
        <v>1821</v>
      </c>
      <c r="V1252" s="634" t="s">
        <v>4148</v>
      </c>
    </row>
    <row r="1253" spans="2:22" ht="36" outlineLevel="1">
      <c r="B1253" s="612" t="s">
        <v>1380</v>
      </c>
      <c r="C1253" s="612" t="s">
        <v>1429</v>
      </c>
      <c r="D1253" s="612" t="s">
        <v>1431</v>
      </c>
      <c r="E1253" s="612" t="s">
        <v>1764</v>
      </c>
      <c r="F1253" s="612" t="s">
        <v>1561</v>
      </c>
      <c r="G1253" s="612" t="s">
        <v>1398</v>
      </c>
      <c r="H1253" s="612"/>
      <c r="I1253" s="612"/>
      <c r="J1253" s="627" t="s">
        <v>1176</v>
      </c>
      <c r="K1253" s="628" t="s">
        <v>1820</v>
      </c>
      <c r="L1253" s="629" t="s">
        <v>4310</v>
      </c>
      <c r="M1253" s="631" t="s">
        <v>1568</v>
      </c>
      <c r="N1253" s="1120" t="s">
        <v>5652</v>
      </c>
      <c r="O1253" s="640" t="s">
        <v>1176</v>
      </c>
      <c r="P1253" s="629" t="s">
        <v>41</v>
      </c>
      <c r="Q1253" s="640" t="s">
        <v>1824</v>
      </c>
      <c r="R1253" s="631"/>
      <c r="S1253" s="632" t="s">
        <v>41</v>
      </c>
      <c r="T1253" s="633" t="s">
        <v>1176</v>
      </c>
      <c r="U1253" s="977" t="s">
        <v>1821</v>
      </c>
      <c r="V1253" s="634" t="s">
        <v>1821</v>
      </c>
    </row>
    <row r="1254" spans="2:22" outlineLevel="1">
      <c r="B1254" s="612" t="s">
        <v>1380</v>
      </c>
      <c r="C1254" s="612" t="s">
        <v>1429</v>
      </c>
      <c r="D1254" s="612" t="s">
        <v>1431</v>
      </c>
      <c r="E1254" s="612" t="s">
        <v>1764</v>
      </c>
      <c r="F1254" s="612" t="s">
        <v>1561</v>
      </c>
      <c r="G1254" s="612" t="s">
        <v>1576</v>
      </c>
      <c r="H1254" s="612"/>
      <c r="I1254" s="612"/>
      <c r="J1254" s="627" t="s">
        <v>1191</v>
      </c>
      <c r="K1254" s="628" t="s">
        <v>1822</v>
      </c>
      <c r="L1254" s="629" t="s">
        <v>4311</v>
      </c>
      <c r="M1254" s="630"/>
      <c r="N1254" s="1120" t="s">
        <v>5624</v>
      </c>
      <c r="O1254" s="640" t="s">
        <v>1176</v>
      </c>
      <c r="P1254" s="629" t="s">
        <v>41</v>
      </c>
      <c r="Q1254" s="629" t="s">
        <v>8294</v>
      </c>
      <c r="R1254" s="631"/>
      <c r="S1254" s="632" t="s">
        <v>1822</v>
      </c>
      <c r="T1254" s="633" t="s">
        <v>1191</v>
      </c>
      <c r="U1254" s="977" t="s">
        <v>1821</v>
      </c>
      <c r="V1254" s="634" t="s">
        <v>7517</v>
      </c>
    </row>
    <row r="1255" spans="2:22" outlineLevel="1">
      <c r="B1255" s="612" t="s">
        <v>1380</v>
      </c>
      <c r="C1255" s="612" t="s">
        <v>1429</v>
      </c>
      <c r="D1255" s="612" t="s">
        <v>1431</v>
      </c>
      <c r="E1255" s="612" t="s">
        <v>1764</v>
      </c>
      <c r="F1255" s="612" t="s">
        <v>1830</v>
      </c>
      <c r="G1255" s="612"/>
      <c r="H1255" s="612"/>
      <c r="I1255" s="612"/>
      <c r="J1255" s="627" t="s">
        <v>1191</v>
      </c>
      <c r="K1255" s="628" t="s">
        <v>1831</v>
      </c>
      <c r="L1255" s="629" t="s">
        <v>4344</v>
      </c>
      <c r="M1255" s="630" t="s">
        <v>1382</v>
      </c>
      <c r="N1255" s="1119" t="s">
        <v>5629</v>
      </c>
      <c r="O1255" s="629" t="s">
        <v>1191</v>
      </c>
      <c r="P1255" s="629" t="s">
        <v>41</v>
      </c>
      <c r="Q1255" s="629" t="s">
        <v>1382</v>
      </c>
      <c r="R1255" s="782" t="s">
        <v>8533</v>
      </c>
      <c r="S1255" s="632" t="s">
        <v>41</v>
      </c>
      <c r="T1255" s="633" t="s">
        <v>1191</v>
      </c>
      <c r="U1255" s="977" t="s">
        <v>1821</v>
      </c>
      <c r="V1255" s="634" t="s">
        <v>1821</v>
      </c>
    </row>
    <row r="1256" spans="2:22" ht="36" outlineLevel="1">
      <c r="B1256" s="612" t="s">
        <v>1380</v>
      </c>
      <c r="C1256" s="612" t="s">
        <v>1429</v>
      </c>
      <c r="D1256" s="612" t="s">
        <v>1431</v>
      </c>
      <c r="E1256" s="612" t="s">
        <v>1764</v>
      </c>
      <c r="F1256" s="612" t="s">
        <v>1830</v>
      </c>
      <c r="G1256" s="612" t="s">
        <v>1390</v>
      </c>
      <c r="H1256" s="612"/>
      <c r="I1256" s="612"/>
      <c r="J1256" s="627" t="s">
        <v>1176</v>
      </c>
      <c r="K1256" s="628" t="s">
        <v>1832</v>
      </c>
      <c r="L1256" s="629" t="s">
        <v>4149</v>
      </c>
      <c r="M1256" s="630"/>
      <c r="N1256" s="670" t="s">
        <v>3909</v>
      </c>
      <c r="O1256" s="629" t="s">
        <v>1176</v>
      </c>
      <c r="P1256" s="666" t="s">
        <v>6015</v>
      </c>
      <c r="Q1256" s="629" t="s">
        <v>105</v>
      </c>
      <c r="R1256" s="631" t="s">
        <v>6041</v>
      </c>
      <c r="S1256" s="632" t="s">
        <v>1832</v>
      </c>
      <c r="T1256" s="633" t="s">
        <v>1176</v>
      </c>
      <c r="U1256" s="977" t="s">
        <v>1821</v>
      </c>
      <c r="V1256" s="634" t="s">
        <v>7518</v>
      </c>
    </row>
    <row r="1257" spans="2:22" ht="12.5" outlineLevel="1" thickBot="1">
      <c r="B1257" s="612" t="s">
        <v>1380</v>
      </c>
      <c r="C1257" s="612" t="s">
        <v>1429</v>
      </c>
      <c r="D1257" s="612" t="s">
        <v>1431</v>
      </c>
      <c r="E1257" s="612" t="s">
        <v>1764</v>
      </c>
      <c r="F1257" s="612" t="s">
        <v>1830</v>
      </c>
      <c r="G1257" s="612" t="s">
        <v>1398</v>
      </c>
      <c r="H1257" s="612"/>
      <c r="I1257" s="612"/>
      <c r="J1257" s="643" t="s">
        <v>1191</v>
      </c>
      <c r="K1257" s="644" t="s">
        <v>1833</v>
      </c>
      <c r="L1257" s="645" t="s">
        <v>4150</v>
      </c>
      <c r="M1257" s="646"/>
      <c r="N1257" s="1127"/>
      <c r="O1257" s="645"/>
      <c r="P1257" s="645"/>
      <c r="Q1257" s="645"/>
      <c r="R1257" s="647"/>
      <c r="S1257" s="648" t="s">
        <v>1821</v>
      </c>
      <c r="T1257" s="649" t="s">
        <v>1821</v>
      </c>
      <c r="U1257" s="984" t="s">
        <v>1821</v>
      </c>
      <c r="V1257" s="650" t="s">
        <v>1821</v>
      </c>
    </row>
    <row r="1258" spans="2:22" ht="12.5" thickTop="1">
      <c r="B1258" s="612" t="s">
        <v>1380</v>
      </c>
      <c r="C1258" s="612" t="s">
        <v>1429</v>
      </c>
      <c r="D1258" s="612" t="s">
        <v>1834</v>
      </c>
      <c r="E1258" s="612"/>
      <c r="F1258" s="612"/>
      <c r="G1258" s="612"/>
      <c r="H1258" s="612"/>
      <c r="I1258" s="612"/>
      <c r="J1258" s="620" t="s">
        <v>1176</v>
      </c>
      <c r="K1258" s="621" t="s">
        <v>1835</v>
      </c>
      <c r="L1258" s="622" t="s">
        <v>4345</v>
      </c>
      <c r="M1258" s="623" t="s">
        <v>1382</v>
      </c>
      <c r="N1258" s="1118" t="s">
        <v>5653</v>
      </c>
      <c r="O1258" s="622" t="s">
        <v>1176</v>
      </c>
      <c r="P1258" s="622" t="s">
        <v>41</v>
      </c>
      <c r="Q1258" s="622" t="s">
        <v>1382</v>
      </c>
      <c r="R1258" s="778" t="s">
        <v>8534</v>
      </c>
      <c r="S1258" s="624" t="s">
        <v>41</v>
      </c>
      <c r="T1258" s="625" t="s">
        <v>1176</v>
      </c>
      <c r="U1258" s="976" t="s">
        <v>1176</v>
      </c>
      <c r="V1258" s="626" t="s">
        <v>1821</v>
      </c>
    </row>
    <row r="1259" spans="2:22" outlineLevel="1">
      <c r="B1259" s="612" t="s">
        <v>1380</v>
      </c>
      <c r="C1259" s="612" t="s">
        <v>1429</v>
      </c>
      <c r="D1259" s="612" t="s">
        <v>1834</v>
      </c>
      <c r="E1259" s="612" t="s">
        <v>1836</v>
      </c>
      <c r="F1259" s="612"/>
      <c r="G1259" s="612"/>
      <c r="H1259" s="612"/>
      <c r="I1259" s="612"/>
      <c r="J1259" s="627" t="s">
        <v>1191</v>
      </c>
      <c r="K1259" s="628" t="s">
        <v>1837</v>
      </c>
      <c r="L1259" s="629" t="s">
        <v>4151</v>
      </c>
      <c r="M1259" s="630"/>
      <c r="N1259" s="670"/>
      <c r="O1259" s="629"/>
      <c r="P1259" s="629"/>
      <c r="Q1259" s="629"/>
      <c r="R1259" s="631"/>
      <c r="S1259" s="632" t="s">
        <v>1837</v>
      </c>
      <c r="T1259" s="633" t="s">
        <v>1191</v>
      </c>
      <c r="U1259" s="977" t="s">
        <v>1821</v>
      </c>
      <c r="V1259" s="634" t="s">
        <v>4151</v>
      </c>
    </row>
    <row r="1260" spans="2:22" outlineLevel="1">
      <c r="B1260" s="612" t="s">
        <v>1380</v>
      </c>
      <c r="C1260" s="612" t="s">
        <v>1429</v>
      </c>
      <c r="D1260" s="612" t="s">
        <v>1834</v>
      </c>
      <c r="E1260" s="612" t="s">
        <v>1838</v>
      </c>
      <c r="F1260" s="612"/>
      <c r="G1260" s="612"/>
      <c r="H1260" s="612"/>
      <c r="I1260" s="612"/>
      <c r="J1260" s="627" t="s">
        <v>1176</v>
      </c>
      <c r="K1260" s="628" t="s">
        <v>1218</v>
      </c>
      <c r="L1260" s="629" t="s">
        <v>4374</v>
      </c>
      <c r="M1260" s="630" t="s">
        <v>1382</v>
      </c>
      <c r="N1260" s="1119" t="s">
        <v>5654</v>
      </c>
      <c r="O1260" s="629" t="s">
        <v>1176</v>
      </c>
      <c r="P1260" s="629" t="s">
        <v>41</v>
      </c>
      <c r="Q1260" s="629" t="s">
        <v>1382</v>
      </c>
      <c r="R1260" s="781" t="s">
        <v>8535</v>
      </c>
      <c r="S1260" s="632" t="s">
        <v>1218</v>
      </c>
      <c r="T1260" s="633" t="s">
        <v>1176</v>
      </c>
      <c r="U1260" s="977" t="s">
        <v>1176</v>
      </c>
      <c r="V1260" s="634" t="s">
        <v>4374</v>
      </c>
    </row>
    <row r="1261" spans="2:22" outlineLevel="1">
      <c r="B1261" s="612" t="s">
        <v>1380</v>
      </c>
      <c r="C1261" s="612" t="s">
        <v>1429</v>
      </c>
      <c r="D1261" s="612" t="s">
        <v>1834</v>
      </c>
      <c r="E1261" s="612" t="s">
        <v>1838</v>
      </c>
      <c r="F1261" s="612" t="s">
        <v>1390</v>
      </c>
      <c r="G1261" s="612"/>
      <c r="H1261" s="612"/>
      <c r="I1261" s="612"/>
      <c r="J1261" s="627" t="s">
        <v>1195</v>
      </c>
      <c r="K1261" s="628" t="s">
        <v>1839</v>
      </c>
      <c r="L1261" s="629" t="s">
        <v>4152</v>
      </c>
      <c r="M1261" s="630"/>
      <c r="N1261" s="670"/>
      <c r="O1261" s="629"/>
      <c r="P1261" s="629"/>
      <c r="Q1261" s="629"/>
      <c r="R1261" s="631"/>
      <c r="S1261" s="632" t="s">
        <v>41</v>
      </c>
      <c r="T1261" s="633" t="s">
        <v>1195</v>
      </c>
      <c r="U1261" s="977" t="s">
        <v>1821</v>
      </c>
      <c r="V1261" s="634" t="s">
        <v>1821</v>
      </c>
    </row>
    <row r="1262" spans="2:22" ht="48" outlineLevel="1">
      <c r="B1262" s="612" t="s">
        <v>1380</v>
      </c>
      <c r="C1262" s="612" t="s">
        <v>1429</v>
      </c>
      <c r="D1262" s="612" t="s">
        <v>1834</v>
      </c>
      <c r="E1262" s="612" t="s">
        <v>1838</v>
      </c>
      <c r="F1262" s="612" t="s">
        <v>1450</v>
      </c>
      <c r="G1262" s="612"/>
      <c r="H1262" s="612"/>
      <c r="I1262" s="612"/>
      <c r="J1262" s="627" t="s">
        <v>1195</v>
      </c>
      <c r="K1262" s="628" t="s">
        <v>1840</v>
      </c>
      <c r="L1262" s="629" t="s">
        <v>4312</v>
      </c>
      <c r="M1262" s="630"/>
      <c r="N1262" s="670" t="s">
        <v>3685</v>
      </c>
      <c r="O1262" s="629" t="s">
        <v>1176</v>
      </c>
      <c r="P1262" s="637" t="s">
        <v>2771</v>
      </c>
      <c r="Q1262" s="629" t="s">
        <v>105</v>
      </c>
      <c r="R1262" s="631" t="s">
        <v>7978</v>
      </c>
      <c r="S1262" s="632" t="s">
        <v>1839</v>
      </c>
      <c r="T1262" s="633" t="s">
        <v>1195</v>
      </c>
      <c r="U1262" s="977"/>
      <c r="V1262" s="634" t="s">
        <v>7648</v>
      </c>
    </row>
    <row r="1263" spans="2:22" ht="24" outlineLevel="1">
      <c r="B1263" s="612" t="s">
        <v>1380</v>
      </c>
      <c r="C1263" s="612" t="s">
        <v>1429</v>
      </c>
      <c r="D1263" s="612" t="s">
        <v>1834</v>
      </c>
      <c r="E1263" s="612" t="s">
        <v>1838</v>
      </c>
      <c r="F1263" s="612" t="s">
        <v>1450</v>
      </c>
      <c r="G1263" s="639" t="s">
        <v>1452</v>
      </c>
      <c r="H1263" s="612"/>
      <c r="I1263" s="612"/>
      <c r="J1263" s="627" t="s">
        <v>1176</v>
      </c>
      <c r="K1263" s="628" t="s">
        <v>1841</v>
      </c>
      <c r="L1263" s="629" t="s">
        <v>4424</v>
      </c>
      <c r="M1263" s="630" t="s">
        <v>1454</v>
      </c>
      <c r="N1263" s="1120" t="s">
        <v>5665</v>
      </c>
      <c r="O1263" s="667" t="s">
        <v>1176</v>
      </c>
      <c r="P1263" s="637" t="s">
        <v>2772</v>
      </c>
      <c r="Q1263" s="667" t="s">
        <v>5752</v>
      </c>
      <c r="R1263" s="631"/>
      <c r="S1263" s="632" t="s">
        <v>1841</v>
      </c>
      <c r="T1263" s="633" t="s">
        <v>1176</v>
      </c>
      <c r="U1263" s="977"/>
      <c r="V1263" s="634" t="s">
        <v>7649</v>
      </c>
    </row>
    <row r="1264" spans="2:22" ht="60" outlineLevel="1">
      <c r="B1264" s="612" t="s">
        <v>1380</v>
      </c>
      <c r="C1264" s="612" t="s">
        <v>1429</v>
      </c>
      <c r="D1264" s="612" t="s">
        <v>1834</v>
      </c>
      <c r="E1264" s="612" t="s">
        <v>1838</v>
      </c>
      <c r="F1264" s="612" t="s">
        <v>1450</v>
      </c>
      <c r="G1264" s="612"/>
      <c r="H1264" s="612"/>
      <c r="I1264" s="612"/>
      <c r="J1264" s="627" t="s">
        <v>1195</v>
      </c>
      <c r="K1264" s="628" t="s">
        <v>1840</v>
      </c>
      <c r="L1264" s="629" t="s">
        <v>4312</v>
      </c>
      <c r="M1264" s="630"/>
      <c r="N1264" s="670" t="s">
        <v>3752</v>
      </c>
      <c r="O1264" s="629" t="s">
        <v>1191</v>
      </c>
      <c r="P1264" s="642" t="s">
        <v>2840</v>
      </c>
      <c r="Q1264" s="629" t="s">
        <v>1134</v>
      </c>
      <c r="R1264" s="631" t="s">
        <v>6042</v>
      </c>
      <c r="S1264" s="632" t="s">
        <v>1220</v>
      </c>
      <c r="T1264" s="633" t="s">
        <v>1195</v>
      </c>
      <c r="U1264" s="977" t="s">
        <v>1195</v>
      </c>
      <c r="V1264" s="634" t="s">
        <v>7650</v>
      </c>
    </row>
    <row r="1265" spans="2:22" outlineLevel="1">
      <c r="B1265" s="612" t="s">
        <v>1380</v>
      </c>
      <c r="C1265" s="612" t="s">
        <v>1429</v>
      </c>
      <c r="D1265" s="612" t="s">
        <v>1834</v>
      </c>
      <c r="E1265" s="612" t="s">
        <v>1838</v>
      </c>
      <c r="F1265" s="612" t="s">
        <v>1450</v>
      </c>
      <c r="G1265" s="639" t="s">
        <v>1452</v>
      </c>
      <c r="H1265" s="612"/>
      <c r="I1265" s="612"/>
      <c r="J1265" s="627" t="s">
        <v>1176</v>
      </c>
      <c r="K1265" s="628" t="s">
        <v>1841</v>
      </c>
      <c r="L1265" s="629" t="s">
        <v>4424</v>
      </c>
      <c r="M1265" s="630" t="s">
        <v>1454</v>
      </c>
      <c r="N1265" s="1120" t="s">
        <v>5663</v>
      </c>
      <c r="O1265" s="667" t="s">
        <v>1176</v>
      </c>
      <c r="P1265" s="629" t="s">
        <v>41</v>
      </c>
      <c r="Q1265" s="640" t="s">
        <v>5755</v>
      </c>
      <c r="R1265" s="641"/>
      <c r="S1265" s="632" t="s">
        <v>1222</v>
      </c>
      <c r="T1265" s="633" t="s">
        <v>1176</v>
      </c>
      <c r="U1265" s="977" t="s">
        <v>1176</v>
      </c>
      <c r="V1265" s="634" t="s">
        <v>7651</v>
      </c>
    </row>
    <row r="1266" spans="2:22" outlineLevel="1">
      <c r="B1266" s="612" t="s">
        <v>1380</v>
      </c>
      <c r="C1266" s="612" t="s">
        <v>1429</v>
      </c>
      <c r="D1266" s="612" t="s">
        <v>1834</v>
      </c>
      <c r="E1266" s="612" t="s">
        <v>1838</v>
      </c>
      <c r="F1266" s="612" t="s">
        <v>1396</v>
      </c>
      <c r="G1266" s="612"/>
      <c r="H1266" s="612"/>
      <c r="I1266" s="612"/>
      <c r="J1266" s="627" t="s">
        <v>1176</v>
      </c>
      <c r="K1266" s="628" t="s">
        <v>1842</v>
      </c>
      <c r="L1266" s="629" t="s">
        <v>4153</v>
      </c>
      <c r="M1266" s="630"/>
      <c r="N1266" s="670" t="s">
        <v>5334</v>
      </c>
      <c r="O1266" s="629" t="s">
        <v>1176</v>
      </c>
      <c r="P1266" s="637" t="s">
        <v>2759</v>
      </c>
      <c r="Q1266" s="629" t="s">
        <v>179</v>
      </c>
      <c r="R1266" s="631"/>
      <c r="S1266" s="632" t="s">
        <v>1842</v>
      </c>
      <c r="T1266" s="633" t="s">
        <v>1176</v>
      </c>
      <c r="U1266" s="977" t="s">
        <v>1821</v>
      </c>
      <c r="V1266" s="634" t="s">
        <v>7646</v>
      </c>
    </row>
    <row r="1267" spans="2:22" outlineLevel="1">
      <c r="B1267" s="612" t="s">
        <v>1380</v>
      </c>
      <c r="C1267" s="612" t="s">
        <v>1429</v>
      </c>
      <c r="D1267" s="612" t="s">
        <v>1834</v>
      </c>
      <c r="E1267" s="612" t="s">
        <v>1838</v>
      </c>
      <c r="F1267" s="612" t="s">
        <v>1650</v>
      </c>
      <c r="G1267" s="612"/>
      <c r="H1267" s="612"/>
      <c r="I1267" s="612"/>
      <c r="J1267" s="627" t="s">
        <v>1191</v>
      </c>
      <c r="K1267" s="628" t="s">
        <v>1843</v>
      </c>
      <c r="L1267" s="629" t="s">
        <v>4449</v>
      </c>
      <c r="M1267" s="630" t="s">
        <v>1652</v>
      </c>
      <c r="N1267" s="670"/>
      <c r="O1267" s="629"/>
      <c r="P1267" s="629"/>
      <c r="Q1267" s="629"/>
      <c r="R1267" s="631"/>
      <c r="S1267" s="632" t="s">
        <v>1821</v>
      </c>
      <c r="T1267" s="633" t="s">
        <v>1821</v>
      </c>
      <c r="U1267" s="977" t="s">
        <v>1821</v>
      </c>
      <c r="V1267" s="634" t="s">
        <v>1821</v>
      </c>
    </row>
    <row r="1268" spans="2:22" ht="36" outlineLevel="1">
      <c r="B1268" s="612" t="s">
        <v>1380</v>
      </c>
      <c r="C1268" s="612" t="s">
        <v>1429</v>
      </c>
      <c r="D1268" s="612" t="s">
        <v>1834</v>
      </c>
      <c r="E1268" s="612" t="s">
        <v>1838</v>
      </c>
      <c r="F1268" s="612" t="s">
        <v>1463</v>
      </c>
      <c r="G1268" s="612"/>
      <c r="H1268" s="612"/>
      <c r="I1268" s="612"/>
      <c r="J1268" s="627" t="s">
        <v>1191</v>
      </c>
      <c r="K1268" s="628" t="s">
        <v>1844</v>
      </c>
      <c r="L1268" s="629" t="s">
        <v>4154</v>
      </c>
      <c r="M1268" s="630"/>
      <c r="N1268" s="670" t="s">
        <v>5335</v>
      </c>
      <c r="O1268" s="629" t="s">
        <v>1176</v>
      </c>
      <c r="P1268" s="637" t="s">
        <v>2760</v>
      </c>
      <c r="Q1268" s="629" t="s">
        <v>1133</v>
      </c>
      <c r="R1268" s="631" t="s">
        <v>6043</v>
      </c>
      <c r="S1268" s="632" t="s">
        <v>1844</v>
      </c>
      <c r="T1268" s="633" t="s">
        <v>1191</v>
      </c>
      <c r="U1268" s="977" t="s">
        <v>1821</v>
      </c>
      <c r="V1268" s="634" t="s">
        <v>7658</v>
      </c>
    </row>
    <row r="1269" spans="2:22" outlineLevel="1">
      <c r="B1269" s="612" t="s">
        <v>1380</v>
      </c>
      <c r="C1269" s="612" t="s">
        <v>1429</v>
      </c>
      <c r="D1269" s="612" t="s">
        <v>1834</v>
      </c>
      <c r="E1269" s="612" t="s">
        <v>1838</v>
      </c>
      <c r="F1269" s="612" t="s">
        <v>1653</v>
      </c>
      <c r="G1269" s="612"/>
      <c r="H1269" s="612"/>
      <c r="I1269" s="612"/>
      <c r="J1269" s="627" t="s">
        <v>1191</v>
      </c>
      <c r="K1269" s="628" t="s">
        <v>1845</v>
      </c>
      <c r="L1269" s="629" t="s">
        <v>4403</v>
      </c>
      <c r="M1269" s="630" t="s">
        <v>1382</v>
      </c>
      <c r="N1269" s="1119" t="s">
        <v>5655</v>
      </c>
      <c r="O1269" s="629" t="s">
        <v>1191</v>
      </c>
      <c r="P1269" s="629" t="s">
        <v>41</v>
      </c>
      <c r="Q1269" s="629" t="s">
        <v>1382</v>
      </c>
      <c r="R1269" s="782" t="s">
        <v>8536</v>
      </c>
      <c r="S1269" s="632" t="s">
        <v>41</v>
      </c>
      <c r="T1269" s="633" t="s">
        <v>1191</v>
      </c>
      <c r="U1269" s="977" t="s">
        <v>1191</v>
      </c>
      <c r="V1269" s="634" t="s">
        <v>1821</v>
      </c>
    </row>
    <row r="1270" spans="2:22" ht="24" outlineLevel="1">
      <c r="B1270" s="612" t="s">
        <v>1380</v>
      </c>
      <c r="C1270" s="612" t="s">
        <v>1429</v>
      </c>
      <c r="D1270" s="612" t="s">
        <v>1834</v>
      </c>
      <c r="E1270" s="612" t="s">
        <v>1838</v>
      </c>
      <c r="F1270" s="612" t="s">
        <v>1653</v>
      </c>
      <c r="G1270" s="612" t="s">
        <v>1390</v>
      </c>
      <c r="H1270" s="612"/>
      <c r="I1270" s="612"/>
      <c r="J1270" s="627" t="s">
        <v>1191</v>
      </c>
      <c r="K1270" s="628" t="s">
        <v>1225</v>
      </c>
      <c r="L1270" s="629" t="s">
        <v>4155</v>
      </c>
      <c r="M1270" s="630"/>
      <c r="N1270" s="670" t="s">
        <v>3694</v>
      </c>
      <c r="O1270" s="629" t="s">
        <v>1191</v>
      </c>
      <c r="P1270" s="642" t="s">
        <v>2773</v>
      </c>
      <c r="Q1270" s="640" t="s">
        <v>1134</v>
      </c>
      <c r="R1270" s="631" t="s">
        <v>6044</v>
      </c>
      <c r="S1270" s="632" t="s">
        <v>1225</v>
      </c>
      <c r="T1270" s="633" t="s">
        <v>1191</v>
      </c>
      <c r="U1270" s="977" t="s">
        <v>1191</v>
      </c>
      <c r="V1270" s="634" t="s">
        <v>7652</v>
      </c>
    </row>
    <row r="1271" spans="2:22" outlineLevel="1">
      <c r="B1271" s="612" t="s">
        <v>1380</v>
      </c>
      <c r="C1271" s="612" t="s">
        <v>1429</v>
      </c>
      <c r="D1271" s="612" t="s">
        <v>1834</v>
      </c>
      <c r="E1271" s="612" t="s">
        <v>1838</v>
      </c>
      <c r="F1271" s="612" t="s">
        <v>1653</v>
      </c>
      <c r="G1271" s="612" t="s">
        <v>1390</v>
      </c>
      <c r="H1271" s="639" t="s">
        <v>1452</v>
      </c>
      <c r="I1271" s="612"/>
      <c r="J1271" s="627" t="s">
        <v>1191</v>
      </c>
      <c r="K1271" s="628" t="s">
        <v>1229</v>
      </c>
      <c r="L1271" s="629" t="s">
        <v>4421</v>
      </c>
      <c r="M1271" s="630" t="s">
        <v>1454</v>
      </c>
      <c r="N1271" s="670" t="s">
        <v>5664</v>
      </c>
      <c r="O1271" s="629" t="s">
        <v>1176</v>
      </c>
      <c r="P1271" s="629" t="s">
        <v>41</v>
      </c>
      <c r="Q1271" s="640" t="s">
        <v>1846</v>
      </c>
      <c r="R1271" s="641"/>
      <c r="S1271" s="632" t="s">
        <v>1229</v>
      </c>
      <c r="T1271" s="633" t="s">
        <v>1191</v>
      </c>
      <c r="U1271" s="977" t="s">
        <v>1191</v>
      </c>
      <c r="V1271" s="634" t="s">
        <v>7653</v>
      </c>
    </row>
    <row r="1272" spans="2:22" outlineLevel="1">
      <c r="B1272" s="612" t="s">
        <v>1380</v>
      </c>
      <c r="C1272" s="612" t="s">
        <v>1429</v>
      </c>
      <c r="D1272" s="612" t="s">
        <v>1834</v>
      </c>
      <c r="E1272" s="612" t="s">
        <v>1838</v>
      </c>
      <c r="F1272" s="612" t="s">
        <v>1653</v>
      </c>
      <c r="G1272" s="612" t="s">
        <v>1657</v>
      </c>
      <c r="H1272" s="612"/>
      <c r="I1272" s="612"/>
      <c r="J1272" s="627" t="s">
        <v>1191</v>
      </c>
      <c r="K1272" s="628" t="s">
        <v>1847</v>
      </c>
      <c r="L1272" s="629" t="s">
        <v>4454</v>
      </c>
      <c r="M1272" s="630"/>
      <c r="N1272" s="670" t="s">
        <v>3693</v>
      </c>
      <c r="O1272" s="629" t="s">
        <v>1176</v>
      </c>
      <c r="P1272" s="637" t="s">
        <v>2774</v>
      </c>
      <c r="Q1272" s="629" t="s">
        <v>105</v>
      </c>
      <c r="R1272" s="631"/>
      <c r="S1272" s="632" t="s">
        <v>1847</v>
      </c>
      <c r="T1272" s="633" t="s">
        <v>1191</v>
      </c>
      <c r="U1272" s="977" t="s">
        <v>1821</v>
      </c>
      <c r="V1272" s="634" t="s">
        <v>7647</v>
      </c>
    </row>
    <row r="1273" spans="2:22" outlineLevel="1">
      <c r="B1273" s="612" t="s">
        <v>1380</v>
      </c>
      <c r="C1273" s="612" t="s">
        <v>1429</v>
      </c>
      <c r="D1273" s="612" t="s">
        <v>1834</v>
      </c>
      <c r="E1273" s="612" t="s">
        <v>1838</v>
      </c>
      <c r="F1273" s="612" t="s">
        <v>1653</v>
      </c>
      <c r="G1273" s="612" t="s">
        <v>1677</v>
      </c>
      <c r="H1273" s="612"/>
      <c r="I1273" s="612"/>
      <c r="J1273" s="627" t="s">
        <v>1191</v>
      </c>
      <c r="K1273" s="628" t="s">
        <v>1848</v>
      </c>
      <c r="L1273" s="629" t="s">
        <v>4313</v>
      </c>
      <c r="M1273" s="630" t="s">
        <v>1382</v>
      </c>
      <c r="N1273" s="670"/>
      <c r="O1273" s="629"/>
      <c r="P1273" s="629"/>
      <c r="Q1273" s="629"/>
      <c r="R1273" s="631"/>
      <c r="S1273" s="632" t="s">
        <v>1821</v>
      </c>
      <c r="T1273" s="633" t="s">
        <v>1821</v>
      </c>
      <c r="U1273" s="977" t="s">
        <v>1821</v>
      </c>
      <c r="V1273" s="634" t="s">
        <v>1821</v>
      </c>
    </row>
    <row r="1274" spans="2:22" outlineLevel="1">
      <c r="B1274" s="612" t="s">
        <v>1380</v>
      </c>
      <c r="C1274" s="612" t="s">
        <v>1429</v>
      </c>
      <c r="D1274" s="612" t="s">
        <v>1834</v>
      </c>
      <c r="E1274" s="612" t="s">
        <v>1838</v>
      </c>
      <c r="F1274" s="612" t="s">
        <v>1653</v>
      </c>
      <c r="G1274" s="612" t="s">
        <v>1677</v>
      </c>
      <c r="H1274" s="612" t="s">
        <v>1679</v>
      </c>
      <c r="I1274" s="612"/>
      <c r="J1274" s="627" t="s">
        <v>1191</v>
      </c>
      <c r="K1274" s="628" t="s">
        <v>1849</v>
      </c>
      <c r="L1274" s="629" t="s">
        <v>4404</v>
      </c>
      <c r="M1274" s="630"/>
      <c r="N1274" s="670"/>
      <c r="O1274" s="629"/>
      <c r="P1274" s="629"/>
      <c r="Q1274" s="629"/>
      <c r="R1274" s="631"/>
      <c r="S1274" s="632" t="s">
        <v>1821</v>
      </c>
      <c r="T1274" s="633" t="s">
        <v>1821</v>
      </c>
      <c r="U1274" s="977" t="s">
        <v>1821</v>
      </c>
      <c r="V1274" s="634" t="s">
        <v>1821</v>
      </c>
    </row>
    <row r="1275" spans="2:22" outlineLevel="1">
      <c r="B1275" s="612" t="s">
        <v>1380</v>
      </c>
      <c r="C1275" s="612" t="s">
        <v>1429</v>
      </c>
      <c r="D1275" s="612" t="s">
        <v>1834</v>
      </c>
      <c r="E1275" s="612" t="s">
        <v>1838</v>
      </c>
      <c r="F1275" s="612" t="s">
        <v>1653</v>
      </c>
      <c r="G1275" s="612" t="s">
        <v>1677</v>
      </c>
      <c r="H1275" s="612" t="s">
        <v>1681</v>
      </c>
      <c r="I1275" s="612"/>
      <c r="J1275" s="627" t="s">
        <v>1191</v>
      </c>
      <c r="K1275" s="628" t="s">
        <v>1850</v>
      </c>
      <c r="L1275" s="629" t="s">
        <v>4405</v>
      </c>
      <c r="M1275" s="630"/>
      <c r="N1275" s="670"/>
      <c r="O1275" s="629"/>
      <c r="P1275" s="629"/>
      <c r="Q1275" s="629"/>
      <c r="R1275" s="631"/>
      <c r="S1275" s="632" t="s">
        <v>1821</v>
      </c>
      <c r="T1275" s="633" t="s">
        <v>1821</v>
      </c>
      <c r="U1275" s="977" t="s">
        <v>1821</v>
      </c>
      <c r="V1275" s="634" t="s">
        <v>1821</v>
      </c>
    </row>
    <row r="1276" spans="2:22" outlineLevel="1">
      <c r="B1276" s="612" t="s">
        <v>1380</v>
      </c>
      <c r="C1276" s="612" t="s">
        <v>1429</v>
      </c>
      <c r="D1276" s="612" t="s">
        <v>1834</v>
      </c>
      <c r="E1276" s="612" t="s">
        <v>1838</v>
      </c>
      <c r="F1276" s="612" t="s">
        <v>1653</v>
      </c>
      <c r="G1276" s="612" t="s">
        <v>1677</v>
      </c>
      <c r="H1276" s="612" t="s">
        <v>1683</v>
      </c>
      <c r="I1276" s="612"/>
      <c r="J1276" s="627" t="s">
        <v>1191</v>
      </c>
      <c r="K1276" s="628" t="s">
        <v>1851</v>
      </c>
      <c r="L1276" s="629" t="s">
        <v>4406</v>
      </c>
      <c r="M1276" s="630"/>
      <c r="N1276" s="670"/>
      <c r="O1276" s="629"/>
      <c r="P1276" s="629"/>
      <c r="Q1276" s="629"/>
      <c r="R1276" s="631"/>
      <c r="S1276" s="632" t="s">
        <v>1821</v>
      </c>
      <c r="T1276" s="633" t="s">
        <v>1821</v>
      </c>
      <c r="U1276" s="977" t="s">
        <v>1821</v>
      </c>
      <c r="V1276" s="634" t="s">
        <v>1821</v>
      </c>
    </row>
    <row r="1277" spans="2:22" outlineLevel="1">
      <c r="B1277" s="612" t="s">
        <v>1380</v>
      </c>
      <c r="C1277" s="612" t="s">
        <v>1429</v>
      </c>
      <c r="D1277" s="612" t="s">
        <v>1834</v>
      </c>
      <c r="E1277" s="612" t="s">
        <v>1838</v>
      </c>
      <c r="F1277" s="612" t="s">
        <v>1653</v>
      </c>
      <c r="G1277" s="612" t="s">
        <v>1677</v>
      </c>
      <c r="H1277" s="612" t="s">
        <v>1685</v>
      </c>
      <c r="I1277" s="612"/>
      <c r="J1277" s="627" t="s">
        <v>1191</v>
      </c>
      <c r="K1277" s="628" t="s">
        <v>1852</v>
      </c>
      <c r="L1277" s="629" t="s">
        <v>4407</v>
      </c>
      <c r="M1277" s="630"/>
      <c r="N1277" s="670"/>
      <c r="O1277" s="629"/>
      <c r="P1277" s="629"/>
      <c r="Q1277" s="629"/>
      <c r="R1277" s="631"/>
      <c r="S1277" s="632" t="s">
        <v>1821</v>
      </c>
      <c r="T1277" s="633" t="s">
        <v>1821</v>
      </c>
      <c r="U1277" s="977" t="s">
        <v>1821</v>
      </c>
      <c r="V1277" s="634" t="s">
        <v>1821</v>
      </c>
    </row>
    <row r="1278" spans="2:22" outlineLevel="1">
      <c r="B1278" s="612" t="s">
        <v>1380</v>
      </c>
      <c r="C1278" s="612" t="s">
        <v>1429</v>
      </c>
      <c r="D1278" s="612" t="s">
        <v>1834</v>
      </c>
      <c r="E1278" s="612" t="s">
        <v>1838</v>
      </c>
      <c r="F1278" s="612" t="s">
        <v>1653</v>
      </c>
      <c r="G1278" s="612" t="s">
        <v>1677</v>
      </c>
      <c r="H1278" s="612" t="s">
        <v>1687</v>
      </c>
      <c r="I1278" s="612"/>
      <c r="J1278" s="627" t="s">
        <v>1191</v>
      </c>
      <c r="K1278" s="628" t="s">
        <v>1853</v>
      </c>
      <c r="L1278" s="629" t="s">
        <v>4408</v>
      </c>
      <c r="M1278" s="630"/>
      <c r="N1278" s="670"/>
      <c r="O1278" s="629"/>
      <c r="P1278" s="629"/>
      <c r="Q1278" s="629"/>
      <c r="R1278" s="631"/>
      <c r="S1278" s="632" t="s">
        <v>1821</v>
      </c>
      <c r="T1278" s="633" t="s">
        <v>1821</v>
      </c>
      <c r="U1278" s="977" t="s">
        <v>1821</v>
      </c>
      <c r="V1278" s="634" t="s">
        <v>1821</v>
      </c>
    </row>
    <row r="1279" spans="2:22" outlineLevel="1">
      <c r="B1279" s="612" t="s">
        <v>1380</v>
      </c>
      <c r="C1279" s="612" t="s">
        <v>1429</v>
      </c>
      <c r="D1279" s="612" t="s">
        <v>1834</v>
      </c>
      <c r="E1279" s="612" t="s">
        <v>1838</v>
      </c>
      <c r="F1279" s="612" t="s">
        <v>1653</v>
      </c>
      <c r="G1279" s="612" t="s">
        <v>1677</v>
      </c>
      <c r="H1279" s="612" t="s">
        <v>1689</v>
      </c>
      <c r="I1279" s="612"/>
      <c r="J1279" s="627" t="s">
        <v>1176</v>
      </c>
      <c r="K1279" s="628" t="s">
        <v>1854</v>
      </c>
      <c r="L1279" s="629" t="s">
        <v>4409</v>
      </c>
      <c r="M1279" s="630" t="s">
        <v>1515</v>
      </c>
      <c r="N1279" s="670"/>
      <c r="O1279" s="629"/>
      <c r="P1279" s="629"/>
      <c r="Q1279" s="629"/>
      <c r="R1279" s="631"/>
      <c r="S1279" s="632" t="s">
        <v>1821</v>
      </c>
      <c r="T1279" s="633" t="s">
        <v>1821</v>
      </c>
      <c r="U1279" s="977" t="s">
        <v>1821</v>
      </c>
      <c r="V1279" s="634" t="s">
        <v>1821</v>
      </c>
    </row>
    <row r="1280" spans="2:22" outlineLevel="1">
      <c r="B1280" s="612" t="s">
        <v>1380</v>
      </c>
      <c r="C1280" s="612" t="s">
        <v>1429</v>
      </c>
      <c r="D1280" s="612" t="s">
        <v>1834</v>
      </c>
      <c r="E1280" s="612" t="s">
        <v>1838</v>
      </c>
      <c r="F1280" s="612" t="s">
        <v>1653</v>
      </c>
      <c r="G1280" s="612" t="s">
        <v>1677</v>
      </c>
      <c r="H1280" s="612" t="s">
        <v>1691</v>
      </c>
      <c r="I1280" s="612"/>
      <c r="J1280" s="627" t="s">
        <v>1191</v>
      </c>
      <c r="K1280" s="628" t="s">
        <v>1855</v>
      </c>
      <c r="L1280" s="629" t="s">
        <v>4410</v>
      </c>
      <c r="M1280" s="630"/>
      <c r="N1280" s="670"/>
      <c r="O1280" s="629"/>
      <c r="P1280" s="629"/>
      <c r="Q1280" s="629"/>
      <c r="R1280" s="631"/>
      <c r="S1280" s="632" t="s">
        <v>1821</v>
      </c>
      <c r="T1280" s="633" t="s">
        <v>1821</v>
      </c>
      <c r="U1280" s="977" t="s">
        <v>1821</v>
      </c>
      <c r="V1280" s="634" t="s">
        <v>1821</v>
      </c>
    </row>
    <row r="1281" spans="2:22" outlineLevel="1">
      <c r="B1281" s="612" t="s">
        <v>1380</v>
      </c>
      <c r="C1281" s="612" t="s">
        <v>1429</v>
      </c>
      <c r="D1281" s="612" t="s">
        <v>1834</v>
      </c>
      <c r="E1281" s="612" t="s">
        <v>1838</v>
      </c>
      <c r="F1281" s="612" t="s">
        <v>1659</v>
      </c>
      <c r="G1281" s="612"/>
      <c r="H1281" s="612"/>
      <c r="I1281" s="612"/>
      <c r="J1281" s="627" t="s">
        <v>1195</v>
      </c>
      <c r="K1281" s="628" t="s">
        <v>1856</v>
      </c>
      <c r="L1281" s="629" t="s">
        <v>4156</v>
      </c>
      <c r="M1281" s="630" t="s">
        <v>1382</v>
      </c>
      <c r="N1281" s="1119"/>
      <c r="O1281" s="629"/>
      <c r="P1281" s="629"/>
      <c r="Q1281" s="629"/>
      <c r="R1281" s="782"/>
      <c r="S1281" s="632" t="s">
        <v>1856</v>
      </c>
      <c r="T1281" s="633" t="s">
        <v>1195</v>
      </c>
      <c r="U1281" s="977" t="s">
        <v>1821</v>
      </c>
      <c r="V1281" s="634" t="s">
        <v>7644</v>
      </c>
    </row>
    <row r="1282" spans="2:22" outlineLevel="1">
      <c r="B1282" s="612" t="s">
        <v>1380</v>
      </c>
      <c r="C1282" s="612" t="s">
        <v>1429</v>
      </c>
      <c r="D1282" s="612" t="s">
        <v>1834</v>
      </c>
      <c r="E1282" s="612" t="s">
        <v>1838</v>
      </c>
      <c r="F1282" s="612" t="s">
        <v>1659</v>
      </c>
      <c r="G1282" s="612" t="s">
        <v>1661</v>
      </c>
      <c r="H1282" s="612"/>
      <c r="I1282" s="612"/>
      <c r="J1282" s="627" t="s">
        <v>1191</v>
      </c>
      <c r="K1282" s="628" t="s">
        <v>1857</v>
      </c>
      <c r="L1282" s="629" t="s">
        <v>4562</v>
      </c>
      <c r="M1282" s="630"/>
      <c r="N1282" s="670"/>
      <c r="O1282" s="629"/>
      <c r="P1282" s="635"/>
      <c r="Q1282" s="638"/>
      <c r="R1282" s="631"/>
      <c r="S1282" s="632" t="s">
        <v>1857</v>
      </c>
      <c r="T1282" s="633" t="s">
        <v>1191</v>
      </c>
      <c r="U1282" s="977" t="s">
        <v>1821</v>
      </c>
      <c r="V1282" s="634" t="s">
        <v>7667</v>
      </c>
    </row>
    <row r="1283" spans="2:22" outlineLevel="1">
      <c r="B1283" s="612" t="s">
        <v>1380</v>
      </c>
      <c r="C1283" s="612" t="s">
        <v>1429</v>
      </c>
      <c r="D1283" s="612" t="s">
        <v>1834</v>
      </c>
      <c r="E1283" s="612" t="s">
        <v>1838</v>
      </c>
      <c r="F1283" s="612" t="s">
        <v>1659</v>
      </c>
      <c r="G1283" s="612" t="s">
        <v>1663</v>
      </c>
      <c r="H1283" s="612"/>
      <c r="I1283" s="612"/>
      <c r="J1283" s="627" t="s">
        <v>1191</v>
      </c>
      <c r="K1283" s="628" t="s">
        <v>1858</v>
      </c>
      <c r="L1283" s="629" t="s">
        <v>4411</v>
      </c>
      <c r="M1283" s="630"/>
      <c r="N1283" s="670"/>
      <c r="O1283" s="629"/>
      <c r="P1283" s="635"/>
      <c r="Q1283" s="629"/>
      <c r="R1283" s="631"/>
      <c r="S1283" s="632" t="s">
        <v>41</v>
      </c>
      <c r="T1283" s="633" t="s">
        <v>1191</v>
      </c>
      <c r="U1283" s="977" t="s">
        <v>1821</v>
      </c>
      <c r="V1283" s="634" t="s">
        <v>1821</v>
      </c>
    </row>
    <row r="1284" spans="2:22" outlineLevel="1">
      <c r="B1284" s="612" t="s">
        <v>1380</v>
      </c>
      <c r="C1284" s="612" t="s">
        <v>1429</v>
      </c>
      <c r="D1284" s="612" t="s">
        <v>1834</v>
      </c>
      <c r="E1284" s="612" t="s">
        <v>1838</v>
      </c>
      <c r="F1284" s="612" t="s">
        <v>1659</v>
      </c>
      <c r="G1284" s="612" t="s">
        <v>1398</v>
      </c>
      <c r="H1284" s="612"/>
      <c r="I1284" s="612"/>
      <c r="J1284" s="627" t="s">
        <v>1191</v>
      </c>
      <c r="K1284" s="628" t="s">
        <v>1859</v>
      </c>
      <c r="L1284" s="629" t="s">
        <v>4412</v>
      </c>
      <c r="M1284" s="630" t="s">
        <v>1666</v>
      </c>
      <c r="N1284" s="670"/>
      <c r="O1284" s="629"/>
      <c r="P1284" s="629"/>
      <c r="Q1284" s="629"/>
      <c r="R1284" s="631"/>
      <c r="S1284" s="632" t="s">
        <v>1821</v>
      </c>
      <c r="T1284" s="633" t="s">
        <v>1821</v>
      </c>
      <c r="U1284" s="977" t="s">
        <v>1821</v>
      </c>
      <c r="V1284" s="634" t="s">
        <v>1821</v>
      </c>
    </row>
    <row r="1285" spans="2:22" outlineLevel="1">
      <c r="B1285" s="612" t="s">
        <v>1380</v>
      </c>
      <c r="C1285" s="612" t="s">
        <v>1429</v>
      </c>
      <c r="D1285" s="612" t="s">
        <v>1834</v>
      </c>
      <c r="E1285" s="612" t="s">
        <v>1838</v>
      </c>
      <c r="F1285" s="612" t="s">
        <v>1659</v>
      </c>
      <c r="G1285" s="612" t="s">
        <v>1667</v>
      </c>
      <c r="H1285" s="612"/>
      <c r="I1285" s="612"/>
      <c r="J1285" s="627" t="s">
        <v>1191</v>
      </c>
      <c r="K1285" s="628" t="s">
        <v>1860</v>
      </c>
      <c r="L1285" s="629" t="s">
        <v>4346</v>
      </c>
      <c r="M1285" s="630" t="s">
        <v>1382</v>
      </c>
      <c r="N1285" s="670"/>
      <c r="O1285" s="629"/>
      <c r="P1285" s="629"/>
      <c r="Q1285" s="629"/>
      <c r="R1285" s="631"/>
      <c r="S1285" s="632" t="s">
        <v>41</v>
      </c>
      <c r="T1285" s="633" t="s">
        <v>1191</v>
      </c>
      <c r="U1285" s="977" t="s">
        <v>1821</v>
      </c>
      <c r="V1285" s="634" t="s">
        <v>1821</v>
      </c>
    </row>
    <row r="1286" spans="2:22" outlineLevel="1">
      <c r="B1286" s="612" t="s">
        <v>1380</v>
      </c>
      <c r="C1286" s="612" t="s">
        <v>1429</v>
      </c>
      <c r="D1286" s="612" t="s">
        <v>1834</v>
      </c>
      <c r="E1286" s="612" t="s">
        <v>1838</v>
      </c>
      <c r="F1286" s="612" t="s">
        <v>1659</v>
      </c>
      <c r="G1286" s="612" t="s">
        <v>1667</v>
      </c>
      <c r="H1286" s="612" t="s">
        <v>1669</v>
      </c>
      <c r="I1286" s="612"/>
      <c r="J1286" s="627" t="s">
        <v>1176</v>
      </c>
      <c r="K1286" s="628" t="s">
        <v>1861</v>
      </c>
      <c r="L1286" s="629" t="s">
        <v>4347</v>
      </c>
      <c r="M1286" s="630"/>
      <c r="N1286" s="670"/>
      <c r="O1286" s="629"/>
      <c r="P1286" s="629"/>
      <c r="Q1286" s="629"/>
      <c r="R1286" s="631"/>
      <c r="S1286" s="632" t="s">
        <v>1861</v>
      </c>
      <c r="T1286" s="633" t="s">
        <v>1176</v>
      </c>
      <c r="U1286" s="977" t="s">
        <v>1821</v>
      </c>
      <c r="V1286" s="634" t="s">
        <v>7668</v>
      </c>
    </row>
    <row r="1287" spans="2:22" outlineLevel="1">
      <c r="B1287" s="612" t="s">
        <v>1380</v>
      </c>
      <c r="C1287" s="612" t="s">
        <v>1429</v>
      </c>
      <c r="D1287" s="612" t="s">
        <v>1834</v>
      </c>
      <c r="E1287" s="612" t="s">
        <v>1838</v>
      </c>
      <c r="F1287" s="612" t="s">
        <v>1659</v>
      </c>
      <c r="G1287" s="612" t="s">
        <v>1671</v>
      </c>
      <c r="H1287" s="612"/>
      <c r="I1287" s="612"/>
      <c r="J1287" s="627" t="s">
        <v>1191</v>
      </c>
      <c r="K1287" s="628" t="s">
        <v>1862</v>
      </c>
      <c r="L1287" s="629" t="s">
        <v>4348</v>
      </c>
      <c r="M1287" s="630" t="s">
        <v>1382</v>
      </c>
      <c r="N1287" s="670"/>
      <c r="O1287" s="629"/>
      <c r="P1287" s="629"/>
      <c r="Q1287" s="629"/>
      <c r="R1287" s="631"/>
      <c r="S1287" s="632" t="s">
        <v>1821</v>
      </c>
      <c r="T1287" s="633" t="s">
        <v>1821</v>
      </c>
      <c r="U1287" s="977" t="s">
        <v>1821</v>
      </c>
      <c r="V1287" s="634" t="s">
        <v>1821</v>
      </c>
    </row>
    <row r="1288" spans="2:22" outlineLevel="1">
      <c r="B1288" s="612" t="s">
        <v>1380</v>
      </c>
      <c r="C1288" s="612" t="s">
        <v>1429</v>
      </c>
      <c r="D1288" s="612" t="s">
        <v>1834</v>
      </c>
      <c r="E1288" s="612" t="s">
        <v>1838</v>
      </c>
      <c r="F1288" s="612" t="s">
        <v>1659</v>
      </c>
      <c r="G1288" s="612" t="s">
        <v>1671</v>
      </c>
      <c r="H1288" s="612" t="s">
        <v>1669</v>
      </c>
      <c r="I1288" s="612"/>
      <c r="J1288" s="627" t="s">
        <v>1176</v>
      </c>
      <c r="K1288" s="628" t="s">
        <v>1863</v>
      </c>
      <c r="L1288" s="629" t="s">
        <v>4349</v>
      </c>
      <c r="M1288" s="630"/>
      <c r="N1288" s="670"/>
      <c r="O1288" s="629"/>
      <c r="P1288" s="629"/>
      <c r="Q1288" s="629"/>
      <c r="R1288" s="631"/>
      <c r="S1288" s="632" t="s">
        <v>1821</v>
      </c>
      <c r="T1288" s="633" t="s">
        <v>1821</v>
      </c>
      <c r="U1288" s="977" t="s">
        <v>1821</v>
      </c>
      <c r="V1288" s="634" t="s">
        <v>1821</v>
      </c>
    </row>
    <row r="1289" spans="2:22" outlineLevel="1">
      <c r="B1289" s="612" t="s">
        <v>1380</v>
      </c>
      <c r="C1289" s="612" t="s">
        <v>1429</v>
      </c>
      <c r="D1289" s="612" t="s">
        <v>1834</v>
      </c>
      <c r="E1289" s="612" t="s">
        <v>1838</v>
      </c>
      <c r="F1289" s="612" t="s">
        <v>1659</v>
      </c>
      <c r="G1289" s="612" t="s">
        <v>1674</v>
      </c>
      <c r="H1289" s="612"/>
      <c r="I1289" s="612"/>
      <c r="J1289" s="627" t="s">
        <v>1191</v>
      </c>
      <c r="K1289" s="628" t="s">
        <v>1864</v>
      </c>
      <c r="L1289" s="629" t="s">
        <v>4350</v>
      </c>
      <c r="M1289" s="630" t="s">
        <v>1382</v>
      </c>
      <c r="N1289" s="670"/>
      <c r="O1289" s="629"/>
      <c r="P1289" s="629"/>
      <c r="Q1289" s="629"/>
      <c r="R1289" s="631"/>
      <c r="S1289" s="632" t="s">
        <v>41</v>
      </c>
      <c r="T1289" s="633" t="s">
        <v>1191</v>
      </c>
      <c r="U1289" s="977" t="s">
        <v>1821</v>
      </c>
      <c r="V1289" s="634" t="s">
        <v>1821</v>
      </c>
    </row>
    <row r="1290" spans="2:22" outlineLevel="1">
      <c r="B1290" s="612" t="s">
        <v>1380</v>
      </c>
      <c r="C1290" s="612" t="s">
        <v>1429</v>
      </c>
      <c r="D1290" s="612" t="s">
        <v>1834</v>
      </c>
      <c r="E1290" s="612" t="s">
        <v>1838</v>
      </c>
      <c r="F1290" s="612" t="s">
        <v>1659</v>
      </c>
      <c r="G1290" s="612" t="s">
        <v>1674</v>
      </c>
      <c r="H1290" s="612" t="s">
        <v>1564</v>
      </c>
      <c r="I1290" s="612"/>
      <c r="J1290" s="627" t="s">
        <v>1176</v>
      </c>
      <c r="K1290" s="628" t="s">
        <v>1865</v>
      </c>
      <c r="L1290" s="629" t="s">
        <v>4351</v>
      </c>
      <c r="M1290" s="630"/>
      <c r="N1290" s="670"/>
      <c r="O1290" s="629"/>
      <c r="P1290" s="629"/>
      <c r="Q1290" s="629"/>
      <c r="R1290" s="631"/>
      <c r="S1290" s="632" t="s">
        <v>1865</v>
      </c>
      <c r="T1290" s="633" t="s">
        <v>1176</v>
      </c>
      <c r="U1290" s="977" t="s">
        <v>1821</v>
      </c>
      <c r="V1290" s="634" t="s">
        <v>7669</v>
      </c>
    </row>
    <row r="1291" spans="2:22" outlineLevel="1">
      <c r="B1291" s="612" t="s">
        <v>1380</v>
      </c>
      <c r="C1291" s="612" t="s">
        <v>1429</v>
      </c>
      <c r="D1291" s="612" t="s">
        <v>1834</v>
      </c>
      <c r="E1291" s="612" t="s">
        <v>1838</v>
      </c>
      <c r="F1291" s="612" t="s">
        <v>1677</v>
      </c>
      <c r="G1291" s="612"/>
      <c r="H1291" s="612"/>
      <c r="I1291" s="612"/>
      <c r="J1291" s="627" t="s">
        <v>1176</v>
      </c>
      <c r="K1291" s="628" t="s">
        <v>1233</v>
      </c>
      <c r="L1291" s="629" t="s">
        <v>4157</v>
      </c>
      <c r="M1291" s="630" t="s">
        <v>1382</v>
      </c>
      <c r="N1291" s="1119" t="s">
        <v>5656</v>
      </c>
      <c r="O1291" s="629" t="s">
        <v>1176</v>
      </c>
      <c r="P1291" s="629" t="s">
        <v>41</v>
      </c>
      <c r="Q1291" s="629" t="s">
        <v>1382</v>
      </c>
      <c r="R1291" s="781" t="s">
        <v>8537</v>
      </c>
      <c r="S1291" s="632" t="s">
        <v>1233</v>
      </c>
      <c r="T1291" s="633" t="s">
        <v>1176</v>
      </c>
      <c r="U1291" s="977" t="s">
        <v>1176</v>
      </c>
      <c r="V1291" s="634" t="s">
        <v>7643</v>
      </c>
    </row>
    <row r="1292" spans="2:22" outlineLevel="1">
      <c r="B1292" s="612" t="s">
        <v>1380</v>
      </c>
      <c r="C1292" s="612" t="s">
        <v>1429</v>
      </c>
      <c r="D1292" s="612" t="s">
        <v>1834</v>
      </c>
      <c r="E1292" s="612" t="s">
        <v>1838</v>
      </c>
      <c r="F1292" s="612" t="s">
        <v>1677</v>
      </c>
      <c r="G1292" s="612" t="s">
        <v>1679</v>
      </c>
      <c r="H1292" s="612"/>
      <c r="I1292" s="612"/>
      <c r="J1292" s="627" t="s">
        <v>1191</v>
      </c>
      <c r="K1292" s="628" t="s">
        <v>1866</v>
      </c>
      <c r="L1292" s="629" t="s">
        <v>4413</v>
      </c>
      <c r="M1292" s="630"/>
      <c r="N1292" s="670" t="s">
        <v>3691</v>
      </c>
      <c r="O1292" s="629" t="s">
        <v>1176</v>
      </c>
      <c r="P1292" s="637" t="s">
        <v>2779</v>
      </c>
      <c r="Q1292" s="629" t="s">
        <v>157</v>
      </c>
      <c r="R1292" s="631"/>
      <c r="S1292" s="632" t="s">
        <v>1866</v>
      </c>
      <c r="T1292" s="633" t="s">
        <v>1191</v>
      </c>
      <c r="U1292" s="977" t="s">
        <v>1821</v>
      </c>
      <c r="V1292" s="634" t="s">
        <v>7664</v>
      </c>
    </row>
    <row r="1293" spans="2:22" outlineLevel="1">
      <c r="B1293" s="612" t="s">
        <v>1380</v>
      </c>
      <c r="C1293" s="612" t="s">
        <v>1429</v>
      </c>
      <c r="D1293" s="612" t="s">
        <v>1834</v>
      </c>
      <c r="E1293" s="612" t="s">
        <v>1838</v>
      </c>
      <c r="F1293" s="612" t="s">
        <v>1677</v>
      </c>
      <c r="G1293" s="612" t="s">
        <v>1681</v>
      </c>
      <c r="H1293" s="612"/>
      <c r="I1293" s="612"/>
      <c r="J1293" s="627" t="s">
        <v>1191</v>
      </c>
      <c r="K1293" s="628" t="s">
        <v>1867</v>
      </c>
      <c r="L1293" s="629" t="s">
        <v>4414</v>
      </c>
      <c r="M1293" s="630"/>
      <c r="N1293" s="670" t="s">
        <v>3687</v>
      </c>
      <c r="O1293" s="629" t="s">
        <v>1176</v>
      </c>
      <c r="P1293" s="637" t="s">
        <v>2775</v>
      </c>
      <c r="Q1293" s="629" t="s">
        <v>105</v>
      </c>
      <c r="R1293" s="631"/>
      <c r="S1293" s="632" t="s">
        <v>1867</v>
      </c>
      <c r="T1293" s="633" t="s">
        <v>1191</v>
      </c>
      <c r="U1293" s="977" t="s">
        <v>1821</v>
      </c>
      <c r="V1293" s="634" t="s">
        <v>7661</v>
      </c>
    </row>
    <row r="1294" spans="2:22" outlineLevel="1">
      <c r="B1294" s="612" t="s">
        <v>1380</v>
      </c>
      <c r="C1294" s="612" t="s">
        <v>1429</v>
      </c>
      <c r="D1294" s="612" t="s">
        <v>1834</v>
      </c>
      <c r="E1294" s="612" t="s">
        <v>1838</v>
      </c>
      <c r="F1294" s="612" t="s">
        <v>1677</v>
      </c>
      <c r="G1294" s="612" t="s">
        <v>1683</v>
      </c>
      <c r="H1294" s="612"/>
      <c r="I1294" s="612"/>
      <c r="J1294" s="627" t="s">
        <v>1191</v>
      </c>
      <c r="K1294" s="628" t="s">
        <v>1868</v>
      </c>
      <c r="L1294" s="629" t="s">
        <v>4415</v>
      </c>
      <c r="M1294" s="630"/>
      <c r="N1294" s="670" t="s">
        <v>3688</v>
      </c>
      <c r="O1294" s="629" t="s">
        <v>1191</v>
      </c>
      <c r="P1294" s="635" t="s">
        <v>2776</v>
      </c>
      <c r="Q1294" s="629" t="s">
        <v>105</v>
      </c>
      <c r="R1294" s="631"/>
      <c r="S1294" s="632" t="s">
        <v>1868</v>
      </c>
      <c r="T1294" s="633" t="s">
        <v>1191</v>
      </c>
      <c r="U1294" s="977" t="s">
        <v>1821</v>
      </c>
      <c r="V1294" s="634" t="s">
        <v>7662</v>
      </c>
    </row>
    <row r="1295" spans="2:22" outlineLevel="1">
      <c r="B1295" s="612" t="s">
        <v>1380</v>
      </c>
      <c r="C1295" s="612" t="s">
        <v>1429</v>
      </c>
      <c r="D1295" s="612" t="s">
        <v>1834</v>
      </c>
      <c r="E1295" s="612" t="s">
        <v>1838</v>
      </c>
      <c r="F1295" s="612" t="s">
        <v>1677</v>
      </c>
      <c r="G1295" s="612" t="s">
        <v>1685</v>
      </c>
      <c r="H1295" s="612"/>
      <c r="I1295" s="612"/>
      <c r="J1295" s="627" t="s">
        <v>1191</v>
      </c>
      <c r="K1295" s="628" t="s">
        <v>1869</v>
      </c>
      <c r="L1295" s="629" t="s">
        <v>4416</v>
      </c>
      <c r="M1295" s="630"/>
      <c r="N1295" s="670" t="s">
        <v>3689</v>
      </c>
      <c r="O1295" s="629" t="s">
        <v>1191</v>
      </c>
      <c r="P1295" s="635" t="s">
        <v>2777</v>
      </c>
      <c r="Q1295" s="629" t="s">
        <v>105</v>
      </c>
      <c r="R1295" s="631"/>
      <c r="S1295" s="632" t="s">
        <v>1869</v>
      </c>
      <c r="T1295" s="633" t="s">
        <v>1191</v>
      </c>
      <c r="U1295" s="977" t="s">
        <v>1821</v>
      </c>
      <c r="V1295" s="634" t="s">
        <v>7645</v>
      </c>
    </row>
    <row r="1296" spans="2:22" outlineLevel="1">
      <c r="B1296" s="612" t="s">
        <v>1380</v>
      </c>
      <c r="C1296" s="612" t="s">
        <v>1429</v>
      </c>
      <c r="D1296" s="612" t="s">
        <v>1834</v>
      </c>
      <c r="E1296" s="612" t="s">
        <v>1838</v>
      </c>
      <c r="F1296" s="612" t="s">
        <v>1677</v>
      </c>
      <c r="G1296" s="612" t="s">
        <v>1687</v>
      </c>
      <c r="H1296" s="612"/>
      <c r="I1296" s="612"/>
      <c r="J1296" s="627" t="s">
        <v>1191</v>
      </c>
      <c r="K1296" s="628" t="s">
        <v>1870</v>
      </c>
      <c r="L1296" s="629" t="s">
        <v>4417</v>
      </c>
      <c r="M1296" s="630"/>
      <c r="N1296" s="670" t="s">
        <v>3690</v>
      </c>
      <c r="O1296" s="629" t="s">
        <v>1176</v>
      </c>
      <c r="P1296" s="637" t="s">
        <v>2778</v>
      </c>
      <c r="Q1296" s="629" t="s">
        <v>105</v>
      </c>
      <c r="R1296" s="631"/>
      <c r="S1296" s="632" t="s">
        <v>1870</v>
      </c>
      <c r="T1296" s="633" t="s">
        <v>1191</v>
      </c>
      <c r="U1296" s="977" t="s">
        <v>1821</v>
      </c>
      <c r="V1296" s="634" t="s">
        <v>7663</v>
      </c>
    </row>
    <row r="1297" spans="2:22" outlineLevel="1">
      <c r="B1297" s="612" t="s">
        <v>1380</v>
      </c>
      <c r="C1297" s="612" t="s">
        <v>1429</v>
      </c>
      <c r="D1297" s="612" t="s">
        <v>1834</v>
      </c>
      <c r="E1297" s="612" t="s">
        <v>1838</v>
      </c>
      <c r="F1297" s="612" t="s">
        <v>1677</v>
      </c>
      <c r="G1297" s="612" t="s">
        <v>1689</v>
      </c>
      <c r="H1297" s="612"/>
      <c r="I1297" s="612"/>
      <c r="J1297" s="627" t="s">
        <v>1176</v>
      </c>
      <c r="K1297" s="628" t="s">
        <v>1235</v>
      </c>
      <c r="L1297" s="629" t="s">
        <v>4418</v>
      </c>
      <c r="M1297" s="630" t="s">
        <v>1515</v>
      </c>
      <c r="N1297" s="670" t="s">
        <v>5343</v>
      </c>
      <c r="O1297" s="629" t="s">
        <v>1176</v>
      </c>
      <c r="P1297" s="637" t="s">
        <v>2780</v>
      </c>
      <c r="Q1297" s="629" t="s">
        <v>787</v>
      </c>
      <c r="R1297" s="631"/>
      <c r="S1297" s="632" t="s">
        <v>1235</v>
      </c>
      <c r="T1297" s="633" t="s">
        <v>1176</v>
      </c>
      <c r="U1297" s="977" t="s">
        <v>1176</v>
      </c>
      <c r="V1297" s="634" t="s">
        <v>7666</v>
      </c>
    </row>
    <row r="1298" spans="2:22" outlineLevel="1">
      <c r="B1298" s="612" t="s">
        <v>1380</v>
      </c>
      <c r="C1298" s="612" t="s">
        <v>1429</v>
      </c>
      <c r="D1298" s="612" t="s">
        <v>1834</v>
      </c>
      <c r="E1298" s="612" t="s">
        <v>1838</v>
      </c>
      <c r="F1298" s="612" t="s">
        <v>1677</v>
      </c>
      <c r="G1298" s="612" t="s">
        <v>1691</v>
      </c>
      <c r="H1298" s="612"/>
      <c r="I1298" s="612"/>
      <c r="J1298" s="627" t="s">
        <v>1191</v>
      </c>
      <c r="K1298" s="628" t="s">
        <v>1871</v>
      </c>
      <c r="L1298" s="629" t="s">
        <v>4419</v>
      </c>
      <c r="M1298" s="630"/>
      <c r="N1298" s="670"/>
      <c r="O1298" s="629"/>
      <c r="P1298" s="629"/>
      <c r="Q1298" s="629"/>
      <c r="R1298" s="631"/>
      <c r="S1298" s="632" t="s">
        <v>1871</v>
      </c>
      <c r="T1298" s="633" t="s">
        <v>1191</v>
      </c>
      <c r="U1298" s="977" t="s">
        <v>1821</v>
      </c>
      <c r="V1298" s="634" t="s">
        <v>7665</v>
      </c>
    </row>
    <row r="1299" spans="2:22" outlineLevel="1">
      <c r="B1299" s="612" t="s">
        <v>1380</v>
      </c>
      <c r="C1299" s="612" t="s">
        <v>1429</v>
      </c>
      <c r="D1299" s="612" t="s">
        <v>1834</v>
      </c>
      <c r="E1299" s="612" t="s">
        <v>1838</v>
      </c>
      <c r="F1299" s="612" t="s">
        <v>1693</v>
      </c>
      <c r="G1299" s="612"/>
      <c r="H1299" s="612"/>
      <c r="I1299" s="612"/>
      <c r="J1299" s="627" t="s">
        <v>1191</v>
      </c>
      <c r="K1299" s="628" t="s">
        <v>1872</v>
      </c>
      <c r="L1299" s="629" t="s">
        <v>4352</v>
      </c>
      <c r="M1299" s="630" t="s">
        <v>1382</v>
      </c>
      <c r="N1299" s="1119" t="s">
        <v>7534</v>
      </c>
      <c r="O1299" s="629" t="s">
        <v>1191</v>
      </c>
      <c r="P1299" s="629" t="s">
        <v>41</v>
      </c>
      <c r="Q1299" s="629" t="s">
        <v>1382</v>
      </c>
      <c r="R1299" s="782" t="s">
        <v>6046</v>
      </c>
      <c r="S1299" s="632" t="s">
        <v>41</v>
      </c>
      <c r="T1299" s="633" t="s">
        <v>1191</v>
      </c>
      <c r="U1299" s="977" t="s">
        <v>1821</v>
      </c>
      <c r="V1299" s="634" t="s">
        <v>1821</v>
      </c>
    </row>
    <row r="1300" spans="2:22" ht="24" outlineLevel="1">
      <c r="B1300" s="612" t="s">
        <v>1380</v>
      </c>
      <c r="C1300" s="612" t="s">
        <v>1429</v>
      </c>
      <c r="D1300" s="612" t="s">
        <v>1834</v>
      </c>
      <c r="E1300" s="612" t="s">
        <v>1838</v>
      </c>
      <c r="F1300" s="612" t="s">
        <v>1693</v>
      </c>
      <c r="G1300" s="612" t="s">
        <v>1564</v>
      </c>
      <c r="H1300" s="612"/>
      <c r="I1300" s="612"/>
      <c r="J1300" s="627" t="s">
        <v>1176</v>
      </c>
      <c r="K1300" s="628" t="s">
        <v>1873</v>
      </c>
      <c r="L1300" s="629" t="s">
        <v>4353</v>
      </c>
      <c r="M1300" s="630"/>
      <c r="N1300" s="670" t="s">
        <v>6111</v>
      </c>
      <c r="O1300" s="629" t="s">
        <v>1176</v>
      </c>
      <c r="P1300" s="642" t="s">
        <v>6105</v>
      </c>
      <c r="Q1300" s="629" t="s">
        <v>1156</v>
      </c>
      <c r="R1300" s="631" t="s">
        <v>6110</v>
      </c>
      <c r="S1300" s="632" t="s">
        <v>1873</v>
      </c>
      <c r="T1300" s="633" t="s">
        <v>1176</v>
      </c>
      <c r="U1300" s="977" t="s">
        <v>1821</v>
      </c>
      <c r="V1300" s="634" t="s">
        <v>7659</v>
      </c>
    </row>
    <row r="1301" spans="2:22" outlineLevel="1">
      <c r="B1301" s="612" t="s">
        <v>1380</v>
      </c>
      <c r="C1301" s="612" t="s">
        <v>1429</v>
      </c>
      <c r="D1301" s="612" t="s">
        <v>1834</v>
      </c>
      <c r="E1301" s="612" t="s">
        <v>1838</v>
      </c>
      <c r="F1301" s="612" t="s">
        <v>1693</v>
      </c>
      <c r="G1301" s="612" t="s">
        <v>1564</v>
      </c>
      <c r="H1301" s="639" t="s">
        <v>1452</v>
      </c>
      <c r="I1301" s="612"/>
      <c r="J1301" s="627" t="s">
        <v>1176</v>
      </c>
      <c r="K1301" s="628" t="s">
        <v>1874</v>
      </c>
      <c r="L1301" s="629" t="s">
        <v>4420</v>
      </c>
      <c r="M1301" s="630"/>
      <c r="N1301" s="670" t="s">
        <v>6109</v>
      </c>
      <c r="O1301" s="629" t="s">
        <v>1176</v>
      </c>
      <c r="P1301" s="629" t="s">
        <v>41</v>
      </c>
      <c r="Q1301" s="669" t="s">
        <v>1918</v>
      </c>
      <c r="R1301" s="641"/>
      <c r="S1301" s="632" t="s">
        <v>1874</v>
      </c>
      <c r="T1301" s="633" t="s">
        <v>1176</v>
      </c>
      <c r="U1301" s="977" t="s">
        <v>1821</v>
      </c>
      <c r="V1301" s="634" t="s">
        <v>7660</v>
      </c>
    </row>
    <row r="1302" spans="2:22" outlineLevel="1">
      <c r="B1302" s="612" t="s">
        <v>1380</v>
      </c>
      <c r="C1302" s="612" t="s">
        <v>1429</v>
      </c>
      <c r="D1302" s="612" t="s">
        <v>1834</v>
      </c>
      <c r="E1302" s="612" t="s">
        <v>1838</v>
      </c>
      <c r="F1302" s="612" t="s">
        <v>1697</v>
      </c>
      <c r="G1302" s="612"/>
      <c r="H1302" s="612"/>
      <c r="I1302" s="612"/>
      <c r="J1302" s="627" t="s">
        <v>1875</v>
      </c>
      <c r="K1302" s="628" t="s">
        <v>1876</v>
      </c>
      <c r="L1302" s="629" t="s">
        <v>4354</v>
      </c>
      <c r="M1302" s="630" t="s">
        <v>1382</v>
      </c>
      <c r="N1302" s="1119" t="s">
        <v>5657</v>
      </c>
      <c r="O1302" s="629" t="s">
        <v>1191</v>
      </c>
      <c r="P1302" s="629" t="s">
        <v>41</v>
      </c>
      <c r="Q1302" s="629" t="s">
        <v>1382</v>
      </c>
      <c r="R1302" s="782" t="s">
        <v>8538</v>
      </c>
      <c r="S1302" s="632" t="s">
        <v>41</v>
      </c>
      <c r="T1302" s="633" t="s">
        <v>1875</v>
      </c>
      <c r="U1302" s="977" t="s">
        <v>1875</v>
      </c>
      <c r="V1302" s="634" t="s">
        <v>1821</v>
      </c>
    </row>
    <row r="1303" spans="2:22" outlineLevel="1">
      <c r="B1303" s="612" t="s">
        <v>1380</v>
      </c>
      <c r="C1303" s="612" t="s">
        <v>1429</v>
      </c>
      <c r="D1303" s="612" t="s">
        <v>1834</v>
      </c>
      <c r="E1303" s="612" t="s">
        <v>1838</v>
      </c>
      <c r="F1303" s="612" t="s">
        <v>1697</v>
      </c>
      <c r="G1303" s="612" t="s">
        <v>1390</v>
      </c>
      <c r="H1303" s="612"/>
      <c r="I1303" s="612"/>
      <c r="J1303" s="627" t="s">
        <v>1176</v>
      </c>
      <c r="K1303" s="628" t="s">
        <v>1230</v>
      </c>
      <c r="L1303" s="629" t="s">
        <v>4355</v>
      </c>
      <c r="M1303" s="630"/>
      <c r="N1303" s="670" t="s">
        <v>5694</v>
      </c>
      <c r="O1303" s="629" t="s">
        <v>1176</v>
      </c>
      <c r="P1303" s="637" t="s">
        <v>2771</v>
      </c>
      <c r="Q1303" s="629" t="s">
        <v>105</v>
      </c>
      <c r="R1303" s="631" t="s">
        <v>7955</v>
      </c>
      <c r="S1303" s="632" t="s">
        <v>1230</v>
      </c>
      <c r="T1303" s="633" t="s">
        <v>1176</v>
      </c>
      <c r="U1303" s="977" t="s">
        <v>1176</v>
      </c>
      <c r="V1303" s="634" t="s">
        <v>7654</v>
      </c>
    </row>
    <row r="1304" spans="2:22" outlineLevel="1">
      <c r="B1304" s="612" t="s">
        <v>1380</v>
      </c>
      <c r="C1304" s="612" t="s">
        <v>1429</v>
      </c>
      <c r="D1304" s="612" t="s">
        <v>1834</v>
      </c>
      <c r="E1304" s="612" t="s">
        <v>1838</v>
      </c>
      <c r="F1304" s="612" t="s">
        <v>1697</v>
      </c>
      <c r="G1304" s="612" t="s">
        <v>1390</v>
      </c>
      <c r="H1304" s="639" t="s">
        <v>1452</v>
      </c>
      <c r="I1304" s="612"/>
      <c r="J1304" s="627" t="s">
        <v>1176</v>
      </c>
      <c r="K1304" s="628" t="s">
        <v>1232</v>
      </c>
      <c r="L1304" s="629" t="s">
        <v>4422</v>
      </c>
      <c r="M1304" s="630" t="s">
        <v>1701</v>
      </c>
      <c r="N1304" s="670" t="s">
        <v>5662</v>
      </c>
      <c r="O1304" s="660" t="s">
        <v>1176</v>
      </c>
      <c r="P1304" s="629" t="s">
        <v>41</v>
      </c>
      <c r="Q1304" s="668" t="s">
        <v>1877</v>
      </c>
      <c r="R1304" s="641"/>
      <c r="S1304" s="632" t="s">
        <v>1232</v>
      </c>
      <c r="T1304" s="633" t="s">
        <v>1176</v>
      </c>
      <c r="U1304" s="977" t="s">
        <v>1176</v>
      </c>
      <c r="V1304" s="634" t="s">
        <v>7655</v>
      </c>
    </row>
    <row r="1305" spans="2:22" outlineLevel="1">
      <c r="B1305" s="612" t="s">
        <v>1380</v>
      </c>
      <c r="C1305" s="612" t="s">
        <v>1429</v>
      </c>
      <c r="D1305" s="612" t="s">
        <v>1834</v>
      </c>
      <c r="E1305" s="612" t="s">
        <v>1838</v>
      </c>
      <c r="F1305" s="612" t="s">
        <v>1697</v>
      </c>
      <c r="G1305" s="612"/>
      <c r="H1305" s="612"/>
      <c r="I1305" s="612"/>
      <c r="J1305" s="627" t="s">
        <v>1875</v>
      </c>
      <c r="K1305" s="628" t="s">
        <v>1878</v>
      </c>
      <c r="L1305" s="629" t="s">
        <v>4356</v>
      </c>
      <c r="M1305" s="630" t="s">
        <v>1382</v>
      </c>
      <c r="N1305" s="670"/>
      <c r="O1305" s="629"/>
      <c r="P1305" s="629"/>
      <c r="Q1305" s="629"/>
      <c r="R1305" s="631"/>
      <c r="S1305" s="632" t="s">
        <v>41</v>
      </c>
      <c r="T1305" s="633" t="s">
        <v>1875</v>
      </c>
      <c r="U1305" s="977" t="s">
        <v>1821</v>
      </c>
      <c r="V1305" s="634" t="s">
        <v>1821</v>
      </c>
    </row>
    <row r="1306" spans="2:22" outlineLevel="1">
      <c r="B1306" s="612" t="s">
        <v>1380</v>
      </c>
      <c r="C1306" s="612" t="s">
        <v>1429</v>
      </c>
      <c r="D1306" s="612" t="s">
        <v>1834</v>
      </c>
      <c r="E1306" s="612" t="s">
        <v>1838</v>
      </c>
      <c r="F1306" s="612" t="s">
        <v>1697</v>
      </c>
      <c r="G1306" s="612" t="s">
        <v>1390</v>
      </c>
      <c r="H1306" s="612"/>
      <c r="I1306" s="612"/>
      <c r="J1306" s="627" t="s">
        <v>1176</v>
      </c>
      <c r="K1306" s="628" t="s">
        <v>1879</v>
      </c>
      <c r="L1306" s="629" t="s">
        <v>4357</v>
      </c>
      <c r="M1306" s="630"/>
      <c r="N1306" s="670"/>
      <c r="O1306" s="629"/>
      <c r="P1306" s="629"/>
      <c r="Q1306" s="629"/>
      <c r="R1306" s="631"/>
      <c r="S1306" s="632" t="s">
        <v>1879</v>
      </c>
      <c r="T1306" s="633" t="s">
        <v>1176</v>
      </c>
      <c r="U1306" s="977" t="s">
        <v>1821</v>
      </c>
      <c r="V1306" s="634" t="s">
        <v>7656</v>
      </c>
    </row>
    <row r="1307" spans="2:22" outlineLevel="1">
      <c r="B1307" s="612" t="s">
        <v>1380</v>
      </c>
      <c r="C1307" s="612" t="s">
        <v>1429</v>
      </c>
      <c r="D1307" s="612" t="s">
        <v>1834</v>
      </c>
      <c r="E1307" s="612" t="s">
        <v>1838</v>
      </c>
      <c r="F1307" s="612" t="s">
        <v>1697</v>
      </c>
      <c r="G1307" s="612" t="s">
        <v>1390</v>
      </c>
      <c r="H1307" s="639" t="s">
        <v>1452</v>
      </c>
      <c r="I1307" s="612"/>
      <c r="J1307" s="627" t="s">
        <v>1176</v>
      </c>
      <c r="K1307" s="628" t="s">
        <v>1880</v>
      </c>
      <c r="L1307" s="629" t="s">
        <v>4423</v>
      </c>
      <c r="M1307" s="630" t="s">
        <v>1881</v>
      </c>
      <c r="N1307" s="670"/>
      <c r="O1307" s="629"/>
      <c r="P1307" s="629"/>
      <c r="Q1307" s="629"/>
      <c r="R1307" s="631"/>
      <c r="S1307" s="632" t="s">
        <v>1880</v>
      </c>
      <c r="T1307" s="633" t="s">
        <v>1176</v>
      </c>
      <c r="U1307" s="977" t="s">
        <v>1821</v>
      </c>
      <c r="V1307" s="634" t="s">
        <v>7657</v>
      </c>
    </row>
    <row r="1308" spans="2:22" outlineLevel="1">
      <c r="B1308" s="612" t="s">
        <v>1380</v>
      </c>
      <c r="C1308" s="612" t="s">
        <v>1429</v>
      </c>
      <c r="D1308" s="612" t="s">
        <v>1834</v>
      </c>
      <c r="E1308" s="612" t="s">
        <v>1882</v>
      </c>
      <c r="F1308" s="612"/>
      <c r="G1308" s="612"/>
      <c r="H1308" s="612"/>
      <c r="I1308" s="612"/>
      <c r="J1308" s="627" t="s">
        <v>1176</v>
      </c>
      <c r="K1308" s="628" t="s">
        <v>1238</v>
      </c>
      <c r="L1308" s="629" t="s">
        <v>4375</v>
      </c>
      <c r="M1308" s="630" t="s">
        <v>1382</v>
      </c>
      <c r="N1308" s="1119" t="s">
        <v>5658</v>
      </c>
      <c r="O1308" s="629" t="s">
        <v>1176</v>
      </c>
      <c r="P1308" s="629" t="s">
        <v>41</v>
      </c>
      <c r="Q1308" s="629" t="s">
        <v>1382</v>
      </c>
      <c r="R1308" s="781" t="s">
        <v>8539</v>
      </c>
      <c r="S1308" s="632" t="s">
        <v>1238</v>
      </c>
      <c r="T1308" s="633" t="s">
        <v>1176</v>
      </c>
      <c r="U1308" s="977" t="s">
        <v>1176</v>
      </c>
      <c r="V1308" s="634" t="s">
        <v>4375</v>
      </c>
    </row>
    <row r="1309" spans="2:22" outlineLevel="1">
      <c r="B1309" s="612" t="s">
        <v>1380</v>
      </c>
      <c r="C1309" s="612" t="s">
        <v>1429</v>
      </c>
      <c r="D1309" s="612" t="s">
        <v>1834</v>
      </c>
      <c r="E1309" s="612" t="s">
        <v>1882</v>
      </c>
      <c r="F1309" s="612" t="s">
        <v>1390</v>
      </c>
      <c r="G1309" s="612"/>
      <c r="H1309" s="612"/>
      <c r="I1309" s="612"/>
      <c r="J1309" s="627" t="s">
        <v>1191</v>
      </c>
      <c r="K1309" s="628" t="s">
        <v>1883</v>
      </c>
      <c r="L1309" s="629" t="s">
        <v>4158</v>
      </c>
      <c r="M1309" s="630"/>
      <c r="N1309" s="670"/>
      <c r="O1309" s="629"/>
      <c r="P1309" s="629"/>
      <c r="Q1309" s="629"/>
      <c r="R1309" s="631"/>
      <c r="S1309" s="632" t="s">
        <v>41</v>
      </c>
      <c r="T1309" s="633" t="s">
        <v>1191</v>
      </c>
      <c r="U1309" s="977" t="s">
        <v>1821</v>
      </c>
      <c r="V1309" s="634" t="s">
        <v>1821</v>
      </c>
    </row>
    <row r="1310" spans="2:22" ht="48" outlineLevel="1">
      <c r="B1310" s="612" t="s">
        <v>1380</v>
      </c>
      <c r="C1310" s="612" t="s">
        <v>1429</v>
      </c>
      <c r="D1310" s="612" t="s">
        <v>1834</v>
      </c>
      <c r="E1310" s="612" t="s">
        <v>1882</v>
      </c>
      <c r="F1310" s="612" t="s">
        <v>1450</v>
      </c>
      <c r="G1310" s="612"/>
      <c r="H1310" s="612"/>
      <c r="I1310" s="612"/>
      <c r="J1310" s="627" t="s">
        <v>1195</v>
      </c>
      <c r="K1310" s="628" t="s">
        <v>1884</v>
      </c>
      <c r="L1310" s="629" t="s">
        <v>4159</v>
      </c>
      <c r="M1310" s="630"/>
      <c r="N1310" s="670" t="s">
        <v>3570</v>
      </c>
      <c r="O1310" s="629" t="s">
        <v>1176</v>
      </c>
      <c r="P1310" s="637" t="s">
        <v>2814</v>
      </c>
      <c r="Q1310" s="629" t="s">
        <v>105</v>
      </c>
      <c r="R1310" s="631" t="s">
        <v>7979</v>
      </c>
      <c r="S1310" s="632" t="s">
        <v>1883</v>
      </c>
      <c r="T1310" s="633" t="s">
        <v>1195</v>
      </c>
      <c r="U1310" s="977" t="s">
        <v>1821</v>
      </c>
      <c r="V1310" s="634" t="s">
        <v>7626</v>
      </c>
    </row>
    <row r="1311" spans="2:22" ht="24" outlineLevel="1">
      <c r="B1311" s="612" t="s">
        <v>1380</v>
      </c>
      <c r="C1311" s="612" t="s">
        <v>1429</v>
      </c>
      <c r="D1311" s="612" t="s">
        <v>1834</v>
      </c>
      <c r="E1311" s="612" t="s">
        <v>1882</v>
      </c>
      <c r="F1311" s="612" t="s">
        <v>1450</v>
      </c>
      <c r="G1311" s="639" t="s">
        <v>1452</v>
      </c>
      <c r="H1311" s="612"/>
      <c r="I1311" s="612"/>
      <c r="J1311" s="627" t="s">
        <v>1176</v>
      </c>
      <c r="K1311" s="628" t="s">
        <v>1885</v>
      </c>
      <c r="L1311" s="629" t="s">
        <v>4425</v>
      </c>
      <c r="M1311" s="630" t="s">
        <v>1454</v>
      </c>
      <c r="N1311" s="1120" t="s">
        <v>5666</v>
      </c>
      <c r="O1311" s="629" t="s">
        <v>1176</v>
      </c>
      <c r="P1311" s="637" t="s">
        <v>2815</v>
      </c>
      <c r="Q1311" s="667" t="s">
        <v>5752</v>
      </c>
      <c r="R1311" s="631"/>
      <c r="S1311" s="632" t="s">
        <v>1885</v>
      </c>
      <c r="T1311" s="633" t="s">
        <v>1176</v>
      </c>
      <c r="U1311" s="977" t="s">
        <v>1821</v>
      </c>
      <c r="V1311" s="634" t="s">
        <v>7627</v>
      </c>
    </row>
    <row r="1312" spans="2:22" outlineLevel="1">
      <c r="B1312" s="612" t="s">
        <v>1380</v>
      </c>
      <c r="C1312" s="612" t="s">
        <v>1429</v>
      </c>
      <c r="D1312" s="612" t="s">
        <v>1834</v>
      </c>
      <c r="E1312" s="612" t="s">
        <v>1882</v>
      </c>
      <c r="F1312" s="612" t="s">
        <v>1396</v>
      </c>
      <c r="G1312" s="612"/>
      <c r="H1312" s="612"/>
      <c r="I1312" s="612"/>
      <c r="J1312" s="627" t="s">
        <v>1176</v>
      </c>
      <c r="K1312" s="628" t="s">
        <v>1886</v>
      </c>
      <c r="L1312" s="629" t="s">
        <v>4160</v>
      </c>
      <c r="M1312" s="630"/>
      <c r="N1312" s="670" t="s">
        <v>3723</v>
      </c>
      <c r="O1312" s="629" t="s">
        <v>1176</v>
      </c>
      <c r="P1312" s="637" t="s">
        <v>2818</v>
      </c>
      <c r="Q1312" s="629" t="s">
        <v>105</v>
      </c>
      <c r="R1312" s="631"/>
      <c r="S1312" s="632" t="s">
        <v>1886</v>
      </c>
      <c r="T1312" s="633" t="s">
        <v>1176</v>
      </c>
      <c r="U1312" s="977" t="s">
        <v>1821</v>
      </c>
      <c r="V1312" s="634" t="s">
        <v>7624</v>
      </c>
    </row>
    <row r="1313" spans="2:22" outlineLevel="1">
      <c r="B1313" s="612" t="s">
        <v>1380</v>
      </c>
      <c r="C1313" s="612" t="s">
        <v>1429</v>
      </c>
      <c r="D1313" s="612" t="s">
        <v>1834</v>
      </c>
      <c r="E1313" s="612" t="s">
        <v>1882</v>
      </c>
      <c r="F1313" s="612" t="s">
        <v>1650</v>
      </c>
      <c r="G1313" s="612"/>
      <c r="H1313" s="612"/>
      <c r="I1313" s="612"/>
      <c r="J1313" s="627" t="s">
        <v>1191</v>
      </c>
      <c r="K1313" s="628" t="s">
        <v>1887</v>
      </c>
      <c r="L1313" s="629" t="s">
        <v>4426</v>
      </c>
      <c r="M1313" s="630" t="s">
        <v>1652</v>
      </c>
      <c r="N1313" s="670"/>
      <c r="O1313" s="629"/>
      <c r="P1313" s="629"/>
      <c r="Q1313" s="629"/>
      <c r="R1313" s="631"/>
      <c r="S1313" s="632" t="s">
        <v>1821</v>
      </c>
      <c r="T1313" s="633" t="s">
        <v>1821</v>
      </c>
      <c r="U1313" s="977" t="s">
        <v>1821</v>
      </c>
      <c r="V1313" s="634" t="s">
        <v>1821</v>
      </c>
    </row>
    <row r="1314" spans="2:22" outlineLevel="1">
      <c r="B1314" s="612" t="s">
        <v>1380</v>
      </c>
      <c r="C1314" s="612" t="s">
        <v>1429</v>
      </c>
      <c r="D1314" s="612" t="s">
        <v>1834</v>
      </c>
      <c r="E1314" s="612" t="s">
        <v>1882</v>
      </c>
      <c r="F1314" s="612" t="s">
        <v>1463</v>
      </c>
      <c r="G1314" s="612"/>
      <c r="H1314" s="612"/>
      <c r="I1314" s="612"/>
      <c r="J1314" s="627" t="s">
        <v>1191</v>
      </c>
      <c r="K1314" s="628" t="s">
        <v>1888</v>
      </c>
      <c r="L1314" s="629" t="s">
        <v>4161</v>
      </c>
      <c r="M1314" s="630"/>
      <c r="N1314" s="670"/>
      <c r="O1314" s="629"/>
      <c r="P1314" s="629"/>
      <c r="Q1314" s="629"/>
      <c r="R1314" s="631"/>
      <c r="S1314" s="632" t="s">
        <v>1821</v>
      </c>
      <c r="T1314" s="633" t="s">
        <v>1821</v>
      </c>
      <c r="U1314" s="977" t="s">
        <v>1821</v>
      </c>
      <c r="V1314" s="634" t="s">
        <v>1821</v>
      </c>
    </row>
    <row r="1315" spans="2:22" outlineLevel="1">
      <c r="B1315" s="612" t="s">
        <v>1380</v>
      </c>
      <c r="C1315" s="612" t="s">
        <v>1429</v>
      </c>
      <c r="D1315" s="612" t="s">
        <v>1834</v>
      </c>
      <c r="E1315" s="612" t="s">
        <v>1882</v>
      </c>
      <c r="F1315" s="612" t="s">
        <v>1653</v>
      </c>
      <c r="G1315" s="612"/>
      <c r="H1315" s="612"/>
      <c r="I1315" s="612"/>
      <c r="J1315" s="627" t="s">
        <v>1191</v>
      </c>
      <c r="K1315" s="628" t="s">
        <v>1889</v>
      </c>
      <c r="L1315" s="629" t="s">
        <v>4427</v>
      </c>
      <c r="M1315" s="630" t="s">
        <v>1382</v>
      </c>
      <c r="N1315" s="1119" t="s">
        <v>5659</v>
      </c>
      <c r="O1315" s="629" t="s">
        <v>1191</v>
      </c>
      <c r="P1315" s="629" t="s">
        <v>41</v>
      </c>
      <c r="Q1315" s="629" t="s">
        <v>1382</v>
      </c>
      <c r="R1315" s="782" t="s">
        <v>8540</v>
      </c>
      <c r="S1315" s="632" t="s">
        <v>41</v>
      </c>
      <c r="T1315" s="633" t="s">
        <v>1191</v>
      </c>
      <c r="U1315" s="977" t="s">
        <v>1191</v>
      </c>
      <c r="V1315" s="634" t="s">
        <v>1821</v>
      </c>
    </row>
    <row r="1316" spans="2:22" ht="24" outlineLevel="1">
      <c r="B1316" s="612" t="s">
        <v>1380</v>
      </c>
      <c r="C1316" s="612" t="s">
        <v>1429</v>
      </c>
      <c r="D1316" s="612" t="s">
        <v>1834</v>
      </c>
      <c r="E1316" s="612" t="s">
        <v>1882</v>
      </c>
      <c r="F1316" s="612" t="s">
        <v>1653</v>
      </c>
      <c r="G1316" s="612" t="s">
        <v>1390</v>
      </c>
      <c r="H1316" s="612"/>
      <c r="I1316" s="612"/>
      <c r="J1316" s="627" t="s">
        <v>1191</v>
      </c>
      <c r="K1316" s="628" t="s">
        <v>1240</v>
      </c>
      <c r="L1316" s="629" t="s">
        <v>4162</v>
      </c>
      <c r="M1316" s="630"/>
      <c r="N1316" s="670" t="s">
        <v>3731</v>
      </c>
      <c r="O1316" s="629" t="s">
        <v>1176</v>
      </c>
      <c r="P1316" s="642" t="s">
        <v>2816</v>
      </c>
      <c r="Q1316" s="629" t="s">
        <v>1134</v>
      </c>
      <c r="R1316" s="631" t="s">
        <v>6045</v>
      </c>
      <c r="S1316" s="632" t="s">
        <v>1240</v>
      </c>
      <c r="T1316" s="633" t="s">
        <v>1191</v>
      </c>
      <c r="U1316" s="977" t="s">
        <v>1191</v>
      </c>
      <c r="V1316" s="634" t="s">
        <v>7628</v>
      </c>
    </row>
    <row r="1317" spans="2:22" outlineLevel="1">
      <c r="B1317" s="612" t="s">
        <v>1380</v>
      </c>
      <c r="C1317" s="612" t="s">
        <v>1429</v>
      </c>
      <c r="D1317" s="612" t="s">
        <v>1834</v>
      </c>
      <c r="E1317" s="612" t="s">
        <v>1882</v>
      </c>
      <c r="F1317" s="612" t="s">
        <v>1653</v>
      </c>
      <c r="G1317" s="612" t="s">
        <v>1390</v>
      </c>
      <c r="H1317" s="639" t="s">
        <v>1452</v>
      </c>
      <c r="I1317" s="612"/>
      <c r="J1317" s="627" t="s">
        <v>1191</v>
      </c>
      <c r="K1317" s="628" t="s">
        <v>1243</v>
      </c>
      <c r="L1317" s="629" t="s">
        <v>4428</v>
      </c>
      <c r="M1317" s="630" t="s">
        <v>1454</v>
      </c>
      <c r="N1317" s="670" t="s">
        <v>5667</v>
      </c>
      <c r="O1317" s="629" t="s">
        <v>1176</v>
      </c>
      <c r="P1317" s="629" t="s">
        <v>41</v>
      </c>
      <c r="Q1317" s="640" t="s">
        <v>1846</v>
      </c>
      <c r="R1317" s="641"/>
      <c r="S1317" s="632" t="s">
        <v>1243</v>
      </c>
      <c r="T1317" s="633" t="s">
        <v>1191</v>
      </c>
      <c r="U1317" s="977" t="s">
        <v>1191</v>
      </c>
      <c r="V1317" s="634" t="s">
        <v>7629</v>
      </c>
    </row>
    <row r="1318" spans="2:22" outlineLevel="1">
      <c r="B1318" s="612" t="s">
        <v>1380</v>
      </c>
      <c r="C1318" s="612" t="s">
        <v>1429</v>
      </c>
      <c r="D1318" s="612" t="s">
        <v>1834</v>
      </c>
      <c r="E1318" s="612" t="s">
        <v>1882</v>
      </c>
      <c r="F1318" s="612" t="s">
        <v>1653</v>
      </c>
      <c r="G1318" s="612" t="s">
        <v>1657</v>
      </c>
      <c r="H1318" s="612"/>
      <c r="I1318" s="612"/>
      <c r="J1318" s="627" t="s">
        <v>1191</v>
      </c>
      <c r="K1318" s="628" t="s">
        <v>1890</v>
      </c>
      <c r="L1318" s="629" t="s">
        <v>4453</v>
      </c>
      <c r="M1318" s="630"/>
      <c r="N1318" s="670"/>
      <c r="O1318" s="629"/>
      <c r="P1318" s="629"/>
      <c r="Q1318" s="629"/>
      <c r="R1318" s="631"/>
      <c r="S1318" s="632" t="s">
        <v>1890</v>
      </c>
      <c r="T1318" s="633" t="s">
        <v>1191</v>
      </c>
      <c r="U1318" s="977" t="s">
        <v>1821</v>
      </c>
      <c r="V1318" s="634" t="s">
        <v>7625</v>
      </c>
    </row>
    <row r="1319" spans="2:22" outlineLevel="1">
      <c r="B1319" s="612" t="s">
        <v>1380</v>
      </c>
      <c r="C1319" s="612" t="s">
        <v>1429</v>
      </c>
      <c r="D1319" s="612" t="s">
        <v>1834</v>
      </c>
      <c r="E1319" s="612" t="s">
        <v>1882</v>
      </c>
      <c r="F1319" s="612" t="s">
        <v>1653</v>
      </c>
      <c r="G1319" s="612" t="s">
        <v>1677</v>
      </c>
      <c r="H1319" s="612"/>
      <c r="I1319" s="612"/>
      <c r="J1319" s="627" t="s">
        <v>1191</v>
      </c>
      <c r="K1319" s="628" t="s">
        <v>1891</v>
      </c>
      <c r="L1319" s="629" t="s">
        <v>4429</v>
      </c>
      <c r="M1319" s="630" t="s">
        <v>1382</v>
      </c>
      <c r="N1319" s="670"/>
      <c r="O1319" s="629"/>
      <c r="P1319" s="629"/>
      <c r="Q1319" s="629"/>
      <c r="R1319" s="631"/>
      <c r="S1319" s="632" t="s">
        <v>1821</v>
      </c>
      <c r="T1319" s="633" t="s">
        <v>1821</v>
      </c>
      <c r="U1319" s="977" t="s">
        <v>1821</v>
      </c>
      <c r="V1319" s="634" t="s">
        <v>1821</v>
      </c>
    </row>
    <row r="1320" spans="2:22" outlineLevel="1">
      <c r="B1320" s="612" t="s">
        <v>1380</v>
      </c>
      <c r="C1320" s="612" t="s">
        <v>1429</v>
      </c>
      <c r="D1320" s="612" t="s">
        <v>1834</v>
      </c>
      <c r="E1320" s="612" t="s">
        <v>1882</v>
      </c>
      <c r="F1320" s="612" t="s">
        <v>1653</v>
      </c>
      <c r="G1320" s="612" t="s">
        <v>1677</v>
      </c>
      <c r="H1320" s="612" t="s">
        <v>1679</v>
      </c>
      <c r="I1320" s="612"/>
      <c r="J1320" s="627" t="s">
        <v>1191</v>
      </c>
      <c r="K1320" s="628" t="s">
        <v>1892</v>
      </c>
      <c r="L1320" s="629" t="s">
        <v>4430</v>
      </c>
      <c r="M1320" s="630"/>
      <c r="N1320" s="670"/>
      <c r="O1320" s="629"/>
      <c r="P1320" s="629"/>
      <c r="Q1320" s="629"/>
      <c r="R1320" s="631"/>
      <c r="S1320" s="632" t="s">
        <v>1821</v>
      </c>
      <c r="T1320" s="633" t="s">
        <v>1821</v>
      </c>
      <c r="U1320" s="977" t="s">
        <v>1821</v>
      </c>
      <c r="V1320" s="634" t="s">
        <v>1821</v>
      </c>
    </row>
    <row r="1321" spans="2:22" outlineLevel="1">
      <c r="B1321" s="612" t="s">
        <v>1380</v>
      </c>
      <c r="C1321" s="612" t="s">
        <v>1429</v>
      </c>
      <c r="D1321" s="612" t="s">
        <v>1834</v>
      </c>
      <c r="E1321" s="612" t="s">
        <v>1882</v>
      </c>
      <c r="F1321" s="612" t="s">
        <v>1653</v>
      </c>
      <c r="G1321" s="612" t="s">
        <v>1677</v>
      </c>
      <c r="H1321" s="612" t="s">
        <v>1681</v>
      </c>
      <c r="I1321" s="612"/>
      <c r="J1321" s="627" t="s">
        <v>1191</v>
      </c>
      <c r="K1321" s="628" t="s">
        <v>1893</v>
      </c>
      <c r="L1321" s="629" t="s">
        <v>4431</v>
      </c>
      <c r="M1321" s="630"/>
      <c r="N1321" s="670"/>
      <c r="O1321" s="629"/>
      <c r="P1321" s="629"/>
      <c r="Q1321" s="629"/>
      <c r="R1321" s="631"/>
      <c r="S1321" s="632" t="s">
        <v>1821</v>
      </c>
      <c r="T1321" s="633" t="s">
        <v>1821</v>
      </c>
      <c r="U1321" s="977" t="s">
        <v>1821</v>
      </c>
      <c r="V1321" s="634" t="s">
        <v>1821</v>
      </c>
    </row>
    <row r="1322" spans="2:22" outlineLevel="1">
      <c r="B1322" s="612" t="s">
        <v>1380</v>
      </c>
      <c r="C1322" s="612" t="s">
        <v>1429</v>
      </c>
      <c r="D1322" s="612" t="s">
        <v>1834</v>
      </c>
      <c r="E1322" s="612" t="s">
        <v>1882</v>
      </c>
      <c r="F1322" s="612" t="s">
        <v>1653</v>
      </c>
      <c r="G1322" s="612" t="s">
        <v>1677</v>
      </c>
      <c r="H1322" s="612" t="s">
        <v>1683</v>
      </c>
      <c r="I1322" s="612"/>
      <c r="J1322" s="627" t="s">
        <v>1191</v>
      </c>
      <c r="K1322" s="628" t="s">
        <v>1894</v>
      </c>
      <c r="L1322" s="629" t="s">
        <v>4432</v>
      </c>
      <c r="M1322" s="630"/>
      <c r="N1322" s="670"/>
      <c r="O1322" s="629"/>
      <c r="P1322" s="629"/>
      <c r="Q1322" s="629"/>
      <c r="R1322" s="631"/>
      <c r="S1322" s="632" t="s">
        <v>1821</v>
      </c>
      <c r="T1322" s="633" t="s">
        <v>1821</v>
      </c>
      <c r="U1322" s="977" t="s">
        <v>1821</v>
      </c>
      <c r="V1322" s="634" t="s">
        <v>1821</v>
      </c>
    </row>
    <row r="1323" spans="2:22" outlineLevel="1">
      <c r="B1323" s="612" t="s">
        <v>1380</v>
      </c>
      <c r="C1323" s="612" t="s">
        <v>1429</v>
      </c>
      <c r="D1323" s="612" t="s">
        <v>1834</v>
      </c>
      <c r="E1323" s="612" t="s">
        <v>1882</v>
      </c>
      <c r="F1323" s="612" t="s">
        <v>1653</v>
      </c>
      <c r="G1323" s="612" t="s">
        <v>1677</v>
      </c>
      <c r="H1323" s="612" t="s">
        <v>1685</v>
      </c>
      <c r="I1323" s="612"/>
      <c r="J1323" s="627" t="s">
        <v>1191</v>
      </c>
      <c r="K1323" s="628" t="s">
        <v>1895</v>
      </c>
      <c r="L1323" s="629" t="s">
        <v>4433</v>
      </c>
      <c r="M1323" s="630"/>
      <c r="N1323" s="670"/>
      <c r="O1323" s="629"/>
      <c r="P1323" s="629"/>
      <c r="Q1323" s="629"/>
      <c r="R1323" s="631"/>
      <c r="S1323" s="632" t="s">
        <v>1821</v>
      </c>
      <c r="T1323" s="633" t="s">
        <v>1821</v>
      </c>
      <c r="U1323" s="977" t="s">
        <v>1821</v>
      </c>
      <c r="V1323" s="634" t="s">
        <v>1821</v>
      </c>
    </row>
    <row r="1324" spans="2:22" outlineLevel="1">
      <c r="B1324" s="612" t="s">
        <v>1380</v>
      </c>
      <c r="C1324" s="612" t="s">
        <v>1429</v>
      </c>
      <c r="D1324" s="612" t="s">
        <v>1834</v>
      </c>
      <c r="E1324" s="612" t="s">
        <v>1882</v>
      </c>
      <c r="F1324" s="612" t="s">
        <v>1653</v>
      </c>
      <c r="G1324" s="612" t="s">
        <v>1677</v>
      </c>
      <c r="H1324" s="612" t="s">
        <v>1687</v>
      </c>
      <c r="I1324" s="612"/>
      <c r="J1324" s="627" t="s">
        <v>1191</v>
      </c>
      <c r="K1324" s="628" t="s">
        <v>1896</v>
      </c>
      <c r="L1324" s="629" t="s">
        <v>4434</v>
      </c>
      <c r="M1324" s="630"/>
      <c r="N1324" s="670"/>
      <c r="O1324" s="629"/>
      <c r="P1324" s="629"/>
      <c r="Q1324" s="629"/>
      <c r="R1324" s="631"/>
      <c r="S1324" s="632" t="s">
        <v>1821</v>
      </c>
      <c r="T1324" s="633" t="s">
        <v>1821</v>
      </c>
      <c r="U1324" s="977" t="s">
        <v>1821</v>
      </c>
      <c r="V1324" s="634" t="s">
        <v>1821</v>
      </c>
    </row>
    <row r="1325" spans="2:22" outlineLevel="1">
      <c r="B1325" s="612" t="s">
        <v>1380</v>
      </c>
      <c r="C1325" s="612" t="s">
        <v>1429</v>
      </c>
      <c r="D1325" s="612" t="s">
        <v>1834</v>
      </c>
      <c r="E1325" s="612" t="s">
        <v>1882</v>
      </c>
      <c r="F1325" s="612" t="s">
        <v>1653</v>
      </c>
      <c r="G1325" s="612" t="s">
        <v>1677</v>
      </c>
      <c r="H1325" s="612" t="s">
        <v>1689</v>
      </c>
      <c r="I1325" s="612"/>
      <c r="J1325" s="627" t="s">
        <v>1176</v>
      </c>
      <c r="K1325" s="628" t="s">
        <v>1897</v>
      </c>
      <c r="L1325" s="629" t="s">
        <v>4435</v>
      </c>
      <c r="M1325" s="630" t="s">
        <v>1515</v>
      </c>
      <c r="N1325" s="670"/>
      <c r="O1325" s="629"/>
      <c r="P1325" s="629"/>
      <c r="Q1325" s="629"/>
      <c r="R1325" s="631"/>
      <c r="S1325" s="632" t="s">
        <v>1821</v>
      </c>
      <c r="T1325" s="633" t="s">
        <v>1821</v>
      </c>
      <c r="U1325" s="977" t="s">
        <v>1821</v>
      </c>
      <c r="V1325" s="634" t="s">
        <v>1821</v>
      </c>
    </row>
    <row r="1326" spans="2:22" outlineLevel="1">
      <c r="B1326" s="612" t="s">
        <v>1380</v>
      </c>
      <c r="C1326" s="612" t="s">
        <v>1429</v>
      </c>
      <c r="D1326" s="612" t="s">
        <v>1834</v>
      </c>
      <c r="E1326" s="612" t="s">
        <v>1882</v>
      </c>
      <c r="F1326" s="612" t="s">
        <v>1653</v>
      </c>
      <c r="G1326" s="612" t="s">
        <v>1677</v>
      </c>
      <c r="H1326" s="612" t="s">
        <v>1691</v>
      </c>
      <c r="I1326" s="612"/>
      <c r="J1326" s="627" t="s">
        <v>1191</v>
      </c>
      <c r="K1326" s="628" t="s">
        <v>1898</v>
      </c>
      <c r="L1326" s="629" t="s">
        <v>4436</v>
      </c>
      <c r="M1326" s="630"/>
      <c r="N1326" s="670"/>
      <c r="O1326" s="629"/>
      <c r="P1326" s="629"/>
      <c r="Q1326" s="629"/>
      <c r="R1326" s="631"/>
      <c r="S1326" s="632" t="s">
        <v>1821</v>
      </c>
      <c r="T1326" s="633" t="s">
        <v>1821</v>
      </c>
      <c r="U1326" s="977" t="s">
        <v>1821</v>
      </c>
      <c r="V1326" s="634" t="s">
        <v>1821</v>
      </c>
    </row>
    <row r="1327" spans="2:22" outlineLevel="1">
      <c r="B1327" s="612" t="s">
        <v>1380</v>
      </c>
      <c r="C1327" s="612" t="s">
        <v>1429</v>
      </c>
      <c r="D1327" s="612" t="s">
        <v>1834</v>
      </c>
      <c r="E1327" s="612" t="s">
        <v>1882</v>
      </c>
      <c r="F1327" s="612" t="s">
        <v>1659</v>
      </c>
      <c r="G1327" s="612"/>
      <c r="H1327" s="612"/>
      <c r="I1327" s="612"/>
      <c r="J1327" s="627" t="s">
        <v>1195</v>
      </c>
      <c r="K1327" s="628" t="s">
        <v>1899</v>
      </c>
      <c r="L1327" s="629" t="s">
        <v>4163</v>
      </c>
      <c r="M1327" s="630" t="s">
        <v>1382</v>
      </c>
      <c r="N1327" s="670"/>
      <c r="O1327" s="629"/>
      <c r="P1327" s="629"/>
      <c r="Q1327" s="629"/>
      <c r="R1327" s="631"/>
      <c r="S1327" s="632" t="s">
        <v>1899</v>
      </c>
      <c r="T1327" s="633" t="s">
        <v>1195</v>
      </c>
      <c r="U1327" s="977" t="s">
        <v>1821</v>
      </c>
      <c r="V1327" s="634" t="s">
        <v>7622</v>
      </c>
    </row>
    <row r="1328" spans="2:22" outlineLevel="1">
      <c r="B1328" s="612" t="s">
        <v>1380</v>
      </c>
      <c r="C1328" s="612" t="s">
        <v>1429</v>
      </c>
      <c r="D1328" s="612" t="s">
        <v>1834</v>
      </c>
      <c r="E1328" s="612" t="s">
        <v>1882</v>
      </c>
      <c r="F1328" s="612" t="s">
        <v>1659</v>
      </c>
      <c r="G1328" s="612" t="s">
        <v>1661</v>
      </c>
      <c r="H1328" s="612"/>
      <c r="I1328" s="612"/>
      <c r="J1328" s="627" t="s">
        <v>1191</v>
      </c>
      <c r="K1328" s="628" t="s">
        <v>1900</v>
      </c>
      <c r="L1328" s="629" t="s">
        <v>4563</v>
      </c>
      <c r="M1328" s="630"/>
      <c r="N1328" s="670"/>
      <c r="O1328" s="629"/>
      <c r="P1328" s="629"/>
      <c r="Q1328" s="629"/>
      <c r="R1328" s="631"/>
      <c r="S1328" s="632" t="s">
        <v>1900</v>
      </c>
      <c r="T1328" s="633" t="s">
        <v>1191</v>
      </c>
      <c r="U1328" s="977" t="s">
        <v>1821</v>
      </c>
      <c r="V1328" s="634" t="s">
        <v>7640</v>
      </c>
    </row>
    <row r="1329" spans="2:22" outlineLevel="1">
      <c r="B1329" s="612" t="s">
        <v>1380</v>
      </c>
      <c r="C1329" s="612" t="s">
        <v>1429</v>
      </c>
      <c r="D1329" s="612" t="s">
        <v>1834</v>
      </c>
      <c r="E1329" s="612" t="s">
        <v>1882</v>
      </c>
      <c r="F1329" s="612" t="s">
        <v>1659</v>
      </c>
      <c r="G1329" s="612" t="s">
        <v>1663</v>
      </c>
      <c r="H1329" s="612"/>
      <c r="I1329" s="612"/>
      <c r="J1329" s="627" t="s">
        <v>1191</v>
      </c>
      <c r="K1329" s="628" t="s">
        <v>1901</v>
      </c>
      <c r="L1329" s="629" t="s">
        <v>4437</v>
      </c>
      <c r="M1329" s="630"/>
      <c r="N1329" s="670"/>
      <c r="O1329" s="629"/>
      <c r="P1329" s="629"/>
      <c r="Q1329" s="629"/>
      <c r="R1329" s="631"/>
      <c r="S1329" s="632" t="s">
        <v>41</v>
      </c>
      <c r="T1329" s="633" t="s">
        <v>1191</v>
      </c>
      <c r="U1329" s="977" t="s">
        <v>1821</v>
      </c>
      <c r="V1329" s="634" t="s">
        <v>1821</v>
      </c>
    </row>
    <row r="1330" spans="2:22" outlineLevel="1">
      <c r="B1330" s="612" t="s">
        <v>1380</v>
      </c>
      <c r="C1330" s="612" t="s">
        <v>1429</v>
      </c>
      <c r="D1330" s="612" t="s">
        <v>1834</v>
      </c>
      <c r="E1330" s="612" t="s">
        <v>1882</v>
      </c>
      <c r="F1330" s="612" t="s">
        <v>1659</v>
      </c>
      <c r="G1330" s="612" t="s">
        <v>1398</v>
      </c>
      <c r="H1330" s="612"/>
      <c r="I1330" s="612"/>
      <c r="J1330" s="627" t="s">
        <v>1191</v>
      </c>
      <c r="K1330" s="628" t="s">
        <v>1902</v>
      </c>
      <c r="L1330" s="629" t="s">
        <v>4438</v>
      </c>
      <c r="M1330" s="630" t="s">
        <v>1666</v>
      </c>
      <c r="N1330" s="670"/>
      <c r="O1330" s="629"/>
      <c r="P1330" s="629"/>
      <c r="Q1330" s="629"/>
      <c r="R1330" s="631"/>
      <c r="S1330" s="632" t="s">
        <v>1821</v>
      </c>
      <c r="T1330" s="633" t="s">
        <v>1821</v>
      </c>
      <c r="U1330" s="977" t="s">
        <v>1821</v>
      </c>
      <c r="V1330" s="634" t="s">
        <v>1821</v>
      </c>
    </row>
    <row r="1331" spans="2:22" outlineLevel="1">
      <c r="B1331" s="612" t="s">
        <v>1380</v>
      </c>
      <c r="C1331" s="612" t="s">
        <v>1429</v>
      </c>
      <c r="D1331" s="612" t="s">
        <v>1834</v>
      </c>
      <c r="E1331" s="612" t="s">
        <v>1882</v>
      </c>
      <c r="F1331" s="612" t="s">
        <v>1659</v>
      </c>
      <c r="G1331" s="612" t="s">
        <v>1667</v>
      </c>
      <c r="H1331" s="612"/>
      <c r="I1331" s="612"/>
      <c r="J1331" s="627" t="s">
        <v>1191</v>
      </c>
      <c r="K1331" s="628" t="s">
        <v>1903</v>
      </c>
      <c r="L1331" s="629" t="s">
        <v>4358</v>
      </c>
      <c r="M1331" s="630" t="s">
        <v>1382</v>
      </c>
      <c r="N1331" s="670"/>
      <c r="O1331" s="629"/>
      <c r="P1331" s="629"/>
      <c r="Q1331" s="629"/>
      <c r="R1331" s="631"/>
      <c r="S1331" s="632" t="s">
        <v>41</v>
      </c>
      <c r="T1331" s="633" t="s">
        <v>1191</v>
      </c>
      <c r="U1331" s="977" t="s">
        <v>1821</v>
      </c>
      <c r="V1331" s="634" t="s">
        <v>1821</v>
      </c>
    </row>
    <row r="1332" spans="2:22" outlineLevel="1">
      <c r="B1332" s="612" t="s">
        <v>1380</v>
      </c>
      <c r="C1332" s="612" t="s">
        <v>1429</v>
      </c>
      <c r="D1332" s="612" t="s">
        <v>1834</v>
      </c>
      <c r="E1332" s="612" t="s">
        <v>1882</v>
      </c>
      <c r="F1332" s="612" t="s">
        <v>1659</v>
      </c>
      <c r="G1332" s="612" t="s">
        <v>1667</v>
      </c>
      <c r="H1332" s="612" t="s">
        <v>1669</v>
      </c>
      <c r="I1332" s="612"/>
      <c r="J1332" s="627" t="s">
        <v>1176</v>
      </c>
      <c r="K1332" s="628" t="s">
        <v>1904</v>
      </c>
      <c r="L1332" s="629" t="s">
        <v>4359</v>
      </c>
      <c r="M1332" s="630"/>
      <c r="N1332" s="670"/>
      <c r="O1332" s="629"/>
      <c r="P1332" s="629"/>
      <c r="Q1332" s="629"/>
      <c r="R1332" s="631"/>
      <c r="S1332" s="632" t="s">
        <v>1904</v>
      </c>
      <c r="T1332" s="633" t="s">
        <v>1176</v>
      </c>
      <c r="U1332" s="977" t="s">
        <v>1821</v>
      </c>
      <c r="V1332" s="634" t="s">
        <v>7641</v>
      </c>
    </row>
    <row r="1333" spans="2:22" outlineLevel="1">
      <c r="B1333" s="612" t="s">
        <v>1380</v>
      </c>
      <c r="C1333" s="612" t="s">
        <v>1429</v>
      </c>
      <c r="D1333" s="612" t="s">
        <v>1834</v>
      </c>
      <c r="E1333" s="612" t="s">
        <v>1882</v>
      </c>
      <c r="F1333" s="612" t="s">
        <v>1659</v>
      </c>
      <c r="G1333" s="612" t="s">
        <v>1671</v>
      </c>
      <c r="H1333" s="612"/>
      <c r="I1333" s="612"/>
      <c r="J1333" s="627" t="s">
        <v>1191</v>
      </c>
      <c r="K1333" s="628" t="s">
        <v>1905</v>
      </c>
      <c r="L1333" s="629" t="s">
        <v>4360</v>
      </c>
      <c r="M1333" s="630" t="s">
        <v>1382</v>
      </c>
      <c r="N1333" s="670"/>
      <c r="O1333" s="629"/>
      <c r="P1333" s="629"/>
      <c r="Q1333" s="629"/>
      <c r="R1333" s="631"/>
      <c r="S1333" s="632" t="s">
        <v>1821</v>
      </c>
      <c r="T1333" s="633" t="s">
        <v>1821</v>
      </c>
      <c r="U1333" s="977" t="s">
        <v>1821</v>
      </c>
      <c r="V1333" s="634" t="s">
        <v>1821</v>
      </c>
    </row>
    <row r="1334" spans="2:22" outlineLevel="1">
      <c r="B1334" s="612" t="s">
        <v>1380</v>
      </c>
      <c r="C1334" s="612" t="s">
        <v>1429</v>
      </c>
      <c r="D1334" s="612" t="s">
        <v>1834</v>
      </c>
      <c r="E1334" s="612" t="s">
        <v>1882</v>
      </c>
      <c r="F1334" s="612" t="s">
        <v>1659</v>
      </c>
      <c r="G1334" s="612" t="s">
        <v>1671</v>
      </c>
      <c r="H1334" s="612" t="s">
        <v>1669</v>
      </c>
      <c r="I1334" s="612"/>
      <c r="J1334" s="627" t="s">
        <v>1176</v>
      </c>
      <c r="K1334" s="628" t="s">
        <v>1906</v>
      </c>
      <c r="L1334" s="629" t="s">
        <v>4361</v>
      </c>
      <c r="M1334" s="630"/>
      <c r="N1334" s="670"/>
      <c r="O1334" s="629"/>
      <c r="P1334" s="629"/>
      <c r="Q1334" s="629"/>
      <c r="R1334" s="631"/>
      <c r="S1334" s="632" t="s">
        <v>1821</v>
      </c>
      <c r="T1334" s="633" t="s">
        <v>1821</v>
      </c>
      <c r="U1334" s="977" t="s">
        <v>1821</v>
      </c>
      <c r="V1334" s="634" t="s">
        <v>1821</v>
      </c>
    </row>
    <row r="1335" spans="2:22" outlineLevel="1">
      <c r="B1335" s="612" t="s">
        <v>1380</v>
      </c>
      <c r="C1335" s="612" t="s">
        <v>1429</v>
      </c>
      <c r="D1335" s="612" t="s">
        <v>1834</v>
      </c>
      <c r="E1335" s="612" t="s">
        <v>1882</v>
      </c>
      <c r="F1335" s="612" t="s">
        <v>1659</v>
      </c>
      <c r="G1335" s="612" t="s">
        <v>1674</v>
      </c>
      <c r="H1335" s="612"/>
      <c r="I1335" s="612"/>
      <c r="J1335" s="627" t="s">
        <v>1191</v>
      </c>
      <c r="K1335" s="628" t="s">
        <v>1907</v>
      </c>
      <c r="L1335" s="629" t="s">
        <v>4362</v>
      </c>
      <c r="M1335" s="630" t="s">
        <v>1382</v>
      </c>
      <c r="N1335" s="670"/>
      <c r="O1335" s="629"/>
      <c r="P1335" s="629"/>
      <c r="Q1335" s="629"/>
      <c r="R1335" s="631"/>
      <c r="S1335" s="632" t="s">
        <v>41</v>
      </c>
      <c r="T1335" s="633" t="s">
        <v>1191</v>
      </c>
      <c r="U1335" s="977" t="s">
        <v>1821</v>
      </c>
      <c r="V1335" s="634" t="s">
        <v>1821</v>
      </c>
    </row>
    <row r="1336" spans="2:22" outlineLevel="1">
      <c r="B1336" s="612" t="s">
        <v>1380</v>
      </c>
      <c r="C1336" s="612" t="s">
        <v>1429</v>
      </c>
      <c r="D1336" s="612" t="s">
        <v>1834</v>
      </c>
      <c r="E1336" s="612" t="s">
        <v>1882</v>
      </c>
      <c r="F1336" s="612" t="s">
        <v>1659</v>
      </c>
      <c r="G1336" s="612" t="s">
        <v>1674</v>
      </c>
      <c r="H1336" s="612" t="s">
        <v>1564</v>
      </c>
      <c r="I1336" s="612"/>
      <c r="J1336" s="627" t="s">
        <v>1176</v>
      </c>
      <c r="K1336" s="628" t="s">
        <v>1908</v>
      </c>
      <c r="L1336" s="629" t="s">
        <v>4363</v>
      </c>
      <c r="M1336" s="630"/>
      <c r="N1336" s="670"/>
      <c r="O1336" s="629"/>
      <c r="P1336" s="629"/>
      <c r="Q1336" s="629"/>
      <c r="R1336" s="631"/>
      <c r="S1336" s="632" t="s">
        <v>1908</v>
      </c>
      <c r="T1336" s="633" t="s">
        <v>1176</v>
      </c>
      <c r="U1336" s="977" t="s">
        <v>1821</v>
      </c>
      <c r="V1336" s="634" t="s">
        <v>7642</v>
      </c>
    </row>
    <row r="1337" spans="2:22" outlineLevel="1">
      <c r="B1337" s="612" t="s">
        <v>1380</v>
      </c>
      <c r="C1337" s="612" t="s">
        <v>1429</v>
      </c>
      <c r="D1337" s="612" t="s">
        <v>1834</v>
      </c>
      <c r="E1337" s="612" t="s">
        <v>1882</v>
      </c>
      <c r="F1337" s="612" t="s">
        <v>1677</v>
      </c>
      <c r="G1337" s="612"/>
      <c r="H1337" s="612"/>
      <c r="I1337" s="612"/>
      <c r="J1337" s="627" t="s">
        <v>1176</v>
      </c>
      <c r="K1337" s="628" t="s">
        <v>1247</v>
      </c>
      <c r="L1337" s="629" t="s">
        <v>4164</v>
      </c>
      <c r="M1337" s="630" t="s">
        <v>1382</v>
      </c>
      <c r="N1337" s="1119" t="s">
        <v>4824</v>
      </c>
      <c r="O1337" s="629" t="s">
        <v>1176</v>
      </c>
      <c r="P1337" s="629" t="s">
        <v>41</v>
      </c>
      <c r="Q1337" s="629" t="s">
        <v>1382</v>
      </c>
      <c r="R1337" s="781" t="s">
        <v>8541</v>
      </c>
      <c r="S1337" s="632" t="s">
        <v>1247</v>
      </c>
      <c r="T1337" s="633" t="s">
        <v>1176</v>
      </c>
      <c r="U1337" s="977" t="s">
        <v>1176</v>
      </c>
      <c r="V1337" s="634" t="s">
        <v>7621</v>
      </c>
    </row>
    <row r="1338" spans="2:22" outlineLevel="1">
      <c r="B1338" s="612" t="s">
        <v>1380</v>
      </c>
      <c r="C1338" s="612" t="s">
        <v>1429</v>
      </c>
      <c r="D1338" s="612" t="s">
        <v>1834</v>
      </c>
      <c r="E1338" s="612" t="s">
        <v>1882</v>
      </c>
      <c r="F1338" s="612" t="s">
        <v>1677</v>
      </c>
      <c r="G1338" s="612" t="s">
        <v>1679</v>
      </c>
      <c r="H1338" s="612"/>
      <c r="I1338" s="612"/>
      <c r="J1338" s="627" t="s">
        <v>1191</v>
      </c>
      <c r="K1338" s="628" t="s">
        <v>1909</v>
      </c>
      <c r="L1338" s="629" t="s">
        <v>4439</v>
      </c>
      <c r="M1338" s="630"/>
      <c r="N1338" s="670" t="s">
        <v>3728</v>
      </c>
      <c r="O1338" s="629" t="s">
        <v>1176</v>
      </c>
      <c r="P1338" s="637" t="s">
        <v>2823</v>
      </c>
      <c r="Q1338" s="629" t="s">
        <v>157</v>
      </c>
      <c r="R1338" s="631"/>
      <c r="S1338" s="632" t="s">
        <v>1909</v>
      </c>
      <c r="T1338" s="633" t="s">
        <v>1191</v>
      </c>
      <c r="U1338" s="977" t="s">
        <v>1821</v>
      </c>
      <c r="V1338" s="634" t="s">
        <v>7637</v>
      </c>
    </row>
    <row r="1339" spans="2:22" outlineLevel="1">
      <c r="B1339" s="612" t="s">
        <v>1380</v>
      </c>
      <c r="C1339" s="612" t="s">
        <v>1429</v>
      </c>
      <c r="D1339" s="612" t="s">
        <v>1834</v>
      </c>
      <c r="E1339" s="612" t="s">
        <v>1882</v>
      </c>
      <c r="F1339" s="612" t="s">
        <v>1677</v>
      </c>
      <c r="G1339" s="612" t="s">
        <v>1681</v>
      </c>
      <c r="H1339" s="612"/>
      <c r="I1339" s="612"/>
      <c r="J1339" s="627" t="s">
        <v>1191</v>
      </c>
      <c r="K1339" s="628" t="s">
        <v>1910</v>
      </c>
      <c r="L1339" s="629" t="s">
        <v>4440</v>
      </c>
      <c r="M1339" s="630"/>
      <c r="N1339" s="670" t="s">
        <v>3724</v>
      </c>
      <c r="O1339" s="629" t="s">
        <v>1176</v>
      </c>
      <c r="P1339" s="637" t="s">
        <v>2819</v>
      </c>
      <c r="Q1339" s="629" t="s">
        <v>105</v>
      </c>
      <c r="R1339" s="631"/>
      <c r="S1339" s="632" t="s">
        <v>1910</v>
      </c>
      <c r="T1339" s="633" t="s">
        <v>1191</v>
      </c>
      <c r="U1339" s="977" t="s">
        <v>1821</v>
      </c>
      <c r="V1339" s="634" t="s">
        <v>7634</v>
      </c>
    </row>
    <row r="1340" spans="2:22" outlineLevel="1">
      <c r="B1340" s="612" t="s">
        <v>1380</v>
      </c>
      <c r="C1340" s="612" t="s">
        <v>1429</v>
      </c>
      <c r="D1340" s="612" t="s">
        <v>1834</v>
      </c>
      <c r="E1340" s="612" t="s">
        <v>1882</v>
      </c>
      <c r="F1340" s="612" t="s">
        <v>1677</v>
      </c>
      <c r="G1340" s="612" t="s">
        <v>1683</v>
      </c>
      <c r="H1340" s="612"/>
      <c r="I1340" s="612"/>
      <c r="J1340" s="627" t="s">
        <v>1191</v>
      </c>
      <c r="K1340" s="628" t="s">
        <v>1911</v>
      </c>
      <c r="L1340" s="629" t="s">
        <v>4441</v>
      </c>
      <c r="M1340" s="630"/>
      <c r="N1340" s="670" t="s">
        <v>3725</v>
      </c>
      <c r="O1340" s="629" t="s">
        <v>1191</v>
      </c>
      <c r="P1340" s="635" t="s">
        <v>2820</v>
      </c>
      <c r="Q1340" s="629" t="s">
        <v>105</v>
      </c>
      <c r="R1340" s="631"/>
      <c r="S1340" s="632" t="s">
        <v>1911</v>
      </c>
      <c r="T1340" s="633" t="s">
        <v>1191</v>
      </c>
      <c r="U1340" s="977" t="s">
        <v>1821</v>
      </c>
      <c r="V1340" s="634" t="s">
        <v>7635</v>
      </c>
    </row>
    <row r="1341" spans="2:22" outlineLevel="1">
      <c r="B1341" s="612" t="s">
        <v>1380</v>
      </c>
      <c r="C1341" s="612" t="s">
        <v>1429</v>
      </c>
      <c r="D1341" s="612" t="s">
        <v>1834</v>
      </c>
      <c r="E1341" s="612" t="s">
        <v>1882</v>
      </c>
      <c r="F1341" s="612" t="s">
        <v>1677</v>
      </c>
      <c r="G1341" s="612" t="s">
        <v>1685</v>
      </c>
      <c r="H1341" s="612"/>
      <c r="I1341" s="612"/>
      <c r="J1341" s="627" t="s">
        <v>1191</v>
      </c>
      <c r="K1341" s="628" t="s">
        <v>1912</v>
      </c>
      <c r="L1341" s="629" t="s">
        <v>4442</v>
      </c>
      <c r="M1341" s="630"/>
      <c r="N1341" s="670" t="s">
        <v>3726</v>
      </c>
      <c r="O1341" s="629" t="s">
        <v>1191</v>
      </c>
      <c r="P1341" s="635" t="s">
        <v>2821</v>
      </c>
      <c r="Q1341" s="629" t="s">
        <v>105</v>
      </c>
      <c r="R1341" s="631"/>
      <c r="S1341" s="632" t="s">
        <v>1912</v>
      </c>
      <c r="T1341" s="633" t="s">
        <v>1191</v>
      </c>
      <c r="U1341" s="977" t="s">
        <v>1821</v>
      </c>
      <c r="V1341" s="634" t="s">
        <v>7623</v>
      </c>
    </row>
    <row r="1342" spans="2:22" outlineLevel="1">
      <c r="B1342" s="612" t="s">
        <v>1380</v>
      </c>
      <c r="C1342" s="612" t="s">
        <v>1429</v>
      </c>
      <c r="D1342" s="612" t="s">
        <v>1834</v>
      </c>
      <c r="E1342" s="612" t="s">
        <v>1882</v>
      </c>
      <c r="F1342" s="612" t="s">
        <v>1677</v>
      </c>
      <c r="G1342" s="612" t="s">
        <v>1687</v>
      </c>
      <c r="H1342" s="612"/>
      <c r="I1342" s="612"/>
      <c r="J1342" s="627" t="s">
        <v>1191</v>
      </c>
      <c r="K1342" s="628" t="s">
        <v>1913</v>
      </c>
      <c r="L1342" s="629" t="s">
        <v>4443</v>
      </c>
      <c r="M1342" s="630"/>
      <c r="N1342" s="670" t="s">
        <v>3727</v>
      </c>
      <c r="O1342" s="629" t="s">
        <v>1176</v>
      </c>
      <c r="P1342" s="637" t="s">
        <v>2822</v>
      </c>
      <c r="Q1342" s="629" t="s">
        <v>105</v>
      </c>
      <c r="R1342" s="631"/>
      <c r="S1342" s="632" t="s">
        <v>1913</v>
      </c>
      <c r="T1342" s="633" t="s">
        <v>1191</v>
      </c>
      <c r="U1342" s="977" t="s">
        <v>1821</v>
      </c>
      <c r="V1342" s="634" t="s">
        <v>7636</v>
      </c>
    </row>
    <row r="1343" spans="2:22" outlineLevel="1">
      <c r="B1343" s="612" t="s">
        <v>1380</v>
      </c>
      <c r="C1343" s="612" t="s">
        <v>1429</v>
      </c>
      <c r="D1343" s="612" t="s">
        <v>1834</v>
      </c>
      <c r="E1343" s="612" t="s">
        <v>1882</v>
      </c>
      <c r="F1343" s="612" t="s">
        <v>1677</v>
      </c>
      <c r="G1343" s="612" t="s">
        <v>1689</v>
      </c>
      <c r="H1343" s="612"/>
      <c r="I1343" s="612"/>
      <c r="J1343" s="627" t="s">
        <v>1176</v>
      </c>
      <c r="K1343" s="628" t="s">
        <v>1249</v>
      </c>
      <c r="L1343" s="629" t="s">
        <v>4444</v>
      </c>
      <c r="M1343" s="630" t="s">
        <v>1515</v>
      </c>
      <c r="N1343" s="670" t="s">
        <v>5351</v>
      </c>
      <c r="O1343" s="629" t="s">
        <v>1176</v>
      </c>
      <c r="P1343" s="637" t="s">
        <v>2824</v>
      </c>
      <c r="Q1343" s="629" t="s">
        <v>787</v>
      </c>
      <c r="R1343" s="631"/>
      <c r="S1343" s="632" t="s">
        <v>1249</v>
      </c>
      <c r="T1343" s="633" t="s">
        <v>1176</v>
      </c>
      <c r="U1343" s="977" t="s">
        <v>1176</v>
      </c>
      <c r="V1343" s="634" t="s">
        <v>7639</v>
      </c>
    </row>
    <row r="1344" spans="2:22" outlineLevel="1">
      <c r="B1344" s="612" t="s">
        <v>1380</v>
      </c>
      <c r="C1344" s="612" t="s">
        <v>1429</v>
      </c>
      <c r="D1344" s="612" t="s">
        <v>1834</v>
      </c>
      <c r="E1344" s="612" t="s">
        <v>1882</v>
      </c>
      <c r="F1344" s="612" t="s">
        <v>1677</v>
      </c>
      <c r="G1344" s="612" t="s">
        <v>1691</v>
      </c>
      <c r="H1344" s="612"/>
      <c r="I1344" s="612"/>
      <c r="J1344" s="627" t="s">
        <v>1191</v>
      </c>
      <c r="K1344" s="628" t="s">
        <v>1914</v>
      </c>
      <c r="L1344" s="629" t="s">
        <v>4445</v>
      </c>
      <c r="M1344" s="630"/>
      <c r="N1344" s="670"/>
      <c r="O1344" s="629"/>
      <c r="P1344" s="629"/>
      <c r="Q1344" s="629"/>
      <c r="R1344" s="631"/>
      <c r="S1344" s="632" t="s">
        <v>1914</v>
      </c>
      <c r="T1344" s="633" t="s">
        <v>1191</v>
      </c>
      <c r="U1344" s="977" t="s">
        <v>1821</v>
      </c>
      <c r="V1344" s="634" t="s">
        <v>7638</v>
      </c>
    </row>
    <row r="1345" spans="2:22" outlineLevel="1">
      <c r="B1345" s="612" t="s">
        <v>1380</v>
      </c>
      <c r="C1345" s="612" t="s">
        <v>1429</v>
      </c>
      <c r="D1345" s="612" t="s">
        <v>1834</v>
      </c>
      <c r="E1345" s="612" t="s">
        <v>1882</v>
      </c>
      <c r="F1345" s="612" t="s">
        <v>1693</v>
      </c>
      <c r="G1345" s="612"/>
      <c r="H1345" s="612"/>
      <c r="I1345" s="612"/>
      <c r="J1345" s="627" t="s">
        <v>1191</v>
      </c>
      <c r="K1345" s="628" t="s">
        <v>1915</v>
      </c>
      <c r="L1345" s="629" t="s">
        <v>4364</v>
      </c>
      <c r="M1345" s="630" t="s">
        <v>1382</v>
      </c>
      <c r="N1345" s="1119" t="s">
        <v>5660</v>
      </c>
      <c r="O1345" s="629" t="s">
        <v>1191</v>
      </c>
      <c r="P1345" s="629" t="s">
        <v>41</v>
      </c>
      <c r="Q1345" s="629" t="s">
        <v>1382</v>
      </c>
      <c r="R1345" s="782" t="s">
        <v>6046</v>
      </c>
      <c r="S1345" s="632" t="s">
        <v>41</v>
      </c>
      <c r="T1345" s="633" t="s">
        <v>1191</v>
      </c>
      <c r="U1345" s="977" t="s">
        <v>1821</v>
      </c>
      <c r="V1345" s="634" t="s">
        <v>1821</v>
      </c>
    </row>
    <row r="1346" spans="2:22" ht="24" outlineLevel="1">
      <c r="B1346" s="612" t="s">
        <v>1380</v>
      </c>
      <c r="C1346" s="612" t="s">
        <v>1429</v>
      </c>
      <c r="D1346" s="612" t="s">
        <v>1834</v>
      </c>
      <c r="E1346" s="612" t="s">
        <v>1882</v>
      </c>
      <c r="F1346" s="612" t="s">
        <v>1693</v>
      </c>
      <c r="G1346" s="612" t="s">
        <v>1564</v>
      </c>
      <c r="H1346" s="612"/>
      <c r="I1346" s="612"/>
      <c r="J1346" s="627" t="s">
        <v>1176</v>
      </c>
      <c r="K1346" s="628" t="s">
        <v>1916</v>
      </c>
      <c r="L1346" s="629" t="s">
        <v>4365</v>
      </c>
      <c r="M1346" s="630"/>
      <c r="N1346" s="670" t="s">
        <v>5403</v>
      </c>
      <c r="O1346" s="629" t="s">
        <v>1176</v>
      </c>
      <c r="P1346" s="642" t="s">
        <v>2817</v>
      </c>
      <c r="Q1346" s="629" t="s">
        <v>1156</v>
      </c>
      <c r="R1346" s="631" t="s">
        <v>6047</v>
      </c>
      <c r="S1346" s="632" t="s">
        <v>1916</v>
      </c>
      <c r="T1346" s="633" t="s">
        <v>1176</v>
      </c>
      <c r="U1346" s="977" t="s">
        <v>1821</v>
      </c>
      <c r="V1346" s="634" t="s">
        <v>7632</v>
      </c>
    </row>
    <row r="1347" spans="2:22" outlineLevel="1">
      <c r="B1347" s="612" t="s">
        <v>1380</v>
      </c>
      <c r="C1347" s="612" t="s">
        <v>1429</v>
      </c>
      <c r="D1347" s="612" t="s">
        <v>1834</v>
      </c>
      <c r="E1347" s="612" t="s">
        <v>1882</v>
      </c>
      <c r="F1347" s="612" t="s">
        <v>1693</v>
      </c>
      <c r="G1347" s="612" t="s">
        <v>1564</v>
      </c>
      <c r="H1347" s="639" t="s">
        <v>1452</v>
      </c>
      <c r="I1347" s="612"/>
      <c r="J1347" s="627" t="s">
        <v>1176</v>
      </c>
      <c r="K1347" s="628" t="s">
        <v>1917</v>
      </c>
      <c r="L1347" s="629" t="s">
        <v>4446</v>
      </c>
      <c r="M1347" s="630"/>
      <c r="N1347" s="670" t="s">
        <v>5668</v>
      </c>
      <c r="O1347" s="629" t="s">
        <v>1176</v>
      </c>
      <c r="P1347" s="629" t="s">
        <v>41</v>
      </c>
      <c r="Q1347" s="669" t="s">
        <v>1918</v>
      </c>
      <c r="R1347" s="641"/>
      <c r="S1347" s="632" t="s">
        <v>1917</v>
      </c>
      <c r="T1347" s="633" t="s">
        <v>1176</v>
      </c>
      <c r="U1347" s="977" t="s">
        <v>1821</v>
      </c>
      <c r="V1347" s="634" t="s">
        <v>7633</v>
      </c>
    </row>
    <row r="1348" spans="2:22" outlineLevel="1">
      <c r="B1348" s="612" t="s">
        <v>1380</v>
      </c>
      <c r="C1348" s="612" t="s">
        <v>1429</v>
      </c>
      <c r="D1348" s="612" t="s">
        <v>1834</v>
      </c>
      <c r="E1348" s="612" t="s">
        <v>1882</v>
      </c>
      <c r="F1348" s="612" t="s">
        <v>1697</v>
      </c>
      <c r="G1348" s="612"/>
      <c r="H1348" s="612"/>
      <c r="I1348" s="612"/>
      <c r="J1348" s="627" t="s">
        <v>1191</v>
      </c>
      <c r="K1348" s="628" t="s">
        <v>1919</v>
      </c>
      <c r="L1348" s="629" t="s">
        <v>4366</v>
      </c>
      <c r="M1348" s="630" t="s">
        <v>1382</v>
      </c>
      <c r="N1348" s="1119" t="s">
        <v>5661</v>
      </c>
      <c r="O1348" s="629" t="s">
        <v>1191</v>
      </c>
      <c r="P1348" s="629" t="s">
        <v>41</v>
      </c>
      <c r="Q1348" s="629" t="s">
        <v>1382</v>
      </c>
      <c r="R1348" s="782" t="s">
        <v>8542</v>
      </c>
      <c r="S1348" s="632" t="s">
        <v>41</v>
      </c>
      <c r="T1348" s="633" t="s">
        <v>1191</v>
      </c>
      <c r="U1348" s="977" t="s">
        <v>1191</v>
      </c>
      <c r="V1348" s="634" t="s">
        <v>1821</v>
      </c>
    </row>
    <row r="1349" spans="2:22" outlineLevel="1">
      <c r="B1349" s="612" t="s">
        <v>1380</v>
      </c>
      <c r="C1349" s="612" t="s">
        <v>1429</v>
      </c>
      <c r="D1349" s="612" t="s">
        <v>1834</v>
      </c>
      <c r="E1349" s="612" t="s">
        <v>1882</v>
      </c>
      <c r="F1349" s="612" t="s">
        <v>1697</v>
      </c>
      <c r="G1349" s="612" t="s">
        <v>1390</v>
      </c>
      <c r="H1349" s="612"/>
      <c r="I1349" s="612"/>
      <c r="J1349" s="627" t="s">
        <v>1176</v>
      </c>
      <c r="K1349" s="628" t="s">
        <v>1244</v>
      </c>
      <c r="L1349" s="629" t="s">
        <v>4367</v>
      </c>
      <c r="M1349" s="630"/>
      <c r="N1349" s="670" t="s">
        <v>5695</v>
      </c>
      <c r="O1349" s="629" t="s">
        <v>1176</v>
      </c>
      <c r="P1349" s="637" t="s">
        <v>2814</v>
      </c>
      <c r="Q1349" s="629" t="s">
        <v>105</v>
      </c>
      <c r="R1349" s="631" t="s">
        <v>7955</v>
      </c>
      <c r="S1349" s="632" t="s">
        <v>1244</v>
      </c>
      <c r="T1349" s="633" t="s">
        <v>1176</v>
      </c>
      <c r="U1349" s="977" t="s">
        <v>1176</v>
      </c>
      <c r="V1349" s="634" t="s">
        <v>7630</v>
      </c>
    </row>
    <row r="1350" spans="2:22" outlineLevel="1">
      <c r="B1350" s="612" t="s">
        <v>1380</v>
      </c>
      <c r="C1350" s="612" t="s">
        <v>1429</v>
      </c>
      <c r="D1350" s="612" t="s">
        <v>1834</v>
      </c>
      <c r="E1350" s="612" t="s">
        <v>1882</v>
      </c>
      <c r="F1350" s="612" t="s">
        <v>1697</v>
      </c>
      <c r="G1350" s="612" t="s">
        <v>1390</v>
      </c>
      <c r="H1350" s="639" t="s">
        <v>1452</v>
      </c>
      <c r="I1350" s="612"/>
      <c r="J1350" s="627" t="s">
        <v>1176</v>
      </c>
      <c r="K1350" s="628" t="s">
        <v>1246</v>
      </c>
      <c r="L1350" s="629" t="s">
        <v>4447</v>
      </c>
      <c r="M1350" s="630" t="s">
        <v>1701</v>
      </c>
      <c r="N1350" s="670" t="s">
        <v>5662</v>
      </c>
      <c r="O1350" s="660" t="s">
        <v>1176</v>
      </c>
      <c r="P1350" s="629" t="s">
        <v>41</v>
      </c>
      <c r="Q1350" s="668" t="s">
        <v>1877</v>
      </c>
      <c r="R1350" s="641"/>
      <c r="S1350" s="632" t="s">
        <v>1246</v>
      </c>
      <c r="T1350" s="633" t="s">
        <v>1176</v>
      </c>
      <c r="U1350" s="977" t="s">
        <v>1176</v>
      </c>
      <c r="V1350" s="634" t="s">
        <v>7631</v>
      </c>
    </row>
    <row r="1351" spans="2:22" outlineLevel="1">
      <c r="B1351" s="612" t="s">
        <v>1380</v>
      </c>
      <c r="C1351" s="612" t="s">
        <v>1429</v>
      </c>
      <c r="D1351" s="612" t="s">
        <v>1834</v>
      </c>
      <c r="E1351" s="612" t="s">
        <v>1920</v>
      </c>
      <c r="F1351" s="612"/>
      <c r="G1351" s="612"/>
      <c r="H1351" s="612"/>
      <c r="I1351" s="612"/>
      <c r="J1351" s="627" t="s">
        <v>1191</v>
      </c>
      <c r="K1351" s="628" t="s">
        <v>1921</v>
      </c>
      <c r="L1351" s="629" t="s">
        <v>4376</v>
      </c>
      <c r="M1351" s="630" t="s">
        <v>1382</v>
      </c>
      <c r="N1351" s="670"/>
      <c r="O1351" s="629"/>
      <c r="P1351" s="629"/>
      <c r="Q1351" s="629"/>
      <c r="R1351" s="631"/>
      <c r="S1351" s="632" t="s">
        <v>7260</v>
      </c>
      <c r="T1351" s="633" t="s">
        <v>1191</v>
      </c>
      <c r="U1351" s="977" t="s">
        <v>1821</v>
      </c>
      <c r="V1351" s="634" t="s">
        <v>4376</v>
      </c>
    </row>
    <row r="1352" spans="2:22" outlineLevel="1">
      <c r="B1352" s="612" t="s">
        <v>1380</v>
      </c>
      <c r="C1352" s="612" t="s">
        <v>1429</v>
      </c>
      <c r="D1352" s="612" t="s">
        <v>1834</v>
      </c>
      <c r="E1352" s="612" t="s">
        <v>1920</v>
      </c>
      <c r="F1352" s="612" t="s">
        <v>1390</v>
      </c>
      <c r="G1352" s="612"/>
      <c r="H1352" s="612"/>
      <c r="I1352" s="612"/>
      <c r="J1352" s="627" t="s">
        <v>1191</v>
      </c>
      <c r="K1352" s="628" t="s">
        <v>1922</v>
      </c>
      <c r="L1352" s="629" t="s">
        <v>4165</v>
      </c>
      <c r="M1352" s="630"/>
      <c r="N1352" s="670"/>
      <c r="O1352" s="629"/>
      <c r="P1352" s="629"/>
      <c r="Q1352" s="629"/>
      <c r="R1352" s="631"/>
      <c r="S1352" s="632" t="s">
        <v>41</v>
      </c>
      <c r="T1352" s="633" t="s">
        <v>1191</v>
      </c>
      <c r="U1352" s="977" t="s">
        <v>1821</v>
      </c>
      <c r="V1352" s="634" t="s">
        <v>1821</v>
      </c>
    </row>
    <row r="1353" spans="2:22" outlineLevel="1">
      <c r="B1353" s="612" t="s">
        <v>1380</v>
      </c>
      <c r="C1353" s="612" t="s">
        <v>1429</v>
      </c>
      <c r="D1353" s="612" t="s">
        <v>1834</v>
      </c>
      <c r="E1353" s="612" t="s">
        <v>1920</v>
      </c>
      <c r="F1353" s="612" t="s">
        <v>1450</v>
      </c>
      <c r="G1353" s="612"/>
      <c r="H1353" s="612"/>
      <c r="I1353" s="612"/>
      <c r="J1353" s="627" t="s">
        <v>1195</v>
      </c>
      <c r="K1353" s="628" t="s">
        <v>1923</v>
      </c>
      <c r="L1353" s="629" t="s">
        <v>4166</v>
      </c>
      <c r="M1353" s="630" t="s">
        <v>1454</v>
      </c>
      <c r="N1353" s="670"/>
      <c r="O1353" s="629"/>
      <c r="P1353" s="629"/>
      <c r="Q1353" s="629"/>
      <c r="R1353" s="631"/>
      <c r="S1353" s="632" t="s">
        <v>7261</v>
      </c>
      <c r="T1353" s="633" t="s">
        <v>1195</v>
      </c>
      <c r="U1353" s="977" t="s">
        <v>1821</v>
      </c>
      <c r="V1353" s="634" t="s">
        <v>8091</v>
      </c>
    </row>
    <row r="1354" spans="2:22" outlineLevel="1">
      <c r="B1354" s="612" t="s">
        <v>1380</v>
      </c>
      <c r="C1354" s="612" t="s">
        <v>1429</v>
      </c>
      <c r="D1354" s="612" t="s">
        <v>1834</v>
      </c>
      <c r="E1354" s="612" t="s">
        <v>1920</v>
      </c>
      <c r="F1354" s="612" t="s">
        <v>1450</v>
      </c>
      <c r="G1354" s="639" t="s">
        <v>1452</v>
      </c>
      <c r="H1354" s="612"/>
      <c r="I1354" s="612"/>
      <c r="J1354" s="627" t="s">
        <v>1176</v>
      </c>
      <c r="K1354" s="628" t="s">
        <v>1924</v>
      </c>
      <c r="L1354" s="629" t="s">
        <v>4448</v>
      </c>
      <c r="M1354" s="630"/>
      <c r="N1354" s="670"/>
      <c r="O1354" s="629"/>
      <c r="P1354" s="629"/>
      <c r="Q1354" s="629"/>
      <c r="R1354" s="631"/>
      <c r="S1354" s="632" t="s">
        <v>7262</v>
      </c>
      <c r="T1354" s="633" t="s">
        <v>1176</v>
      </c>
      <c r="U1354" s="977" t="s">
        <v>1821</v>
      </c>
      <c r="V1354" s="634" t="s">
        <v>8092</v>
      </c>
    </row>
    <row r="1355" spans="2:22" outlineLevel="1">
      <c r="B1355" s="612" t="s">
        <v>1380</v>
      </c>
      <c r="C1355" s="612" t="s">
        <v>1429</v>
      </c>
      <c r="D1355" s="612" t="s">
        <v>1834</v>
      </c>
      <c r="E1355" s="612" t="s">
        <v>1920</v>
      </c>
      <c r="F1355" s="612" t="s">
        <v>1396</v>
      </c>
      <c r="G1355" s="612"/>
      <c r="H1355" s="612"/>
      <c r="I1355" s="612"/>
      <c r="J1355" s="627" t="s">
        <v>1176</v>
      </c>
      <c r="K1355" s="628" t="s">
        <v>1925</v>
      </c>
      <c r="L1355" s="629" t="s">
        <v>4450</v>
      </c>
      <c r="M1355" s="630"/>
      <c r="N1355" s="670"/>
      <c r="O1355" s="629"/>
      <c r="P1355" s="629"/>
      <c r="Q1355" s="629"/>
      <c r="R1355" s="631"/>
      <c r="S1355" s="632" t="s">
        <v>7263</v>
      </c>
      <c r="T1355" s="633" t="s">
        <v>1176</v>
      </c>
      <c r="U1355" s="977" t="s">
        <v>1821</v>
      </c>
      <c r="V1355" s="634" t="s">
        <v>8088</v>
      </c>
    </row>
    <row r="1356" spans="2:22" outlineLevel="1">
      <c r="B1356" s="612" t="s">
        <v>1380</v>
      </c>
      <c r="C1356" s="612" t="s">
        <v>1429</v>
      </c>
      <c r="D1356" s="612" t="s">
        <v>1834</v>
      </c>
      <c r="E1356" s="612" t="s">
        <v>1920</v>
      </c>
      <c r="F1356" s="612" t="s">
        <v>1650</v>
      </c>
      <c r="G1356" s="612"/>
      <c r="H1356" s="612"/>
      <c r="I1356" s="612"/>
      <c r="J1356" s="627" t="s">
        <v>1191</v>
      </c>
      <c r="K1356" s="628" t="s">
        <v>1926</v>
      </c>
      <c r="L1356" s="629" t="s">
        <v>4451</v>
      </c>
      <c r="M1356" s="630" t="s">
        <v>1652</v>
      </c>
      <c r="N1356" s="670"/>
      <c r="O1356" s="629"/>
      <c r="P1356" s="629"/>
      <c r="Q1356" s="629"/>
      <c r="R1356" s="631"/>
      <c r="S1356" s="632" t="s">
        <v>7264</v>
      </c>
      <c r="T1356" s="633" t="s">
        <v>1191</v>
      </c>
      <c r="U1356" s="977" t="s">
        <v>1821</v>
      </c>
      <c r="V1356" s="634" t="s">
        <v>8089</v>
      </c>
    </row>
    <row r="1357" spans="2:22" outlineLevel="1">
      <c r="B1357" s="612" t="s">
        <v>1380</v>
      </c>
      <c r="C1357" s="612" t="s">
        <v>1429</v>
      </c>
      <c r="D1357" s="612" t="s">
        <v>1834</v>
      </c>
      <c r="E1357" s="612" t="s">
        <v>1920</v>
      </c>
      <c r="F1357" s="612" t="s">
        <v>1653</v>
      </c>
      <c r="G1357" s="612"/>
      <c r="H1357" s="612"/>
      <c r="I1357" s="612"/>
      <c r="J1357" s="627" t="s">
        <v>1191</v>
      </c>
      <c r="K1357" s="628" t="s">
        <v>1927</v>
      </c>
      <c r="L1357" s="629" t="s">
        <v>4452</v>
      </c>
      <c r="M1357" s="630" t="s">
        <v>1382</v>
      </c>
      <c r="N1357" s="670"/>
      <c r="O1357" s="629"/>
      <c r="P1357" s="629"/>
      <c r="Q1357" s="629"/>
      <c r="R1357" s="631"/>
      <c r="S1357" s="632" t="s">
        <v>41</v>
      </c>
      <c r="T1357" s="633" t="s">
        <v>1191</v>
      </c>
      <c r="U1357" s="977" t="s">
        <v>1821</v>
      </c>
      <c r="V1357" s="634" t="s">
        <v>1821</v>
      </c>
    </row>
    <row r="1358" spans="2:22" outlineLevel="1">
      <c r="B1358" s="612" t="s">
        <v>1380</v>
      </c>
      <c r="C1358" s="612" t="s">
        <v>1429</v>
      </c>
      <c r="D1358" s="612" t="s">
        <v>1834</v>
      </c>
      <c r="E1358" s="612" t="s">
        <v>1920</v>
      </c>
      <c r="F1358" s="612" t="s">
        <v>1653</v>
      </c>
      <c r="G1358" s="612" t="s">
        <v>1390</v>
      </c>
      <c r="H1358" s="612"/>
      <c r="I1358" s="612"/>
      <c r="J1358" s="627" t="s">
        <v>1191</v>
      </c>
      <c r="K1358" s="628" t="s">
        <v>1928</v>
      </c>
      <c r="L1358" s="629" t="s">
        <v>4455</v>
      </c>
      <c r="M1358" s="630"/>
      <c r="N1358" s="670"/>
      <c r="O1358" s="629"/>
      <c r="P1358" s="629"/>
      <c r="Q1358" s="629"/>
      <c r="R1358" s="631"/>
      <c r="S1358" s="632" t="s">
        <v>7265</v>
      </c>
      <c r="T1358" s="633" t="s">
        <v>1191</v>
      </c>
      <c r="U1358" s="977" t="s">
        <v>1821</v>
      </c>
      <c r="V1358" s="634" t="s">
        <v>8093</v>
      </c>
    </row>
    <row r="1359" spans="2:22" outlineLevel="1">
      <c r="B1359" s="612" t="s">
        <v>1380</v>
      </c>
      <c r="C1359" s="612" t="s">
        <v>1429</v>
      </c>
      <c r="D1359" s="612" t="s">
        <v>1834</v>
      </c>
      <c r="E1359" s="612" t="s">
        <v>1920</v>
      </c>
      <c r="F1359" s="612" t="s">
        <v>1653</v>
      </c>
      <c r="G1359" s="612" t="s">
        <v>1390</v>
      </c>
      <c r="H1359" s="639" t="s">
        <v>1452</v>
      </c>
      <c r="I1359" s="612"/>
      <c r="J1359" s="627" t="s">
        <v>1191</v>
      </c>
      <c r="K1359" s="628" t="s">
        <v>1929</v>
      </c>
      <c r="L1359" s="629" t="s">
        <v>4456</v>
      </c>
      <c r="M1359" s="630" t="s">
        <v>1454</v>
      </c>
      <c r="N1359" s="670"/>
      <c r="O1359" s="629"/>
      <c r="P1359" s="629"/>
      <c r="Q1359" s="629"/>
      <c r="R1359" s="631"/>
      <c r="S1359" s="632" t="s">
        <v>7266</v>
      </c>
      <c r="T1359" s="633" t="s">
        <v>1191</v>
      </c>
      <c r="U1359" s="977" t="s">
        <v>1821</v>
      </c>
      <c r="V1359" s="634" t="s">
        <v>8094</v>
      </c>
    </row>
    <row r="1360" spans="2:22" outlineLevel="1">
      <c r="B1360" s="612" t="s">
        <v>1380</v>
      </c>
      <c r="C1360" s="612" t="s">
        <v>1429</v>
      </c>
      <c r="D1360" s="612" t="s">
        <v>1834</v>
      </c>
      <c r="E1360" s="612" t="s">
        <v>1920</v>
      </c>
      <c r="F1360" s="612" t="s">
        <v>1653</v>
      </c>
      <c r="G1360" s="612" t="s">
        <v>1657</v>
      </c>
      <c r="H1360" s="612"/>
      <c r="I1360" s="612"/>
      <c r="J1360" s="627" t="s">
        <v>1191</v>
      </c>
      <c r="K1360" s="628" t="s">
        <v>1930</v>
      </c>
      <c r="L1360" s="629" t="s">
        <v>4457</v>
      </c>
      <c r="M1360" s="630"/>
      <c r="N1360" s="670"/>
      <c r="O1360" s="629"/>
      <c r="P1360" s="629"/>
      <c r="Q1360" s="629"/>
      <c r="R1360" s="631"/>
      <c r="S1360" s="632" t="s">
        <v>7267</v>
      </c>
      <c r="T1360" s="633" t="s">
        <v>1191</v>
      </c>
      <c r="U1360" s="977" t="s">
        <v>1821</v>
      </c>
      <c r="V1360" s="634" t="s">
        <v>8090</v>
      </c>
    </row>
    <row r="1361" spans="2:22" outlineLevel="1">
      <c r="B1361" s="612" t="s">
        <v>1380</v>
      </c>
      <c r="C1361" s="612" t="s">
        <v>1429</v>
      </c>
      <c r="D1361" s="612" t="s">
        <v>1834</v>
      </c>
      <c r="E1361" s="612" t="s">
        <v>1920</v>
      </c>
      <c r="F1361" s="612" t="s">
        <v>1653</v>
      </c>
      <c r="G1361" s="612" t="s">
        <v>1677</v>
      </c>
      <c r="H1361" s="612"/>
      <c r="I1361" s="612"/>
      <c r="J1361" s="627" t="s">
        <v>1191</v>
      </c>
      <c r="K1361" s="628" t="s">
        <v>1931</v>
      </c>
      <c r="L1361" s="629" t="s">
        <v>4458</v>
      </c>
      <c r="M1361" s="630" t="s">
        <v>1382</v>
      </c>
      <c r="N1361" s="670"/>
      <c r="O1361" s="629"/>
      <c r="P1361" s="629"/>
      <c r="Q1361" s="629"/>
      <c r="R1361" s="631"/>
      <c r="S1361" s="632" t="s">
        <v>1821</v>
      </c>
      <c r="T1361" s="633" t="s">
        <v>1821</v>
      </c>
      <c r="U1361" s="977" t="s">
        <v>1821</v>
      </c>
      <c r="V1361" s="634" t="s">
        <v>1821</v>
      </c>
    </row>
    <row r="1362" spans="2:22" outlineLevel="1">
      <c r="B1362" s="612" t="s">
        <v>1380</v>
      </c>
      <c r="C1362" s="612" t="s">
        <v>1429</v>
      </c>
      <c r="D1362" s="612" t="s">
        <v>1834</v>
      </c>
      <c r="E1362" s="612" t="s">
        <v>1920</v>
      </c>
      <c r="F1362" s="612" t="s">
        <v>1653</v>
      </c>
      <c r="G1362" s="612" t="s">
        <v>1677</v>
      </c>
      <c r="H1362" s="612" t="s">
        <v>1679</v>
      </c>
      <c r="I1362" s="612"/>
      <c r="J1362" s="627" t="s">
        <v>1191</v>
      </c>
      <c r="K1362" s="628" t="s">
        <v>1932</v>
      </c>
      <c r="L1362" s="629" t="s">
        <v>4459</v>
      </c>
      <c r="M1362" s="630"/>
      <c r="N1362" s="670"/>
      <c r="O1362" s="629"/>
      <c r="P1362" s="629"/>
      <c r="Q1362" s="629"/>
      <c r="R1362" s="631"/>
      <c r="S1362" s="632" t="s">
        <v>1821</v>
      </c>
      <c r="T1362" s="633" t="s">
        <v>1821</v>
      </c>
      <c r="U1362" s="977" t="s">
        <v>1821</v>
      </c>
      <c r="V1362" s="634" t="s">
        <v>1821</v>
      </c>
    </row>
    <row r="1363" spans="2:22" outlineLevel="1">
      <c r="B1363" s="612" t="s">
        <v>1380</v>
      </c>
      <c r="C1363" s="612" t="s">
        <v>1429</v>
      </c>
      <c r="D1363" s="612" t="s">
        <v>1834</v>
      </c>
      <c r="E1363" s="612" t="s">
        <v>1920</v>
      </c>
      <c r="F1363" s="612" t="s">
        <v>1653</v>
      </c>
      <c r="G1363" s="612" t="s">
        <v>1677</v>
      </c>
      <c r="H1363" s="612" t="s">
        <v>1681</v>
      </c>
      <c r="I1363" s="612"/>
      <c r="J1363" s="627" t="s">
        <v>1191</v>
      </c>
      <c r="K1363" s="628" t="s">
        <v>1933</v>
      </c>
      <c r="L1363" s="629" t="s">
        <v>4460</v>
      </c>
      <c r="M1363" s="630"/>
      <c r="N1363" s="670"/>
      <c r="O1363" s="629"/>
      <c r="P1363" s="629"/>
      <c r="Q1363" s="629"/>
      <c r="R1363" s="631"/>
      <c r="S1363" s="632" t="s">
        <v>1821</v>
      </c>
      <c r="T1363" s="633" t="s">
        <v>1821</v>
      </c>
      <c r="U1363" s="977" t="s">
        <v>1821</v>
      </c>
      <c r="V1363" s="634" t="s">
        <v>1821</v>
      </c>
    </row>
    <row r="1364" spans="2:22" outlineLevel="1">
      <c r="B1364" s="612" t="s">
        <v>1380</v>
      </c>
      <c r="C1364" s="612" t="s">
        <v>1429</v>
      </c>
      <c r="D1364" s="612" t="s">
        <v>1834</v>
      </c>
      <c r="E1364" s="612" t="s">
        <v>1920</v>
      </c>
      <c r="F1364" s="612" t="s">
        <v>1653</v>
      </c>
      <c r="G1364" s="612" t="s">
        <v>1677</v>
      </c>
      <c r="H1364" s="612" t="s">
        <v>1683</v>
      </c>
      <c r="I1364" s="612"/>
      <c r="J1364" s="627" t="s">
        <v>1191</v>
      </c>
      <c r="K1364" s="628" t="s">
        <v>1934</v>
      </c>
      <c r="L1364" s="629" t="s">
        <v>4461</v>
      </c>
      <c r="M1364" s="630"/>
      <c r="N1364" s="670"/>
      <c r="O1364" s="629"/>
      <c r="P1364" s="629"/>
      <c r="Q1364" s="629"/>
      <c r="R1364" s="631"/>
      <c r="S1364" s="632" t="s">
        <v>1821</v>
      </c>
      <c r="T1364" s="633" t="s">
        <v>1821</v>
      </c>
      <c r="U1364" s="977" t="s">
        <v>1821</v>
      </c>
      <c r="V1364" s="634" t="s">
        <v>1821</v>
      </c>
    </row>
    <row r="1365" spans="2:22" outlineLevel="1">
      <c r="B1365" s="612" t="s">
        <v>1380</v>
      </c>
      <c r="C1365" s="612" t="s">
        <v>1429</v>
      </c>
      <c r="D1365" s="612" t="s">
        <v>1834</v>
      </c>
      <c r="E1365" s="612" t="s">
        <v>1920</v>
      </c>
      <c r="F1365" s="612" t="s">
        <v>1653</v>
      </c>
      <c r="G1365" s="612" t="s">
        <v>1677</v>
      </c>
      <c r="H1365" s="612" t="s">
        <v>1685</v>
      </c>
      <c r="I1365" s="612"/>
      <c r="J1365" s="627" t="s">
        <v>1191</v>
      </c>
      <c r="K1365" s="628" t="s">
        <v>1935</v>
      </c>
      <c r="L1365" s="629" t="s">
        <v>4462</v>
      </c>
      <c r="M1365" s="630"/>
      <c r="N1365" s="670"/>
      <c r="O1365" s="629"/>
      <c r="P1365" s="629"/>
      <c r="Q1365" s="629"/>
      <c r="R1365" s="631"/>
      <c r="S1365" s="632" t="s">
        <v>1821</v>
      </c>
      <c r="T1365" s="633" t="s">
        <v>1821</v>
      </c>
      <c r="U1365" s="977" t="s">
        <v>1821</v>
      </c>
      <c r="V1365" s="634" t="s">
        <v>1821</v>
      </c>
    </row>
    <row r="1366" spans="2:22" outlineLevel="1">
      <c r="B1366" s="612" t="s">
        <v>1380</v>
      </c>
      <c r="C1366" s="612" t="s">
        <v>1429</v>
      </c>
      <c r="D1366" s="612" t="s">
        <v>1834</v>
      </c>
      <c r="E1366" s="612" t="s">
        <v>1920</v>
      </c>
      <c r="F1366" s="612" t="s">
        <v>1653</v>
      </c>
      <c r="G1366" s="612" t="s">
        <v>1677</v>
      </c>
      <c r="H1366" s="612" t="s">
        <v>1687</v>
      </c>
      <c r="I1366" s="612"/>
      <c r="J1366" s="627" t="s">
        <v>1191</v>
      </c>
      <c r="K1366" s="628" t="s">
        <v>1936</v>
      </c>
      <c r="L1366" s="629" t="s">
        <v>4463</v>
      </c>
      <c r="M1366" s="630"/>
      <c r="N1366" s="670"/>
      <c r="O1366" s="629"/>
      <c r="P1366" s="629"/>
      <c r="Q1366" s="629"/>
      <c r="R1366" s="631"/>
      <c r="S1366" s="632" t="s">
        <v>1821</v>
      </c>
      <c r="T1366" s="633" t="s">
        <v>1821</v>
      </c>
      <c r="U1366" s="977" t="s">
        <v>1821</v>
      </c>
      <c r="V1366" s="634" t="s">
        <v>1821</v>
      </c>
    </row>
    <row r="1367" spans="2:22" outlineLevel="1">
      <c r="B1367" s="612" t="s">
        <v>1380</v>
      </c>
      <c r="C1367" s="612" t="s">
        <v>1429</v>
      </c>
      <c r="D1367" s="612" t="s">
        <v>1834</v>
      </c>
      <c r="E1367" s="612" t="s">
        <v>1920</v>
      </c>
      <c r="F1367" s="612" t="s">
        <v>1653</v>
      </c>
      <c r="G1367" s="612" t="s">
        <v>1677</v>
      </c>
      <c r="H1367" s="612" t="s">
        <v>1689</v>
      </c>
      <c r="I1367" s="612"/>
      <c r="J1367" s="627" t="s">
        <v>1176</v>
      </c>
      <c r="K1367" s="628" t="s">
        <v>1937</v>
      </c>
      <c r="L1367" s="629" t="s">
        <v>4464</v>
      </c>
      <c r="M1367" s="630" t="s">
        <v>1515</v>
      </c>
      <c r="N1367" s="670"/>
      <c r="O1367" s="629"/>
      <c r="P1367" s="629"/>
      <c r="Q1367" s="629"/>
      <c r="R1367" s="631"/>
      <c r="S1367" s="632" t="s">
        <v>1821</v>
      </c>
      <c r="T1367" s="633" t="s">
        <v>1821</v>
      </c>
      <c r="U1367" s="977" t="s">
        <v>1821</v>
      </c>
      <c r="V1367" s="634" t="s">
        <v>1821</v>
      </c>
    </row>
    <row r="1368" spans="2:22" outlineLevel="1">
      <c r="B1368" s="612" t="s">
        <v>1380</v>
      </c>
      <c r="C1368" s="612" t="s">
        <v>1429</v>
      </c>
      <c r="D1368" s="612" t="s">
        <v>1834</v>
      </c>
      <c r="E1368" s="612" t="s">
        <v>1920</v>
      </c>
      <c r="F1368" s="612" t="s">
        <v>1653</v>
      </c>
      <c r="G1368" s="612" t="s">
        <v>1677</v>
      </c>
      <c r="H1368" s="612" t="s">
        <v>1691</v>
      </c>
      <c r="I1368" s="612"/>
      <c r="J1368" s="627" t="s">
        <v>1191</v>
      </c>
      <c r="K1368" s="628" t="s">
        <v>1938</v>
      </c>
      <c r="L1368" s="629" t="s">
        <v>4465</v>
      </c>
      <c r="M1368" s="630"/>
      <c r="N1368" s="670"/>
      <c r="O1368" s="629"/>
      <c r="P1368" s="629"/>
      <c r="Q1368" s="629"/>
      <c r="R1368" s="631"/>
      <c r="S1368" s="632" t="s">
        <v>1821</v>
      </c>
      <c r="T1368" s="633" t="s">
        <v>1821</v>
      </c>
      <c r="U1368" s="977" t="s">
        <v>1821</v>
      </c>
      <c r="V1368" s="634" t="s">
        <v>1821</v>
      </c>
    </row>
    <row r="1369" spans="2:22" outlineLevel="1">
      <c r="B1369" s="612" t="s">
        <v>1380</v>
      </c>
      <c r="C1369" s="612" t="s">
        <v>1429</v>
      </c>
      <c r="D1369" s="612" t="s">
        <v>1834</v>
      </c>
      <c r="E1369" s="612" t="s">
        <v>1920</v>
      </c>
      <c r="F1369" s="612" t="s">
        <v>1659</v>
      </c>
      <c r="G1369" s="612"/>
      <c r="H1369" s="612"/>
      <c r="I1369" s="612"/>
      <c r="J1369" s="627" t="s">
        <v>1195</v>
      </c>
      <c r="K1369" s="628" t="s">
        <v>1939</v>
      </c>
      <c r="L1369" s="629" t="s">
        <v>4368</v>
      </c>
      <c r="M1369" s="630" t="s">
        <v>1382</v>
      </c>
      <c r="N1369" s="670"/>
      <c r="O1369" s="629"/>
      <c r="P1369" s="629"/>
      <c r="Q1369" s="629"/>
      <c r="R1369" s="631"/>
      <c r="S1369" s="632" t="s">
        <v>7268</v>
      </c>
      <c r="T1369" s="633" t="s">
        <v>1195</v>
      </c>
      <c r="U1369" s="977" t="s">
        <v>1821</v>
      </c>
      <c r="V1369" s="634" t="s">
        <v>8107</v>
      </c>
    </row>
    <row r="1370" spans="2:22" outlineLevel="1">
      <c r="B1370" s="612" t="s">
        <v>1380</v>
      </c>
      <c r="C1370" s="612" t="s">
        <v>1429</v>
      </c>
      <c r="D1370" s="612" t="s">
        <v>1834</v>
      </c>
      <c r="E1370" s="612" t="s">
        <v>1920</v>
      </c>
      <c r="F1370" s="612" t="s">
        <v>1659</v>
      </c>
      <c r="G1370" s="612" t="s">
        <v>1661</v>
      </c>
      <c r="H1370" s="612"/>
      <c r="I1370" s="612"/>
      <c r="J1370" s="627" t="s">
        <v>1191</v>
      </c>
      <c r="K1370" s="628" t="s">
        <v>1940</v>
      </c>
      <c r="L1370" s="629" t="s">
        <v>4564</v>
      </c>
      <c r="M1370" s="630"/>
      <c r="N1370" s="670"/>
      <c r="O1370" s="629"/>
      <c r="P1370" s="629"/>
      <c r="Q1370" s="629"/>
      <c r="R1370" s="631"/>
      <c r="S1370" s="632" t="s">
        <v>7269</v>
      </c>
      <c r="T1370" s="633" t="s">
        <v>1191</v>
      </c>
      <c r="U1370" s="977" t="s">
        <v>1821</v>
      </c>
      <c r="V1370" s="634" t="s">
        <v>8108</v>
      </c>
    </row>
    <row r="1371" spans="2:22" outlineLevel="1">
      <c r="B1371" s="612" t="s">
        <v>1380</v>
      </c>
      <c r="C1371" s="612" t="s">
        <v>1429</v>
      </c>
      <c r="D1371" s="612" t="s">
        <v>1834</v>
      </c>
      <c r="E1371" s="612" t="s">
        <v>1920</v>
      </c>
      <c r="F1371" s="612" t="s">
        <v>1659</v>
      </c>
      <c r="G1371" s="612" t="s">
        <v>1663</v>
      </c>
      <c r="H1371" s="612"/>
      <c r="I1371" s="612"/>
      <c r="J1371" s="627" t="s">
        <v>1191</v>
      </c>
      <c r="K1371" s="628" t="s">
        <v>1941</v>
      </c>
      <c r="L1371" s="629" t="s">
        <v>4466</v>
      </c>
      <c r="M1371" s="630"/>
      <c r="N1371" s="670"/>
      <c r="O1371" s="629"/>
      <c r="P1371" s="629"/>
      <c r="Q1371" s="629"/>
      <c r="R1371" s="631"/>
      <c r="S1371" s="632" t="s">
        <v>41</v>
      </c>
      <c r="T1371" s="633" t="s">
        <v>1191</v>
      </c>
      <c r="U1371" s="977" t="s">
        <v>1821</v>
      </c>
      <c r="V1371" s="634" t="s">
        <v>1821</v>
      </c>
    </row>
    <row r="1372" spans="2:22" outlineLevel="1">
      <c r="B1372" s="612" t="s">
        <v>1380</v>
      </c>
      <c r="C1372" s="612" t="s">
        <v>1429</v>
      </c>
      <c r="D1372" s="612" t="s">
        <v>1834</v>
      </c>
      <c r="E1372" s="612" t="s">
        <v>1920</v>
      </c>
      <c r="F1372" s="612" t="s">
        <v>1659</v>
      </c>
      <c r="G1372" s="612" t="s">
        <v>1398</v>
      </c>
      <c r="H1372" s="612"/>
      <c r="I1372" s="612"/>
      <c r="J1372" s="627" t="s">
        <v>1191</v>
      </c>
      <c r="K1372" s="628" t="s">
        <v>1942</v>
      </c>
      <c r="L1372" s="629" t="s">
        <v>4467</v>
      </c>
      <c r="M1372" s="630" t="s">
        <v>1666</v>
      </c>
      <c r="N1372" s="670"/>
      <c r="O1372" s="629"/>
      <c r="P1372" s="629"/>
      <c r="Q1372" s="629"/>
      <c r="R1372" s="631"/>
      <c r="S1372" s="632" t="s">
        <v>41</v>
      </c>
      <c r="T1372" s="633" t="s">
        <v>1191</v>
      </c>
      <c r="U1372" s="977" t="s">
        <v>1821</v>
      </c>
      <c r="V1372" s="634" t="s">
        <v>1821</v>
      </c>
    </row>
    <row r="1373" spans="2:22" outlineLevel="1">
      <c r="B1373" s="612" t="s">
        <v>1380</v>
      </c>
      <c r="C1373" s="612" t="s">
        <v>1429</v>
      </c>
      <c r="D1373" s="612" t="s">
        <v>1834</v>
      </c>
      <c r="E1373" s="612" t="s">
        <v>1920</v>
      </c>
      <c r="F1373" s="612" t="s">
        <v>1659</v>
      </c>
      <c r="G1373" s="612" t="s">
        <v>1667</v>
      </c>
      <c r="H1373" s="612"/>
      <c r="I1373" s="612"/>
      <c r="J1373" s="627" t="s">
        <v>1191</v>
      </c>
      <c r="K1373" s="628" t="s">
        <v>1943</v>
      </c>
      <c r="L1373" s="629" t="s">
        <v>4369</v>
      </c>
      <c r="M1373" s="630" t="s">
        <v>1382</v>
      </c>
      <c r="N1373" s="670"/>
      <c r="O1373" s="629"/>
      <c r="P1373" s="629"/>
      <c r="Q1373" s="629"/>
      <c r="R1373" s="631"/>
      <c r="S1373" s="632" t="s">
        <v>41</v>
      </c>
      <c r="T1373" s="633" t="s">
        <v>1191</v>
      </c>
      <c r="U1373" s="977" t="s">
        <v>1821</v>
      </c>
      <c r="V1373" s="634" t="s">
        <v>1821</v>
      </c>
    </row>
    <row r="1374" spans="2:22" outlineLevel="1">
      <c r="B1374" s="612" t="s">
        <v>1380</v>
      </c>
      <c r="C1374" s="612" t="s">
        <v>1429</v>
      </c>
      <c r="D1374" s="612" t="s">
        <v>1834</v>
      </c>
      <c r="E1374" s="612" t="s">
        <v>1920</v>
      </c>
      <c r="F1374" s="612" t="s">
        <v>1659</v>
      </c>
      <c r="G1374" s="612" t="s">
        <v>1667</v>
      </c>
      <c r="H1374" s="612" t="s">
        <v>1669</v>
      </c>
      <c r="I1374" s="612"/>
      <c r="J1374" s="627" t="s">
        <v>1176</v>
      </c>
      <c r="K1374" s="628" t="s">
        <v>1944</v>
      </c>
      <c r="L1374" s="629" t="s">
        <v>4468</v>
      </c>
      <c r="M1374" s="630"/>
      <c r="N1374" s="670"/>
      <c r="O1374" s="629"/>
      <c r="P1374" s="629"/>
      <c r="Q1374" s="629"/>
      <c r="R1374" s="631"/>
      <c r="S1374" s="632" t="s">
        <v>7270</v>
      </c>
      <c r="T1374" s="633" t="s">
        <v>1176</v>
      </c>
      <c r="U1374" s="977" t="s">
        <v>1821</v>
      </c>
      <c r="V1374" s="634" t="s">
        <v>8109</v>
      </c>
    </row>
    <row r="1375" spans="2:22" outlineLevel="1">
      <c r="B1375" s="612" t="s">
        <v>1380</v>
      </c>
      <c r="C1375" s="612" t="s">
        <v>1429</v>
      </c>
      <c r="D1375" s="612" t="s">
        <v>1834</v>
      </c>
      <c r="E1375" s="612" t="s">
        <v>1920</v>
      </c>
      <c r="F1375" s="612" t="s">
        <v>1659</v>
      </c>
      <c r="G1375" s="612" t="s">
        <v>1671</v>
      </c>
      <c r="H1375" s="612"/>
      <c r="I1375" s="612"/>
      <c r="J1375" s="627" t="s">
        <v>1191</v>
      </c>
      <c r="K1375" s="628" t="s">
        <v>1945</v>
      </c>
      <c r="L1375" s="629" t="s">
        <v>4370</v>
      </c>
      <c r="M1375" s="630" t="s">
        <v>1382</v>
      </c>
      <c r="N1375" s="670"/>
      <c r="O1375" s="629"/>
      <c r="P1375" s="629"/>
      <c r="Q1375" s="629"/>
      <c r="R1375" s="631"/>
      <c r="S1375" s="632" t="s">
        <v>1821</v>
      </c>
      <c r="T1375" s="633" t="s">
        <v>1821</v>
      </c>
      <c r="U1375" s="977" t="s">
        <v>1821</v>
      </c>
      <c r="V1375" s="634" t="s">
        <v>1821</v>
      </c>
    </row>
    <row r="1376" spans="2:22" outlineLevel="1">
      <c r="B1376" s="612" t="s">
        <v>1380</v>
      </c>
      <c r="C1376" s="612" t="s">
        <v>1429</v>
      </c>
      <c r="D1376" s="612" t="s">
        <v>1834</v>
      </c>
      <c r="E1376" s="612" t="s">
        <v>1920</v>
      </c>
      <c r="F1376" s="612" t="s">
        <v>1659</v>
      </c>
      <c r="G1376" s="612" t="s">
        <v>1671</v>
      </c>
      <c r="H1376" s="612" t="s">
        <v>1669</v>
      </c>
      <c r="I1376" s="612"/>
      <c r="J1376" s="627" t="s">
        <v>1176</v>
      </c>
      <c r="K1376" s="628" t="s">
        <v>1946</v>
      </c>
      <c r="L1376" s="629" t="s">
        <v>4469</v>
      </c>
      <c r="M1376" s="630"/>
      <c r="N1376" s="670"/>
      <c r="O1376" s="629"/>
      <c r="P1376" s="629"/>
      <c r="Q1376" s="629"/>
      <c r="R1376" s="631"/>
      <c r="S1376" s="632" t="s">
        <v>1821</v>
      </c>
      <c r="T1376" s="633" t="s">
        <v>1821</v>
      </c>
      <c r="U1376" s="977" t="s">
        <v>1821</v>
      </c>
      <c r="V1376" s="634" t="s">
        <v>1821</v>
      </c>
    </row>
    <row r="1377" spans="2:22" outlineLevel="1">
      <c r="B1377" s="612" t="s">
        <v>1380</v>
      </c>
      <c r="C1377" s="612" t="s">
        <v>1429</v>
      </c>
      <c r="D1377" s="612" t="s">
        <v>1834</v>
      </c>
      <c r="E1377" s="612" t="s">
        <v>1920</v>
      </c>
      <c r="F1377" s="612" t="s">
        <v>1659</v>
      </c>
      <c r="G1377" s="612" t="s">
        <v>1674</v>
      </c>
      <c r="H1377" s="612"/>
      <c r="I1377" s="612"/>
      <c r="J1377" s="627" t="s">
        <v>1191</v>
      </c>
      <c r="K1377" s="628" t="s">
        <v>1947</v>
      </c>
      <c r="L1377" s="629" t="s">
        <v>4371</v>
      </c>
      <c r="M1377" s="630" t="s">
        <v>1382</v>
      </c>
      <c r="N1377" s="670"/>
      <c r="O1377" s="629"/>
      <c r="P1377" s="629"/>
      <c r="Q1377" s="629"/>
      <c r="R1377" s="631"/>
      <c r="S1377" s="632" t="s">
        <v>41</v>
      </c>
      <c r="T1377" s="633" t="s">
        <v>1191</v>
      </c>
      <c r="U1377" s="977" t="s">
        <v>1821</v>
      </c>
      <c r="V1377" s="634" t="s">
        <v>1821</v>
      </c>
    </row>
    <row r="1378" spans="2:22" outlineLevel="1">
      <c r="B1378" s="612" t="s">
        <v>1380</v>
      </c>
      <c r="C1378" s="612" t="s">
        <v>1429</v>
      </c>
      <c r="D1378" s="612" t="s">
        <v>1834</v>
      </c>
      <c r="E1378" s="612" t="s">
        <v>1920</v>
      </c>
      <c r="F1378" s="612" t="s">
        <v>1659</v>
      </c>
      <c r="G1378" s="612" t="s">
        <v>1674</v>
      </c>
      <c r="H1378" s="612" t="s">
        <v>1564</v>
      </c>
      <c r="I1378" s="612"/>
      <c r="J1378" s="627" t="s">
        <v>1176</v>
      </c>
      <c r="K1378" s="628" t="s">
        <v>1948</v>
      </c>
      <c r="L1378" s="629" t="s">
        <v>4470</v>
      </c>
      <c r="M1378" s="630"/>
      <c r="N1378" s="670"/>
      <c r="O1378" s="629"/>
      <c r="P1378" s="629"/>
      <c r="Q1378" s="629"/>
      <c r="R1378" s="631"/>
      <c r="S1378" s="632" t="s">
        <v>7271</v>
      </c>
      <c r="T1378" s="633" t="s">
        <v>1176</v>
      </c>
      <c r="U1378" s="977" t="s">
        <v>1821</v>
      </c>
      <c r="V1378" s="634" t="s">
        <v>8110</v>
      </c>
    </row>
    <row r="1379" spans="2:22" outlineLevel="1">
      <c r="B1379" s="612" t="s">
        <v>1380</v>
      </c>
      <c r="C1379" s="612" t="s">
        <v>1429</v>
      </c>
      <c r="D1379" s="612" t="s">
        <v>1834</v>
      </c>
      <c r="E1379" s="612" t="s">
        <v>1920</v>
      </c>
      <c r="F1379" s="612" t="s">
        <v>1677</v>
      </c>
      <c r="G1379" s="612"/>
      <c r="H1379" s="612"/>
      <c r="I1379" s="612"/>
      <c r="J1379" s="627" t="s">
        <v>1191</v>
      </c>
      <c r="K1379" s="628" t="s">
        <v>1949</v>
      </c>
      <c r="L1379" s="629" t="s">
        <v>4167</v>
      </c>
      <c r="M1379" s="630" t="s">
        <v>1382</v>
      </c>
      <c r="N1379" s="670"/>
      <c r="O1379" s="629"/>
      <c r="P1379" s="629"/>
      <c r="Q1379" s="629"/>
      <c r="R1379" s="631"/>
      <c r="S1379" s="632" t="s">
        <v>7272</v>
      </c>
      <c r="T1379" s="633" t="s">
        <v>1191</v>
      </c>
      <c r="U1379" s="977" t="s">
        <v>1821</v>
      </c>
      <c r="V1379" s="634" t="s">
        <v>8099</v>
      </c>
    </row>
    <row r="1380" spans="2:22" outlineLevel="1">
      <c r="B1380" s="612" t="s">
        <v>1380</v>
      </c>
      <c r="C1380" s="612" t="s">
        <v>1429</v>
      </c>
      <c r="D1380" s="612" t="s">
        <v>1834</v>
      </c>
      <c r="E1380" s="612" t="s">
        <v>1920</v>
      </c>
      <c r="F1380" s="612" t="s">
        <v>1677</v>
      </c>
      <c r="G1380" s="612" t="s">
        <v>1679</v>
      </c>
      <c r="H1380" s="612"/>
      <c r="I1380" s="612"/>
      <c r="J1380" s="627" t="s">
        <v>1191</v>
      </c>
      <c r="K1380" s="628" t="s">
        <v>1950</v>
      </c>
      <c r="L1380" s="629" t="s">
        <v>4471</v>
      </c>
      <c r="M1380" s="630"/>
      <c r="N1380" s="670"/>
      <c r="O1380" s="629"/>
      <c r="P1380" s="629"/>
      <c r="Q1380" s="629"/>
      <c r="R1380" s="631"/>
      <c r="S1380" s="632" t="s">
        <v>7273</v>
      </c>
      <c r="T1380" s="633" t="s">
        <v>1191</v>
      </c>
      <c r="U1380" s="977" t="s">
        <v>1821</v>
      </c>
      <c r="V1380" s="634" t="s">
        <v>8103</v>
      </c>
    </row>
    <row r="1381" spans="2:22" outlineLevel="1">
      <c r="B1381" s="612" t="s">
        <v>1380</v>
      </c>
      <c r="C1381" s="612" t="s">
        <v>1429</v>
      </c>
      <c r="D1381" s="612" t="s">
        <v>1834</v>
      </c>
      <c r="E1381" s="612" t="s">
        <v>1920</v>
      </c>
      <c r="F1381" s="612" t="s">
        <v>1677</v>
      </c>
      <c r="G1381" s="612" t="s">
        <v>1681</v>
      </c>
      <c r="H1381" s="612"/>
      <c r="I1381" s="612"/>
      <c r="J1381" s="627" t="s">
        <v>1191</v>
      </c>
      <c r="K1381" s="628" t="s">
        <v>1951</v>
      </c>
      <c r="L1381" s="629" t="s">
        <v>4472</v>
      </c>
      <c r="M1381" s="630"/>
      <c r="N1381" s="670"/>
      <c r="O1381" s="629"/>
      <c r="P1381" s="629"/>
      <c r="Q1381" s="629"/>
      <c r="R1381" s="631"/>
      <c r="S1381" s="632" t="s">
        <v>7274</v>
      </c>
      <c r="T1381" s="633" t="s">
        <v>1191</v>
      </c>
      <c r="U1381" s="977" t="s">
        <v>1821</v>
      </c>
      <c r="V1381" s="634" t="s">
        <v>8100</v>
      </c>
    </row>
    <row r="1382" spans="2:22" outlineLevel="1">
      <c r="B1382" s="612" t="s">
        <v>1380</v>
      </c>
      <c r="C1382" s="612" t="s">
        <v>1429</v>
      </c>
      <c r="D1382" s="612" t="s">
        <v>1834</v>
      </c>
      <c r="E1382" s="612" t="s">
        <v>1920</v>
      </c>
      <c r="F1382" s="612" t="s">
        <v>1677</v>
      </c>
      <c r="G1382" s="612" t="s">
        <v>1683</v>
      </c>
      <c r="H1382" s="612"/>
      <c r="I1382" s="612"/>
      <c r="J1382" s="627" t="s">
        <v>1191</v>
      </c>
      <c r="K1382" s="628" t="s">
        <v>1952</v>
      </c>
      <c r="L1382" s="629" t="s">
        <v>4473</v>
      </c>
      <c r="M1382" s="630"/>
      <c r="N1382" s="670"/>
      <c r="O1382" s="629"/>
      <c r="P1382" s="629"/>
      <c r="Q1382" s="629"/>
      <c r="R1382" s="631"/>
      <c r="S1382" s="632" t="s">
        <v>7275</v>
      </c>
      <c r="T1382" s="633" t="s">
        <v>1191</v>
      </c>
      <c r="U1382" s="977" t="s">
        <v>1821</v>
      </c>
      <c r="V1382" s="634" t="s">
        <v>8101</v>
      </c>
    </row>
    <row r="1383" spans="2:22" outlineLevel="1">
      <c r="B1383" s="612" t="s">
        <v>1380</v>
      </c>
      <c r="C1383" s="612" t="s">
        <v>1429</v>
      </c>
      <c r="D1383" s="612" t="s">
        <v>1834</v>
      </c>
      <c r="E1383" s="612" t="s">
        <v>1920</v>
      </c>
      <c r="F1383" s="612" t="s">
        <v>1677</v>
      </c>
      <c r="G1383" s="612" t="s">
        <v>1685</v>
      </c>
      <c r="H1383" s="612"/>
      <c r="I1383" s="612"/>
      <c r="J1383" s="627" t="s">
        <v>1191</v>
      </c>
      <c r="K1383" s="628" t="s">
        <v>1953</v>
      </c>
      <c r="L1383" s="629" t="s">
        <v>4474</v>
      </c>
      <c r="M1383" s="630"/>
      <c r="N1383" s="670"/>
      <c r="O1383" s="629"/>
      <c r="P1383" s="629"/>
      <c r="Q1383" s="629"/>
      <c r="R1383" s="631"/>
      <c r="S1383" s="632" t="s">
        <v>7276</v>
      </c>
      <c r="T1383" s="633" t="s">
        <v>1191</v>
      </c>
      <c r="U1383" s="977" t="s">
        <v>1821</v>
      </c>
      <c r="V1383" s="634" t="s">
        <v>8102</v>
      </c>
    </row>
    <row r="1384" spans="2:22" outlineLevel="1">
      <c r="B1384" s="612" t="s">
        <v>1380</v>
      </c>
      <c r="C1384" s="612" t="s">
        <v>1429</v>
      </c>
      <c r="D1384" s="612" t="s">
        <v>1834</v>
      </c>
      <c r="E1384" s="612" t="s">
        <v>1920</v>
      </c>
      <c r="F1384" s="612" t="s">
        <v>1677</v>
      </c>
      <c r="G1384" s="612" t="s">
        <v>1687</v>
      </c>
      <c r="H1384" s="612"/>
      <c r="I1384" s="612"/>
      <c r="J1384" s="627" t="s">
        <v>1191</v>
      </c>
      <c r="K1384" s="628" t="s">
        <v>1954</v>
      </c>
      <c r="L1384" s="629" t="s">
        <v>4475</v>
      </c>
      <c r="M1384" s="630"/>
      <c r="N1384" s="670"/>
      <c r="O1384" s="629"/>
      <c r="P1384" s="629"/>
      <c r="Q1384" s="629"/>
      <c r="R1384" s="631"/>
      <c r="S1384" s="632" t="s">
        <v>7277</v>
      </c>
      <c r="T1384" s="633" t="s">
        <v>1191</v>
      </c>
      <c r="U1384" s="977" t="s">
        <v>1821</v>
      </c>
      <c r="V1384" s="634" t="s">
        <v>8104</v>
      </c>
    </row>
    <row r="1385" spans="2:22" outlineLevel="1">
      <c r="B1385" s="612" t="s">
        <v>1380</v>
      </c>
      <c r="C1385" s="612" t="s">
        <v>1429</v>
      </c>
      <c r="D1385" s="612" t="s">
        <v>1834</v>
      </c>
      <c r="E1385" s="612" t="s">
        <v>1920</v>
      </c>
      <c r="F1385" s="612" t="s">
        <v>1677</v>
      </c>
      <c r="G1385" s="612" t="s">
        <v>1689</v>
      </c>
      <c r="H1385" s="612"/>
      <c r="I1385" s="612"/>
      <c r="J1385" s="627" t="s">
        <v>1176</v>
      </c>
      <c r="K1385" s="628" t="s">
        <v>1955</v>
      </c>
      <c r="L1385" s="629" t="s">
        <v>4476</v>
      </c>
      <c r="M1385" s="630" t="s">
        <v>1515</v>
      </c>
      <c r="N1385" s="670"/>
      <c r="O1385" s="629"/>
      <c r="P1385" s="629"/>
      <c r="Q1385" s="629"/>
      <c r="R1385" s="631"/>
      <c r="S1385" s="632" t="s">
        <v>7278</v>
      </c>
      <c r="T1385" s="633" t="s">
        <v>1176</v>
      </c>
      <c r="U1385" s="977" t="s">
        <v>1821</v>
      </c>
      <c r="V1385" s="634" t="s">
        <v>8106</v>
      </c>
    </row>
    <row r="1386" spans="2:22" outlineLevel="1">
      <c r="B1386" s="612" t="s">
        <v>1380</v>
      </c>
      <c r="C1386" s="612" t="s">
        <v>1429</v>
      </c>
      <c r="D1386" s="612" t="s">
        <v>1834</v>
      </c>
      <c r="E1386" s="612" t="s">
        <v>1920</v>
      </c>
      <c r="F1386" s="612" t="s">
        <v>1677</v>
      </c>
      <c r="G1386" s="612" t="s">
        <v>1691</v>
      </c>
      <c r="H1386" s="612"/>
      <c r="I1386" s="612"/>
      <c r="J1386" s="627" t="s">
        <v>1191</v>
      </c>
      <c r="K1386" s="628" t="s">
        <v>1956</v>
      </c>
      <c r="L1386" s="629" t="s">
        <v>4477</v>
      </c>
      <c r="M1386" s="630"/>
      <c r="N1386" s="670"/>
      <c r="O1386" s="629"/>
      <c r="P1386" s="629"/>
      <c r="Q1386" s="629"/>
      <c r="R1386" s="631"/>
      <c r="S1386" s="632" t="s">
        <v>7279</v>
      </c>
      <c r="T1386" s="633" t="s">
        <v>1191</v>
      </c>
      <c r="U1386" s="977" t="s">
        <v>1821</v>
      </c>
      <c r="V1386" s="634" t="s">
        <v>8105</v>
      </c>
    </row>
    <row r="1387" spans="2:22" outlineLevel="1">
      <c r="B1387" s="612" t="s">
        <v>1380</v>
      </c>
      <c r="C1387" s="612" t="s">
        <v>1429</v>
      </c>
      <c r="D1387" s="612" t="s">
        <v>1834</v>
      </c>
      <c r="E1387" s="612" t="s">
        <v>1920</v>
      </c>
      <c r="F1387" s="612" t="s">
        <v>1693</v>
      </c>
      <c r="G1387" s="612"/>
      <c r="H1387" s="612"/>
      <c r="I1387" s="612"/>
      <c r="J1387" s="627" t="s">
        <v>1191</v>
      </c>
      <c r="K1387" s="628" t="s">
        <v>1957</v>
      </c>
      <c r="L1387" s="629" t="s">
        <v>4372</v>
      </c>
      <c r="M1387" s="630" t="s">
        <v>1382</v>
      </c>
      <c r="N1387" s="670"/>
      <c r="O1387" s="629"/>
      <c r="P1387" s="629"/>
      <c r="Q1387" s="629"/>
      <c r="R1387" s="631"/>
      <c r="S1387" s="632" t="s">
        <v>41</v>
      </c>
      <c r="T1387" s="633" t="s">
        <v>1191</v>
      </c>
      <c r="U1387" s="977" t="s">
        <v>1821</v>
      </c>
      <c r="V1387" s="634" t="s">
        <v>1821</v>
      </c>
    </row>
    <row r="1388" spans="2:22" outlineLevel="1">
      <c r="B1388" s="612" t="s">
        <v>1380</v>
      </c>
      <c r="C1388" s="612" t="s">
        <v>1429</v>
      </c>
      <c r="D1388" s="612" t="s">
        <v>1834</v>
      </c>
      <c r="E1388" s="612" t="s">
        <v>1920</v>
      </c>
      <c r="F1388" s="612" t="s">
        <v>1693</v>
      </c>
      <c r="G1388" s="612" t="s">
        <v>1564</v>
      </c>
      <c r="H1388" s="612"/>
      <c r="I1388" s="612"/>
      <c r="J1388" s="627" t="s">
        <v>1176</v>
      </c>
      <c r="K1388" s="628" t="s">
        <v>1958</v>
      </c>
      <c r="L1388" s="629" t="s">
        <v>4478</v>
      </c>
      <c r="M1388" s="630"/>
      <c r="N1388" s="670"/>
      <c r="O1388" s="629"/>
      <c r="P1388" s="629"/>
      <c r="Q1388" s="629"/>
      <c r="R1388" s="631"/>
      <c r="S1388" s="632" t="s">
        <v>7280</v>
      </c>
      <c r="T1388" s="633" t="s">
        <v>1176</v>
      </c>
      <c r="U1388" s="977" t="s">
        <v>1821</v>
      </c>
      <c r="V1388" s="634" t="s">
        <v>8097</v>
      </c>
    </row>
    <row r="1389" spans="2:22" outlineLevel="1">
      <c r="B1389" s="612" t="s">
        <v>1380</v>
      </c>
      <c r="C1389" s="612" t="s">
        <v>1429</v>
      </c>
      <c r="D1389" s="612" t="s">
        <v>1834</v>
      </c>
      <c r="E1389" s="612" t="s">
        <v>1920</v>
      </c>
      <c r="F1389" s="612" t="s">
        <v>1693</v>
      </c>
      <c r="G1389" s="612" t="s">
        <v>1564</v>
      </c>
      <c r="H1389" s="639" t="s">
        <v>1452</v>
      </c>
      <c r="I1389" s="612"/>
      <c r="J1389" s="627" t="s">
        <v>1176</v>
      </c>
      <c r="K1389" s="628" t="s">
        <v>1959</v>
      </c>
      <c r="L1389" s="629" t="s">
        <v>4479</v>
      </c>
      <c r="M1389" s="630"/>
      <c r="N1389" s="670"/>
      <c r="O1389" s="629"/>
      <c r="P1389" s="629"/>
      <c r="Q1389" s="629"/>
      <c r="R1389" s="631"/>
      <c r="S1389" s="632" t="s">
        <v>7281</v>
      </c>
      <c r="T1389" s="633" t="s">
        <v>1176</v>
      </c>
      <c r="U1389" s="977" t="s">
        <v>1821</v>
      </c>
      <c r="V1389" s="634" t="s">
        <v>8098</v>
      </c>
    </row>
    <row r="1390" spans="2:22" outlineLevel="1">
      <c r="B1390" s="612" t="s">
        <v>1380</v>
      </c>
      <c r="C1390" s="612" t="s">
        <v>1429</v>
      </c>
      <c r="D1390" s="612" t="s">
        <v>1834</v>
      </c>
      <c r="E1390" s="612" t="s">
        <v>1920</v>
      </c>
      <c r="F1390" s="612" t="s">
        <v>1697</v>
      </c>
      <c r="G1390" s="612"/>
      <c r="H1390" s="612"/>
      <c r="I1390" s="612"/>
      <c r="J1390" s="627" t="s">
        <v>1191</v>
      </c>
      <c r="K1390" s="628" t="s">
        <v>1960</v>
      </c>
      <c r="L1390" s="629" t="s">
        <v>4373</v>
      </c>
      <c r="M1390" s="630" t="s">
        <v>1382</v>
      </c>
      <c r="N1390" s="670"/>
      <c r="O1390" s="629"/>
      <c r="P1390" s="629"/>
      <c r="Q1390" s="629"/>
      <c r="R1390" s="631"/>
      <c r="S1390" s="632" t="s">
        <v>41</v>
      </c>
      <c r="T1390" s="633" t="s">
        <v>1191</v>
      </c>
      <c r="U1390" s="977" t="s">
        <v>1821</v>
      </c>
      <c r="V1390" s="634" t="s">
        <v>1821</v>
      </c>
    </row>
    <row r="1391" spans="2:22" outlineLevel="1">
      <c r="B1391" s="612" t="s">
        <v>1380</v>
      </c>
      <c r="C1391" s="612" t="s">
        <v>1429</v>
      </c>
      <c r="D1391" s="612" t="s">
        <v>1834</v>
      </c>
      <c r="E1391" s="612" t="s">
        <v>1920</v>
      </c>
      <c r="F1391" s="612" t="s">
        <v>1697</v>
      </c>
      <c r="G1391" s="612" t="s">
        <v>1390</v>
      </c>
      <c r="H1391" s="612"/>
      <c r="I1391" s="612"/>
      <c r="J1391" s="627" t="s">
        <v>1176</v>
      </c>
      <c r="K1391" s="628" t="s">
        <v>1961</v>
      </c>
      <c r="L1391" s="629" t="s">
        <v>4480</v>
      </c>
      <c r="M1391" s="630"/>
      <c r="N1391" s="670"/>
      <c r="O1391" s="629"/>
      <c r="P1391" s="629"/>
      <c r="Q1391" s="629"/>
      <c r="R1391" s="631"/>
      <c r="S1391" s="632" t="s">
        <v>7282</v>
      </c>
      <c r="T1391" s="633" t="s">
        <v>1176</v>
      </c>
      <c r="U1391" s="977" t="s">
        <v>1821</v>
      </c>
      <c r="V1391" s="634" t="s">
        <v>8095</v>
      </c>
    </row>
    <row r="1392" spans="2:22" outlineLevel="1">
      <c r="B1392" s="612" t="s">
        <v>1380</v>
      </c>
      <c r="C1392" s="612" t="s">
        <v>1429</v>
      </c>
      <c r="D1392" s="612" t="s">
        <v>1834</v>
      </c>
      <c r="E1392" s="612" t="s">
        <v>1920</v>
      </c>
      <c r="F1392" s="612" t="s">
        <v>1697</v>
      </c>
      <c r="G1392" s="612" t="s">
        <v>1390</v>
      </c>
      <c r="H1392" s="639" t="s">
        <v>1452</v>
      </c>
      <c r="I1392" s="612"/>
      <c r="J1392" s="627" t="s">
        <v>1176</v>
      </c>
      <c r="K1392" s="628" t="s">
        <v>1962</v>
      </c>
      <c r="L1392" s="629" t="s">
        <v>4481</v>
      </c>
      <c r="M1392" s="630" t="s">
        <v>1701</v>
      </c>
      <c r="N1392" s="670"/>
      <c r="O1392" s="629"/>
      <c r="P1392" s="629"/>
      <c r="Q1392" s="629"/>
      <c r="R1392" s="631"/>
      <c r="S1392" s="632" t="s">
        <v>7283</v>
      </c>
      <c r="T1392" s="633" t="s">
        <v>1176</v>
      </c>
      <c r="U1392" s="977" t="s">
        <v>1821</v>
      </c>
      <c r="V1392" s="634" t="s">
        <v>8096</v>
      </c>
    </row>
    <row r="1393" spans="2:22" outlineLevel="1">
      <c r="B1393" s="612" t="s">
        <v>1380</v>
      </c>
      <c r="C1393" s="612" t="s">
        <v>1429</v>
      </c>
      <c r="D1393" s="612" t="s">
        <v>1834</v>
      </c>
      <c r="E1393" s="612" t="s">
        <v>1963</v>
      </c>
      <c r="F1393" s="612"/>
      <c r="G1393" s="612"/>
      <c r="H1393" s="612"/>
      <c r="I1393" s="612"/>
      <c r="J1393" s="627" t="s">
        <v>1191</v>
      </c>
      <c r="K1393" s="628" t="s">
        <v>1964</v>
      </c>
      <c r="L1393" s="629" t="s">
        <v>4168</v>
      </c>
      <c r="M1393" s="630" t="s">
        <v>1382</v>
      </c>
      <c r="N1393" s="670"/>
      <c r="O1393" s="629"/>
      <c r="P1393" s="629"/>
      <c r="Q1393" s="629"/>
      <c r="R1393" s="631"/>
      <c r="S1393" s="632" t="s">
        <v>1821</v>
      </c>
      <c r="T1393" s="633" t="s">
        <v>1821</v>
      </c>
      <c r="U1393" s="977" t="s">
        <v>1821</v>
      </c>
      <c r="V1393" s="634" t="s">
        <v>1821</v>
      </c>
    </row>
    <row r="1394" spans="2:22" outlineLevel="1">
      <c r="B1394" s="612" t="s">
        <v>1380</v>
      </c>
      <c r="C1394" s="612" t="s">
        <v>1429</v>
      </c>
      <c r="D1394" s="612" t="s">
        <v>1834</v>
      </c>
      <c r="E1394" s="612" t="s">
        <v>1963</v>
      </c>
      <c r="F1394" s="612" t="s">
        <v>1390</v>
      </c>
      <c r="G1394" s="612"/>
      <c r="H1394" s="612"/>
      <c r="I1394" s="612"/>
      <c r="J1394" s="627" t="s">
        <v>1191</v>
      </c>
      <c r="K1394" s="628" t="s">
        <v>1965</v>
      </c>
      <c r="L1394" s="629" t="s">
        <v>4482</v>
      </c>
      <c r="M1394" s="630"/>
      <c r="N1394" s="670"/>
      <c r="O1394" s="629"/>
      <c r="P1394" s="629"/>
      <c r="Q1394" s="629"/>
      <c r="R1394" s="631"/>
      <c r="S1394" s="632" t="s">
        <v>1821</v>
      </c>
      <c r="T1394" s="633" t="s">
        <v>1821</v>
      </c>
      <c r="U1394" s="977" t="s">
        <v>1821</v>
      </c>
      <c r="V1394" s="634" t="s">
        <v>1821</v>
      </c>
    </row>
    <row r="1395" spans="2:22" outlineLevel="1">
      <c r="B1395" s="612" t="s">
        <v>1380</v>
      </c>
      <c r="C1395" s="612" t="s">
        <v>1429</v>
      </c>
      <c r="D1395" s="612" t="s">
        <v>1834</v>
      </c>
      <c r="E1395" s="612" t="s">
        <v>1963</v>
      </c>
      <c r="F1395" s="612" t="s">
        <v>1450</v>
      </c>
      <c r="G1395" s="612"/>
      <c r="H1395" s="612"/>
      <c r="I1395" s="612"/>
      <c r="J1395" s="627" t="s">
        <v>1195</v>
      </c>
      <c r="K1395" s="628" t="s">
        <v>1966</v>
      </c>
      <c r="L1395" s="629" t="s">
        <v>4483</v>
      </c>
      <c r="M1395" s="630"/>
      <c r="N1395" s="670"/>
      <c r="O1395" s="629"/>
      <c r="P1395" s="629"/>
      <c r="Q1395" s="629"/>
      <c r="R1395" s="631"/>
      <c r="S1395" s="632" t="s">
        <v>1821</v>
      </c>
      <c r="T1395" s="633" t="s">
        <v>1821</v>
      </c>
      <c r="U1395" s="977" t="s">
        <v>1821</v>
      </c>
      <c r="V1395" s="634" t="s">
        <v>1821</v>
      </c>
    </row>
    <row r="1396" spans="2:22" outlineLevel="1">
      <c r="B1396" s="612" t="s">
        <v>1380</v>
      </c>
      <c r="C1396" s="612" t="s">
        <v>1429</v>
      </c>
      <c r="D1396" s="612" t="s">
        <v>1834</v>
      </c>
      <c r="E1396" s="612" t="s">
        <v>1963</v>
      </c>
      <c r="F1396" s="612" t="s">
        <v>1450</v>
      </c>
      <c r="G1396" s="639" t="s">
        <v>1452</v>
      </c>
      <c r="H1396" s="612"/>
      <c r="I1396" s="612"/>
      <c r="J1396" s="627" t="s">
        <v>1176</v>
      </c>
      <c r="K1396" s="628" t="s">
        <v>1967</v>
      </c>
      <c r="L1396" s="629" t="s">
        <v>4484</v>
      </c>
      <c r="M1396" s="630" t="s">
        <v>1454</v>
      </c>
      <c r="N1396" s="670"/>
      <c r="O1396" s="629"/>
      <c r="P1396" s="629"/>
      <c r="Q1396" s="629"/>
      <c r="R1396" s="631"/>
      <c r="S1396" s="632" t="s">
        <v>1821</v>
      </c>
      <c r="T1396" s="633" t="s">
        <v>1821</v>
      </c>
      <c r="U1396" s="977" t="s">
        <v>1821</v>
      </c>
      <c r="V1396" s="634" t="s">
        <v>1821</v>
      </c>
    </row>
    <row r="1397" spans="2:22" outlineLevel="1">
      <c r="B1397" s="612" t="s">
        <v>1380</v>
      </c>
      <c r="C1397" s="612" t="s">
        <v>1429</v>
      </c>
      <c r="D1397" s="612" t="s">
        <v>1834</v>
      </c>
      <c r="E1397" s="612" t="s">
        <v>1963</v>
      </c>
      <c r="F1397" s="612" t="s">
        <v>1396</v>
      </c>
      <c r="G1397" s="612"/>
      <c r="H1397" s="612"/>
      <c r="I1397" s="612"/>
      <c r="J1397" s="627" t="s">
        <v>1176</v>
      </c>
      <c r="K1397" s="628" t="s">
        <v>1968</v>
      </c>
      <c r="L1397" s="629" t="s">
        <v>4171</v>
      </c>
      <c r="M1397" s="630"/>
      <c r="N1397" s="670"/>
      <c r="O1397" s="629"/>
      <c r="P1397" s="629"/>
      <c r="Q1397" s="629"/>
      <c r="R1397" s="631"/>
      <c r="S1397" s="632" t="s">
        <v>1821</v>
      </c>
      <c r="T1397" s="633" t="s">
        <v>1821</v>
      </c>
      <c r="U1397" s="977" t="s">
        <v>1821</v>
      </c>
      <c r="V1397" s="634" t="s">
        <v>1821</v>
      </c>
    </row>
    <row r="1398" spans="2:22" outlineLevel="1">
      <c r="B1398" s="612" t="s">
        <v>1380</v>
      </c>
      <c r="C1398" s="612" t="s">
        <v>1429</v>
      </c>
      <c r="D1398" s="612" t="s">
        <v>1834</v>
      </c>
      <c r="E1398" s="612" t="s">
        <v>1963</v>
      </c>
      <c r="F1398" s="612" t="s">
        <v>1650</v>
      </c>
      <c r="G1398" s="612"/>
      <c r="H1398" s="612"/>
      <c r="I1398" s="612"/>
      <c r="J1398" s="627" t="s">
        <v>1191</v>
      </c>
      <c r="K1398" s="628" t="s">
        <v>1969</v>
      </c>
      <c r="L1398" s="629" t="s">
        <v>4485</v>
      </c>
      <c r="M1398" s="630" t="s">
        <v>1652</v>
      </c>
      <c r="N1398" s="670"/>
      <c r="O1398" s="629"/>
      <c r="P1398" s="629"/>
      <c r="Q1398" s="629"/>
      <c r="R1398" s="631"/>
      <c r="S1398" s="632" t="s">
        <v>1821</v>
      </c>
      <c r="T1398" s="633" t="s">
        <v>1821</v>
      </c>
      <c r="U1398" s="977" t="s">
        <v>1821</v>
      </c>
      <c r="V1398" s="634" t="s">
        <v>1821</v>
      </c>
    </row>
    <row r="1399" spans="2:22" outlineLevel="1">
      <c r="B1399" s="612" t="s">
        <v>1380</v>
      </c>
      <c r="C1399" s="612" t="s">
        <v>1429</v>
      </c>
      <c r="D1399" s="612" t="s">
        <v>1834</v>
      </c>
      <c r="E1399" s="612" t="s">
        <v>1963</v>
      </c>
      <c r="F1399" s="612" t="s">
        <v>1653</v>
      </c>
      <c r="G1399" s="612"/>
      <c r="H1399" s="612"/>
      <c r="I1399" s="612"/>
      <c r="J1399" s="627" t="s">
        <v>1191</v>
      </c>
      <c r="K1399" s="628" t="s">
        <v>1970</v>
      </c>
      <c r="L1399" s="629" t="s">
        <v>4486</v>
      </c>
      <c r="M1399" s="630" t="s">
        <v>1382</v>
      </c>
      <c r="N1399" s="670"/>
      <c r="O1399" s="629"/>
      <c r="P1399" s="629"/>
      <c r="Q1399" s="629"/>
      <c r="R1399" s="631"/>
      <c r="S1399" s="632" t="s">
        <v>1821</v>
      </c>
      <c r="T1399" s="633" t="s">
        <v>1821</v>
      </c>
      <c r="U1399" s="977" t="s">
        <v>1821</v>
      </c>
      <c r="V1399" s="634" t="s">
        <v>1821</v>
      </c>
    </row>
    <row r="1400" spans="2:22" outlineLevel="1">
      <c r="B1400" s="612" t="s">
        <v>1380</v>
      </c>
      <c r="C1400" s="612" t="s">
        <v>1429</v>
      </c>
      <c r="D1400" s="612" t="s">
        <v>1834</v>
      </c>
      <c r="E1400" s="612" t="s">
        <v>1963</v>
      </c>
      <c r="F1400" s="612" t="s">
        <v>1653</v>
      </c>
      <c r="G1400" s="612" t="s">
        <v>1390</v>
      </c>
      <c r="H1400" s="612"/>
      <c r="I1400" s="612"/>
      <c r="J1400" s="627" t="s">
        <v>1191</v>
      </c>
      <c r="K1400" s="628" t="s">
        <v>1971</v>
      </c>
      <c r="L1400" s="629" t="s">
        <v>5127</v>
      </c>
      <c r="M1400" s="630"/>
      <c r="N1400" s="670"/>
      <c r="O1400" s="629"/>
      <c r="P1400" s="629"/>
      <c r="Q1400" s="629"/>
      <c r="R1400" s="631"/>
      <c r="S1400" s="632" t="s">
        <v>1821</v>
      </c>
      <c r="T1400" s="633" t="s">
        <v>1821</v>
      </c>
      <c r="U1400" s="977" t="s">
        <v>1821</v>
      </c>
      <c r="V1400" s="634" t="s">
        <v>1821</v>
      </c>
    </row>
    <row r="1401" spans="2:22" outlineLevel="1">
      <c r="B1401" s="612" t="s">
        <v>1380</v>
      </c>
      <c r="C1401" s="612" t="s">
        <v>1429</v>
      </c>
      <c r="D1401" s="612" t="s">
        <v>1834</v>
      </c>
      <c r="E1401" s="612" t="s">
        <v>1963</v>
      </c>
      <c r="F1401" s="612" t="s">
        <v>1653</v>
      </c>
      <c r="G1401" s="612" t="s">
        <v>1390</v>
      </c>
      <c r="H1401" s="639" t="s">
        <v>1452</v>
      </c>
      <c r="I1401" s="612"/>
      <c r="J1401" s="627" t="s">
        <v>1191</v>
      </c>
      <c r="K1401" s="628" t="s">
        <v>1972</v>
      </c>
      <c r="L1401" s="629" t="s">
        <v>5128</v>
      </c>
      <c r="M1401" s="630" t="s">
        <v>1454</v>
      </c>
      <c r="N1401" s="670"/>
      <c r="O1401" s="629"/>
      <c r="P1401" s="629"/>
      <c r="Q1401" s="629"/>
      <c r="R1401" s="631"/>
      <c r="S1401" s="632" t="s">
        <v>1821</v>
      </c>
      <c r="T1401" s="633" t="s">
        <v>1821</v>
      </c>
      <c r="U1401" s="977" t="s">
        <v>1821</v>
      </c>
      <c r="V1401" s="634" t="s">
        <v>1821</v>
      </c>
    </row>
    <row r="1402" spans="2:22" outlineLevel="1">
      <c r="B1402" s="612" t="s">
        <v>1380</v>
      </c>
      <c r="C1402" s="612" t="s">
        <v>1429</v>
      </c>
      <c r="D1402" s="612" t="s">
        <v>1834</v>
      </c>
      <c r="E1402" s="612" t="s">
        <v>1963</v>
      </c>
      <c r="F1402" s="612" t="s">
        <v>1653</v>
      </c>
      <c r="G1402" s="612" t="s">
        <v>1657</v>
      </c>
      <c r="H1402" s="612"/>
      <c r="I1402" s="612"/>
      <c r="J1402" s="627" t="s">
        <v>1191</v>
      </c>
      <c r="K1402" s="628" t="s">
        <v>1973</v>
      </c>
      <c r="L1402" s="629" t="s">
        <v>4130</v>
      </c>
      <c r="M1402" s="630"/>
      <c r="N1402" s="670"/>
      <c r="O1402" s="629"/>
      <c r="P1402" s="629"/>
      <c r="Q1402" s="629"/>
      <c r="R1402" s="631"/>
      <c r="S1402" s="632" t="s">
        <v>1821</v>
      </c>
      <c r="T1402" s="633" t="s">
        <v>1821</v>
      </c>
      <c r="U1402" s="977" t="s">
        <v>1821</v>
      </c>
      <c r="V1402" s="634" t="s">
        <v>1821</v>
      </c>
    </row>
    <row r="1403" spans="2:22" outlineLevel="1">
      <c r="B1403" s="612" t="s">
        <v>1380</v>
      </c>
      <c r="C1403" s="612" t="s">
        <v>1429</v>
      </c>
      <c r="D1403" s="612" t="s">
        <v>1834</v>
      </c>
      <c r="E1403" s="612" t="s">
        <v>1963</v>
      </c>
      <c r="F1403" s="612" t="s">
        <v>1653</v>
      </c>
      <c r="G1403" s="612" t="s">
        <v>1677</v>
      </c>
      <c r="H1403" s="612"/>
      <c r="I1403" s="612"/>
      <c r="J1403" s="627" t="s">
        <v>1191</v>
      </c>
      <c r="K1403" s="628" t="s">
        <v>1974</v>
      </c>
      <c r="L1403" s="629" t="s">
        <v>4487</v>
      </c>
      <c r="M1403" s="630" t="s">
        <v>1382</v>
      </c>
      <c r="N1403" s="670"/>
      <c r="O1403" s="629"/>
      <c r="P1403" s="629"/>
      <c r="Q1403" s="629"/>
      <c r="R1403" s="631"/>
      <c r="S1403" s="632" t="s">
        <v>1821</v>
      </c>
      <c r="T1403" s="633" t="s">
        <v>1821</v>
      </c>
      <c r="U1403" s="977" t="s">
        <v>1821</v>
      </c>
      <c r="V1403" s="634" t="s">
        <v>1821</v>
      </c>
    </row>
    <row r="1404" spans="2:22" outlineLevel="1">
      <c r="B1404" s="612" t="s">
        <v>1380</v>
      </c>
      <c r="C1404" s="612" t="s">
        <v>1429</v>
      </c>
      <c r="D1404" s="612" t="s">
        <v>1834</v>
      </c>
      <c r="E1404" s="612" t="s">
        <v>1963</v>
      </c>
      <c r="F1404" s="612" t="s">
        <v>1653</v>
      </c>
      <c r="G1404" s="612" t="s">
        <v>1677</v>
      </c>
      <c r="H1404" s="612" t="s">
        <v>1679</v>
      </c>
      <c r="I1404" s="612"/>
      <c r="J1404" s="627" t="s">
        <v>1191</v>
      </c>
      <c r="K1404" s="628" t="s">
        <v>1975</v>
      </c>
      <c r="L1404" s="629" t="s">
        <v>4488</v>
      </c>
      <c r="M1404" s="630"/>
      <c r="N1404" s="670"/>
      <c r="O1404" s="629"/>
      <c r="P1404" s="629"/>
      <c r="Q1404" s="629"/>
      <c r="R1404" s="631"/>
      <c r="S1404" s="632" t="s">
        <v>1821</v>
      </c>
      <c r="T1404" s="633" t="s">
        <v>1821</v>
      </c>
      <c r="U1404" s="977" t="s">
        <v>1821</v>
      </c>
      <c r="V1404" s="634" t="s">
        <v>1821</v>
      </c>
    </row>
    <row r="1405" spans="2:22" outlineLevel="1">
      <c r="B1405" s="612" t="s">
        <v>1380</v>
      </c>
      <c r="C1405" s="612" t="s">
        <v>1429</v>
      </c>
      <c r="D1405" s="612" t="s">
        <v>1834</v>
      </c>
      <c r="E1405" s="612" t="s">
        <v>1963</v>
      </c>
      <c r="F1405" s="612" t="s">
        <v>1653</v>
      </c>
      <c r="G1405" s="612" t="s">
        <v>1677</v>
      </c>
      <c r="H1405" s="612" t="s">
        <v>1681</v>
      </c>
      <c r="I1405" s="612"/>
      <c r="J1405" s="627" t="s">
        <v>1191</v>
      </c>
      <c r="K1405" s="628" t="s">
        <v>1976</v>
      </c>
      <c r="L1405" s="629" t="s">
        <v>4489</v>
      </c>
      <c r="M1405" s="630"/>
      <c r="N1405" s="670"/>
      <c r="O1405" s="629"/>
      <c r="P1405" s="629"/>
      <c r="Q1405" s="629"/>
      <c r="R1405" s="631"/>
      <c r="S1405" s="632" t="s">
        <v>1821</v>
      </c>
      <c r="T1405" s="633" t="s">
        <v>1821</v>
      </c>
      <c r="U1405" s="977" t="s">
        <v>1821</v>
      </c>
      <c r="V1405" s="634" t="s">
        <v>1821</v>
      </c>
    </row>
    <row r="1406" spans="2:22" outlineLevel="1">
      <c r="B1406" s="612" t="s">
        <v>1380</v>
      </c>
      <c r="C1406" s="612" t="s">
        <v>1429</v>
      </c>
      <c r="D1406" s="612" t="s">
        <v>1834</v>
      </c>
      <c r="E1406" s="612" t="s">
        <v>1963</v>
      </c>
      <c r="F1406" s="612" t="s">
        <v>1653</v>
      </c>
      <c r="G1406" s="612" t="s">
        <v>1677</v>
      </c>
      <c r="H1406" s="612" t="s">
        <v>1683</v>
      </c>
      <c r="I1406" s="612"/>
      <c r="J1406" s="627" t="s">
        <v>1191</v>
      </c>
      <c r="K1406" s="628" t="s">
        <v>1977</v>
      </c>
      <c r="L1406" s="629" t="s">
        <v>4490</v>
      </c>
      <c r="M1406" s="630"/>
      <c r="N1406" s="670"/>
      <c r="O1406" s="629"/>
      <c r="P1406" s="629"/>
      <c r="Q1406" s="629"/>
      <c r="R1406" s="631"/>
      <c r="S1406" s="632" t="s">
        <v>1821</v>
      </c>
      <c r="T1406" s="633" t="s">
        <v>1821</v>
      </c>
      <c r="U1406" s="977" t="s">
        <v>1821</v>
      </c>
      <c r="V1406" s="634" t="s">
        <v>1821</v>
      </c>
    </row>
    <row r="1407" spans="2:22" outlineLevel="1">
      <c r="B1407" s="612" t="s">
        <v>1380</v>
      </c>
      <c r="C1407" s="612" t="s">
        <v>1429</v>
      </c>
      <c r="D1407" s="612" t="s">
        <v>1834</v>
      </c>
      <c r="E1407" s="612" t="s">
        <v>1963</v>
      </c>
      <c r="F1407" s="612" t="s">
        <v>1653</v>
      </c>
      <c r="G1407" s="612" t="s">
        <v>1677</v>
      </c>
      <c r="H1407" s="612" t="s">
        <v>1685</v>
      </c>
      <c r="I1407" s="612"/>
      <c r="J1407" s="627" t="s">
        <v>1191</v>
      </c>
      <c r="K1407" s="628" t="s">
        <v>1978</v>
      </c>
      <c r="L1407" s="629" t="s">
        <v>4491</v>
      </c>
      <c r="M1407" s="630"/>
      <c r="N1407" s="670"/>
      <c r="O1407" s="629"/>
      <c r="P1407" s="629"/>
      <c r="Q1407" s="629"/>
      <c r="R1407" s="631"/>
      <c r="S1407" s="632" t="s">
        <v>1821</v>
      </c>
      <c r="T1407" s="633" t="s">
        <v>1821</v>
      </c>
      <c r="U1407" s="977" t="s">
        <v>1821</v>
      </c>
      <c r="V1407" s="634" t="s">
        <v>1821</v>
      </c>
    </row>
    <row r="1408" spans="2:22" outlineLevel="1">
      <c r="B1408" s="612" t="s">
        <v>1380</v>
      </c>
      <c r="C1408" s="612" t="s">
        <v>1429</v>
      </c>
      <c r="D1408" s="612" t="s">
        <v>1834</v>
      </c>
      <c r="E1408" s="612" t="s">
        <v>1963</v>
      </c>
      <c r="F1408" s="612" t="s">
        <v>1653</v>
      </c>
      <c r="G1408" s="612" t="s">
        <v>1677</v>
      </c>
      <c r="H1408" s="612" t="s">
        <v>1687</v>
      </c>
      <c r="I1408" s="612"/>
      <c r="J1408" s="627" t="s">
        <v>1191</v>
      </c>
      <c r="K1408" s="628" t="s">
        <v>1979</v>
      </c>
      <c r="L1408" s="629" t="s">
        <v>4492</v>
      </c>
      <c r="M1408" s="630"/>
      <c r="N1408" s="670"/>
      <c r="O1408" s="629"/>
      <c r="P1408" s="629"/>
      <c r="Q1408" s="629"/>
      <c r="R1408" s="631"/>
      <c r="S1408" s="632" t="s">
        <v>1821</v>
      </c>
      <c r="T1408" s="633" t="s">
        <v>1821</v>
      </c>
      <c r="U1408" s="977" t="s">
        <v>1821</v>
      </c>
      <c r="V1408" s="634" t="s">
        <v>1821</v>
      </c>
    </row>
    <row r="1409" spans="2:22" outlineLevel="1">
      <c r="B1409" s="612" t="s">
        <v>1380</v>
      </c>
      <c r="C1409" s="612" t="s">
        <v>1429</v>
      </c>
      <c r="D1409" s="612" t="s">
        <v>1834</v>
      </c>
      <c r="E1409" s="612" t="s">
        <v>1963</v>
      </c>
      <c r="F1409" s="612" t="s">
        <v>1653</v>
      </c>
      <c r="G1409" s="612" t="s">
        <v>1677</v>
      </c>
      <c r="H1409" s="612" t="s">
        <v>1689</v>
      </c>
      <c r="I1409" s="612"/>
      <c r="J1409" s="627" t="s">
        <v>1176</v>
      </c>
      <c r="K1409" s="628" t="s">
        <v>1980</v>
      </c>
      <c r="L1409" s="629" t="s">
        <v>4493</v>
      </c>
      <c r="M1409" s="630" t="s">
        <v>1515</v>
      </c>
      <c r="N1409" s="670"/>
      <c r="O1409" s="629"/>
      <c r="P1409" s="629"/>
      <c r="Q1409" s="629"/>
      <c r="R1409" s="631"/>
      <c r="S1409" s="632" t="s">
        <v>1821</v>
      </c>
      <c r="T1409" s="633" t="s">
        <v>1821</v>
      </c>
      <c r="U1409" s="977" t="s">
        <v>1821</v>
      </c>
      <c r="V1409" s="634" t="s">
        <v>1821</v>
      </c>
    </row>
    <row r="1410" spans="2:22" outlineLevel="1">
      <c r="B1410" s="612" t="s">
        <v>1380</v>
      </c>
      <c r="C1410" s="612" t="s">
        <v>1429</v>
      </c>
      <c r="D1410" s="612" t="s">
        <v>1834</v>
      </c>
      <c r="E1410" s="612" t="s">
        <v>1963</v>
      </c>
      <c r="F1410" s="612" t="s">
        <v>1653</v>
      </c>
      <c r="G1410" s="612" t="s">
        <v>1677</v>
      </c>
      <c r="H1410" s="612" t="s">
        <v>1691</v>
      </c>
      <c r="I1410" s="612"/>
      <c r="J1410" s="627" t="s">
        <v>1191</v>
      </c>
      <c r="K1410" s="628" t="s">
        <v>1981</v>
      </c>
      <c r="L1410" s="629" t="s">
        <v>4494</v>
      </c>
      <c r="M1410" s="630"/>
      <c r="N1410" s="670"/>
      <c r="O1410" s="629"/>
      <c r="P1410" s="629"/>
      <c r="Q1410" s="629"/>
      <c r="R1410" s="631"/>
      <c r="S1410" s="632" t="s">
        <v>1821</v>
      </c>
      <c r="T1410" s="633" t="s">
        <v>1821</v>
      </c>
      <c r="U1410" s="977" t="s">
        <v>1821</v>
      </c>
      <c r="V1410" s="634" t="s">
        <v>1821</v>
      </c>
    </row>
    <row r="1411" spans="2:22" outlineLevel="1">
      <c r="B1411" s="612" t="s">
        <v>1380</v>
      </c>
      <c r="C1411" s="612" t="s">
        <v>1429</v>
      </c>
      <c r="D1411" s="612" t="s">
        <v>1834</v>
      </c>
      <c r="E1411" s="612" t="s">
        <v>1963</v>
      </c>
      <c r="F1411" s="612" t="s">
        <v>1659</v>
      </c>
      <c r="G1411" s="612"/>
      <c r="H1411" s="612"/>
      <c r="I1411" s="612"/>
      <c r="J1411" s="627" t="s">
        <v>1195</v>
      </c>
      <c r="K1411" s="628" t="s">
        <v>1982</v>
      </c>
      <c r="L1411" s="629" t="s">
        <v>4377</v>
      </c>
      <c r="M1411" s="630" t="s">
        <v>1382</v>
      </c>
      <c r="N1411" s="670"/>
      <c r="O1411" s="629"/>
      <c r="P1411" s="629"/>
      <c r="Q1411" s="629"/>
      <c r="R1411" s="631"/>
      <c r="S1411" s="632" t="s">
        <v>1821</v>
      </c>
      <c r="T1411" s="633" t="s">
        <v>1821</v>
      </c>
      <c r="U1411" s="977" t="s">
        <v>1821</v>
      </c>
      <c r="V1411" s="634" t="s">
        <v>1821</v>
      </c>
    </row>
    <row r="1412" spans="2:22" outlineLevel="1">
      <c r="B1412" s="612" t="s">
        <v>1380</v>
      </c>
      <c r="C1412" s="612" t="s">
        <v>1429</v>
      </c>
      <c r="D1412" s="612" t="s">
        <v>1834</v>
      </c>
      <c r="E1412" s="612" t="s">
        <v>1963</v>
      </c>
      <c r="F1412" s="612" t="s">
        <v>1659</v>
      </c>
      <c r="G1412" s="612" t="s">
        <v>1661</v>
      </c>
      <c r="H1412" s="612"/>
      <c r="I1412" s="612"/>
      <c r="J1412" s="627" t="s">
        <v>1191</v>
      </c>
      <c r="K1412" s="628" t="s">
        <v>1983</v>
      </c>
      <c r="L1412" s="629" t="s">
        <v>4565</v>
      </c>
      <c r="M1412" s="630"/>
      <c r="N1412" s="670"/>
      <c r="O1412" s="629"/>
      <c r="P1412" s="629"/>
      <c r="Q1412" s="629"/>
      <c r="R1412" s="631"/>
      <c r="S1412" s="632" t="s">
        <v>1821</v>
      </c>
      <c r="T1412" s="633" t="s">
        <v>1821</v>
      </c>
      <c r="U1412" s="977" t="s">
        <v>1821</v>
      </c>
      <c r="V1412" s="634" t="s">
        <v>1821</v>
      </c>
    </row>
    <row r="1413" spans="2:22" outlineLevel="1">
      <c r="B1413" s="612" t="s">
        <v>1380</v>
      </c>
      <c r="C1413" s="612" t="s">
        <v>1429</v>
      </c>
      <c r="D1413" s="612" t="s">
        <v>1834</v>
      </c>
      <c r="E1413" s="612" t="s">
        <v>1963</v>
      </c>
      <c r="F1413" s="612" t="s">
        <v>1659</v>
      </c>
      <c r="G1413" s="612" t="s">
        <v>1663</v>
      </c>
      <c r="H1413" s="612"/>
      <c r="I1413" s="612"/>
      <c r="J1413" s="627" t="s">
        <v>1191</v>
      </c>
      <c r="K1413" s="628" t="s">
        <v>1984</v>
      </c>
      <c r="L1413" s="629" t="s">
        <v>4495</v>
      </c>
      <c r="M1413" s="630"/>
      <c r="N1413" s="670"/>
      <c r="O1413" s="629"/>
      <c r="P1413" s="629"/>
      <c r="Q1413" s="629"/>
      <c r="R1413" s="631"/>
      <c r="S1413" s="632" t="s">
        <v>1821</v>
      </c>
      <c r="T1413" s="633" t="s">
        <v>1821</v>
      </c>
      <c r="U1413" s="977" t="s">
        <v>1821</v>
      </c>
      <c r="V1413" s="634" t="s">
        <v>1821</v>
      </c>
    </row>
    <row r="1414" spans="2:22" outlineLevel="1">
      <c r="B1414" s="612" t="s">
        <v>1380</v>
      </c>
      <c r="C1414" s="612" t="s">
        <v>1429</v>
      </c>
      <c r="D1414" s="612" t="s">
        <v>1834</v>
      </c>
      <c r="E1414" s="612" t="s">
        <v>1963</v>
      </c>
      <c r="F1414" s="612" t="s">
        <v>1659</v>
      </c>
      <c r="G1414" s="612" t="s">
        <v>1398</v>
      </c>
      <c r="H1414" s="612"/>
      <c r="I1414" s="612"/>
      <c r="J1414" s="627" t="s">
        <v>1191</v>
      </c>
      <c r="K1414" s="628" t="s">
        <v>1985</v>
      </c>
      <c r="L1414" s="629" t="s">
        <v>4496</v>
      </c>
      <c r="M1414" s="630" t="s">
        <v>1666</v>
      </c>
      <c r="N1414" s="670"/>
      <c r="O1414" s="629"/>
      <c r="P1414" s="629"/>
      <c r="Q1414" s="629"/>
      <c r="R1414" s="631"/>
      <c r="S1414" s="632" t="s">
        <v>1821</v>
      </c>
      <c r="T1414" s="633" t="s">
        <v>1821</v>
      </c>
      <c r="U1414" s="977" t="s">
        <v>1821</v>
      </c>
      <c r="V1414" s="634" t="s">
        <v>1821</v>
      </c>
    </row>
    <row r="1415" spans="2:22" outlineLevel="1">
      <c r="B1415" s="612" t="s">
        <v>1380</v>
      </c>
      <c r="C1415" s="612" t="s">
        <v>1429</v>
      </c>
      <c r="D1415" s="612" t="s">
        <v>1834</v>
      </c>
      <c r="E1415" s="612" t="s">
        <v>1963</v>
      </c>
      <c r="F1415" s="612" t="s">
        <v>1659</v>
      </c>
      <c r="G1415" s="612" t="s">
        <v>1667</v>
      </c>
      <c r="H1415" s="612"/>
      <c r="I1415" s="612"/>
      <c r="J1415" s="627" t="s">
        <v>1191</v>
      </c>
      <c r="K1415" s="628" t="s">
        <v>1986</v>
      </c>
      <c r="L1415" s="629" t="s">
        <v>4497</v>
      </c>
      <c r="M1415" s="630" t="s">
        <v>1382</v>
      </c>
      <c r="N1415" s="670"/>
      <c r="O1415" s="629"/>
      <c r="P1415" s="629"/>
      <c r="Q1415" s="629"/>
      <c r="R1415" s="631"/>
      <c r="S1415" s="632" t="s">
        <v>1821</v>
      </c>
      <c r="T1415" s="633" t="s">
        <v>1821</v>
      </c>
      <c r="U1415" s="977" t="s">
        <v>1821</v>
      </c>
      <c r="V1415" s="634" t="s">
        <v>1821</v>
      </c>
    </row>
    <row r="1416" spans="2:22" outlineLevel="1">
      <c r="B1416" s="612" t="s">
        <v>1380</v>
      </c>
      <c r="C1416" s="612" t="s">
        <v>1429</v>
      </c>
      <c r="D1416" s="612" t="s">
        <v>1834</v>
      </c>
      <c r="E1416" s="612" t="s">
        <v>1963</v>
      </c>
      <c r="F1416" s="612" t="s">
        <v>1659</v>
      </c>
      <c r="G1416" s="612" t="s">
        <v>1667</v>
      </c>
      <c r="H1416" s="612" t="s">
        <v>1669</v>
      </c>
      <c r="I1416" s="612"/>
      <c r="J1416" s="627" t="s">
        <v>1176</v>
      </c>
      <c r="K1416" s="628" t="s">
        <v>1987</v>
      </c>
      <c r="L1416" s="629" t="s">
        <v>4498</v>
      </c>
      <c r="M1416" s="630"/>
      <c r="N1416" s="670"/>
      <c r="O1416" s="629"/>
      <c r="P1416" s="629"/>
      <c r="Q1416" s="629"/>
      <c r="R1416" s="631"/>
      <c r="S1416" s="632" t="s">
        <v>1821</v>
      </c>
      <c r="T1416" s="633" t="s">
        <v>1821</v>
      </c>
      <c r="U1416" s="977" t="s">
        <v>1821</v>
      </c>
      <c r="V1416" s="634" t="s">
        <v>1821</v>
      </c>
    </row>
    <row r="1417" spans="2:22" outlineLevel="1">
      <c r="B1417" s="612" t="s">
        <v>1380</v>
      </c>
      <c r="C1417" s="612" t="s">
        <v>1429</v>
      </c>
      <c r="D1417" s="612" t="s">
        <v>1834</v>
      </c>
      <c r="E1417" s="612" t="s">
        <v>1963</v>
      </c>
      <c r="F1417" s="612" t="s">
        <v>1659</v>
      </c>
      <c r="G1417" s="612" t="s">
        <v>1671</v>
      </c>
      <c r="H1417" s="612"/>
      <c r="I1417" s="612"/>
      <c r="J1417" s="627" t="s">
        <v>1191</v>
      </c>
      <c r="K1417" s="628" t="s">
        <v>1988</v>
      </c>
      <c r="L1417" s="629" t="s">
        <v>4499</v>
      </c>
      <c r="M1417" s="630" t="s">
        <v>1382</v>
      </c>
      <c r="N1417" s="670"/>
      <c r="O1417" s="629"/>
      <c r="P1417" s="629"/>
      <c r="Q1417" s="629"/>
      <c r="R1417" s="631"/>
      <c r="S1417" s="632" t="s">
        <v>1821</v>
      </c>
      <c r="T1417" s="633" t="s">
        <v>1821</v>
      </c>
      <c r="U1417" s="977" t="s">
        <v>1821</v>
      </c>
      <c r="V1417" s="634" t="s">
        <v>1821</v>
      </c>
    </row>
    <row r="1418" spans="2:22" outlineLevel="1">
      <c r="B1418" s="612" t="s">
        <v>1380</v>
      </c>
      <c r="C1418" s="612" t="s">
        <v>1429</v>
      </c>
      <c r="D1418" s="612" t="s">
        <v>1834</v>
      </c>
      <c r="E1418" s="612" t="s">
        <v>1963</v>
      </c>
      <c r="F1418" s="612" t="s">
        <v>1659</v>
      </c>
      <c r="G1418" s="612" t="s">
        <v>1671</v>
      </c>
      <c r="H1418" s="612" t="s">
        <v>1669</v>
      </c>
      <c r="I1418" s="612"/>
      <c r="J1418" s="627" t="s">
        <v>1176</v>
      </c>
      <c r="K1418" s="628" t="s">
        <v>1989</v>
      </c>
      <c r="L1418" s="629" t="s">
        <v>4500</v>
      </c>
      <c r="M1418" s="630"/>
      <c r="N1418" s="670"/>
      <c r="O1418" s="629"/>
      <c r="P1418" s="629"/>
      <c r="Q1418" s="629"/>
      <c r="R1418" s="631"/>
      <c r="S1418" s="632" t="s">
        <v>1821</v>
      </c>
      <c r="T1418" s="633" t="s">
        <v>1821</v>
      </c>
      <c r="U1418" s="977" t="s">
        <v>1821</v>
      </c>
      <c r="V1418" s="634" t="s">
        <v>1821</v>
      </c>
    </row>
    <row r="1419" spans="2:22" outlineLevel="1">
      <c r="B1419" s="612" t="s">
        <v>1380</v>
      </c>
      <c r="C1419" s="612" t="s">
        <v>1429</v>
      </c>
      <c r="D1419" s="612" t="s">
        <v>1834</v>
      </c>
      <c r="E1419" s="612" t="s">
        <v>1963</v>
      </c>
      <c r="F1419" s="612" t="s">
        <v>1659</v>
      </c>
      <c r="G1419" s="612" t="s">
        <v>1674</v>
      </c>
      <c r="H1419" s="612"/>
      <c r="I1419" s="612"/>
      <c r="J1419" s="627" t="s">
        <v>1191</v>
      </c>
      <c r="K1419" s="628" t="s">
        <v>1990</v>
      </c>
      <c r="L1419" s="629" t="s">
        <v>4502</v>
      </c>
      <c r="M1419" s="630" t="s">
        <v>1382</v>
      </c>
      <c r="N1419" s="670"/>
      <c r="O1419" s="629"/>
      <c r="P1419" s="629"/>
      <c r="Q1419" s="629"/>
      <c r="R1419" s="631"/>
      <c r="S1419" s="632" t="s">
        <v>1821</v>
      </c>
      <c r="T1419" s="633" t="s">
        <v>1821</v>
      </c>
      <c r="U1419" s="977" t="s">
        <v>1821</v>
      </c>
      <c r="V1419" s="634" t="s">
        <v>1821</v>
      </c>
    </row>
    <row r="1420" spans="2:22" outlineLevel="1">
      <c r="B1420" s="612" t="s">
        <v>1380</v>
      </c>
      <c r="C1420" s="612" t="s">
        <v>1429</v>
      </c>
      <c r="D1420" s="612" t="s">
        <v>1834</v>
      </c>
      <c r="E1420" s="612" t="s">
        <v>1963</v>
      </c>
      <c r="F1420" s="612" t="s">
        <v>1659</v>
      </c>
      <c r="G1420" s="612" t="s">
        <v>1674</v>
      </c>
      <c r="H1420" s="612" t="s">
        <v>1564</v>
      </c>
      <c r="I1420" s="612"/>
      <c r="J1420" s="627" t="s">
        <v>1176</v>
      </c>
      <c r="K1420" s="628" t="s">
        <v>1991</v>
      </c>
      <c r="L1420" s="629" t="s">
        <v>4501</v>
      </c>
      <c r="M1420" s="630"/>
      <c r="N1420" s="670"/>
      <c r="O1420" s="629"/>
      <c r="P1420" s="629"/>
      <c r="Q1420" s="629"/>
      <c r="R1420" s="631"/>
      <c r="S1420" s="632" t="s">
        <v>1821</v>
      </c>
      <c r="T1420" s="633" t="s">
        <v>1821</v>
      </c>
      <c r="U1420" s="977" t="s">
        <v>1821</v>
      </c>
      <c r="V1420" s="634" t="s">
        <v>1821</v>
      </c>
    </row>
    <row r="1421" spans="2:22" outlineLevel="1">
      <c r="B1421" s="612" t="s">
        <v>1380</v>
      </c>
      <c r="C1421" s="612" t="s">
        <v>1429</v>
      </c>
      <c r="D1421" s="612" t="s">
        <v>1834</v>
      </c>
      <c r="E1421" s="612" t="s">
        <v>1963</v>
      </c>
      <c r="F1421" s="612" t="s">
        <v>1677</v>
      </c>
      <c r="G1421" s="612"/>
      <c r="H1421" s="612"/>
      <c r="I1421" s="612"/>
      <c r="J1421" s="627" t="s">
        <v>1191</v>
      </c>
      <c r="K1421" s="628" t="s">
        <v>1992</v>
      </c>
      <c r="L1421" s="629" t="s">
        <v>4169</v>
      </c>
      <c r="M1421" s="630" t="s">
        <v>1382</v>
      </c>
      <c r="N1421" s="670"/>
      <c r="O1421" s="629"/>
      <c r="P1421" s="629"/>
      <c r="Q1421" s="629"/>
      <c r="R1421" s="631"/>
      <c r="S1421" s="632" t="s">
        <v>1821</v>
      </c>
      <c r="T1421" s="633" t="s">
        <v>1821</v>
      </c>
      <c r="U1421" s="977" t="s">
        <v>1821</v>
      </c>
      <c r="V1421" s="634" t="s">
        <v>1821</v>
      </c>
    </row>
    <row r="1422" spans="2:22" outlineLevel="1">
      <c r="B1422" s="612" t="s">
        <v>1380</v>
      </c>
      <c r="C1422" s="612" t="s">
        <v>1429</v>
      </c>
      <c r="D1422" s="612" t="s">
        <v>1834</v>
      </c>
      <c r="E1422" s="612" t="s">
        <v>1963</v>
      </c>
      <c r="F1422" s="612" t="s">
        <v>1677</v>
      </c>
      <c r="G1422" s="612" t="s">
        <v>1679</v>
      </c>
      <c r="H1422" s="612"/>
      <c r="I1422" s="612"/>
      <c r="J1422" s="627" t="s">
        <v>1191</v>
      </c>
      <c r="K1422" s="628" t="s">
        <v>1993</v>
      </c>
      <c r="L1422" s="629" t="s">
        <v>4503</v>
      </c>
      <c r="M1422" s="630"/>
      <c r="N1422" s="670"/>
      <c r="O1422" s="629"/>
      <c r="P1422" s="629"/>
      <c r="Q1422" s="629"/>
      <c r="R1422" s="631"/>
      <c r="S1422" s="632" t="s">
        <v>1821</v>
      </c>
      <c r="T1422" s="633" t="s">
        <v>1821</v>
      </c>
      <c r="U1422" s="977" t="s">
        <v>1821</v>
      </c>
      <c r="V1422" s="634" t="s">
        <v>1821</v>
      </c>
    </row>
    <row r="1423" spans="2:22" outlineLevel="1">
      <c r="B1423" s="612" t="s">
        <v>1380</v>
      </c>
      <c r="C1423" s="612" t="s">
        <v>1429</v>
      </c>
      <c r="D1423" s="612" t="s">
        <v>1834</v>
      </c>
      <c r="E1423" s="612" t="s">
        <v>1963</v>
      </c>
      <c r="F1423" s="612" t="s">
        <v>1677</v>
      </c>
      <c r="G1423" s="612" t="s">
        <v>1681</v>
      </c>
      <c r="H1423" s="612"/>
      <c r="I1423" s="612"/>
      <c r="J1423" s="627" t="s">
        <v>1191</v>
      </c>
      <c r="K1423" s="628" t="s">
        <v>1994</v>
      </c>
      <c r="L1423" s="629" t="s">
        <v>4504</v>
      </c>
      <c r="M1423" s="630"/>
      <c r="N1423" s="670"/>
      <c r="O1423" s="629"/>
      <c r="P1423" s="629"/>
      <c r="Q1423" s="629"/>
      <c r="R1423" s="631"/>
      <c r="S1423" s="632" t="s">
        <v>1821</v>
      </c>
      <c r="T1423" s="633" t="s">
        <v>1821</v>
      </c>
      <c r="U1423" s="977" t="s">
        <v>1821</v>
      </c>
      <c r="V1423" s="634" t="s">
        <v>1821</v>
      </c>
    </row>
    <row r="1424" spans="2:22" outlineLevel="1">
      <c r="B1424" s="612" t="s">
        <v>1380</v>
      </c>
      <c r="C1424" s="612" t="s">
        <v>1429</v>
      </c>
      <c r="D1424" s="612" t="s">
        <v>1834</v>
      </c>
      <c r="E1424" s="612" t="s">
        <v>1963</v>
      </c>
      <c r="F1424" s="612" t="s">
        <v>1677</v>
      </c>
      <c r="G1424" s="612" t="s">
        <v>1683</v>
      </c>
      <c r="H1424" s="612"/>
      <c r="I1424" s="612"/>
      <c r="J1424" s="627" t="s">
        <v>1191</v>
      </c>
      <c r="K1424" s="628" t="s">
        <v>1995</v>
      </c>
      <c r="L1424" s="629" t="s">
        <v>4505</v>
      </c>
      <c r="M1424" s="630"/>
      <c r="N1424" s="670"/>
      <c r="O1424" s="629"/>
      <c r="P1424" s="629"/>
      <c r="Q1424" s="629"/>
      <c r="R1424" s="631"/>
      <c r="S1424" s="632" t="s">
        <v>1821</v>
      </c>
      <c r="T1424" s="633" t="s">
        <v>1821</v>
      </c>
      <c r="U1424" s="977" t="s">
        <v>1821</v>
      </c>
      <c r="V1424" s="634" t="s">
        <v>1821</v>
      </c>
    </row>
    <row r="1425" spans="2:22" outlineLevel="1">
      <c r="B1425" s="612" t="s">
        <v>1380</v>
      </c>
      <c r="C1425" s="612" t="s">
        <v>1429</v>
      </c>
      <c r="D1425" s="612" t="s">
        <v>1834</v>
      </c>
      <c r="E1425" s="612" t="s">
        <v>1963</v>
      </c>
      <c r="F1425" s="612" t="s">
        <v>1677</v>
      </c>
      <c r="G1425" s="612" t="s">
        <v>1685</v>
      </c>
      <c r="H1425" s="612"/>
      <c r="I1425" s="612"/>
      <c r="J1425" s="627" t="s">
        <v>1191</v>
      </c>
      <c r="K1425" s="628" t="s">
        <v>1996</v>
      </c>
      <c r="L1425" s="629" t="s">
        <v>4506</v>
      </c>
      <c r="M1425" s="630"/>
      <c r="N1425" s="670"/>
      <c r="O1425" s="629"/>
      <c r="P1425" s="629"/>
      <c r="Q1425" s="629"/>
      <c r="R1425" s="631"/>
      <c r="S1425" s="632" t="s">
        <v>1821</v>
      </c>
      <c r="T1425" s="633" t="s">
        <v>1821</v>
      </c>
      <c r="U1425" s="977" t="s">
        <v>1821</v>
      </c>
      <c r="V1425" s="634" t="s">
        <v>1821</v>
      </c>
    </row>
    <row r="1426" spans="2:22" outlineLevel="1">
      <c r="B1426" s="612" t="s">
        <v>1380</v>
      </c>
      <c r="C1426" s="612" t="s">
        <v>1429</v>
      </c>
      <c r="D1426" s="612" t="s">
        <v>1834</v>
      </c>
      <c r="E1426" s="612" t="s">
        <v>1963</v>
      </c>
      <c r="F1426" s="612" t="s">
        <v>1677</v>
      </c>
      <c r="G1426" s="612" t="s">
        <v>1687</v>
      </c>
      <c r="H1426" s="612"/>
      <c r="I1426" s="612"/>
      <c r="J1426" s="627" t="s">
        <v>1191</v>
      </c>
      <c r="K1426" s="628" t="s">
        <v>1997</v>
      </c>
      <c r="L1426" s="629" t="s">
        <v>4507</v>
      </c>
      <c r="M1426" s="630"/>
      <c r="N1426" s="670"/>
      <c r="O1426" s="629"/>
      <c r="P1426" s="629"/>
      <c r="Q1426" s="629"/>
      <c r="R1426" s="631"/>
      <c r="S1426" s="632" t="s">
        <v>1821</v>
      </c>
      <c r="T1426" s="633" t="s">
        <v>1821</v>
      </c>
      <c r="U1426" s="977" t="s">
        <v>1821</v>
      </c>
      <c r="V1426" s="634" t="s">
        <v>1821</v>
      </c>
    </row>
    <row r="1427" spans="2:22" outlineLevel="1">
      <c r="B1427" s="612" t="s">
        <v>1380</v>
      </c>
      <c r="C1427" s="612" t="s">
        <v>1429</v>
      </c>
      <c r="D1427" s="612" t="s">
        <v>1834</v>
      </c>
      <c r="E1427" s="612" t="s">
        <v>1963</v>
      </c>
      <c r="F1427" s="612" t="s">
        <v>1677</v>
      </c>
      <c r="G1427" s="612" t="s">
        <v>1689</v>
      </c>
      <c r="H1427" s="612"/>
      <c r="I1427" s="612"/>
      <c r="J1427" s="627" t="s">
        <v>1176</v>
      </c>
      <c r="K1427" s="628" t="s">
        <v>1998</v>
      </c>
      <c r="L1427" s="629" t="s">
        <v>4508</v>
      </c>
      <c r="M1427" s="630" t="s">
        <v>1515</v>
      </c>
      <c r="N1427" s="670"/>
      <c r="O1427" s="629"/>
      <c r="P1427" s="629"/>
      <c r="Q1427" s="629"/>
      <c r="R1427" s="631"/>
      <c r="S1427" s="632" t="s">
        <v>1821</v>
      </c>
      <c r="T1427" s="633" t="s">
        <v>1821</v>
      </c>
      <c r="U1427" s="977" t="s">
        <v>1821</v>
      </c>
      <c r="V1427" s="634" t="s">
        <v>1821</v>
      </c>
    </row>
    <row r="1428" spans="2:22" outlineLevel="1">
      <c r="B1428" s="612" t="s">
        <v>1380</v>
      </c>
      <c r="C1428" s="612" t="s">
        <v>1429</v>
      </c>
      <c r="D1428" s="612" t="s">
        <v>1834</v>
      </c>
      <c r="E1428" s="612" t="s">
        <v>1963</v>
      </c>
      <c r="F1428" s="612" t="s">
        <v>1677</v>
      </c>
      <c r="G1428" s="612" t="s">
        <v>1691</v>
      </c>
      <c r="H1428" s="612"/>
      <c r="I1428" s="612"/>
      <c r="J1428" s="627" t="s">
        <v>1191</v>
      </c>
      <c r="K1428" s="628" t="s">
        <v>1999</v>
      </c>
      <c r="L1428" s="629" t="s">
        <v>4509</v>
      </c>
      <c r="M1428" s="630"/>
      <c r="N1428" s="670"/>
      <c r="O1428" s="629"/>
      <c r="P1428" s="629"/>
      <c r="Q1428" s="629"/>
      <c r="R1428" s="631"/>
      <c r="S1428" s="632" t="s">
        <v>1821</v>
      </c>
      <c r="T1428" s="633" t="s">
        <v>1821</v>
      </c>
      <c r="U1428" s="977" t="s">
        <v>1821</v>
      </c>
      <c r="V1428" s="634" t="s">
        <v>1821</v>
      </c>
    </row>
    <row r="1429" spans="2:22" outlineLevel="1">
      <c r="B1429" s="612" t="s">
        <v>1380</v>
      </c>
      <c r="C1429" s="612" t="s">
        <v>1429</v>
      </c>
      <c r="D1429" s="612" t="s">
        <v>1834</v>
      </c>
      <c r="E1429" s="612" t="s">
        <v>1963</v>
      </c>
      <c r="F1429" s="612" t="s">
        <v>1693</v>
      </c>
      <c r="G1429" s="612"/>
      <c r="H1429" s="612"/>
      <c r="I1429" s="612"/>
      <c r="J1429" s="627" t="s">
        <v>1191</v>
      </c>
      <c r="K1429" s="628" t="s">
        <v>2000</v>
      </c>
      <c r="L1429" s="629" t="s">
        <v>4378</v>
      </c>
      <c r="M1429" s="630" t="s">
        <v>1382</v>
      </c>
      <c r="N1429" s="670"/>
      <c r="O1429" s="629"/>
      <c r="P1429" s="629"/>
      <c r="Q1429" s="629"/>
      <c r="R1429" s="631"/>
      <c r="S1429" s="632" t="s">
        <v>1821</v>
      </c>
      <c r="T1429" s="633" t="s">
        <v>1821</v>
      </c>
      <c r="U1429" s="977" t="s">
        <v>1821</v>
      </c>
      <c r="V1429" s="634" t="s">
        <v>1821</v>
      </c>
    </row>
    <row r="1430" spans="2:22" outlineLevel="1">
      <c r="B1430" s="612" t="s">
        <v>1380</v>
      </c>
      <c r="C1430" s="612" t="s">
        <v>1429</v>
      </c>
      <c r="D1430" s="612" t="s">
        <v>1834</v>
      </c>
      <c r="E1430" s="612" t="s">
        <v>1963</v>
      </c>
      <c r="F1430" s="612" t="s">
        <v>1693</v>
      </c>
      <c r="G1430" s="612" t="s">
        <v>1564</v>
      </c>
      <c r="H1430" s="612"/>
      <c r="I1430" s="612"/>
      <c r="J1430" s="627" t="s">
        <v>1176</v>
      </c>
      <c r="K1430" s="628" t="s">
        <v>2001</v>
      </c>
      <c r="L1430" s="629" t="s">
        <v>4510</v>
      </c>
      <c r="M1430" s="630"/>
      <c r="N1430" s="670"/>
      <c r="O1430" s="629"/>
      <c r="P1430" s="629"/>
      <c r="Q1430" s="629"/>
      <c r="R1430" s="631"/>
      <c r="S1430" s="632" t="s">
        <v>1821</v>
      </c>
      <c r="T1430" s="633" t="s">
        <v>1821</v>
      </c>
      <c r="U1430" s="977" t="s">
        <v>1821</v>
      </c>
      <c r="V1430" s="634" t="s">
        <v>1821</v>
      </c>
    </row>
    <row r="1431" spans="2:22" outlineLevel="1">
      <c r="B1431" s="612" t="s">
        <v>1380</v>
      </c>
      <c r="C1431" s="612" t="s">
        <v>1429</v>
      </c>
      <c r="D1431" s="612" t="s">
        <v>1834</v>
      </c>
      <c r="E1431" s="612" t="s">
        <v>1963</v>
      </c>
      <c r="F1431" s="612" t="s">
        <v>1693</v>
      </c>
      <c r="G1431" s="612" t="s">
        <v>1564</v>
      </c>
      <c r="H1431" s="639" t="s">
        <v>1452</v>
      </c>
      <c r="I1431" s="612"/>
      <c r="J1431" s="627" t="s">
        <v>1176</v>
      </c>
      <c r="K1431" s="628" t="s">
        <v>2002</v>
      </c>
      <c r="L1431" s="629" t="s">
        <v>4511</v>
      </c>
      <c r="M1431" s="630"/>
      <c r="N1431" s="670"/>
      <c r="O1431" s="629"/>
      <c r="P1431" s="629"/>
      <c r="Q1431" s="629"/>
      <c r="R1431" s="631"/>
      <c r="S1431" s="632" t="s">
        <v>1821</v>
      </c>
      <c r="T1431" s="633" t="s">
        <v>1821</v>
      </c>
      <c r="U1431" s="977" t="s">
        <v>1821</v>
      </c>
      <c r="V1431" s="634" t="s">
        <v>1821</v>
      </c>
    </row>
    <row r="1432" spans="2:22" outlineLevel="1">
      <c r="B1432" s="612" t="s">
        <v>1380</v>
      </c>
      <c r="C1432" s="612" t="s">
        <v>1429</v>
      </c>
      <c r="D1432" s="612" t="s">
        <v>1834</v>
      </c>
      <c r="E1432" s="612" t="s">
        <v>1963</v>
      </c>
      <c r="F1432" s="612" t="s">
        <v>1697</v>
      </c>
      <c r="G1432" s="612"/>
      <c r="H1432" s="612"/>
      <c r="I1432" s="612"/>
      <c r="J1432" s="627" t="s">
        <v>1176</v>
      </c>
      <c r="K1432" s="628" t="s">
        <v>2003</v>
      </c>
      <c r="L1432" s="629" t="s">
        <v>4379</v>
      </c>
      <c r="M1432" s="630" t="s">
        <v>1382</v>
      </c>
      <c r="N1432" s="670"/>
      <c r="O1432" s="629"/>
      <c r="P1432" s="629"/>
      <c r="Q1432" s="629"/>
      <c r="R1432" s="631"/>
      <c r="S1432" s="632" t="s">
        <v>1821</v>
      </c>
      <c r="T1432" s="633" t="s">
        <v>1821</v>
      </c>
      <c r="U1432" s="977" t="s">
        <v>1821</v>
      </c>
      <c r="V1432" s="634" t="s">
        <v>1821</v>
      </c>
    </row>
    <row r="1433" spans="2:22" outlineLevel="1">
      <c r="B1433" s="612" t="s">
        <v>1380</v>
      </c>
      <c r="C1433" s="612" t="s">
        <v>1429</v>
      </c>
      <c r="D1433" s="612" t="s">
        <v>1834</v>
      </c>
      <c r="E1433" s="612" t="s">
        <v>1963</v>
      </c>
      <c r="F1433" s="612" t="s">
        <v>1697</v>
      </c>
      <c r="G1433" s="612" t="s">
        <v>1390</v>
      </c>
      <c r="H1433" s="612"/>
      <c r="I1433" s="612"/>
      <c r="J1433" s="627" t="s">
        <v>1176</v>
      </c>
      <c r="K1433" s="628" t="s">
        <v>2004</v>
      </c>
      <c r="L1433" s="629" t="s">
        <v>4512</v>
      </c>
      <c r="M1433" s="630"/>
      <c r="N1433" s="670"/>
      <c r="O1433" s="629"/>
      <c r="P1433" s="629"/>
      <c r="Q1433" s="629"/>
      <c r="R1433" s="631"/>
      <c r="S1433" s="632" t="s">
        <v>1821</v>
      </c>
      <c r="T1433" s="633" t="s">
        <v>1821</v>
      </c>
      <c r="U1433" s="977" t="s">
        <v>1821</v>
      </c>
      <c r="V1433" s="634" t="s">
        <v>1821</v>
      </c>
    </row>
    <row r="1434" spans="2:22" outlineLevel="1">
      <c r="B1434" s="612" t="s">
        <v>1380</v>
      </c>
      <c r="C1434" s="612" t="s">
        <v>1429</v>
      </c>
      <c r="D1434" s="612" t="s">
        <v>1834</v>
      </c>
      <c r="E1434" s="612" t="s">
        <v>1963</v>
      </c>
      <c r="F1434" s="612" t="s">
        <v>1697</v>
      </c>
      <c r="G1434" s="612" t="s">
        <v>1390</v>
      </c>
      <c r="H1434" s="639" t="s">
        <v>1452</v>
      </c>
      <c r="I1434" s="612"/>
      <c r="J1434" s="627" t="s">
        <v>1176</v>
      </c>
      <c r="K1434" s="628" t="s">
        <v>2005</v>
      </c>
      <c r="L1434" s="629" t="s">
        <v>4513</v>
      </c>
      <c r="M1434" s="630" t="s">
        <v>1701</v>
      </c>
      <c r="N1434" s="670"/>
      <c r="O1434" s="629"/>
      <c r="P1434" s="629"/>
      <c r="Q1434" s="629"/>
      <c r="R1434" s="631"/>
      <c r="S1434" s="632" t="s">
        <v>1821</v>
      </c>
      <c r="T1434" s="633" t="s">
        <v>1821</v>
      </c>
      <c r="U1434" s="977" t="s">
        <v>1821</v>
      </c>
      <c r="V1434" s="634" t="s">
        <v>1821</v>
      </c>
    </row>
    <row r="1435" spans="2:22" ht="36" outlineLevel="1">
      <c r="B1435" s="612" t="s">
        <v>1380</v>
      </c>
      <c r="C1435" s="612" t="s">
        <v>1429</v>
      </c>
      <c r="D1435" s="612" t="s">
        <v>1834</v>
      </c>
      <c r="E1435" s="612" t="s">
        <v>2006</v>
      </c>
      <c r="F1435" s="612"/>
      <c r="G1435" s="612"/>
      <c r="H1435" s="612"/>
      <c r="I1435" s="612"/>
      <c r="J1435" s="627" t="s">
        <v>1191</v>
      </c>
      <c r="K1435" s="628" t="s">
        <v>1251</v>
      </c>
      <c r="L1435" s="629" t="s">
        <v>4170</v>
      </c>
      <c r="M1435" s="630" t="s">
        <v>1382</v>
      </c>
      <c r="N1435" s="1119" t="s">
        <v>5669</v>
      </c>
      <c r="O1435" s="629" t="s">
        <v>1191</v>
      </c>
      <c r="P1435" s="629" t="s">
        <v>41</v>
      </c>
      <c r="Q1435" s="629" t="s">
        <v>1382</v>
      </c>
      <c r="R1435" s="631" t="s">
        <v>6099</v>
      </c>
      <c r="S1435" s="632" t="s">
        <v>1251</v>
      </c>
      <c r="T1435" s="633" t="s">
        <v>1191</v>
      </c>
      <c r="U1435" s="977" t="s">
        <v>1191</v>
      </c>
      <c r="V1435" s="634" t="s">
        <v>4170</v>
      </c>
    </row>
    <row r="1436" spans="2:22" outlineLevel="1">
      <c r="B1436" s="612" t="s">
        <v>1380</v>
      </c>
      <c r="C1436" s="612" t="s">
        <v>1429</v>
      </c>
      <c r="D1436" s="612" t="s">
        <v>1834</v>
      </c>
      <c r="E1436" s="612" t="s">
        <v>2006</v>
      </c>
      <c r="F1436" s="612" t="s">
        <v>1390</v>
      </c>
      <c r="G1436" s="612"/>
      <c r="H1436" s="612"/>
      <c r="I1436" s="612"/>
      <c r="J1436" s="627" t="s">
        <v>1191</v>
      </c>
      <c r="K1436" s="628" t="s">
        <v>2007</v>
      </c>
      <c r="L1436" s="629" t="s">
        <v>4514</v>
      </c>
      <c r="M1436" s="630"/>
      <c r="N1436" s="670"/>
      <c r="O1436" s="629"/>
      <c r="P1436" s="629"/>
      <c r="Q1436" s="629"/>
      <c r="R1436" s="631"/>
      <c r="S1436" s="632" t="s">
        <v>1821</v>
      </c>
      <c r="T1436" s="633" t="s">
        <v>1821</v>
      </c>
      <c r="U1436" s="977" t="s">
        <v>1821</v>
      </c>
      <c r="V1436" s="634" t="s">
        <v>1821</v>
      </c>
    </row>
    <row r="1437" spans="2:22" outlineLevel="1">
      <c r="B1437" s="612" t="s">
        <v>1380</v>
      </c>
      <c r="C1437" s="612" t="s">
        <v>1429</v>
      </c>
      <c r="D1437" s="612" t="s">
        <v>1834</v>
      </c>
      <c r="E1437" s="612" t="s">
        <v>2006</v>
      </c>
      <c r="F1437" s="612" t="s">
        <v>1450</v>
      </c>
      <c r="G1437" s="612"/>
      <c r="H1437" s="612"/>
      <c r="I1437" s="612"/>
      <c r="J1437" s="627" t="s">
        <v>1195</v>
      </c>
      <c r="K1437" s="628" t="s">
        <v>2008</v>
      </c>
      <c r="L1437" s="629" t="s">
        <v>4515</v>
      </c>
      <c r="M1437" s="630"/>
      <c r="N1437" s="670"/>
      <c r="O1437" s="629"/>
      <c r="P1437" s="629"/>
      <c r="Q1437" s="629"/>
      <c r="R1437" s="631"/>
      <c r="S1437" s="632" t="s">
        <v>1821</v>
      </c>
      <c r="T1437" s="633" t="s">
        <v>1821</v>
      </c>
      <c r="U1437" s="977" t="s">
        <v>1821</v>
      </c>
      <c r="V1437" s="634" t="s">
        <v>1821</v>
      </c>
    </row>
    <row r="1438" spans="2:22" outlineLevel="1">
      <c r="B1438" s="612" t="s">
        <v>1380</v>
      </c>
      <c r="C1438" s="612" t="s">
        <v>1429</v>
      </c>
      <c r="D1438" s="612" t="s">
        <v>1834</v>
      </c>
      <c r="E1438" s="612" t="s">
        <v>2006</v>
      </c>
      <c r="F1438" s="612" t="s">
        <v>1450</v>
      </c>
      <c r="G1438" s="639" t="s">
        <v>1452</v>
      </c>
      <c r="H1438" s="612"/>
      <c r="I1438" s="612"/>
      <c r="J1438" s="627" t="s">
        <v>1176</v>
      </c>
      <c r="K1438" s="628" t="s">
        <v>2009</v>
      </c>
      <c r="L1438" s="629" t="s">
        <v>6467</v>
      </c>
      <c r="M1438" s="630" t="s">
        <v>1454</v>
      </c>
      <c r="N1438" s="670"/>
      <c r="O1438" s="629"/>
      <c r="P1438" s="629"/>
      <c r="Q1438" s="629"/>
      <c r="R1438" s="631"/>
      <c r="S1438" s="632" t="s">
        <v>1821</v>
      </c>
      <c r="T1438" s="633" t="s">
        <v>1821</v>
      </c>
      <c r="U1438" s="977" t="s">
        <v>1821</v>
      </c>
      <c r="V1438" s="634" t="s">
        <v>1821</v>
      </c>
    </row>
    <row r="1439" spans="2:22" outlineLevel="1">
      <c r="B1439" s="612" t="s">
        <v>1380</v>
      </c>
      <c r="C1439" s="612" t="s">
        <v>1429</v>
      </c>
      <c r="D1439" s="612" t="s">
        <v>1834</v>
      </c>
      <c r="E1439" s="612" t="s">
        <v>2006</v>
      </c>
      <c r="F1439" s="612" t="s">
        <v>1396</v>
      </c>
      <c r="G1439" s="612"/>
      <c r="H1439" s="612"/>
      <c r="I1439" s="612"/>
      <c r="J1439" s="627" t="s">
        <v>1176</v>
      </c>
      <c r="K1439" s="628" t="s">
        <v>2010</v>
      </c>
      <c r="L1439" s="629" t="s">
        <v>4314</v>
      </c>
      <c r="M1439" s="630"/>
      <c r="N1439" s="670" t="s">
        <v>3751</v>
      </c>
      <c r="O1439" s="629" t="s">
        <v>1176</v>
      </c>
      <c r="P1439" s="642" t="s">
        <v>2841</v>
      </c>
      <c r="Q1439" s="629" t="s">
        <v>105</v>
      </c>
      <c r="R1439" s="641" t="s">
        <v>8543</v>
      </c>
      <c r="S1439" s="632" t="s">
        <v>2010</v>
      </c>
      <c r="T1439" s="633" t="s">
        <v>1176</v>
      </c>
      <c r="U1439" s="977" t="s">
        <v>1821</v>
      </c>
      <c r="V1439" s="634" t="s">
        <v>8034</v>
      </c>
    </row>
    <row r="1440" spans="2:22" outlineLevel="1">
      <c r="B1440" s="612" t="s">
        <v>1380</v>
      </c>
      <c r="C1440" s="612" t="s">
        <v>1429</v>
      </c>
      <c r="D1440" s="612" t="s">
        <v>1834</v>
      </c>
      <c r="E1440" s="612" t="s">
        <v>2006</v>
      </c>
      <c r="F1440" s="612" t="s">
        <v>1650</v>
      </c>
      <c r="G1440" s="612"/>
      <c r="H1440" s="612"/>
      <c r="I1440" s="612"/>
      <c r="J1440" s="627" t="s">
        <v>1191</v>
      </c>
      <c r="K1440" s="628" t="s">
        <v>2011</v>
      </c>
      <c r="L1440" s="629" t="s">
        <v>4516</v>
      </c>
      <c r="M1440" s="630" t="s">
        <v>1652</v>
      </c>
      <c r="N1440" s="670"/>
      <c r="O1440" s="629"/>
      <c r="P1440" s="629"/>
      <c r="Q1440" s="629"/>
      <c r="R1440" s="631"/>
      <c r="S1440" s="632" t="s">
        <v>1821</v>
      </c>
      <c r="T1440" s="633" t="s">
        <v>1821</v>
      </c>
      <c r="U1440" s="977" t="s">
        <v>1821</v>
      </c>
      <c r="V1440" s="634" t="s">
        <v>1821</v>
      </c>
    </row>
    <row r="1441" spans="2:22" outlineLevel="1">
      <c r="B1441" s="612" t="s">
        <v>1380</v>
      </c>
      <c r="C1441" s="612" t="s">
        <v>1429</v>
      </c>
      <c r="D1441" s="612" t="s">
        <v>1834</v>
      </c>
      <c r="E1441" s="612" t="s">
        <v>2006</v>
      </c>
      <c r="F1441" s="612" t="s">
        <v>1653</v>
      </c>
      <c r="G1441" s="612"/>
      <c r="H1441" s="612"/>
      <c r="I1441" s="612"/>
      <c r="J1441" s="627" t="s">
        <v>1191</v>
      </c>
      <c r="K1441" s="628" t="s">
        <v>2012</v>
      </c>
      <c r="L1441" s="629" t="s">
        <v>4517</v>
      </c>
      <c r="M1441" s="630" t="s">
        <v>1382</v>
      </c>
      <c r="N1441" s="670"/>
      <c r="O1441" s="629"/>
      <c r="P1441" s="629"/>
      <c r="Q1441" s="629"/>
      <c r="R1441" s="631"/>
      <c r="S1441" s="632" t="s">
        <v>1821</v>
      </c>
      <c r="T1441" s="633" t="s">
        <v>1821</v>
      </c>
      <c r="U1441" s="977" t="s">
        <v>1821</v>
      </c>
      <c r="V1441" s="634" t="s">
        <v>1821</v>
      </c>
    </row>
    <row r="1442" spans="2:22" outlineLevel="1">
      <c r="B1442" s="612" t="s">
        <v>1380</v>
      </c>
      <c r="C1442" s="612" t="s">
        <v>1429</v>
      </c>
      <c r="D1442" s="612" t="s">
        <v>1834</v>
      </c>
      <c r="E1442" s="612" t="s">
        <v>2006</v>
      </c>
      <c r="F1442" s="612" t="s">
        <v>1653</v>
      </c>
      <c r="G1442" s="612" t="s">
        <v>1390</v>
      </c>
      <c r="H1442" s="612"/>
      <c r="I1442" s="612"/>
      <c r="J1442" s="627" t="s">
        <v>1191</v>
      </c>
      <c r="K1442" s="628" t="s">
        <v>2013</v>
      </c>
      <c r="L1442" s="629" t="s">
        <v>4518</v>
      </c>
      <c r="M1442" s="630"/>
      <c r="N1442" s="670"/>
      <c r="O1442" s="629"/>
      <c r="P1442" s="629"/>
      <c r="Q1442" s="629"/>
      <c r="R1442" s="631"/>
      <c r="S1442" s="632" t="s">
        <v>1821</v>
      </c>
      <c r="T1442" s="633" t="s">
        <v>1821</v>
      </c>
      <c r="U1442" s="977" t="s">
        <v>1821</v>
      </c>
      <c r="V1442" s="634" t="s">
        <v>1821</v>
      </c>
    </row>
    <row r="1443" spans="2:22" outlineLevel="1">
      <c r="B1443" s="612" t="s">
        <v>1380</v>
      </c>
      <c r="C1443" s="612" t="s">
        <v>1429</v>
      </c>
      <c r="D1443" s="612" t="s">
        <v>1834</v>
      </c>
      <c r="E1443" s="612" t="s">
        <v>2006</v>
      </c>
      <c r="F1443" s="612" t="s">
        <v>1653</v>
      </c>
      <c r="G1443" s="612" t="s">
        <v>1390</v>
      </c>
      <c r="H1443" s="639" t="s">
        <v>1452</v>
      </c>
      <c r="I1443" s="612"/>
      <c r="J1443" s="627" t="s">
        <v>1191</v>
      </c>
      <c r="K1443" s="628" t="s">
        <v>2014</v>
      </c>
      <c r="L1443" s="629" t="s">
        <v>4519</v>
      </c>
      <c r="M1443" s="630" t="s">
        <v>1454</v>
      </c>
      <c r="N1443" s="670"/>
      <c r="O1443" s="629"/>
      <c r="P1443" s="629"/>
      <c r="Q1443" s="629"/>
      <c r="R1443" s="631"/>
      <c r="S1443" s="632" t="s">
        <v>1821</v>
      </c>
      <c r="T1443" s="633" t="s">
        <v>1821</v>
      </c>
      <c r="U1443" s="977" t="s">
        <v>1821</v>
      </c>
      <c r="V1443" s="634" t="s">
        <v>1821</v>
      </c>
    </row>
    <row r="1444" spans="2:22" outlineLevel="1">
      <c r="B1444" s="612" t="s">
        <v>1380</v>
      </c>
      <c r="C1444" s="612" t="s">
        <v>1429</v>
      </c>
      <c r="D1444" s="612" t="s">
        <v>1834</v>
      </c>
      <c r="E1444" s="612" t="s">
        <v>2006</v>
      </c>
      <c r="F1444" s="612" t="s">
        <v>1653</v>
      </c>
      <c r="G1444" s="612" t="s">
        <v>1657</v>
      </c>
      <c r="H1444" s="612"/>
      <c r="I1444" s="612"/>
      <c r="J1444" s="627" t="s">
        <v>1191</v>
      </c>
      <c r="K1444" s="628" t="s">
        <v>2015</v>
      </c>
      <c r="L1444" s="629" t="s">
        <v>4520</v>
      </c>
      <c r="M1444" s="630"/>
      <c r="N1444" s="670"/>
      <c r="O1444" s="629"/>
      <c r="P1444" s="629"/>
      <c r="Q1444" s="629"/>
      <c r="R1444" s="631"/>
      <c r="S1444" s="632" t="s">
        <v>1821</v>
      </c>
      <c r="T1444" s="633" t="s">
        <v>1821</v>
      </c>
      <c r="U1444" s="977" t="s">
        <v>1821</v>
      </c>
      <c r="V1444" s="634" t="s">
        <v>1821</v>
      </c>
    </row>
    <row r="1445" spans="2:22" outlineLevel="1">
      <c r="B1445" s="612" t="s">
        <v>1380</v>
      </c>
      <c r="C1445" s="612" t="s">
        <v>1429</v>
      </c>
      <c r="D1445" s="612" t="s">
        <v>1834</v>
      </c>
      <c r="E1445" s="612" t="s">
        <v>2006</v>
      </c>
      <c r="F1445" s="612" t="s">
        <v>1653</v>
      </c>
      <c r="G1445" s="612" t="s">
        <v>1677</v>
      </c>
      <c r="H1445" s="612"/>
      <c r="I1445" s="612"/>
      <c r="J1445" s="627" t="s">
        <v>1191</v>
      </c>
      <c r="K1445" s="628" t="s">
        <v>2016</v>
      </c>
      <c r="L1445" s="629" t="s">
        <v>4521</v>
      </c>
      <c r="M1445" s="630" t="s">
        <v>1382</v>
      </c>
      <c r="N1445" s="670"/>
      <c r="O1445" s="629"/>
      <c r="P1445" s="629"/>
      <c r="Q1445" s="629"/>
      <c r="R1445" s="631"/>
      <c r="S1445" s="632" t="s">
        <v>1821</v>
      </c>
      <c r="T1445" s="633" t="s">
        <v>1821</v>
      </c>
      <c r="U1445" s="977" t="s">
        <v>1821</v>
      </c>
      <c r="V1445" s="634" t="s">
        <v>1821</v>
      </c>
    </row>
    <row r="1446" spans="2:22" outlineLevel="1">
      <c r="B1446" s="612" t="s">
        <v>1380</v>
      </c>
      <c r="C1446" s="612" t="s">
        <v>1429</v>
      </c>
      <c r="D1446" s="612" t="s">
        <v>1834</v>
      </c>
      <c r="E1446" s="612" t="s">
        <v>2006</v>
      </c>
      <c r="F1446" s="612" t="s">
        <v>1653</v>
      </c>
      <c r="G1446" s="612" t="s">
        <v>1677</v>
      </c>
      <c r="H1446" s="612" t="s">
        <v>1679</v>
      </c>
      <c r="I1446" s="612"/>
      <c r="J1446" s="627" t="s">
        <v>1191</v>
      </c>
      <c r="K1446" s="628" t="s">
        <v>2017</v>
      </c>
      <c r="L1446" s="629" t="s">
        <v>4522</v>
      </c>
      <c r="M1446" s="630"/>
      <c r="N1446" s="670"/>
      <c r="O1446" s="629"/>
      <c r="P1446" s="629"/>
      <c r="Q1446" s="629"/>
      <c r="R1446" s="631"/>
      <c r="S1446" s="632" t="s">
        <v>1821</v>
      </c>
      <c r="T1446" s="633" t="s">
        <v>1821</v>
      </c>
      <c r="U1446" s="977" t="s">
        <v>1821</v>
      </c>
      <c r="V1446" s="634" t="s">
        <v>1821</v>
      </c>
    </row>
    <row r="1447" spans="2:22" outlineLevel="1">
      <c r="B1447" s="612" t="s">
        <v>1380</v>
      </c>
      <c r="C1447" s="612" t="s">
        <v>1429</v>
      </c>
      <c r="D1447" s="612" t="s">
        <v>1834</v>
      </c>
      <c r="E1447" s="612" t="s">
        <v>2006</v>
      </c>
      <c r="F1447" s="612" t="s">
        <v>1653</v>
      </c>
      <c r="G1447" s="612" t="s">
        <v>1677</v>
      </c>
      <c r="H1447" s="612" t="s">
        <v>1681</v>
      </c>
      <c r="I1447" s="612"/>
      <c r="J1447" s="627" t="s">
        <v>1191</v>
      </c>
      <c r="K1447" s="628" t="s">
        <v>2018</v>
      </c>
      <c r="L1447" s="629" t="s">
        <v>4523</v>
      </c>
      <c r="M1447" s="630"/>
      <c r="N1447" s="670"/>
      <c r="O1447" s="629"/>
      <c r="P1447" s="629"/>
      <c r="Q1447" s="629"/>
      <c r="R1447" s="631"/>
      <c r="S1447" s="632" t="s">
        <v>1821</v>
      </c>
      <c r="T1447" s="633" t="s">
        <v>1821</v>
      </c>
      <c r="U1447" s="977" t="s">
        <v>1821</v>
      </c>
      <c r="V1447" s="634" t="s">
        <v>1821</v>
      </c>
    </row>
    <row r="1448" spans="2:22" outlineLevel="1">
      <c r="B1448" s="612" t="s">
        <v>1380</v>
      </c>
      <c r="C1448" s="612" t="s">
        <v>1429</v>
      </c>
      <c r="D1448" s="612" t="s">
        <v>1834</v>
      </c>
      <c r="E1448" s="612" t="s">
        <v>2006</v>
      </c>
      <c r="F1448" s="612" t="s">
        <v>1653</v>
      </c>
      <c r="G1448" s="612" t="s">
        <v>1677</v>
      </c>
      <c r="H1448" s="612" t="s">
        <v>1683</v>
      </c>
      <c r="I1448" s="612"/>
      <c r="J1448" s="627" t="s">
        <v>1191</v>
      </c>
      <c r="K1448" s="628" t="s">
        <v>2019</v>
      </c>
      <c r="L1448" s="629" t="s">
        <v>4524</v>
      </c>
      <c r="M1448" s="630"/>
      <c r="N1448" s="670"/>
      <c r="O1448" s="629"/>
      <c r="P1448" s="629"/>
      <c r="Q1448" s="629"/>
      <c r="R1448" s="631"/>
      <c r="S1448" s="632" t="s">
        <v>1821</v>
      </c>
      <c r="T1448" s="633" t="s">
        <v>1821</v>
      </c>
      <c r="U1448" s="977" t="s">
        <v>1821</v>
      </c>
      <c r="V1448" s="634" t="s">
        <v>1821</v>
      </c>
    </row>
    <row r="1449" spans="2:22" outlineLevel="1">
      <c r="B1449" s="612" t="s">
        <v>1380</v>
      </c>
      <c r="C1449" s="612" t="s">
        <v>1429</v>
      </c>
      <c r="D1449" s="612" t="s">
        <v>1834</v>
      </c>
      <c r="E1449" s="612" t="s">
        <v>2006</v>
      </c>
      <c r="F1449" s="612" t="s">
        <v>1653</v>
      </c>
      <c r="G1449" s="612" t="s">
        <v>1677</v>
      </c>
      <c r="H1449" s="612" t="s">
        <v>1685</v>
      </c>
      <c r="I1449" s="612"/>
      <c r="J1449" s="627" t="s">
        <v>1191</v>
      </c>
      <c r="K1449" s="628" t="s">
        <v>2020</v>
      </c>
      <c r="L1449" s="629" t="s">
        <v>4525</v>
      </c>
      <c r="M1449" s="630"/>
      <c r="N1449" s="670"/>
      <c r="O1449" s="629"/>
      <c r="P1449" s="629"/>
      <c r="Q1449" s="629"/>
      <c r="R1449" s="631"/>
      <c r="S1449" s="632" t="s">
        <v>1821</v>
      </c>
      <c r="T1449" s="633" t="s">
        <v>1821</v>
      </c>
      <c r="U1449" s="977" t="s">
        <v>1821</v>
      </c>
      <c r="V1449" s="634" t="s">
        <v>1821</v>
      </c>
    </row>
    <row r="1450" spans="2:22" outlineLevel="1">
      <c r="B1450" s="612" t="s">
        <v>1380</v>
      </c>
      <c r="C1450" s="612" t="s">
        <v>1429</v>
      </c>
      <c r="D1450" s="612" t="s">
        <v>1834</v>
      </c>
      <c r="E1450" s="612" t="s">
        <v>2006</v>
      </c>
      <c r="F1450" s="612" t="s">
        <v>1653</v>
      </c>
      <c r="G1450" s="612" t="s">
        <v>1677</v>
      </c>
      <c r="H1450" s="612" t="s">
        <v>1687</v>
      </c>
      <c r="I1450" s="612"/>
      <c r="J1450" s="627" t="s">
        <v>1191</v>
      </c>
      <c r="K1450" s="628" t="s">
        <v>2021</v>
      </c>
      <c r="L1450" s="629" t="s">
        <v>4526</v>
      </c>
      <c r="M1450" s="630"/>
      <c r="N1450" s="670"/>
      <c r="O1450" s="629"/>
      <c r="P1450" s="629"/>
      <c r="Q1450" s="629"/>
      <c r="R1450" s="631"/>
      <c r="S1450" s="632" t="s">
        <v>1821</v>
      </c>
      <c r="T1450" s="633" t="s">
        <v>1821</v>
      </c>
      <c r="U1450" s="977" t="s">
        <v>1821</v>
      </c>
      <c r="V1450" s="634" t="s">
        <v>1821</v>
      </c>
    </row>
    <row r="1451" spans="2:22" outlineLevel="1">
      <c r="B1451" s="612" t="s">
        <v>1380</v>
      </c>
      <c r="C1451" s="612" t="s">
        <v>1429</v>
      </c>
      <c r="D1451" s="612" t="s">
        <v>1834</v>
      </c>
      <c r="E1451" s="612" t="s">
        <v>2006</v>
      </c>
      <c r="F1451" s="612" t="s">
        <v>1653</v>
      </c>
      <c r="G1451" s="612" t="s">
        <v>1677</v>
      </c>
      <c r="H1451" s="612" t="s">
        <v>1689</v>
      </c>
      <c r="I1451" s="612"/>
      <c r="J1451" s="627" t="s">
        <v>1176</v>
      </c>
      <c r="K1451" s="628" t="s">
        <v>2022</v>
      </c>
      <c r="L1451" s="629" t="s">
        <v>4527</v>
      </c>
      <c r="M1451" s="630" t="s">
        <v>1515</v>
      </c>
      <c r="N1451" s="670"/>
      <c r="O1451" s="629"/>
      <c r="P1451" s="629"/>
      <c r="Q1451" s="629"/>
      <c r="R1451" s="631"/>
      <c r="S1451" s="632" t="s">
        <v>1821</v>
      </c>
      <c r="T1451" s="633" t="s">
        <v>1821</v>
      </c>
      <c r="U1451" s="977" t="s">
        <v>1821</v>
      </c>
      <c r="V1451" s="634" t="s">
        <v>1821</v>
      </c>
    </row>
    <row r="1452" spans="2:22" outlineLevel="1">
      <c r="B1452" s="612" t="s">
        <v>1380</v>
      </c>
      <c r="C1452" s="612" t="s">
        <v>1429</v>
      </c>
      <c r="D1452" s="612" t="s">
        <v>1834</v>
      </c>
      <c r="E1452" s="612" t="s">
        <v>2006</v>
      </c>
      <c r="F1452" s="612" t="s">
        <v>1653</v>
      </c>
      <c r="G1452" s="612" t="s">
        <v>1677</v>
      </c>
      <c r="H1452" s="612" t="s">
        <v>1691</v>
      </c>
      <c r="I1452" s="612"/>
      <c r="J1452" s="627" t="s">
        <v>1191</v>
      </c>
      <c r="K1452" s="628" t="s">
        <v>2023</v>
      </c>
      <c r="L1452" s="629" t="s">
        <v>4528</v>
      </c>
      <c r="M1452" s="630"/>
      <c r="N1452" s="670"/>
      <c r="O1452" s="629"/>
      <c r="P1452" s="629"/>
      <c r="Q1452" s="629"/>
      <c r="R1452" s="631"/>
      <c r="S1452" s="632" t="s">
        <v>1821</v>
      </c>
      <c r="T1452" s="633" t="s">
        <v>1821</v>
      </c>
      <c r="U1452" s="977" t="s">
        <v>1821</v>
      </c>
      <c r="V1452" s="634" t="s">
        <v>1821</v>
      </c>
    </row>
    <row r="1453" spans="2:22" outlineLevel="1">
      <c r="B1453" s="612" t="s">
        <v>1380</v>
      </c>
      <c r="C1453" s="612" t="s">
        <v>1429</v>
      </c>
      <c r="D1453" s="612" t="s">
        <v>1834</v>
      </c>
      <c r="E1453" s="612" t="s">
        <v>2006</v>
      </c>
      <c r="F1453" s="612" t="s">
        <v>1659</v>
      </c>
      <c r="G1453" s="612"/>
      <c r="H1453" s="612"/>
      <c r="I1453" s="612"/>
      <c r="J1453" s="627" t="s">
        <v>1195</v>
      </c>
      <c r="K1453" s="628" t="s">
        <v>2024</v>
      </c>
      <c r="L1453" s="629" t="s">
        <v>4380</v>
      </c>
      <c r="M1453" s="630" t="s">
        <v>1382</v>
      </c>
      <c r="N1453" s="670"/>
      <c r="O1453" s="629"/>
      <c r="P1453" s="629"/>
      <c r="Q1453" s="629"/>
      <c r="R1453" s="631"/>
      <c r="S1453" s="632" t="s">
        <v>1821</v>
      </c>
      <c r="T1453" s="633" t="s">
        <v>1821</v>
      </c>
      <c r="U1453" s="977" t="s">
        <v>1821</v>
      </c>
      <c r="V1453" s="634" t="s">
        <v>1821</v>
      </c>
    </row>
    <row r="1454" spans="2:22" outlineLevel="1">
      <c r="B1454" s="612" t="s">
        <v>1380</v>
      </c>
      <c r="C1454" s="612" t="s">
        <v>1429</v>
      </c>
      <c r="D1454" s="612" t="s">
        <v>1834</v>
      </c>
      <c r="E1454" s="612" t="s">
        <v>2006</v>
      </c>
      <c r="F1454" s="612" t="s">
        <v>1659</v>
      </c>
      <c r="G1454" s="612" t="s">
        <v>1661</v>
      </c>
      <c r="H1454" s="612"/>
      <c r="I1454" s="612"/>
      <c r="J1454" s="627" t="s">
        <v>1191</v>
      </c>
      <c r="K1454" s="628" t="s">
        <v>2025</v>
      </c>
      <c r="L1454" s="629" t="s">
        <v>4566</v>
      </c>
      <c r="M1454" s="630"/>
      <c r="N1454" s="670"/>
      <c r="O1454" s="629"/>
      <c r="P1454" s="629"/>
      <c r="Q1454" s="629"/>
      <c r="R1454" s="631"/>
      <c r="S1454" s="632" t="s">
        <v>1821</v>
      </c>
      <c r="T1454" s="633" t="s">
        <v>1821</v>
      </c>
      <c r="U1454" s="977" t="s">
        <v>1821</v>
      </c>
      <c r="V1454" s="634" t="s">
        <v>1821</v>
      </c>
    </row>
    <row r="1455" spans="2:22" outlineLevel="1">
      <c r="B1455" s="612" t="s">
        <v>1380</v>
      </c>
      <c r="C1455" s="612" t="s">
        <v>1429</v>
      </c>
      <c r="D1455" s="612" t="s">
        <v>1834</v>
      </c>
      <c r="E1455" s="612" t="s">
        <v>2006</v>
      </c>
      <c r="F1455" s="612" t="s">
        <v>1659</v>
      </c>
      <c r="G1455" s="612" t="s">
        <v>1663</v>
      </c>
      <c r="H1455" s="612"/>
      <c r="I1455" s="612"/>
      <c r="J1455" s="627" t="s">
        <v>1191</v>
      </c>
      <c r="K1455" s="628" t="s">
        <v>2026</v>
      </c>
      <c r="L1455" s="629" t="s">
        <v>4529</v>
      </c>
      <c r="M1455" s="630" t="s">
        <v>1666</v>
      </c>
      <c r="N1455" s="670"/>
      <c r="O1455" s="629"/>
      <c r="P1455" s="629"/>
      <c r="Q1455" s="629"/>
      <c r="R1455" s="631"/>
      <c r="S1455" s="632" t="s">
        <v>1821</v>
      </c>
      <c r="T1455" s="633" t="s">
        <v>1821</v>
      </c>
      <c r="U1455" s="977" t="s">
        <v>1821</v>
      </c>
      <c r="V1455" s="634" t="s">
        <v>1821</v>
      </c>
    </row>
    <row r="1456" spans="2:22" outlineLevel="1">
      <c r="B1456" s="612" t="s">
        <v>1380</v>
      </c>
      <c r="C1456" s="612" t="s">
        <v>1429</v>
      </c>
      <c r="D1456" s="612" t="s">
        <v>1834</v>
      </c>
      <c r="E1456" s="612" t="s">
        <v>2006</v>
      </c>
      <c r="F1456" s="612" t="s">
        <v>1659</v>
      </c>
      <c r="G1456" s="612" t="s">
        <v>1398</v>
      </c>
      <c r="H1456" s="612"/>
      <c r="I1456" s="612"/>
      <c r="J1456" s="627" t="s">
        <v>1191</v>
      </c>
      <c r="K1456" s="628" t="s">
        <v>2027</v>
      </c>
      <c r="L1456" s="629" t="s">
        <v>4530</v>
      </c>
      <c r="M1456" s="630"/>
      <c r="N1456" s="670"/>
      <c r="O1456" s="629"/>
      <c r="P1456" s="629"/>
      <c r="Q1456" s="629"/>
      <c r="R1456" s="631"/>
      <c r="S1456" s="632" t="s">
        <v>1821</v>
      </c>
      <c r="T1456" s="633" t="s">
        <v>1821</v>
      </c>
      <c r="U1456" s="977" t="s">
        <v>1821</v>
      </c>
      <c r="V1456" s="634" t="s">
        <v>1821</v>
      </c>
    </row>
    <row r="1457" spans="2:22" outlineLevel="1">
      <c r="B1457" s="612" t="s">
        <v>1380</v>
      </c>
      <c r="C1457" s="612" t="s">
        <v>1429</v>
      </c>
      <c r="D1457" s="612" t="s">
        <v>1834</v>
      </c>
      <c r="E1457" s="612" t="s">
        <v>2006</v>
      </c>
      <c r="F1457" s="612" t="s">
        <v>1659</v>
      </c>
      <c r="G1457" s="612" t="s">
        <v>1667</v>
      </c>
      <c r="H1457" s="612"/>
      <c r="I1457" s="612"/>
      <c r="J1457" s="627" t="s">
        <v>1191</v>
      </c>
      <c r="K1457" s="628" t="s">
        <v>2028</v>
      </c>
      <c r="L1457" s="629" t="s">
        <v>4531</v>
      </c>
      <c r="M1457" s="630" t="s">
        <v>1382</v>
      </c>
      <c r="N1457" s="670"/>
      <c r="O1457" s="629"/>
      <c r="P1457" s="629"/>
      <c r="Q1457" s="629"/>
      <c r="R1457" s="631"/>
      <c r="S1457" s="632" t="s">
        <v>1821</v>
      </c>
      <c r="T1457" s="633" t="s">
        <v>1821</v>
      </c>
      <c r="U1457" s="977" t="s">
        <v>1821</v>
      </c>
      <c r="V1457" s="634" t="s">
        <v>1821</v>
      </c>
    </row>
    <row r="1458" spans="2:22" outlineLevel="1">
      <c r="B1458" s="612" t="s">
        <v>1380</v>
      </c>
      <c r="C1458" s="612" t="s">
        <v>1429</v>
      </c>
      <c r="D1458" s="612" t="s">
        <v>1834</v>
      </c>
      <c r="E1458" s="612" t="s">
        <v>2006</v>
      </c>
      <c r="F1458" s="612" t="s">
        <v>1659</v>
      </c>
      <c r="G1458" s="612" t="s">
        <v>1667</v>
      </c>
      <c r="H1458" s="612" t="s">
        <v>1669</v>
      </c>
      <c r="I1458" s="612"/>
      <c r="J1458" s="627" t="s">
        <v>1176</v>
      </c>
      <c r="K1458" s="628" t="s">
        <v>2029</v>
      </c>
      <c r="L1458" s="629" t="s">
        <v>4532</v>
      </c>
      <c r="M1458" s="630"/>
      <c r="N1458" s="670"/>
      <c r="O1458" s="629"/>
      <c r="P1458" s="629"/>
      <c r="Q1458" s="629"/>
      <c r="R1458" s="631"/>
      <c r="S1458" s="632" t="s">
        <v>1821</v>
      </c>
      <c r="T1458" s="633" t="s">
        <v>1821</v>
      </c>
      <c r="U1458" s="977" t="s">
        <v>1821</v>
      </c>
      <c r="V1458" s="634" t="s">
        <v>1821</v>
      </c>
    </row>
    <row r="1459" spans="2:22" outlineLevel="1">
      <c r="B1459" s="612" t="s">
        <v>1380</v>
      </c>
      <c r="C1459" s="612" t="s">
        <v>1429</v>
      </c>
      <c r="D1459" s="612" t="s">
        <v>1834</v>
      </c>
      <c r="E1459" s="612" t="s">
        <v>2006</v>
      </c>
      <c r="F1459" s="612" t="s">
        <v>1659</v>
      </c>
      <c r="G1459" s="612" t="s">
        <v>1671</v>
      </c>
      <c r="H1459" s="612"/>
      <c r="I1459" s="612"/>
      <c r="J1459" s="627" t="s">
        <v>1191</v>
      </c>
      <c r="K1459" s="628" t="s">
        <v>2030</v>
      </c>
      <c r="L1459" s="629" t="s">
        <v>4535</v>
      </c>
      <c r="M1459" s="630" t="s">
        <v>1382</v>
      </c>
      <c r="N1459" s="670"/>
      <c r="O1459" s="629"/>
      <c r="P1459" s="629"/>
      <c r="Q1459" s="629"/>
      <c r="R1459" s="631"/>
      <c r="S1459" s="632" t="s">
        <v>1821</v>
      </c>
      <c r="T1459" s="633" t="s">
        <v>1821</v>
      </c>
      <c r="U1459" s="977" t="s">
        <v>1821</v>
      </c>
      <c r="V1459" s="634" t="s">
        <v>1821</v>
      </c>
    </row>
    <row r="1460" spans="2:22" outlineLevel="1">
      <c r="B1460" s="612" t="s">
        <v>1380</v>
      </c>
      <c r="C1460" s="612" t="s">
        <v>1429</v>
      </c>
      <c r="D1460" s="612" t="s">
        <v>1834</v>
      </c>
      <c r="E1460" s="612" t="s">
        <v>2006</v>
      </c>
      <c r="F1460" s="612" t="s">
        <v>1659</v>
      </c>
      <c r="G1460" s="612" t="s">
        <v>1671</v>
      </c>
      <c r="H1460" s="612" t="s">
        <v>1669</v>
      </c>
      <c r="I1460" s="612"/>
      <c r="J1460" s="627" t="s">
        <v>1176</v>
      </c>
      <c r="K1460" s="628" t="s">
        <v>2031</v>
      </c>
      <c r="L1460" s="629" t="s">
        <v>4533</v>
      </c>
      <c r="M1460" s="630"/>
      <c r="N1460" s="670"/>
      <c r="O1460" s="629"/>
      <c r="P1460" s="629"/>
      <c r="Q1460" s="629"/>
      <c r="R1460" s="631"/>
      <c r="S1460" s="632" t="s">
        <v>1821</v>
      </c>
      <c r="T1460" s="633" t="s">
        <v>1821</v>
      </c>
      <c r="U1460" s="977" t="s">
        <v>1821</v>
      </c>
      <c r="V1460" s="634" t="s">
        <v>1821</v>
      </c>
    </row>
    <row r="1461" spans="2:22" outlineLevel="1">
      <c r="B1461" s="612" t="s">
        <v>1380</v>
      </c>
      <c r="C1461" s="612" t="s">
        <v>1429</v>
      </c>
      <c r="D1461" s="612" t="s">
        <v>1834</v>
      </c>
      <c r="E1461" s="612" t="s">
        <v>2006</v>
      </c>
      <c r="F1461" s="612" t="s">
        <v>1659</v>
      </c>
      <c r="G1461" s="612" t="s">
        <v>1674</v>
      </c>
      <c r="H1461" s="612"/>
      <c r="I1461" s="612"/>
      <c r="J1461" s="627" t="s">
        <v>1191</v>
      </c>
      <c r="K1461" s="628" t="s">
        <v>2032</v>
      </c>
      <c r="L1461" s="629" t="s">
        <v>4536</v>
      </c>
      <c r="M1461" s="630" t="s">
        <v>1382</v>
      </c>
      <c r="N1461" s="670"/>
      <c r="O1461" s="629"/>
      <c r="P1461" s="629"/>
      <c r="Q1461" s="629"/>
      <c r="R1461" s="631"/>
      <c r="S1461" s="632" t="s">
        <v>1821</v>
      </c>
      <c r="T1461" s="633" t="s">
        <v>1821</v>
      </c>
      <c r="U1461" s="977" t="s">
        <v>1821</v>
      </c>
      <c r="V1461" s="634" t="s">
        <v>1821</v>
      </c>
    </row>
    <row r="1462" spans="2:22" outlineLevel="1">
      <c r="B1462" s="612" t="s">
        <v>1380</v>
      </c>
      <c r="C1462" s="612" t="s">
        <v>1429</v>
      </c>
      <c r="D1462" s="612" t="s">
        <v>1834</v>
      </c>
      <c r="E1462" s="612" t="s">
        <v>2006</v>
      </c>
      <c r="F1462" s="612" t="s">
        <v>1659</v>
      </c>
      <c r="G1462" s="612" t="s">
        <v>1674</v>
      </c>
      <c r="H1462" s="612" t="s">
        <v>1564</v>
      </c>
      <c r="I1462" s="612"/>
      <c r="J1462" s="627" t="s">
        <v>1176</v>
      </c>
      <c r="K1462" s="628" t="s">
        <v>2033</v>
      </c>
      <c r="L1462" s="629" t="s">
        <v>4534</v>
      </c>
      <c r="M1462" s="630"/>
      <c r="N1462" s="670"/>
      <c r="O1462" s="629"/>
      <c r="P1462" s="629"/>
      <c r="Q1462" s="629"/>
      <c r="R1462" s="631"/>
      <c r="S1462" s="632" t="s">
        <v>1821</v>
      </c>
      <c r="T1462" s="633" t="s">
        <v>1821</v>
      </c>
      <c r="U1462" s="977" t="s">
        <v>1821</v>
      </c>
      <c r="V1462" s="634" t="s">
        <v>1821</v>
      </c>
    </row>
    <row r="1463" spans="2:22" outlineLevel="1">
      <c r="B1463" s="612" t="s">
        <v>1380</v>
      </c>
      <c r="C1463" s="612" t="s">
        <v>1429</v>
      </c>
      <c r="D1463" s="612" t="s">
        <v>1834</v>
      </c>
      <c r="E1463" s="612" t="s">
        <v>2006</v>
      </c>
      <c r="F1463" s="612" t="s">
        <v>1677</v>
      </c>
      <c r="G1463" s="612"/>
      <c r="H1463" s="612"/>
      <c r="I1463" s="612"/>
      <c r="J1463" s="627" t="s">
        <v>1176</v>
      </c>
      <c r="K1463" s="628" t="s">
        <v>2034</v>
      </c>
      <c r="L1463" s="629" t="s">
        <v>4172</v>
      </c>
      <c r="M1463" s="630" t="s">
        <v>1382</v>
      </c>
      <c r="N1463" s="1119" t="s">
        <v>5670</v>
      </c>
      <c r="O1463" s="629" t="s">
        <v>1176</v>
      </c>
      <c r="P1463" s="629" t="s">
        <v>41</v>
      </c>
      <c r="Q1463" s="629" t="s">
        <v>1382</v>
      </c>
      <c r="R1463" s="782" t="s">
        <v>8544</v>
      </c>
      <c r="S1463" s="632" t="s">
        <v>2034</v>
      </c>
      <c r="T1463" s="633" t="s">
        <v>1176</v>
      </c>
      <c r="U1463" s="977" t="s">
        <v>1821</v>
      </c>
      <c r="V1463" s="634" t="s">
        <v>8026</v>
      </c>
    </row>
    <row r="1464" spans="2:22" outlineLevel="1">
      <c r="B1464" s="612" t="s">
        <v>1380</v>
      </c>
      <c r="C1464" s="612" t="s">
        <v>1429</v>
      </c>
      <c r="D1464" s="612" t="s">
        <v>1834</v>
      </c>
      <c r="E1464" s="612" t="s">
        <v>2006</v>
      </c>
      <c r="F1464" s="612" t="s">
        <v>1677</v>
      </c>
      <c r="G1464" s="612" t="s">
        <v>1679</v>
      </c>
      <c r="H1464" s="612"/>
      <c r="I1464" s="612"/>
      <c r="J1464" s="627" t="s">
        <v>1191</v>
      </c>
      <c r="K1464" s="628" t="s">
        <v>2035</v>
      </c>
      <c r="L1464" s="629" t="s">
        <v>4537</v>
      </c>
      <c r="M1464" s="630"/>
      <c r="N1464" s="670" t="s">
        <v>3748</v>
      </c>
      <c r="O1464" s="629" t="s">
        <v>1176</v>
      </c>
      <c r="P1464" s="642" t="s">
        <v>2846</v>
      </c>
      <c r="Q1464" s="629" t="s">
        <v>157</v>
      </c>
      <c r="R1464" s="641"/>
      <c r="S1464" s="632" t="s">
        <v>2035</v>
      </c>
      <c r="T1464" s="633" t="s">
        <v>1191</v>
      </c>
      <c r="U1464" s="977" t="s">
        <v>1821</v>
      </c>
      <c r="V1464" s="634" t="s">
        <v>7530</v>
      </c>
    </row>
    <row r="1465" spans="2:22" outlineLevel="1">
      <c r="B1465" s="612" t="s">
        <v>1380</v>
      </c>
      <c r="C1465" s="612" t="s">
        <v>1429</v>
      </c>
      <c r="D1465" s="612" t="s">
        <v>1834</v>
      </c>
      <c r="E1465" s="612" t="s">
        <v>2006</v>
      </c>
      <c r="F1465" s="612" t="s">
        <v>1677</v>
      </c>
      <c r="G1465" s="612" t="s">
        <v>1681</v>
      </c>
      <c r="H1465" s="612"/>
      <c r="I1465" s="612"/>
      <c r="J1465" s="627" t="s">
        <v>1191</v>
      </c>
      <c r="K1465" s="628" t="s">
        <v>2036</v>
      </c>
      <c r="L1465" s="629" t="s">
        <v>4538</v>
      </c>
      <c r="M1465" s="630"/>
      <c r="N1465" s="670" t="s">
        <v>3744</v>
      </c>
      <c r="O1465" s="629" t="s">
        <v>1176</v>
      </c>
      <c r="P1465" s="642" t="s">
        <v>2842</v>
      </c>
      <c r="Q1465" s="629" t="s">
        <v>105</v>
      </c>
      <c r="R1465" s="641"/>
      <c r="S1465" s="632" t="s">
        <v>2036</v>
      </c>
      <c r="T1465" s="633" t="s">
        <v>1191</v>
      </c>
      <c r="U1465" s="977" t="s">
        <v>1821</v>
      </c>
      <c r="V1465" s="634" t="s">
        <v>8037</v>
      </c>
    </row>
    <row r="1466" spans="2:22" outlineLevel="1">
      <c r="B1466" s="612" t="s">
        <v>1380</v>
      </c>
      <c r="C1466" s="612" t="s">
        <v>1429</v>
      </c>
      <c r="D1466" s="612" t="s">
        <v>1834</v>
      </c>
      <c r="E1466" s="612" t="s">
        <v>2006</v>
      </c>
      <c r="F1466" s="612" t="s">
        <v>1677</v>
      </c>
      <c r="G1466" s="612" t="s">
        <v>1683</v>
      </c>
      <c r="H1466" s="612"/>
      <c r="I1466" s="612"/>
      <c r="J1466" s="627" t="s">
        <v>1191</v>
      </c>
      <c r="K1466" s="628" t="s">
        <v>2037</v>
      </c>
      <c r="L1466" s="629" t="s">
        <v>4539</v>
      </c>
      <c r="M1466" s="630"/>
      <c r="N1466" s="670" t="s">
        <v>3745</v>
      </c>
      <c r="O1466" s="629" t="s">
        <v>1191</v>
      </c>
      <c r="P1466" s="635" t="s">
        <v>2843</v>
      </c>
      <c r="Q1466" s="629" t="s">
        <v>105</v>
      </c>
      <c r="R1466" s="631"/>
      <c r="S1466" s="632" t="s">
        <v>2037</v>
      </c>
      <c r="T1466" s="633" t="s">
        <v>1191</v>
      </c>
      <c r="U1466" s="977" t="s">
        <v>1821</v>
      </c>
      <c r="V1466" s="634" t="s">
        <v>8038</v>
      </c>
    </row>
    <row r="1467" spans="2:22" outlineLevel="1">
      <c r="B1467" s="612" t="s">
        <v>1380</v>
      </c>
      <c r="C1467" s="612" t="s">
        <v>1429</v>
      </c>
      <c r="D1467" s="612" t="s">
        <v>1834</v>
      </c>
      <c r="E1467" s="612" t="s">
        <v>2006</v>
      </c>
      <c r="F1467" s="612" t="s">
        <v>1677</v>
      </c>
      <c r="G1467" s="612" t="s">
        <v>1685</v>
      </c>
      <c r="H1467" s="612"/>
      <c r="I1467" s="612"/>
      <c r="J1467" s="627" t="s">
        <v>1191</v>
      </c>
      <c r="K1467" s="628" t="s">
        <v>2038</v>
      </c>
      <c r="L1467" s="629" t="s">
        <v>4540</v>
      </c>
      <c r="M1467" s="630"/>
      <c r="N1467" s="670" t="s">
        <v>3746</v>
      </c>
      <c r="O1467" s="629" t="s">
        <v>1191</v>
      </c>
      <c r="P1467" s="635" t="s">
        <v>2844</v>
      </c>
      <c r="Q1467" s="629" t="s">
        <v>105</v>
      </c>
      <c r="R1467" s="631"/>
      <c r="S1467" s="632" t="s">
        <v>2038</v>
      </c>
      <c r="T1467" s="633" t="s">
        <v>1191</v>
      </c>
      <c r="U1467" s="977" t="s">
        <v>1821</v>
      </c>
      <c r="V1467" s="634" t="s">
        <v>8031</v>
      </c>
    </row>
    <row r="1468" spans="2:22" outlineLevel="1">
      <c r="B1468" s="612" t="s">
        <v>1380</v>
      </c>
      <c r="C1468" s="612" t="s">
        <v>1429</v>
      </c>
      <c r="D1468" s="612" t="s">
        <v>1834</v>
      </c>
      <c r="E1468" s="612" t="s">
        <v>2006</v>
      </c>
      <c r="F1468" s="612" t="s">
        <v>1677</v>
      </c>
      <c r="G1468" s="612" t="s">
        <v>1687</v>
      </c>
      <c r="H1468" s="612"/>
      <c r="I1468" s="612"/>
      <c r="J1468" s="627" t="s">
        <v>1191</v>
      </c>
      <c r="K1468" s="628" t="s">
        <v>2039</v>
      </c>
      <c r="L1468" s="629" t="s">
        <v>4541</v>
      </c>
      <c r="M1468" s="630"/>
      <c r="N1468" s="670" t="s">
        <v>3747</v>
      </c>
      <c r="O1468" s="629" t="s">
        <v>1176</v>
      </c>
      <c r="P1468" s="642" t="s">
        <v>2845</v>
      </c>
      <c r="Q1468" s="629" t="s">
        <v>105</v>
      </c>
      <c r="R1468" s="641"/>
      <c r="S1468" s="632" t="s">
        <v>2039</v>
      </c>
      <c r="T1468" s="633" t="s">
        <v>1191</v>
      </c>
      <c r="U1468" s="977" t="s">
        <v>1821</v>
      </c>
      <c r="V1468" s="634" t="s">
        <v>8039</v>
      </c>
    </row>
    <row r="1469" spans="2:22" outlineLevel="1">
      <c r="B1469" s="612" t="s">
        <v>1380</v>
      </c>
      <c r="C1469" s="612" t="s">
        <v>1429</v>
      </c>
      <c r="D1469" s="612" t="s">
        <v>1834</v>
      </c>
      <c r="E1469" s="612" t="s">
        <v>2006</v>
      </c>
      <c r="F1469" s="612" t="s">
        <v>1677</v>
      </c>
      <c r="G1469" s="612" t="s">
        <v>1689</v>
      </c>
      <c r="H1469" s="612"/>
      <c r="I1469" s="612"/>
      <c r="J1469" s="627" t="s">
        <v>1176</v>
      </c>
      <c r="K1469" s="628" t="s">
        <v>2040</v>
      </c>
      <c r="L1469" s="629" t="s">
        <v>4542</v>
      </c>
      <c r="M1469" s="630" t="s">
        <v>1515</v>
      </c>
      <c r="N1469" s="670" t="s">
        <v>5355</v>
      </c>
      <c r="O1469" s="629" t="s">
        <v>1176</v>
      </c>
      <c r="P1469" s="642" t="s">
        <v>2847</v>
      </c>
      <c r="Q1469" s="629" t="s">
        <v>787</v>
      </c>
      <c r="R1469" s="641"/>
      <c r="S1469" s="632" t="s">
        <v>2040</v>
      </c>
      <c r="T1469" s="633" t="s">
        <v>1176</v>
      </c>
      <c r="U1469" s="977" t="s">
        <v>1821</v>
      </c>
      <c r="V1469" s="634" t="s">
        <v>8041</v>
      </c>
    </row>
    <row r="1470" spans="2:22" outlineLevel="1">
      <c r="B1470" s="612" t="s">
        <v>1380</v>
      </c>
      <c r="C1470" s="612" t="s">
        <v>1429</v>
      </c>
      <c r="D1470" s="612" t="s">
        <v>1834</v>
      </c>
      <c r="E1470" s="612" t="s">
        <v>2006</v>
      </c>
      <c r="F1470" s="612" t="s">
        <v>1677</v>
      </c>
      <c r="G1470" s="612" t="s">
        <v>1691</v>
      </c>
      <c r="H1470" s="612"/>
      <c r="I1470" s="612"/>
      <c r="J1470" s="627" t="s">
        <v>1191</v>
      </c>
      <c r="K1470" s="628" t="s">
        <v>2041</v>
      </c>
      <c r="L1470" s="629" t="s">
        <v>4543</v>
      </c>
      <c r="M1470" s="630"/>
      <c r="N1470" s="670"/>
      <c r="O1470" s="629"/>
      <c r="P1470" s="629"/>
      <c r="Q1470" s="629"/>
      <c r="R1470" s="631"/>
      <c r="S1470" s="632" t="s">
        <v>2041</v>
      </c>
      <c r="T1470" s="633" t="s">
        <v>1191</v>
      </c>
      <c r="U1470" s="977" t="s">
        <v>1821</v>
      </c>
      <c r="V1470" s="634" t="s">
        <v>8040</v>
      </c>
    </row>
    <row r="1471" spans="2:22" outlineLevel="1">
      <c r="B1471" s="612" t="s">
        <v>1380</v>
      </c>
      <c r="C1471" s="612" t="s">
        <v>1429</v>
      </c>
      <c r="D1471" s="612" t="s">
        <v>1834</v>
      </c>
      <c r="E1471" s="612" t="s">
        <v>2006</v>
      </c>
      <c r="F1471" s="612" t="s">
        <v>1693</v>
      </c>
      <c r="G1471" s="612"/>
      <c r="H1471" s="612"/>
      <c r="I1471" s="612"/>
      <c r="J1471" s="627" t="s">
        <v>1191</v>
      </c>
      <c r="K1471" s="628" t="s">
        <v>2042</v>
      </c>
      <c r="L1471" s="629" t="s">
        <v>4381</v>
      </c>
      <c r="M1471" s="630" t="s">
        <v>1382</v>
      </c>
      <c r="N1471" s="670"/>
      <c r="O1471" s="629"/>
      <c r="P1471" s="629"/>
      <c r="Q1471" s="629"/>
      <c r="R1471" s="631"/>
      <c r="S1471" s="632" t="s">
        <v>1821</v>
      </c>
      <c r="T1471" s="633" t="s">
        <v>1821</v>
      </c>
      <c r="U1471" s="977" t="s">
        <v>1821</v>
      </c>
      <c r="V1471" s="634" t="s">
        <v>1821</v>
      </c>
    </row>
    <row r="1472" spans="2:22" outlineLevel="1">
      <c r="B1472" s="612" t="s">
        <v>1380</v>
      </c>
      <c r="C1472" s="612" t="s">
        <v>1429</v>
      </c>
      <c r="D1472" s="612" t="s">
        <v>1834</v>
      </c>
      <c r="E1472" s="612" t="s">
        <v>2006</v>
      </c>
      <c r="F1472" s="612" t="s">
        <v>1693</v>
      </c>
      <c r="G1472" s="612" t="s">
        <v>1564</v>
      </c>
      <c r="H1472" s="612"/>
      <c r="I1472" s="612"/>
      <c r="J1472" s="627" t="s">
        <v>1176</v>
      </c>
      <c r="K1472" s="628" t="s">
        <v>2043</v>
      </c>
      <c r="L1472" s="629" t="s">
        <v>4544</v>
      </c>
      <c r="M1472" s="630"/>
      <c r="N1472" s="670"/>
      <c r="O1472" s="629"/>
      <c r="P1472" s="629"/>
      <c r="Q1472" s="629"/>
      <c r="R1472" s="631"/>
      <c r="S1472" s="632" t="s">
        <v>1821</v>
      </c>
      <c r="T1472" s="633" t="s">
        <v>1821</v>
      </c>
      <c r="U1472" s="977" t="s">
        <v>1821</v>
      </c>
      <c r="V1472" s="634" t="s">
        <v>1821</v>
      </c>
    </row>
    <row r="1473" spans="2:22" outlineLevel="1">
      <c r="B1473" s="612" t="s">
        <v>1380</v>
      </c>
      <c r="C1473" s="612" t="s">
        <v>1429</v>
      </c>
      <c r="D1473" s="612" t="s">
        <v>1834</v>
      </c>
      <c r="E1473" s="612" t="s">
        <v>2006</v>
      </c>
      <c r="F1473" s="612" t="s">
        <v>1693</v>
      </c>
      <c r="G1473" s="612" t="s">
        <v>1564</v>
      </c>
      <c r="H1473" s="639" t="s">
        <v>1452</v>
      </c>
      <c r="I1473" s="612"/>
      <c r="J1473" s="627" t="s">
        <v>1176</v>
      </c>
      <c r="K1473" s="628" t="s">
        <v>2044</v>
      </c>
      <c r="L1473" s="629" t="s">
        <v>4545</v>
      </c>
      <c r="M1473" s="630"/>
      <c r="N1473" s="670"/>
      <c r="O1473" s="629"/>
      <c r="P1473" s="629"/>
      <c r="Q1473" s="629"/>
      <c r="R1473" s="631"/>
      <c r="S1473" s="632" t="s">
        <v>1821</v>
      </c>
      <c r="T1473" s="633" t="s">
        <v>1821</v>
      </c>
      <c r="U1473" s="977" t="s">
        <v>1821</v>
      </c>
      <c r="V1473" s="634" t="s">
        <v>1821</v>
      </c>
    </row>
    <row r="1474" spans="2:22" outlineLevel="1">
      <c r="B1474" s="612" t="s">
        <v>1380</v>
      </c>
      <c r="C1474" s="612" t="s">
        <v>1429</v>
      </c>
      <c r="D1474" s="612" t="s">
        <v>1834</v>
      </c>
      <c r="E1474" s="612" t="s">
        <v>2006</v>
      </c>
      <c r="F1474" s="612" t="s">
        <v>1697</v>
      </c>
      <c r="G1474" s="612"/>
      <c r="H1474" s="612"/>
      <c r="I1474" s="612"/>
      <c r="J1474" s="627" t="s">
        <v>1176</v>
      </c>
      <c r="K1474" s="628" t="s">
        <v>2045</v>
      </c>
      <c r="L1474" s="629" t="s">
        <v>4382</v>
      </c>
      <c r="M1474" s="630" t="s">
        <v>1382</v>
      </c>
      <c r="N1474" s="1119" t="s">
        <v>5671</v>
      </c>
      <c r="O1474" s="629" t="s">
        <v>1176</v>
      </c>
      <c r="P1474" s="629" t="s">
        <v>41</v>
      </c>
      <c r="Q1474" s="629" t="s">
        <v>1382</v>
      </c>
      <c r="R1474" s="782" t="s">
        <v>8544</v>
      </c>
      <c r="S1474" s="632" t="s">
        <v>41</v>
      </c>
      <c r="T1474" s="633" t="s">
        <v>1176</v>
      </c>
      <c r="U1474" s="977" t="s">
        <v>1176</v>
      </c>
      <c r="V1474" s="634" t="s">
        <v>1821</v>
      </c>
    </row>
    <row r="1475" spans="2:22" ht="24" outlineLevel="1">
      <c r="B1475" s="612" t="s">
        <v>1380</v>
      </c>
      <c r="C1475" s="612" t="s">
        <v>1429</v>
      </c>
      <c r="D1475" s="612" t="s">
        <v>1834</v>
      </c>
      <c r="E1475" s="612" t="s">
        <v>2006</v>
      </c>
      <c r="F1475" s="612" t="s">
        <v>1697</v>
      </c>
      <c r="G1475" s="612" t="s">
        <v>1390</v>
      </c>
      <c r="H1475" s="612"/>
      <c r="I1475" s="612"/>
      <c r="J1475" s="627" t="s">
        <v>1176</v>
      </c>
      <c r="K1475" s="628" t="s">
        <v>1253</v>
      </c>
      <c r="L1475" s="629" t="s">
        <v>4547</v>
      </c>
      <c r="M1475" s="630"/>
      <c r="N1475" s="670" t="s">
        <v>5696</v>
      </c>
      <c r="O1475" s="629" t="s">
        <v>1176</v>
      </c>
      <c r="P1475" s="642" t="s">
        <v>2838</v>
      </c>
      <c r="Q1475" s="629" t="s">
        <v>105</v>
      </c>
      <c r="R1475" s="631" t="s">
        <v>6055</v>
      </c>
      <c r="S1475" s="632" t="s">
        <v>1253</v>
      </c>
      <c r="T1475" s="633" t="s">
        <v>1176</v>
      </c>
      <c r="U1475" s="977" t="s">
        <v>1176</v>
      </c>
      <c r="V1475" s="634" t="s">
        <v>8035</v>
      </c>
    </row>
    <row r="1476" spans="2:22" outlineLevel="1">
      <c r="B1476" s="612" t="s">
        <v>1380</v>
      </c>
      <c r="C1476" s="612" t="s">
        <v>1429</v>
      </c>
      <c r="D1476" s="612" t="s">
        <v>1834</v>
      </c>
      <c r="E1476" s="612" t="s">
        <v>2006</v>
      </c>
      <c r="F1476" s="612" t="s">
        <v>1697</v>
      </c>
      <c r="G1476" s="612" t="s">
        <v>1390</v>
      </c>
      <c r="H1476" s="639" t="s">
        <v>1452</v>
      </c>
      <c r="I1476" s="612"/>
      <c r="J1476" s="627" t="s">
        <v>1176</v>
      </c>
      <c r="K1476" s="628" t="s">
        <v>2046</v>
      </c>
      <c r="L1476" s="629" t="s">
        <v>4546</v>
      </c>
      <c r="M1476" s="630" t="s">
        <v>1701</v>
      </c>
      <c r="N1476" s="670" t="s">
        <v>5662</v>
      </c>
      <c r="O1476" s="629" t="s">
        <v>1176</v>
      </c>
      <c r="P1476" s="642" t="s">
        <v>2839</v>
      </c>
      <c r="Q1476" s="668" t="s">
        <v>1877</v>
      </c>
      <c r="R1476" s="641"/>
      <c r="S1476" s="632" t="s">
        <v>2046</v>
      </c>
      <c r="T1476" s="633" t="s">
        <v>1176</v>
      </c>
      <c r="U1476" s="977" t="s">
        <v>1176</v>
      </c>
      <c r="V1476" s="634" t="s">
        <v>8036</v>
      </c>
    </row>
    <row r="1477" spans="2:22" outlineLevel="1">
      <c r="B1477" s="612" t="s">
        <v>1380</v>
      </c>
      <c r="C1477" s="612" t="s">
        <v>1429</v>
      </c>
      <c r="D1477" s="612" t="s">
        <v>1834</v>
      </c>
      <c r="E1477" s="612" t="s">
        <v>2047</v>
      </c>
      <c r="F1477" s="612"/>
      <c r="G1477" s="612"/>
      <c r="H1477" s="612"/>
      <c r="I1477" s="612"/>
      <c r="J1477" s="627" t="s">
        <v>1191</v>
      </c>
      <c r="K1477" s="628" t="s">
        <v>2048</v>
      </c>
      <c r="L1477" s="629" t="s">
        <v>4173</v>
      </c>
      <c r="M1477" s="630" t="s">
        <v>1382</v>
      </c>
      <c r="N1477" s="670"/>
      <c r="O1477" s="629"/>
      <c r="P1477" s="629"/>
      <c r="Q1477" s="629"/>
      <c r="R1477" s="631"/>
      <c r="S1477" s="632" t="s">
        <v>1821</v>
      </c>
      <c r="T1477" s="633" t="s">
        <v>1821</v>
      </c>
      <c r="U1477" s="977" t="s">
        <v>1821</v>
      </c>
      <c r="V1477" s="634" t="s">
        <v>1821</v>
      </c>
    </row>
    <row r="1478" spans="2:22" outlineLevel="1">
      <c r="B1478" s="612" t="s">
        <v>1380</v>
      </c>
      <c r="C1478" s="612" t="s">
        <v>1429</v>
      </c>
      <c r="D1478" s="612" t="s">
        <v>1834</v>
      </c>
      <c r="E1478" s="612" t="s">
        <v>2047</v>
      </c>
      <c r="F1478" s="612" t="s">
        <v>1390</v>
      </c>
      <c r="G1478" s="612"/>
      <c r="H1478" s="612"/>
      <c r="I1478" s="612"/>
      <c r="J1478" s="627" t="s">
        <v>1191</v>
      </c>
      <c r="K1478" s="628" t="s">
        <v>2049</v>
      </c>
      <c r="L1478" s="629" t="s">
        <v>4174</v>
      </c>
      <c r="M1478" s="630"/>
      <c r="N1478" s="670"/>
      <c r="O1478" s="629"/>
      <c r="P1478" s="629"/>
      <c r="Q1478" s="629"/>
      <c r="R1478" s="631"/>
      <c r="S1478" s="632" t="s">
        <v>1821</v>
      </c>
      <c r="T1478" s="633" t="s">
        <v>1821</v>
      </c>
      <c r="U1478" s="977" t="s">
        <v>1821</v>
      </c>
      <c r="V1478" s="634" t="s">
        <v>1821</v>
      </c>
    </row>
    <row r="1479" spans="2:22" outlineLevel="1">
      <c r="B1479" s="612" t="s">
        <v>1380</v>
      </c>
      <c r="C1479" s="612" t="s">
        <v>1429</v>
      </c>
      <c r="D1479" s="612" t="s">
        <v>1834</v>
      </c>
      <c r="E1479" s="612" t="s">
        <v>2047</v>
      </c>
      <c r="F1479" s="612" t="s">
        <v>1450</v>
      </c>
      <c r="G1479" s="612"/>
      <c r="H1479" s="612"/>
      <c r="I1479" s="612"/>
      <c r="J1479" s="627" t="s">
        <v>1195</v>
      </c>
      <c r="K1479" s="628" t="s">
        <v>2050</v>
      </c>
      <c r="L1479" s="629" t="s">
        <v>4175</v>
      </c>
      <c r="M1479" s="630"/>
      <c r="N1479" s="670"/>
      <c r="O1479" s="629"/>
      <c r="P1479" s="629"/>
      <c r="Q1479" s="629"/>
      <c r="R1479" s="631"/>
      <c r="S1479" s="632" t="s">
        <v>1821</v>
      </c>
      <c r="T1479" s="633" t="s">
        <v>1821</v>
      </c>
      <c r="U1479" s="977" t="s">
        <v>1821</v>
      </c>
      <c r="V1479" s="634" t="s">
        <v>1821</v>
      </c>
    </row>
    <row r="1480" spans="2:22" outlineLevel="1">
      <c r="B1480" s="612" t="s">
        <v>1380</v>
      </c>
      <c r="C1480" s="612" t="s">
        <v>1429</v>
      </c>
      <c r="D1480" s="612" t="s">
        <v>1834</v>
      </c>
      <c r="E1480" s="612" t="s">
        <v>2047</v>
      </c>
      <c r="F1480" s="612" t="s">
        <v>1450</v>
      </c>
      <c r="G1480" s="639" t="s">
        <v>1452</v>
      </c>
      <c r="H1480" s="612"/>
      <c r="I1480" s="612"/>
      <c r="J1480" s="627" t="s">
        <v>1176</v>
      </c>
      <c r="K1480" s="628" t="s">
        <v>2051</v>
      </c>
      <c r="L1480" s="629" t="s">
        <v>4548</v>
      </c>
      <c r="M1480" s="630" t="s">
        <v>1454</v>
      </c>
      <c r="N1480" s="670"/>
      <c r="O1480" s="629"/>
      <c r="P1480" s="629"/>
      <c r="Q1480" s="629"/>
      <c r="R1480" s="631"/>
      <c r="S1480" s="632" t="s">
        <v>1821</v>
      </c>
      <c r="T1480" s="633" t="s">
        <v>1821</v>
      </c>
      <c r="U1480" s="977" t="s">
        <v>1821</v>
      </c>
      <c r="V1480" s="634" t="s">
        <v>1821</v>
      </c>
    </row>
    <row r="1481" spans="2:22" outlineLevel="1">
      <c r="B1481" s="612" t="s">
        <v>1380</v>
      </c>
      <c r="C1481" s="612" t="s">
        <v>1429</v>
      </c>
      <c r="D1481" s="612" t="s">
        <v>1834</v>
      </c>
      <c r="E1481" s="612" t="s">
        <v>2047</v>
      </c>
      <c r="F1481" s="612" t="s">
        <v>1396</v>
      </c>
      <c r="G1481" s="612"/>
      <c r="H1481" s="612"/>
      <c r="I1481" s="612"/>
      <c r="J1481" s="627" t="s">
        <v>1176</v>
      </c>
      <c r="K1481" s="628" t="s">
        <v>2052</v>
      </c>
      <c r="L1481" s="629" t="s">
        <v>4549</v>
      </c>
      <c r="M1481" s="630"/>
      <c r="N1481" s="670"/>
      <c r="O1481" s="629"/>
      <c r="P1481" s="629"/>
      <c r="Q1481" s="629"/>
      <c r="R1481" s="631"/>
      <c r="S1481" s="632" t="s">
        <v>1821</v>
      </c>
      <c r="T1481" s="633" t="s">
        <v>1821</v>
      </c>
      <c r="U1481" s="977" t="s">
        <v>1821</v>
      </c>
      <c r="V1481" s="634" t="s">
        <v>1821</v>
      </c>
    </row>
    <row r="1482" spans="2:22" outlineLevel="1">
      <c r="B1482" s="612" t="s">
        <v>1380</v>
      </c>
      <c r="C1482" s="612" t="s">
        <v>1429</v>
      </c>
      <c r="D1482" s="612" t="s">
        <v>1834</v>
      </c>
      <c r="E1482" s="612" t="s">
        <v>2047</v>
      </c>
      <c r="F1482" s="612" t="s">
        <v>1650</v>
      </c>
      <c r="G1482" s="612"/>
      <c r="H1482" s="612"/>
      <c r="I1482" s="612"/>
      <c r="J1482" s="627" t="s">
        <v>1191</v>
      </c>
      <c r="K1482" s="628" t="s">
        <v>2053</v>
      </c>
      <c r="L1482" s="629" t="s">
        <v>4550</v>
      </c>
      <c r="M1482" s="630" t="s">
        <v>1652</v>
      </c>
      <c r="N1482" s="670"/>
      <c r="O1482" s="629"/>
      <c r="P1482" s="629"/>
      <c r="Q1482" s="629"/>
      <c r="R1482" s="631"/>
      <c r="S1482" s="632" t="s">
        <v>1821</v>
      </c>
      <c r="T1482" s="633" t="s">
        <v>1821</v>
      </c>
      <c r="U1482" s="977" t="s">
        <v>1821</v>
      </c>
      <c r="V1482" s="634" t="s">
        <v>1821</v>
      </c>
    </row>
    <row r="1483" spans="2:22" outlineLevel="1">
      <c r="B1483" s="612" t="s">
        <v>1380</v>
      </c>
      <c r="C1483" s="612" t="s">
        <v>1429</v>
      </c>
      <c r="D1483" s="612" t="s">
        <v>1834</v>
      </c>
      <c r="E1483" s="612" t="s">
        <v>2047</v>
      </c>
      <c r="F1483" s="612" t="s">
        <v>1653</v>
      </c>
      <c r="G1483" s="612"/>
      <c r="H1483" s="612"/>
      <c r="I1483" s="612"/>
      <c r="J1483" s="627" t="s">
        <v>1191</v>
      </c>
      <c r="K1483" s="628" t="s">
        <v>2054</v>
      </c>
      <c r="L1483" s="629" t="s">
        <v>4551</v>
      </c>
      <c r="M1483" s="630" t="s">
        <v>1382</v>
      </c>
      <c r="N1483" s="670"/>
      <c r="O1483" s="629"/>
      <c r="P1483" s="629"/>
      <c r="Q1483" s="629"/>
      <c r="R1483" s="631"/>
      <c r="S1483" s="632" t="s">
        <v>1821</v>
      </c>
      <c r="T1483" s="633" t="s">
        <v>1821</v>
      </c>
      <c r="U1483" s="977" t="s">
        <v>1821</v>
      </c>
      <c r="V1483" s="634" t="s">
        <v>1821</v>
      </c>
    </row>
    <row r="1484" spans="2:22" outlineLevel="1">
      <c r="B1484" s="612" t="s">
        <v>1380</v>
      </c>
      <c r="C1484" s="612" t="s">
        <v>1429</v>
      </c>
      <c r="D1484" s="612" t="s">
        <v>1834</v>
      </c>
      <c r="E1484" s="612" t="s">
        <v>2047</v>
      </c>
      <c r="F1484" s="612" t="s">
        <v>1653</v>
      </c>
      <c r="G1484" s="612" t="s">
        <v>1390</v>
      </c>
      <c r="H1484" s="612"/>
      <c r="I1484" s="612"/>
      <c r="J1484" s="627" t="s">
        <v>1191</v>
      </c>
      <c r="K1484" s="628" t="s">
        <v>2055</v>
      </c>
      <c r="L1484" s="629" t="s">
        <v>5129</v>
      </c>
      <c r="M1484" s="630"/>
      <c r="N1484" s="670"/>
      <c r="O1484" s="629"/>
      <c r="P1484" s="629"/>
      <c r="Q1484" s="629"/>
      <c r="R1484" s="631"/>
      <c r="S1484" s="632" t="s">
        <v>1821</v>
      </c>
      <c r="T1484" s="633" t="s">
        <v>1821</v>
      </c>
      <c r="U1484" s="977" t="s">
        <v>1821</v>
      </c>
      <c r="V1484" s="634" t="s">
        <v>1821</v>
      </c>
    </row>
    <row r="1485" spans="2:22" outlineLevel="1">
      <c r="B1485" s="612" t="s">
        <v>1380</v>
      </c>
      <c r="C1485" s="612" t="s">
        <v>1429</v>
      </c>
      <c r="D1485" s="612" t="s">
        <v>1834</v>
      </c>
      <c r="E1485" s="612" t="s">
        <v>2047</v>
      </c>
      <c r="F1485" s="612" t="s">
        <v>1653</v>
      </c>
      <c r="G1485" s="612" t="s">
        <v>1390</v>
      </c>
      <c r="H1485" s="639" t="s">
        <v>1452</v>
      </c>
      <c r="I1485" s="612"/>
      <c r="J1485" s="627" t="s">
        <v>1191</v>
      </c>
      <c r="K1485" s="628" t="s">
        <v>2056</v>
      </c>
      <c r="L1485" s="629" t="s">
        <v>5130</v>
      </c>
      <c r="M1485" s="630" t="s">
        <v>1454</v>
      </c>
      <c r="N1485" s="670"/>
      <c r="O1485" s="629"/>
      <c r="P1485" s="629"/>
      <c r="Q1485" s="629"/>
      <c r="R1485" s="631"/>
      <c r="S1485" s="632" t="s">
        <v>1821</v>
      </c>
      <c r="T1485" s="633" t="s">
        <v>1821</v>
      </c>
      <c r="U1485" s="977" t="s">
        <v>1821</v>
      </c>
      <c r="V1485" s="634" t="s">
        <v>1821</v>
      </c>
    </row>
    <row r="1486" spans="2:22" outlineLevel="1">
      <c r="B1486" s="612" t="s">
        <v>1380</v>
      </c>
      <c r="C1486" s="612" t="s">
        <v>1429</v>
      </c>
      <c r="D1486" s="612" t="s">
        <v>1834</v>
      </c>
      <c r="E1486" s="612" t="s">
        <v>2047</v>
      </c>
      <c r="F1486" s="612" t="s">
        <v>1653</v>
      </c>
      <c r="G1486" s="612" t="s">
        <v>1657</v>
      </c>
      <c r="H1486" s="612"/>
      <c r="I1486" s="612"/>
      <c r="J1486" s="627" t="s">
        <v>1191</v>
      </c>
      <c r="K1486" s="628" t="s">
        <v>2057</v>
      </c>
      <c r="L1486" s="629" t="s">
        <v>4552</v>
      </c>
      <c r="M1486" s="630"/>
      <c r="N1486" s="670"/>
      <c r="O1486" s="629"/>
      <c r="P1486" s="629"/>
      <c r="Q1486" s="629"/>
      <c r="R1486" s="631"/>
      <c r="S1486" s="632" t="s">
        <v>1821</v>
      </c>
      <c r="T1486" s="633" t="s">
        <v>1821</v>
      </c>
      <c r="U1486" s="977" t="s">
        <v>1821</v>
      </c>
      <c r="V1486" s="634" t="s">
        <v>1821</v>
      </c>
    </row>
    <row r="1487" spans="2:22" outlineLevel="1">
      <c r="B1487" s="612" t="s">
        <v>1380</v>
      </c>
      <c r="C1487" s="612" t="s">
        <v>1429</v>
      </c>
      <c r="D1487" s="612" t="s">
        <v>1834</v>
      </c>
      <c r="E1487" s="612" t="s">
        <v>2047</v>
      </c>
      <c r="F1487" s="612" t="s">
        <v>1653</v>
      </c>
      <c r="G1487" s="612" t="s">
        <v>1677</v>
      </c>
      <c r="H1487" s="612"/>
      <c r="I1487" s="612"/>
      <c r="J1487" s="627" t="s">
        <v>1191</v>
      </c>
      <c r="K1487" s="628" t="s">
        <v>2058</v>
      </c>
      <c r="L1487" s="629" t="s">
        <v>4553</v>
      </c>
      <c r="M1487" s="630" t="s">
        <v>1382</v>
      </c>
      <c r="N1487" s="670"/>
      <c r="O1487" s="629"/>
      <c r="P1487" s="629"/>
      <c r="Q1487" s="629"/>
      <c r="R1487" s="631"/>
      <c r="S1487" s="632" t="s">
        <v>1821</v>
      </c>
      <c r="T1487" s="633" t="s">
        <v>1821</v>
      </c>
      <c r="U1487" s="977" t="s">
        <v>1821</v>
      </c>
      <c r="V1487" s="634" t="s">
        <v>1821</v>
      </c>
    </row>
    <row r="1488" spans="2:22" outlineLevel="1">
      <c r="B1488" s="612" t="s">
        <v>1380</v>
      </c>
      <c r="C1488" s="612" t="s">
        <v>1429</v>
      </c>
      <c r="D1488" s="612" t="s">
        <v>1834</v>
      </c>
      <c r="E1488" s="612" t="s">
        <v>2047</v>
      </c>
      <c r="F1488" s="612" t="s">
        <v>1653</v>
      </c>
      <c r="G1488" s="612" t="s">
        <v>1677</v>
      </c>
      <c r="H1488" s="612" t="s">
        <v>1679</v>
      </c>
      <c r="I1488" s="612"/>
      <c r="J1488" s="627" t="s">
        <v>1191</v>
      </c>
      <c r="K1488" s="628" t="s">
        <v>2059</v>
      </c>
      <c r="L1488" s="629" t="s">
        <v>4554</v>
      </c>
      <c r="M1488" s="630"/>
      <c r="N1488" s="670"/>
      <c r="O1488" s="629"/>
      <c r="P1488" s="629"/>
      <c r="Q1488" s="629"/>
      <c r="R1488" s="631"/>
      <c r="S1488" s="632" t="s">
        <v>1821</v>
      </c>
      <c r="T1488" s="633" t="s">
        <v>1821</v>
      </c>
      <c r="U1488" s="977" t="s">
        <v>1821</v>
      </c>
      <c r="V1488" s="634" t="s">
        <v>1821</v>
      </c>
    </row>
    <row r="1489" spans="2:22" outlineLevel="1">
      <c r="B1489" s="612" t="s">
        <v>1380</v>
      </c>
      <c r="C1489" s="612" t="s">
        <v>1429</v>
      </c>
      <c r="D1489" s="612" t="s">
        <v>1834</v>
      </c>
      <c r="E1489" s="612" t="s">
        <v>2047</v>
      </c>
      <c r="F1489" s="612" t="s">
        <v>1653</v>
      </c>
      <c r="G1489" s="612" t="s">
        <v>1677</v>
      </c>
      <c r="H1489" s="612" t="s">
        <v>1681</v>
      </c>
      <c r="I1489" s="612"/>
      <c r="J1489" s="627" t="s">
        <v>1191</v>
      </c>
      <c r="K1489" s="628" t="s">
        <v>2060</v>
      </c>
      <c r="L1489" s="629" t="s">
        <v>4555</v>
      </c>
      <c r="M1489" s="630"/>
      <c r="N1489" s="670"/>
      <c r="O1489" s="629"/>
      <c r="P1489" s="629"/>
      <c r="Q1489" s="629"/>
      <c r="R1489" s="631"/>
      <c r="S1489" s="632" t="s">
        <v>1821</v>
      </c>
      <c r="T1489" s="633" t="s">
        <v>1821</v>
      </c>
      <c r="U1489" s="977" t="s">
        <v>1821</v>
      </c>
      <c r="V1489" s="634" t="s">
        <v>1821</v>
      </c>
    </row>
    <row r="1490" spans="2:22" outlineLevel="1">
      <c r="B1490" s="612" t="s">
        <v>1380</v>
      </c>
      <c r="C1490" s="612" t="s">
        <v>1429</v>
      </c>
      <c r="D1490" s="612" t="s">
        <v>1834</v>
      </c>
      <c r="E1490" s="612" t="s">
        <v>2047</v>
      </c>
      <c r="F1490" s="612" t="s">
        <v>1653</v>
      </c>
      <c r="G1490" s="612" t="s">
        <v>1677</v>
      </c>
      <c r="H1490" s="612" t="s">
        <v>1683</v>
      </c>
      <c r="I1490" s="612"/>
      <c r="J1490" s="627" t="s">
        <v>1191</v>
      </c>
      <c r="K1490" s="628" t="s">
        <v>2061</v>
      </c>
      <c r="L1490" s="629" t="s">
        <v>4556</v>
      </c>
      <c r="M1490" s="630"/>
      <c r="N1490" s="670"/>
      <c r="O1490" s="629"/>
      <c r="P1490" s="629"/>
      <c r="Q1490" s="629"/>
      <c r="R1490" s="631"/>
      <c r="S1490" s="632" t="s">
        <v>1821</v>
      </c>
      <c r="T1490" s="633" t="s">
        <v>1821</v>
      </c>
      <c r="U1490" s="977" t="s">
        <v>1821</v>
      </c>
      <c r="V1490" s="634" t="s">
        <v>1821</v>
      </c>
    </row>
    <row r="1491" spans="2:22" outlineLevel="1">
      <c r="B1491" s="612" t="s">
        <v>1380</v>
      </c>
      <c r="C1491" s="612" t="s">
        <v>1429</v>
      </c>
      <c r="D1491" s="612" t="s">
        <v>1834</v>
      </c>
      <c r="E1491" s="612" t="s">
        <v>2047</v>
      </c>
      <c r="F1491" s="612" t="s">
        <v>1653</v>
      </c>
      <c r="G1491" s="612" t="s">
        <v>1677</v>
      </c>
      <c r="H1491" s="612" t="s">
        <v>1685</v>
      </c>
      <c r="I1491" s="612"/>
      <c r="J1491" s="627" t="s">
        <v>1191</v>
      </c>
      <c r="K1491" s="628" t="s">
        <v>2062</v>
      </c>
      <c r="L1491" s="629" t="s">
        <v>4557</v>
      </c>
      <c r="M1491" s="630"/>
      <c r="N1491" s="670"/>
      <c r="O1491" s="629"/>
      <c r="P1491" s="629"/>
      <c r="Q1491" s="629"/>
      <c r="R1491" s="631"/>
      <c r="S1491" s="632" t="s">
        <v>1821</v>
      </c>
      <c r="T1491" s="633" t="s">
        <v>1821</v>
      </c>
      <c r="U1491" s="977" t="s">
        <v>1821</v>
      </c>
      <c r="V1491" s="634" t="s">
        <v>1821</v>
      </c>
    </row>
    <row r="1492" spans="2:22" outlineLevel="1">
      <c r="B1492" s="612" t="s">
        <v>1380</v>
      </c>
      <c r="C1492" s="612" t="s">
        <v>1429</v>
      </c>
      <c r="D1492" s="612" t="s">
        <v>1834</v>
      </c>
      <c r="E1492" s="612" t="s">
        <v>2047</v>
      </c>
      <c r="F1492" s="612" t="s">
        <v>1653</v>
      </c>
      <c r="G1492" s="612" t="s">
        <v>1677</v>
      </c>
      <c r="H1492" s="612" t="s">
        <v>1687</v>
      </c>
      <c r="I1492" s="612"/>
      <c r="J1492" s="627" t="s">
        <v>1191</v>
      </c>
      <c r="K1492" s="628" t="s">
        <v>2063</v>
      </c>
      <c r="L1492" s="629" t="s">
        <v>4558</v>
      </c>
      <c r="M1492" s="630"/>
      <c r="N1492" s="670"/>
      <c r="O1492" s="629"/>
      <c r="P1492" s="629"/>
      <c r="Q1492" s="629"/>
      <c r="R1492" s="631"/>
      <c r="S1492" s="632" t="s">
        <v>1821</v>
      </c>
      <c r="T1492" s="633" t="s">
        <v>1821</v>
      </c>
      <c r="U1492" s="977" t="s">
        <v>1821</v>
      </c>
      <c r="V1492" s="634" t="s">
        <v>1821</v>
      </c>
    </row>
    <row r="1493" spans="2:22" outlineLevel="1">
      <c r="B1493" s="612" t="s">
        <v>1380</v>
      </c>
      <c r="C1493" s="612" t="s">
        <v>1429</v>
      </c>
      <c r="D1493" s="612" t="s">
        <v>1834</v>
      </c>
      <c r="E1493" s="612" t="s">
        <v>2047</v>
      </c>
      <c r="F1493" s="612" t="s">
        <v>1653</v>
      </c>
      <c r="G1493" s="612" t="s">
        <v>1677</v>
      </c>
      <c r="H1493" s="612" t="s">
        <v>1689</v>
      </c>
      <c r="I1493" s="612"/>
      <c r="J1493" s="627" t="s">
        <v>1176</v>
      </c>
      <c r="K1493" s="628" t="s">
        <v>2064</v>
      </c>
      <c r="L1493" s="629" t="s">
        <v>4559</v>
      </c>
      <c r="M1493" s="630" t="s">
        <v>1515</v>
      </c>
      <c r="N1493" s="670"/>
      <c r="O1493" s="629"/>
      <c r="P1493" s="629"/>
      <c r="Q1493" s="629"/>
      <c r="R1493" s="631"/>
      <c r="S1493" s="632" t="s">
        <v>1821</v>
      </c>
      <c r="T1493" s="633" t="s">
        <v>1821</v>
      </c>
      <c r="U1493" s="977" t="s">
        <v>1821</v>
      </c>
      <c r="V1493" s="634" t="s">
        <v>1821</v>
      </c>
    </row>
    <row r="1494" spans="2:22" outlineLevel="1">
      <c r="B1494" s="612" t="s">
        <v>1380</v>
      </c>
      <c r="C1494" s="612" t="s">
        <v>1429</v>
      </c>
      <c r="D1494" s="612" t="s">
        <v>1834</v>
      </c>
      <c r="E1494" s="612" t="s">
        <v>2047</v>
      </c>
      <c r="F1494" s="612" t="s">
        <v>1653</v>
      </c>
      <c r="G1494" s="612" t="s">
        <v>1677</v>
      </c>
      <c r="H1494" s="612" t="s">
        <v>1691</v>
      </c>
      <c r="I1494" s="612"/>
      <c r="J1494" s="627" t="s">
        <v>1191</v>
      </c>
      <c r="K1494" s="628" t="s">
        <v>2065</v>
      </c>
      <c r="L1494" s="629" t="s">
        <v>4560</v>
      </c>
      <c r="M1494" s="630"/>
      <c r="N1494" s="670"/>
      <c r="O1494" s="629"/>
      <c r="P1494" s="629"/>
      <c r="Q1494" s="629"/>
      <c r="R1494" s="631"/>
      <c r="S1494" s="632" t="s">
        <v>1821</v>
      </c>
      <c r="T1494" s="633" t="s">
        <v>1821</v>
      </c>
      <c r="U1494" s="977" t="s">
        <v>1821</v>
      </c>
      <c r="V1494" s="634" t="s">
        <v>1821</v>
      </c>
    </row>
    <row r="1495" spans="2:22" outlineLevel="1">
      <c r="B1495" s="612" t="s">
        <v>1380</v>
      </c>
      <c r="C1495" s="612" t="s">
        <v>1429</v>
      </c>
      <c r="D1495" s="612" t="s">
        <v>1834</v>
      </c>
      <c r="E1495" s="612" t="s">
        <v>2047</v>
      </c>
      <c r="F1495" s="612" t="s">
        <v>1659</v>
      </c>
      <c r="G1495" s="612"/>
      <c r="H1495" s="612"/>
      <c r="I1495" s="612"/>
      <c r="J1495" s="627" t="s">
        <v>1195</v>
      </c>
      <c r="K1495" s="628" t="s">
        <v>2066</v>
      </c>
      <c r="L1495" s="629" t="s">
        <v>4176</v>
      </c>
      <c r="M1495" s="630" t="s">
        <v>1382</v>
      </c>
      <c r="N1495" s="670"/>
      <c r="O1495" s="629"/>
      <c r="P1495" s="629"/>
      <c r="Q1495" s="629"/>
      <c r="R1495" s="631"/>
      <c r="S1495" s="632" t="s">
        <v>1821</v>
      </c>
      <c r="T1495" s="633" t="s">
        <v>1821</v>
      </c>
      <c r="U1495" s="977" t="s">
        <v>1821</v>
      </c>
      <c r="V1495" s="634" t="s">
        <v>1821</v>
      </c>
    </row>
    <row r="1496" spans="2:22" outlineLevel="1">
      <c r="B1496" s="612" t="s">
        <v>1380</v>
      </c>
      <c r="C1496" s="612" t="s">
        <v>1429</v>
      </c>
      <c r="D1496" s="612" t="s">
        <v>1834</v>
      </c>
      <c r="E1496" s="612" t="s">
        <v>2047</v>
      </c>
      <c r="F1496" s="612" t="s">
        <v>1659</v>
      </c>
      <c r="G1496" s="612" t="s">
        <v>1661</v>
      </c>
      <c r="H1496" s="612"/>
      <c r="I1496" s="612"/>
      <c r="J1496" s="627" t="s">
        <v>1191</v>
      </c>
      <c r="K1496" s="628" t="s">
        <v>2067</v>
      </c>
      <c r="L1496" s="629" t="s">
        <v>4561</v>
      </c>
      <c r="M1496" s="630"/>
      <c r="N1496" s="670"/>
      <c r="O1496" s="629"/>
      <c r="P1496" s="629"/>
      <c r="Q1496" s="629"/>
      <c r="R1496" s="631"/>
      <c r="S1496" s="632" t="s">
        <v>1821</v>
      </c>
      <c r="T1496" s="633" t="s">
        <v>1821</v>
      </c>
      <c r="U1496" s="977" t="s">
        <v>1821</v>
      </c>
      <c r="V1496" s="634" t="s">
        <v>1821</v>
      </c>
    </row>
    <row r="1497" spans="2:22" outlineLevel="1">
      <c r="B1497" s="612" t="s">
        <v>1380</v>
      </c>
      <c r="C1497" s="612" t="s">
        <v>1429</v>
      </c>
      <c r="D1497" s="612" t="s">
        <v>1834</v>
      </c>
      <c r="E1497" s="612" t="s">
        <v>2047</v>
      </c>
      <c r="F1497" s="612" t="s">
        <v>1659</v>
      </c>
      <c r="G1497" s="612" t="s">
        <v>1663</v>
      </c>
      <c r="H1497" s="612"/>
      <c r="I1497" s="612"/>
      <c r="J1497" s="627" t="s">
        <v>1191</v>
      </c>
      <c r="K1497" s="628" t="s">
        <v>2068</v>
      </c>
      <c r="L1497" s="629" t="s">
        <v>4567</v>
      </c>
      <c r="M1497" s="630"/>
      <c r="N1497" s="670"/>
      <c r="O1497" s="629"/>
      <c r="P1497" s="629"/>
      <c r="Q1497" s="629"/>
      <c r="R1497" s="631"/>
      <c r="S1497" s="632" t="s">
        <v>1821</v>
      </c>
      <c r="T1497" s="633" t="s">
        <v>1821</v>
      </c>
      <c r="U1497" s="977" t="s">
        <v>1821</v>
      </c>
      <c r="V1497" s="634" t="s">
        <v>1821</v>
      </c>
    </row>
    <row r="1498" spans="2:22" outlineLevel="1">
      <c r="B1498" s="612" t="s">
        <v>1380</v>
      </c>
      <c r="C1498" s="612" t="s">
        <v>1429</v>
      </c>
      <c r="D1498" s="612" t="s">
        <v>1834</v>
      </c>
      <c r="E1498" s="612" t="s">
        <v>2047</v>
      </c>
      <c r="F1498" s="612" t="s">
        <v>1659</v>
      </c>
      <c r="G1498" s="612" t="s">
        <v>1398</v>
      </c>
      <c r="H1498" s="612"/>
      <c r="I1498" s="612"/>
      <c r="J1498" s="627" t="s">
        <v>1191</v>
      </c>
      <c r="K1498" s="628" t="s">
        <v>2069</v>
      </c>
      <c r="L1498" s="629" t="s">
        <v>4568</v>
      </c>
      <c r="M1498" s="630" t="s">
        <v>1666</v>
      </c>
      <c r="N1498" s="670"/>
      <c r="O1498" s="629"/>
      <c r="P1498" s="629"/>
      <c r="Q1498" s="629"/>
      <c r="R1498" s="631"/>
      <c r="S1498" s="632" t="s">
        <v>1821</v>
      </c>
      <c r="T1498" s="633" t="s">
        <v>1821</v>
      </c>
      <c r="U1498" s="977" t="s">
        <v>1821</v>
      </c>
      <c r="V1498" s="634" t="s">
        <v>1821</v>
      </c>
    </row>
    <row r="1499" spans="2:22" outlineLevel="1">
      <c r="B1499" s="612" t="s">
        <v>1380</v>
      </c>
      <c r="C1499" s="612" t="s">
        <v>1429</v>
      </c>
      <c r="D1499" s="612" t="s">
        <v>1834</v>
      </c>
      <c r="E1499" s="612" t="s">
        <v>2047</v>
      </c>
      <c r="F1499" s="612" t="s">
        <v>1659</v>
      </c>
      <c r="G1499" s="612" t="s">
        <v>1667</v>
      </c>
      <c r="H1499" s="612"/>
      <c r="I1499" s="612"/>
      <c r="J1499" s="627" t="s">
        <v>1191</v>
      </c>
      <c r="K1499" s="628" t="s">
        <v>2070</v>
      </c>
      <c r="L1499" s="629" t="s">
        <v>4572</v>
      </c>
      <c r="M1499" s="630" t="s">
        <v>1382</v>
      </c>
      <c r="N1499" s="670"/>
      <c r="O1499" s="629"/>
      <c r="P1499" s="629"/>
      <c r="Q1499" s="629"/>
      <c r="R1499" s="631"/>
      <c r="S1499" s="632" t="s">
        <v>1821</v>
      </c>
      <c r="T1499" s="633" t="s">
        <v>1821</v>
      </c>
      <c r="U1499" s="977" t="s">
        <v>1821</v>
      </c>
      <c r="V1499" s="634" t="s">
        <v>1821</v>
      </c>
    </row>
    <row r="1500" spans="2:22" outlineLevel="1">
      <c r="B1500" s="612" t="s">
        <v>1380</v>
      </c>
      <c r="C1500" s="612" t="s">
        <v>1429</v>
      </c>
      <c r="D1500" s="612" t="s">
        <v>1834</v>
      </c>
      <c r="E1500" s="612" t="s">
        <v>2047</v>
      </c>
      <c r="F1500" s="612" t="s">
        <v>1659</v>
      </c>
      <c r="G1500" s="612" t="s">
        <v>1667</v>
      </c>
      <c r="H1500" s="612" t="s">
        <v>1669</v>
      </c>
      <c r="I1500" s="612"/>
      <c r="J1500" s="627" t="s">
        <v>1176</v>
      </c>
      <c r="K1500" s="628" t="s">
        <v>2071</v>
      </c>
      <c r="L1500" s="629" t="s">
        <v>4569</v>
      </c>
      <c r="M1500" s="630"/>
      <c r="N1500" s="670"/>
      <c r="O1500" s="629"/>
      <c r="P1500" s="629"/>
      <c r="Q1500" s="629"/>
      <c r="R1500" s="631"/>
      <c r="S1500" s="632" t="s">
        <v>1821</v>
      </c>
      <c r="T1500" s="633" t="s">
        <v>1821</v>
      </c>
      <c r="U1500" s="977" t="s">
        <v>1821</v>
      </c>
      <c r="V1500" s="634" t="s">
        <v>1821</v>
      </c>
    </row>
    <row r="1501" spans="2:22" outlineLevel="1">
      <c r="B1501" s="612" t="s">
        <v>1380</v>
      </c>
      <c r="C1501" s="612" t="s">
        <v>1429</v>
      </c>
      <c r="D1501" s="612" t="s">
        <v>1834</v>
      </c>
      <c r="E1501" s="612" t="s">
        <v>2047</v>
      </c>
      <c r="F1501" s="612" t="s">
        <v>1659</v>
      </c>
      <c r="G1501" s="612" t="s">
        <v>1671</v>
      </c>
      <c r="H1501" s="612"/>
      <c r="I1501" s="612"/>
      <c r="J1501" s="627" t="s">
        <v>1191</v>
      </c>
      <c r="K1501" s="628" t="s">
        <v>2072</v>
      </c>
      <c r="L1501" s="629" t="s">
        <v>4573</v>
      </c>
      <c r="M1501" s="630" t="s">
        <v>1382</v>
      </c>
      <c r="N1501" s="670"/>
      <c r="O1501" s="629"/>
      <c r="P1501" s="629"/>
      <c r="Q1501" s="629"/>
      <c r="R1501" s="631"/>
      <c r="S1501" s="632" t="s">
        <v>1821</v>
      </c>
      <c r="T1501" s="633" t="s">
        <v>1821</v>
      </c>
      <c r="U1501" s="977" t="s">
        <v>1821</v>
      </c>
      <c r="V1501" s="634" t="s">
        <v>1821</v>
      </c>
    </row>
    <row r="1502" spans="2:22" outlineLevel="1">
      <c r="B1502" s="612" t="s">
        <v>1380</v>
      </c>
      <c r="C1502" s="612" t="s">
        <v>1429</v>
      </c>
      <c r="D1502" s="612" t="s">
        <v>1834</v>
      </c>
      <c r="E1502" s="612" t="s">
        <v>2047</v>
      </c>
      <c r="F1502" s="612" t="s">
        <v>1659</v>
      </c>
      <c r="G1502" s="612" t="s">
        <v>1671</v>
      </c>
      <c r="H1502" s="612" t="s">
        <v>1669</v>
      </c>
      <c r="I1502" s="612"/>
      <c r="J1502" s="627" t="s">
        <v>1176</v>
      </c>
      <c r="K1502" s="628" t="s">
        <v>2073</v>
      </c>
      <c r="L1502" s="629" t="s">
        <v>4570</v>
      </c>
      <c r="M1502" s="630"/>
      <c r="N1502" s="670"/>
      <c r="O1502" s="629"/>
      <c r="P1502" s="629"/>
      <c r="Q1502" s="629"/>
      <c r="R1502" s="631"/>
      <c r="S1502" s="632" t="s">
        <v>1821</v>
      </c>
      <c r="T1502" s="633" t="s">
        <v>1821</v>
      </c>
      <c r="U1502" s="977" t="s">
        <v>1821</v>
      </c>
      <c r="V1502" s="634" t="s">
        <v>1821</v>
      </c>
    </row>
    <row r="1503" spans="2:22" outlineLevel="1">
      <c r="B1503" s="612" t="s">
        <v>1380</v>
      </c>
      <c r="C1503" s="612" t="s">
        <v>1429</v>
      </c>
      <c r="D1503" s="612" t="s">
        <v>1834</v>
      </c>
      <c r="E1503" s="612" t="s">
        <v>2047</v>
      </c>
      <c r="F1503" s="612" t="s">
        <v>1659</v>
      </c>
      <c r="G1503" s="612" t="s">
        <v>1674</v>
      </c>
      <c r="H1503" s="612"/>
      <c r="I1503" s="612"/>
      <c r="J1503" s="627" t="s">
        <v>1191</v>
      </c>
      <c r="K1503" s="628" t="s">
        <v>2074</v>
      </c>
      <c r="L1503" s="629" t="s">
        <v>4336</v>
      </c>
      <c r="M1503" s="630" t="s">
        <v>1382</v>
      </c>
      <c r="N1503" s="670"/>
      <c r="O1503" s="629"/>
      <c r="P1503" s="629"/>
      <c r="Q1503" s="629"/>
      <c r="R1503" s="631"/>
      <c r="S1503" s="632" t="s">
        <v>1821</v>
      </c>
      <c r="T1503" s="633" t="s">
        <v>1821</v>
      </c>
      <c r="U1503" s="977" t="s">
        <v>1821</v>
      </c>
      <c r="V1503" s="634" t="s">
        <v>1821</v>
      </c>
    </row>
    <row r="1504" spans="2:22" outlineLevel="1">
      <c r="B1504" s="612" t="s">
        <v>1380</v>
      </c>
      <c r="C1504" s="612" t="s">
        <v>1429</v>
      </c>
      <c r="D1504" s="612" t="s">
        <v>1834</v>
      </c>
      <c r="E1504" s="612" t="s">
        <v>2047</v>
      </c>
      <c r="F1504" s="612" t="s">
        <v>1659</v>
      </c>
      <c r="G1504" s="612" t="s">
        <v>1674</v>
      </c>
      <c r="H1504" s="612" t="s">
        <v>1564</v>
      </c>
      <c r="I1504" s="612"/>
      <c r="J1504" s="627" t="s">
        <v>1176</v>
      </c>
      <c r="K1504" s="628" t="s">
        <v>2075</v>
      </c>
      <c r="L1504" s="629" t="s">
        <v>4571</v>
      </c>
      <c r="M1504" s="630"/>
      <c r="N1504" s="670"/>
      <c r="O1504" s="629"/>
      <c r="P1504" s="629"/>
      <c r="Q1504" s="629"/>
      <c r="R1504" s="631"/>
      <c r="S1504" s="632" t="s">
        <v>1821</v>
      </c>
      <c r="T1504" s="633" t="s">
        <v>1821</v>
      </c>
      <c r="U1504" s="977" t="s">
        <v>1821</v>
      </c>
      <c r="V1504" s="634" t="s">
        <v>1821</v>
      </c>
    </row>
    <row r="1505" spans="2:22" outlineLevel="1">
      <c r="B1505" s="612" t="s">
        <v>1380</v>
      </c>
      <c r="C1505" s="612" t="s">
        <v>1429</v>
      </c>
      <c r="D1505" s="612" t="s">
        <v>1834</v>
      </c>
      <c r="E1505" s="612" t="s">
        <v>2047</v>
      </c>
      <c r="F1505" s="612" t="s">
        <v>1677</v>
      </c>
      <c r="G1505" s="612"/>
      <c r="H1505" s="612"/>
      <c r="I1505" s="612"/>
      <c r="J1505" s="627" t="s">
        <v>1191</v>
      </c>
      <c r="K1505" s="628" t="s">
        <v>2076</v>
      </c>
      <c r="L1505" s="629" t="s">
        <v>4177</v>
      </c>
      <c r="M1505" s="630" t="s">
        <v>1382</v>
      </c>
      <c r="N1505" s="670"/>
      <c r="O1505" s="629"/>
      <c r="P1505" s="629"/>
      <c r="Q1505" s="629"/>
      <c r="R1505" s="631"/>
      <c r="S1505" s="632" t="s">
        <v>1821</v>
      </c>
      <c r="T1505" s="633" t="s">
        <v>1821</v>
      </c>
      <c r="U1505" s="977" t="s">
        <v>1821</v>
      </c>
      <c r="V1505" s="634" t="s">
        <v>1821</v>
      </c>
    </row>
    <row r="1506" spans="2:22" outlineLevel="1">
      <c r="B1506" s="612" t="s">
        <v>1380</v>
      </c>
      <c r="C1506" s="612" t="s">
        <v>1429</v>
      </c>
      <c r="D1506" s="612" t="s">
        <v>1834</v>
      </c>
      <c r="E1506" s="612" t="s">
        <v>2047</v>
      </c>
      <c r="F1506" s="612" t="s">
        <v>1677</v>
      </c>
      <c r="G1506" s="612" t="s">
        <v>1679</v>
      </c>
      <c r="H1506" s="612"/>
      <c r="I1506" s="612"/>
      <c r="J1506" s="627" t="s">
        <v>1191</v>
      </c>
      <c r="K1506" s="628" t="s">
        <v>2077</v>
      </c>
      <c r="L1506" s="629" t="s">
        <v>4574</v>
      </c>
      <c r="M1506" s="630"/>
      <c r="N1506" s="670"/>
      <c r="O1506" s="629"/>
      <c r="P1506" s="629"/>
      <c r="Q1506" s="629"/>
      <c r="R1506" s="631"/>
      <c r="S1506" s="632" t="s">
        <v>1821</v>
      </c>
      <c r="T1506" s="633" t="s">
        <v>1821</v>
      </c>
      <c r="U1506" s="977" t="s">
        <v>1821</v>
      </c>
      <c r="V1506" s="634" t="s">
        <v>1821</v>
      </c>
    </row>
    <row r="1507" spans="2:22" outlineLevel="1">
      <c r="B1507" s="612" t="s">
        <v>1380</v>
      </c>
      <c r="C1507" s="612" t="s">
        <v>1429</v>
      </c>
      <c r="D1507" s="612" t="s">
        <v>1834</v>
      </c>
      <c r="E1507" s="612" t="s">
        <v>2047</v>
      </c>
      <c r="F1507" s="612" t="s">
        <v>1677</v>
      </c>
      <c r="G1507" s="612" t="s">
        <v>1681</v>
      </c>
      <c r="H1507" s="612"/>
      <c r="I1507" s="612"/>
      <c r="J1507" s="627" t="s">
        <v>1191</v>
      </c>
      <c r="K1507" s="628" t="s">
        <v>2078</v>
      </c>
      <c r="L1507" s="629" t="s">
        <v>4575</v>
      </c>
      <c r="M1507" s="630"/>
      <c r="N1507" s="670"/>
      <c r="O1507" s="629"/>
      <c r="P1507" s="629"/>
      <c r="Q1507" s="629"/>
      <c r="R1507" s="631"/>
      <c r="S1507" s="632" t="s">
        <v>1821</v>
      </c>
      <c r="T1507" s="633" t="s">
        <v>1821</v>
      </c>
      <c r="U1507" s="977" t="s">
        <v>1821</v>
      </c>
      <c r="V1507" s="634" t="s">
        <v>1821</v>
      </c>
    </row>
    <row r="1508" spans="2:22" outlineLevel="1">
      <c r="B1508" s="612" t="s">
        <v>1380</v>
      </c>
      <c r="C1508" s="612" t="s">
        <v>1429</v>
      </c>
      <c r="D1508" s="612" t="s">
        <v>1834</v>
      </c>
      <c r="E1508" s="612" t="s">
        <v>2047</v>
      </c>
      <c r="F1508" s="612" t="s">
        <v>1677</v>
      </c>
      <c r="G1508" s="612" t="s">
        <v>1683</v>
      </c>
      <c r="H1508" s="612"/>
      <c r="I1508" s="612"/>
      <c r="J1508" s="627" t="s">
        <v>1191</v>
      </c>
      <c r="K1508" s="628" t="s">
        <v>2079</v>
      </c>
      <c r="L1508" s="629" t="s">
        <v>4576</v>
      </c>
      <c r="M1508" s="630"/>
      <c r="N1508" s="670"/>
      <c r="O1508" s="629"/>
      <c r="P1508" s="629"/>
      <c r="Q1508" s="629"/>
      <c r="R1508" s="631"/>
      <c r="S1508" s="632" t="s">
        <v>1821</v>
      </c>
      <c r="T1508" s="633" t="s">
        <v>1821</v>
      </c>
      <c r="U1508" s="977" t="s">
        <v>1821</v>
      </c>
      <c r="V1508" s="634" t="s">
        <v>1821</v>
      </c>
    </row>
    <row r="1509" spans="2:22" outlineLevel="1">
      <c r="B1509" s="612" t="s">
        <v>1380</v>
      </c>
      <c r="C1509" s="612" t="s">
        <v>1429</v>
      </c>
      <c r="D1509" s="612" t="s">
        <v>1834</v>
      </c>
      <c r="E1509" s="612" t="s">
        <v>2047</v>
      </c>
      <c r="F1509" s="612" t="s">
        <v>1677</v>
      </c>
      <c r="G1509" s="612" t="s">
        <v>1685</v>
      </c>
      <c r="H1509" s="612"/>
      <c r="I1509" s="612"/>
      <c r="J1509" s="627" t="s">
        <v>1191</v>
      </c>
      <c r="K1509" s="628" t="s">
        <v>2080</v>
      </c>
      <c r="L1509" s="629" t="s">
        <v>4577</v>
      </c>
      <c r="M1509" s="630"/>
      <c r="N1509" s="670"/>
      <c r="O1509" s="629"/>
      <c r="P1509" s="629"/>
      <c r="Q1509" s="629"/>
      <c r="R1509" s="631"/>
      <c r="S1509" s="632" t="s">
        <v>1821</v>
      </c>
      <c r="T1509" s="633" t="s">
        <v>1821</v>
      </c>
      <c r="U1509" s="977" t="s">
        <v>1821</v>
      </c>
      <c r="V1509" s="634" t="s">
        <v>1821</v>
      </c>
    </row>
    <row r="1510" spans="2:22" outlineLevel="1">
      <c r="B1510" s="612" t="s">
        <v>1380</v>
      </c>
      <c r="C1510" s="612" t="s">
        <v>1429</v>
      </c>
      <c r="D1510" s="612" t="s">
        <v>1834</v>
      </c>
      <c r="E1510" s="612" t="s">
        <v>2047</v>
      </c>
      <c r="F1510" s="612" t="s">
        <v>1677</v>
      </c>
      <c r="G1510" s="612" t="s">
        <v>1687</v>
      </c>
      <c r="H1510" s="612"/>
      <c r="I1510" s="612"/>
      <c r="J1510" s="627" t="s">
        <v>1191</v>
      </c>
      <c r="K1510" s="628" t="s">
        <v>2081</v>
      </c>
      <c r="L1510" s="629" t="s">
        <v>4578</v>
      </c>
      <c r="M1510" s="630"/>
      <c r="N1510" s="670"/>
      <c r="O1510" s="629"/>
      <c r="P1510" s="629"/>
      <c r="Q1510" s="629"/>
      <c r="R1510" s="631"/>
      <c r="S1510" s="632" t="s">
        <v>1821</v>
      </c>
      <c r="T1510" s="633" t="s">
        <v>1821</v>
      </c>
      <c r="U1510" s="977" t="s">
        <v>1821</v>
      </c>
      <c r="V1510" s="634" t="s">
        <v>1821</v>
      </c>
    </row>
    <row r="1511" spans="2:22" outlineLevel="1">
      <c r="B1511" s="612" t="s">
        <v>1380</v>
      </c>
      <c r="C1511" s="612" t="s">
        <v>1429</v>
      </c>
      <c r="D1511" s="612" t="s">
        <v>1834</v>
      </c>
      <c r="E1511" s="612" t="s">
        <v>2047</v>
      </c>
      <c r="F1511" s="612" t="s">
        <v>1677</v>
      </c>
      <c r="G1511" s="612" t="s">
        <v>1689</v>
      </c>
      <c r="H1511" s="612"/>
      <c r="I1511" s="612"/>
      <c r="J1511" s="627" t="s">
        <v>1176</v>
      </c>
      <c r="K1511" s="628" t="s">
        <v>2082</v>
      </c>
      <c r="L1511" s="629" t="s">
        <v>4579</v>
      </c>
      <c r="M1511" s="630" t="s">
        <v>1515</v>
      </c>
      <c r="N1511" s="670"/>
      <c r="O1511" s="629"/>
      <c r="P1511" s="629"/>
      <c r="Q1511" s="629"/>
      <c r="R1511" s="631"/>
      <c r="S1511" s="632" t="s">
        <v>1821</v>
      </c>
      <c r="T1511" s="633" t="s">
        <v>1821</v>
      </c>
      <c r="U1511" s="977" t="s">
        <v>1821</v>
      </c>
      <c r="V1511" s="634" t="s">
        <v>1821</v>
      </c>
    </row>
    <row r="1512" spans="2:22" outlineLevel="1">
      <c r="B1512" s="612" t="s">
        <v>1380</v>
      </c>
      <c r="C1512" s="612" t="s">
        <v>1429</v>
      </c>
      <c r="D1512" s="612" t="s">
        <v>1834</v>
      </c>
      <c r="E1512" s="612" t="s">
        <v>2047</v>
      </c>
      <c r="F1512" s="612" t="s">
        <v>1677</v>
      </c>
      <c r="G1512" s="612" t="s">
        <v>1691</v>
      </c>
      <c r="H1512" s="612"/>
      <c r="I1512" s="612"/>
      <c r="J1512" s="627" t="s">
        <v>1191</v>
      </c>
      <c r="K1512" s="628" t="s">
        <v>2083</v>
      </c>
      <c r="L1512" s="629" t="s">
        <v>4580</v>
      </c>
      <c r="M1512" s="630"/>
      <c r="N1512" s="670"/>
      <c r="O1512" s="629"/>
      <c r="P1512" s="629"/>
      <c r="Q1512" s="629"/>
      <c r="R1512" s="631"/>
      <c r="S1512" s="632" t="s">
        <v>1821</v>
      </c>
      <c r="T1512" s="633" t="s">
        <v>1821</v>
      </c>
      <c r="U1512" s="977" t="s">
        <v>1821</v>
      </c>
      <c r="V1512" s="634" t="s">
        <v>1821</v>
      </c>
    </row>
    <row r="1513" spans="2:22" outlineLevel="1">
      <c r="B1513" s="612" t="s">
        <v>1380</v>
      </c>
      <c r="C1513" s="612" t="s">
        <v>1429</v>
      </c>
      <c r="D1513" s="612" t="s">
        <v>1834</v>
      </c>
      <c r="E1513" s="612" t="s">
        <v>2047</v>
      </c>
      <c r="F1513" s="612" t="s">
        <v>1693</v>
      </c>
      <c r="G1513" s="612"/>
      <c r="H1513" s="612"/>
      <c r="I1513" s="612"/>
      <c r="J1513" s="627" t="s">
        <v>1191</v>
      </c>
      <c r="K1513" s="628" t="s">
        <v>2084</v>
      </c>
      <c r="L1513" s="629" t="s">
        <v>4178</v>
      </c>
      <c r="M1513" s="630" t="s">
        <v>1382</v>
      </c>
      <c r="N1513" s="670"/>
      <c r="O1513" s="629"/>
      <c r="P1513" s="629"/>
      <c r="Q1513" s="629"/>
      <c r="R1513" s="631"/>
      <c r="S1513" s="632" t="s">
        <v>1821</v>
      </c>
      <c r="T1513" s="633" t="s">
        <v>1821</v>
      </c>
      <c r="U1513" s="977" t="s">
        <v>1821</v>
      </c>
      <c r="V1513" s="634" t="s">
        <v>1821</v>
      </c>
    </row>
    <row r="1514" spans="2:22" outlineLevel="1">
      <c r="B1514" s="612" t="s">
        <v>1380</v>
      </c>
      <c r="C1514" s="612" t="s">
        <v>1429</v>
      </c>
      <c r="D1514" s="612" t="s">
        <v>1834</v>
      </c>
      <c r="E1514" s="612" t="s">
        <v>2047</v>
      </c>
      <c r="F1514" s="612" t="s">
        <v>1693</v>
      </c>
      <c r="G1514" s="612" t="s">
        <v>1564</v>
      </c>
      <c r="H1514" s="612"/>
      <c r="I1514" s="612"/>
      <c r="J1514" s="627" t="s">
        <v>1176</v>
      </c>
      <c r="K1514" s="628" t="s">
        <v>2085</v>
      </c>
      <c r="L1514" s="629" t="s">
        <v>4581</v>
      </c>
      <c r="M1514" s="630"/>
      <c r="N1514" s="670"/>
      <c r="O1514" s="629"/>
      <c r="P1514" s="629"/>
      <c r="Q1514" s="629"/>
      <c r="R1514" s="631"/>
      <c r="S1514" s="632" t="s">
        <v>1821</v>
      </c>
      <c r="T1514" s="633" t="s">
        <v>1821</v>
      </c>
      <c r="U1514" s="977" t="s">
        <v>1821</v>
      </c>
      <c r="V1514" s="634" t="s">
        <v>1821</v>
      </c>
    </row>
    <row r="1515" spans="2:22" outlineLevel="1">
      <c r="B1515" s="612" t="s">
        <v>1380</v>
      </c>
      <c r="C1515" s="612" t="s">
        <v>1429</v>
      </c>
      <c r="D1515" s="612" t="s">
        <v>1834</v>
      </c>
      <c r="E1515" s="612" t="s">
        <v>2047</v>
      </c>
      <c r="F1515" s="612" t="s">
        <v>1693</v>
      </c>
      <c r="G1515" s="612" t="s">
        <v>1564</v>
      </c>
      <c r="H1515" s="639" t="s">
        <v>1452</v>
      </c>
      <c r="I1515" s="612"/>
      <c r="J1515" s="627" t="s">
        <v>1176</v>
      </c>
      <c r="K1515" s="628" t="s">
        <v>2086</v>
      </c>
      <c r="L1515" s="629" t="s">
        <v>4582</v>
      </c>
      <c r="M1515" s="630"/>
      <c r="N1515" s="670"/>
      <c r="O1515" s="629"/>
      <c r="P1515" s="629"/>
      <c r="Q1515" s="629"/>
      <c r="R1515" s="631"/>
      <c r="S1515" s="632" t="s">
        <v>1821</v>
      </c>
      <c r="T1515" s="633" t="s">
        <v>1821</v>
      </c>
      <c r="U1515" s="977" t="s">
        <v>1821</v>
      </c>
      <c r="V1515" s="634" t="s">
        <v>1821</v>
      </c>
    </row>
    <row r="1516" spans="2:22" outlineLevel="1">
      <c r="B1516" s="612" t="s">
        <v>1380</v>
      </c>
      <c r="C1516" s="612" t="s">
        <v>1429</v>
      </c>
      <c r="D1516" s="612" t="s">
        <v>1834</v>
      </c>
      <c r="E1516" s="612" t="s">
        <v>2047</v>
      </c>
      <c r="F1516" s="612" t="s">
        <v>1697</v>
      </c>
      <c r="G1516" s="612"/>
      <c r="H1516" s="612"/>
      <c r="I1516" s="612"/>
      <c r="J1516" s="627" t="s">
        <v>1191</v>
      </c>
      <c r="K1516" s="628" t="s">
        <v>2087</v>
      </c>
      <c r="L1516" s="629" t="s">
        <v>4383</v>
      </c>
      <c r="M1516" s="630" t="s">
        <v>1382</v>
      </c>
      <c r="N1516" s="670"/>
      <c r="O1516" s="629"/>
      <c r="P1516" s="629"/>
      <c r="Q1516" s="629"/>
      <c r="R1516" s="631"/>
      <c r="S1516" s="632" t="s">
        <v>1821</v>
      </c>
      <c r="T1516" s="633" t="s">
        <v>1821</v>
      </c>
      <c r="U1516" s="977" t="s">
        <v>1821</v>
      </c>
      <c r="V1516" s="634" t="s">
        <v>1821</v>
      </c>
    </row>
    <row r="1517" spans="2:22" outlineLevel="1">
      <c r="B1517" s="612" t="s">
        <v>1380</v>
      </c>
      <c r="C1517" s="612" t="s">
        <v>1429</v>
      </c>
      <c r="D1517" s="612" t="s">
        <v>1834</v>
      </c>
      <c r="E1517" s="612" t="s">
        <v>2047</v>
      </c>
      <c r="F1517" s="612" t="s">
        <v>1697</v>
      </c>
      <c r="G1517" s="612" t="s">
        <v>1390</v>
      </c>
      <c r="H1517" s="612"/>
      <c r="I1517" s="612"/>
      <c r="J1517" s="627" t="s">
        <v>1176</v>
      </c>
      <c r="K1517" s="628" t="s">
        <v>2088</v>
      </c>
      <c r="L1517" s="629" t="s">
        <v>4583</v>
      </c>
      <c r="M1517" s="630"/>
      <c r="N1517" s="670"/>
      <c r="O1517" s="629"/>
      <c r="P1517" s="629"/>
      <c r="Q1517" s="629"/>
      <c r="R1517" s="631"/>
      <c r="S1517" s="632" t="s">
        <v>1821</v>
      </c>
      <c r="T1517" s="633" t="s">
        <v>1821</v>
      </c>
      <c r="U1517" s="977" t="s">
        <v>1821</v>
      </c>
      <c r="V1517" s="634" t="s">
        <v>1821</v>
      </c>
    </row>
    <row r="1518" spans="2:22" outlineLevel="1">
      <c r="B1518" s="612" t="s">
        <v>1380</v>
      </c>
      <c r="C1518" s="612" t="s">
        <v>1429</v>
      </c>
      <c r="D1518" s="612" t="s">
        <v>1834</v>
      </c>
      <c r="E1518" s="612" t="s">
        <v>2047</v>
      </c>
      <c r="F1518" s="612" t="s">
        <v>1697</v>
      </c>
      <c r="G1518" s="612" t="s">
        <v>1390</v>
      </c>
      <c r="H1518" s="639" t="s">
        <v>1452</v>
      </c>
      <c r="I1518" s="612"/>
      <c r="J1518" s="627" t="s">
        <v>1176</v>
      </c>
      <c r="K1518" s="628" t="s">
        <v>2089</v>
      </c>
      <c r="L1518" s="629" t="s">
        <v>4584</v>
      </c>
      <c r="M1518" s="630" t="s">
        <v>1701</v>
      </c>
      <c r="N1518" s="670"/>
      <c r="O1518" s="629"/>
      <c r="P1518" s="629"/>
      <c r="Q1518" s="629"/>
      <c r="R1518" s="631"/>
      <c r="S1518" s="632" t="s">
        <v>1821</v>
      </c>
      <c r="T1518" s="633" t="s">
        <v>1821</v>
      </c>
      <c r="U1518" s="977" t="s">
        <v>1821</v>
      </c>
      <c r="V1518" s="634" t="s">
        <v>1821</v>
      </c>
    </row>
    <row r="1519" spans="2:22" outlineLevel="1">
      <c r="B1519" s="612" t="s">
        <v>1380</v>
      </c>
      <c r="C1519" s="612" t="s">
        <v>1429</v>
      </c>
      <c r="D1519" s="612" t="s">
        <v>1834</v>
      </c>
      <c r="E1519" s="612" t="s">
        <v>2090</v>
      </c>
      <c r="F1519" s="612"/>
      <c r="G1519" s="612"/>
      <c r="H1519" s="612"/>
      <c r="I1519" s="612"/>
      <c r="J1519" s="627" t="s">
        <v>1191</v>
      </c>
      <c r="K1519" s="628" t="s">
        <v>2091</v>
      </c>
      <c r="L1519" s="629" t="s">
        <v>4384</v>
      </c>
      <c r="M1519" s="630" t="s">
        <v>1382</v>
      </c>
      <c r="N1519" s="1119" t="s">
        <v>8138</v>
      </c>
      <c r="O1519" s="629" t="s">
        <v>1191</v>
      </c>
      <c r="P1519" s="629" t="s">
        <v>41</v>
      </c>
      <c r="Q1519" s="629" t="s">
        <v>1382</v>
      </c>
      <c r="R1519" s="782" t="s">
        <v>7970</v>
      </c>
      <c r="S1519" s="632" t="s">
        <v>7284</v>
      </c>
      <c r="T1519" s="633" t="s">
        <v>1191</v>
      </c>
      <c r="U1519" s="977" t="s">
        <v>1821</v>
      </c>
      <c r="V1519" s="634" t="s">
        <v>8134</v>
      </c>
    </row>
    <row r="1520" spans="2:22" ht="156" outlineLevel="1">
      <c r="B1520" s="612" t="s">
        <v>1380</v>
      </c>
      <c r="C1520" s="612" t="s">
        <v>1429</v>
      </c>
      <c r="D1520" s="612" t="s">
        <v>1834</v>
      </c>
      <c r="E1520" s="612" t="s">
        <v>2090</v>
      </c>
      <c r="F1520" s="612" t="s">
        <v>2092</v>
      </c>
      <c r="G1520" s="612"/>
      <c r="H1520" s="612"/>
      <c r="I1520" s="612"/>
      <c r="J1520" s="627" t="s">
        <v>1176</v>
      </c>
      <c r="K1520" s="628" t="s">
        <v>2093</v>
      </c>
      <c r="L1520" s="629" t="s">
        <v>4315</v>
      </c>
      <c r="M1520" s="630" t="s">
        <v>2094</v>
      </c>
      <c r="N1520" s="670" t="s">
        <v>6404</v>
      </c>
      <c r="O1520" s="629" t="s">
        <v>1176</v>
      </c>
      <c r="P1520" s="635" t="s">
        <v>2853</v>
      </c>
      <c r="Q1520" s="638" t="s">
        <v>5753</v>
      </c>
      <c r="R1520" s="631" t="s">
        <v>5504</v>
      </c>
      <c r="S1520" s="632" t="s">
        <v>7285</v>
      </c>
      <c r="T1520" s="633" t="s">
        <v>1176</v>
      </c>
      <c r="U1520" s="977" t="s">
        <v>1821</v>
      </c>
      <c r="V1520" s="634" t="s">
        <v>8135</v>
      </c>
    </row>
    <row r="1521" spans="2:22" outlineLevel="1">
      <c r="B1521" s="612" t="s">
        <v>1380</v>
      </c>
      <c r="C1521" s="612" t="s">
        <v>1429</v>
      </c>
      <c r="D1521" s="612" t="s">
        <v>1834</v>
      </c>
      <c r="E1521" s="612" t="s">
        <v>2090</v>
      </c>
      <c r="F1521" s="612" t="s">
        <v>6458</v>
      </c>
      <c r="G1521" s="612"/>
      <c r="H1521" s="612"/>
      <c r="I1521" s="612"/>
      <c r="J1521" s="627" t="s">
        <v>1191</v>
      </c>
      <c r="K1521" s="628" t="s">
        <v>6455</v>
      </c>
      <c r="L1521" s="629" t="s">
        <v>6479</v>
      </c>
      <c r="M1521" s="630" t="s">
        <v>1382</v>
      </c>
      <c r="N1521" s="1119" t="s">
        <v>6479</v>
      </c>
      <c r="O1521" s="629" t="s">
        <v>1191</v>
      </c>
      <c r="P1521" s="629" t="s">
        <v>41</v>
      </c>
      <c r="Q1521" s="629" t="s">
        <v>1382</v>
      </c>
      <c r="R1521" s="782" t="s">
        <v>8137</v>
      </c>
      <c r="S1521" s="632" t="s">
        <v>41</v>
      </c>
      <c r="T1521" s="633" t="s">
        <v>1191</v>
      </c>
      <c r="U1521" s="977" t="s">
        <v>1821</v>
      </c>
      <c r="V1521" s="634" t="s">
        <v>1821</v>
      </c>
    </row>
    <row r="1522" spans="2:22" outlineLevel="1">
      <c r="B1522" s="612" t="s">
        <v>1380</v>
      </c>
      <c r="C1522" s="612" t="s">
        <v>1429</v>
      </c>
      <c r="D1522" s="612" t="s">
        <v>1834</v>
      </c>
      <c r="E1522" s="612" t="s">
        <v>2090</v>
      </c>
      <c r="F1522" s="612" t="s">
        <v>6458</v>
      </c>
      <c r="G1522" s="612" t="s">
        <v>1689</v>
      </c>
      <c r="H1522" s="612"/>
      <c r="I1522" s="612"/>
      <c r="J1522" s="627" t="s">
        <v>1191</v>
      </c>
      <c r="K1522" s="628" t="s">
        <v>6456</v>
      </c>
      <c r="L1522" s="629" t="s">
        <v>6480</v>
      </c>
      <c r="M1522" s="630" t="s">
        <v>6459</v>
      </c>
      <c r="N1522" s="670"/>
      <c r="O1522" s="629"/>
      <c r="P1522" s="635"/>
      <c r="Q1522" s="629"/>
      <c r="R1522" s="631"/>
      <c r="S1522" s="632" t="s">
        <v>1821</v>
      </c>
      <c r="T1522" s="633" t="s">
        <v>1821</v>
      </c>
      <c r="U1522" s="977" t="s">
        <v>1821</v>
      </c>
      <c r="V1522" s="634" t="s">
        <v>1821</v>
      </c>
    </row>
    <row r="1523" spans="2:22" ht="24" outlineLevel="1">
      <c r="B1523" s="612" t="s">
        <v>1380</v>
      </c>
      <c r="C1523" s="612" t="s">
        <v>1429</v>
      </c>
      <c r="D1523" s="612" t="s">
        <v>1834</v>
      </c>
      <c r="E1523" s="612" t="s">
        <v>2090</v>
      </c>
      <c r="F1523" s="612" t="s">
        <v>6458</v>
      </c>
      <c r="G1523" s="612" t="s">
        <v>1396</v>
      </c>
      <c r="H1523" s="612"/>
      <c r="I1523" s="612"/>
      <c r="J1523" s="627" t="s">
        <v>1191</v>
      </c>
      <c r="K1523" s="628" t="s">
        <v>6457</v>
      </c>
      <c r="L1523" s="629" t="s">
        <v>6481</v>
      </c>
      <c r="M1523" s="630"/>
      <c r="N1523" s="670" t="s">
        <v>6403</v>
      </c>
      <c r="O1523" s="629" t="s">
        <v>1176</v>
      </c>
      <c r="P1523" s="635" t="s">
        <v>6400</v>
      </c>
      <c r="Q1523" s="629" t="s">
        <v>179</v>
      </c>
      <c r="R1523" s="631" t="s">
        <v>6405</v>
      </c>
      <c r="S1523" s="632" t="s">
        <v>7455</v>
      </c>
      <c r="T1523" s="633" t="s">
        <v>1176</v>
      </c>
      <c r="U1523" s="977" t="s">
        <v>1821</v>
      </c>
      <c r="V1523" s="634" t="s">
        <v>8136</v>
      </c>
    </row>
    <row r="1524" spans="2:22" outlineLevel="1">
      <c r="B1524" s="612" t="s">
        <v>1380</v>
      </c>
      <c r="C1524" s="612" t="s">
        <v>1429</v>
      </c>
      <c r="D1524" s="612" t="s">
        <v>1834</v>
      </c>
      <c r="E1524" s="612" t="s">
        <v>1530</v>
      </c>
      <c r="F1524" s="612"/>
      <c r="G1524" s="612"/>
      <c r="H1524" s="612"/>
      <c r="I1524" s="612"/>
      <c r="J1524" s="627" t="s">
        <v>1191</v>
      </c>
      <c r="K1524" s="628" t="s">
        <v>2095</v>
      </c>
      <c r="L1524" s="629" t="s">
        <v>4385</v>
      </c>
      <c r="M1524" s="630" t="s">
        <v>1382</v>
      </c>
      <c r="N1524" s="670"/>
      <c r="O1524" s="629"/>
      <c r="P1524" s="629"/>
      <c r="Q1524" s="629"/>
      <c r="R1524" s="631"/>
      <c r="S1524" s="632" t="s">
        <v>41</v>
      </c>
      <c r="T1524" s="633" t="s">
        <v>1191</v>
      </c>
      <c r="U1524" s="977" t="s">
        <v>1821</v>
      </c>
      <c r="V1524" s="634" t="s">
        <v>1821</v>
      </c>
    </row>
    <row r="1525" spans="2:22" outlineLevel="1">
      <c r="B1525" s="612" t="s">
        <v>1380</v>
      </c>
      <c r="C1525" s="612" t="s">
        <v>1429</v>
      </c>
      <c r="D1525" s="612" t="s">
        <v>1834</v>
      </c>
      <c r="E1525" s="612" t="s">
        <v>1530</v>
      </c>
      <c r="F1525" s="612" t="s">
        <v>1532</v>
      </c>
      <c r="G1525" s="612"/>
      <c r="H1525" s="612"/>
      <c r="I1525" s="612"/>
      <c r="J1525" s="627" t="s">
        <v>1176</v>
      </c>
      <c r="K1525" s="628" t="s">
        <v>2096</v>
      </c>
      <c r="L1525" s="629" t="s">
        <v>4386</v>
      </c>
      <c r="M1525" s="630"/>
      <c r="N1525" s="670"/>
      <c r="O1525" s="629"/>
      <c r="P1525" s="629"/>
      <c r="Q1525" s="629"/>
      <c r="R1525" s="631"/>
      <c r="S1525" s="632" t="s">
        <v>2096</v>
      </c>
      <c r="T1525" s="633" t="s">
        <v>1176</v>
      </c>
      <c r="U1525" s="977" t="s">
        <v>1821</v>
      </c>
      <c r="V1525" s="634" t="s">
        <v>7520</v>
      </c>
    </row>
    <row r="1526" spans="2:22" outlineLevel="1">
      <c r="B1526" s="612" t="s">
        <v>1380</v>
      </c>
      <c r="C1526" s="612" t="s">
        <v>1429</v>
      </c>
      <c r="D1526" s="612" t="s">
        <v>1834</v>
      </c>
      <c r="E1526" s="612" t="s">
        <v>1530</v>
      </c>
      <c r="F1526" s="612" t="s">
        <v>1535</v>
      </c>
      <c r="G1526" s="612"/>
      <c r="H1526" s="612"/>
      <c r="I1526" s="612"/>
      <c r="J1526" s="627" t="s">
        <v>1191</v>
      </c>
      <c r="K1526" s="628" t="s">
        <v>2097</v>
      </c>
      <c r="L1526" s="629" t="s">
        <v>4585</v>
      </c>
      <c r="M1526" s="630" t="s">
        <v>1382</v>
      </c>
      <c r="N1526" s="670"/>
      <c r="O1526" s="629"/>
      <c r="P1526" s="629"/>
      <c r="Q1526" s="629"/>
      <c r="R1526" s="631"/>
      <c r="S1526" s="632" t="s">
        <v>1821</v>
      </c>
      <c r="T1526" s="633" t="s">
        <v>1821</v>
      </c>
      <c r="U1526" s="977" t="s">
        <v>1821</v>
      </c>
      <c r="V1526" s="634" t="s">
        <v>1821</v>
      </c>
    </row>
    <row r="1527" spans="2:22" outlineLevel="1">
      <c r="B1527" s="612" t="s">
        <v>1380</v>
      </c>
      <c r="C1527" s="612" t="s">
        <v>1429</v>
      </c>
      <c r="D1527" s="612" t="s">
        <v>1834</v>
      </c>
      <c r="E1527" s="612" t="s">
        <v>1530</v>
      </c>
      <c r="F1527" s="612" t="s">
        <v>1535</v>
      </c>
      <c r="G1527" s="612" t="s">
        <v>1537</v>
      </c>
      <c r="H1527" s="612"/>
      <c r="I1527" s="612"/>
      <c r="J1527" s="627" t="s">
        <v>1176</v>
      </c>
      <c r="K1527" s="628" t="s">
        <v>2098</v>
      </c>
      <c r="L1527" s="629" t="s">
        <v>4586</v>
      </c>
      <c r="M1527" s="630"/>
      <c r="N1527" s="670"/>
      <c r="O1527" s="629"/>
      <c r="P1527" s="629"/>
      <c r="Q1527" s="629"/>
      <c r="R1527" s="631"/>
      <c r="S1527" s="632" t="s">
        <v>1821</v>
      </c>
      <c r="T1527" s="633" t="s">
        <v>1821</v>
      </c>
      <c r="U1527" s="977" t="s">
        <v>1821</v>
      </c>
      <c r="V1527" s="634" t="s">
        <v>1821</v>
      </c>
    </row>
    <row r="1528" spans="2:22" outlineLevel="1">
      <c r="B1528" s="612" t="s">
        <v>1380</v>
      </c>
      <c r="C1528" s="612" t="s">
        <v>1429</v>
      </c>
      <c r="D1528" s="612" t="s">
        <v>1834</v>
      </c>
      <c r="E1528" s="612" t="s">
        <v>1530</v>
      </c>
      <c r="F1528" s="612" t="s">
        <v>1535</v>
      </c>
      <c r="G1528" s="612" t="s">
        <v>1537</v>
      </c>
      <c r="H1528" s="639" t="s">
        <v>1402</v>
      </c>
      <c r="I1528" s="612"/>
      <c r="J1528" s="627" t="s">
        <v>1176</v>
      </c>
      <c r="K1528" s="628" t="s">
        <v>2099</v>
      </c>
      <c r="L1528" s="629" t="s">
        <v>5131</v>
      </c>
      <c r="M1528" s="630" t="s">
        <v>1404</v>
      </c>
      <c r="N1528" s="670"/>
      <c r="O1528" s="629"/>
      <c r="P1528" s="629"/>
      <c r="Q1528" s="629"/>
      <c r="R1528" s="631"/>
      <c r="S1528" s="632" t="s">
        <v>1821</v>
      </c>
      <c r="T1528" s="633" t="s">
        <v>1821</v>
      </c>
      <c r="U1528" s="977" t="s">
        <v>1821</v>
      </c>
      <c r="V1528" s="634" t="s">
        <v>1821</v>
      </c>
    </row>
    <row r="1529" spans="2:22" outlineLevel="1">
      <c r="B1529" s="612" t="s">
        <v>1380</v>
      </c>
      <c r="C1529" s="612" t="s">
        <v>1429</v>
      </c>
      <c r="D1529" s="612" t="s">
        <v>1834</v>
      </c>
      <c r="E1529" s="612" t="s">
        <v>1540</v>
      </c>
      <c r="F1529" s="612"/>
      <c r="G1529" s="612"/>
      <c r="H1529" s="612"/>
      <c r="I1529" s="612"/>
      <c r="J1529" s="627" t="s">
        <v>1191</v>
      </c>
      <c r="K1529" s="628" t="s">
        <v>2100</v>
      </c>
      <c r="L1529" s="629" t="s">
        <v>4387</v>
      </c>
      <c r="M1529" s="630" t="s">
        <v>1382</v>
      </c>
      <c r="N1529" s="670"/>
      <c r="O1529" s="629"/>
      <c r="P1529" s="629"/>
      <c r="Q1529" s="629"/>
      <c r="R1529" s="631"/>
      <c r="S1529" s="632" t="s">
        <v>41</v>
      </c>
      <c r="T1529" s="633" t="s">
        <v>1191</v>
      </c>
      <c r="U1529" s="977" t="s">
        <v>1821</v>
      </c>
      <c r="V1529" s="634" t="s">
        <v>1821</v>
      </c>
    </row>
    <row r="1530" spans="2:22" outlineLevel="1">
      <c r="B1530" s="612" t="s">
        <v>1380</v>
      </c>
      <c r="C1530" s="612" t="s">
        <v>1429</v>
      </c>
      <c r="D1530" s="612" t="s">
        <v>1834</v>
      </c>
      <c r="E1530" s="612" t="s">
        <v>1540</v>
      </c>
      <c r="F1530" s="612" t="s">
        <v>1532</v>
      </c>
      <c r="G1530" s="612"/>
      <c r="H1530" s="612"/>
      <c r="I1530" s="612"/>
      <c r="J1530" s="627" t="s">
        <v>1176</v>
      </c>
      <c r="K1530" s="628" t="s">
        <v>2101</v>
      </c>
      <c r="L1530" s="629" t="s">
        <v>4388</v>
      </c>
      <c r="M1530" s="630"/>
      <c r="N1530" s="670"/>
      <c r="O1530" s="629"/>
      <c r="P1530" s="629"/>
      <c r="Q1530" s="629"/>
      <c r="R1530" s="631"/>
      <c r="S1530" s="632" t="s">
        <v>2101</v>
      </c>
      <c r="T1530" s="633" t="s">
        <v>1176</v>
      </c>
      <c r="U1530" s="977" t="s">
        <v>1821</v>
      </c>
      <c r="V1530" s="634" t="s">
        <v>7521</v>
      </c>
    </row>
    <row r="1531" spans="2:22" outlineLevel="1">
      <c r="B1531" s="612" t="s">
        <v>1380</v>
      </c>
      <c r="C1531" s="612" t="s">
        <v>1429</v>
      </c>
      <c r="D1531" s="612" t="s">
        <v>1834</v>
      </c>
      <c r="E1531" s="612" t="s">
        <v>1540</v>
      </c>
      <c r="F1531" s="612" t="s">
        <v>1535</v>
      </c>
      <c r="G1531" s="612"/>
      <c r="H1531" s="612"/>
      <c r="I1531" s="612"/>
      <c r="J1531" s="627" t="s">
        <v>1191</v>
      </c>
      <c r="K1531" s="628" t="s">
        <v>2102</v>
      </c>
      <c r="L1531" s="629" t="s">
        <v>4587</v>
      </c>
      <c r="M1531" s="630" t="s">
        <v>1382</v>
      </c>
      <c r="N1531" s="670"/>
      <c r="O1531" s="629"/>
      <c r="P1531" s="629"/>
      <c r="Q1531" s="629"/>
      <c r="R1531" s="631"/>
      <c r="S1531" s="632" t="s">
        <v>41</v>
      </c>
      <c r="T1531" s="633" t="s">
        <v>1191</v>
      </c>
      <c r="U1531" s="977" t="s">
        <v>1821</v>
      </c>
      <c r="V1531" s="634" t="s">
        <v>8583</v>
      </c>
    </row>
    <row r="1532" spans="2:22" outlineLevel="1">
      <c r="B1532" s="612" t="s">
        <v>1380</v>
      </c>
      <c r="C1532" s="612" t="s">
        <v>1429</v>
      </c>
      <c r="D1532" s="612" t="s">
        <v>1834</v>
      </c>
      <c r="E1532" s="612" t="s">
        <v>1540</v>
      </c>
      <c r="F1532" s="612" t="s">
        <v>1535</v>
      </c>
      <c r="G1532" s="612" t="s">
        <v>1537</v>
      </c>
      <c r="H1532" s="612"/>
      <c r="I1532" s="612"/>
      <c r="J1532" s="627" t="s">
        <v>1176</v>
      </c>
      <c r="K1532" s="628" t="s">
        <v>2103</v>
      </c>
      <c r="L1532" s="629" t="s">
        <v>4588</v>
      </c>
      <c r="M1532" s="630"/>
      <c r="N1532" s="670"/>
      <c r="O1532" s="629"/>
      <c r="P1532" s="629"/>
      <c r="Q1532" s="629"/>
      <c r="R1532" s="631"/>
      <c r="S1532" s="632" t="s">
        <v>8576</v>
      </c>
      <c r="T1532" s="633" t="s">
        <v>1176</v>
      </c>
      <c r="U1532" s="977" t="s">
        <v>1821</v>
      </c>
      <c r="V1532" s="634" t="s">
        <v>8577</v>
      </c>
    </row>
    <row r="1533" spans="2:22" outlineLevel="1">
      <c r="B1533" s="612" t="s">
        <v>1380</v>
      </c>
      <c r="C1533" s="612" t="s">
        <v>1429</v>
      </c>
      <c r="D1533" s="612" t="s">
        <v>1834</v>
      </c>
      <c r="E1533" s="612" t="s">
        <v>1540</v>
      </c>
      <c r="F1533" s="612" t="s">
        <v>1535</v>
      </c>
      <c r="G1533" s="612" t="s">
        <v>1537</v>
      </c>
      <c r="H1533" s="639" t="s">
        <v>1402</v>
      </c>
      <c r="I1533" s="612"/>
      <c r="J1533" s="627" t="s">
        <v>1176</v>
      </c>
      <c r="K1533" s="628" t="s">
        <v>2104</v>
      </c>
      <c r="L1533" s="629" t="s">
        <v>5132</v>
      </c>
      <c r="M1533" s="630" t="s">
        <v>1404</v>
      </c>
      <c r="N1533" s="670"/>
      <c r="O1533" s="629"/>
      <c r="P1533" s="629"/>
      <c r="Q1533" s="629"/>
      <c r="R1533" s="631"/>
      <c r="S1533" s="632" t="s">
        <v>8582</v>
      </c>
      <c r="T1533" s="633" t="s">
        <v>1176</v>
      </c>
      <c r="U1533" s="977" t="s">
        <v>1821</v>
      </c>
      <c r="V1533" s="634" t="s">
        <v>8584</v>
      </c>
    </row>
    <row r="1534" spans="2:22" outlineLevel="1">
      <c r="B1534" s="612" t="s">
        <v>1380</v>
      </c>
      <c r="C1534" s="612" t="s">
        <v>1429</v>
      </c>
      <c r="D1534" s="612" t="s">
        <v>1834</v>
      </c>
      <c r="E1534" s="612" t="s">
        <v>1547</v>
      </c>
      <c r="F1534" s="612"/>
      <c r="G1534" s="612"/>
      <c r="H1534" s="612"/>
      <c r="I1534" s="612"/>
      <c r="J1534" s="627" t="s">
        <v>1191</v>
      </c>
      <c r="K1534" s="628" t="s">
        <v>2105</v>
      </c>
      <c r="L1534" s="629" t="s">
        <v>4389</v>
      </c>
      <c r="M1534" s="630" t="s">
        <v>1382</v>
      </c>
      <c r="N1534" s="670"/>
      <c r="O1534" s="629"/>
      <c r="P1534" s="629"/>
      <c r="Q1534" s="629"/>
      <c r="R1534" s="631"/>
      <c r="S1534" s="632" t="s">
        <v>1821</v>
      </c>
      <c r="T1534" s="633" t="s">
        <v>1821</v>
      </c>
      <c r="U1534" s="977" t="s">
        <v>1821</v>
      </c>
      <c r="V1534" s="634" t="s">
        <v>1821</v>
      </c>
    </row>
    <row r="1535" spans="2:22" outlineLevel="1">
      <c r="B1535" s="612" t="s">
        <v>1380</v>
      </c>
      <c r="C1535" s="612" t="s">
        <v>1429</v>
      </c>
      <c r="D1535" s="612" t="s">
        <v>1834</v>
      </c>
      <c r="E1535" s="612" t="s">
        <v>1547</v>
      </c>
      <c r="F1535" s="612" t="s">
        <v>1532</v>
      </c>
      <c r="G1535" s="612"/>
      <c r="H1535" s="612"/>
      <c r="I1535" s="612"/>
      <c r="J1535" s="627" t="s">
        <v>1176</v>
      </c>
      <c r="K1535" s="628" t="s">
        <v>2106</v>
      </c>
      <c r="L1535" s="629" t="s">
        <v>4392</v>
      </c>
      <c r="M1535" s="630"/>
      <c r="N1535" s="670"/>
      <c r="O1535" s="629"/>
      <c r="P1535" s="629"/>
      <c r="Q1535" s="629"/>
      <c r="R1535" s="631"/>
      <c r="S1535" s="632" t="s">
        <v>1821</v>
      </c>
      <c r="T1535" s="633" t="s">
        <v>1821</v>
      </c>
      <c r="U1535" s="977" t="s">
        <v>1821</v>
      </c>
      <c r="V1535" s="634" t="s">
        <v>1821</v>
      </c>
    </row>
    <row r="1536" spans="2:22" outlineLevel="1">
      <c r="B1536" s="612" t="s">
        <v>1380</v>
      </c>
      <c r="C1536" s="612" t="s">
        <v>1429</v>
      </c>
      <c r="D1536" s="612" t="s">
        <v>1834</v>
      </c>
      <c r="E1536" s="612" t="s">
        <v>1547</v>
      </c>
      <c r="F1536" s="612" t="s">
        <v>1535</v>
      </c>
      <c r="G1536" s="612"/>
      <c r="H1536" s="612"/>
      <c r="I1536" s="612"/>
      <c r="J1536" s="627" t="s">
        <v>1191</v>
      </c>
      <c r="K1536" s="628" t="s">
        <v>2107</v>
      </c>
      <c r="L1536" s="629" t="s">
        <v>4589</v>
      </c>
      <c r="M1536" s="630" t="s">
        <v>1382</v>
      </c>
      <c r="N1536" s="670"/>
      <c r="O1536" s="629"/>
      <c r="P1536" s="629"/>
      <c r="Q1536" s="629"/>
      <c r="R1536" s="631"/>
      <c r="S1536" s="632" t="s">
        <v>1821</v>
      </c>
      <c r="T1536" s="633" t="s">
        <v>1821</v>
      </c>
      <c r="U1536" s="977" t="s">
        <v>1821</v>
      </c>
      <c r="V1536" s="634" t="s">
        <v>1821</v>
      </c>
    </row>
    <row r="1537" spans="2:22" outlineLevel="1">
      <c r="B1537" s="612" t="s">
        <v>1380</v>
      </c>
      <c r="C1537" s="612" t="s">
        <v>1429</v>
      </c>
      <c r="D1537" s="612" t="s">
        <v>1834</v>
      </c>
      <c r="E1537" s="612" t="s">
        <v>1547</v>
      </c>
      <c r="F1537" s="612" t="s">
        <v>1535</v>
      </c>
      <c r="G1537" s="612" t="s">
        <v>1537</v>
      </c>
      <c r="H1537" s="612"/>
      <c r="I1537" s="612"/>
      <c r="J1537" s="627" t="s">
        <v>1176</v>
      </c>
      <c r="K1537" s="628" t="s">
        <v>2108</v>
      </c>
      <c r="L1537" s="629" t="s">
        <v>4590</v>
      </c>
      <c r="M1537" s="630"/>
      <c r="N1537" s="670"/>
      <c r="O1537" s="629"/>
      <c r="P1537" s="629"/>
      <c r="Q1537" s="629"/>
      <c r="R1537" s="631"/>
      <c r="S1537" s="632" t="s">
        <v>1821</v>
      </c>
      <c r="T1537" s="633" t="s">
        <v>1821</v>
      </c>
      <c r="U1537" s="977" t="s">
        <v>1821</v>
      </c>
      <c r="V1537" s="634" t="s">
        <v>1821</v>
      </c>
    </row>
    <row r="1538" spans="2:22" outlineLevel="1">
      <c r="B1538" s="612" t="s">
        <v>1380</v>
      </c>
      <c r="C1538" s="612" t="s">
        <v>1429</v>
      </c>
      <c r="D1538" s="612" t="s">
        <v>1834</v>
      </c>
      <c r="E1538" s="612" t="s">
        <v>1547</v>
      </c>
      <c r="F1538" s="612" t="s">
        <v>1535</v>
      </c>
      <c r="G1538" s="612" t="s">
        <v>1537</v>
      </c>
      <c r="H1538" s="639" t="s">
        <v>1402</v>
      </c>
      <c r="I1538" s="612"/>
      <c r="J1538" s="627" t="s">
        <v>1176</v>
      </c>
      <c r="K1538" s="628" t="s">
        <v>2109</v>
      </c>
      <c r="L1538" s="629" t="s">
        <v>5133</v>
      </c>
      <c r="M1538" s="630" t="s">
        <v>1404</v>
      </c>
      <c r="N1538" s="670"/>
      <c r="O1538" s="629"/>
      <c r="P1538" s="629"/>
      <c r="Q1538" s="629"/>
      <c r="R1538" s="631"/>
      <c r="S1538" s="632" t="s">
        <v>1821</v>
      </c>
      <c r="T1538" s="633" t="s">
        <v>1821</v>
      </c>
      <c r="U1538" s="977" t="s">
        <v>1821</v>
      </c>
      <c r="V1538" s="634" t="s">
        <v>1821</v>
      </c>
    </row>
    <row r="1539" spans="2:22" outlineLevel="1">
      <c r="B1539" s="612" t="s">
        <v>1380</v>
      </c>
      <c r="C1539" s="612" t="s">
        <v>1429</v>
      </c>
      <c r="D1539" s="612" t="s">
        <v>1834</v>
      </c>
      <c r="E1539" s="612" t="s">
        <v>1554</v>
      </c>
      <c r="F1539" s="612"/>
      <c r="G1539" s="612"/>
      <c r="H1539" s="612"/>
      <c r="I1539" s="612"/>
      <c r="J1539" s="627" t="s">
        <v>1191</v>
      </c>
      <c r="K1539" s="628" t="s">
        <v>2110</v>
      </c>
      <c r="L1539" s="629" t="s">
        <v>4390</v>
      </c>
      <c r="M1539" s="630" t="s">
        <v>1382</v>
      </c>
      <c r="N1539" s="670"/>
      <c r="O1539" s="629"/>
      <c r="P1539" s="629"/>
      <c r="Q1539" s="629"/>
      <c r="R1539" s="631"/>
      <c r="S1539" s="632" t="s">
        <v>41</v>
      </c>
      <c r="T1539" s="633" t="s">
        <v>1191</v>
      </c>
      <c r="U1539" s="977" t="s">
        <v>1821</v>
      </c>
      <c r="V1539" s="634" t="s">
        <v>1821</v>
      </c>
    </row>
    <row r="1540" spans="2:22" outlineLevel="1">
      <c r="B1540" s="612" t="s">
        <v>1380</v>
      </c>
      <c r="C1540" s="612" t="s">
        <v>1429</v>
      </c>
      <c r="D1540" s="612" t="s">
        <v>1834</v>
      </c>
      <c r="E1540" s="612" t="s">
        <v>1554</v>
      </c>
      <c r="F1540" s="612" t="s">
        <v>1532</v>
      </c>
      <c r="G1540" s="612"/>
      <c r="H1540" s="612"/>
      <c r="I1540" s="612"/>
      <c r="J1540" s="627" t="s">
        <v>1176</v>
      </c>
      <c r="K1540" s="628" t="s">
        <v>2111</v>
      </c>
      <c r="L1540" s="629" t="s">
        <v>4391</v>
      </c>
      <c r="M1540" s="630"/>
      <c r="N1540" s="670"/>
      <c r="O1540" s="629"/>
      <c r="P1540" s="629"/>
      <c r="Q1540" s="629"/>
      <c r="R1540" s="631"/>
      <c r="S1540" s="632" t="s">
        <v>2111</v>
      </c>
      <c r="T1540" s="633" t="s">
        <v>1176</v>
      </c>
      <c r="U1540" s="977" t="s">
        <v>1821</v>
      </c>
      <c r="V1540" s="634" t="s">
        <v>7456</v>
      </c>
    </row>
    <row r="1541" spans="2:22" outlineLevel="1">
      <c r="B1541" s="612" t="s">
        <v>1380</v>
      </c>
      <c r="C1541" s="612" t="s">
        <v>1429</v>
      </c>
      <c r="D1541" s="612" t="s">
        <v>1834</v>
      </c>
      <c r="E1541" s="612" t="s">
        <v>1554</v>
      </c>
      <c r="F1541" s="612" t="s">
        <v>1576</v>
      </c>
      <c r="G1541" s="612"/>
      <c r="H1541" s="612"/>
      <c r="I1541" s="612"/>
      <c r="J1541" s="627" t="s">
        <v>1191</v>
      </c>
      <c r="K1541" s="628" t="s">
        <v>2112</v>
      </c>
      <c r="L1541" s="629" t="s">
        <v>4316</v>
      </c>
      <c r="M1541" s="630"/>
      <c r="N1541" s="670"/>
      <c r="O1541" s="629"/>
      <c r="P1541" s="629"/>
      <c r="Q1541" s="629"/>
      <c r="R1541" s="631"/>
      <c r="S1541" s="632" t="s">
        <v>7286</v>
      </c>
      <c r="T1541" s="633" t="s">
        <v>1191</v>
      </c>
      <c r="U1541" s="977" t="s">
        <v>1821</v>
      </c>
      <c r="V1541" s="634" t="s">
        <v>7533</v>
      </c>
    </row>
    <row r="1542" spans="2:22" outlineLevel="1">
      <c r="B1542" s="612" t="s">
        <v>1380</v>
      </c>
      <c r="C1542" s="612" t="s">
        <v>1429</v>
      </c>
      <c r="D1542" s="612" t="s">
        <v>1834</v>
      </c>
      <c r="E1542" s="612" t="s">
        <v>1554</v>
      </c>
      <c r="F1542" s="612" t="s">
        <v>1535</v>
      </c>
      <c r="G1542" s="612"/>
      <c r="H1542" s="612"/>
      <c r="I1542" s="612"/>
      <c r="J1542" s="627" t="s">
        <v>1191</v>
      </c>
      <c r="K1542" s="628" t="s">
        <v>2113</v>
      </c>
      <c r="L1542" s="629" t="s">
        <v>4278</v>
      </c>
      <c r="M1542" s="630" t="s">
        <v>1382</v>
      </c>
      <c r="N1542" s="670"/>
      <c r="O1542" s="629"/>
      <c r="P1542" s="629"/>
      <c r="Q1542" s="629"/>
      <c r="R1542" s="631"/>
      <c r="S1542" s="632" t="s">
        <v>41</v>
      </c>
      <c r="T1542" s="633" t="s">
        <v>1191</v>
      </c>
      <c r="U1542" s="977" t="s">
        <v>1821</v>
      </c>
      <c r="V1542" s="634" t="s">
        <v>8586</v>
      </c>
    </row>
    <row r="1543" spans="2:22" outlineLevel="1">
      <c r="B1543" s="612" t="s">
        <v>1380</v>
      </c>
      <c r="C1543" s="612" t="s">
        <v>1429</v>
      </c>
      <c r="D1543" s="612" t="s">
        <v>1834</v>
      </c>
      <c r="E1543" s="612" t="s">
        <v>1554</v>
      </c>
      <c r="F1543" s="612" t="s">
        <v>1535</v>
      </c>
      <c r="G1543" s="612" t="s">
        <v>1537</v>
      </c>
      <c r="H1543" s="612"/>
      <c r="I1543" s="612"/>
      <c r="J1543" s="627" t="s">
        <v>1176</v>
      </c>
      <c r="K1543" s="628" t="s">
        <v>2114</v>
      </c>
      <c r="L1543" s="629" t="s">
        <v>4179</v>
      </c>
      <c r="M1543" s="630"/>
      <c r="N1543" s="670"/>
      <c r="O1543" s="629"/>
      <c r="P1543" s="629"/>
      <c r="Q1543" s="629"/>
      <c r="R1543" s="631"/>
      <c r="S1543" s="632" t="s">
        <v>8580</v>
      </c>
      <c r="T1543" s="633" t="s">
        <v>1176</v>
      </c>
      <c r="U1543" s="977" t="s">
        <v>1821</v>
      </c>
      <c r="V1543" s="634" t="s">
        <v>8581</v>
      </c>
    </row>
    <row r="1544" spans="2:22" outlineLevel="1">
      <c r="B1544" s="612" t="s">
        <v>1380</v>
      </c>
      <c r="C1544" s="612" t="s">
        <v>1429</v>
      </c>
      <c r="D1544" s="612" t="s">
        <v>1834</v>
      </c>
      <c r="E1544" s="612" t="s">
        <v>1554</v>
      </c>
      <c r="F1544" s="612" t="s">
        <v>1535</v>
      </c>
      <c r="G1544" s="612" t="s">
        <v>1537</v>
      </c>
      <c r="H1544" s="639" t="s">
        <v>1402</v>
      </c>
      <c r="I1544" s="612"/>
      <c r="J1544" s="627" t="s">
        <v>1176</v>
      </c>
      <c r="K1544" s="628" t="s">
        <v>2115</v>
      </c>
      <c r="L1544" s="629" t="s">
        <v>5019</v>
      </c>
      <c r="M1544" s="630" t="s">
        <v>1404</v>
      </c>
      <c r="N1544" s="670"/>
      <c r="O1544" s="629"/>
      <c r="P1544" s="629"/>
      <c r="Q1544" s="629"/>
      <c r="R1544" s="631"/>
      <c r="S1544" s="632" t="s">
        <v>8585</v>
      </c>
      <c r="T1544" s="633" t="s">
        <v>1176</v>
      </c>
      <c r="U1544" s="977" t="s">
        <v>1821</v>
      </c>
      <c r="V1544" s="634" t="s">
        <v>8587</v>
      </c>
    </row>
    <row r="1545" spans="2:22" outlineLevel="1">
      <c r="B1545" s="612" t="s">
        <v>1380</v>
      </c>
      <c r="C1545" s="612" t="s">
        <v>1429</v>
      </c>
      <c r="D1545" s="612" t="s">
        <v>1834</v>
      </c>
      <c r="E1545" s="612" t="s">
        <v>1561</v>
      </c>
      <c r="F1545" s="612"/>
      <c r="G1545" s="612"/>
      <c r="H1545" s="612"/>
      <c r="I1545" s="612"/>
      <c r="J1545" s="627" t="s">
        <v>1195</v>
      </c>
      <c r="K1545" s="628" t="s">
        <v>2116</v>
      </c>
      <c r="L1545" s="629" t="s">
        <v>4180</v>
      </c>
      <c r="M1545" s="630" t="s">
        <v>1382</v>
      </c>
      <c r="N1545" s="670"/>
      <c r="O1545" s="629"/>
      <c r="P1545" s="629"/>
      <c r="Q1545" s="629"/>
      <c r="R1545" s="631"/>
      <c r="S1545" s="632" t="s">
        <v>2116</v>
      </c>
      <c r="T1545" s="633" t="s">
        <v>1195</v>
      </c>
      <c r="U1545" s="977" t="s">
        <v>1821</v>
      </c>
      <c r="V1545" s="634" t="s">
        <v>4180</v>
      </c>
    </row>
    <row r="1546" spans="2:22" outlineLevel="1">
      <c r="B1546" s="612" t="s">
        <v>1380</v>
      </c>
      <c r="C1546" s="612" t="s">
        <v>1429</v>
      </c>
      <c r="D1546" s="612" t="s">
        <v>1834</v>
      </c>
      <c r="E1546" s="612" t="s">
        <v>1561</v>
      </c>
      <c r="F1546" s="612" t="s">
        <v>1532</v>
      </c>
      <c r="G1546" s="612"/>
      <c r="H1546" s="612"/>
      <c r="I1546" s="612"/>
      <c r="J1546" s="627" t="s">
        <v>1176</v>
      </c>
      <c r="K1546" s="628" t="s">
        <v>2117</v>
      </c>
      <c r="L1546" s="629" t="s">
        <v>4181</v>
      </c>
      <c r="M1546" s="630"/>
      <c r="N1546" s="670"/>
      <c r="O1546" s="629"/>
      <c r="P1546" s="629"/>
      <c r="Q1546" s="629"/>
      <c r="R1546" s="631"/>
      <c r="S1546" s="632" t="s">
        <v>2117</v>
      </c>
      <c r="T1546" s="633" t="s">
        <v>1176</v>
      </c>
      <c r="U1546" s="977" t="s">
        <v>1821</v>
      </c>
      <c r="V1546" s="634" t="s">
        <v>4181</v>
      </c>
    </row>
    <row r="1547" spans="2:22" outlineLevel="1">
      <c r="B1547" s="612" t="s">
        <v>1380</v>
      </c>
      <c r="C1547" s="612" t="s">
        <v>1429</v>
      </c>
      <c r="D1547" s="612" t="s">
        <v>1834</v>
      </c>
      <c r="E1547" s="612" t="s">
        <v>1561</v>
      </c>
      <c r="F1547" s="612" t="s">
        <v>1564</v>
      </c>
      <c r="G1547" s="612"/>
      <c r="H1547" s="612"/>
      <c r="I1547" s="612"/>
      <c r="J1547" s="627" t="s">
        <v>1191</v>
      </c>
      <c r="K1547" s="628" t="s">
        <v>2118</v>
      </c>
      <c r="L1547" s="629" t="s">
        <v>4102</v>
      </c>
      <c r="M1547" s="630"/>
      <c r="N1547" s="670"/>
      <c r="O1547" s="629"/>
      <c r="P1547" s="629"/>
      <c r="Q1547" s="629"/>
      <c r="R1547" s="631"/>
      <c r="S1547" s="632" t="s">
        <v>2118</v>
      </c>
      <c r="T1547" s="633" t="s">
        <v>1191</v>
      </c>
      <c r="U1547" s="977" t="s">
        <v>1821</v>
      </c>
      <c r="V1547" s="634" t="s">
        <v>4102</v>
      </c>
    </row>
    <row r="1548" spans="2:22" outlineLevel="1">
      <c r="B1548" s="612" t="s">
        <v>1380</v>
      </c>
      <c r="C1548" s="612" t="s">
        <v>1429</v>
      </c>
      <c r="D1548" s="612" t="s">
        <v>1834</v>
      </c>
      <c r="E1548" s="612" t="s">
        <v>1561</v>
      </c>
      <c r="F1548" s="612" t="s">
        <v>1398</v>
      </c>
      <c r="G1548" s="612"/>
      <c r="H1548" s="612"/>
      <c r="I1548" s="612"/>
      <c r="J1548" s="627" t="s">
        <v>1176</v>
      </c>
      <c r="K1548" s="628" t="s">
        <v>2119</v>
      </c>
      <c r="L1548" s="629" t="s">
        <v>4317</v>
      </c>
      <c r="M1548" s="630" t="s">
        <v>2120</v>
      </c>
      <c r="N1548" s="670"/>
      <c r="O1548" s="629"/>
      <c r="P1548" s="629"/>
      <c r="Q1548" s="629"/>
      <c r="R1548" s="631"/>
      <c r="S1548" s="632" t="s">
        <v>41</v>
      </c>
      <c r="T1548" s="633" t="s">
        <v>1176</v>
      </c>
      <c r="U1548" s="977" t="s">
        <v>1821</v>
      </c>
      <c r="V1548" s="634" t="s">
        <v>1821</v>
      </c>
    </row>
    <row r="1549" spans="2:22" outlineLevel="1">
      <c r="B1549" s="612" t="s">
        <v>1380</v>
      </c>
      <c r="C1549" s="612" t="s">
        <v>1429</v>
      </c>
      <c r="D1549" s="612" t="s">
        <v>1834</v>
      </c>
      <c r="E1549" s="612" t="s">
        <v>1561</v>
      </c>
      <c r="F1549" s="612" t="s">
        <v>1396</v>
      </c>
      <c r="G1549" s="612"/>
      <c r="H1549" s="612"/>
      <c r="I1549" s="612"/>
      <c r="J1549" s="627" t="s">
        <v>1191</v>
      </c>
      <c r="K1549" s="628" t="s">
        <v>2121</v>
      </c>
      <c r="L1549" s="629" t="s">
        <v>4182</v>
      </c>
      <c r="M1549" s="630"/>
      <c r="N1549" s="670"/>
      <c r="O1549" s="629"/>
      <c r="P1549" s="629"/>
      <c r="Q1549" s="629"/>
      <c r="R1549" s="631"/>
      <c r="S1549" s="632" t="s">
        <v>2121</v>
      </c>
      <c r="T1549" s="633" t="s">
        <v>1191</v>
      </c>
      <c r="U1549" s="977" t="s">
        <v>1821</v>
      </c>
      <c r="V1549" s="634" t="s">
        <v>4182</v>
      </c>
    </row>
    <row r="1550" spans="2:22" outlineLevel="1">
      <c r="B1550" s="612" t="s">
        <v>1380</v>
      </c>
      <c r="C1550" s="612" t="s">
        <v>1429</v>
      </c>
      <c r="D1550" s="612" t="s">
        <v>1834</v>
      </c>
      <c r="E1550" s="612" t="s">
        <v>1561</v>
      </c>
      <c r="F1550" s="612" t="s">
        <v>1570</v>
      </c>
      <c r="G1550" s="612"/>
      <c r="H1550" s="612"/>
      <c r="I1550" s="612"/>
      <c r="J1550" s="627" t="s">
        <v>1191</v>
      </c>
      <c r="K1550" s="628" t="s">
        <v>2122</v>
      </c>
      <c r="L1550" s="629" t="s">
        <v>4103</v>
      </c>
      <c r="M1550" s="630"/>
      <c r="N1550" s="670"/>
      <c r="O1550" s="629"/>
      <c r="P1550" s="629"/>
      <c r="Q1550" s="629"/>
      <c r="R1550" s="631"/>
      <c r="S1550" s="632" t="s">
        <v>2122</v>
      </c>
      <c r="T1550" s="633" t="s">
        <v>1191</v>
      </c>
      <c r="U1550" s="977" t="s">
        <v>1821</v>
      </c>
      <c r="V1550" s="634" t="s">
        <v>4103</v>
      </c>
    </row>
    <row r="1551" spans="2:22" outlineLevel="1">
      <c r="B1551" s="612" t="s">
        <v>1380</v>
      </c>
      <c r="C1551" s="612" t="s">
        <v>1429</v>
      </c>
      <c r="D1551" s="612" t="s">
        <v>1834</v>
      </c>
      <c r="E1551" s="612" t="s">
        <v>1561</v>
      </c>
      <c r="F1551" s="612" t="s">
        <v>1570</v>
      </c>
      <c r="G1551" s="639" t="s">
        <v>1572</v>
      </c>
      <c r="H1551" s="612"/>
      <c r="I1551" s="612"/>
      <c r="J1551" s="627" t="s">
        <v>1176</v>
      </c>
      <c r="K1551" s="628" t="s">
        <v>2123</v>
      </c>
      <c r="L1551" s="629" t="s">
        <v>4104</v>
      </c>
      <c r="M1551" s="630"/>
      <c r="N1551" s="670"/>
      <c r="O1551" s="629"/>
      <c r="P1551" s="629"/>
      <c r="Q1551" s="629"/>
      <c r="R1551" s="631"/>
      <c r="S1551" s="632" t="s">
        <v>2123</v>
      </c>
      <c r="T1551" s="633" t="s">
        <v>1176</v>
      </c>
      <c r="U1551" s="977" t="s">
        <v>1821</v>
      </c>
      <c r="V1551" s="634" t="s">
        <v>4104</v>
      </c>
    </row>
    <row r="1552" spans="2:22" outlineLevel="1">
      <c r="B1552" s="612" t="s">
        <v>1380</v>
      </c>
      <c r="C1552" s="612" t="s">
        <v>1429</v>
      </c>
      <c r="D1552" s="612" t="s">
        <v>1834</v>
      </c>
      <c r="E1552" s="612" t="s">
        <v>1561</v>
      </c>
      <c r="F1552" s="612" t="s">
        <v>1570</v>
      </c>
      <c r="G1552" s="639" t="s">
        <v>1574</v>
      </c>
      <c r="H1552" s="612"/>
      <c r="I1552" s="612"/>
      <c r="J1552" s="627" t="s">
        <v>1176</v>
      </c>
      <c r="K1552" s="628" t="s">
        <v>2124</v>
      </c>
      <c r="L1552" s="629" t="s">
        <v>4105</v>
      </c>
      <c r="M1552" s="630"/>
      <c r="N1552" s="670"/>
      <c r="O1552" s="629"/>
      <c r="P1552" s="629"/>
      <c r="Q1552" s="629"/>
      <c r="R1552" s="631"/>
      <c r="S1552" s="632" t="s">
        <v>2124</v>
      </c>
      <c r="T1552" s="633" t="s">
        <v>1176</v>
      </c>
      <c r="U1552" s="977" t="s">
        <v>1821</v>
      </c>
      <c r="V1552" s="634" t="s">
        <v>4105</v>
      </c>
    </row>
    <row r="1553" spans="2:22" outlineLevel="1">
      <c r="B1553" s="612" t="s">
        <v>1380</v>
      </c>
      <c r="C1553" s="612" t="s">
        <v>1429</v>
      </c>
      <c r="D1553" s="612" t="s">
        <v>1834</v>
      </c>
      <c r="E1553" s="612" t="s">
        <v>1561</v>
      </c>
      <c r="F1553" s="612" t="s">
        <v>1535</v>
      </c>
      <c r="G1553" s="612"/>
      <c r="H1553" s="612"/>
      <c r="I1553" s="612"/>
      <c r="J1553" s="627" t="s">
        <v>1191</v>
      </c>
      <c r="K1553" s="628" t="s">
        <v>2125</v>
      </c>
      <c r="L1553" s="629" t="s">
        <v>4277</v>
      </c>
      <c r="M1553" s="630" t="s">
        <v>1382</v>
      </c>
      <c r="N1553" s="670"/>
      <c r="O1553" s="629"/>
      <c r="P1553" s="629"/>
      <c r="Q1553" s="629"/>
      <c r="R1553" s="631"/>
      <c r="S1553" s="632" t="s">
        <v>1821</v>
      </c>
      <c r="T1553" s="633" t="s">
        <v>1821</v>
      </c>
      <c r="U1553" s="977" t="s">
        <v>1821</v>
      </c>
      <c r="V1553" s="634" t="s">
        <v>1821</v>
      </c>
    </row>
    <row r="1554" spans="2:22" outlineLevel="1">
      <c r="B1554" s="612" t="s">
        <v>1380</v>
      </c>
      <c r="C1554" s="612" t="s">
        <v>1429</v>
      </c>
      <c r="D1554" s="612" t="s">
        <v>1834</v>
      </c>
      <c r="E1554" s="612" t="s">
        <v>1561</v>
      </c>
      <c r="F1554" s="612" t="s">
        <v>1535</v>
      </c>
      <c r="G1554" s="612" t="s">
        <v>1537</v>
      </c>
      <c r="H1554" s="612"/>
      <c r="I1554" s="612"/>
      <c r="J1554" s="627" t="s">
        <v>1176</v>
      </c>
      <c r="K1554" s="628" t="s">
        <v>2126</v>
      </c>
      <c r="L1554" s="629" t="s">
        <v>4099</v>
      </c>
      <c r="M1554" s="630"/>
      <c r="N1554" s="670"/>
      <c r="O1554" s="629"/>
      <c r="P1554" s="629"/>
      <c r="Q1554" s="629"/>
      <c r="R1554" s="631"/>
      <c r="S1554" s="632" t="s">
        <v>1821</v>
      </c>
      <c r="T1554" s="633" t="s">
        <v>1821</v>
      </c>
      <c r="U1554" s="977" t="s">
        <v>1821</v>
      </c>
      <c r="V1554" s="634" t="s">
        <v>1821</v>
      </c>
    </row>
    <row r="1555" spans="2:22" outlineLevel="1">
      <c r="B1555" s="612" t="s">
        <v>1380</v>
      </c>
      <c r="C1555" s="612" t="s">
        <v>1429</v>
      </c>
      <c r="D1555" s="612" t="s">
        <v>1834</v>
      </c>
      <c r="E1555" s="612" t="s">
        <v>1561</v>
      </c>
      <c r="F1555" s="612" t="s">
        <v>1535</v>
      </c>
      <c r="G1555" s="612" t="s">
        <v>1537</v>
      </c>
      <c r="H1555" s="639" t="s">
        <v>1402</v>
      </c>
      <c r="I1555" s="612"/>
      <c r="J1555" s="627" t="s">
        <v>1176</v>
      </c>
      <c r="K1555" s="628" t="s">
        <v>2127</v>
      </c>
      <c r="L1555" s="629" t="s">
        <v>5134</v>
      </c>
      <c r="M1555" s="630" t="s">
        <v>1404</v>
      </c>
      <c r="N1555" s="670"/>
      <c r="O1555" s="629"/>
      <c r="P1555" s="629"/>
      <c r="Q1555" s="629"/>
      <c r="R1555" s="631"/>
      <c r="S1555" s="632" t="s">
        <v>1821</v>
      </c>
      <c r="T1555" s="633" t="s">
        <v>1821</v>
      </c>
      <c r="U1555" s="977" t="s">
        <v>1821</v>
      </c>
      <c r="V1555" s="634" t="s">
        <v>1821</v>
      </c>
    </row>
    <row r="1556" spans="2:22" outlineLevel="1">
      <c r="B1556" s="612" t="s">
        <v>1380</v>
      </c>
      <c r="C1556" s="612" t="s">
        <v>1429</v>
      </c>
      <c r="D1556" s="612" t="s">
        <v>1834</v>
      </c>
      <c r="E1556" s="612" t="s">
        <v>1561</v>
      </c>
      <c r="F1556" s="612"/>
      <c r="G1556" s="612"/>
      <c r="H1556" s="612"/>
      <c r="I1556" s="612"/>
      <c r="J1556" s="627" t="s">
        <v>1195</v>
      </c>
      <c r="K1556" s="628" t="s">
        <v>2128</v>
      </c>
      <c r="L1556" s="629" t="s">
        <v>4393</v>
      </c>
      <c r="M1556" s="630" t="s">
        <v>1382</v>
      </c>
      <c r="N1556" s="670"/>
      <c r="O1556" s="629"/>
      <c r="P1556" s="629"/>
      <c r="Q1556" s="629"/>
      <c r="R1556" s="631"/>
      <c r="S1556" s="632" t="s">
        <v>41</v>
      </c>
      <c r="T1556" s="633" t="s">
        <v>1195</v>
      </c>
      <c r="U1556" s="977" t="s">
        <v>1821</v>
      </c>
      <c r="V1556" s="634" t="s">
        <v>1821</v>
      </c>
    </row>
    <row r="1557" spans="2:22" outlineLevel="1">
      <c r="B1557" s="612" t="s">
        <v>1380</v>
      </c>
      <c r="C1557" s="612" t="s">
        <v>1429</v>
      </c>
      <c r="D1557" s="612" t="s">
        <v>1834</v>
      </c>
      <c r="E1557" s="612" t="s">
        <v>1561</v>
      </c>
      <c r="F1557" s="612" t="s">
        <v>1532</v>
      </c>
      <c r="G1557" s="612"/>
      <c r="H1557" s="612"/>
      <c r="I1557" s="612"/>
      <c r="J1557" s="627" t="s">
        <v>1176</v>
      </c>
      <c r="K1557" s="628" t="s">
        <v>2129</v>
      </c>
      <c r="L1557" s="629" t="s">
        <v>4394</v>
      </c>
      <c r="M1557" s="630"/>
      <c r="N1557" s="670"/>
      <c r="O1557" s="629"/>
      <c r="P1557" s="629"/>
      <c r="Q1557" s="629"/>
      <c r="R1557" s="631"/>
      <c r="S1557" s="632" t="s">
        <v>2129</v>
      </c>
      <c r="T1557" s="633" t="s">
        <v>1176</v>
      </c>
      <c r="U1557" s="977" t="s">
        <v>1821</v>
      </c>
      <c r="V1557" s="634" t="s">
        <v>7457</v>
      </c>
    </row>
    <row r="1558" spans="2:22" outlineLevel="1">
      <c r="B1558" s="612" t="s">
        <v>1380</v>
      </c>
      <c r="C1558" s="612" t="s">
        <v>1429</v>
      </c>
      <c r="D1558" s="612" t="s">
        <v>1834</v>
      </c>
      <c r="E1558" s="612" t="s">
        <v>1561</v>
      </c>
      <c r="F1558" s="612" t="s">
        <v>1398</v>
      </c>
      <c r="G1558" s="612"/>
      <c r="H1558" s="612"/>
      <c r="I1558" s="612"/>
      <c r="J1558" s="627" t="s">
        <v>1176</v>
      </c>
      <c r="K1558" s="628" t="s">
        <v>2130</v>
      </c>
      <c r="L1558" s="629" t="s">
        <v>4317</v>
      </c>
      <c r="M1558" s="630" t="s">
        <v>2131</v>
      </c>
      <c r="N1558" s="670"/>
      <c r="O1558" s="629"/>
      <c r="P1558" s="629"/>
      <c r="Q1558" s="629"/>
      <c r="R1558" s="631"/>
      <c r="S1558" s="632" t="s">
        <v>41</v>
      </c>
      <c r="T1558" s="633" t="s">
        <v>1176</v>
      </c>
      <c r="U1558" s="977" t="s">
        <v>1821</v>
      </c>
      <c r="V1558" s="634" t="s">
        <v>1821</v>
      </c>
    </row>
    <row r="1559" spans="2:22" outlineLevel="1">
      <c r="B1559" s="612" t="s">
        <v>1380</v>
      </c>
      <c r="C1559" s="612" t="s">
        <v>1429</v>
      </c>
      <c r="D1559" s="612" t="s">
        <v>1834</v>
      </c>
      <c r="E1559" s="612" t="s">
        <v>1561</v>
      </c>
      <c r="F1559" s="612" t="s">
        <v>1535</v>
      </c>
      <c r="G1559" s="612"/>
      <c r="H1559" s="612"/>
      <c r="I1559" s="612"/>
      <c r="J1559" s="627" t="s">
        <v>1191</v>
      </c>
      <c r="K1559" s="628" t="s">
        <v>2132</v>
      </c>
      <c r="L1559" s="629" t="s">
        <v>4277</v>
      </c>
      <c r="M1559" s="630" t="s">
        <v>1382</v>
      </c>
      <c r="N1559" s="670"/>
      <c r="O1559" s="629"/>
      <c r="P1559" s="629"/>
      <c r="Q1559" s="629"/>
      <c r="R1559" s="631"/>
      <c r="S1559" s="632" t="s">
        <v>1821</v>
      </c>
      <c r="T1559" s="633" t="s">
        <v>1821</v>
      </c>
      <c r="U1559" s="977" t="s">
        <v>1821</v>
      </c>
      <c r="V1559" s="634" t="s">
        <v>1821</v>
      </c>
    </row>
    <row r="1560" spans="2:22" outlineLevel="1">
      <c r="B1560" s="612" t="s">
        <v>1380</v>
      </c>
      <c r="C1560" s="612" t="s">
        <v>1429</v>
      </c>
      <c r="D1560" s="612" t="s">
        <v>1834</v>
      </c>
      <c r="E1560" s="612" t="s">
        <v>1561</v>
      </c>
      <c r="F1560" s="612" t="s">
        <v>1535</v>
      </c>
      <c r="G1560" s="612" t="s">
        <v>1537</v>
      </c>
      <c r="H1560" s="612"/>
      <c r="I1560" s="612"/>
      <c r="J1560" s="627" t="s">
        <v>1176</v>
      </c>
      <c r="K1560" s="628" t="s">
        <v>2133</v>
      </c>
      <c r="L1560" s="629" t="s">
        <v>4099</v>
      </c>
      <c r="M1560" s="630"/>
      <c r="N1560" s="670"/>
      <c r="O1560" s="629"/>
      <c r="P1560" s="629"/>
      <c r="Q1560" s="629"/>
      <c r="R1560" s="631"/>
      <c r="S1560" s="632" t="s">
        <v>1821</v>
      </c>
      <c r="T1560" s="633" t="s">
        <v>1821</v>
      </c>
      <c r="U1560" s="977" t="s">
        <v>1821</v>
      </c>
      <c r="V1560" s="634" t="s">
        <v>1821</v>
      </c>
    </row>
    <row r="1561" spans="2:22" outlineLevel="1">
      <c r="B1561" s="612" t="s">
        <v>1380</v>
      </c>
      <c r="C1561" s="612" t="s">
        <v>1429</v>
      </c>
      <c r="D1561" s="612" t="s">
        <v>1834</v>
      </c>
      <c r="E1561" s="612" t="s">
        <v>1561</v>
      </c>
      <c r="F1561" s="612" t="s">
        <v>1535</v>
      </c>
      <c r="G1561" s="612" t="s">
        <v>1537</v>
      </c>
      <c r="H1561" s="639" t="s">
        <v>1402</v>
      </c>
      <c r="I1561" s="612"/>
      <c r="J1561" s="627" t="s">
        <v>1176</v>
      </c>
      <c r="K1561" s="628" t="s">
        <v>2134</v>
      </c>
      <c r="L1561" s="629" t="s">
        <v>5134</v>
      </c>
      <c r="M1561" s="630" t="s">
        <v>1404</v>
      </c>
      <c r="N1561" s="670"/>
      <c r="O1561" s="629"/>
      <c r="P1561" s="629"/>
      <c r="Q1561" s="629"/>
      <c r="R1561" s="631"/>
      <c r="S1561" s="632" t="s">
        <v>1821</v>
      </c>
      <c r="T1561" s="633" t="s">
        <v>1821</v>
      </c>
      <c r="U1561" s="977" t="s">
        <v>1821</v>
      </c>
      <c r="V1561" s="634" t="s">
        <v>1821</v>
      </c>
    </row>
    <row r="1562" spans="2:22" outlineLevel="1">
      <c r="B1562" s="612" t="s">
        <v>1380</v>
      </c>
      <c r="C1562" s="612" t="s">
        <v>1429</v>
      </c>
      <c r="D1562" s="612" t="s">
        <v>1834</v>
      </c>
      <c r="E1562" s="612" t="s">
        <v>1561</v>
      </c>
      <c r="F1562" s="612"/>
      <c r="G1562" s="612"/>
      <c r="H1562" s="612"/>
      <c r="I1562" s="612"/>
      <c r="J1562" s="627" t="s">
        <v>1195</v>
      </c>
      <c r="K1562" s="628" t="s">
        <v>2135</v>
      </c>
      <c r="L1562" s="629" t="s">
        <v>4395</v>
      </c>
      <c r="M1562" s="630" t="s">
        <v>1382</v>
      </c>
      <c r="N1562" s="1119" t="s">
        <v>6730</v>
      </c>
      <c r="O1562" s="629" t="s">
        <v>1191</v>
      </c>
      <c r="P1562" s="629" t="s">
        <v>41</v>
      </c>
      <c r="Q1562" s="629" t="s">
        <v>1382</v>
      </c>
      <c r="R1562" s="782" t="s">
        <v>8545</v>
      </c>
      <c r="S1562" s="632" t="s">
        <v>41</v>
      </c>
      <c r="T1562" s="633" t="s">
        <v>1195</v>
      </c>
      <c r="U1562" s="977" t="s">
        <v>1821</v>
      </c>
      <c r="V1562" s="634" t="s">
        <v>1821</v>
      </c>
    </row>
    <row r="1563" spans="2:22" ht="288" outlineLevel="1">
      <c r="B1563" s="612" t="s">
        <v>1380</v>
      </c>
      <c r="C1563" s="612" t="s">
        <v>1429</v>
      </c>
      <c r="D1563" s="612" t="s">
        <v>1834</v>
      </c>
      <c r="E1563" s="612" t="s">
        <v>1561</v>
      </c>
      <c r="F1563" s="612" t="s">
        <v>1532</v>
      </c>
      <c r="G1563" s="612"/>
      <c r="H1563" s="612"/>
      <c r="I1563" s="612"/>
      <c r="J1563" s="627" t="s">
        <v>1176</v>
      </c>
      <c r="K1563" s="628" t="s">
        <v>2136</v>
      </c>
      <c r="L1563" s="629" t="s">
        <v>4183</v>
      </c>
      <c r="M1563" s="630"/>
      <c r="N1563" s="670" t="s">
        <v>8145</v>
      </c>
      <c r="O1563" s="629" t="s">
        <v>1176</v>
      </c>
      <c r="P1563" s="773" t="s">
        <v>8146</v>
      </c>
      <c r="Q1563" s="638" t="s">
        <v>8148</v>
      </c>
      <c r="R1563" s="631" t="s">
        <v>7076</v>
      </c>
      <c r="S1563" s="632" t="s">
        <v>2136</v>
      </c>
      <c r="T1563" s="633" t="s">
        <v>1176</v>
      </c>
      <c r="U1563" s="977" t="s">
        <v>1821</v>
      </c>
      <c r="V1563" s="634" t="s">
        <v>4183</v>
      </c>
    </row>
    <row r="1564" spans="2:22" outlineLevel="1">
      <c r="B1564" s="612" t="s">
        <v>1380</v>
      </c>
      <c r="C1564" s="612" t="s">
        <v>1429</v>
      </c>
      <c r="D1564" s="612" t="s">
        <v>1834</v>
      </c>
      <c r="E1564" s="612" t="s">
        <v>1561</v>
      </c>
      <c r="F1564" s="612" t="s">
        <v>1398</v>
      </c>
      <c r="G1564" s="612"/>
      <c r="H1564" s="612"/>
      <c r="I1564" s="612"/>
      <c r="J1564" s="627" t="s">
        <v>1176</v>
      </c>
      <c r="K1564" s="628" t="s">
        <v>2137</v>
      </c>
      <c r="L1564" s="629" t="s">
        <v>4317</v>
      </c>
      <c r="M1564" s="630" t="s">
        <v>1824</v>
      </c>
      <c r="N1564" s="670" t="s">
        <v>5674</v>
      </c>
      <c r="O1564" s="629" t="s">
        <v>1176</v>
      </c>
      <c r="P1564" s="629" t="s">
        <v>41</v>
      </c>
      <c r="Q1564" s="629" t="s">
        <v>1824</v>
      </c>
      <c r="R1564" s="641"/>
      <c r="S1564" s="632" t="s">
        <v>41</v>
      </c>
      <c r="T1564" s="633" t="s">
        <v>1176</v>
      </c>
      <c r="U1564" s="977" t="s">
        <v>1821</v>
      </c>
      <c r="V1564" s="634" t="s">
        <v>1821</v>
      </c>
    </row>
    <row r="1565" spans="2:22" outlineLevel="1">
      <c r="B1565" s="612" t="s">
        <v>1380</v>
      </c>
      <c r="C1565" s="612" t="s">
        <v>1429</v>
      </c>
      <c r="D1565" s="612" t="s">
        <v>1834</v>
      </c>
      <c r="E1565" s="612" t="s">
        <v>1561</v>
      </c>
      <c r="F1565" s="612" t="s">
        <v>1576</v>
      </c>
      <c r="G1565" s="612"/>
      <c r="H1565" s="612"/>
      <c r="I1565" s="612"/>
      <c r="J1565" s="627" t="s">
        <v>1191</v>
      </c>
      <c r="K1565" s="628" t="s">
        <v>2138</v>
      </c>
      <c r="L1565" s="629" t="s">
        <v>4087</v>
      </c>
      <c r="M1565" s="630" t="s">
        <v>1825</v>
      </c>
      <c r="N1565" s="670" t="s">
        <v>5673</v>
      </c>
      <c r="O1565" s="629" t="s">
        <v>1176</v>
      </c>
      <c r="P1565" s="629" t="s">
        <v>41</v>
      </c>
      <c r="Q1565" s="629" t="s">
        <v>8147</v>
      </c>
      <c r="R1565" s="641"/>
      <c r="S1565" s="632" t="s">
        <v>2138</v>
      </c>
      <c r="T1565" s="633" t="s">
        <v>1191</v>
      </c>
      <c r="U1565" s="977" t="s">
        <v>1821</v>
      </c>
      <c r="V1565" s="634" t="s">
        <v>7526</v>
      </c>
    </row>
    <row r="1566" spans="2:22" outlineLevel="1">
      <c r="B1566" s="612" t="s">
        <v>1380</v>
      </c>
      <c r="C1566" s="612" t="s">
        <v>1429</v>
      </c>
      <c r="D1566" s="612" t="s">
        <v>1834</v>
      </c>
      <c r="E1566" s="612" t="s">
        <v>1561</v>
      </c>
      <c r="F1566" s="612" t="s">
        <v>1535</v>
      </c>
      <c r="G1566" s="612"/>
      <c r="H1566" s="612"/>
      <c r="I1566" s="612"/>
      <c r="J1566" s="627" t="s">
        <v>1191</v>
      </c>
      <c r="K1566" s="628" t="s">
        <v>2140</v>
      </c>
      <c r="L1566" s="629" t="s">
        <v>4277</v>
      </c>
      <c r="M1566" s="630" t="s">
        <v>1382</v>
      </c>
      <c r="N1566" s="670"/>
      <c r="O1566" s="629"/>
      <c r="P1566" s="629"/>
      <c r="Q1566" s="629"/>
      <c r="R1566" s="631"/>
      <c r="S1566" s="632" t="s">
        <v>1821</v>
      </c>
      <c r="T1566" s="633" t="s">
        <v>1821</v>
      </c>
      <c r="U1566" s="977" t="s">
        <v>1821</v>
      </c>
      <c r="V1566" s="634" t="s">
        <v>1821</v>
      </c>
    </row>
    <row r="1567" spans="2:22" outlineLevel="1">
      <c r="B1567" s="612" t="s">
        <v>1380</v>
      </c>
      <c r="C1567" s="612" t="s">
        <v>1429</v>
      </c>
      <c r="D1567" s="612" t="s">
        <v>1834</v>
      </c>
      <c r="E1567" s="612" t="s">
        <v>1561</v>
      </c>
      <c r="F1567" s="612" t="s">
        <v>1535</v>
      </c>
      <c r="G1567" s="612" t="s">
        <v>1537</v>
      </c>
      <c r="H1567" s="612"/>
      <c r="I1567" s="612"/>
      <c r="J1567" s="627" t="s">
        <v>1176</v>
      </c>
      <c r="K1567" s="628" t="s">
        <v>2141</v>
      </c>
      <c r="L1567" s="629" t="s">
        <v>4099</v>
      </c>
      <c r="M1567" s="630"/>
      <c r="N1567" s="670"/>
      <c r="O1567" s="629"/>
      <c r="P1567" s="629"/>
      <c r="Q1567" s="629"/>
      <c r="R1567" s="631"/>
      <c r="S1567" s="632" t="s">
        <v>1821</v>
      </c>
      <c r="T1567" s="633" t="s">
        <v>1821</v>
      </c>
      <c r="U1567" s="977" t="s">
        <v>1821</v>
      </c>
      <c r="V1567" s="634" t="s">
        <v>1821</v>
      </c>
    </row>
    <row r="1568" spans="2:22" outlineLevel="1">
      <c r="B1568" s="612" t="s">
        <v>1380</v>
      </c>
      <c r="C1568" s="612" t="s">
        <v>1429</v>
      </c>
      <c r="D1568" s="612" t="s">
        <v>1834</v>
      </c>
      <c r="E1568" s="612" t="s">
        <v>1561</v>
      </c>
      <c r="F1568" s="612" t="s">
        <v>1535</v>
      </c>
      <c r="G1568" s="612" t="s">
        <v>1537</v>
      </c>
      <c r="H1568" s="639" t="s">
        <v>1402</v>
      </c>
      <c r="I1568" s="612"/>
      <c r="J1568" s="627" t="s">
        <v>1176</v>
      </c>
      <c r="K1568" s="628" t="s">
        <v>2142</v>
      </c>
      <c r="L1568" s="629" t="s">
        <v>5134</v>
      </c>
      <c r="M1568" s="630" t="s">
        <v>1404</v>
      </c>
      <c r="N1568" s="670"/>
      <c r="O1568" s="629"/>
      <c r="P1568" s="629"/>
      <c r="Q1568" s="629"/>
      <c r="R1568" s="631"/>
      <c r="S1568" s="632" t="s">
        <v>1821</v>
      </c>
      <c r="T1568" s="633" t="s">
        <v>1821</v>
      </c>
      <c r="U1568" s="977" t="s">
        <v>1821</v>
      </c>
      <c r="V1568" s="634" t="s">
        <v>1821</v>
      </c>
    </row>
    <row r="1569" spans="2:22" outlineLevel="1">
      <c r="B1569" s="612" t="s">
        <v>1380</v>
      </c>
      <c r="C1569" s="612" t="s">
        <v>1429</v>
      </c>
      <c r="D1569" s="612" t="s">
        <v>1834</v>
      </c>
      <c r="E1569" s="612" t="s">
        <v>1561</v>
      </c>
      <c r="F1569" s="612"/>
      <c r="G1569" s="612"/>
      <c r="H1569" s="612"/>
      <c r="I1569" s="612"/>
      <c r="J1569" s="627" t="s">
        <v>1195</v>
      </c>
      <c r="K1569" s="628" t="s">
        <v>2135</v>
      </c>
      <c r="L1569" s="629" t="s">
        <v>4395</v>
      </c>
      <c r="M1569" s="630" t="s">
        <v>1382</v>
      </c>
      <c r="N1569" s="1119" t="s">
        <v>8131</v>
      </c>
      <c r="O1569" s="629" t="s">
        <v>1191</v>
      </c>
      <c r="P1569" s="629" t="s">
        <v>41</v>
      </c>
      <c r="Q1569" s="629" t="s">
        <v>1382</v>
      </c>
      <c r="R1569" s="782" t="s">
        <v>8546</v>
      </c>
      <c r="S1569" s="632" t="s">
        <v>41</v>
      </c>
      <c r="T1569" s="633" t="s">
        <v>1195</v>
      </c>
      <c r="U1569" s="977" t="s">
        <v>1821</v>
      </c>
      <c r="V1569" s="634" t="s">
        <v>1821</v>
      </c>
    </row>
    <row r="1570" spans="2:22" ht="36" outlineLevel="1">
      <c r="B1570" s="612" t="s">
        <v>1380</v>
      </c>
      <c r="C1570" s="612" t="s">
        <v>1429</v>
      </c>
      <c r="D1570" s="612" t="s">
        <v>1834</v>
      </c>
      <c r="E1570" s="612" t="s">
        <v>1561</v>
      </c>
      <c r="F1570" s="612" t="s">
        <v>1532</v>
      </c>
      <c r="G1570" s="612"/>
      <c r="H1570" s="612"/>
      <c r="I1570" s="612"/>
      <c r="J1570" s="627" t="s">
        <v>1176</v>
      </c>
      <c r="K1570" s="628" t="s">
        <v>2136</v>
      </c>
      <c r="L1570" s="629" t="s">
        <v>4183</v>
      </c>
      <c r="M1570" s="630"/>
      <c r="N1570" s="670" t="s">
        <v>8414</v>
      </c>
      <c r="O1570" s="629" t="s">
        <v>1176</v>
      </c>
      <c r="P1570" s="635" t="s">
        <v>2792</v>
      </c>
      <c r="Q1570" s="629" t="s">
        <v>106</v>
      </c>
      <c r="R1570" s="631" t="s">
        <v>5481</v>
      </c>
      <c r="S1570" s="632" t="s">
        <v>2136</v>
      </c>
      <c r="T1570" s="633" t="s">
        <v>1176</v>
      </c>
      <c r="U1570" s="977" t="s">
        <v>1821</v>
      </c>
      <c r="V1570" s="634" t="s">
        <v>4183</v>
      </c>
    </row>
    <row r="1571" spans="2:22" outlineLevel="1">
      <c r="B1571" s="612" t="s">
        <v>1380</v>
      </c>
      <c r="C1571" s="612" t="s">
        <v>1429</v>
      </c>
      <c r="D1571" s="612" t="s">
        <v>1834</v>
      </c>
      <c r="E1571" s="612" t="s">
        <v>1561</v>
      </c>
      <c r="F1571" s="612" t="s">
        <v>1398</v>
      </c>
      <c r="G1571" s="612"/>
      <c r="H1571" s="612"/>
      <c r="I1571" s="612"/>
      <c r="J1571" s="627" t="s">
        <v>1176</v>
      </c>
      <c r="K1571" s="628" t="s">
        <v>2137</v>
      </c>
      <c r="L1571" s="629" t="s">
        <v>4317</v>
      </c>
      <c r="M1571" s="630" t="s">
        <v>1824</v>
      </c>
      <c r="N1571" s="670" t="s">
        <v>5674</v>
      </c>
      <c r="O1571" s="629" t="s">
        <v>1176</v>
      </c>
      <c r="P1571" s="629" t="s">
        <v>41</v>
      </c>
      <c r="Q1571" s="629" t="s">
        <v>1824</v>
      </c>
      <c r="R1571" s="641"/>
      <c r="S1571" s="632" t="s">
        <v>41</v>
      </c>
      <c r="T1571" s="633" t="s">
        <v>1176</v>
      </c>
      <c r="U1571" s="977" t="s">
        <v>1821</v>
      </c>
      <c r="V1571" s="634" t="s">
        <v>1821</v>
      </c>
    </row>
    <row r="1572" spans="2:22" outlineLevel="1">
      <c r="B1572" s="612" t="s">
        <v>1380</v>
      </c>
      <c r="C1572" s="612" t="s">
        <v>1429</v>
      </c>
      <c r="D1572" s="612" t="s">
        <v>1834</v>
      </c>
      <c r="E1572" s="612" t="s">
        <v>1561</v>
      </c>
      <c r="F1572" s="612" t="s">
        <v>1576</v>
      </c>
      <c r="G1572" s="612"/>
      <c r="H1572" s="612"/>
      <c r="I1572" s="612"/>
      <c r="J1572" s="627" t="s">
        <v>1191</v>
      </c>
      <c r="K1572" s="628" t="s">
        <v>2138</v>
      </c>
      <c r="L1572" s="629" t="s">
        <v>4087</v>
      </c>
      <c r="M1572" s="630" t="s">
        <v>1825</v>
      </c>
      <c r="N1572" s="670" t="s">
        <v>5673</v>
      </c>
      <c r="O1572" s="629" t="s">
        <v>1176</v>
      </c>
      <c r="P1572" s="629" t="s">
        <v>41</v>
      </c>
      <c r="Q1572" s="629" t="s">
        <v>8132</v>
      </c>
      <c r="R1572" s="641"/>
      <c r="S1572" s="632" t="s">
        <v>2138</v>
      </c>
      <c r="T1572" s="633" t="s">
        <v>1191</v>
      </c>
      <c r="U1572" s="977" t="s">
        <v>1821</v>
      </c>
      <c r="V1572" s="634" t="s">
        <v>7526</v>
      </c>
    </row>
    <row r="1573" spans="2:22" outlineLevel="1">
      <c r="B1573" s="612" t="s">
        <v>1380</v>
      </c>
      <c r="C1573" s="612" t="s">
        <v>1429</v>
      </c>
      <c r="D1573" s="612" t="s">
        <v>1834</v>
      </c>
      <c r="E1573" s="612" t="s">
        <v>1561</v>
      </c>
      <c r="F1573" s="612" t="s">
        <v>1535</v>
      </c>
      <c r="G1573" s="612"/>
      <c r="H1573" s="612"/>
      <c r="I1573" s="612"/>
      <c r="J1573" s="627" t="s">
        <v>1191</v>
      </c>
      <c r="K1573" s="628" t="s">
        <v>2140</v>
      </c>
      <c r="L1573" s="629" t="s">
        <v>4277</v>
      </c>
      <c r="M1573" s="630" t="s">
        <v>1382</v>
      </c>
      <c r="N1573" s="670"/>
      <c r="O1573" s="629"/>
      <c r="P1573" s="629"/>
      <c r="Q1573" s="629"/>
      <c r="R1573" s="631"/>
      <c r="S1573" s="632" t="s">
        <v>1821</v>
      </c>
      <c r="T1573" s="633" t="s">
        <v>1821</v>
      </c>
      <c r="U1573" s="977" t="s">
        <v>1821</v>
      </c>
      <c r="V1573" s="634" t="s">
        <v>1821</v>
      </c>
    </row>
    <row r="1574" spans="2:22" outlineLevel="1">
      <c r="B1574" s="612" t="s">
        <v>1380</v>
      </c>
      <c r="C1574" s="612" t="s">
        <v>1429</v>
      </c>
      <c r="D1574" s="612" t="s">
        <v>1834</v>
      </c>
      <c r="E1574" s="612" t="s">
        <v>1561</v>
      </c>
      <c r="F1574" s="612" t="s">
        <v>1535</v>
      </c>
      <c r="G1574" s="612" t="s">
        <v>1537</v>
      </c>
      <c r="H1574" s="612"/>
      <c r="I1574" s="612"/>
      <c r="J1574" s="627" t="s">
        <v>1176</v>
      </c>
      <c r="K1574" s="628" t="s">
        <v>2141</v>
      </c>
      <c r="L1574" s="629" t="s">
        <v>4099</v>
      </c>
      <c r="M1574" s="630"/>
      <c r="N1574" s="670"/>
      <c r="O1574" s="629"/>
      <c r="P1574" s="629"/>
      <c r="Q1574" s="629"/>
      <c r="R1574" s="631"/>
      <c r="S1574" s="632" t="s">
        <v>1821</v>
      </c>
      <c r="T1574" s="633" t="s">
        <v>1821</v>
      </c>
      <c r="U1574" s="977" t="s">
        <v>1821</v>
      </c>
      <c r="V1574" s="634" t="s">
        <v>1821</v>
      </c>
    </row>
    <row r="1575" spans="2:22" outlineLevel="1">
      <c r="B1575" s="612" t="s">
        <v>1380</v>
      </c>
      <c r="C1575" s="612" t="s">
        <v>1429</v>
      </c>
      <c r="D1575" s="612" t="s">
        <v>1834</v>
      </c>
      <c r="E1575" s="612" t="s">
        <v>1561</v>
      </c>
      <c r="F1575" s="612" t="s">
        <v>1535</v>
      </c>
      <c r="G1575" s="612" t="s">
        <v>1537</v>
      </c>
      <c r="H1575" s="639" t="s">
        <v>1402</v>
      </c>
      <c r="I1575" s="612"/>
      <c r="J1575" s="627" t="s">
        <v>1176</v>
      </c>
      <c r="K1575" s="628" t="s">
        <v>2142</v>
      </c>
      <c r="L1575" s="629" t="s">
        <v>5134</v>
      </c>
      <c r="M1575" s="630" t="s">
        <v>1404</v>
      </c>
      <c r="N1575" s="670"/>
      <c r="O1575" s="629"/>
      <c r="P1575" s="629"/>
      <c r="Q1575" s="629"/>
      <c r="R1575" s="631"/>
      <c r="S1575" s="632" t="s">
        <v>1821</v>
      </c>
      <c r="T1575" s="633" t="s">
        <v>1821</v>
      </c>
      <c r="U1575" s="977" t="s">
        <v>1821</v>
      </c>
      <c r="V1575" s="634" t="s">
        <v>1821</v>
      </c>
    </row>
    <row r="1576" spans="2:22" outlineLevel="1">
      <c r="B1576" s="612" t="s">
        <v>1380</v>
      </c>
      <c r="C1576" s="612" t="s">
        <v>1429</v>
      </c>
      <c r="D1576" s="612" t="s">
        <v>1834</v>
      </c>
      <c r="E1576" s="612" t="s">
        <v>1561</v>
      </c>
      <c r="F1576" s="612"/>
      <c r="G1576" s="612"/>
      <c r="H1576" s="612"/>
      <c r="I1576" s="612"/>
      <c r="J1576" s="627" t="s">
        <v>1195</v>
      </c>
      <c r="K1576" s="628" t="s">
        <v>2135</v>
      </c>
      <c r="L1576" s="629" t="s">
        <v>4395</v>
      </c>
      <c r="M1576" s="630" t="s">
        <v>1382</v>
      </c>
      <c r="N1576" s="1119" t="s">
        <v>8451</v>
      </c>
      <c r="O1576" s="629" t="s">
        <v>1191</v>
      </c>
      <c r="P1576" s="629" t="s">
        <v>41</v>
      </c>
      <c r="Q1576" s="629" t="s">
        <v>1382</v>
      </c>
      <c r="R1576" s="782" t="s">
        <v>8547</v>
      </c>
      <c r="S1576" s="632" t="s">
        <v>41</v>
      </c>
      <c r="T1576" s="633" t="s">
        <v>1195</v>
      </c>
      <c r="U1576" s="977" t="s">
        <v>1821</v>
      </c>
      <c r="V1576" s="634" t="s">
        <v>1821</v>
      </c>
    </row>
    <row r="1577" spans="2:22" outlineLevel="1">
      <c r="B1577" s="612" t="s">
        <v>1380</v>
      </c>
      <c r="C1577" s="612" t="s">
        <v>1429</v>
      </c>
      <c r="D1577" s="612" t="s">
        <v>1834</v>
      </c>
      <c r="E1577" s="612" t="s">
        <v>1561</v>
      </c>
      <c r="F1577" s="612" t="s">
        <v>1532</v>
      </c>
      <c r="G1577" s="612"/>
      <c r="H1577" s="612"/>
      <c r="I1577" s="612"/>
      <c r="J1577" s="627" t="s">
        <v>1176</v>
      </c>
      <c r="K1577" s="628" t="s">
        <v>2136</v>
      </c>
      <c r="L1577" s="629" t="s">
        <v>4183</v>
      </c>
      <c r="M1577" s="630"/>
      <c r="N1577" s="670" t="s">
        <v>8419</v>
      </c>
      <c r="O1577" s="629" t="s">
        <v>1176</v>
      </c>
      <c r="P1577" s="635" t="s">
        <v>8416</v>
      </c>
      <c r="Q1577" s="629" t="s">
        <v>105</v>
      </c>
      <c r="R1577" s="631" t="s">
        <v>8423</v>
      </c>
      <c r="S1577" s="632" t="s">
        <v>2136</v>
      </c>
      <c r="T1577" s="633" t="s">
        <v>1176</v>
      </c>
      <c r="U1577" s="977" t="s">
        <v>1821</v>
      </c>
      <c r="V1577" s="634" t="s">
        <v>4183</v>
      </c>
    </row>
    <row r="1578" spans="2:22" outlineLevel="1">
      <c r="B1578" s="612" t="s">
        <v>1380</v>
      </c>
      <c r="C1578" s="612" t="s">
        <v>1429</v>
      </c>
      <c r="D1578" s="612" t="s">
        <v>1834</v>
      </c>
      <c r="E1578" s="612" t="s">
        <v>1561</v>
      </c>
      <c r="F1578" s="612" t="s">
        <v>1398</v>
      </c>
      <c r="G1578" s="612"/>
      <c r="H1578" s="612"/>
      <c r="I1578" s="612"/>
      <c r="J1578" s="627" t="s">
        <v>1176</v>
      </c>
      <c r="K1578" s="628" t="s">
        <v>2137</v>
      </c>
      <c r="L1578" s="629" t="s">
        <v>4317</v>
      </c>
      <c r="M1578" s="630" t="s">
        <v>1824</v>
      </c>
      <c r="N1578" s="670" t="s">
        <v>5674</v>
      </c>
      <c r="O1578" s="629" t="s">
        <v>1176</v>
      </c>
      <c r="P1578" s="629" t="s">
        <v>41</v>
      </c>
      <c r="Q1578" s="629" t="s">
        <v>1824</v>
      </c>
      <c r="R1578" s="641"/>
      <c r="S1578" s="632" t="s">
        <v>41</v>
      </c>
      <c r="T1578" s="633" t="s">
        <v>1176</v>
      </c>
      <c r="U1578" s="977" t="s">
        <v>1821</v>
      </c>
      <c r="V1578" s="634" t="s">
        <v>1821</v>
      </c>
    </row>
    <row r="1579" spans="2:22" outlineLevel="1">
      <c r="B1579" s="612" t="s">
        <v>1380</v>
      </c>
      <c r="C1579" s="612" t="s">
        <v>1429</v>
      </c>
      <c r="D1579" s="612" t="s">
        <v>1834</v>
      </c>
      <c r="E1579" s="612" t="s">
        <v>1561</v>
      </c>
      <c r="F1579" s="612" t="s">
        <v>1576</v>
      </c>
      <c r="G1579" s="612"/>
      <c r="H1579" s="612"/>
      <c r="I1579" s="612"/>
      <c r="J1579" s="627" t="s">
        <v>1191</v>
      </c>
      <c r="K1579" s="628" t="s">
        <v>2138</v>
      </c>
      <c r="L1579" s="629" t="s">
        <v>4087</v>
      </c>
      <c r="M1579" s="630" t="s">
        <v>1825</v>
      </c>
      <c r="N1579" s="670" t="s">
        <v>5673</v>
      </c>
      <c r="O1579" s="629" t="s">
        <v>1176</v>
      </c>
      <c r="P1579" s="629" t="s">
        <v>41</v>
      </c>
      <c r="Q1579" s="629" t="s">
        <v>8452</v>
      </c>
      <c r="R1579" s="641"/>
      <c r="S1579" s="632" t="s">
        <v>2138</v>
      </c>
      <c r="T1579" s="633" t="s">
        <v>1191</v>
      </c>
      <c r="U1579" s="977" t="s">
        <v>1821</v>
      </c>
      <c r="V1579" s="634" t="s">
        <v>7526</v>
      </c>
    </row>
    <row r="1580" spans="2:22" outlineLevel="1">
      <c r="B1580" s="612" t="s">
        <v>1380</v>
      </c>
      <c r="C1580" s="612" t="s">
        <v>1429</v>
      </c>
      <c r="D1580" s="612" t="s">
        <v>1834</v>
      </c>
      <c r="E1580" s="612" t="s">
        <v>1561</v>
      </c>
      <c r="F1580" s="612" t="s">
        <v>1535</v>
      </c>
      <c r="G1580" s="612"/>
      <c r="H1580" s="612"/>
      <c r="I1580" s="612"/>
      <c r="J1580" s="627" t="s">
        <v>1191</v>
      </c>
      <c r="K1580" s="628" t="s">
        <v>2140</v>
      </c>
      <c r="L1580" s="629" t="s">
        <v>4277</v>
      </c>
      <c r="M1580" s="630" t="s">
        <v>1382</v>
      </c>
      <c r="N1580" s="670"/>
      <c r="O1580" s="629"/>
      <c r="P1580" s="629"/>
      <c r="Q1580" s="629"/>
      <c r="R1580" s="631"/>
      <c r="S1580" s="632" t="s">
        <v>1821</v>
      </c>
      <c r="T1580" s="633" t="s">
        <v>1821</v>
      </c>
      <c r="U1580" s="977" t="s">
        <v>1821</v>
      </c>
      <c r="V1580" s="634" t="s">
        <v>1821</v>
      </c>
    </row>
    <row r="1581" spans="2:22" outlineLevel="1">
      <c r="B1581" s="612" t="s">
        <v>1380</v>
      </c>
      <c r="C1581" s="612" t="s">
        <v>1429</v>
      </c>
      <c r="D1581" s="612" t="s">
        <v>1834</v>
      </c>
      <c r="E1581" s="612" t="s">
        <v>1561</v>
      </c>
      <c r="F1581" s="612" t="s">
        <v>1535</v>
      </c>
      <c r="G1581" s="612" t="s">
        <v>1537</v>
      </c>
      <c r="H1581" s="612"/>
      <c r="I1581" s="612"/>
      <c r="J1581" s="627" t="s">
        <v>1176</v>
      </c>
      <c r="K1581" s="628" t="s">
        <v>2141</v>
      </c>
      <c r="L1581" s="629" t="s">
        <v>4099</v>
      </c>
      <c r="M1581" s="630"/>
      <c r="N1581" s="670"/>
      <c r="O1581" s="629"/>
      <c r="P1581" s="629"/>
      <c r="Q1581" s="629"/>
      <c r="R1581" s="631"/>
      <c r="S1581" s="632" t="s">
        <v>1821</v>
      </c>
      <c r="T1581" s="633" t="s">
        <v>1821</v>
      </c>
      <c r="U1581" s="977" t="s">
        <v>1821</v>
      </c>
      <c r="V1581" s="634" t="s">
        <v>1821</v>
      </c>
    </row>
    <row r="1582" spans="2:22" outlineLevel="1">
      <c r="B1582" s="612" t="s">
        <v>1380</v>
      </c>
      <c r="C1582" s="612" t="s">
        <v>1429</v>
      </c>
      <c r="D1582" s="612" t="s">
        <v>1834</v>
      </c>
      <c r="E1582" s="612" t="s">
        <v>1561</v>
      </c>
      <c r="F1582" s="612" t="s">
        <v>1535</v>
      </c>
      <c r="G1582" s="612" t="s">
        <v>1537</v>
      </c>
      <c r="H1582" s="639" t="s">
        <v>1402</v>
      </c>
      <c r="I1582" s="612"/>
      <c r="J1582" s="627" t="s">
        <v>1176</v>
      </c>
      <c r="K1582" s="628" t="s">
        <v>2142</v>
      </c>
      <c r="L1582" s="629" t="s">
        <v>5134</v>
      </c>
      <c r="M1582" s="630" t="s">
        <v>1404</v>
      </c>
      <c r="N1582" s="670"/>
      <c r="O1582" s="629"/>
      <c r="P1582" s="629"/>
      <c r="Q1582" s="629"/>
      <c r="R1582" s="631"/>
      <c r="S1582" s="632" t="s">
        <v>1821</v>
      </c>
      <c r="T1582" s="633" t="s">
        <v>1821</v>
      </c>
      <c r="U1582" s="977" t="s">
        <v>1821</v>
      </c>
      <c r="V1582" s="634" t="s">
        <v>1821</v>
      </c>
    </row>
    <row r="1583" spans="2:22" outlineLevel="1">
      <c r="B1583" s="612" t="s">
        <v>1380</v>
      </c>
      <c r="C1583" s="612" t="s">
        <v>1429</v>
      </c>
      <c r="D1583" s="612" t="s">
        <v>1834</v>
      </c>
      <c r="E1583" s="612" t="s">
        <v>1561</v>
      </c>
      <c r="F1583" s="612"/>
      <c r="G1583" s="612"/>
      <c r="H1583" s="612"/>
      <c r="I1583" s="612"/>
      <c r="J1583" s="627" t="s">
        <v>1195</v>
      </c>
      <c r="K1583" s="628" t="s">
        <v>2135</v>
      </c>
      <c r="L1583" s="629" t="s">
        <v>4395</v>
      </c>
      <c r="M1583" s="630" t="s">
        <v>1382</v>
      </c>
      <c r="N1583" s="1119" t="s">
        <v>5672</v>
      </c>
      <c r="O1583" s="629" t="s">
        <v>1191</v>
      </c>
      <c r="P1583" s="629" t="s">
        <v>41</v>
      </c>
      <c r="Q1583" s="629" t="s">
        <v>1382</v>
      </c>
      <c r="R1583" s="782" t="s">
        <v>8548</v>
      </c>
      <c r="S1583" s="632" t="s">
        <v>41</v>
      </c>
      <c r="T1583" s="633" t="s">
        <v>1195</v>
      </c>
      <c r="U1583" s="977" t="s">
        <v>1821</v>
      </c>
      <c r="V1583" s="634" t="s">
        <v>1821</v>
      </c>
    </row>
    <row r="1584" spans="2:22" outlineLevel="1">
      <c r="B1584" s="612" t="s">
        <v>1380</v>
      </c>
      <c r="C1584" s="612" t="s">
        <v>1429</v>
      </c>
      <c r="D1584" s="612" t="s">
        <v>1834</v>
      </c>
      <c r="E1584" s="612" t="s">
        <v>1561</v>
      </c>
      <c r="F1584" s="612" t="s">
        <v>1532</v>
      </c>
      <c r="G1584" s="612"/>
      <c r="H1584" s="612"/>
      <c r="I1584" s="612"/>
      <c r="J1584" s="627" t="s">
        <v>1176</v>
      </c>
      <c r="K1584" s="628" t="s">
        <v>2136</v>
      </c>
      <c r="L1584" s="629" t="s">
        <v>4183</v>
      </c>
      <c r="M1584" s="630"/>
      <c r="N1584" s="670" t="s">
        <v>3671</v>
      </c>
      <c r="O1584" s="629" t="s">
        <v>1176</v>
      </c>
      <c r="P1584" s="635" t="s">
        <v>2768</v>
      </c>
      <c r="Q1584" s="629" t="s">
        <v>105</v>
      </c>
      <c r="R1584" s="631" t="s">
        <v>5474</v>
      </c>
      <c r="S1584" s="632" t="s">
        <v>2136</v>
      </c>
      <c r="T1584" s="633" t="s">
        <v>1176</v>
      </c>
      <c r="U1584" s="977" t="s">
        <v>1821</v>
      </c>
      <c r="V1584" s="634" t="s">
        <v>4183</v>
      </c>
    </row>
    <row r="1585" spans="2:22" outlineLevel="1">
      <c r="B1585" s="612" t="s">
        <v>1380</v>
      </c>
      <c r="C1585" s="612" t="s">
        <v>1429</v>
      </c>
      <c r="D1585" s="612" t="s">
        <v>1834</v>
      </c>
      <c r="E1585" s="612" t="s">
        <v>1561</v>
      </c>
      <c r="F1585" s="612" t="s">
        <v>1398</v>
      </c>
      <c r="G1585" s="612"/>
      <c r="H1585" s="612"/>
      <c r="I1585" s="612"/>
      <c r="J1585" s="627" t="s">
        <v>1176</v>
      </c>
      <c r="K1585" s="628" t="s">
        <v>2137</v>
      </c>
      <c r="L1585" s="629" t="s">
        <v>4317</v>
      </c>
      <c r="M1585" s="630" t="s">
        <v>1824</v>
      </c>
      <c r="N1585" s="670" t="s">
        <v>5674</v>
      </c>
      <c r="O1585" s="629" t="s">
        <v>1176</v>
      </c>
      <c r="P1585" s="629" t="s">
        <v>41</v>
      </c>
      <c r="Q1585" s="629" t="s">
        <v>1824</v>
      </c>
      <c r="R1585" s="641"/>
      <c r="S1585" s="632" t="s">
        <v>41</v>
      </c>
      <c r="T1585" s="633" t="s">
        <v>1176</v>
      </c>
      <c r="U1585" s="977" t="s">
        <v>1821</v>
      </c>
      <c r="V1585" s="634" t="s">
        <v>1821</v>
      </c>
    </row>
    <row r="1586" spans="2:22" outlineLevel="1">
      <c r="B1586" s="612" t="s">
        <v>1380</v>
      </c>
      <c r="C1586" s="612" t="s">
        <v>1429</v>
      </c>
      <c r="D1586" s="612" t="s">
        <v>1834</v>
      </c>
      <c r="E1586" s="612" t="s">
        <v>1561</v>
      </c>
      <c r="F1586" s="612" t="s">
        <v>1576</v>
      </c>
      <c r="G1586" s="612"/>
      <c r="H1586" s="612"/>
      <c r="I1586" s="612"/>
      <c r="J1586" s="627" t="s">
        <v>1191</v>
      </c>
      <c r="K1586" s="628" t="s">
        <v>2138</v>
      </c>
      <c r="L1586" s="629" t="s">
        <v>4087</v>
      </c>
      <c r="M1586" s="630" t="s">
        <v>1825</v>
      </c>
      <c r="N1586" s="670" t="s">
        <v>5673</v>
      </c>
      <c r="O1586" s="629" t="s">
        <v>1176</v>
      </c>
      <c r="P1586" s="629" t="s">
        <v>41</v>
      </c>
      <c r="Q1586" s="629" t="s">
        <v>2139</v>
      </c>
      <c r="R1586" s="641"/>
      <c r="S1586" s="632" t="s">
        <v>2138</v>
      </c>
      <c r="T1586" s="633" t="s">
        <v>1191</v>
      </c>
      <c r="U1586" s="977" t="s">
        <v>1821</v>
      </c>
      <c r="V1586" s="634" t="s">
        <v>7526</v>
      </c>
    </row>
    <row r="1587" spans="2:22" outlineLevel="1">
      <c r="B1587" s="612" t="s">
        <v>1380</v>
      </c>
      <c r="C1587" s="612" t="s">
        <v>1429</v>
      </c>
      <c r="D1587" s="612" t="s">
        <v>1834</v>
      </c>
      <c r="E1587" s="612" t="s">
        <v>1561</v>
      </c>
      <c r="F1587" s="612" t="s">
        <v>1535</v>
      </c>
      <c r="G1587" s="612"/>
      <c r="H1587" s="612"/>
      <c r="I1587" s="612"/>
      <c r="J1587" s="627" t="s">
        <v>1191</v>
      </c>
      <c r="K1587" s="628" t="s">
        <v>2140</v>
      </c>
      <c r="L1587" s="629" t="s">
        <v>4277</v>
      </c>
      <c r="M1587" s="630" t="s">
        <v>1382</v>
      </c>
      <c r="N1587" s="670"/>
      <c r="O1587" s="629"/>
      <c r="P1587" s="629"/>
      <c r="Q1587" s="629"/>
      <c r="R1587" s="631"/>
      <c r="S1587" s="632" t="s">
        <v>1821</v>
      </c>
      <c r="T1587" s="633" t="s">
        <v>1821</v>
      </c>
      <c r="U1587" s="977" t="s">
        <v>1821</v>
      </c>
      <c r="V1587" s="634" t="s">
        <v>1821</v>
      </c>
    </row>
    <row r="1588" spans="2:22" outlineLevel="1">
      <c r="B1588" s="612" t="s">
        <v>1380</v>
      </c>
      <c r="C1588" s="612" t="s">
        <v>1429</v>
      </c>
      <c r="D1588" s="612" t="s">
        <v>1834</v>
      </c>
      <c r="E1588" s="612" t="s">
        <v>1561</v>
      </c>
      <c r="F1588" s="612" t="s">
        <v>1535</v>
      </c>
      <c r="G1588" s="612" t="s">
        <v>1537</v>
      </c>
      <c r="H1588" s="612"/>
      <c r="I1588" s="612"/>
      <c r="J1588" s="627" t="s">
        <v>1176</v>
      </c>
      <c r="K1588" s="628" t="s">
        <v>2141</v>
      </c>
      <c r="L1588" s="629" t="s">
        <v>4099</v>
      </c>
      <c r="M1588" s="630"/>
      <c r="N1588" s="670"/>
      <c r="O1588" s="629"/>
      <c r="P1588" s="629"/>
      <c r="Q1588" s="629"/>
      <c r="R1588" s="631"/>
      <c r="S1588" s="632" t="s">
        <v>1821</v>
      </c>
      <c r="T1588" s="633" t="s">
        <v>1821</v>
      </c>
      <c r="U1588" s="977" t="s">
        <v>1821</v>
      </c>
      <c r="V1588" s="634" t="s">
        <v>1821</v>
      </c>
    </row>
    <row r="1589" spans="2:22" outlineLevel="1">
      <c r="B1589" s="612" t="s">
        <v>1380</v>
      </c>
      <c r="C1589" s="612" t="s">
        <v>1429</v>
      </c>
      <c r="D1589" s="612" t="s">
        <v>1834</v>
      </c>
      <c r="E1589" s="612" t="s">
        <v>1561</v>
      </c>
      <c r="F1589" s="612" t="s">
        <v>1535</v>
      </c>
      <c r="G1589" s="612" t="s">
        <v>1537</v>
      </c>
      <c r="H1589" s="639" t="s">
        <v>1402</v>
      </c>
      <c r="I1589" s="612"/>
      <c r="J1589" s="627" t="s">
        <v>1176</v>
      </c>
      <c r="K1589" s="628" t="s">
        <v>2142</v>
      </c>
      <c r="L1589" s="629" t="s">
        <v>5134</v>
      </c>
      <c r="M1589" s="630" t="s">
        <v>1404</v>
      </c>
      <c r="N1589" s="670"/>
      <c r="O1589" s="629"/>
      <c r="P1589" s="629"/>
      <c r="Q1589" s="629"/>
      <c r="R1589" s="631"/>
      <c r="S1589" s="632" t="s">
        <v>1821</v>
      </c>
      <c r="T1589" s="633" t="s">
        <v>1821</v>
      </c>
      <c r="U1589" s="977" t="s">
        <v>1821</v>
      </c>
      <c r="V1589" s="634" t="s">
        <v>1821</v>
      </c>
    </row>
    <row r="1590" spans="2:22" outlineLevel="1">
      <c r="B1590" s="612" t="s">
        <v>1380</v>
      </c>
      <c r="C1590" s="612" t="s">
        <v>1429</v>
      </c>
      <c r="D1590" s="612" t="s">
        <v>1834</v>
      </c>
      <c r="E1590" s="612" t="s">
        <v>1561</v>
      </c>
      <c r="F1590" s="612"/>
      <c r="G1590" s="612"/>
      <c r="H1590" s="612"/>
      <c r="I1590" s="612"/>
      <c r="J1590" s="627" t="s">
        <v>1195</v>
      </c>
      <c r="K1590" s="628" t="s">
        <v>2135</v>
      </c>
      <c r="L1590" s="629" t="s">
        <v>4395</v>
      </c>
      <c r="M1590" s="630" t="s">
        <v>1382</v>
      </c>
      <c r="N1590" s="1119" t="s">
        <v>5619</v>
      </c>
      <c r="O1590" s="629" t="s">
        <v>1191</v>
      </c>
      <c r="P1590" s="629" t="s">
        <v>41</v>
      </c>
      <c r="Q1590" s="629" t="s">
        <v>1382</v>
      </c>
      <c r="R1590" s="782" t="s">
        <v>8549</v>
      </c>
      <c r="S1590" s="632" t="s">
        <v>41</v>
      </c>
      <c r="T1590" s="633" t="s">
        <v>1195</v>
      </c>
      <c r="U1590" s="977" t="s">
        <v>1821</v>
      </c>
      <c r="V1590" s="634" t="s">
        <v>1821</v>
      </c>
    </row>
    <row r="1591" spans="2:22" ht="48" outlineLevel="1">
      <c r="B1591" s="612" t="s">
        <v>1380</v>
      </c>
      <c r="C1591" s="612" t="s">
        <v>1429</v>
      </c>
      <c r="D1591" s="612" t="s">
        <v>1834</v>
      </c>
      <c r="E1591" s="612" t="s">
        <v>1561</v>
      </c>
      <c r="F1591" s="612" t="s">
        <v>1532</v>
      </c>
      <c r="G1591" s="612"/>
      <c r="H1591" s="612"/>
      <c r="I1591" s="612"/>
      <c r="J1591" s="627" t="s">
        <v>1176</v>
      </c>
      <c r="K1591" s="628" t="s">
        <v>2136</v>
      </c>
      <c r="L1591" s="629" t="s">
        <v>4183</v>
      </c>
      <c r="M1591" s="630"/>
      <c r="N1591" s="670" t="s">
        <v>3824</v>
      </c>
      <c r="O1591" s="629" t="s">
        <v>1176</v>
      </c>
      <c r="P1591" s="635" t="s">
        <v>2802</v>
      </c>
      <c r="Q1591" s="629" t="s">
        <v>105</v>
      </c>
      <c r="R1591" s="631" t="s">
        <v>6051</v>
      </c>
      <c r="S1591" s="632" t="s">
        <v>2136</v>
      </c>
      <c r="T1591" s="633" t="s">
        <v>1176</v>
      </c>
      <c r="U1591" s="977" t="s">
        <v>1821</v>
      </c>
      <c r="V1591" s="634" t="s">
        <v>4183</v>
      </c>
    </row>
    <row r="1592" spans="2:22" outlineLevel="1">
      <c r="B1592" s="612" t="s">
        <v>1380</v>
      </c>
      <c r="C1592" s="612" t="s">
        <v>1429</v>
      </c>
      <c r="D1592" s="612" t="s">
        <v>1834</v>
      </c>
      <c r="E1592" s="612" t="s">
        <v>1561</v>
      </c>
      <c r="F1592" s="612" t="s">
        <v>1398</v>
      </c>
      <c r="G1592" s="612"/>
      <c r="H1592" s="612"/>
      <c r="I1592" s="612"/>
      <c r="J1592" s="627" t="s">
        <v>1176</v>
      </c>
      <c r="K1592" s="628" t="s">
        <v>2137</v>
      </c>
      <c r="L1592" s="629" t="s">
        <v>4317</v>
      </c>
      <c r="M1592" s="630" t="s">
        <v>1824</v>
      </c>
      <c r="N1592" s="670" t="s">
        <v>5674</v>
      </c>
      <c r="O1592" s="629" t="s">
        <v>1176</v>
      </c>
      <c r="P1592" s="629" t="s">
        <v>41</v>
      </c>
      <c r="Q1592" s="629" t="s">
        <v>1824</v>
      </c>
      <c r="R1592" s="641"/>
      <c r="S1592" s="632" t="s">
        <v>41</v>
      </c>
      <c r="T1592" s="633" t="s">
        <v>1176</v>
      </c>
      <c r="U1592" s="977" t="s">
        <v>1821</v>
      </c>
      <c r="V1592" s="634" t="s">
        <v>1821</v>
      </c>
    </row>
    <row r="1593" spans="2:22" outlineLevel="1">
      <c r="B1593" s="612" t="s">
        <v>1380</v>
      </c>
      <c r="C1593" s="612" t="s">
        <v>1429</v>
      </c>
      <c r="D1593" s="612" t="s">
        <v>1834</v>
      </c>
      <c r="E1593" s="612" t="s">
        <v>1561</v>
      </c>
      <c r="F1593" s="612" t="s">
        <v>1576</v>
      </c>
      <c r="G1593" s="612"/>
      <c r="H1593" s="612"/>
      <c r="I1593" s="612"/>
      <c r="J1593" s="627" t="s">
        <v>1191</v>
      </c>
      <c r="K1593" s="628" t="s">
        <v>2138</v>
      </c>
      <c r="L1593" s="629" t="s">
        <v>4087</v>
      </c>
      <c r="M1593" s="630" t="s">
        <v>1825</v>
      </c>
      <c r="N1593" s="670" t="s">
        <v>5673</v>
      </c>
      <c r="O1593" s="629" t="s">
        <v>1176</v>
      </c>
      <c r="P1593" s="629" t="s">
        <v>41</v>
      </c>
      <c r="Q1593" s="629" t="s">
        <v>8294</v>
      </c>
      <c r="R1593" s="641"/>
      <c r="S1593" s="632" t="s">
        <v>2138</v>
      </c>
      <c r="T1593" s="633" t="s">
        <v>1191</v>
      </c>
      <c r="U1593" s="977" t="s">
        <v>1821</v>
      </c>
      <c r="V1593" s="634" t="s">
        <v>7526</v>
      </c>
    </row>
    <row r="1594" spans="2:22" outlineLevel="1">
      <c r="B1594" s="612" t="s">
        <v>1380</v>
      </c>
      <c r="C1594" s="612" t="s">
        <v>1429</v>
      </c>
      <c r="D1594" s="612" t="s">
        <v>1834</v>
      </c>
      <c r="E1594" s="612" t="s">
        <v>1561</v>
      </c>
      <c r="F1594" s="612" t="s">
        <v>1535</v>
      </c>
      <c r="G1594" s="612"/>
      <c r="H1594" s="612"/>
      <c r="I1594" s="612"/>
      <c r="J1594" s="627" t="s">
        <v>1191</v>
      </c>
      <c r="K1594" s="628" t="s">
        <v>2140</v>
      </c>
      <c r="L1594" s="629" t="s">
        <v>4277</v>
      </c>
      <c r="M1594" s="630" t="s">
        <v>1382</v>
      </c>
      <c r="N1594" s="670"/>
      <c r="O1594" s="629"/>
      <c r="P1594" s="629"/>
      <c r="Q1594" s="629"/>
      <c r="R1594" s="631"/>
      <c r="S1594" s="632" t="s">
        <v>1821</v>
      </c>
      <c r="T1594" s="633" t="s">
        <v>1821</v>
      </c>
      <c r="U1594" s="977" t="s">
        <v>1821</v>
      </c>
      <c r="V1594" s="634" t="s">
        <v>1821</v>
      </c>
    </row>
    <row r="1595" spans="2:22" outlineLevel="1">
      <c r="B1595" s="612" t="s">
        <v>1380</v>
      </c>
      <c r="C1595" s="612" t="s">
        <v>1429</v>
      </c>
      <c r="D1595" s="612" t="s">
        <v>1834</v>
      </c>
      <c r="E1595" s="612" t="s">
        <v>1561</v>
      </c>
      <c r="F1595" s="612" t="s">
        <v>1535</v>
      </c>
      <c r="G1595" s="612" t="s">
        <v>1537</v>
      </c>
      <c r="H1595" s="612"/>
      <c r="I1595" s="612"/>
      <c r="J1595" s="627" t="s">
        <v>1176</v>
      </c>
      <c r="K1595" s="628" t="s">
        <v>2141</v>
      </c>
      <c r="L1595" s="629" t="s">
        <v>4099</v>
      </c>
      <c r="M1595" s="630"/>
      <c r="N1595" s="670"/>
      <c r="O1595" s="629"/>
      <c r="P1595" s="629"/>
      <c r="Q1595" s="629"/>
      <c r="R1595" s="631"/>
      <c r="S1595" s="632" t="s">
        <v>1821</v>
      </c>
      <c r="T1595" s="633" t="s">
        <v>1821</v>
      </c>
      <c r="U1595" s="977" t="s">
        <v>1821</v>
      </c>
      <c r="V1595" s="634" t="s">
        <v>1821</v>
      </c>
    </row>
    <row r="1596" spans="2:22" outlineLevel="1">
      <c r="B1596" s="612" t="s">
        <v>1380</v>
      </c>
      <c r="C1596" s="612" t="s">
        <v>1429</v>
      </c>
      <c r="D1596" s="612" t="s">
        <v>1834</v>
      </c>
      <c r="E1596" s="612" t="s">
        <v>1561</v>
      </c>
      <c r="F1596" s="612" t="s">
        <v>1535</v>
      </c>
      <c r="G1596" s="612" t="s">
        <v>1537</v>
      </c>
      <c r="H1596" s="639" t="s">
        <v>1402</v>
      </c>
      <c r="I1596" s="612"/>
      <c r="J1596" s="627" t="s">
        <v>1176</v>
      </c>
      <c r="K1596" s="628" t="s">
        <v>2142</v>
      </c>
      <c r="L1596" s="629" t="s">
        <v>5134</v>
      </c>
      <c r="M1596" s="630" t="s">
        <v>1404</v>
      </c>
      <c r="N1596" s="670"/>
      <c r="O1596" s="629"/>
      <c r="P1596" s="629"/>
      <c r="Q1596" s="629"/>
      <c r="R1596" s="631"/>
      <c r="S1596" s="632" t="s">
        <v>1821</v>
      </c>
      <c r="T1596" s="633" t="s">
        <v>1821</v>
      </c>
      <c r="U1596" s="977" t="s">
        <v>1821</v>
      </c>
      <c r="V1596" s="634" t="s">
        <v>1821</v>
      </c>
    </row>
    <row r="1597" spans="2:22" outlineLevel="1">
      <c r="B1597" s="612" t="s">
        <v>1380</v>
      </c>
      <c r="C1597" s="612" t="s">
        <v>1429</v>
      </c>
      <c r="D1597" s="612" t="s">
        <v>1834</v>
      </c>
      <c r="E1597" s="612" t="s">
        <v>2143</v>
      </c>
      <c r="F1597" s="612"/>
      <c r="G1597" s="612"/>
      <c r="H1597" s="612"/>
      <c r="I1597" s="612"/>
      <c r="J1597" s="627" t="s">
        <v>1191</v>
      </c>
      <c r="K1597" s="628" t="s">
        <v>2144</v>
      </c>
      <c r="L1597" s="629" t="s">
        <v>4396</v>
      </c>
      <c r="M1597" s="630" t="s">
        <v>1382</v>
      </c>
      <c r="N1597" s="1119" t="s">
        <v>5675</v>
      </c>
      <c r="O1597" s="629" t="s">
        <v>1176</v>
      </c>
      <c r="P1597" s="629" t="s">
        <v>41</v>
      </c>
      <c r="Q1597" s="629" t="s">
        <v>1382</v>
      </c>
      <c r="R1597" s="781" t="s">
        <v>8550</v>
      </c>
      <c r="S1597" s="632" t="s">
        <v>7287</v>
      </c>
      <c r="T1597" s="633" t="s">
        <v>1191</v>
      </c>
      <c r="U1597" s="977" t="s">
        <v>1821</v>
      </c>
      <c r="V1597" s="634" t="s">
        <v>4396</v>
      </c>
    </row>
    <row r="1598" spans="2:22" outlineLevel="1">
      <c r="B1598" s="612" t="s">
        <v>1380</v>
      </c>
      <c r="C1598" s="612" t="s">
        <v>1429</v>
      </c>
      <c r="D1598" s="612" t="s">
        <v>1834</v>
      </c>
      <c r="E1598" s="612" t="s">
        <v>2143</v>
      </c>
      <c r="F1598" s="612" t="s">
        <v>1390</v>
      </c>
      <c r="G1598" s="612"/>
      <c r="H1598" s="612"/>
      <c r="I1598" s="612"/>
      <c r="J1598" s="627" t="s">
        <v>1191</v>
      </c>
      <c r="K1598" s="628" t="s">
        <v>2145</v>
      </c>
      <c r="L1598" s="629" t="s">
        <v>4591</v>
      </c>
      <c r="M1598" s="630"/>
      <c r="N1598" s="670"/>
      <c r="O1598" s="629"/>
      <c r="P1598" s="635"/>
      <c r="Q1598" s="629"/>
      <c r="R1598" s="631"/>
      <c r="S1598" s="632"/>
      <c r="T1598" s="633"/>
      <c r="U1598" s="977" t="s">
        <v>1821</v>
      </c>
      <c r="V1598" s="634" t="s">
        <v>1821</v>
      </c>
    </row>
    <row r="1599" spans="2:22" ht="48" outlineLevel="1">
      <c r="B1599" s="612" t="s">
        <v>1380</v>
      </c>
      <c r="C1599" s="612" t="s">
        <v>1429</v>
      </c>
      <c r="D1599" s="612" t="s">
        <v>1834</v>
      </c>
      <c r="E1599" s="612" t="s">
        <v>2143</v>
      </c>
      <c r="F1599" s="612" t="s">
        <v>1450</v>
      </c>
      <c r="G1599" s="612"/>
      <c r="H1599" s="612"/>
      <c r="I1599" s="612"/>
      <c r="J1599" s="627" t="s">
        <v>1195</v>
      </c>
      <c r="K1599" s="628" t="s">
        <v>2146</v>
      </c>
      <c r="L1599" s="629" t="s">
        <v>4592</v>
      </c>
      <c r="M1599" s="630"/>
      <c r="N1599" s="670" t="s">
        <v>3565</v>
      </c>
      <c r="O1599" s="629" t="s">
        <v>1176</v>
      </c>
      <c r="P1599" s="637" t="s">
        <v>2782</v>
      </c>
      <c r="Q1599" s="629" t="s">
        <v>105</v>
      </c>
      <c r="R1599" s="631" t="s">
        <v>7980</v>
      </c>
      <c r="S1599" s="632" t="s">
        <v>7288</v>
      </c>
      <c r="T1599" s="633" t="s">
        <v>1195</v>
      </c>
      <c r="U1599" s="977" t="s">
        <v>1821</v>
      </c>
      <c r="V1599" s="634" t="s">
        <v>8049</v>
      </c>
    </row>
    <row r="1600" spans="2:22" ht="24" outlineLevel="1">
      <c r="B1600" s="612" t="s">
        <v>1380</v>
      </c>
      <c r="C1600" s="612" t="s">
        <v>1429</v>
      </c>
      <c r="D1600" s="612" t="s">
        <v>1834</v>
      </c>
      <c r="E1600" s="612" t="s">
        <v>2143</v>
      </c>
      <c r="F1600" s="612" t="s">
        <v>1450</v>
      </c>
      <c r="G1600" s="639" t="s">
        <v>1452</v>
      </c>
      <c r="H1600" s="612"/>
      <c r="I1600" s="612"/>
      <c r="J1600" s="627" t="s">
        <v>1176</v>
      </c>
      <c r="K1600" s="628" t="s">
        <v>2147</v>
      </c>
      <c r="L1600" s="629" t="s">
        <v>4593</v>
      </c>
      <c r="M1600" s="630" t="s">
        <v>1454</v>
      </c>
      <c r="N1600" s="670" t="s">
        <v>5344</v>
      </c>
      <c r="O1600" s="629" t="s">
        <v>1176</v>
      </c>
      <c r="P1600" s="637" t="s">
        <v>2783</v>
      </c>
      <c r="Q1600" s="667" t="s">
        <v>5752</v>
      </c>
      <c r="R1600" s="631"/>
      <c r="S1600" s="632" t="s">
        <v>7289</v>
      </c>
      <c r="T1600" s="633" t="s">
        <v>1176</v>
      </c>
      <c r="U1600" s="977" t="s">
        <v>1821</v>
      </c>
      <c r="V1600" s="634" t="s">
        <v>8050</v>
      </c>
    </row>
    <row r="1601" spans="2:22" outlineLevel="1">
      <c r="B1601" s="612" t="s">
        <v>1380</v>
      </c>
      <c r="C1601" s="612" t="s">
        <v>1429</v>
      </c>
      <c r="D1601" s="612" t="s">
        <v>1834</v>
      </c>
      <c r="E1601" s="612" t="s">
        <v>2143</v>
      </c>
      <c r="F1601" s="612" t="s">
        <v>1396</v>
      </c>
      <c r="G1601" s="612"/>
      <c r="H1601" s="612"/>
      <c r="I1601" s="612"/>
      <c r="J1601" s="627" t="s">
        <v>1176</v>
      </c>
      <c r="K1601" s="628" t="s">
        <v>2149</v>
      </c>
      <c r="L1601" s="629" t="s">
        <v>4594</v>
      </c>
      <c r="M1601" s="630"/>
      <c r="N1601" s="670" t="s">
        <v>3672</v>
      </c>
      <c r="O1601" s="629" t="s">
        <v>1176</v>
      </c>
      <c r="P1601" s="637" t="s">
        <v>2785</v>
      </c>
      <c r="Q1601" s="629" t="s">
        <v>105</v>
      </c>
      <c r="R1601" s="631"/>
      <c r="S1601" s="632" t="s">
        <v>7290</v>
      </c>
      <c r="T1601" s="633" t="s">
        <v>1176</v>
      </c>
      <c r="U1601" s="977" t="s">
        <v>1821</v>
      </c>
      <c r="V1601" s="634" t="s">
        <v>8046</v>
      </c>
    </row>
    <row r="1602" spans="2:22" outlineLevel="1">
      <c r="B1602" s="612" t="s">
        <v>1380</v>
      </c>
      <c r="C1602" s="612" t="s">
        <v>1429</v>
      </c>
      <c r="D1602" s="612" t="s">
        <v>1834</v>
      </c>
      <c r="E1602" s="612" t="s">
        <v>2143</v>
      </c>
      <c r="F1602" s="612" t="s">
        <v>1650</v>
      </c>
      <c r="G1602" s="612"/>
      <c r="H1602" s="612"/>
      <c r="I1602" s="612"/>
      <c r="J1602" s="627" t="s">
        <v>1191</v>
      </c>
      <c r="K1602" s="628" t="s">
        <v>2150</v>
      </c>
      <c r="L1602" s="629" t="s">
        <v>4595</v>
      </c>
      <c r="M1602" s="630" t="s">
        <v>1652</v>
      </c>
      <c r="N1602" s="670"/>
      <c r="O1602" s="629"/>
      <c r="P1602" s="629"/>
      <c r="Q1602" s="629"/>
      <c r="R1602" s="631"/>
      <c r="S1602" s="632" t="s">
        <v>7291</v>
      </c>
      <c r="T1602" s="633" t="s">
        <v>1191</v>
      </c>
      <c r="U1602" s="977" t="s">
        <v>1821</v>
      </c>
      <c r="V1602" s="634" t="s">
        <v>8047</v>
      </c>
    </row>
    <row r="1603" spans="2:22" outlineLevel="1">
      <c r="B1603" s="612" t="s">
        <v>1380</v>
      </c>
      <c r="C1603" s="612" t="s">
        <v>1429</v>
      </c>
      <c r="D1603" s="612" t="s">
        <v>1834</v>
      </c>
      <c r="E1603" s="612" t="s">
        <v>2143</v>
      </c>
      <c r="F1603" s="612" t="s">
        <v>1653</v>
      </c>
      <c r="G1603" s="612"/>
      <c r="H1603" s="612"/>
      <c r="I1603" s="612"/>
      <c r="J1603" s="627" t="s">
        <v>1191</v>
      </c>
      <c r="K1603" s="628" t="s">
        <v>2151</v>
      </c>
      <c r="L1603" s="629" t="s">
        <v>4596</v>
      </c>
      <c r="M1603" s="630" t="s">
        <v>1382</v>
      </c>
      <c r="N1603" s="1119" t="s">
        <v>8348</v>
      </c>
      <c r="O1603" s="629" t="s">
        <v>1191</v>
      </c>
      <c r="P1603" s="629"/>
      <c r="Q1603" s="629" t="s">
        <v>1382</v>
      </c>
      <c r="R1603" s="641" t="s">
        <v>8551</v>
      </c>
      <c r="S1603" s="632" t="s">
        <v>41</v>
      </c>
      <c r="T1603" s="633" t="s">
        <v>1191</v>
      </c>
      <c r="U1603" s="977" t="s">
        <v>1821</v>
      </c>
      <c r="V1603" s="634" t="s">
        <v>1821</v>
      </c>
    </row>
    <row r="1604" spans="2:22" outlineLevel="1">
      <c r="B1604" s="612" t="s">
        <v>1380</v>
      </c>
      <c r="C1604" s="612" t="s">
        <v>1429</v>
      </c>
      <c r="D1604" s="612" t="s">
        <v>1834</v>
      </c>
      <c r="E1604" s="612" t="s">
        <v>2143</v>
      </c>
      <c r="F1604" s="612" t="s">
        <v>1653</v>
      </c>
      <c r="G1604" s="612" t="s">
        <v>1390</v>
      </c>
      <c r="H1604" s="612"/>
      <c r="I1604" s="612"/>
      <c r="J1604" s="627" t="s">
        <v>1191</v>
      </c>
      <c r="K1604" s="628" t="s">
        <v>2152</v>
      </c>
      <c r="L1604" s="629" t="s">
        <v>5135</v>
      </c>
      <c r="M1604" s="630"/>
      <c r="N1604" s="670" t="s">
        <v>3684</v>
      </c>
      <c r="O1604" s="629" t="s">
        <v>1176</v>
      </c>
      <c r="P1604" s="642" t="s">
        <v>2784</v>
      </c>
      <c r="Q1604" s="629" t="s">
        <v>804</v>
      </c>
      <c r="R1604" s="631" t="s">
        <v>8349</v>
      </c>
      <c r="S1604" s="632" t="s">
        <v>7292</v>
      </c>
      <c r="T1604" s="633" t="s">
        <v>1191</v>
      </c>
      <c r="U1604" s="977" t="s">
        <v>1821</v>
      </c>
      <c r="V1604" s="634" t="s">
        <v>8051</v>
      </c>
    </row>
    <row r="1605" spans="2:22" outlineLevel="1">
      <c r="B1605" s="612" t="s">
        <v>1380</v>
      </c>
      <c r="C1605" s="612" t="s">
        <v>1429</v>
      </c>
      <c r="D1605" s="612" t="s">
        <v>1834</v>
      </c>
      <c r="E1605" s="612" t="s">
        <v>2143</v>
      </c>
      <c r="F1605" s="612" t="s">
        <v>1653</v>
      </c>
      <c r="G1605" s="612" t="s">
        <v>1390</v>
      </c>
      <c r="H1605" s="639" t="s">
        <v>1452</v>
      </c>
      <c r="I1605" s="612"/>
      <c r="J1605" s="627" t="s">
        <v>1191</v>
      </c>
      <c r="K1605" s="628" t="s">
        <v>2153</v>
      </c>
      <c r="L1605" s="629" t="s">
        <v>5136</v>
      </c>
      <c r="M1605" s="630" t="s">
        <v>1454</v>
      </c>
      <c r="N1605" s="670" t="s">
        <v>5676</v>
      </c>
      <c r="O1605" s="629" t="s">
        <v>1176</v>
      </c>
      <c r="P1605" s="629" t="s">
        <v>41</v>
      </c>
      <c r="Q1605" s="640" t="s">
        <v>2148</v>
      </c>
      <c r="R1605" s="641"/>
      <c r="S1605" s="632" t="s">
        <v>7293</v>
      </c>
      <c r="T1605" s="633" t="s">
        <v>1191</v>
      </c>
      <c r="U1605" s="977" t="s">
        <v>1821</v>
      </c>
      <c r="V1605" s="634" t="s">
        <v>8052</v>
      </c>
    </row>
    <row r="1606" spans="2:22" outlineLevel="1">
      <c r="B1606" s="612" t="s">
        <v>1380</v>
      </c>
      <c r="C1606" s="612" t="s">
        <v>1429</v>
      </c>
      <c r="D1606" s="612" t="s">
        <v>1834</v>
      </c>
      <c r="E1606" s="612" t="s">
        <v>2143</v>
      </c>
      <c r="F1606" s="612" t="s">
        <v>1653</v>
      </c>
      <c r="G1606" s="612" t="s">
        <v>1657</v>
      </c>
      <c r="H1606" s="612"/>
      <c r="I1606" s="612"/>
      <c r="J1606" s="627" t="s">
        <v>1191</v>
      </c>
      <c r="K1606" s="628" t="s">
        <v>2154</v>
      </c>
      <c r="L1606" s="629" t="s">
        <v>4597</v>
      </c>
      <c r="M1606" s="630"/>
      <c r="N1606" s="670"/>
      <c r="O1606" s="629"/>
      <c r="P1606" s="629"/>
      <c r="Q1606" s="629"/>
      <c r="R1606" s="631"/>
      <c r="S1606" s="632" t="s">
        <v>7294</v>
      </c>
      <c r="T1606" s="633" t="s">
        <v>1191</v>
      </c>
      <c r="U1606" s="977" t="s">
        <v>1821</v>
      </c>
      <c r="V1606" s="634" t="s">
        <v>8048</v>
      </c>
    </row>
    <row r="1607" spans="2:22" outlineLevel="1">
      <c r="B1607" s="612" t="s">
        <v>1380</v>
      </c>
      <c r="C1607" s="612" t="s">
        <v>1429</v>
      </c>
      <c r="D1607" s="612" t="s">
        <v>1834</v>
      </c>
      <c r="E1607" s="612" t="s">
        <v>2143</v>
      </c>
      <c r="F1607" s="612" t="s">
        <v>1653</v>
      </c>
      <c r="G1607" s="612" t="s">
        <v>1677</v>
      </c>
      <c r="H1607" s="612"/>
      <c r="I1607" s="612"/>
      <c r="J1607" s="627" t="s">
        <v>1191</v>
      </c>
      <c r="K1607" s="628" t="s">
        <v>2155</v>
      </c>
      <c r="L1607" s="629" t="s">
        <v>4598</v>
      </c>
      <c r="M1607" s="630" t="s">
        <v>1382</v>
      </c>
      <c r="N1607" s="670"/>
      <c r="O1607" s="629"/>
      <c r="P1607" s="629"/>
      <c r="Q1607" s="629"/>
      <c r="R1607" s="631"/>
      <c r="S1607" s="632" t="s">
        <v>1821</v>
      </c>
      <c r="T1607" s="633" t="s">
        <v>1821</v>
      </c>
      <c r="U1607" s="977" t="s">
        <v>1821</v>
      </c>
      <c r="V1607" s="634" t="s">
        <v>1821</v>
      </c>
    </row>
    <row r="1608" spans="2:22" outlineLevel="1">
      <c r="B1608" s="612" t="s">
        <v>1380</v>
      </c>
      <c r="C1608" s="612" t="s">
        <v>1429</v>
      </c>
      <c r="D1608" s="612" t="s">
        <v>1834</v>
      </c>
      <c r="E1608" s="612" t="s">
        <v>2143</v>
      </c>
      <c r="F1608" s="612" t="s">
        <v>1653</v>
      </c>
      <c r="G1608" s="612" t="s">
        <v>1677</v>
      </c>
      <c r="H1608" s="612" t="s">
        <v>1679</v>
      </c>
      <c r="I1608" s="612"/>
      <c r="J1608" s="627" t="s">
        <v>1191</v>
      </c>
      <c r="K1608" s="628" t="s">
        <v>2156</v>
      </c>
      <c r="L1608" s="629" t="s">
        <v>4599</v>
      </c>
      <c r="M1608" s="630"/>
      <c r="N1608" s="670"/>
      <c r="O1608" s="629"/>
      <c r="P1608" s="629"/>
      <c r="Q1608" s="629"/>
      <c r="R1608" s="631"/>
      <c r="S1608" s="632" t="s">
        <v>1821</v>
      </c>
      <c r="T1608" s="633" t="s">
        <v>1821</v>
      </c>
      <c r="U1608" s="977" t="s">
        <v>1821</v>
      </c>
      <c r="V1608" s="634" t="s">
        <v>1821</v>
      </c>
    </row>
    <row r="1609" spans="2:22" outlineLevel="1">
      <c r="B1609" s="612" t="s">
        <v>1380</v>
      </c>
      <c r="C1609" s="612" t="s">
        <v>1429</v>
      </c>
      <c r="D1609" s="612" t="s">
        <v>1834</v>
      </c>
      <c r="E1609" s="612" t="s">
        <v>2143</v>
      </c>
      <c r="F1609" s="612" t="s">
        <v>1653</v>
      </c>
      <c r="G1609" s="612" t="s">
        <v>1677</v>
      </c>
      <c r="H1609" s="612" t="s">
        <v>1681</v>
      </c>
      <c r="I1609" s="612"/>
      <c r="J1609" s="627" t="s">
        <v>1191</v>
      </c>
      <c r="K1609" s="628" t="s">
        <v>2157</v>
      </c>
      <c r="L1609" s="629" t="s">
        <v>4600</v>
      </c>
      <c r="M1609" s="630"/>
      <c r="N1609" s="670"/>
      <c r="O1609" s="629"/>
      <c r="P1609" s="629"/>
      <c r="Q1609" s="629"/>
      <c r="R1609" s="631"/>
      <c r="S1609" s="632" t="s">
        <v>1821</v>
      </c>
      <c r="T1609" s="633" t="s">
        <v>1821</v>
      </c>
      <c r="U1609" s="977" t="s">
        <v>1821</v>
      </c>
      <c r="V1609" s="634" t="s">
        <v>1821</v>
      </c>
    </row>
    <row r="1610" spans="2:22" outlineLevel="1">
      <c r="B1610" s="612" t="s">
        <v>1380</v>
      </c>
      <c r="C1610" s="612" t="s">
        <v>1429</v>
      </c>
      <c r="D1610" s="612" t="s">
        <v>1834</v>
      </c>
      <c r="E1610" s="612" t="s">
        <v>2143</v>
      </c>
      <c r="F1610" s="612" t="s">
        <v>1653</v>
      </c>
      <c r="G1610" s="612" t="s">
        <v>1677</v>
      </c>
      <c r="H1610" s="612" t="s">
        <v>1683</v>
      </c>
      <c r="I1610" s="612"/>
      <c r="J1610" s="627" t="s">
        <v>1191</v>
      </c>
      <c r="K1610" s="628" t="s">
        <v>2158</v>
      </c>
      <c r="L1610" s="629" t="s">
        <v>4601</v>
      </c>
      <c r="M1610" s="630"/>
      <c r="N1610" s="670"/>
      <c r="O1610" s="629"/>
      <c r="P1610" s="629"/>
      <c r="Q1610" s="629"/>
      <c r="R1610" s="631"/>
      <c r="S1610" s="632" t="s">
        <v>1821</v>
      </c>
      <c r="T1610" s="633" t="s">
        <v>1821</v>
      </c>
      <c r="U1610" s="977" t="s">
        <v>1821</v>
      </c>
      <c r="V1610" s="634" t="s">
        <v>1821</v>
      </c>
    </row>
    <row r="1611" spans="2:22" outlineLevel="1">
      <c r="B1611" s="612" t="s">
        <v>1380</v>
      </c>
      <c r="C1611" s="612" t="s">
        <v>1429</v>
      </c>
      <c r="D1611" s="612" t="s">
        <v>1834</v>
      </c>
      <c r="E1611" s="612" t="s">
        <v>2143</v>
      </c>
      <c r="F1611" s="612" t="s">
        <v>1653</v>
      </c>
      <c r="G1611" s="612" t="s">
        <v>1677</v>
      </c>
      <c r="H1611" s="612" t="s">
        <v>1685</v>
      </c>
      <c r="I1611" s="612"/>
      <c r="J1611" s="627" t="s">
        <v>1191</v>
      </c>
      <c r="K1611" s="628" t="s">
        <v>2159</v>
      </c>
      <c r="L1611" s="629" t="s">
        <v>4602</v>
      </c>
      <c r="M1611" s="630"/>
      <c r="N1611" s="670"/>
      <c r="O1611" s="629"/>
      <c r="P1611" s="629"/>
      <c r="Q1611" s="629"/>
      <c r="R1611" s="631"/>
      <c r="S1611" s="632" t="s">
        <v>1821</v>
      </c>
      <c r="T1611" s="633" t="s">
        <v>1821</v>
      </c>
      <c r="U1611" s="977" t="s">
        <v>1821</v>
      </c>
      <c r="V1611" s="634" t="s">
        <v>1821</v>
      </c>
    </row>
    <row r="1612" spans="2:22" outlineLevel="1">
      <c r="B1612" s="612" t="s">
        <v>1380</v>
      </c>
      <c r="C1612" s="612" t="s">
        <v>1429</v>
      </c>
      <c r="D1612" s="612" t="s">
        <v>1834</v>
      </c>
      <c r="E1612" s="612" t="s">
        <v>2143</v>
      </c>
      <c r="F1612" s="612" t="s">
        <v>1653</v>
      </c>
      <c r="G1612" s="612" t="s">
        <v>1677</v>
      </c>
      <c r="H1612" s="612" t="s">
        <v>1687</v>
      </c>
      <c r="I1612" s="612"/>
      <c r="J1612" s="627" t="s">
        <v>1191</v>
      </c>
      <c r="K1612" s="628" t="s">
        <v>2160</v>
      </c>
      <c r="L1612" s="629" t="s">
        <v>4603</v>
      </c>
      <c r="M1612" s="630"/>
      <c r="N1612" s="670"/>
      <c r="O1612" s="629"/>
      <c r="P1612" s="629"/>
      <c r="Q1612" s="629"/>
      <c r="R1612" s="631"/>
      <c r="S1612" s="632" t="s">
        <v>1821</v>
      </c>
      <c r="T1612" s="633" t="s">
        <v>1821</v>
      </c>
      <c r="U1612" s="977" t="s">
        <v>1821</v>
      </c>
      <c r="V1612" s="634" t="s">
        <v>1821</v>
      </c>
    </row>
    <row r="1613" spans="2:22" outlineLevel="1">
      <c r="B1613" s="612" t="s">
        <v>1380</v>
      </c>
      <c r="C1613" s="612" t="s">
        <v>1429</v>
      </c>
      <c r="D1613" s="612" t="s">
        <v>1834</v>
      </c>
      <c r="E1613" s="612" t="s">
        <v>2143</v>
      </c>
      <c r="F1613" s="612" t="s">
        <v>1653</v>
      </c>
      <c r="G1613" s="612" t="s">
        <v>1677</v>
      </c>
      <c r="H1613" s="612" t="s">
        <v>1689</v>
      </c>
      <c r="I1613" s="612"/>
      <c r="J1613" s="627" t="s">
        <v>1176</v>
      </c>
      <c r="K1613" s="628" t="s">
        <v>2161</v>
      </c>
      <c r="L1613" s="629" t="s">
        <v>4604</v>
      </c>
      <c r="M1613" s="630" t="s">
        <v>1515</v>
      </c>
      <c r="N1613" s="670"/>
      <c r="O1613" s="629"/>
      <c r="P1613" s="629"/>
      <c r="Q1613" s="629"/>
      <c r="R1613" s="631"/>
      <c r="S1613" s="632" t="s">
        <v>1821</v>
      </c>
      <c r="T1613" s="633" t="s">
        <v>1821</v>
      </c>
      <c r="U1613" s="977" t="s">
        <v>1821</v>
      </c>
      <c r="V1613" s="634" t="s">
        <v>1821</v>
      </c>
    </row>
    <row r="1614" spans="2:22" outlineLevel="1">
      <c r="B1614" s="612" t="s">
        <v>1380</v>
      </c>
      <c r="C1614" s="612" t="s">
        <v>1429</v>
      </c>
      <c r="D1614" s="612" t="s">
        <v>1834</v>
      </c>
      <c r="E1614" s="612" t="s">
        <v>2143</v>
      </c>
      <c r="F1614" s="612" t="s">
        <v>1653</v>
      </c>
      <c r="G1614" s="612" t="s">
        <v>1677</v>
      </c>
      <c r="H1614" s="612" t="s">
        <v>1691</v>
      </c>
      <c r="I1614" s="612"/>
      <c r="J1614" s="627" t="s">
        <v>1191</v>
      </c>
      <c r="K1614" s="628" t="s">
        <v>2162</v>
      </c>
      <c r="L1614" s="629" t="s">
        <v>4605</v>
      </c>
      <c r="M1614" s="630"/>
      <c r="N1614" s="670"/>
      <c r="O1614" s="629"/>
      <c r="P1614" s="629"/>
      <c r="Q1614" s="629"/>
      <c r="R1614" s="631"/>
      <c r="S1614" s="632" t="s">
        <v>1821</v>
      </c>
      <c r="T1614" s="633" t="s">
        <v>1821</v>
      </c>
      <c r="U1614" s="977" t="s">
        <v>1821</v>
      </c>
      <c r="V1614" s="634" t="s">
        <v>1821</v>
      </c>
    </row>
    <row r="1615" spans="2:22" outlineLevel="1">
      <c r="B1615" s="612" t="s">
        <v>1380</v>
      </c>
      <c r="C1615" s="612" t="s">
        <v>1429</v>
      </c>
      <c r="D1615" s="612" t="s">
        <v>1834</v>
      </c>
      <c r="E1615" s="612" t="s">
        <v>2143</v>
      </c>
      <c r="F1615" s="612" t="s">
        <v>1659</v>
      </c>
      <c r="G1615" s="612"/>
      <c r="H1615" s="612"/>
      <c r="I1615" s="612"/>
      <c r="J1615" s="627" t="s">
        <v>1195</v>
      </c>
      <c r="K1615" s="628" t="s">
        <v>2163</v>
      </c>
      <c r="L1615" s="629" t="s">
        <v>4184</v>
      </c>
      <c r="M1615" s="630" t="s">
        <v>1382</v>
      </c>
      <c r="N1615" s="670"/>
      <c r="O1615" s="629"/>
      <c r="P1615" s="629"/>
      <c r="Q1615" s="629"/>
      <c r="R1615" s="631"/>
      <c r="S1615" s="632" t="s">
        <v>7295</v>
      </c>
      <c r="T1615" s="633" t="s">
        <v>1195</v>
      </c>
      <c r="U1615" s="977" t="s">
        <v>1821</v>
      </c>
      <c r="V1615" s="634" t="s">
        <v>8084</v>
      </c>
    </row>
    <row r="1616" spans="2:22" outlineLevel="1">
      <c r="B1616" s="612" t="s">
        <v>1380</v>
      </c>
      <c r="C1616" s="612" t="s">
        <v>1429</v>
      </c>
      <c r="D1616" s="612" t="s">
        <v>1834</v>
      </c>
      <c r="E1616" s="612" t="s">
        <v>2143</v>
      </c>
      <c r="F1616" s="612" t="s">
        <v>1659</v>
      </c>
      <c r="G1616" s="612" t="s">
        <v>1661</v>
      </c>
      <c r="H1616" s="612"/>
      <c r="I1616" s="612"/>
      <c r="J1616" s="627" t="s">
        <v>1191</v>
      </c>
      <c r="K1616" s="628" t="s">
        <v>2164</v>
      </c>
      <c r="L1616" s="629" t="s">
        <v>4606</v>
      </c>
      <c r="M1616" s="630"/>
      <c r="N1616" s="670"/>
      <c r="O1616" s="629"/>
      <c r="P1616" s="629"/>
      <c r="Q1616" s="629"/>
      <c r="R1616" s="631"/>
      <c r="S1616" s="632" t="s">
        <v>7296</v>
      </c>
      <c r="T1616" s="633" t="s">
        <v>1191</v>
      </c>
      <c r="U1616" s="977" t="s">
        <v>1821</v>
      </c>
      <c r="V1616" s="634" t="s">
        <v>8085</v>
      </c>
    </row>
    <row r="1617" spans="2:22" outlineLevel="1">
      <c r="B1617" s="612" t="s">
        <v>1380</v>
      </c>
      <c r="C1617" s="612" t="s">
        <v>1429</v>
      </c>
      <c r="D1617" s="612" t="s">
        <v>1834</v>
      </c>
      <c r="E1617" s="612" t="s">
        <v>2143</v>
      </c>
      <c r="F1617" s="612" t="s">
        <v>1659</v>
      </c>
      <c r="G1617" s="612" t="s">
        <v>1663</v>
      </c>
      <c r="H1617" s="612"/>
      <c r="I1617" s="612"/>
      <c r="J1617" s="627" t="s">
        <v>1191</v>
      </c>
      <c r="K1617" s="628" t="s">
        <v>2165</v>
      </c>
      <c r="L1617" s="629" t="s">
        <v>4607</v>
      </c>
      <c r="M1617" s="630"/>
      <c r="N1617" s="670"/>
      <c r="O1617" s="629"/>
      <c r="P1617" s="629"/>
      <c r="Q1617" s="629"/>
      <c r="R1617" s="631"/>
      <c r="S1617" s="632" t="s">
        <v>41</v>
      </c>
      <c r="T1617" s="633" t="s">
        <v>1191</v>
      </c>
      <c r="U1617" s="977" t="s">
        <v>1821</v>
      </c>
      <c r="V1617" s="634" t="s">
        <v>1821</v>
      </c>
    </row>
    <row r="1618" spans="2:22" outlineLevel="1">
      <c r="B1618" s="612" t="s">
        <v>1380</v>
      </c>
      <c r="C1618" s="612" t="s">
        <v>1429</v>
      </c>
      <c r="D1618" s="612" t="s">
        <v>1834</v>
      </c>
      <c r="E1618" s="612" t="s">
        <v>2143</v>
      </c>
      <c r="F1618" s="612" t="s">
        <v>1659</v>
      </c>
      <c r="G1618" s="612" t="s">
        <v>1398</v>
      </c>
      <c r="H1618" s="612"/>
      <c r="I1618" s="612"/>
      <c r="J1618" s="627" t="s">
        <v>1191</v>
      </c>
      <c r="K1618" s="628" t="s">
        <v>2166</v>
      </c>
      <c r="L1618" s="629" t="s">
        <v>4608</v>
      </c>
      <c r="M1618" s="630" t="s">
        <v>1666</v>
      </c>
      <c r="N1618" s="670"/>
      <c r="O1618" s="629"/>
      <c r="P1618" s="629"/>
      <c r="Q1618" s="629"/>
      <c r="R1618" s="631"/>
      <c r="S1618" s="632" t="s">
        <v>1821</v>
      </c>
      <c r="T1618" s="633" t="s">
        <v>1821</v>
      </c>
      <c r="U1618" s="977" t="s">
        <v>1821</v>
      </c>
      <c r="V1618" s="634" t="s">
        <v>1821</v>
      </c>
    </row>
    <row r="1619" spans="2:22" outlineLevel="1">
      <c r="B1619" s="612" t="s">
        <v>1380</v>
      </c>
      <c r="C1619" s="612" t="s">
        <v>1429</v>
      </c>
      <c r="D1619" s="612" t="s">
        <v>1834</v>
      </c>
      <c r="E1619" s="612" t="s">
        <v>2143</v>
      </c>
      <c r="F1619" s="612" t="s">
        <v>1659</v>
      </c>
      <c r="G1619" s="612" t="s">
        <v>1667</v>
      </c>
      <c r="H1619" s="612"/>
      <c r="I1619" s="612"/>
      <c r="J1619" s="627" t="s">
        <v>1191</v>
      </c>
      <c r="K1619" s="628" t="s">
        <v>2167</v>
      </c>
      <c r="L1619" s="629" t="s">
        <v>4614</v>
      </c>
      <c r="M1619" s="630" t="s">
        <v>1382</v>
      </c>
      <c r="N1619" s="670"/>
      <c r="O1619" s="629"/>
      <c r="P1619" s="629"/>
      <c r="Q1619" s="629"/>
      <c r="R1619" s="631"/>
      <c r="S1619" s="632" t="s">
        <v>41</v>
      </c>
      <c r="T1619" s="633" t="s">
        <v>1191</v>
      </c>
      <c r="U1619" s="977" t="s">
        <v>1821</v>
      </c>
      <c r="V1619" s="634" t="s">
        <v>1821</v>
      </c>
    </row>
    <row r="1620" spans="2:22" outlineLevel="1">
      <c r="B1620" s="612" t="s">
        <v>1380</v>
      </c>
      <c r="C1620" s="612" t="s">
        <v>1429</v>
      </c>
      <c r="D1620" s="612" t="s">
        <v>1834</v>
      </c>
      <c r="E1620" s="612" t="s">
        <v>2143</v>
      </c>
      <c r="F1620" s="612" t="s">
        <v>1659</v>
      </c>
      <c r="G1620" s="612" t="s">
        <v>1667</v>
      </c>
      <c r="H1620" s="612" t="s">
        <v>1669</v>
      </c>
      <c r="I1620" s="612"/>
      <c r="J1620" s="627" t="s">
        <v>1176</v>
      </c>
      <c r="K1620" s="628" t="s">
        <v>2168</v>
      </c>
      <c r="L1620" s="629" t="s">
        <v>4609</v>
      </c>
      <c r="M1620" s="630"/>
      <c r="N1620" s="670"/>
      <c r="O1620" s="629"/>
      <c r="P1620" s="629"/>
      <c r="Q1620" s="629"/>
      <c r="R1620" s="631"/>
      <c r="S1620" s="632" t="s">
        <v>7297</v>
      </c>
      <c r="T1620" s="633" t="s">
        <v>1176</v>
      </c>
      <c r="U1620" s="977" t="s">
        <v>1821</v>
      </c>
      <c r="V1620" s="634" t="s">
        <v>8086</v>
      </c>
    </row>
    <row r="1621" spans="2:22" outlineLevel="1">
      <c r="B1621" s="612" t="s">
        <v>1380</v>
      </c>
      <c r="C1621" s="612" t="s">
        <v>1429</v>
      </c>
      <c r="D1621" s="612" t="s">
        <v>1834</v>
      </c>
      <c r="E1621" s="612" t="s">
        <v>2143</v>
      </c>
      <c r="F1621" s="612" t="s">
        <v>1659</v>
      </c>
      <c r="G1621" s="612" t="s">
        <v>1671</v>
      </c>
      <c r="H1621" s="612"/>
      <c r="I1621" s="612"/>
      <c r="J1621" s="627" t="s">
        <v>1191</v>
      </c>
      <c r="K1621" s="628" t="s">
        <v>2169</v>
      </c>
      <c r="L1621" s="629" t="s">
        <v>4615</v>
      </c>
      <c r="M1621" s="630" t="s">
        <v>1382</v>
      </c>
      <c r="N1621" s="670"/>
      <c r="O1621" s="629"/>
      <c r="P1621" s="629"/>
      <c r="Q1621" s="629"/>
      <c r="R1621" s="631"/>
      <c r="S1621" s="632" t="s">
        <v>1821</v>
      </c>
      <c r="T1621" s="633" t="s">
        <v>1821</v>
      </c>
      <c r="U1621" s="977" t="s">
        <v>1821</v>
      </c>
      <c r="V1621" s="634" t="s">
        <v>1821</v>
      </c>
    </row>
    <row r="1622" spans="2:22" outlineLevel="1">
      <c r="B1622" s="612" t="s">
        <v>1380</v>
      </c>
      <c r="C1622" s="612" t="s">
        <v>1429</v>
      </c>
      <c r="D1622" s="612" t="s">
        <v>1834</v>
      </c>
      <c r="E1622" s="612" t="s">
        <v>2143</v>
      </c>
      <c r="F1622" s="612" t="s">
        <v>1659</v>
      </c>
      <c r="G1622" s="612" t="s">
        <v>1671</v>
      </c>
      <c r="H1622" s="612" t="s">
        <v>1669</v>
      </c>
      <c r="I1622" s="612"/>
      <c r="J1622" s="627" t="s">
        <v>1176</v>
      </c>
      <c r="K1622" s="628" t="s">
        <v>2170</v>
      </c>
      <c r="L1622" s="629" t="s">
        <v>4610</v>
      </c>
      <c r="M1622" s="630"/>
      <c r="N1622" s="670"/>
      <c r="O1622" s="629"/>
      <c r="P1622" s="629"/>
      <c r="Q1622" s="629"/>
      <c r="R1622" s="631"/>
      <c r="S1622" s="632" t="s">
        <v>1821</v>
      </c>
      <c r="T1622" s="633" t="s">
        <v>1821</v>
      </c>
      <c r="U1622" s="977" t="s">
        <v>1821</v>
      </c>
      <c r="V1622" s="634" t="s">
        <v>1821</v>
      </c>
    </row>
    <row r="1623" spans="2:22" outlineLevel="1">
      <c r="B1623" s="612" t="s">
        <v>1380</v>
      </c>
      <c r="C1623" s="612" t="s">
        <v>1429</v>
      </c>
      <c r="D1623" s="612" t="s">
        <v>1834</v>
      </c>
      <c r="E1623" s="612" t="s">
        <v>2143</v>
      </c>
      <c r="F1623" s="612" t="s">
        <v>1659</v>
      </c>
      <c r="G1623" s="612" t="s">
        <v>1674</v>
      </c>
      <c r="H1623" s="612"/>
      <c r="I1623" s="612"/>
      <c r="J1623" s="627" t="s">
        <v>1191</v>
      </c>
      <c r="K1623" s="628" t="s">
        <v>2171</v>
      </c>
      <c r="L1623" s="629" t="s">
        <v>4616</v>
      </c>
      <c r="M1623" s="630" t="s">
        <v>1382</v>
      </c>
      <c r="N1623" s="670"/>
      <c r="O1623" s="629"/>
      <c r="P1623" s="629"/>
      <c r="Q1623" s="629"/>
      <c r="R1623" s="631"/>
      <c r="S1623" s="632" t="s">
        <v>41</v>
      </c>
      <c r="T1623" s="633" t="s">
        <v>1191</v>
      </c>
      <c r="U1623" s="977" t="s">
        <v>1821</v>
      </c>
      <c r="V1623" s="634" t="s">
        <v>1821</v>
      </c>
    </row>
    <row r="1624" spans="2:22" outlineLevel="1">
      <c r="B1624" s="612" t="s">
        <v>1380</v>
      </c>
      <c r="C1624" s="612" t="s">
        <v>1429</v>
      </c>
      <c r="D1624" s="612" t="s">
        <v>1834</v>
      </c>
      <c r="E1624" s="612" t="s">
        <v>2143</v>
      </c>
      <c r="F1624" s="612" t="s">
        <v>1659</v>
      </c>
      <c r="G1624" s="612" t="s">
        <v>1674</v>
      </c>
      <c r="H1624" s="612" t="s">
        <v>1564</v>
      </c>
      <c r="I1624" s="612"/>
      <c r="J1624" s="627" t="s">
        <v>1176</v>
      </c>
      <c r="K1624" s="628" t="s">
        <v>2172</v>
      </c>
      <c r="L1624" s="629" t="s">
        <v>4611</v>
      </c>
      <c r="M1624" s="630"/>
      <c r="N1624" s="670"/>
      <c r="O1624" s="629"/>
      <c r="P1624" s="629"/>
      <c r="Q1624" s="629"/>
      <c r="R1624" s="631"/>
      <c r="S1624" s="632" t="s">
        <v>7298</v>
      </c>
      <c r="T1624" s="633" t="s">
        <v>1176</v>
      </c>
      <c r="U1624" s="977" t="s">
        <v>1821</v>
      </c>
      <c r="V1624" s="634" t="s">
        <v>8087</v>
      </c>
    </row>
    <row r="1625" spans="2:22" outlineLevel="1">
      <c r="B1625" s="612" t="s">
        <v>1380</v>
      </c>
      <c r="C1625" s="612" t="s">
        <v>1429</v>
      </c>
      <c r="D1625" s="612" t="s">
        <v>1834</v>
      </c>
      <c r="E1625" s="612" t="s">
        <v>2143</v>
      </c>
      <c r="F1625" s="612" t="s">
        <v>1677</v>
      </c>
      <c r="G1625" s="612"/>
      <c r="H1625" s="612"/>
      <c r="I1625" s="612"/>
      <c r="J1625" s="627" t="s">
        <v>1191</v>
      </c>
      <c r="K1625" s="628" t="s">
        <v>2173</v>
      </c>
      <c r="L1625" s="629" t="s">
        <v>4185</v>
      </c>
      <c r="M1625" s="630" t="s">
        <v>1382</v>
      </c>
      <c r="N1625" s="1119" t="s">
        <v>5677</v>
      </c>
      <c r="O1625" s="629" t="s">
        <v>1176</v>
      </c>
      <c r="P1625" s="629" t="s">
        <v>41</v>
      </c>
      <c r="Q1625" s="629" t="s">
        <v>1382</v>
      </c>
      <c r="R1625" s="781" t="s">
        <v>8552</v>
      </c>
      <c r="S1625" s="632" t="s">
        <v>7299</v>
      </c>
      <c r="T1625" s="633" t="s">
        <v>1191</v>
      </c>
      <c r="U1625" s="977" t="s">
        <v>1821</v>
      </c>
      <c r="V1625" s="634" t="s">
        <v>8062</v>
      </c>
    </row>
    <row r="1626" spans="2:22" outlineLevel="1">
      <c r="B1626" s="612" t="s">
        <v>1380</v>
      </c>
      <c r="C1626" s="612" t="s">
        <v>1429</v>
      </c>
      <c r="D1626" s="612" t="s">
        <v>1834</v>
      </c>
      <c r="E1626" s="612" t="s">
        <v>2143</v>
      </c>
      <c r="F1626" s="612" t="s">
        <v>1677</v>
      </c>
      <c r="G1626" s="612" t="s">
        <v>1679</v>
      </c>
      <c r="H1626" s="612"/>
      <c r="I1626" s="612"/>
      <c r="J1626" s="627" t="s">
        <v>1191</v>
      </c>
      <c r="K1626" s="628" t="s">
        <v>2174</v>
      </c>
      <c r="L1626" s="629" t="s">
        <v>4617</v>
      </c>
      <c r="M1626" s="630"/>
      <c r="N1626" s="670" t="s">
        <v>3677</v>
      </c>
      <c r="O1626" s="629" t="s">
        <v>1176</v>
      </c>
      <c r="P1626" s="637" t="s">
        <v>2790</v>
      </c>
      <c r="Q1626" s="629" t="s">
        <v>157</v>
      </c>
      <c r="R1626" s="631"/>
      <c r="S1626" s="632" t="s">
        <v>7300</v>
      </c>
      <c r="T1626" s="633" t="s">
        <v>1191</v>
      </c>
      <c r="U1626" s="977" t="s">
        <v>1821</v>
      </c>
      <c r="V1626" s="634" t="s">
        <v>8078</v>
      </c>
    </row>
    <row r="1627" spans="2:22" outlineLevel="1">
      <c r="B1627" s="612" t="s">
        <v>1380</v>
      </c>
      <c r="C1627" s="612" t="s">
        <v>1429</v>
      </c>
      <c r="D1627" s="612" t="s">
        <v>1834</v>
      </c>
      <c r="E1627" s="612" t="s">
        <v>2143</v>
      </c>
      <c r="F1627" s="612" t="s">
        <v>1677</v>
      </c>
      <c r="G1627" s="612" t="s">
        <v>1681</v>
      </c>
      <c r="H1627" s="612"/>
      <c r="I1627" s="612"/>
      <c r="J1627" s="627" t="s">
        <v>1191</v>
      </c>
      <c r="K1627" s="628" t="s">
        <v>2175</v>
      </c>
      <c r="L1627" s="629" t="s">
        <v>4618</v>
      </c>
      <c r="M1627" s="630"/>
      <c r="N1627" s="670" t="s">
        <v>3673</v>
      </c>
      <c r="O1627" s="629" t="s">
        <v>1176</v>
      </c>
      <c r="P1627" s="637" t="s">
        <v>2786</v>
      </c>
      <c r="Q1627" s="629" t="s">
        <v>105</v>
      </c>
      <c r="R1627" s="631"/>
      <c r="S1627" s="632" t="s">
        <v>7301</v>
      </c>
      <c r="T1627" s="633" t="s">
        <v>1191</v>
      </c>
      <c r="U1627" s="977" t="s">
        <v>1821</v>
      </c>
      <c r="V1627" s="634" t="s">
        <v>8066</v>
      </c>
    </row>
    <row r="1628" spans="2:22" outlineLevel="1">
      <c r="B1628" s="612" t="s">
        <v>1380</v>
      </c>
      <c r="C1628" s="612" t="s">
        <v>1429</v>
      </c>
      <c r="D1628" s="612" t="s">
        <v>1834</v>
      </c>
      <c r="E1628" s="612" t="s">
        <v>2143</v>
      </c>
      <c r="F1628" s="612" t="s">
        <v>1677</v>
      </c>
      <c r="G1628" s="612" t="s">
        <v>1683</v>
      </c>
      <c r="H1628" s="612"/>
      <c r="I1628" s="612"/>
      <c r="J1628" s="627" t="s">
        <v>1191</v>
      </c>
      <c r="K1628" s="628" t="s">
        <v>2176</v>
      </c>
      <c r="L1628" s="629" t="s">
        <v>4619</v>
      </c>
      <c r="M1628" s="630"/>
      <c r="N1628" s="670" t="s">
        <v>3674</v>
      </c>
      <c r="O1628" s="629" t="s">
        <v>1191</v>
      </c>
      <c r="P1628" s="635" t="s">
        <v>2787</v>
      </c>
      <c r="Q1628" s="629" t="s">
        <v>105</v>
      </c>
      <c r="R1628" s="631"/>
      <c r="S1628" s="632" t="s">
        <v>7302</v>
      </c>
      <c r="T1628" s="633" t="s">
        <v>1191</v>
      </c>
      <c r="U1628" s="977" t="s">
        <v>1821</v>
      </c>
      <c r="V1628" s="634" t="s">
        <v>8076</v>
      </c>
    </row>
    <row r="1629" spans="2:22" outlineLevel="1">
      <c r="B1629" s="612" t="s">
        <v>1380</v>
      </c>
      <c r="C1629" s="612" t="s">
        <v>1429</v>
      </c>
      <c r="D1629" s="612" t="s">
        <v>1834</v>
      </c>
      <c r="E1629" s="612" t="s">
        <v>2143</v>
      </c>
      <c r="F1629" s="612" t="s">
        <v>1677</v>
      </c>
      <c r="G1629" s="612" t="s">
        <v>1685</v>
      </c>
      <c r="H1629" s="612"/>
      <c r="I1629" s="612"/>
      <c r="J1629" s="627" t="s">
        <v>1191</v>
      </c>
      <c r="K1629" s="628" t="s">
        <v>2177</v>
      </c>
      <c r="L1629" s="629" t="s">
        <v>4620</v>
      </c>
      <c r="M1629" s="630"/>
      <c r="N1629" s="670" t="s">
        <v>3675</v>
      </c>
      <c r="O1629" s="629" t="s">
        <v>1191</v>
      </c>
      <c r="P1629" s="635" t="s">
        <v>2788</v>
      </c>
      <c r="Q1629" s="629" t="s">
        <v>105</v>
      </c>
      <c r="R1629" s="631"/>
      <c r="S1629" s="632" t="s">
        <v>7303</v>
      </c>
      <c r="T1629" s="633" t="s">
        <v>1191</v>
      </c>
      <c r="U1629" s="977" t="s">
        <v>1821</v>
      </c>
      <c r="V1629" s="634" t="s">
        <v>8077</v>
      </c>
    </row>
    <row r="1630" spans="2:22" outlineLevel="1">
      <c r="B1630" s="612" t="s">
        <v>1380</v>
      </c>
      <c r="C1630" s="612" t="s">
        <v>1429</v>
      </c>
      <c r="D1630" s="612" t="s">
        <v>1834</v>
      </c>
      <c r="E1630" s="612" t="s">
        <v>2143</v>
      </c>
      <c r="F1630" s="612" t="s">
        <v>1677</v>
      </c>
      <c r="G1630" s="612" t="s">
        <v>1687</v>
      </c>
      <c r="H1630" s="612"/>
      <c r="I1630" s="612"/>
      <c r="J1630" s="627" t="s">
        <v>1191</v>
      </c>
      <c r="K1630" s="628" t="s">
        <v>2178</v>
      </c>
      <c r="L1630" s="629" t="s">
        <v>4621</v>
      </c>
      <c r="M1630" s="630"/>
      <c r="N1630" s="670" t="s">
        <v>3676</v>
      </c>
      <c r="O1630" s="629" t="s">
        <v>1176</v>
      </c>
      <c r="P1630" s="637" t="s">
        <v>2789</v>
      </c>
      <c r="Q1630" s="629" t="s">
        <v>105</v>
      </c>
      <c r="R1630" s="631"/>
      <c r="S1630" s="632" t="s">
        <v>7304</v>
      </c>
      <c r="T1630" s="633" t="s">
        <v>1191</v>
      </c>
      <c r="U1630" s="977" t="s">
        <v>1821</v>
      </c>
      <c r="V1630" s="634" t="s">
        <v>8079</v>
      </c>
    </row>
    <row r="1631" spans="2:22" outlineLevel="1">
      <c r="B1631" s="612" t="s">
        <v>1380</v>
      </c>
      <c r="C1631" s="612" t="s">
        <v>1429</v>
      </c>
      <c r="D1631" s="612" t="s">
        <v>1834</v>
      </c>
      <c r="E1631" s="612" t="s">
        <v>2143</v>
      </c>
      <c r="F1631" s="612" t="s">
        <v>1677</v>
      </c>
      <c r="G1631" s="612" t="s">
        <v>1689</v>
      </c>
      <c r="H1631" s="612"/>
      <c r="I1631" s="612"/>
      <c r="J1631" s="627" t="s">
        <v>1176</v>
      </c>
      <c r="K1631" s="628" t="s">
        <v>2179</v>
      </c>
      <c r="L1631" s="629" t="s">
        <v>4622</v>
      </c>
      <c r="M1631" s="630" t="s">
        <v>1515</v>
      </c>
      <c r="N1631" s="670" t="s">
        <v>5345</v>
      </c>
      <c r="O1631" s="629" t="s">
        <v>1176</v>
      </c>
      <c r="P1631" s="637" t="s">
        <v>2791</v>
      </c>
      <c r="Q1631" s="629" t="s">
        <v>787</v>
      </c>
      <c r="R1631" s="631"/>
      <c r="S1631" s="632" t="s">
        <v>7305</v>
      </c>
      <c r="T1631" s="633" t="s">
        <v>1176</v>
      </c>
      <c r="U1631" s="977" t="s">
        <v>1821</v>
      </c>
      <c r="V1631" s="634" t="s">
        <v>8083</v>
      </c>
    </row>
    <row r="1632" spans="2:22" outlineLevel="1">
      <c r="B1632" s="612" t="s">
        <v>1380</v>
      </c>
      <c r="C1632" s="612" t="s">
        <v>1429</v>
      </c>
      <c r="D1632" s="612" t="s">
        <v>1834</v>
      </c>
      <c r="E1632" s="612" t="s">
        <v>2143</v>
      </c>
      <c r="F1632" s="612" t="s">
        <v>1677</v>
      </c>
      <c r="G1632" s="612" t="s">
        <v>1691</v>
      </c>
      <c r="H1632" s="612"/>
      <c r="I1632" s="612"/>
      <c r="J1632" s="627" t="s">
        <v>1191</v>
      </c>
      <c r="K1632" s="628" t="s">
        <v>2180</v>
      </c>
      <c r="L1632" s="629" t="s">
        <v>4623</v>
      </c>
      <c r="M1632" s="630"/>
      <c r="N1632" s="670"/>
      <c r="O1632" s="629"/>
      <c r="P1632" s="629"/>
      <c r="Q1632" s="629"/>
      <c r="R1632" s="631"/>
      <c r="S1632" s="632" t="s">
        <v>7306</v>
      </c>
      <c r="T1632" s="633" t="s">
        <v>1191</v>
      </c>
      <c r="U1632" s="977" t="s">
        <v>1821</v>
      </c>
      <c r="V1632" s="634" t="s">
        <v>8082</v>
      </c>
    </row>
    <row r="1633" spans="2:22" outlineLevel="1">
      <c r="B1633" s="612" t="s">
        <v>1380</v>
      </c>
      <c r="C1633" s="612" t="s">
        <v>1429</v>
      </c>
      <c r="D1633" s="612" t="s">
        <v>1834</v>
      </c>
      <c r="E1633" s="612" t="s">
        <v>2143</v>
      </c>
      <c r="F1633" s="612" t="s">
        <v>1693</v>
      </c>
      <c r="G1633" s="612"/>
      <c r="H1633" s="612"/>
      <c r="I1633" s="612"/>
      <c r="J1633" s="627" t="s">
        <v>1191</v>
      </c>
      <c r="K1633" s="628" t="s">
        <v>2181</v>
      </c>
      <c r="L1633" s="629" t="s">
        <v>4397</v>
      </c>
      <c r="M1633" s="630" t="s">
        <v>1382</v>
      </c>
      <c r="N1633" s="670"/>
      <c r="O1633" s="629"/>
      <c r="P1633" s="629"/>
      <c r="Q1633" s="629"/>
      <c r="R1633" s="631"/>
      <c r="S1633" s="632" t="s">
        <v>41</v>
      </c>
      <c r="T1633" s="633" t="s">
        <v>1191</v>
      </c>
      <c r="U1633" s="977" t="s">
        <v>1821</v>
      </c>
      <c r="V1633" s="634" t="s">
        <v>1821</v>
      </c>
    </row>
    <row r="1634" spans="2:22" outlineLevel="1">
      <c r="B1634" s="612" t="s">
        <v>1380</v>
      </c>
      <c r="C1634" s="612" t="s">
        <v>1429</v>
      </c>
      <c r="D1634" s="612" t="s">
        <v>1834</v>
      </c>
      <c r="E1634" s="612" t="s">
        <v>2143</v>
      </c>
      <c r="F1634" s="612" t="s">
        <v>1693</v>
      </c>
      <c r="G1634" s="612" t="s">
        <v>1564</v>
      </c>
      <c r="H1634" s="612"/>
      <c r="I1634" s="612"/>
      <c r="J1634" s="627" t="s">
        <v>1176</v>
      </c>
      <c r="K1634" s="628" t="s">
        <v>2182</v>
      </c>
      <c r="L1634" s="629" t="s">
        <v>4612</v>
      </c>
      <c r="M1634" s="630"/>
      <c r="N1634" s="670"/>
      <c r="O1634" s="629"/>
      <c r="P1634" s="629"/>
      <c r="Q1634" s="629"/>
      <c r="R1634" s="631"/>
      <c r="S1634" s="632" t="s">
        <v>7307</v>
      </c>
      <c r="T1634" s="633" t="s">
        <v>1176</v>
      </c>
      <c r="U1634" s="977" t="s">
        <v>1821</v>
      </c>
      <c r="V1634" s="634" t="s">
        <v>8055</v>
      </c>
    </row>
    <row r="1635" spans="2:22" outlineLevel="1">
      <c r="B1635" s="612" t="s">
        <v>1380</v>
      </c>
      <c r="C1635" s="612" t="s">
        <v>1429</v>
      </c>
      <c r="D1635" s="612" t="s">
        <v>1834</v>
      </c>
      <c r="E1635" s="612" t="s">
        <v>2143</v>
      </c>
      <c r="F1635" s="612" t="s">
        <v>1693</v>
      </c>
      <c r="G1635" s="612" t="s">
        <v>1564</v>
      </c>
      <c r="H1635" s="639" t="s">
        <v>1452</v>
      </c>
      <c r="I1635" s="612"/>
      <c r="J1635" s="627" t="s">
        <v>1176</v>
      </c>
      <c r="K1635" s="628" t="s">
        <v>2183</v>
      </c>
      <c r="L1635" s="629" t="s">
        <v>4613</v>
      </c>
      <c r="M1635" s="630"/>
      <c r="N1635" s="670"/>
      <c r="O1635" s="629"/>
      <c r="P1635" s="629"/>
      <c r="Q1635" s="629"/>
      <c r="R1635" s="631"/>
      <c r="S1635" s="632" t="s">
        <v>7308</v>
      </c>
      <c r="T1635" s="633" t="s">
        <v>1176</v>
      </c>
      <c r="U1635" s="977" t="s">
        <v>1821</v>
      </c>
      <c r="V1635" s="634" t="s">
        <v>8056</v>
      </c>
    </row>
    <row r="1636" spans="2:22" outlineLevel="1">
      <c r="B1636" s="612" t="s">
        <v>1380</v>
      </c>
      <c r="C1636" s="612" t="s">
        <v>1429</v>
      </c>
      <c r="D1636" s="612" t="s">
        <v>1834</v>
      </c>
      <c r="E1636" s="612" t="s">
        <v>2143</v>
      </c>
      <c r="F1636" s="612" t="s">
        <v>1697</v>
      </c>
      <c r="G1636" s="612"/>
      <c r="H1636" s="612"/>
      <c r="I1636" s="612"/>
      <c r="J1636" s="627" t="s">
        <v>1191</v>
      </c>
      <c r="K1636" s="628" t="s">
        <v>2184</v>
      </c>
      <c r="L1636" s="629" t="s">
        <v>4398</v>
      </c>
      <c r="M1636" s="630" t="s">
        <v>1382</v>
      </c>
      <c r="N1636" s="1119" t="s">
        <v>5678</v>
      </c>
      <c r="O1636" s="629" t="s">
        <v>1191</v>
      </c>
      <c r="P1636" s="629" t="s">
        <v>41</v>
      </c>
      <c r="Q1636" s="629" t="s">
        <v>1382</v>
      </c>
      <c r="R1636" s="782" t="s">
        <v>8553</v>
      </c>
      <c r="S1636" s="632" t="s">
        <v>41</v>
      </c>
      <c r="T1636" s="633" t="s">
        <v>1191</v>
      </c>
      <c r="U1636" s="977" t="s">
        <v>1821</v>
      </c>
      <c r="V1636" s="634" t="s">
        <v>1821</v>
      </c>
    </row>
    <row r="1637" spans="2:22" outlineLevel="1">
      <c r="B1637" s="612" t="s">
        <v>1380</v>
      </c>
      <c r="C1637" s="612" t="s">
        <v>1429</v>
      </c>
      <c r="D1637" s="612" t="s">
        <v>1834</v>
      </c>
      <c r="E1637" s="612" t="s">
        <v>2143</v>
      </c>
      <c r="F1637" s="612" t="s">
        <v>1697</v>
      </c>
      <c r="G1637" s="612" t="s">
        <v>1390</v>
      </c>
      <c r="H1637" s="612"/>
      <c r="I1637" s="612"/>
      <c r="J1637" s="627" t="s">
        <v>1176</v>
      </c>
      <c r="K1637" s="628" t="s">
        <v>2185</v>
      </c>
      <c r="L1637" s="629" t="s">
        <v>4624</v>
      </c>
      <c r="M1637" s="630"/>
      <c r="N1637" s="670" t="s">
        <v>5697</v>
      </c>
      <c r="O1637" s="629" t="s">
        <v>1176</v>
      </c>
      <c r="P1637" s="637" t="s">
        <v>2782</v>
      </c>
      <c r="Q1637" s="629" t="s">
        <v>105</v>
      </c>
      <c r="R1637" s="631" t="s">
        <v>7955</v>
      </c>
      <c r="S1637" s="632" t="s">
        <v>7309</v>
      </c>
      <c r="T1637" s="633" t="s">
        <v>1176</v>
      </c>
      <c r="U1637" s="977" t="s">
        <v>1821</v>
      </c>
      <c r="V1637" s="634" t="s">
        <v>8053</v>
      </c>
    </row>
    <row r="1638" spans="2:22" outlineLevel="1">
      <c r="B1638" s="612" t="s">
        <v>1380</v>
      </c>
      <c r="C1638" s="612" t="s">
        <v>1429</v>
      </c>
      <c r="D1638" s="612" t="s">
        <v>1834</v>
      </c>
      <c r="E1638" s="612" t="s">
        <v>2143</v>
      </c>
      <c r="F1638" s="612" t="s">
        <v>1697</v>
      </c>
      <c r="G1638" s="612" t="s">
        <v>1390</v>
      </c>
      <c r="H1638" s="639" t="s">
        <v>1452</v>
      </c>
      <c r="I1638" s="612"/>
      <c r="J1638" s="627" t="s">
        <v>1176</v>
      </c>
      <c r="K1638" s="628" t="s">
        <v>2186</v>
      </c>
      <c r="L1638" s="629" t="s">
        <v>4625</v>
      </c>
      <c r="M1638" s="630" t="s">
        <v>1701</v>
      </c>
      <c r="N1638" s="670" t="s">
        <v>5662</v>
      </c>
      <c r="O1638" s="660" t="s">
        <v>1176</v>
      </c>
      <c r="P1638" s="629" t="s">
        <v>41</v>
      </c>
      <c r="Q1638" s="668" t="s">
        <v>1877</v>
      </c>
      <c r="R1638" s="641"/>
      <c r="S1638" s="632" t="s">
        <v>7310</v>
      </c>
      <c r="T1638" s="633" t="s">
        <v>1176</v>
      </c>
      <c r="U1638" s="977" t="s">
        <v>1821</v>
      </c>
      <c r="V1638" s="634" t="s">
        <v>8054</v>
      </c>
    </row>
    <row r="1639" spans="2:22" outlineLevel="1">
      <c r="B1639" s="612" t="s">
        <v>1380</v>
      </c>
      <c r="C1639" s="612" t="s">
        <v>1429</v>
      </c>
      <c r="D1639" s="612" t="s">
        <v>1834</v>
      </c>
      <c r="E1639" s="612" t="s">
        <v>2187</v>
      </c>
      <c r="F1639" s="612"/>
      <c r="G1639" s="612"/>
      <c r="H1639" s="612"/>
      <c r="I1639" s="612"/>
      <c r="J1639" s="627" t="s">
        <v>1191</v>
      </c>
      <c r="K1639" s="628" t="s">
        <v>2188</v>
      </c>
      <c r="L1639" s="629" t="s">
        <v>4399</v>
      </c>
      <c r="M1639" s="630" t="s">
        <v>1382</v>
      </c>
      <c r="N1639" s="670"/>
      <c r="O1639" s="629"/>
      <c r="P1639" s="629"/>
      <c r="Q1639" s="629"/>
      <c r="R1639" s="641"/>
      <c r="S1639" s="632" t="s">
        <v>41</v>
      </c>
      <c r="T1639" s="633" t="s">
        <v>1191</v>
      </c>
      <c r="U1639" s="977" t="s">
        <v>1821</v>
      </c>
      <c r="V1639" s="634" t="s">
        <v>1821</v>
      </c>
    </row>
    <row r="1640" spans="2:22" outlineLevel="1">
      <c r="B1640" s="612" t="s">
        <v>1380</v>
      </c>
      <c r="C1640" s="612" t="s">
        <v>1429</v>
      </c>
      <c r="D1640" s="612" t="s">
        <v>1834</v>
      </c>
      <c r="E1640" s="612" t="s">
        <v>2187</v>
      </c>
      <c r="F1640" s="612" t="s">
        <v>1390</v>
      </c>
      <c r="G1640" s="612"/>
      <c r="H1640" s="612"/>
      <c r="I1640" s="612"/>
      <c r="J1640" s="627" t="s">
        <v>1176</v>
      </c>
      <c r="K1640" s="628" t="s">
        <v>2189</v>
      </c>
      <c r="L1640" s="629" t="s">
        <v>4186</v>
      </c>
      <c r="M1640" s="630"/>
      <c r="N1640" s="670"/>
      <c r="O1640" s="629"/>
      <c r="P1640" s="629"/>
      <c r="Q1640" s="629"/>
      <c r="R1640" s="631"/>
      <c r="S1640" s="632" t="s">
        <v>2189</v>
      </c>
      <c r="T1640" s="633" t="s">
        <v>1176</v>
      </c>
      <c r="U1640" s="977" t="s">
        <v>1821</v>
      </c>
      <c r="V1640" s="634" t="s">
        <v>4186</v>
      </c>
    </row>
    <row r="1641" spans="2:22" outlineLevel="1">
      <c r="B1641" s="612" t="s">
        <v>1380</v>
      </c>
      <c r="C1641" s="612" t="s">
        <v>1429</v>
      </c>
      <c r="D1641" s="612" t="s">
        <v>1834</v>
      </c>
      <c r="E1641" s="612" t="s">
        <v>2187</v>
      </c>
      <c r="F1641" s="612" t="s">
        <v>1396</v>
      </c>
      <c r="G1641" s="612"/>
      <c r="H1641" s="612"/>
      <c r="I1641" s="612"/>
      <c r="J1641" s="627" t="s">
        <v>1176</v>
      </c>
      <c r="K1641" s="628" t="s">
        <v>2190</v>
      </c>
      <c r="L1641" s="629" t="s">
        <v>4187</v>
      </c>
      <c r="M1641" s="630"/>
      <c r="N1641" s="1123"/>
      <c r="O1641" s="660"/>
      <c r="P1641" s="628"/>
      <c r="Q1641" s="668"/>
      <c r="R1641" s="641"/>
      <c r="S1641" s="632" t="s">
        <v>41</v>
      </c>
      <c r="T1641" s="633" t="s">
        <v>1176</v>
      </c>
      <c r="U1641" s="977" t="s">
        <v>1821</v>
      </c>
      <c r="V1641" s="634" t="s">
        <v>1821</v>
      </c>
    </row>
    <row r="1642" spans="2:22" outlineLevel="1">
      <c r="B1642" s="612" t="s">
        <v>1380</v>
      </c>
      <c r="C1642" s="612" t="s">
        <v>1429</v>
      </c>
      <c r="D1642" s="612" t="s">
        <v>1834</v>
      </c>
      <c r="E1642" s="612" t="s">
        <v>1627</v>
      </c>
      <c r="F1642" s="612"/>
      <c r="G1642" s="612"/>
      <c r="H1642" s="612"/>
      <c r="I1642" s="612"/>
      <c r="J1642" s="627" t="s">
        <v>1195</v>
      </c>
      <c r="K1642" s="628" t="s">
        <v>2191</v>
      </c>
      <c r="L1642" s="629" t="s">
        <v>4124</v>
      </c>
      <c r="M1642" s="630" t="s">
        <v>1382</v>
      </c>
      <c r="N1642" s="670"/>
      <c r="O1642" s="629"/>
      <c r="P1642" s="629"/>
      <c r="Q1642" s="629"/>
      <c r="R1642" s="631"/>
      <c r="S1642" s="632" t="s">
        <v>1821</v>
      </c>
      <c r="T1642" s="633" t="s">
        <v>1821</v>
      </c>
      <c r="U1642" s="977" t="s">
        <v>1821</v>
      </c>
      <c r="V1642" s="634" t="s">
        <v>1821</v>
      </c>
    </row>
    <row r="1643" spans="2:22" outlineLevel="1">
      <c r="B1643" s="612" t="s">
        <v>1380</v>
      </c>
      <c r="C1643" s="612" t="s">
        <v>1429</v>
      </c>
      <c r="D1643" s="612" t="s">
        <v>1834</v>
      </c>
      <c r="E1643" s="612" t="s">
        <v>1627</v>
      </c>
      <c r="F1643" s="612" t="s">
        <v>1532</v>
      </c>
      <c r="G1643" s="612"/>
      <c r="H1643" s="612"/>
      <c r="I1643" s="612"/>
      <c r="J1643" s="627" t="s">
        <v>1176</v>
      </c>
      <c r="K1643" s="628" t="s">
        <v>2192</v>
      </c>
      <c r="L1643" s="629" t="s">
        <v>4626</v>
      </c>
      <c r="M1643" s="630"/>
      <c r="N1643" s="670"/>
      <c r="O1643" s="629"/>
      <c r="P1643" s="629"/>
      <c r="Q1643" s="629"/>
      <c r="R1643" s="631"/>
      <c r="S1643" s="632" t="s">
        <v>1821</v>
      </c>
      <c r="T1643" s="633" t="s">
        <v>1821</v>
      </c>
      <c r="U1643" s="977" t="s">
        <v>1821</v>
      </c>
      <c r="V1643" s="634" t="s">
        <v>1821</v>
      </c>
    </row>
    <row r="1644" spans="2:22" outlineLevel="1">
      <c r="B1644" s="612" t="s">
        <v>1380</v>
      </c>
      <c r="C1644" s="612" t="s">
        <v>1429</v>
      </c>
      <c r="D1644" s="612" t="s">
        <v>1834</v>
      </c>
      <c r="E1644" s="612" t="s">
        <v>1627</v>
      </c>
      <c r="F1644" s="612" t="s">
        <v>1535</v>
      </c>
      <c r="G1644" s="612"/>
      <c r="H1644" s="612"/>
      <c r="I1644" s="612"/>
      <c r="J1644" s="627" t="s">
        <v>1191</v>
      </c>
      <c r="K1644" s="628" t="s">
        <v>2193</v>
      </c>
      <c r="L1644" s="629" t="s">
        <v>4627</v>
      </c>
      <c r="M1644" s="630" t="s">
        <v>1382</v>
      </c>
      <c r="N1644" s="670"/>
      <c r="O1644" s="629"/>
      <c r="P1644" s="629"/>
      <c r="Q1644" s="629"/>
      <c r="R1644" s="631"/>
      <c r="S1644" s="632" t="s">
        <v>1821</v>
      </c>
      <c r="T1644" s="633" t="s">
        <v>1821</v>
      </c>
      <c r="U1644" s="977" t="s">
        <v>1821</v>
      </c>
      <c r="V1644" s="634" t="s">
        <v>1821</v>
      </c>
    </row>
    <row r="1645" spans="2:22" outlineLevel="1">
      <c r="B1645" s="612" t="s">
        <v>1380</v>
      </c>
      <c r="C1645" s="612" t="s">
        <v>1429</v>
      </c>
      <c r="D1645" s="612" t="s">
        <v>1834</v>
      </c>
      <c r="E1645" s="612" t="s">
        <v>1627</v>
      </c>
      <c r="F1645" s="612" t="s">
        <v>1535</v>
      </c>
      <c r="G1645" s="612" t="s">
        <v>1537</v>
      </c>
      <c r="H1645" s="612"/>
      <c r="I1645" s="612"/>
      <c r="J1645" s="627" t="s">
        <v>1176</v>
      </c>
      <c r="K1645" s="628" t="s">
        <v>2194</v>
      </c>
      <c r="L1645" s="629" t="s">
        <v>4628</v>
      </c>
      <c r="M1645" s="630"/>
      <c r="N1645" s="670"/>
      <c r="O1645" s="629"/>
      <c r="P1645" s="629"/>
      <c r="Q1645" s="629"/>
      <c r="R1645" s="631"/>
      <c r="S1645" s="632" t="s">
        <v>1821</v>
      </c>
      <c r="T1645" s="633" t="s">
        <v>1821</v>
      </c>
      <c r="U1645" s="977" t="s">
        <v>1821</v>
      </c>
      <c r="V1645" s="634" t="s">
        <v>1821</v>
      </c>
    </row>
    <row r="1646" spans="2:22" ht="12.5" outlineLevel="1" thickBot="1">
      <c r="B1646" s="612" t="s">
        <v>1380</v>
      </c>
      <c r="C1646" s="612" t="s">
        <v>1429</v>
      </c>
      <c r="D1646" s="612" t="s">
        <v>1834</v>
      </c>
      <c r="E1646" s="612" t="s">
        <v>1627</v>
      </c>
      <c r="F1646" s="612" t="s">
        <v>1535</v>
      </c>
      <c r="G1646" s="612" t="s">
        <v>1537</v>
      </c>
      <c r="H1646" s="639" t="s">
        <v>1402</v>
      </c>
      <c r="I1646" s="612"/>
      <c r="J1646" s="643" t="s">
        <v>1176</v>
      </c>
      <c r="K1646" s="644" t="s">
        <v>2195</v>
      </c>
      <c r="L1646" s="645" t="s">
        <v>5150</v>
      </c>
      <c r="M1646" s="646" t="s">
        <v>1404</v>
      </c>
      <c r="N1646" s="1127"/>
      <c r="O1646" s="645"/>
      <c r="P1646" s="645"/>
      <c r="Q1646" s="645"/>
      <c r="R1646" s="647"/>
      <c r="S1646" s="648" t="s">
        <v>1821</v>
      </c>
      <c r="T1646" s="649" t="s">
        <v>1821</v>
      </c>
      <c r="U1646" s="984" t="s">
        <v>1821</v>
      </c>
      <c r="V1646" s="650" t="s">
        <v>1821</v>
      </c>
    </row>
    <row r="1647" spans="2:22" ht="12.5" thickTop="1">
      <c r="B1647" s="612" t="s">
        <v>1380</v>
      </c>
      <c r="C1647" s="612" t="s">
        <v>1429</v>
      </c>
      <c r="D1647" s="612" t="s">
        <v>2196</v>
      </c>
      <c r="E1647" s="612"/>
      <c r="F1647" s="612"/>
      <c r="G1647" s="612"/>
      <c r="H1647" s="612"/>
      <c r="I1647" s="612"/>
      <c r="J1647" s="620" t="s">
        <v>1176</v>
      </c>
      <c r="K1647" s="621" t="s">
        <v>2197</v>
      </c>
      <c r="L1647" s="622" t="s">
        <v>4400</v>
      </c>
      <c r="M1647" s="623" t="s">
        <v>1382</v>
      </c>
      <c r="N1647" s="1118" t="s">
        <v>5679</v>
      </c>
      <c r="O1647" s="622" t="s">
        <v>1191</v>
      </c>
      <c r="P1647" s="622" t="s">
        <v>41</v>
      </c>
      <c r="Q1647" s="622" t="s">
        <v>1382</v>
      </c>
      <c r="R1647" s="778"/>
      <c r="S1647" s="624" t="s">
        <v>41</v>
      </c>
      <c r="T1647" s="625" t="s">
        <v>1191</v>
      </c>
      <c r="U1647" s="976" t="s">
        <v>1191</v>
      </c>
      <c r="V1647" s="626" t="s">
        <v>1821</v>
      </c>
    </row>
    <row r="1648" spans="2:22" outlineLevel="1">
      <c r="B1648" s="612" t="s">
        <v>1380</v>
      </c>
      <c r="C1648" s="612" t="s">
        <v>1429</v>
      </c>
      <c r="D1648" s="612" t="s">
        <v>2196</v>
      </c>
      <c r="E1648" s="612" t="s">
        <v>2198</v>
      </c>
      <c r="F1648" s="612"/>
      <c r="G1648" s="612"/>
      <c r="H1648" s="612"/>
      <c r="I1648" s="612"/>
      <c r="J1648" s="627" t="s">
        <v>1191</v>
      </c>
      <c r="K1648" s="628" t="s">
        <v>2199</v>
      </c>
      <c r="L1648" s="629" t="s">
        <v>4401</v>
      </c>
      <c r="M1648" s="630" t="s">
        <v>1382</v>
      </c>
      <c r="N1648" s="670"/>
      <c r="O1648" s="629"/>
      <c r="P1648" s="629"/>
      <c r="Q1648" s="629"/>
      <c r="R1648" s="631"/>
      <c r="S1648" s="632" t="s">
        <v>1821</v>
      </c>
      <c r="T1648" s="633" t="s">
        <v>1821</v>
      </c>
      <c r="U1648" s="977" t="s">
        <v>1821</v>
      </c>
      <c r="V1648" s="634" t="s">
        <v>1821</v>
      </c>
    </row>
    <row r="1649" spans="2:22" outlineLevel="1">
      <c r="B1649" s="612" t="s">
        <v>1380</v>
      </c>
      <c r="C1649" s="612" t="s">
        <v>1429</v>
      </c>
      <c r="D1649" s="612" t="s">
        <v>2196</v>
      </c>
      <c r="E1649" s="612" t="s">
        <v>2198</v>
      </c>
      <c r="F1649" s="612" t="s">
        <v>2200</v>
      </c>
      <c r="G1649" s="612"/>
      <c r="H1649" s="612"/>
      <c r="I1649" s="612"/>
      <c r="J1649" s="627" t="s">
        <v>1195</v>
      </c>
      <c r="K1649" s="628" t="s">
        <v>2201</v>
      </c>
      <c r="L1649" s="629" t="s">
        <v>4402</v>
      </c>
      <c r="M1649" s="630" t="s">
        <v>1382</v>
      </c>
      <c r="N1649" s="670"/>
      <c r="O1649" s="629"/>
      <c r="P1649" s="629"/>
      <c r="Q1649" s="629"/>
      <c r="R1649" s="631"/>
      <c r="S1649" s="632" t="s">
        <v>1821</v>
      </c>
      <c r="T1649" s="633" t="s">
        <v>1821</v>
      </c>
      <c r="U1649" s="977" t="s">
        <v>1821</v>
      </c>
      <c r="V1649" s="634" t="s">
        <v>1821</v>
      </c>
    </row>
    <row r="1650" spans="2:22" outlineLevel="1">
      <c r="B1650" s="612" t="s">
        <v>1380</v>
      </c>
      <c r="C1650" s="612" t="s">
        <v>1429</v>
      </c>
      <c r="D1650" s="612" t="s">
        <v>2196</v>
      </c>
      <c r="E1650" s="612" t="s">
        <v>2198</v>
      </c>
      <c r="F1650" s="612" t="s">
        <v>2200</v>
      </c>
      <c r="G1650" s="612" t="s">
        <v>2202</v>
      </c>
      <c r="H1650" s="612"/>
      <c r="I1650" s="612"/>
      <c r="J1650" s="627" t="s">
        <v>1176</v>
      </c>
      <c r="K1650" s="628" t="s">
        <v>2203</v>
      </c>
      <c r="L1650" s="629" t="s">
        <v>4188</v>
      </c>
      <c r="M1650" s="630"/>
      <c r="N1650" s="670"/>
      <c r="O1650" s="629"/>
      <c r="P1650" s="629"/>
      <c r="Q1650" s="629"/>
      <c r="R1650" s="631"/>
      <c r="S1650" s="632" t="s">
        <v>1821</v>
      </c>
      <c r="T1650" s="633" t="s">
        <v>1821</v>
      </c>
      <c r="U1650" s="977" t="s">
        <v>1821</v>
      </c>
      <c r="V1650" s="634" t="s">
        <v>1821</v>
      </c>
    </row>
    <row r="1651" spans="2:22" ht="36" outlineLevel="1">
      <c r="B1651" s="612" t="s">
        <v>1380</v>
      </c>
      <c r="C1651" s="612" t="s">
        <v>1429</v>
      </c>
      <c r="D1651" s="612" t="s">
        <v>2196</v>
      </c>
      <c r="E1651" s="612" t="s">
        <v>1644</v>
      </c>
      <c r="F1651" s="612"/>
      <c r="G1651" s="612"/>
      <c r="H1651" s="612"/>
      <c r="I1651" s="612"/>
      <c r="J1651" s="627" t="s">
        <v>1191</v>
      </c>
      <c r="K1651" s="628" t="s">
        <v>1255</v>
      </c>
      <c r="L1651" s="629" t="s">
        <v>4629</v>
      </c>
      <c r="M1651" s="630" t="s">
        <v>1382</v>
      </c>
      <c r="N1651" s="1119" t="s">
        <v>5680</v>
      </c>
      <c r="O1651" s="629" t="s">
        <v>1191</v>
      </c>
      <c r="P1651" s="629" t="s">
        <v>41</v>
      </c>
      <c r="Q1651" s="629" t="s">
        <v>1382</v>
      </c>
      <c r="R1651" s="780" t="s">
        <v>7225</v>
      </c>
      <c r="S1651" s="632" t="s">
        <v>1255</v>
      </c>
      <c r="T1651" s="633" t="s">
        <v>1191</v>
      </c>
      <c r="U1651" s="977" t="s">
        <v>1191</v>
      </c>
      <c r="V1651" s="634" t="s">
        <v>5679</v>
      </c>
    </row>
    <row r="1652" spans="2:22" outlineLevel="1">
      <c r="B1652" s="612" t="s">
        <v>1380</v>
      </c>
      <c r="C1652" s="612" t="s">
        <v>1429</v>
      </c>
      <c r="D1652" s="612" t="s">
        <v>2196</v>
      </c>
      <c r="E1652" s="612" t="s">
        <v>1644</v>
      </c>
      <c r="F1652" s="612" t="s">
        <v>1390</v>
      </c>
      <c r="G1652" s="612"/>
      <c r="H1652" s="612"/>
      <c r="I1652" s="612"/>
      <c r="J1652" s="627" t="s">
        <v>1191</v>
      </c>
      <c r="K1652" s="628" t="s">
        <v>2204</v>
      </c>
      <c r="L1652" s="629" t="s">
        <v>4630</v>
      </c>
      <c r="M1652" s="630"/>
      <c r="N1652" s="670"/>
      <c r="O1652" s="629"/>
      <c r="P1652" s="629"/>
      <c r="Q1652" s="629"/>
      <c r="R1652" s="631"/>
      <c r="S1652" s="632" t="s">
        <v>41</v>
      </c>
      <c r="T1652" s="633" t="s">
        <v>1191</v>
      </c>
      <c r="U1652" s="977" t="s">
        <v>1821</v>
      </c>
      <c r="V1652" s="634" t="s">
        <v>1821</v>
      </c>
    </row>
    <row r="1653" spans="2:22" ht="60" outlineLevel="1">
      <c r="B1653" s="612" t="s">
        <v>1380</v>
      </c>
      <c r="C1653" s="612" t="s">
        <v>1429</v>
      </c>
      <c r="D1653" s="612" t="s">
        <v>2196</v>
      </c>
      <c r="E1653" s="612" t="s">
        <v>1644</v>
      </c>
      <c r="F1653" s="612" t="s">
        <v>1450</v>
      </c>
      <c r="G1653" s="612"/>
      <c r="H1653" s="612"/>
      <c r="I1653" s="612"/>
      <c r="J1653" s="627" t="s">
        <v>1195</v>
      </c>
      <c r="K1653" s="628" t="s">
        <v>2205</v>
      </c>
      <c r="L1653" s="629" t="s">
        <v>4631</v>
      </c>
      <c r="M1653" s="630"/>
      <c r="N1653" s="670" t="s">
        <v>3568</v>
      </c>
      <c r="O1653" s="629" t="s">
        <v>1176</v>
      </c>
      <c r="P1653" s="642" t="s">
        <v>2793</v>
      </c>
      <c r="Q1653" s="629" t="s">
        <v>105</v>
      </c>
      <c r="R1653" s="695" t="s">
        <v>8319</v>
      </c>
      <c r="S1653" s="632" t="s">
        <v>2204</v>
      </c>
      <c r="T1653" s="633" t="s">
        <v>1195</v>
      </c>
      <c r="U1653" s="977" t="s">
        <v>1821</v>
      </c>
      <c r="V1653" s="634" t="s">
        <v>7531</v>
      </c>
    </row>
    <row r="1654" spans="2:22" ht="36" outlineLevel="1">
      <c r="B1654" s="612" t="s">
        <v>1380</v>
      </c>
      <c r="C1654" s="612" t="s">
        <v>1429</v>
      </c>
      <c r="D1654" s="612" t="s">
        <v>2196</v>
      </c>
      <c r="E1654" s="612" t="s">
        <v>1644</v>
      </c>
      <c r="F1654" s="612" t="s">
        <v>1450</v>
      </c>
      <c r="G1654" s="639" t="s">
        <v>1452</v>
      </c>
      <c r="H1654" s="612"/>
      <c r="I1654" s="612"/>
      <c r="J1654" s="627" t="s">
        <v>1176</v>
      </c>
      <c r="K1654" s="628" t="s">
        <v>2206</v>
      </c>
      <c r="L1654" s="629" t="s">
        <v>4632</v>
      </c>
      <c r="M1654" s="630" t="s">
        <v>1454</v>
      </c>
      <c r="N1654" s="670" t="s">
        <v>5346</v>
      </c>
      <c r="O1654" s="629" t="s">
        <v>1176</v>
      </c>
      <c r="P1654" s="642" t="s">
        <v>2794</v>
      </c>
      <c r="Q1654" s="667" t="s">
        <v>8318</v>
      </c>
      <c r="R1654" s="631"/>
      <c r="S1654" s="632" t="s">
        <v>2206</v>
      </c>
      <c r="T1654" s="633" t="s">
        <v>1176</v>
      </c>
      <c r="U1654" s="977" t="s">
        <v>1821</v>
      </c>
      <c r="V1654" s="634" t="s">
        <v>7532</v>
      </c>
    </row>
    <row r="1655" spans="2:22" outlineLevel="1">
      <c r="B1655" s="612" t="s">
        <v>1380</v>
      </c>
      <c r="C1655" s="612" t="s">
        <v>1429</v>
      </c>
      <c r="D1655" s="612" t="s">
        <v>2196</v>
      </c>
      <c r="E1655" s="612" t="s">
        <v>1644</v>
      </c>
      <c r="F1655" s="612" t="s">
        <v>1396</v>
      </c>
      <c r="G1655" s="612"/>
      <c r="H1655" s="612"/>
      <c r="I1655" s="612"/>
      <c r="J1655" s="627" t="s">
        <v>1191</v>
      </c>
      <c r="K1655" s="628" t="s">
        <v>2207</v>
      </c>
      <c r="L1655" s="629" t="s">
        <v>4633</v>
      </c>
      <c r="M1655" s="630"/>
      <c r="N1655" s="670" t="s">
        <v>3700</v>
      </c>
      <c r="O1655" s="629" t="s">
        <v>1176</v>
      </c>
      <c r="P1655" s="642" t="s">
        <v>2795</v>
      </c>
      <c r="Q1655" s="629" t="s">
        <v>105</v>
      </c>
      <c r="R1655" s="641"/>
      <c r="S1655" s="632" t="s">
        <v>2207</v>
      </c>
      <c r="T1655" s="633" t="s">
        <v>1191</v>
      </c>
      <c r="U1655" s="977" t="s">
        <v>1821</v>
      </c>
      <c r="V1655" s="634" t="s">
        <v>3700</v>
      </c>
    </row>
    <row r="1656" spans="2:22" outlineLevel="1">
      <c r="B1656" s="612" t="s">
        <v>1380</v>
      </c>
      <c r="C1656" s="612" t="s">
        <v>1429</v>
      </c>
      <c r="D1656" s="612" t="s">
        <v>2196</v>
      </c>
      <c r="E1656" s="612" t="s">
        <v>1644</v>
      </c>
      <c r="F1656" s="612" t="s">
        <v>1650</v>
      </c>
      <c r="G1656" s="612"/>
      <c r="H1656" s="612"/>
      <c r="I1656" s="612"/>
      <c r="J1656" s="627" t="s">
        <v>1191</v>
      </c>
      <c r="K1656" s="628" t="s">
        <v>2208</v>
      </c>
      <c r="L1656" s="629" t="s">
        <v>4634</v>
      </c>
      <c r="M1656" s="630" t="s">
        <v>1652</v>
      </c>
      <c r="N1656" s="670"/>
      <c r="O1656" s="629"/>
      <c r="P1656" s="629"/>
      <c r="Q1656" s="629"/>
      <c r="R1656" s="631"/>
      <c r="S1656" s="632" t="s">
        <v>1821</v>
      </c>
      <c r="T1656" s="633" t="s">
        <v>1821</v>
      </c>
      <c r="U1656" s="977" t="s">
        <v>1821</v>
      </c>
      <c r="V1656" s="634" t="s">
        <v>1821</v>
      </c>
    </row>
    <row r="1657" spans="2:22" outlineLevel="1">
      <c r="B1657" s="612" t="s">
        <v>1380</v>
      </c>
      <c r="C1657" s="612" t="s">
        <v>1429</v>
      </c>
      <c r="D1657" s="612" t="s">
        <v>2196</v>
      </c>
      <c r="E1657" s="612" t="s">
        <v>1644</v>
      </c>
      <c r="F1657" s="612" t="s">
        <v>1653</v>
      </c>
      <c r="G1657" s="612"/>
      <c r="H1657" s="612"/>
      <c r="I1657" s="612"/>
      <c r="J1657" s="627" t="s">
        <v>1191</v>
      </c>
      <c r="K1657" s="628" t="s">
        <v>2209</v>
      </c>
      <c r="L1657" s="629" t="s">
        <v>4635</v>
      </c>
      <c r="M1657" s="630" t="s">
        <v>1382</v>
      </c>
      <c r="N1657" s="670"/>
      <c r="O1657" s="629"/>
      <c r="P1657" s="629"/>
      <c r="Q1657" s="629"/>
      <c r="R1657" s="631"/>
      <c r="S1657" s="632" t="s">
        <v>1821</v>
      </c>
      <c r="T1657" s="633" t="s">
        <v>1821</v>
      </c>
      <c r="U1657" s="977" t="s">
        <v>1821</v>
      </c>
      <c r="V1657" s="634" t="s">
        <v>1821</v>
      </c>
    </row>
    <row r="1658" spans="2:22" outlineLevel="1">
      <c r="B1658" s="612" t="s">
        <v>1380</v>
      </c>
      <c r="C1658" s="612" t="s">
        <v>1429</v>
      </c>
      <c r="D1658" s="612" t="s">
        <v>2196</v>
      </c>
      <c r="E1658" s="612" t="s">
        <v>1644</v>
      </c>
      <c r="F1658" s="612" t="s">
        <v>1653</v>
      </c>
      <c r="G1658" s="612" t="s">
        <v>1390</v>
      </c>
      <c r="H1658" s="612"/>
      <c r="I1658" s="612"/>
      <c r="J1658" s="627" t="s">
        <v>1191</v>
      </c>
      <c r="K1658" s="628" t="s">
        <v>2210</v>
      </c>
      <c r="L1658" s="629" t="s">
        <v>4636</v>
      </c>
      <c r="M1658" s="630"/>
      <c r="N1658" s="670"/>
      <c r="O1658" s="629"/>
      <c r="P1658" s="629"/>
      <c r="Q1658" s="629"/>
      <c r="R1658" s="631"/>
      <c r="S1658" s="632" t="s">
        <v>1821</v>
      </c>
      <c r="T1658" s="633" t="s">
        <v>1821</v>
      </c>
      <c r="U1658" s="977" t="s">
        <v>1821</v>
      </c>
      <c r="V1658" s="634" t="s">
        <v>1821</v>
      </c>
    </row>
    <row r="1659" spans="2:22" outlineLevel="1">
      <c r="B1659" s="612" t="s">
        <v>1380</v>
      </c>
      <c r="C1659" s="612" t="s">
        <v>1429</v>
      </c>
      <c r="D1659" s="612" t="s">
        <v>2196</v>
      </c>
      <c r="E1659" s="612" t="s">
        <v>1644</v>
      </c>
      <c r="F1659" s="612" t="s">
        <v>1653</v>
      </c>
      <c r="G1659" s="612" t="s">
        <v>1390</v>
      </c>
      <c r="H1659" s="639" t="s">
        <v>1452</v>
      </c>
      <c r="I1659" s="612"/>
      <c r="J1659" s="627" t="s">
        <v>1191</v>
      </c>
      <c r="K1659" s="628" t="s">
        <v>2211</v>
      </c>
      <c r="L1659" s="629" t="s">
        <v>4637</v>
      </c>
      <c r="M1659" s="630" t="s">
        <v>1454</v>
      </c>
      <c r="N1659" s="670"/>
      <c r="O1659" s="629"/>
      <c r="P1659" s="629"/>
      <c r="Q1659" s="629"/>
      <c r="R1659" s="631"/>
      <c r="S1659" s="632" t="s">
        <v>1821</v>
      </c>
      <c r="T1659" s="633" t="s">
        <v>1821</v>
      </c>
      <c r="U1659" s="977" t="s">
        <v>1821</v>
      </c>
      <c r="V1659" s="634" t="s">
        <v>1821</v>
      </c>
    </row>
    <row r="1660" spans="2:22" outlineLevel="1">
      <c r="B1660" s="612" t="s">
        <v>1380</v>
      </c>
      <c r="C1660" s="612" t="s">
        <v>1429</v>
      </c>
      <c r="D1660" s="612" t="s">
        <v>2196</v>
      </c>
      <c r="E1660" s="612" t="s">
        <v>1644</v>
      </c>
      <c r="F1660" s="612" t="s">
        <v>1653</v>
      </c>
      <c r="G1660" s="612" t="s">
        <v>1657</v>
      </c>
      <c r="H1660" s="612"/>
      <c r="I1660" s="612"/>
      <c r="J1660" s="627" t="s">
        <v>1191</v>
      </c>
      <c r="K1660" s="628" t="s">
        <v>2212</v>
      </c>
      <c r="L1660" s="629" t="s">
        <v>4638</v>
      </c>
      <c r="M1660" s="630"/>
      <c r="N1660" s="670"/>
      <c r="O1660" s="629"/>
      <c r="P1660" s="629"/>
      <c r="Q1660" s="629"/>
      <c r="R1660" s="631"/>
      <c r="S1660" s="632" t="s">
        <v>1821</v>
      </c>
      <c r="T1660" s="633" t="s">
        <v>1821</v>
      </c>
      <c r="U1660" s="977" t="s">
        <v>1821</v>
      </c>
      <c r="V1660" s="634" t="s">
        <v>1821</v>
      </c>
    </row>
    <row r="1661" spans="2:22" outlineLevel="1">
      <c r="B1661" s="612" t="s">
        <v>1380</v>
      </c>
      <c r="C1661" s="612" t="s">
        <v>1429</v>
      </c>
      <c r="D1661" s="612" t="s">
        <v>2196</v>
      </c>
      <c r="E1661" s="612" t="s">
        <v>1644</v>
      </c>
      <c r="F1661" s="612" t="s">
        <v>1653</v>
      </c>
      <c r="G1661" s="612" t="s">
        <v>1677</v>
      </c>
      <c r="H1661" s="612"/>
      <c r="I1661" s="612"/>
      <c r="J1661" s="627" t="s">
        <v>1191</v>
      </c>
      <c r="K1661" s="628" t="s">
        <v>2213</v>
      </c>
      <c r="L1661" s="629" t="s">
        <v>4639</v>
      </c>
      <c r="M1661" s="630" t="s">
        <v>1382</v>
      </c>
      <c r="N1661" s="670"/>
      <c r="O1661" s="629"/>
      <c r="P1661" s="629"/>
      <c r="Q1661" s="629"/>
      <c r="R1661" s="631"/>
      <c r="S1661" s="632" t="s">
        <v>1821</v>
      </c>
      <c r="T1661" s="633" t="s">
        <v>1821</v>
      </c>
      <c r="U1661" s="977" t="s">
        <v>1821</v>
      </c>
      <c r="V1661" s="634" t="s">
        <v>1821</v>
      </c>
    </row>
    <row r="1662" spans="2:22" outlineLevel="1">
      <c r="B1662" s="612" t="s">
        <v>1380</v>
      </c>
      <c r="C1662" s="612" t="s">
        <v>1429</v>
      </c>
      <c r="D1662" s="612" t="s">
        <v>2196</v>
      </c>
      <c r="E1662" s="612" t="s">
        <v>1644</v>
      </c>
      <c r="F1662" s="612" t="s">
        <v>1653</v>
      </c>
      <c r="G1662" s="612" t="s">
        <v>1677</v>
      </c>
      <c r="H1662" s="612" t="s">
        <v>1679</v>
      </c>
      <c r="I1662" s="612"/>
      <c r="J1662" s="627" t="s">
        <v>1191</v>
      </c>
      <c r="K1662" s="628" t="s">
        <v>2214</v>
      </c>
      <c r="L1662" s="629" t="s">
        <v>4640</v>
      </c>
      <c r="M1662" s="630"/>
      <c r="N1662" s="670"/>
      <c r="O1662" s="629"/>
      <c r="P1662" s="629"/>
      <c r="Q1662" s="629"/>
      <c r="R1662" s="631"/>
      <c r="S1662" s="632" t="s">
        <v>1821</v>
      </c>
      <c r="T1662" s="633" t="s">
        <v>1821</v>
      </c>
      <c r="U1662" s="977" t="s">
        <v>1821</v>
      </c>
      <c r="V1662" s="634" t="s">
        <v>1821</v>
      </c>
    </row>
    <row r="1663" spans="2:22" outlineLevel="1">
      <c r="B1663" s="612" t="s">
        <v>1380</v>
      </c>
      <c r="C1663" s="612" t="s">
        <v>1429</v>
      </c>
      <c r="D1663" s="612" t="s">
        <v>2196</v>
      </c>
      <c r="E1663" s="612" t="s">
        <v>1644</v>
      </c>
      <c r="F1663" s="612" t="s">
        <v>1653</v>
      </c>
      <c r="G1663" s="612" t="s">
        <v>1677</v>
      </c>
      <c r="H1663" s="612" t="s">
        <v>1681</v>
      </c>
      <c r="I1663" s="612"/>
      <c r="J1663" s="627" t="s">
        <v>1191</v>
      </c>
      <c r="K1663" s="628" t="s">
        <v>2215</v>
      </c>
      <c r="L1663" s="629" t="s">
        <v>4641</v>
      </c>
      <c r="M1663" s="630"/>
      <c r="N1663" s="670"/>
      <c r="O1663" s="629"/>
      <c r="P1663" s="629"/>
      <c r="Q1663" s="629"/>
      <c r="R1663" s="631"/>
      <c r="S1663" s="632" t="s">
        <v>1821</v>
      </c>
      <c r="T1663" s="633" t="s">
        <v>1821</v>
      </c>
      <c r="U1663" s="977" t="s">
        <v>1821</v>
      </c>
      <c r="V1663" s="634" t="s">
        <v>1821</v>
      </c>
    </row>
    <row r="1664" spans="2:22" outlineLevel="1">
      <c r="B1664" s="612" t="s">
        <v>1380</v>
      </c>
      <c r="C1664" s="612" t="s">
        <v>1429</v>
      </c>
      <c r="D1664" s="612" t="s">
        <v>2196</v>
      </c>
      <c r="E1664" s="612" t="s">
        <v>1644</v>
      </c>
      <c r="F1664" s="612" t="s">
        <v>1653</v>
      </c>
      <c r="G1664" s="612" t="s">
        <v>1677</v>
      </c>
      <c r="H1664" s="612" t="s">
        <v>1683</v>
      </c>
      <c r="I1664" s="612"/>
      <c r="J1664" s="627" t="s">
        <v>1191</v>
      </c>
      <c r="K1664" s="628" t="s">
        <v>2216</v>
      </c>
      <c r="L1664" s="629" t="s">
        <v>4642</v>
      </c>
      <c r="M1664" s="630"/>
      <c r="N1664" s="670"/>
      <c r="O1664" s="629"/>
      <c r="P1664" s="629"/>
      <c r="Q1664" s="629"/>
      <c r="R1664" s="631"/>
      <c r="S1664" s="632" t="s">
        <v>1821</v>
      </c>
      <c r="T1664" s="633" t="s">
        <v>1821</v>
      </c>
      <c r="U1664" s="977" t="s">
        <v>1821</v>
      </c>
      <c r="V1664" s="634" t="s">
        <v>1821</v>
      </c>
    </row>
    <row r="1665" spans="2:22" outlineLevel="1">
      <c r="B1665" s="612" t="s">
        <v>1380</v>
      </c>
      <c r="C1665" s="612" t="s">
        <v>1429</v>
      </c>
      <c r="D1665" s="612" t="s">
        <v>2196</v>
      </c>
      <c r="E1665" s="612" t="s">
        <v>1644</v>
      </c>
      <c r="F1665" s="612" t="s">
        <v>1653</v>
      </c>
      <c r="G1665" s="612" t="s">
        <v>1677</v>
      </c>
      <c r="H1665" s="612" t="s">
        <v>1685</v>
      </c>
      <c r="I1665" s="612"/>
      <c r="J1665" s="627" t="s">
        <v>1191</v>
      </c>
      <c r="K1665" s="628" t="s">
        <v>2217</v>
      </c>
      <c r="L1665" s="629" t="s">
        <v>4643</v>
      </c>
      <c r="M1665" s="630"/>
      <c r="N1665" s="670"/>
      <c r="O1665" s="629"/>
      <c r="P1665" s="629"/>
      <c r="Q1665" s="629"/>
      <c r="R1665" s="631"/>
      <c r="S1665" s="632" t="s">
        <v>1821</v>
      </c>
      <c r="T1665" s="633" t="s">
        <v>1821</v>
      </c>
      <c r="U1665" s="977" t="s">
        <v>1821</v>
      </c>
      <c r="V1665" s="634" t="s">
        <v>1821</v>
      </c>
    </row>
    <row r="1666" spans="2:22" outlineLevel="1">
      <c r="B1666" s="612" t="s">
        <v>1380</v>
      </c>
      <c r="C1666" s="612" t="s">
        <v>1429</v>
      </c>
      <c r="D1666" s="612" t="s">
        <v>2196</v>
      </c>
      <c r="E1666" s="612" t="s">
        <v>1644</v>
      </c>
      <c r="F1666" s="612" t="s">
        <v>1653</v>
      </c>
      <c r="G1666" s="612" t="s">
        <v>1677</v>
      </c>
      <c r="H1666" s="612" t="s">
        <v>1687</v>
      </c>
      <c r="I1666" s="612"/>
      <c r="J1666" s="627" t="s">
        <v>1191</v>
      </c>
      <c r="K1666" s="628" t="s">
        <v>2218</v>
      </c>
      <c r="L1666" s="629" t="s">
        <v>4644</v>
      </c>
      <c r="M1666" s="630"/>
      <c r="N1666" s="670"/>
      <c r="O1666" s="629"/>
      <c r="P1666" s="629"/>
      <c r="Q1666" s="629"/>
      <c r="R1666" s="631"/>
      <c r="S1666" s="632" t="s">
        <v>1821</v>
      </c>
      <c r="T1666" s="633" t="s">
        <v>1821</v>
      </c>
      <c r="U1666" s="977" t="s">
        <v>1821</v>
      </c>
      <c r="V1666" s="634" t="s">
        <v>1821</v>
      </c>
    </row>
    <row r="1667" spans="2:22" outlineLevel="1">
      <c r="B1667" s="612" t="s">
        <v>1380</v>
      </c>
      <c r="C1667" s="612" t="s">
        <v>1429</v>
      </c>
      <c r="D1667" s="612" t="s">
        <v>2196</v>
      </c>
      <c r="E1667" s="612" t="s">
        <v>1644</v>
      </c>
      <c r="F1667" s="612" t="s">
        <v>1653</v>
      </c>
      <c r="G1667" s="612" t="s">
        <v>1677</v>
      </c>
      <c r="H1667" s="612" t="s">
        <v>1689</v>
      </c>
      <c r="I1667" s="612"/>
      <c r="J1667" s="627" t="s">
        <v>1176</v>
      </c>
      <c r="K1667" s="628" t="s">
        <v>2219</v>
      </c>
      <c r="L1667" s="629" t="s">
        <v>4645</v>
      </c>
      <c r="M1667" s="630" t="s">
        <v>1515</v>
      </c>
      <c r="N1667" s="670"/>
      <c r="O1667" s="629"/>
      <c r="P1667" s="629"/>
      <c r="Q1667" s="629"/>
      <c r="R1667" s="631"/>
      <c r="S1667" s="632" t="s">
        <v>1821</v>
      </c>
      <c r="T1667" s="633" t="s">
        <v>1821</v>
      </c>
      <c r="U1667" s="977" t="s">
        <v>1821</v>
      </c>
      <c r="V1667" s="634" t="s">
        <v>1821</v>
      </c>
    </row>
    <row r="1668" spans="2:22" outlineLevel="1">
      <c r="B1668" s="612" t="s">
        <v>1380</v>
      </c>
      <c r="C1668" s="612" t="s">
        <v>1429</v>
      </c>
      <c r="D1668" s="612" t="s">
        <v>2196</v>
      </c>
      <c r="E1668" s="612" t="s">
        <v>1644</v>
      </c>
      <c r="F1668" s="612" t="s">
        <v>1653</v>
      </c>
      <c r="G1668" s="612" t="s">
        <v>1677</v>
      </c>
      <c r="H1668" s="612" t="s">
        <v>1691</v>
      </c>
      <c r="I1668" s="612"/>
      <c r="J1668" s="627" t="s">
        <v>1191</v>
      </c>
      <c r="K1668" s="628" t="s">
        <v>2220</v>
      </c>
      <c r="L1668" s="629" t="s">
        <v>4646</v>
      </c>
      <c r="M1668" s="630"/>
      <c r="N1668" s="670"/>
      <c r="O1668" s="629"/>
      <c r="P1668" s="629"/>
      <c r="Q1668" s="629"/>
      <c r="R1668" s="631"/>
      <c r="S1668" s="632" t="s">
        <v>1821</v>
      </c>
      <c r="T1668" s="633" t="s">
        <v>1821</v>
      </c>
      <c r="U1668" s="977" t="s">
        <v>1821</v>
      </c>
      <c r="V1668" s="634" t="s">
        <v>1821</v>
      </c>
    </row>
    <row r="1669" spans="2:22" outlineLevel="1">
      <c r="B1669" s="612" t="s">
        <v>1380</v>
      </c>
      <c r="C1669" s="612" t="s">
        <v>1429</v>
      </c>
      <c r="D1669" s="612" t="s">
        <v>2196</v>
      </c>
      <c r="E1669" s="612" t="s">
        <v>1644</v>
      </c>
      <c r="F1669" s="612" t="s">
        <v>1659</v>
      </c>
      <c r="G1669" s="612"/>
      <c r="H1669" s="612"/>
      <c r="I1669" s="612"/>
      <c r="J1669" s="627" t="s">
        <v>1195</v>
      </c>
      <c r="K1669" s="628" t="s">
        <v>2221</v>
      </c>
      <c r="L1669" s="629" t="s">
        <v>4647</v>
      </c>
      <c r="M1669" s="630" t="s">
        <v>1382</v>
      </c>
      <c r="N1669" s="670"/>
      <c r="O1669" s="629"/>
      <c r="P1669" s="629"/>
      <c r="Q1669" s="629"/>
      <c r="R1669" s="631"/>
      <c r="S1669" s="632" t="s">
        <v>1821</v>
      </c>
      <c r="T1669" s="633" t="s">
        <v>1821</v>
      </c>
      <c r="U1669" s="977" t="s">
        <v>1821</v>
      </c>
      <c r="V1669" s="634" t="s">
        <v>1821</v>
      </c>
    </row>
    <row r="1670" spans="2:22" outlineLevel="1">
      <c r="B1670" s="612" t="s">
        <v>1380</v>
      </c>
      <c r="C1670" s="612" t="s">
        <v>1429</v>
      </c>
      <c r="D1670" s="612" t="s">
        <v>2196</v>
      </c>
      <c r="E1670" s="612" t="s">
        <v>1644</v>
      </c>
      <c r="F1670" s="612" t="s">
        <v>1659</v>
      </c>
      <c r="G1670" s="612" t="s">
        <v>1661</v>
      </c>
      <c r="H1670" s="612"/>
      <c r="I1670" s="612"/>
      <c r="J1670" s="627" t="s">
        <v>1191</v>
      </c>
      <c r="K1670" s="628" t="s">
        <v>2222</v>
      </c>
      <c r="L1670" s="629" t="s">
        <v>4648</v>
      </c>
      <c r="M1670" s="630"/>
      <c r="N1670" s="670"/>
      <c r="O1670" s="629"/>
      <c r="P1670" s="629"/>
      <c r="Q1670" s="629"/>
      <c r="R1670" s="631"/>
      <c r="S1670" s="632" t="s">
        <v>1821</v>
      </c>
      <c r="T1670" s="633" t="s">
        <v>1821</v>
      </c>
      <c r="U1670" s="977" t="s">
        <v>1821</v>
      </c>
      <c r="V1670" s="634" t="s">
        <v>1821</v>
      </c>
    </row>
    <row r="1671" spans="2:22" outlineLevel="1">
      <c r="B1671" s="612" t="s">
        <v>1380</v>
      </c>
      <c r="C1671" s="612" t="s">
        <v>1429</v>
      </c>
      <c r="D1671" s="612" t="s">
        <v>2196</v>
      </c>
      <c r="E1671" s="612" t="s">
        <v>1644</v>
      </c>
      <c r="F1671" s="612" t="s">
        <v>1659</v>
      </c>
      <c r="G1671" s="612" t="s">
        <v>1663</v>
      </c>
      <c r="H1671" s="612"/>
      <c r="I1671" s="612"/>
      <c r="J1671" s="627" t="s">
        <v>1191</v>
      </c>
      <c r="K1671" s="628" t="s">
        <v>2223</v>
      </c>
      <c r="L1671" s="629" t="s">
        <v>4649</v>
      </c>
      <c r="M1671" s="630"/>
      <c r="N1671" s="670"/>
      <c r="O1671" s="629"/>
      <c r="P1671" s="635"/>
      <c r="Q1671" s="629"/>
      <c r="R1671" s="631"/>
      <c r="S1671" s="632" t="s">
        <v>1821</v>
      </c>
      <c r="T1671" s="633" t="s">
        <v>1821</v>
      </c>
      <c r="U1671" s="977" t="s">
        <v>1821</v>
      </c>
      <c r="V1671" s="634" t="s">
        <v>1821</v>
      </c>
    </row>
    <row r="1672" spans="2:22" outlineLevel="1">
      <c r="B1672" s="612" t="s">
        <v>1380</v>
      </c>
      <c r="C1672" s="612" t="s">
        <v>1429</v>
      </c>
      <c r="D1672" s="612" t="s">
        <v>2196</v>
      </c>
      <c r="E1672" s="612" t="s">
        <v>1644</v>
      </c>
      <c r="F1672" s="612" t="s">
        <v>1659</v>
      </c>
      <c r="G1672" s="612" t="s">
        <v>1398</v>
      </c>
      <c r="H1672" s="612"/>
      <c r="I1672" s="612"/>
      <c r="J1672" s="627" t="s">
        <v>1191</v>
      </c>
      <c r="K1672" s="628" t="s">
        <v>2224</v>
      </c>
      <c r="L1672" s="629" t="s">
        <v>4650</v>
      </c>
      <c r="M1672" s="630" t="s">
        <v>1666</v>
      </c>
      <c r="N1672" s="670"/>
      <c r="O1672" s="629"/>
      <c r="P1672" s="635"/>
      <c r="Q1672" s="629"/>
      <c r="R1672" s="631"/>
      <c r="S1672" s="632" t="s">
        <v>1821</v>
      </c>
      <c r="T1672" s="633" t="s">
        <v>1821</v>
      </c>
      <c r="U1672" s="977" t="s">
        <v>1821</v>
      </c>
      <c r="V1672" s="634" t="s">
        <v>1821</v>
      </c>
    </row>
    <row r="1673" spans="2:22" outlineLevel="1">
      <c r="B1673" s="612" t="s">
        <v>1380</v>
      </c>
      <c r="C1673" s="612" t="s">
        <v>1429</v>
      </c>
      <c r="D1673" s="612" t="s">
        <v>2196</v>
      </c>
      <c r="E1673" s="612" t="s">
        <v>1644</v>
      </c>
      <c r="F1673" s="612" t="s">
        <v>1659</v>
      </c>
      <c r="G1673" s="612" t="s">
        <v>1667</v>
      </c>
      <c r="H1673" s="612"/>
      <c r="I1673" s="612"/>
      <c r="J1673" s="627" t="s">
        <v>1191</v>
      </c>
      <c r="K1673" s="628" t="s">
        <v>2225</v>
      </c>
      <c r="L1673" s="629" t="s">
        <v>4652</v>
      </c>
      <c r="M1673" s="630" t="s">
        <v>1382</v>
      </c>
      <c r="N1673" s="670"/>
      <c r="O1673" s="629"/>
      <c r="P1673" s="629"/>
      <c r="Q1673" s="629"/>
      <c r="R1673" s="631"/>
      <c r="S1673" s="632" t="s">
        <v>1821</v>
      </c>
      <c r="T1673" s="633" t="s">
        <v>1821</v>
      </c>
      <c r="U1673" s="977" t="s">
        <v>1821</v>
      </c>
      <c r="V1673" s="634" t="s">
        <v>1821</v>
      </c>
    </row>
    <row r="1674" spans="2:22" outlineLevel="1">
      <c r="B1674" s="612" t="s">
        <v>1380</v>
      </c>
      <c r="C1674" s="612" t="s">
        <v>1429</v>
      </c>
      <c r="D1674" s="612" t="s">
        <v>2196</v>
      </c>
      <c r="E1674" s="612" t="s">
        <v>1644</v>
      </c>
      <c r="F1674" s="612" t="s">
        <v>1659</v>
      </c>
      <c r="G1674" s="612" t="s">
        <v>1667</v>
      </c>
      <c r="H1674" s="612" t="s">
        <v>1669</v>
      </c>
      <c r="I1674" s="612"/>
      <c r="J1674" s="627" t="s">
        <v>1176</v>
      </c>
      <c r="K1674" s="628" t="s">
        <v>2226</v>
      </c>
      <c r="L1674" s="629" t="s">
        <v>4651</v>
      </c>
      <c r="M1674" s="630"/>
      <c r="N1674" s="670"/>
      <c r="O1674" s="629"/>
      <c r="P1674" s="629"/>
      <c r="Q1674" s="629"/>
      <c r="R1674" s="631"/>
      <c r="S1674" s="632" t="s">
        <v>1821</v>
      </c>
      <c r="T1674" s="633" t="s">
        <v>1821</v>
      </c>
      <c r="U1674" s="977" t="s">
        <v>1821</v>
      </c>
      <c r="V1674" s="634" t="s">
        <v>1821</v>
      </c>
    </row>
    <row r="1675" spans="2:22" outlineLevel="1">
      <c r="B1675" s="612" t="s">
        <v>1380</v>
      </c>
      <c r="C1675" s="612" t="s">
        <v>1429</v>
      </c>
      <c r="D1675" s="612" t="s">
        <v>2196</v>
      </c>
      <c r="E1675" s="612" t="s">
        <v>1644</v>
      </c>
      <c r="F1675" s="612" t="s">
        <v>1659</v>
      </c>
      <c r="G1675" s="612" t="s">
        <v>1671</v>
      </c>
      <c r="H1675" s="612"/>
      <c r="I1675" s="612"/>
      <c r="J1675" s="627" t="s">
        <v>1191</v>
      </c>
      <c r="K1675" s="628" t="s">
        <v>2227</v>
      </c>
      <c r="L1675" s="629" t="s">
        <v>4653</v>
      </c>
      <c r="M1675" s="630" t="s">
        <v>1382</v>
      </c>
      <c r="N1675" s="670"/>
      <c r="O1675" s="629"/>
      <c r="P1675" s="629"/>
      <c r="Q1675" s="629"/>
      <c r="R1675" s="631"/>
      <c r="S1675" s="632" t="s">
        <v>1821</v>
      </c>
      <c r="T1675" s="633" t="s">
        <v>1821</v>
      </c>
      <c r="U1675" s="977" t="s">
        <v>1821</v>
      </c>
      <c r="V1675" s="634" t="s">
        <v>1821</v>
      </c>
    </row>
    <row r="1676" spans="2:22" outlineLevel="1">
      <c r="B1676" s="612" t="s">
        <v>1380</v>
      </c>
      <c r="C1676" s="612" t="s">
        <v>1429</v>
      </c>
      <c r="D1676" s="612" t="s">
        <v>2196</v>
      </c>
      <c r="E1676" s="612" t="s">
        <v>1644</v>
      </c>
      <c r="F1676" s="612" t="s">
        <v>1659</v>
      </c>
      <c r="G1676" s="612" t="s">
        <v>1671</v>
      </c>
      <c r="H1676" s="612" t="s">
        <v>1669</v>
      </c>
      <c r="I1676" s="612"/>
      <c r="J1676" s="627" t="s">
        <v>1176</v>
      </c>
      <c r="K1676" s="628" t="s">
        <v>2228</v>
      </c>
      <c r="L1676" s="629" t="s">
        <v>4654</v>
      </c>
      <c r="M1676" s="630"/>
      <c r="N1676" s="670"/>
      <c r="O1676" s="629"/>
      <c r="P1676" s="629"/>
      <c r="Q1676" s="629"/>
      <c r="R1676" s="631"/>
      <c r="S1676" s="632" t="s">
        <v>1821</v>
      </c>
      <c r="T1676" s="633" t="s">
        <v>1821</v>
      </c>
      <c r="U1676" s="977" t="s">
        <v>1821</v>
      </c>
      <c r="V1676" s="634" t="s">
        <v>1821</v>
      </c>
    </row>
    <row r="1677" spans="2:22" outlineLevel="1">
      <c r="B1677" s="612" t="s">
        <v>1380</v>
      </c>
      <c r="C1677" s="612" t="s">
        <v>1429</v>
      </c>
      <c r="D1677" s="612" t="s">
        <v>2196</v>
      </c>
      <c r="E1677" s="612" t="s">
        <v>1644</v>
      </c>
      <c r="F1677" s="612" t="s">
        <v>1659</v>
      </c>
      <c r="G1677" s="612" t="s">
        <v>1674</v>
      </c>
      <c r="H1677" s="612"/>
      <c r="I1677" s="612"/>
      <c r="J1677" s="627" t="s">
        <v>1191</v>
      </c>
      <c r="K1677" s="628" t="s">
        <v>2229</v>
      </c>
      <c r="L1677" s="629" t="s">
        <v>4656</v>
      </c>
      <c r="M1677" s="630" t="s">
        <v>1382</v>
      </c>
      <c r="N1677" s="670"/>
      <c r="O1677" s="629"/>
      <c r="P1677" s="629"/>
      <c r="Q1677" s="629"/>
      <c r="R1677" s="631"/>
      <c r="S1677" s="632" t="s">
        <v>1821</v>
      </c>
      <c r="T1677" s="633" t="s">
        <v>1821</v>
      </c>
      <c r="U1677" s="977" t="s">
        <v>1821</v>
      </c>
      <c r="V1677" s="634" t="s">
        <v>1821</v>
      </c>
    </row>
    <row r="1678" spans="2:22" outlineLevel="1">
      <c r="B1678" s="612" t="s">
        <v>1380</v>
      </c>
      <c r="C1678" s="612" t="s">
        <v>1429</v>
      </c>
      <c r="D1678" s="612" t="s">
        <v>2196</v>
      </c>
      <c r="E1678" s="612" t="s">
        <v>1644</v>
      </c>
      <c r="F1678" s="612" t="s">
        <v>1659</v>
      </c>
      <c r="G1678" s="612" t="s">
        <v>1674</v>
      </c>
      <c r="H1678" s="612" t="s">
        <v>1564</v>
      </c>
      <c r="I1678" s="612"/>
      <c r="J1678" s="627" t="s">
        <v>1176</v>
      </c>
      <c r="K1678" s="628" t="s">
        <v>2230</v>
      </c>
      <c r="L1678" s="629" t="s">
        <v>4655</v>
      </c>
      <c r="M1678" s="630"/>
      <c r="N1678" s="670"/>
      <c r="O1678" s="629"/>
      <c r="P1678" s="629"/>
      <c r="Q1678" s="629"/>
      <c r="R1678" s="631"/>
      <c r="S1678" s="632" t="s">
        <v>1821</v>
      </c>
      <c r="T1678" s="633" t="s">
        <v>1821</v>
      </c>
      <c r="U1678" s="977" t="s">
        <v>1821</v>
      </c>
      <c r="V1678" s="634" t="s">
        <v>1821</v>
      </c>
    </row>
    <row r="1679" spans="2:22" outlineLevel="1">
      <c r="B1679" s="612" t="s">
        <v>1380</v>
      </c>
      <c r="C1679" s="612" t="s">
        <v>1429</v>
      </c>
      <c r="D1679" s="612" t="s">
        <v>2196</v>
      </c>
      <c r="E1679" s="612" t="s">
        <v>1644</v>
      </c>
      <c r="F1679" s="612" t="s">
        <v>1677</v>
      </c>
      <c r="G1679" s="612"/>
      <c r="H1679" s="612"/>
      <c r="I1679" s="612"/>
      <c r="J1679" s="627" t="s">
        <v>1191</v>
      </c>
      <c r="K1679" s="628" t="s">
        <v>1264</v>
      </c>
      <c r="L1679" s="629" t="s">
        <v>4657</v>
      </c>
      <c r="M1679" s="630" t="s">
        <v>1382</v>
      </c>
      <c r="N1679" s="1119" t="s">
        <v>5681</v>
      </c>
      <c r="O1679" s="629" t="s">
        <v>1176</v>
      </c>
      <c r="P1679" s="629" t="s">
        <v>41</v>
      </c>
      <c r="Q1679" s="629" t="s">
        <v>1382</v>
      </c>
      <c r="R1679" s="631"/>
      <c r="S1679" s="632" t="s">
        <v>1264</v>
      </c>
      <c r="T1679" s="633" t="s">
        <v>1191</v>
      </c>
      <c r="U1679" s="977" t="s">
        <v>1191</v>
      </c>
      <c r="V1679" s="634" t="s">
        <v>7496</v>
      </c>
    </row>
    <row r="1680" spans="2:22" outlineLevel="1">
      <c r="B1680" s="612" t="s">
        <v>1380</v>
      </c>
      <c r="C1680" s="612" t="s">
        <v>1429</v>
      </c>
      <c r="D1680" s="612" t="s">
        <v>2196</v>
      </c>
      <c r="E1680" s="612" t="s">
        <v>1644</v>
      </c>
      <c r="F1680" s="612" t="s">
        <v>1677</v>
      </c>
      <c r="G1680" s="612" t="s">
        <v>1679</v>
      </c>
      <c r="H1680" s="612"/>
      <c r="I1680" s="612"/>
      <c r="J1680" s="627" t="s">
        <v>1191</v>
      </c>
      <c r="K1680" s="628" t="s">
        <v>1274</v>
      </c>
      <c r="L1680" s="629" t="s">
        <v>4658</v>
      </c>
      <c r="M1680" s="630"/>
      <c r="N1680" s="670" t="s">
        <v>3705</v>
      </c>
      <c r="O1680" s="629" t="s">
        <v>1176</v>
      </c>
      <c r="P1680" s="642" t="s">
        <v>2800</v>
      </c>
      <c r="Q1680" s="629" t="s">
        <v>157</v>
      </c>
      <c r="R1680" s="695"/>
      <c r="S1680" s="632" t="s">
        <v>1274</v>
      </c>
      <c r="T1680" s="633" t="s">
        <v>1191</v>
      </c>
      <c r="U1680" s="977" t="s">
        <v>1191</v>
      </c>
      <c r="V1680" s="634" t="s">
        <v>7497</v>
      </c>
    </row>
    <row r="1681" spans="2:22" outlineLevel="1">
      <c r="B1681" s="612" t="s">
        <v>1380</v>
      </c>
      <c r="C1681" s="612" t="s">
        <v>1429</v>
      </c>
      <c r="D1681" s="612" t="s">
        <v>2196</v>
      </c>
      <c r="E1681" s="612" t="s">
        <v>1644</v>
      </c>
      <c r="F1681" s="612" t="s">
        <v>1677</v>
      </c>
      <c r="G1681" s="612" t="s">
        <v>1681</v>
      </c>
      <c r="H1681" s="612"/>
      <c r="I1681" s="612"/>
      <c r="J1681" s="627" t="s">
        <v>1191</v>
      </c>
      <c r="K1681" s="628" t="s">
        <v>1266</v>
      </c>
      <c r="L1681" s="629" t="s">
        <v>4659</v>
      </c>
      <c r="M1681" s="630"/>
      <c r="N1681" s="670" t="s">
        <v>3701</v>
      </c>
      <c r="O1681" s="629" t="s">
        <v>1176</v>
      </c>
      <c r="P1681" s="642" t="s">
        <v>2796</v>
      </c>
      <c r="Q1681" s="629" t="s">
        <v>105</v>
      </c>
      <c r="R1681" s="695"/>
      <c r="S1681" s="632" t="s">
        <v>1266</v>
      </c>
      <c r="T1681" s="633" t="s">
        <v>1191</v>
      </c>
      <c r="U1681" s="977" t="s">
        <v>1191</v>
      </c>
      <c r="V1681" s="634" t="s">
        <v>7472</v>
      </c>
    </row>
    <row r="1682" spans="2:22" outlineLevel="1">
      <c r="B1682" s="612" t="s">
        <v>1380</v>
      </c>
      <c r="C1682" s="612" t="s">
        <v>1429</v>
      </c>
      <c r="D1682" s="612" t="s">
        <v>2196</v>
      </c>
      <c r="E1682" s="612" t="s">
        <v>1644</v>
      </c>
      <c r="F1682" s="612" t="s">
        <v>1677</v>
      </c>
      <c r="G1682" s="612" t="s">
        <v>1683</v>
      </c>
      <c r="H1682" s="612"/>
      <c r="I1682" s="612"/>
      <c r="J1682" s="627" t="s">
        <v>1191</v>
      </c>
      <c r="K1682" s="628" t="s">
        <v>1268</v>
      </c>
      <c r="L1682" s="629" t="s">
        <v>4660</v>
      </c>
      <c r="M1682" s="630"/>
      <c r="N1682" s="670" t="s">
        <v>3702</v>
      </c>
      <c r="O1682" s="629" t="s">
        <v>1191</v>
      </c>
      <c r="P1682" s="635" t="s">
        <v>2797</v>
      </c>
      <c r="Q1682" s="629" t="s">
        <v>105</v>
      </c>
      <c r="R1682" s="695"/>
      <c r="S1682" s="632" t="s">
        <v>1268</v>
      </c>
      <c r="T1682" s="633" t="s">
        <v>1191</v>
      </c>
      <c r="U1682" s="977" t="s">
        <v>1191</v>
      </c>
      <c r="V1682" s="634" t="s">
        <v>7473</v>
      </c>
    </row>
    <row r="1683" spans="2:22" outlineLevel="1">
      <c r="B1683" s="612" t="s">
        <v>1380</v>
      </c>
      <c r="C1683" s="612" t="s">
        <v>1429</v>
      </c>
      <c r="D1683" s="612" t="s">
        <v>2196</v>
      </c>
      <c r="E1683" s="612" t="s">
        <v>1644</v>
      </c>
      <c r="F1683" s="612" t="s">
        <v>1677</v>
      </c>
      <c r="G1683" s="612" t="s">
        <v>1685</v>
      </c>
      <c r="H1683" s="612"/>
      <c r="I1683" s="612"/>
      <c r="J1683" s="627" t="s">
        <v>1191</v>
      </c>
      <c r="K1683" s="628" t="s">
        <v>1270</v>
      </c>
      <c r="L1683" s="629" t="s">
        <v>4661</v>
      </c>
      <c r="M1683" s="630"/>
      <c r="N1683" s="670" t="s">
        <v>3703</v>
      </c>
      <c r="O1683" s="629" t="s">
        <v>1191</v>
      </c>
      <c r="P1683" s="635" t="s">
        <v>2798</v>
      </c>
      <c r="Q1683" s="629" t="s">
        <v>105</v>
      </c>
      <c r="R1683" s="695"/>
      <c r="S1683" s="632" t="s">
        <v>1270</v>
      </c>
      <c r="T1683" s="633" t="s">
        <v>1191</v>
      </c>
      <c r="U1683" s="977" t="s">
        <v>1191</v>
      </c>
      <c r="V1683" s="634" t="s">
        <v>7474</v>
      </c>
    </row>
    <row r="1684" spans="2:22" outlineLevel="1">
      <c r="B1684" s="612" t="s">
        <v>1380</v>
      </c>
      <c r="C1684" s="612" t="s">
        <v>1429</v>
      </c>
      <c r="D1684" s="612" t="s">
        <v>2196</v>
      </c>
      <c r="E1684" s="612" t="s">
        <v>1644</v>
      </c>
      <c r="F1684" s="612" t="s">
        <v>1677</v>
      </c>
      <c r="G1684" s="612" t="s">
        <v>1687</v>
      </c>
      <c r="H1684" s="612"/>
      <c r="I1684" s="612"/>
      <c r="J1684" s="627" t="s">
        <v>1191</v>
      </c>
      <c r="K1684" s="628" t="s">
        <v>1272</v>
      </c>
      <c r="L1684" s="629" t="s">
        <v>4662</v>
      </c>
      <c r="M1684" s="630"/>
      <c r="N1684" s="670" t="s">
        <v>3704</v>
      </c>
      <c r="O1684" s="629" t="s">
        <v>1176</v>
      </c>
      <c r="P1684" s="642" t="s">
        <v>2799</v>
      </c>
      <c r="Q1684" s="629" t="s">
        <v>105</v>
      </c>
      <c r="R1684" s="695"/>
      <c r="S1684" s="632" t="s">
        <v>1272</v>
      </c>
      <c r="T1684" s="633" t="s">
        <v>1191</v>
      </c>
      <c r="U1684" s="977" t="s">
        <v>1191</v>
      </c>
      <c r="V1684" s="634" t="s">
        <v>7498</v>
      </c>
    </row>
    <row r="1685" spans="2:22" outlineLevel="1">
      <c r="B1685" s="612" t="s">
        <v>1380</v>
      </c>
      <c r="C1685" s="612" t="s">
        <v>1429</v>
      </c>
      <c r="D1685" s="612" t="s">
        <v>2196</v>
      </c>
      <c r="E1685" s="612" t="s">
        <v>1644</v>
      </c>
      <c r="F1685" s="612" t="s">
        <v>1677</v>
      </c>
      <c r="G1685" s="612" t="s">
        <v>1689</v>
      </c>
      <c r="H1685" s="612"/>
      <c r="I1685" s="612"/>
      <c r="J1685" s="627" t="s">
        <v>1176</v>
      </c>
      <c r="K1685" s="628" t="s">
        <v>1278</v>
      </c>
      <c r="L1685" s="629" t="s">
        <v>4663</v>
      </c>
      <c r="M1685" s="630" t="s">
        <v>1515</v>
      </c>
      <c r="N1685" s="670" t="s">
        <v>5347</v>
      </c>
      <c r="O1685" s="629" t="s">
        <v>1176</v>
      </c>
      <c r="P1685" s="642" t="s">
        <v>2801</v>
      </c>
      <c r="Q1685" s="629" t="s">
        <v>787</v>
      </c>
      <c r="R1685" s="695"/>
      <c r="S1685" s="632" t="s">
        <v>1278</v>
      </c>
      <c r="T1685" s="633" t="s">
        <v>1176</v>
      </c>
      <c r="U1685" s="977" t="s">
        <v>1176</v>
      </c>
      <c r="V1685" s="634" t="s">
        <v>7477</v>
      </c>
    </row>
    <row r="1686" spans="2:22" outlineLevel="1">
      <c r="B1686" s="612" t="s">
        <v>1380</v>
      </c>
      <c r="C1686" s="612" t="s">
        <v>1429</v>
      </c>
      <c r="D1686" s="612" t="s">
        <v>2196</v>
      </c>
      <c r="E1686" s="612" t="s">
        <v>1644</v>
      </c>
      <c r="F1686" s="612" t="s">
        <v>1677</v>
      </c>
      <c r="G1686" s="612" t="s">
        <v>1691</v>
      </c>
      <c r="H1686" s="612"/>
      <c r="I1686" s="612"/>
      <c r="J1686" s="627" t="s">
        <v>1191</v>
      </c>
      <c r="K1686" s="628" t="s">
        <v>1276</v>
      </c>
      <c r="L1686" s="629" t="s">
        <v>4664</v>
      </c>
      <c r="M1686" s="630"/>
      <c r="N1686" s="670"/>
      <c r="O1686" s="629"/>
      <c r="P1686" s="629"/>
      <c r="Q1686" s="629"/>
      <c r="R1686" s="631"/>
      <c r="S1686" s="632" t="s">
        <v>1276</v>
      </c>
      <c r="T1686" s="633" t="s">
        <v>1191</v>
      </c>
      <c r="U1686" s="977" t="s">
        <v>1191</v>
      </c>
      <c r="V1686" s="634" t="s">
        <v>7476</v>
      </c>
    </row>
    <row r="1687" spans="2:22" outlineLevel="1">
      <c r="B1687" s="612" t="s">
        <v>1380</v>
      </c>
      <c r="C1687" s="612" t="s">
        <v>1429</v>
      </c>
      <c r="D1687" s="612" t="s">
        <v>2196</v>
      </c>
      <c r="E1687" s="612" t="s">
        <v>1644</v>
      </c>
      <c r="F1687" s="612" t="s">
        <v>1693</v>
      </c>
      <c r="G1687" s="612"/>
      <c r="H1687" s="612"/>
      <c r="I1687" s="612"/>
      <c r="J1687" s="627" t="s">
        <v>1191</v>
      </c>
      <c r="K1687" s="628" t="s">
        <v>2231</v>
      </c>
      <c r="L1687" s="629" t="s">
        <v>4665</v>
      </c>
      <c r="M1687" s="630" t="s">
        <v>1382</v>
      </c>
      <c r="N1687" s="670"/>
      <c r="O1687" s="629"/>
      <c r="P1687" s="629"/>
      <c r="Q1687" s="629"/>
      <c r="R1687" s="631"/>
      <c r="S1687" s="632" t="s">
        <v>1821</v>
      </c>
      <c r="T1687" s="633" t="s">
        <v>1821</v>
      </c>
      <c r="U1687" s="977" t="s">
        <v>1821</v>
      </c>
      <c r="V1687" s="634" t="s">
        <v>1821</v>
      </c>
    </row>
    <row r="1688" spans="2:22" outlineLevel="1">
      <c r="B1688" s="612" t="s">
        <v>1380</v>
      </c>
      <c r="C1688" s="612" t="s">
        <v>1429</v>
      </c>
      <c r="D1688" s="612" t="s">
        <v>2196</v>
      </c>
      <c r="E1688" s="612" t="s">
        <v>1644</v>
      </c>
      <c r="F1688" s="612" t="s">
        <v>1693</v>
      </c>
      <c r="G1688" s="612" t="s">
        <v>1564</v>
      </c>
      <c r="H1688" s="612"/>
      <c r="I1688" s="612"/>
      <c r="J1688" s="627" t="s">
        <v>1176</v>
      </c>
      <c r="K1688" s="628" t="s">
        <v>2232</v>
      </c>
      <c r="L1688" s="629" t="s">
        <v>4666</v>
      </c>
      <c r="M1688" s="630"/>
      <c r="N1688" s="670"/>
      <c r="O1688" s="629"/>
      <c r="P1688" s="629"/>
      <c r="Q1688" s="629"/>
      <c r="R1688" s="631"/>
      <c r="S1688" s="632" t="s">
        <v>1821</v>
      </c>
      <c r="T1688" s="633" t="s">
        <v>1821</v>
      </c>
      <c r="U1688" s="977" t="s">
        <v>1821</v>
      </c>
      <c r="V1688" s="634" t="s">
        <v>1821</v>
      </c>
    </row>
    <row r="1689" spans="2:22" outlineLevel="1">
      <c r="B1689" s="612" t="s">
        <v>1380</v>
      </c>
      <c r="C1689" s="612" t="s">
        <v>1429</v>
      </c>
      <c r="D1689" s="612" t="s">
        <v>2196</v>
      </c>
      <c r="E1689" s="612" t="s">
        <v>1644</v>
      </c>
      <c r="F1689" s="612" t="s">
        <v>1693</v>
      </c>
      <c r="G1689" s="612" t="s">
        <v>1564</v>
      </c>
      <c r="H1689" s="639" t="s">
        <v>1452</v>
      </c>
      <c r="I1689" s="612"/>
      <c r="J1689" s="627" t="s">
        <v>1176</v>
      </c>
      <c r="K1689" s="628" t="s">
        <v>2233</v>
      </c>
      <c r="L1689" s="629" t="s">
        <v>4667</v>
      </c>
      <c r="M1689" s="630"/>
      <c r="N1689" s="670"/>
      <c r="O1689" s="629"/>
      <c r="P1689" s="629"/>
      <c r="Q1689" s="629"/>
      <c r="R1689" s="631"/>
      <c r="S1689" s="632" t="s">
        <v>1821</v>
      </c>
      <c r="T1689" s="633" t="s">
        <v>1821</v>
      </c>
      <c r="U1689" s="977" t="s">
        <v>1821</v>
      </c>
      <c r="V1689" s="634" t="s">
        <v>1821</v>
      </c>
    </row>
    <row r="1690" spans="2:22" outlineLevel="1">
      <c r="B1690" s="612" t="s">
        <v>1380</v>
      </c>
      <c r="C1690" s="612" t="s">
        <v>1429</v>
      </c>
      <c r="D1690" s="612" t="s">
        <v>2196</v>
      </c>
      <c r="E1690" s="612" t="s">
        <v>1644</v>
      </c>
      <c r="F1690" s="612" t="s">
        <v>1697</v>
      </c>
      <c r="G1690" s="612"/>
      <c r="H1690" s="612"/>
      <c r="I1690" s="612"/>
      <c r="J1690" s="627" t="s">
        <v>1191</v>
      </c>
      <c r="K1690" s="628" t="s">
        <v>2234</v>
      </c>
      <c r="L1690" s="629" t="s">
        <v>4668</v>
      </c>
      <c r="M1690" s="630" t="s">
        <v>1382</v>
      </c>
      <c r="N1690" s="632"/>
      <c r="O1690" s="628"/>
      <c r="P1690" s="628"/>
      <c r="Q1690" s="628"/>
      <c r="R1690" s="695"/>
      <c r="S1690" s="632" t="s">
        <v>1821</v>
      </c>
      <c r="T1690" s="633" t="s">
        <v>1821</v>
      </c>
      <c r="U1690" s="977" t="s">
        <v>1821</v>
      </c>
      <c r="V1690" s="634" t="s">
        <v>1821</v>
      </c>
    </row>
    <row r="1691" spans="2:22" outlineLevel="1">
      <c r="B1691" s="612" t="s">
        <v>1380</v>
      </c>
      <c r="C1691" s="612" t="s">
        <v>1429</v>
      </c>
      <c r="D1691" s="612" t="s">
        <v>2196</v>
      </c>
      <c r="E1691" s="612" t="s">
        <v>1644</v>
      </c>
      <c r="F1691" s="612" t="s">
        <v>1697</v>
      </c>
      <c r="G1691" s="612" t="s">
        <v>1390</v>
      </c>
      <c r="H1691" s="612"/>
      <c r="I1691" s="612"/>
      <c r="J1691" s="627" t="s">
        <v>1176</v>
      </c>
      <c r="K1691" s="628" t="s">
        <v>2235</v>
      </c>
      <c r="L1691" s="629" t="s">
        <v>4669</v>
      </c>
      <c r="M1691" s="630"/>
      <c r="N1691" s="632"/>
      <c r="O1691" s="628"/>
      <c r="P1691" s="628"/>
      <c r="Q1691" s="628"/>
      <c r="R1691" s="695"/>
      <c r="S1691" s="632" t="s">
        <v>1821</v>
      </c>
      <c r="T1691" s="633" t="s">
        <v>1821</v>
      </c>
      <c r="U1691" s="977" t="s">
        <v>1821</v>
      </c>
      <c r="V1691" s="634" t="s">
        <v>1821</v>
      </c>
    </row>
    <row r="1692" spans="2:22" outlineLevel="1">
      <c r="B1692" s="612" t="s">
        <v>1380</v>
      </c>
      <c r="C1692" s="612" t="s">
        <v>1429</v>
      </c>
      <c r="D1692" s="612" t="s">
        <v>2196</v>
      </c>
      <c r="E1692" s="612" t="s">
        <v>1644</v>
      </c>
      <c r="F1692" s="612" t="s">
        <v>1697</v>
      </c>
      <c r="G1692" s="612" t="s">
        <v>1390</v>
      </c>
      <c r="H1692" s="639" t="s">
        <v>1452</v>
      </c>
      <c r="I1692" s="612"/>
      <c r="J1692" s="627" t="s">
        <v>1176</v>
      </c>
      <c r="K1692" s="628" t="s">
        <v>2236</v>
      </c>
      <c r="L1692" s="629" t="s">
        <v>4670</v>
      </c>
      <c r="M1692" s="630" t="s">
        <v>1701</v>
      </c>
      <c r="N1692" s="632"/>
      <c r="O1692" s="660"/>
      <c r="P1692" s="628"/>
      <c r="Q1692" s="660"/>
      <c r="R1692" s="695"/>
      <c r="S1692" s="632" t="s">
        <v>1821</v>
      </c>
      <c r="T1692" s="633" t="s">
        <v>1821</v>
      </c>
      <c r="U1692" s="977" t="s">
        <v>1821</v>
      </c>
      <c r="V1692" s="634" t="s">
        <v>1821</v>
      </c>
    </row>
    <row r="1693" spans="2:22" outlineLevel="1">
      <c r="B1693" s="612" t="s">
        <v>1380</v>
      </c>
      <c r="C1693" s="612" t="s">
        <v>1429</v>
      </c>
      <c r="D1693" s="612" t="s">
        <v>2196</v>
      </c>
      <c r="E1693" s="612" t="s">
        <v>1702</v>
      </c>
      <c r="F1693" s="612"/>
      <c r="G1693" s="612"/>
      <c r="H1693" s="612"/>
      <c r="I1693" s="612"/>
      <c r="J1693" s="627" t="s">
        <v>1191</v>
      </c>
      <c r="K1693" s="628" t="s">
        <v>2237</v>
      </c>
      <c r="L1693" s="629" t="s">
        <v>4671</v>
      </c>
      <c r="M1693" s="630" t="s">
        <v>1382</v>
      </c>
      <c r="N1693" s="632"/>
      <c r="O1693" s="628"/>
      <c r="P1693" s="628"/>
      <c r="Q1693" s="628"/>
      <c r="R1693" s="695"/>
      <c r="S1693" s="632" t="s">
        <v>1821</v>
      </c>
      <c r="T1693" s="633" t="s">
        <v>1821</v>
      </c>
      <c r="U1693" s="977" t="s">
        <v>1821</v>
      </c>
      <c r="V1693" s="634" t="s">
        <v>1821</v>
      </c>
    </row>
    <row r="1694" spans="2:22" outlineLevel="1">
      <c r="B1694" s="612" t="s">
        <v>1380</v>
      </c>
      <c r="C1694" s="612" t="s">
        <v>1429</v>
      </c>
      <c r="D1694" s="612" t="s">
        <v>2196</v>
      </c>
      <c r="E1694" s="612" t="s">
        <v>1702</v>
      </c>
      <c r="F1694" s="612" t="s">
        <v>1390</v>
      </c>
      <c r="G1694" s="612"/>
      <c r="H1694" s="612"/>
      <c r="I1694" s="612"/>
      <c r="J1694" s="627" t="s">
        <v>1191</v>
      </c>
      <c r="K1694" s="628" t="s">
        <v>2238</v>
      </c>
      <c r="L1694" s="629" t="s">
        <v>4672</v>
      </c>
      <c r="M1694" s="630"/>
      <c r="N1694" s="632"/>
      <c r="O1694" s="628"/>
      <c r="P1694" s="628"/>
      <c r="Q1694" s="628"/>
      <c r="R1694" s="695"/>
      <c r="S1694" s="632" t="s">
        <v>1821</v>
      </c>
      <c r="T1694" s="633" t="s">
        <v>1821</v>
      </c>
      <c r="U1694" s="977" t="s">
        <v>1821</v>
      </c>
      <c r="V1694" s="634" t="s">
        <v>1821</v>
      </c>
    </row>
    <row r="1695" spans="2:22" outlineLevel="1">
      <c r="B1695" s="612" t="s">
        <v>1380</v>
      </c>
      <c r="C1695" s="612" t="s">
        <v>1429</v>
      </c>
      <c r="D1695" s="612" t="s">
        <v>2196</v>
      </c>
      <c r="E1695" s="612" t="s">
        <v>1702</v>
      </c>
      <c r="F1695" s="612" t="s">
        <v>1450</v>
      </c>
      <c r="G1695" s="612"/>
      <c r="H1695" s="612"/>
      <c r="I1695" s="612"/>
      <c r="J1695" s="627" t="s">
        <v>1195</v>
      </c>
      <c r="K1695" s="628" t="s">
        <v>2239</v>
      </c>
      <c r="L1695" s="629" t="s">
        <v>4673</v>
      </c>
      <c r="M1695" s="630"/>
      <c r="N1695" s="670"/>
      <c r="O1695" s="629"/>
      <c r="P1695" s="629"/>
      <c r="Q1695" s="629"/>
      <c r="R1695" s="631"/>
      <c r="S1695" s="632" t="s">
        <v>1821</v>
      </c>
      <c r="T1695" s="633" t="s">
        <v>1821</v>
      </c>
      <c r="U1695" s="977" t="s">
        <v>1821</v>
      </c>
      <c r="V1695" s="634" t="s">
        <v>1821</v>
      </c>
    </row>
    <row r="1696" spans="2:22" outlineLevel="1">
      <c r="B1696" s="612" t="s">
        <v>1380</v>
      </c>
      <c r="C1696" s="612" t="s">
        <v>1429</v>
      </c>
      <c r="D1696" s="612" t="s">
        <v>2196</v>
      </c>
      <c r="E1696" s="612" t="s">
        <v>1702</v>
      </c>
      <c r="F1696" s="612" t="s">
        <v>1450</v>
      </c>
      <c r="G1696" s="639" t="s">
        <v>1452</v>
      </c>
      <c r="H1696" s="612"/>
      <c r="I1696" s="612"/>
      <c r="J1696" s="627" t="s">
        <v>1176</v>
      </c>
      <c r="K1696" s="628" t="s">
        <v>2240</v>
      </c>
      <c r="L1696" s="629" t="s">
        <v>4674</v>
      </c>
      <c r="M1696" s="630" t="s">
        <v>1454</v>
      </c>
      <c r="N1696" s="670"/>
      <c r="O1696" s="629"/>
      <c r="P1696" s="629"/>
      <c r="Q1696" s="629"/>
      <c r="R1696" s="631"/>
      <c r="S1696" s="632" t="s">
        <v>1821</v>
      </c>
      <c r="T1696" s="633" t="s">
        <v>1821</v>
      </c>
      <c r="U1696" s="977" t="s">
        <v>1821</v>
      </c>
      <c r="V1696" s="634" t="s">
        <v>1821</v>
      </c>
    </row>
    <row r="1697" spans="2:22" outlineLevel="1">
      <c r="B1697" s="612" t="s">
        <v>1380</v>
      </c>
      <c r="C1697" s="612" t="s">
        <v>1429</v>
      </c>
      <c r="D1697" s="612" t="s">
        <v>2196</v>
      </c>
      <c r="E1697" s="612" t="s">
        <v>1702</v>
      </c>
      <c r="F1697" s="612" t="s">
        <v>1396</v>
      </c>
      <c r="G1697" s="612"/>
      <c r="H1697" s="612"/>
      <c r="I1697" s="612"/>
      <c r="J1697" s="627" t="s">
        <v>1191</v>
      </c>
      <c r="K1697" s="628" t="s">
        <v>2241</v>
      </c>
      <c r="L1697" s="629" t="s">
        <v>4675</v>
      </c>
      <c r="M1697" s="630"/>
      <c r="N1697" s="670"/>
      <c r="O1697" s="629"/>
      <c r="P1697" s="629"/>
      <c r="Q1697" s="629"/>
      <c r="R1697" s="631"/>
      <c r="S1697" s="632" t="s">
        <v>1821</v>
      </c>
      <c r="T1697" s="633" t="s">
        <v>1821</v>
      </c>
      <c r="U1697" s="977" t="s">
        <v>1821</v>
      </c>
      <c r="V1697" s="634" t="s">
        <v>1821</v>
      </c>
    </row>
    <row r="1698" spans="2:22" outlineLevel="1">
      <c r="B1698" s="612" t="s">
        <v>1380</v>
      </c>
      <c r="C1698" s="612" t="s">
        <v>1429</v>
      </c>
      <c r="D1698" s="612" t="s">
        <v>2196</v>
      </c>
      <c r="E1698" s="612" t="s">
        <v>1702</v>
      </c>
      <c r="F1698" s="612" t="s">
        <v>1650</v>
      </c>
      <c r="G1698" s="612"/>
      <c r="H1698" s="612"/>
      <c r="I1698" s="612"/>
      <c r="J1698" s="627" t="s">
        <v>1191</v>
      </c>
      <c r="K1698" s="628" t="s">
        <v>2242</v>
      </c>
      <c r="L1698" s="629" t="s">
        <v>4676</v>
      </c>
      <c r="M1698" s="630" t="s">
        <v>1652</v>
      </c>
      <c r="N1698" s="670"/>
      <c r="O1698" s="629"/>
      <c r="P1698" s="629"/>
      <c r="Q1698" s="629"/>
      <c r="R1698" s="631"/>
      <c r="S1698" s="632" t="s">
        <v>1821</v>
      </c>
      <c r="T1698" s="633" t="s">
        <v>1821</v>
      </c>
      <c r="U1698" s="977" t="s">
        <v>1821</v>
      </c>
      <c r="V1698" s="634" t="s">
        <v>1821</v>
      </c>
    </row>
    <row r="1699" spans="2:22" outlineLevel="1">
      <c r="B1699" s="612" t="s">
        <v>1380</v>
      </c>
      <c r="C1699" s="612" t="s">
        <v>1429</v>
      </c>
      <c r="D1699" s="612" t="s">
        <v>2196</v>
      </c>
      <c r="E1699" s="612" t="s">
        <v>1702</v>
      </c>
      <c r="F1699" s="612" t="s">
        <v>1653</v>
      </c>
      <c r="G1699" s="612"/>
      <c r="H1699" s="612"/>
      <c r="I1699" s="612"/>
      <c r="J1699" s="627" t="s">
        <v>1191</v>
      </c>
      <c r="K1699" s="628" t="s">
        <v>2243</v>
      </c>
      <c r="L1699" s="629" t="s">
        <v>4678</v>
      </c>
      <c r="M1699" s="630" t="s">
        <v>1382</v>
      </c>
      <c r="N1699" s="670"/>
      <c r="O1699" s="629"/>
      <c r="P1699" s="629"/>
      <c r="Q1699" s="629"/>
      <c r="R1699" s="631"/>
      <c r="S1699" s="632" t="s">
        <v>1821</v>
      </c>
      <c r="T1699" s="633" t="s">
        <v>1821</v>
      </c>
      <c r="U1699" s="977" t="s">
        <v>1821</v>
      </c>
      <c r="V1699" s="634" t="s">
        <v>1821</v>
      </c>
    </row>
    <row r="1700" spans="2:22" outlineLevel="1">
      <c r="B1700" s="612" t="s">
        <v>1380</v>
      </c>
      <c r="C1700" s="612" t="s">
        <v>1429</v>
      </c>
      <c r="D1700" s="612" t="s">
        <v>2196</v>
      </c>
      <c r="E1700" s="612" t="s">
        <v>1702</v>
      </c>
      <c r="F1700" s="612" t="s">
        <v>1653</v>
      </c>
      <c r="G1700" s="612" t="s">
        <v>1390</v>
      </c>
      <c r="H1700" s="612"/>
      <c r="I1700" s="612"/>
      <c r="J1700" s="627" t="s">
        <v>1191</v>
      </c>
      <c r="K1700" s="628" t="s">
        <v>2244</v>
      </c>
      <c r="L1700" s="629" t="s">
        <v>5137</v>
      </c>
      <c r="M1700" s="630"/>
      <c r="N1700" s="670"/>
      <c r="O1700" s="629"/>
      <c r="P1700" s="629"/>
      <c r="Q1700" s="629"/>
      <c r="R1700" s="631"/>
      <c r="S1700" s="632" t="s">
        <v>1821</v>
      </c>
      <c r="T1700" s="633" t="s">
        <v>1821</v>
      </c>
      <c r="U1700" s="977" t="s">
        <v>1821</v>
      </c>
      <c r="V1700" s="634" t="s">
        <v>1821</v>
      </c>
    </row>
    <row r="1701" spans="2:22" outlineLevel="1">
      <c r="B1701" s="612" t="s">
        <v>1380</v>
      </c>
      <c r="C1701" s="612" t="s">
        <v>1429</v>
      </c>
      <c r="D1701" s="612" t="s">
        <v>2196</v>
      </c>
      <c r="E1701" s="612" t="s">
        <v>1702</v>
      </c>
      <c r="F1701" s="612" t="s">
        <v>1653</v>
      </c>
      <c r="G1701" s="612" t="s">
        <v>1390</v>
      </c>
      <c r="H1701" s="639" t="s">
        <v>1452</v>
      </c>
      <c r="I1701" s="612"/>
      <c r="J1701" s="627" t="s">
        <v>1191</v>
      </c>
      <c r="K1701" s="628" t="s">
        <v>2245</v>
      </c>
      <c r="L1701" s="629" t="s">
        <v>5138</v>
      </c>
      <c r="M1701" s="630" t="s">
        <v>1454</v>
      </c>
      <c r="N1701" s="670"/>
      <c r="O1701" s="629"/>
      <c r="P1701" s="629"/>
      <c r="Q1701" s="629"/>
      <c r="R1701" s="631"/>
      <c r="S1701" s="632" t="s">
        <v>1821</v>
      </c>
      <c r="T1701" s="633" t="s">
        <v>1821</v>
      </c>
      <c r="U1701" s="977" t="s">
        <v>1821</v>
      </c>
      <c r="V1701" s="634" t="s">
        <v>1821</v>
      </c>
    </row>
    <row r="1702" spans="2:22" outlineLevel="1">
      <c r="B1702" s="612" t="s">
        <v>1380</v>
      </c>
      <c r="C1702" s="612" t="s">
        <v>1429</v>
      </c>
      <c r="D1702" s="612" t="s">
        <v>2196</v>
      </c>
      <c r="E1702" s="612" t="s">
        <v>1702</v>
      </c>
      <c r="F1702" s="612" t="s">
        <v>1653</v>
      </c>
      <c r="G1702" s="612" t="s">
        <v>1657</v>
      </c>
      <c r="H1702" s="612"/>
      <c r="I1702" s="612"/>
      <c r="J1702" s="627" t="s">
        <v>1191</v>
      </c>
      <c r="K1702" s="628" t="s">
        <v>2246</v>
      </c>
      <c r="L1702" s="629" t="s">
        <v>4677</v>
      </c>
      <c r="M1702" s="630"/>
      <c r="N1702" s="670"/>
      <c r="O1702" s="629"/>
      <c r="P1702" s="629"/>
      <c r="Q1702" s="629"/>
      <c r="R1702" s="631"/>
      <c r="S1702" s="632" t="s">
        <v>1821</v>
      </c>
      <c r="T1702" s="633" t="s">
        <v>1821</v>
      </c>
      <c r="U1702" s="977" t="s">
        <v>1821</v>
      </c>
      <c r="V1702" s="634" t="s">
        <v>1821</v>
      </c>
    </row>
    <row r="1703" spans="2:22" outlineLevel="1">
      <c r="B1703" s="612" t="s">
        <v>1380</v>
      </c>
      <c r="C1703" s="612" t="s">
        <v>1429</v>
      </c>
      <c r="D1703" s="612" t="s">
        <v>2196</v>
      </c>
      <c r="E1703" s="612" t="s">
        <v>1702</v>
      </c>
      <c r="F1703" s="612" t="s">
        <v>1653</v>
      </c>
      <c r="G1703" s="612" t="s">
        <v>1677</v>
      </c>
      <c r="H1703" s="612"/>
      <c r="I1703" s="612"/>
      <c r="J1703" s="627" t="s">
        <v>1191</v>
      </c>
      <c r="K1703" s="628" t="s">
        <v>2247</v>
      </c>
      <c r="L1703" s="629" t="s">
        <v>4679</v>
      </c>
      <c r="M1703" s="630" t="s">
        <v>1382</v>
      </c>
      <c r="N1703" s="670"/>
      <c r="O1703" s="629"/>
      <c r="P1703" s="629"/>
      <c r="Q1703" s="629"/>
      <c r="R1703" s="631"/>
      <c r="S1703" s="632" t="s">
        <v>1821</v>
      </c>
      <c r="T1703" s="633" t="s">
        <v>1821</v>
      </c>
      <c r="U1703" s="977" t="s">
        <v>1821</v>
      </c>
      <c r="V1703" s="634" t="s">
        <v>1821</v>
      </c>
    </row>
    <row r="1704" spans="2:22" outlineLevel="1">
      <c r="B1704" s="612" t="s">
        <v>1380</v>
      </c>
      <c r="C1704" s="612" t="s">
        <v>1429</v>
      </c>
      <c r="D1704" s="612" t="s">
        <v>2196</v>
      </c>
      <c r="E1704" s="612" t="s">
        <v>1702</v>
      </c>
      <c r="F1704" s="612" t="s">
        <v>1653</v>
      </c>
      <c r="G1704" s="612" t="s">
        <v>1677</v>
      </c>
      <c r="H1704" s="612" t="s">
        <v>1679</v>
      </c>
      <c r="I1704" s="612"/>
      <c r="J1704" s="627" t="s">
        <v>1191</v>
      </c>
      <c r="K1704" s="628" t="s">
        <v>2248</v>
      </c>
      <c r="L1704" s="629" t="s">
        <v>4680</v>
      </c>
      <c r="M1704" s="630"/>
      <c r="N1704" s="670"/>
      <c r="O1704" s="629"/>
      <c r="P1704" s="629"/>
      <c r="Q1704" s="629"/>
      <c r="R1704" s="631"/>
      <c r="S1704" s="632" t="s">
        <v>1821</v>
      </c>
      <c r="T1704" s="633" t="s">
        <v>1821</v>
      </c>
      <c r="U1704" s="977" t="s">
        <v>1821</v>
      </c>
      <c r="V1704" s="634" t="s">
        <v>1821</v>
      </c>
    </row>
    <row r="1705" spans="2:22" outlineLevel="1">
      <c r="B1705" s="612" t="s">
        <v>1380</v>
      </c>
      <c r="C1705" s="612" t="s">
        <v>1429</v>
      </c>
      <c r="D1705" s="612" t="s">
        <v>2196</v>
      </c>
      <c r="E1705" s="612" t="s">
        <v>1702</v>
      </c>
      <c r="F1705" s="612" t="s">
        <v>1653</v>
      </c>
      <c r="G1705" s="612" t="s">
        <v>1677</v>
      </c>
      <c r="H1705" s="612" t="s">
        <v>1681</v>
      </c>
      <c r="I1705" s="612"/>
      <c r="J1705" s="627" t="s">
        <v>1191</v>
      </c>
      <c r="K1705" s="628" t="s">
        <v>2249</v>
      </c>
      <c r="L1705" s="629" t="s">
        <v>4681</v>
      </c>
      <c r="M1705" s="630"/>
      <c r="N1705" s="670"/>
      <c r="O1705" s="629"/>
      <c r="P1705" s="629"/>
      <c r="Q1705" s="629"/>
      <c r="R1705" s="631"/>
      <c r="S1705" s="632" t="s">
        <v>1821</v>
      </c>
      <c r="T1705" s="633" t="s">
        <v>1821</v>
      </c>
      <c r="U1705" s="977" t="s">
        <v>1821</v>
      </c>
      <c r="V1705" s="634" t="s">
        <v>1821</v>
      </c>
    </row>
    <row r="1706" spans="2:22" outlineLevel="1">
      <c r="B1706" s="612" t="s">
        <v>1380</v>
      </c>
      <c r="C1706" s="612" t="s">
        <v>1429</v>
      </c>
      <c r="D1706" s="612" t="s">
        <v>2196</v>
      </c>
      <c r="E1706" s="612" t="s">
        <v>1702</v>
      </c>
      <c r="F1706" s="612" t="s">
        <v>1653</v>
      </c>
      <c r="G1706" s="612" t="s">
        <v>1677</v>
      </c>
      <c r="H1706" s="612" t="s">
        <v>1683</v>
      </c>
      <c r="I1706" s="612"/>
      <c r="J1706" s="627" t="s">
        <v>1191</v>
      </c>
      <c r="K1706" s="628" t="s">
        <v>2250</v>
      </c>
      <c r="L1706" s="629" t="s">
        <v>4682</v>
      </c>
      <c r="M1706" s="630"/>
      <c r="N1706" s="670"/>
      <c r="O1706" s="629"/>
      <c r="P1706" s="629"/>
      <c r="Q1706" s="629"/>
      <c r="R1706" s="631"/>
      <c r="S1706" s="632" t="s">
        <v>1821</v>
      </c>
      <c r="T1706" s="633" t="s">
        <v>1821</v>
      </c>
      <c r="U1706" s="977" t="s">
        <v>1821</v>
      </c>
      <c r="V1706" s="634" t="s">
        <v>1821</v>
      </c>
    </row>
    <row r="1707" spans="2:22" outlineLevel="1">
      <c r="B1707" s="612" t="s">
        <v>1380</v>
      </c>
      <c r="C1707" s="612" t="s">
        <v>1429</v>
      </c>
      <c r="D1707" s="612" t="s">
        <v>2196</v>
      </c>
      <c r="E1707" s="612" t="s">
        <v>1702</v>
      </c>
      <c r="F1707" s="612" t="s">
        <v>1653</v>
      </c>
      <c r="G1707" s="612" t="s">
        <v>1677</v>
      </c>
      <c r="H1707" s="612" t="s">
        <v>1685</v>
      </c>
      <c r="I1707" s="612"/>
      <c r="J1707" s="627" t="s">
        <v>1191</v>
      </c>
      <c r="K1707" s="628" t="s">
        <v>2251</v>
      </c>
      <c r="L1707" s="629" t="s">
        <v>4683</v>
      </c>
      <c r="M1707" s="630"/>
      <c r="N1707" s="670"/>
      <c r="O1707" s="629"/>
      <c r="P1707" s="629"/>
      <c r="Q1707" s="629"/>
      <c r="R1707" s="631"/>
      <c r="S1707" s="632" t="s">
        <v>1821</v>
      </c>
      <c r="T1707" s="633" t="s">
        <v>1821</v>
      </c>
      <c r="U1707" s="977" t="s">
        <v>1821</v>
      </c>
      <c r="V1707" s="634" t="s">
        <v>1821</v>
      </c>
    </row>
    <row r="1708" spans="2:22" outlineLevel="1">
      <c r="B1708" s="612" t="s">
        <v>1380</v>
      </c>
      <c r="C1708" s="612" t="s">
        <v>1429</v>
      </c>
      <c r="D1708" s="612" t="s">
        <v>2196</v>
      </c>
      <c r="E1708" s="612" t="s">
        <v>1702</v>
      </c>
      <c r="F1708" s="612" t="s">
        <v>1653</v>
      </c>
      <c r="G1708" s="612" t="s">
        <v>1677</v>
      </c>
      <c r="H1708" s="612" t="s">
        <v>1687</v>
      </c>
      <c r="I1708" s="612"/>
      <c r="J1708" s="627" t="s">
        <v>1191</v>
      </c>
      <c r="K1708" s="628" t="s">
        <v>2252</v>
      </c>
      <c r="L1708" s="629" t="s">
        <v>4684</v>
      </c>
      <c r="M1708" s="630"/>
      <c r="N1708" s="670"/>
      <c r="O1708" s="629"/>
      <c r="P1708" s="629"/>
      <c r="Q1708" s="629"/>
      <c r="R1708" s="631"/>
      <c r="S1708" s="632" t="s">
        <v>1821</v>
      </c>
      <c r="T1708" s="633" t="s">
        <v>1821</v>
      </c>
      <c r="U1708" s="977" t="s">
        <v>1821</v>
      </c>
      <c r="V1708" s="634" t="s">
        <v>1821</v>
      </c>
    </row>
    <row r="1709" spans="2:22" outlineLevel="1">
      <c r="B1709" s="612" t="s">
        <v>1380</v>
      </c>
      <c r="C1709" s="612" t="s">
        <v>1429</v>
      </c>
      <c r="D1709" s="612" t="s">
        <v>2196</v>
      </c>
      <c r="E1709" s="612" t="s">
        <v>1702</v>
      </c>
      <c r="F1709" s="612" t="s">
        <v>1653</v>
      </c>
      <c r="G1709" s="612" t="s">
        <v>1677</v>
      </c>
      <c r="H1709" s="612" t="s">
        <v>1689</v>
      </c>
      <c r="I1709" s="612"/>
      <c r="J1709" s="627" t="s">
        <v>1176</v>
      </c>
      <c r="K1709" s="628" t="s">
        <v>2253</v>
      </c>
      <c r="L1709" s="629" t="s">
        <v>4685</v>
      </c>
      <c r="M1709" s="630" t="s">
        <v>1515</v>
      </c>
      <c r="N1709" s="670"/>
      <c r="O1709" s="629"/>
      <c r="P1709" s="629"/>
      <c r="Q1709" s="629"/>
      <c r="R1709" s="631"/>
      <c r="S1709" s="632" t="s">
        <v>1821</v>
      </c>
      <c r="T1709" s="633" t="s">
        <v>1821</v>
      </c>
      <c r="U1709" s="977" t="s">
        <v>1821</v>
      </c>
      <c r="V1709" s="634" t="s">
        <v>1821</v>
      </c>
    </row>
    <row r="1710" spans="2:22" outlineLevel="1">
      <c r="B1710" s="612" t="s">
        <v>1380</v>
      </c>
      <c r="C1710" s="612" t="s">
        <v>1429</v>
      </c>
      <c r="D1710" s="612" t="s">
        <v>2196</v>
      </c>
      <c r="E1710" s="612" t="s">
        <v>1702</v>
      </c>
      <c r="F1710" s="612" t="s">
        <v>1653</v>
      </c>
      <c r="G1710" s="612" t="s">
        <v>1677</v>
      </c>
      <c r="H1710" s="612" t="s">
        <v>1691</v>
      </c>
      <c r="I1710" s="612"/>
      <c r="J1710" s="627" t="s">
        <v>1191</v>
      </c>
      <c r="K1710" s="628" t="s">
        <v>2254</v>
      </c>
      <c r="L1710" s="629" t="s">
        <v>4686</v>
      </c>
      <c r="M1710" s="630"/>
      <c r="N1710" s="670"/>
      <c r="O1710" s="629"/>
      <c r="P1710" s="629"/>
      <c r="Q1710" s="629"/>
      <c r="R1710" s="631"/>
      <c r="S1710" s="632" t="s">
        <v>1821</v>
      </c>
      <c r="T1710" s="633" t="s">
        <v>1821</v>
      </c>
      <c r="U1710" s="977" t="s">
        <v>1821</v>
      </c>
      <c r="V1710" s="634" t="s">
        <v>1821</v>
      </c>
    </row>
    <row r="1711" spans="2:22" outlineLevel="1">
      <c r="B1711" s="612" t="s">
        <v>1380</v>
      </c>
      <c r="C1711" s="612" t="s">
        <v>1429</v>
      </c>
      <c r="D1711" s="612" t="s">
        <v>2196</v>
      </c>
      <c r="E1711" s="612" t="s">
        <v>1702</v>
      </c>
      <c r="F1711" s="612" t="s">
        <v>1659</v>
      </c>
      <c r="G1711" s="612"/>
      <c r="H1711" s="612"/>
      <c r="I1711" s="612"/>
      <c r="J1711" s="627" t="s">
        <v>1195</v>
      </c>
      <c r="K1711" s="628" t="s">
        <v>2255</v>
      </c>
      <c r="L1711" s="629" t="s">
        <v>4687</v>
      </c>
      <c r="M1711" s="630" t="s">
        <v>1382</v>
      </c>
      <c r="N1711" s="670"/>
      <c r="O1711" s="629"/>
      <c r="P1711" s="629"/>
      <c r="Q1711" s="629"/>
      <c r="R1711" s="631"/>
      <c r="S1711" s="632" t="s">
        <v>1821</v>
      </c>
      <c r="T1711" s="633" t="s">
        <v>1821</v>
      </c>
      <c r="U1711" s="977" t="s">
        <v>1821</v>
      </c>
      <c r="V1711" s="634" t="s">
        <v>1821</v>
      </c>
    </row>
    <row r="1712" spans="2:22" outlineLevel="1">
      <c r="B1712" s="612" t="s">
        <v>1380</v>
      </c>
      <c r="C1712" s="612" t="s">
        <v>1429</v>
      </c>
      <c r="D1712" s="612" t="s">
        <v>2196</v>
      </c>
      <c r="E1712" s="612" t="s">
        <v>1702</v>
      </c>
      <c r="F1712" s="612" t="s">
        <v>1659</v>
      </c>
      <c r="G1712" s="612" t="s">
        <v>1661</v>
      </c>
      <c r="H1712" s="612"/>
      <c r="I1712" s="612"/>
      <c r="J1712" s="627" t="s">
        <v>1191</v>
      </c>
      <c r="K1712" s="628" t="s">
        <v>2256</v>
      </c>
      <c r="L1712" s="629" t="s">
        <v>4688</v>
      </c>
      <c r="M1712" s="630"/>
      <c r="N1712" s="670"/>
      <c r="O1712" s="629"/>
      <c r="P1712" s="629"/>
      <c r="Q1712" s="629"/>
      <c r="R1712" s="631"/>
      <c r="S1712" s="632" t="s">
        <v>1821</v>
      </c>
      <c r="T1712" s="633" t="s">
        <v>1821</v>
      </c>
      <c r="U1712" s="977" t="s">
        <v>1821</v>
      </c>
      <c r="V1712" s="634" t="s">
        <v>1821</v>
      </c>
    </row>
    <row r="1713" spans="2:22" outlineLevel="1">
      <c r="B1713" s="612" t="s">
        <v>1380</v>
      </c>
      <c r="C1713" s="612" t="s">
        <v>1429</v>
      </c>
      <c r="D1713" s="612" t="s">
        <v>2196</v>
      </c>
      <c r="E1713" s="612" t="s">
        <v>1702</v>
      </c>
      <c r="F1713" s="612" t="s">
        <v>1659</v>
      </c>
      <c r="G1713" s="612" t="s">
        <v>1663</v>
      </c>
      <c r="H1713" s="612"/>
      <c r="I1713" s="612"/>
      <c r="J1713" s="627" t="s">
        <v>1191</v>
      </c>
      <c r="K1713" s="628" t="s">
        <v>2257</v>
      </c>
      <c r="L1713" s="629" t="s">
        <v>4689</v>
      </c>
      <c r="M1713" s="630"/>
      <c r="N1713" s="670"/>
      <c r="O1713" s="629"/>
      <c r="P1713" s="629"/>
      <c r="Q1713" s="629"/>
      <c r="R1713" s="631"/>
      <c r="S1713" s="632" t="s">
        <v>1821</v>
      </c>
      <c r="T1713" s="633" t="s">
        <v>1821</v>
      </c>
      <c r="U1713" s="977" t="s">
        <v>1821</v>
      </c>
      <c r="V1713" s="634" t="s">
        <v>1821</v>
      </c>
    </row>
    <row r="1714" spans="2:22" outlineLevel="1">
      <c r="B1714" s="612" t="s">
        <v>1380</v>
      </c>
      <c r="C1714" s="612" t="s">
        <v>1429</v>
      </c>
      <c r="D1714" s="612" t="s">
        <v>2196</v>
      </c>
      <c r="E1714" s="612" t="s">
        <v>1702</v>
      </c>
      <c r="F1714" s="612" t="s">
        <v>1659</v>
      </c>
      <c r="G1714" s="612" t="s">
        <v>1398</v>
      </c>
      <c r="H1714" s="612"/>
      <c r="I1714" s="612"/>
      <c r="J1714" s="627" t="s">
        <v>1191</v>
      </c>
      <c r="K1714" s="628" t="s">
        <v>2258</v>
      </c>
      <c r="L1714" s="629" t="s">
        <v>4690</v>
      </c>
      <c r="M1714" s="630" t="s">
        <v>1666</v>
      </c>
      <c r="N1714" s="670"/>
      <c r="O1714" s="629"/>
      <c r="P1714" s="629"/>
      <c r="Q1714" s="629"/>
      <c r="R1714" s="631"/>
      <c r="S1714" s="632" t="s">
        <v>1821</v>
      </c>
      <c r="T1714" s="633" t="s">
        <v>1821</v>
      </c>
      <c r="U1714" s="977" t="s">
        <v>1821</v>
      </c>
      <c r="V1714" s="634" t="s">
        <v>1821</v>
      </c>
    </row>
    <row r="1715" spans="2:22" outlineLevel="1">
      <c r="B1715" s="612" t="s">
        <v>1380</v>
      </c>
      <c r="C1715" s="612" t="s">
        <v>1429</v>
      </c>
      <c r="D1715" s="612" t="s">
        <v>2196</v>
      </c>
      <c r="E1715" s="612" t="s">
        <v>1702</v>
      </c>
      <c r="F1715" s="612" t="s">
        <v>1659</v>
      </c>
      <c r="G1715" s="612" t="s">
        <v>1667</v>
      </c>
      <c r="H1715" s="612"/>
      <c r="I1715" s="612"/>
      <c r="J1715" s="627" t="s">
        <v>1191</v>
      </c>
      <c r="K1715" s="628" t="s">
        <v>2259</v>
      </c>
      <c r="L1715" s="629" t="s">
        <v>4694</v>
      </c>
      <c r="M1715" s="630" t="s">
        <v>1382</v>
      </c>
      <c r="N1715" s="670"/>
      <c r="O1715" s="629"/>
      <c r="P1715" s="629"/>
      <c r="Q1715" s="629"/>
      <c r="R1715" s="631"/>
      <c r="S1715" s="632" t="s">
        <v>1821</v>
      </c>
      <c r="T1715" s="633" t="s">
        <v>1821</v>
      </c>
      <c r="U1715" s="977" t="s">
        <v>1821</v>
      </c>
      <c r="V1715" s="634" t="s">
        <v>1821</v>
      </c>
    </row>
    <row r="1716" spans="2:22" outlineLevel="1">
      <c r="B1716" s="612" t="s">
        <v>1380</v>
      </c>
      <c r="C1716" s="612" t="s">
        <v>1429</v>
      </c>
      <c r="D1716" s="612" t="s">
        <v>2196</v>
      </c>
      <c r="E1716" s="612" t="s">
        <v>1702</v>
      </c>
      <c r="F1716" s="612" t="s">
        <v>1659</v>
      </c>
      <c r="G1716" s="612" t="s">
        <v>1667</v>
      </c>
      <c r="H1716" s="612" t="s">
        <v>1669</v>
      </c>
      <c r="I1716" s="612"/>
      <c r="J1716" s="627" t="s">
        <v>1176</v>
      </c>
      <c r="K1716" s="628" t="s">
        <v>2260</v>
      </c>
      <c r="L1716" s="629" t="s">
        <v>4691</v>
      </c>
      <c r="M1716" s="630"/>
      <c r="N1716" s="670"/>
      <c r="O1716" s="629"/>
      <c r="P1716" s="629"/>
      <c r="Q1716" s="629"/>
      <c r="R1716" s="631"/>
      <c r="S1716" s="632" t="s">
        <v>1821</v>
      </c>
      <c r="T1716" s="633" t="s">
        <v>1821</v>
      </c>
      <c r="U1716" s="977" t="s">
        <v>1821</v>
      </c>
      <c r="V1716" s="634" t="s">
        <v>1821</v>
      </c>
    </row>
    <row r="1717" spans="2:22" outlineLevel="1">
      <c r="B1717" s="612" t="s">
        <v>1380</v>
      </c>
      <c r="C1717" s="612" t="s">
        <v>1429</v>
      </c>
      <c r="D1717" s="612" t="s">
        <v>2196</v>
      </c>
      <c r="E1717" s="612" t="s">
        <v>1702</v>
      </c>
      <c r="F1717" s="612" t="s">
        <v>1659</v>
      </c>
      <c r="G1717" s="612" t="s">
        <v>1671</v>
      </c>
      <c r="H1717" s="612"/>
      <c r="I1717" s="612"/>
      <c r="J1717" s="627" t="s">
        <v>1191</v>
      </c>
      <c r="K1717" s="628" t="s">
        <v>2261</v>
      </c>
      <c r="L1717" s="629" t="s">
        <v>4695</v>
      </c>
      <c r="M1717" s="630" t="s">
        <v>1382</v>
      </c>
      <c r="N1717" s="670"/>
      <c r="O1717" s="629"/>
      <c r="P1717" s="629"/>
      <c r="Q1717" s="629"/>
      <c r="R1717" s="631"/>
      <c r="S1717" s="632" t="s">
        <v>1821</v>
      </c>
      <c r="T1717" s="633" t="s">
        <v>1821</v>
      </c>
      <c r="U1717" s="977" t="s">
        <v>1821</v>
      </c>
      <c r="V1717" s="634" t="s">
        <v>1821</v>
      </c>
    </row>
    <row r="1718" spans="2:22" outlineLevel="1">
      <c r="B1718" s="612" t="s">
        <v>1380</v>
      </c>
      <c r="C1718" s="612" t="s">
        <v>1429</v>
      </c>
      <c r="D1718" s="612" t="s">
        <v>2196</v>
      </c>
      <c r="E1718" s="612" t="s">
        <v>1702</v>
      </c>
      <c r="F1718" s="612" t="s">
        <v>1659</v>
      </c>
      <c r="G1718" s="612" t="s">
        <v>1671</v>
      </c>
      <c r="H1718" s="612" t="s">
        <v>1669</v>
      </c>
      <c r="I1718" s="612"/>
      <c r="J1718" s="627" t="s">
        <v>1176</v>
      </c>
      <c r="K1718" s="628" t="s">
        <v>2262</v>
      </c>
      <c r="L1718" s="629" t="s">
        <v>4692</v>
      </c>
      <c r="M1718" s="630"/>
      <c r="N1718" s="670"/>
      <c r="O1718" s="629"/>
      <c r="P1718" s="629"/>
      <c r="Q1718" s="629"/>
      <c r="R1718" s="631"/>
      <c r="S1718" s="632" t="s">
        <v>1821</v>
      </c>
      <c r="T1718" s="633" t="s">
        <v>1821</v>
      </c>
      <c r="U1718" s="977" t="s">
        <v>1821</v>
      </c>
      <c r="V1718" s="634" t="s">
        <v>1821</v>
      </c>
    </row>
    <row r="1719" spans="2:22" outlineLevel="1">
      <c r="B1719" s="612" t="s">
        <v>1380</v>
      </c>
      <c r="C1719" s="612" t="s">
        <v>1429</v>
      </c>
      <c r="D1719" s="612" t="s">
        <v>2196</v>
      </c>
      <c r="E1719" s="612" t="s">
        <v>1702</v>
      </c>
      <c r="F1719" s="612" t="s">
        <v>1659</v>
      </c>
      <c r="G1719" s="612" t="s">
        <v>1674</v>
      </c>
      <c r="H1719" s="612"/>
      <c r="I1719" s="612"/>
      <c r="J1719" s="627" t="s">
        <v>1191</v>
      </c>
      <c r="K1719" s="628" t="s">
        <v>2263</v>
      </c>
      <c r="L1719" s="629" t="s">
        <v>4696</v>
      </c>
      <c r="M1719" s="630" t="s">
        <v>1382</v>
      </c>
      <c r="N1719" s="670"/>
      <c r="O1719" s="629"/>
      <c r="P1719" s="629"/>
      <c r="Q1719" s="629"/>
      <c r="R1719" s="631"/>
      <c r="S1719" s="632" t="s">
        <v>1821</v>
      </c>
      <c r="T1719" s="633" t="s">
        <v>1821</v>
      </c>
      <c r="U1719" s="977" t="s">
        <v>1821</v>
      </c>
      <c r="V1719" s="634" t="s">
        <v>1821</v>
      </c>
    </row>
    <row r="1720" spans="2:22" outlineLevel="1">
      <c r="B1720" s="612" t="s">
        <v>1380</v>
      </c>
      <c r="C1720" s="612" t="s">
        <v>1429</v>
      </c>
      <c r="D1720" s="612" t="s">
        <v>2196</v>
      </c>
      <c r="E1720" s="612" t="s">
        <v>1702</v>
      </c>
      <c r="F1720" s="612" t="s">
        <v>1659</v>
      </c>
      <c r="G1720" s="612" t="s">
        <v>1674</v>
      </c>
      <c r="H1720" s="612" t="s">
        <v>1564</v>
      </c>
      <c r="I1720" s="612"/>
      <c r="J1720" s="627" t="s">
        <v>1176</v>
      </c>
      <c r="K1720" s="628" t="s">
        <v>2264</v>
      </c>
      <c r="L1720" s="629" t="s">
        <v>4693</v>
      </c>
      <c r="M1720" s="630"/>
      <c r="N1720" s="670"/>
      <c r="O1720" s="629"/>
      <c r="P1720" s="629"/>
      <c r="Q1720" s="629"/>
      <c r="R1720" s="631"/>
      <c r="S1720" s="632" t="s">
        <v>1821</v>
      </c>
      <c r="T1720" s="633" t="s">
        <v>1821</v>
      </c>
      <c r="U1720" s="977" t="s">
        <v>1821</v>
      </c>
      <c r="V1720" s="634" t="s">
        <v>1821</v>
      </c>
    </row>
    <row r="1721" spans="2:22" outlineLevel="1">
      <c r="B1721" s="612" t="s">
        <v>1380</v>
      </c>
      <c r="C1721" s="612" t="s">
        <v>1429</v>
      </c>
      <c r="D1721" s="612" t="s">
        <v>2196</v>
      </c>
      <c r="E1721" s="612" t="s">
        <v>1702</v>
      </c>
      <c r="F1721" s="612" t="s">
        <v>1677</v>
      </c>
      <c r="G1721" s="612"/>
      <c r="H1721" s="612"/>
      <c r="I1721" s="612"/>
      <c r="J1721" s="627" t="s">
        <v>1191</v>
      </c>
      <c r="K1721" s="628" t="s">
        <v>2265</v>
      </c>
      <c r="L1721" s="629" t="s">
        <v>4697</v>
      </c>
      <c r="M1721" s="630" t="s">
        <v>1382</v>
      </c>
      <c r="N1721" s="670"/>
      <c r="O1721" s="629"/>
      <c r="P1721" s="629"/>
      <c r="Q1721" s="629"/>
      <c r="R1721" s="631"/>
      <c r="S1721" s="632" t="s">
        <v>1821</v>
      </c>
      <c r="T1721" s="633" t="s">
        <v>1821</v>
      </c>
      <c r="U1721" s="977" t="s">
        <v>1821</v>
      </c>
      <c r="V1721" s="634" t="s">
        <v>1821</v>
      </c>
    </row>
    <row r="1722" spans="2:22" outlineLevel="1">
      <c r="B1722" s="612" t="s">
        <v>1380</v>
      </c>
      <c r="C1722" s="612" t="s">
        <v>1429</v>
      </c>
      <c r="D1722" s="612" t="s">
        <v>2196</v>
      </c>
      <c r="E1722" s="612" t="s">
        <v>1702</v>
      </c>
      <c r="F1722" s="612" t="s">
        <v>1677</v>
      </c>
      <c r="G1722" s="612" t="s">
        <v>1679</v>
      </c>
      <c r="H1722" s="612"/>
      <c r="I1722" s="612"/>
      <c r="J1722" s="627" t="s">
        <v>1191</v>
      </c>
      <c r="K1722" s="628" t="s">
        <v>2266</v>
      </c>
      <c r="L1722" s="629" t="s">
        <v>4698</v>
      </c>
      <c r="M1722" s="630"/>
      <c r="N1722" s="670"/>
      <c r="O1722" s="629"/>
      <c r="P1722" s="629"/>
      <c r="Q1722" s="629"/>
      <c r="R1722" s="631"/>
      <c r="S1722" s="632" t="s">
        <v>1821</v>
      </c>
      <c r="T1722" s="633" t="s">
        <v>1821</v>
      </c>
      <c r="U1722" s="977" t="s">
        <v>1821</v>
      </c>
      <c r="V1722" s="634" t="s">
        <v>1821</v>
      </c>
    </row>
    <row r="1723" spans="2:22" outlineLevel="1">
      <c r="B1723" s="612" t="s">
        <v>1380</v>
      </c>
      <c r="C1723" s="612" t="s">
        <v>1429</v>
      </c>
      <c r="D1723" s="612" t="s">
        <v>2196</v>
      </c>
      <c r="E1723" s="612" t="s">
        <v>1702</v>
      </c>
      <c r="F1723" s="612" t="s">
        <v>1677</v>
      </c>
      <c r="G1723" s="612" t="s">
        <v>1681</v>
      </c>
      <c r="H1723" s="612"/>
      <c r="I1723" s="612"/>
      <c r="J1723" s="627" t="s">
        <v>1191</v>
      </c>
      <c r="K1723" s="628" t="s">
        <v>2267</v>
      </c>
      <c r="L1723" s="629" t="s">
        <v>4699</v>
      </c>
      <c r="M1723" s="630"/>
      <c r="N1723" s="670"/>
      <c r="O1723" s="629"/>
      <c r="P1723" s="629"/>
      <c r="Q1723" s="629"/>
      <c r="R1723" s="631"/>
      <c r="S1723" s="632" t="s">
        <v>1821</v>
      </c>
      <c r="T1723" s="633" t="s">
        <v>1821</v>
      </c>
      <c r="U1723" s="977" t="s">
        <v>1821</v>
      </c>
      <c r="V1723" s="634" t="s">
        <v>1821</v>
      </c>
    </row>
    <row r="1724" spans="2:22" outlineLevel="1">
      <c r="B1724" s="612" t="s">
        <v>1380</v>
      </c>
      <c r="C1724" s="612" t="s">
        <v>1429</v>
      </c>
      <c r="D1724" s="612" t="s">
        <v>2196</v>
      </c>
      <c r="E1724" s="612" t="s">
        <v>1702</v>
      </c>
      <c r="F1724" s="612" t="s">
        <v>1677</v>
      </c>
      <c r="G1724" s="612" t="s">
        <v>1683</v>
      </c>
      <c r="H1724" s="612"/>
      <c r="I1724" s="612"/>
      <c r="J1724" s="627" t="s">
        <v>1191</v>
      </c>
      <c r="K1724" s="628" t="s">
        <v>2268</v>
      </c>
      <c r="L1724" s="629" t="s">
        <v>4700</v>
      </c>
      <c r="M1724" s="630"/>
      <c r="N1724" s="670"/>
      <c r="O1724" s="629"/>
      <c r="P1724" s="629"/>
      <c r="Q1724" s="629"/>
      <c r="R1724" s="631"/>
      <c r="S1724" s="632" t="s">
        <v>1821</v>
      </c>
      <c r="T1724" s="633" t="s">
        <v>1821</v>
      </c>
      <c r="U1724" s="977" t="s">
        <v>1821</v>
      </c>
      <c r="V1724" s="634" t="s">
        <v>1821</v>
      </c>
    </row>
    <row r="1725" spans="2:22" outlineLevel="1">
      <c r="B1725" s="612" t="s">
        <v>1380</v>
      </c>
      <c r="C1725" s="612" t="s">
        <v>1429</v>
      </c>
      <c r="D1725" s="612" t="s">
        <v>2196</v>
      </c>
      <c r="E1725" s="612" t="s">
        <v>1702</v>
      </c>
      <c r="F1725" s="612" t="s">
        <v>1677</v>
      </c>
      <c r="G1725" s="612" t="s">
        <v>1685</v>
      </c>
      <c r="H1725" s="612"/>
      <c r="I1725" s="612"/>
      <c r="J1725" s="627" t="s">
        <v>1191</v>
      </c>
      <c r="K1725" s="628" t="s">
        <v>2269</v>
      </c>
      <c r="L1725" s="629" t="s">
        <v>4701</v>
      </c>
      <c r="M1725" s="630"/>
      <c r="N1725" s="670"/>
      <c r="O1725" s="629"/>
      <c r="P1725" s="629"/>
      <c r="Q1725" s="629"/>
      <c r="R1725" s="631"/>
      <c r="S1725" s="632" t="s">
        <v>1821</v>
      </c>
      <c r="T1725" s="633" t="s">
        <v>1821</v>
      </c>
      <c r="U1725" s="977" t="s">
        <v>1821</v>
      </c>
      <c r="V1725" s="634" t="s">
        <v>1821</v>
      </c>
    </row>
    <row r="1726" spans="2:22" outlineLevel="1">
      <c r="B1726" s="612" t="s">
        <v>1380</v>
      </c>
      <c r="C1726" s="612" t="s">
        <v>1429</v>
      </c>
      <c r="D1726" s="612" t="s">
        <v>2196</v>
      </c>
      <c r="E1726" s="612" t="s">
        <v>1702</v>
      </c>
      <c r="F1726" s="612" t="s">
        <v>1677</v>
      </c>
      <c r="G1726" s="612" t="s">
        <v>1687</v>
      </c>
      <c r="H1726" s="612"/>
      <c r="I1726" s="612"/>
      <c r="J1726" s="627" t="s">
        <v>1191</v>
      </c>
      <c r="K1726" s="628" t="s">
        <v>2270</v>
      </c>
      <c r="L1726" s="629" t="s">
        <v>4702</v>
      </c>
      <c r="M1726" s="630"/>
      <c r="N1726" s="670"/>
      <c r="O1726" s="629"/>
      <c r="P1726" s="629"/>
      <c r="Q1726" s="629"/>
      <c r="R1726" s="631"/>
      <c r="S1726" s="632" t="s">
        <v>1821</v>
      </c>
      <c r="T1726" s="633" t="s">
        <v>1821</v>
      </c>
      <c r="U1726" s="977" t="s">
        <v>1821</v>
      </c>
      <c r="V1726" s="634" t="s">
        <v>1821</v>
      </c>
    </row>
    <row r="1727" spans="2:22" outlineLevel="1">
      <c r="B1727" s="612" t="s">
        <v>1380</v>
      </c>
      <c r="C1727" s="612" t="s">
        <v>1429</v>
      </c>
      <c r="D1727" s="612" t="s">
        <v>2196</v>
      </c>
      <c r="E1727" s="612" t="s">
        <v>1702</v>
      </c>
      <c r="F1727" s="612" t="s">
        <v>1677</v>
      </c>
      <c r="G1727" s="612" t="s">
        <v>1689</v>
      </c>
      <c r="H1727" s="612"/>
      <c r="I1727" s="612"/>
      <c r="J1727" s="627" t="s">
        <v>1176</v>
      </c>
      <c r="K1727" s="628" t="s">
        <v>2271</v>
      </c>
      <c r="L1727" s="629" t="s">
        <v>4703</v>
      </c>
      <c r="M1727" s="630" t="s">
        <v>1515</v>
      </c>
      <c r="N1727" s="670"/>
      <c r="O1727" s="629"/>
      <c r="P1727" s="629"/>
      <c r="Q1727" s="629"/>
      <c r="R1727" s="631"/>
      <c r="S1727" s="632" t="s">
        <v>1821</v>
      </c>
      <c r="T1727" s="633" t="s">
        <v>1821</v>
      </c>
      <c r="U1727" s="977" t="s">
        <v>1821</v>
      </c>
      <c r="V1727" s="634" t="s">
        <v>1821</v>
      </c>
    </row>
    <row r="1728" spans="2:22" outlineLevel="1">
      <c r="B1728" s="612" t="s">
        <v>1380</v>
      </c>
      <c r="C1728" s="612" t="s">
        <v>1429</v>
      </c>
      <c r="D1728" s="612" t="s">
        <v>2196</v>
      </c>
      <c r="E1728" s="612" t="s">
        <v>1702</v>
      </c>
      <c r="F1728" s="612" t="s">
        <v>1677</v>
      </c>
      <c r="G1728" s="612" t="s">
        <v>1691</v>
      </c>
      <c r="H1728" s="612"/>
      <c r="I1728" s="612"/>
      <c r="J1728" s="627" t="s">
        <v>1191</v>
      </c>
      <c r="K1728" s="628" t="s">
        <v>2272</v>
      </c>
      <c r="L1728" s="629" t="s">
        <v>4704</v>
      </c>
      <c r="M1728" s="630"/>
      <c r="N1728" s="670"/>
      <c r="O1728" s="629"/>
      <c r="P1728" s="629"/>
      <c r="Q1728" s="629"/>
      <c r="R1728" s="631"/>
      <c r="S1728" s="632" t="s">
        <v>1821</v>
      </c>
      <c r="T1728" s="633" t="s">
        <v>1821</v>
      </c>
      <c r="U1728" s="977" t="s">
        <v>1821</v>
      </c>
      <c r="V1728" s="634" t="s">
        <v>1821</v>
      </c>
    </row>
    <row r="1729" spans="2:22" outlineLevel="1">
      <c r="B1729" s="612" t="s">
        <v>1380</v>
      </c>
      <c r="C1729" s="612" t="s">
        <v>1429</v>
      </c>
      <c r="D1729" s="612" t="s">
        <v>2196</v>
      </c>
      <c r="E1729" s="612" t="s">
        <v>1702</v>
      </c>
      <c r="F1729" s="612" t="s">
        <v>1693</v>
      </c>
      <c r="G1729" s="612"/>
      <c r="H1729" s="612"/>
      <c r="I1729" s="612"/>
      <c r="J1729" s="627" t="s">
        <v>1191</v>
      </c>
      <c r="K1729" s="628" t="s">
        <v>2273</v>
      </c>
      <c r="L1729" s="629" t="s">
        <v>4705</v>
      </c>
      <c r="M1729" s="630" t="s">
        <v>1382</v>
      </c>
      <c r="N1729" s="670"/>
      <c r="O1729" s="629"/>
      <c r="P1729" s="629"/>
      <c r="Q1729" s="629"/>
      <c r="R1729" s="631"/>
      <c r="S1729" s="632" t="s">
        <v>1821</v>
      </c>
      <c r="T1729" s="633" t="s">
        <v>1821</v>
      </c>
      <c r="U1729" s="977" t="s">
        <v>1821</v>
      </c>
      <c r="V1729" s="634" t="s">
        <v>1821</v>
      </c>
    </row>
    <row r="1730" spans="2:22" outlineLevel="1">
      <c r="B1730" s="612" t="s">
        <v>1380</v>
      </c>
      <c r="C1730" s="612" t="s">
        <v>1429</v>
      </c>
      <c r="D1730" s="612" t="s">
        <v>2196</v>
      </c>
      <c r="E1730" s="612" t="s">
        <v>1702</v>
      </c>
      <c r="F1730" s="612" t="s">
        <v>1693</v>
      </c>
      <c r="G1730" s="612" t="s">
        <v>1564</v>
      </c>
      <c r="H1730" s="612"/>
      <c r="I1730" s="612"/>
      <c r="J1730" s="627" t="s">
        <v>1176</v>
      </c>
      <c r="K1730" s="628" t="s">
        <v>2274</v>
      </c>
      <c r="L1730" s="629" t="s">
        <v>4706</v>
      </c>
      <c r="M1730" s="630"/>
      <c r="N1730" s="670"/>
      <c r="O1730" s="629"/>
      <c r="P1730" s="629"/>
      <c r="Q1730" s="629"/>
      <c r="R1730" s="631"/>
      <c r="S1730" s="632" t="s">
        <v>1821</v>
      </c>
      <c r="T1730" s="633" t="s">
        <v>1821</v>
      </c>
      <c r="U1730" s="977" t="s">
        <v>1821</v>
      </c>
      <c r="V1730" s="634" t="s">
        <v>1821</v>
      </c>
    </row>
    <row r="1731" spans="2:22" outlineLevel="1">
      <c r="B1731" s="612" t="s">
        <v>1380</v>
      </c>
      <c r="C1731" s="612" t="s">
        <v>1429</v>
      </c>
      <c r="D1731" s="612" t="s">
        <v>2196</v>
      </c>
      <c r="E1731" s="612" t="s">
        <v>1702</v>
      </c>
      <c r="F1731" s="612" t="s">
        <v>1693</v>
      </c>
      <c r="G1731" s="612" t="s">
        <v>1564</v>
      </c>
      <c r="H1731" s="639" t="s">
        <v>1452</v>
      </c>
      <c r="I1731" s="612"/>
      <c r="J1731" s="627" t="s">
        <v>1176</v>
      </c>
      <c r="K1731" s="628" t="s">
        <v>2275</v>
      </c>
      <c r="L1731" s="629" t="s">
        <v>4707</v>
      </c>
      <c r="M1731" s="630"/>
      <c r="N1731" s="670"/>
      <c r="O1731" s="629"/>
      <c r="P1731" s="629"/>
      <c r="Q1731" s="629"/>
      <c r="R1731" s="631"/>
      <c r="S1731" s="632" t="s">
        <v>1821</v>
      </c>
      <c r="T1731" s="633" t="s">
        <v>1821</v>
      </c>
      <c r="U1731" s="977" t="s">
        <v>1821</v>
      </c>
      <c r="V1731" s="634" t="s">
        <v>1821</v>
      </c>
    </row>
    <row r="1732" spans="2:22" outlineLevel="1">
      <c r="B1732" s="612" t="s">
        <v>1380</v>
      </c>
      <c r="C1732" s="612" t="s">
        <v>1429</v>
      </c>
      <c r="D1732" s="612" t="s">
        <v>2196</v>
      </c>
      <c r="E1732" s="612" t="s">
        <v>1702</v>
      </c>
      <c r="F1732" s="612" t="s">
        <v>1697</v>
      </c>
      <c r="G1732" s="612"/>
      <c r="H1732" s="612"/>
      <c r="I1732" s="612"/>
      <c r="J1732" s="627" t="s">
        <v>1191</v>
      </c>
      <c r="K1732" s="628" t="s">
        <v>2276</v>
      </c>
      <c r="L1732" s="629" t="s">
        <v>4708</v>
      </c>
      <c r="M1732" s="630" t="s">
        <v>1382</v>
      </c>
      <c r="N1732" s="670"/>
      <c r="O1732" s="629"/>
      <c r="P1732" s="629"/>
      <c r="Q1732" s="629"/>
      <c r="R1732" s="631"/>
      <c r="S1732" s="632" t="s">
        <v>1821</v>
      </c>
      <c r="T1732" s="633" t="s">
        <v>1821</v>
      </c>
      <c r="U1732" s="977" t="s">
        <v>1821</v>
      </c>
      <c r="V1732" s="634" t="s">
        <v>1821</v>
      </c>
    </row>
    <row r="1733" spans="2:22" outlineLevel="1">
      <c r="B1733" s="612" t="s">
        <v>1380</v>
      </c>
      <c r="C1733" s="612" t="s">
        <v>1429</v>
      </c>
      <c r="D1733" s="612" t="s">
        <v>2196</v>
      </c>
      <c r="E1733" s="612" t="s">
        <v>1702</v>
      </c>
      <c r="F1733" s="612" t="s">
        <v>1697</v>
      </c>
      <c r="G1733" s="612" t="s">
        <v>1390</v>
      </c>
      <c r="H1733" s="612"/>
      <c r="I1733" s="612"/>
      <c r="J1733" s="627" t="s">
        <v>1176</v>
      </c>
      <c r="K1733" s="628" t="s">
        <v>2277</v>
      </c>
      <c r="L1733" s="629" t="s">
        <v>4709</v>
      </c>
      <c r="M1733" s="630"/>
      <c r="N1733" s="670"/>
      <c r="O1733" s="629"/>
      <c r="P1733" s="629"/>
      <c r="Q1733" s="629"/>
      <c r="R1733" s="631"/>
      <c r="S1733" s="632" t="s">
        <v>1821</v>
      </c>
      <c r="T1733" s="633" t="s">
        <v>1821</v>
      </c>
      <c r="U1733" s="977" t="s">
        <v>1821</v>
      </c>
      <c r="V1733" s="634" t="s">
        <v>1821</v>
      </c>
    </row>
    <row r="1734" spans="2:22" outlineLevel="1">
      <c r="B1734" s="612" t="s">
        <v>1380</v>
      </c>
      <c r="C1734" s="612" t="s">
        <v>1429</v>
      </c>
      <c r="D1734" s="612" t="s">
        <v>2196</v>
      </c>
      <c r="E1734" s="612" t="s">
        <v>1702</v>
      </c>
      <c r="F1734" s="612" t="s">
        <v>1697</v>
      </c>
      <c r="G1734" s="612" t="s">
        <v>1390</v>
      </c>
      <c r="H1734" s="639" t="s">
        <v>1452</v>
      </c>
      <c r="I1734" s="612"/>
      <c r="J1734" s="627" t="s">
        <v>1176</v>
      </c>
      <c r="K1734" s="628" t="s">
        <v>2278</v>
      </c>
      <c r="L1734" s="629" t="s">
        <v>4710</v>
      </c>
      <c r="M1734" s="630" t="s">
        <v>1701</v>
      </c>
      <c r="N1734" s="670"/>
      <c r="O1734" s="629"/>
      <c r="P1734" s="629"/>
      <c r="Q1734" s="629"/>
      <c r="R1734" s="631"/>
      <c r="S1734" s="632" t="s">
        <v>1821</v>
      </c>
      <c r="T1734" s="633" t="s">
        <v>1821</v>
      </c>
      <c r="U1734" s="977" t="s">
        <v>1821</v>
      </c>
      <c r="V1734" s="634" t="s">
        <v>1821</v>
      </c>
    </row>
    <row r="1735" spans="2:22" outlineLevel="1">
      <c r="B1735" s="612" t="s">
        <v>1380</v>
      </c>
      <c r="C1735" s="612" t="s">
        <v>1429</v>
      </c>
      <c r="D1735" s="612" t="s">
        <v>2196</v>
      </c>
      <c r="E1735" s="612" t="s">
        <v>2279</v>
      </c>
      <c r="F1735" s="612"/>
      <c r="G1735" s="612"/>
      <c r="H1735" s="612"/>
      <c r="I1735" s="612"/>
      <c r="J1735" s="627" t="s">
        <v>1191</v>
      </c>
      <c r="K1735" s="628" t="s">
        <v>2280</v>
      </c>
      <c r="L1735" s="629" t="s">
        <v>4711</v>
      </c>
      <c r="M1735" s="630" t="s">
        <v>1382</v>
      </c>
      <c r="N1735" s="670"/>
      <c r="O1735" s="629"/>
      <c r="P1735" s="629"/>
      <c r="Q1735" s="629"/>
      <c r="R1735" s="631"/>
      <c r="S1735" s="632" t="s">
        <v>1821</v>
      </c>
      <c r="T1735" s="633" t="s">
        <v>1821</v>
      </c>
      <c r="U1735" s="977" t="s">
        <v>1821</v>
      </c>
      <c r="V1735" s="634" t="s">
        <v>1821</v>
      </c>
    </row>
    <row r="1736" spans="2:22" outlineLevel="1">
      <c r="B1736" s="612" t="s">
        <v>1380</v>
      </c>
      <c r="C1736" s="612" t="s">
        <v>1429</v>
      </c>
      <c r="D1736" s="612" t="s">
        <v>2196</v>
      </c>
      <c r="E1736" s="612" t="s">
        <v>2279</v>
      </c>
      <c r="F1736" s="612" t="s">
        <v>1390</v>
      </c>
      <c r="G1736" s="612"/>
      <c r="H1736" s="612"/>
      <c r="I1736" s="612"/>
      <c r="J1736" s="627" t="s">
        <v>1191</v>
      </c>
      <c r="K1736" s="628" t="s">
        <v>2281</v>
      </c>
      <c r="L1736" s="629" t="s">
        <v>4712</v>
      </c>
      <c r="M1736" s="630"/>
      <c r="N1736" s="670"/>
      <c r="O1736" s="629"/>
      <c r="P1736" s="629"/>
      <c r="Q1736" s="629"/>
      <c r="R1736" s="631"/>
      <c r="S1736" s="632" t="s">
        <v>1821</v>
      </c>
      <c r="T1736" s="633" t="s">
        <v>1821</v>
      </c>
      <c r="U1736" s="977" t="s">
        <v>1821</v>
      </c>
      <c r="V1736" s="634" t="s">
        <v>1821</v>
      </c>
    </row>
    <row r="1737" spans="2:22" outlineLevel="1">
      <c r="B1737" s="612" t="s">
        <v>1380</v>
      </c>
      <c r="C1737" s="612" t="s">
        <v>1429</v>
      </c>
      <c r="D1737" s="612" t="s">
        <v>2196</v>
      </c>
      <c r="E1737" s="612" t="s">
        <v>2279</v>
      </c>
      <c r="F1737" s="612" t="s">
        <v>1450</v>
      </c>
      <c r="G1737" s="612"/>
      <c r="H1737" s="612"/>
      <c r="I1737" s="612"/>
      <c r="J1737" s="627" t="s">
        <v>1195</v>
      </c>
      <c r="K1737" s="628" t="s">
        <v>2282</v>
      </c>
      <c r="L1737" s="629" t="s">
        <v>4713</v>
      </c>
      <c r="M1737" s="630"/>
      <c r="N1737" s="670"/>
      <c r="O1737" s="629"/>
      <c r="P1737" s="629"/>
      <c r="Q1737" s="629"/>
      <c r="R1737" s="631"/>
      <c r="S1737" s="632" t="s">
        <v>1821</v>
      </c>
      <c r="T1737" s="633" t="s">
        <v>1821</v>
      </c>
      <c r="U1737" s="977" t="s">
        <v>1821</v>
      </c>
      <c r="V1737" s="634" t="s">
        <v>1821</v>
      </c>
    </row>
    <row r="1738" spans="2:22" outlineLevel="1">
      <c r="B1738" s="612" t="s">
        <v>1380</v>
      </c>
      <c r="C1738" s="612" t="s">
        <v>1429</v>
      </c>
      <c r="D1738" s="612" t="s">
        <v>2196</v>
      </c>
      <c r="E1738" s="612" t="s">
        <v>2279</v>
      </c>
      <c r="F1738" s="612" t="s">
        <v>1450</v>
      </c>
      <c r="G1738" s="639" t="s">
        <v>1452</v>
      </c>
      <c r="H1738" s="612"/>
      <c r="I1738" s="612"/>
      <c r="J1738" s="627" t="s">
        <v>1176</v>
      </c>
      <c r="K1738" s="628" t="s">
        <v>2283</v>
      </c>
      <c r="L1738" s="629" t="s">
        <v>4714</v>
      </c>
      <c r="M1738" s="630" t="s">
        <v>1454</v>
      </c>
      <c r="N1738" s="670"/>
      <c r="O1738" s="629"/>
      <c r="P1738" s="629"/>
      <c r="Q1738" s="629"/>
      <c r="R1738" s="631"/>
      <c r="S1738" s="632" t="s">
        <v>1821</v>
      </c>
      <c r="T1738" s="633" t="s">
        <v>1821</v>
      </c>
      <c r="U1738" s="977" t="s">
        <v>1821</v>
      </c>
      <c r="V1738" s="634" t="s">
        <v>1821</v>
      </c>
    </row>
    <row r="1739" spans="2:22" outlineLevel="1">
      <c r="B1739" s="612" t="s">
        <v>1380</v>
      </c>
      <c r="C1739" s="612" t="s">
        <v>1429</v>
      </c>
      <c r="D1739" s="612" t="s">
        <v>2196</v>
      </c>
      <c r="E1739" s="612" t="s">
        <v>2279</v>
      </c>
      <c r="F1739" s="612" t="s">
        <v>1396</v>
      </c>
      <c r="G1739" s="612"/>
      <c r="H1739" s="612"/>
      <c r="I1739" s="612"/>
      <c r="J1739" s="627" t="s">
        <v>1191</v>
      </c>
      <c r="K1739" s="628" t="s">
        <v>2284</v>
      </c>
      <c r="L1739" s="629" t="s">
        <v>4715</v>
      </c>
      <c r="M1739" s="630"/>
      <c r="N1739" s="670"/>
      <c r="O1739" s="629"/>
      <c r="P1739" s="629"/>
      <c r="Q1739" s="629"/>
      <c r="R1739" s="631"/>
      <c r="S1739" s="632" t="s">
        <v>1821</v>
      </c>
      <c r="T1739" s="633" t="s">
        <v>1821</v>
      </c>
      <c r="U1739" s="977" t="s">
        <v>1821</v>
      </c>
      <c r="V1739" s="634" t="s">
        <v>1821</v>
      </c>
    </row>
    <row r="1740" spans="2:22" outlineLevel="1">
      <c r="B1740" s="612" t="s">
        <v>1380</v>
      </c>
      <c r="C1740" s="612" t="s">
        <v>1429</v>
      </c>
      <c r="D1740" s="612" t="s">
        <v>2196</v>
      </c>
      <c r="E1740" s="612" t="s">
        <v>2279</v>
      </c>
      <c r="F1740" s="612" t="s">
        <v>1650</v>
      </c>
      <c r="G1740" s="612"/>
      <c r="H1740" s="612"/>
      <c r="I1740" s="612"/>
      <c r="J1740" s="627" t="s">
        <v>1191</v>
      </c>
      <c r="K1740" s="628" t="s">
        <v>2285</v>
      </c>
      <c r="L1740" s="629" t="s">
        <v>4716</v>
      </c>
      <c r="M1740" s="630" t="s">
        <v>1652</v>
      </c>
      <c r="N1740" s="670"/>
      <c r="O1740" s="629"/>
      <c r="P1740" s="629"/>
      <c r="Q1740" s="629"/>
      <c r="R1740" s="631"/>
      <c r="S1740" s="632" t="s">
        <v>1821</v>
      </c>
      <c r="T1740" s="633" t="s">
        <v>1821</v>
      </c>
      <c r="U1740" s="977" t="s">
        <v>1821</v>
      </c>
      <c r="V1740" s="634" t="s">
        <v>1821</v>
      </c>
    </row>
    <row r="1741" spans="2:22" outlineLevel="1">
      <c r="B1741" s="612" t="s">
        <v>1380</v>
      </c>
      <c r="C1741" s="612" t="s">
        <v>1429</v>
      </c>
      <c r="D1741" s="612" t="s">
        <v>2196</v>
      </c>
      <c r="E1741" s="612" t="s">
        <v>2279</v>
      </c>
      <c r="F1741" s="612" t="s">
        <v>1653</v>
      </c>
      <c r="G1741" s="612"/>
      <c r="H1741" s="612"/>
      <c r="I1741" s="612"/>
      <c r="J1741" s="627" t="s">
        <v>1191</v>
      </c>
      <c r="K1741" s="628" t="s">
        <v>2286</v>
      </c>
      <c r="L1741" s="629" t="s">
        <v>4717</v>
      </c>
      <c r="M1741" s="630" t="s">
        <v>1382</v>
      </c>
      <c r="N1741" s="670"/>
      <c r="O1741" s="629"/>
      <c r="P1741" s="629"/>
      <c r="Q1741" s="629"/>
      <c r="R1741" s="631"/>
      <c r="S1741" s="632" t="s">
        <v>1821</v>
      </c>
      <c r="T1741" s="633" t="s">
        <v>1821</v>
      </c>
      <c r="U1741" s="977" t="s">
        <v>1821</v>
      </c>
      <c r="V1741" s="634" t="s">
        <v>1821</v>
      </c>
    </row>
    <row r="1742" spans="2:22" outlineLevel="1">
      <c r="B1742" s="612" t="s">
        <v>1380</v>
      </c>
      <c r="C1742" s="612" t="s">
        <v>1429</v>
      </c>
      <c r="D1742" s="612" t="s">
        <v>2196</v>
      </c>
      <c r="E1742" s="612" t="s">
        <v>2279</v>
      </c>
      <c r="F1742" s="612" t="s">
        <v>1653</v>
      </c>
      <c r="G1742" s="612" t="s">
        <v>1390</v>
      </c>
      <c r="H1742" s="612"/>
      <c r="I1742" s="612"/>
      <c r="J1742" s="627" t="s">
        <v>1191</v>
      </c>
      <c r="K1742" s="628" t="s">
        <v>2287</v>
      </c>
      <c r="L1742" s="629" t="s">
        <v>5139</v>
      </c>
      <c r="M1742" s="630"/>
      <c r="N1742" s="670"/>
      <c r="O1742" s="629"/>
      <c r="P1742" s="629"/>
      <c r="Q1742" s="629"/>
      <c r="R1742" s="631"/>
      <c r="S1742" s="632" t="s">
        <v>1821</v>
      </c>
      <c r="T1742" s="633" t="s">
        <v>1821</v>
      </c>
      <c r="U1742" s="977" t="s">
        <v>1821</v>
      </c>
      <c r="V1742" s="634" t="s">
        <v>1821</v>
      </c>
    </row>
    <row r="1743" spans="2:22" outlineLevel="1">
      <c r="B1743" s="612" t="s">
        <v>1380</v>
      </c>
      <c r="C1743" s="612" t="s">
        <v>1429</v>
      </c>
      <c r="D1743" s="612" t="s">
        <v>2196</v>
      </c>
      <c r="E1743" s="612" t="s">
        <v>2279</v>
      </c>
      <c r="F1743" s="612" t="s">
        <v>1653</v>
      </c>
      <c r="G1743" s="612" t="s">
        <v>1390</v>
      </c>
      <c r="H1743" s="639" t="s">
        <v>1452</v>
      </c>
      <c r="I1743" s="612"/>
      <c r="J1743" s="627" t="s">
        <v>1191</v>
      </c>
      <c r="K1743" s="628" t="s">
        <v>2288</v>
      </c>
      <c r="L1743" s="629" t="s">
        <v>5140</v>
      </c>
      <c r="M1743" s="630" t="s">
        <v>1454</v>
      </c>
      <c r="N1743" s="670"/>
      <c r="O1743" s="629"/>
      <c r="P1743" s="629"/>
      <c r="Q1743" s="629"/>
      <c r="R1743" s="631"/>
      <c r="S1743" s="632" t="s">
        <v>1821</v>
      </c>
      <c r="T1743" s="633" t="s">
        <v>1821</v>
      </c>
      <c r="U1743" s="977" t="s">
        <v>1821</v>
      </c>
      <c r="V1743" s="634" t="s">
        <v>1821</v>
      </c>
    </row>
    <row r="1744" spans="2:22" outlineLevel="1">
      <c r="B1744" s="612" t="s">
        <v>1380</v>
      </c>
      <c r="C1744" s="612" t="s">
        <v>1429</v>
      </c>
      <c r="D1744" s="612" t="s">
        <v>2196</v>
      </c>
      <c r="E1744" s="612" t="s">
        <v>2279</v>
      </c>
      <c r="F1744" s="612" t="s">
        <v>1653</v>
      </c>
      <c r="G1744" s="612" t="s">
        <v>1657</v>
      </c>
      <c r="H1744" s="612"/>
      <c r="I1744" s="612"/>
      <c r="J1744" s="627" t="s">
        <v>1191</v>
      </c>
      <c r="K1744" s="628" t="s">
        <v>2289</v>
      </c>
      <c r="L1744" s="629" t="s">
        <v>4718</v>
      </c>
      <c r="M1744" s="630"/>
      <c r="N1744" s="670"/>
      <c r="O1744" s="629"/>
      <c r="P1744" s="629"/>
      <c r="Q1744" s="629"/>
      <c r="R1744" s="631"/>
      <c r="S1744" s="632" t="s">
        <v>1821</v>
      </c>
      <c r="T1744" s="633" t="s">
        <v>1821</v>
      </c>
      <c r="U1744" s="977" t="s">
        <v>1821</v>
      </c>
      <c r="V1744" s="634" t="s">
        <v>1821</v>
      </c>
    </row>
    <row r="1745" spans="2:22" outlineLevel="1">
      <c r="B1745" s="612" t="s">
        <v>1380</v>
      </c>
      <c r="C1745" s="612" t="s">
        <v>1429</v>
      </c>
      <c r="D1745" s="612" t="s">
        <v>2196</v>
      </c>
      <c r="E1745" s="612" t="s">
        <v>2279</v>
      </c>
      <c r="F1745" s="612" t="s">
        <v>1653</v>
      </c>
      <c r="G1745" s="612" t="s">
        <v>1677</v>
      </c>
      <c r="H1745" s="612"/>
      <c r="I1745" s="612"/>
      <c r="J1745" s="627" t="s">
        <v>1191</v>
      </c>
      <c r="K1745" s="628" t="s">
        <v>2290</v>
      </c>
      <c r="L1745" s="629" t="s">
        <v>4719</v>
      </c>
      <c r="M1745" s="630" t="s">
        <v>1382</v>
      </c>
      <c r="N1745" s="670"/>
      <c r="O1745" s="629"/>
      <c r="P1745" s="629"/>
      <c r="Q1745" s="629"/>
      <c r="R1745" s="631"/>
      <c r="S1745" s="632" t="s">
        <v>1821</v>
      </c>
      <c r="T1745" s="633" t="s">
        <v>1821</v>
      </c>
      <c r="U1745" s="977" t="s">
        <v>1821</v>
      </c>
      <c r="V1745" s="634" t="s">
        <v>1821</v>
      </c>
    </row>
    <row r="1746" spans="2:22" outlineLevel="1">
      <c r="B1746" s="612" t="s">
        <v>1380</v>
      </c>
      <c r="C1746" s="612" t="s">
        <v>1429</v>
      </c>
      <c r="D1746" s="612" t="s">
        <v>2196</v>
      </c>
      <c r="E1746" s="612" t="s">
        <v>2279</v>
      </c>
      <c r="F1746" s="612" t="s">
        <v>1653</v>
      </c>
      <c r="G1746" s="612" t="s">
        <v>1677</v>
      </c>
      <c r="H1746" s="612" t="s">
        <v>1679</v>
      </c>
      <c r="I1746" s="612"/>
      <c r="J1746" s="627" t="s">
        <v>1191</v>
      </c>
      <c r="K1746" s="628" t="s">
        <v>2291</v>
      </c>
      <c r="L1746" s="629" t="s">
        <v>4720</v>
      </c>
      <c r="M1746" s="630"/>
      <c r="N1746" s="670"/>
      <c r="O1746" s="629"/>
      <c r="P1746" s="629"/>
      <c r="Q1746" s="629"/>
      <c r="R1746" s="631"/>
      <c r="S1746" s="632" t="s">
        <v>1821</v>
      </c>
      <c r="T1746" s="633" t="s">
        <v>1821</v>
      </c>
      <c r="U1746" s="977" t="s">
        <v>1821</v>
      </c>
      <c r="V1746" s="634" t="s">
        <v>1821</v>
      </c>
    </row>
    <row r="1747" spans="2:22" outlineLevel="1">
      <c r="B1747" s="612" t="s">
        <v>1380</v>
      </c>
      <c r="C1747" s="612" t="s">
        <v>1429</v>
      </c>
      <c r="D1747" s="612" t="s">
        <v>2196</v>
      </c>
      <c r="E1747" s="612" t="s">
        <v>2279</v>
      </c>
      <c r="F1747" s="612" t="s">
        <v>1653</v>
      </c>
      <c r="G1747" s="612" t="s">
        <v>1677</v>
      </c>
      <c r="H1747" s="612" t="s">
        <v>1681</v>
      </c>
      <c r="I1747" s="612"/>
      <c r="J1747" s="627" t="s">
        <v>1191</v>
      </c>
      <c r="K1747" s="628" t="s">
        <v>2292</v>
      </c>
      <c r="L1747" s="629" t="s">
        <v>4721</v>
      </c>
      <c r="M1747" s="630"/>
      <c r="N1747" s="670"/>
      <c r="O1747" s="629"/>
      <c r="P1747" s="629"/>
      <c r="Q1747" s="629"/>
      <c r="R1747" s="631"/>
      <c r="S1747" s="632" t="s">
        <v>1821</v>
      </c>
      <c r="T1747" s="633" t="s">
        <v>1821</v>
      </c>
      <c r="U1747" s="977" t="s">
        <v>1821</v>
      </c>
      <c r="V1747" s="634" t="s">
        <v>1821</v>
      </c>
    </row>
    <row r="1748" spans="2:22" outlineLevel="1">
      <c r="B1748" s="612" t="s">
        <v>1380</v>
      </c>
      <c r="C1748" s="612" t="s">
        <v>1429</v>
      </c>
      <c r="D1748" s="612" t="s">
        <v>2196</v>
      </c>
      <c r="E1748" s="612" t="s">
        <v>2279</v>
      </c>
      <c r="F1748" s="612" t="s">
        <v>1653</v>
      </c>
      <c r="G1748" s="612" t="s">
        <v>1677</v>
      </c>
      <c r="H1748" s="612" t="s">
        <v>1683</v>
      </c>
      <c r="I1748" s="612"/>
      <c r="J1748" s="627" t="s">
        <v>1191</v>
      </c>
      <c r="K1748" s="628" t="s">
        <v>2293</v>
      </c>
      <c r="L1748" s="629" t="s">
        <v>4722</v>
      </c>
      <c r="M1748" s="630"/>
      <c r="N1748" s="670"/>
      <c r="O1748" s="629"/>
      <c r="P1748" s="629"/>
      <c r="Q1748" s="629"/>
      <c r="R1748" s="631"/>
      <c r="S1748" s="632" t="s">
        <v>1821</v>
      </c>
      <c r="T1748" s="633" t="s">
        <v>1821</v>
      </c>
      <c r="U1748" s="977" t="s">
        <v>1821</v>
      </c>
      <c r="V1748" s="634" t="s">
        <v>1821</v>
      </c>
    </row>
    <row r="1749" spans="2:22" outlineLevel="1">
      <c r="B1749" s="612" t="s">
        <v>1380</v>
      </c>
      <c r="C1749" s="612" t="s">
        <v>1429</v>
      </c>
      <c r="D1749" s="612" t="s">
        <v>2196</v>
      </c>
      <c r="E1749" s="612" t="s">
        <v>2279</v>
      </c>
      <c r="F1749" s="612" t="s">
        <v>1653</v>
      </c>
      <c r="G1749" s="612" t="s">
        <v>1677</v>
      </c>
      <c r="H1749" s="612" t="s">
        <v>1685</v>
      </c>
      <c r="I1749" s="612"/>
      <c r="J1749" s="627" t="s">
        <v>1191</v>
      </c>
      <c r="K1749" s="628" t="s">
        <v>2294</v>
      </c>
      <c r="L1749" s="629" t="s">
        <v>4723</v>
      </c>
      <c r="M1749" s="630"/>
      <c r="N1749" s="670"/>
      <c r="O1749" s="629"/>
      <c r="P1749" s="629"/>
      <c r="Q1749" s="629"/>
      <c r="R1749" s="631"/>
      <c r="S1749" s="632" t="s">
        <v>1821</v>
      </c>
      <c r="T1749" s="633" t="s">
        <v>1821</v>
      </c>
      <c r="U1749" s="977" t="s">
        <v>1821</v>
      </c>
      <c r="V1749" s="634" t="s">
        <v>1821</v>
      </c>
    </row>
    <row r="1750" spans="2:22" outlineLevel="1">
      <c r="B1750" s="612" t="s">
        <v>1380</v>
      </c>
      <c r="C1750" s="612" t="s">
        <v>1429</v>
      </c>
      <c r="D1750" s="612" t="s">
        <v>2196</v>
      </c>
      <c r="E1750" s="612" t="s">
        <v>2279</v>
      </c>
      <c r="F1750" s="612" t="s">
        <v>1653</v>
      </c>
      <c r="G1750" s="612" t="s">
        <v>1677</v>
      </c>
      <c r="H1750" s="612" t="s">
        <v>1687</v>
      </c>
      <c r="I1750" s="612"/>
      <c r="J1750" s="627" t="s">
        <v>1191</v>
      </c>
      <c r="K1750" s="628" t="s">
        <v>2295</v>
      </c>
      <c r="L1750" s="629" t="s">
        <v>4724</v>
      </c>
      <c r="M1750" s="630"/>
      <c r="N1750" s="670"/>
      <c r="O1750" s="629"/>
      <c r="P1750" s="629"/>
      <c r="Q1750" s="629"/>
      <c r="R1750" s="631"/>
      <c r="S1750" s="632" t="s">
        <v>1821</v>
      </c>
      <c r="T1750" s="633" t="s">
        <v>1821</v>
      </c>
      <c r="U1750" s="977" t="s">
        <v>1821</v>
      </c>
      <c r="V1750" s="634" t="s">
        <v>1821</v>
      </c>
    </row>
    <row r="1751" spans="2:22" outlineLevel="1">
      <c r="B1751" s="612" t="s">
        <v>1380</v>
      </c>
      <c r="C1751" s="612" t="s">
        <v>1429</v>
      </c>
      <c r="D1751" s="612" t="s">
        <v>2196</v>
      </c>
      <c r="E1751" s="612" t="s">
        <v>2279</v>
      </c>
      <c r="F1751" s="612" t="s">
        <v>1653</v>
      </c>
      <c r="G1751" s="612" t="s">
        <v>1677</v>
      </c>
      <c r="H1751" s="612" t="s">
        <v>1689</v>
      </c>
      <c r="I1751" s="612"/>
      <c r="J1751" s="627" t="s">
        <v>1176</v>
      </c>
      <c r="K1751" s="628" t="s">
        <v>2296</v>
      </c>
      <c r="L1751" s="629" t="s">
        <v>4725</v>
      </c>
      <c r="M1751" s="630" t="s">
        <v>1515</v>
      </c>
      <c r="N1751" s="670"/>
      <c r="O1751" s="629"/>
      <c r="P1751" s="629"/>
      <c r="Q1751" s="629"/>
      <c r="R1751" s="631"/>
      <c r="S1751" s="632" t="s">
        <v>1821</v>
      </c>
      <c r="T1751" s="633" t="s">
        <v>1821</v>
      </c>
      <c r="U1751" s="977" t="s">
        <v>1821</v>
      </c>
      <c r="V1751" s="634" t="s">
        <v>1821</v>
      </c>
    </row>
    <row r="1752" spans="2:22" outlineLevel="1">
      <c r="B1752" s="612" t="s">
        <v>1380</v>
      </c>
      <c r="C1752" s="612" t="s">
        <v>1429</v>
      </c>
      <c r="D1752" s="612" t="s">
        <v>2196</v>
      </c>
      <c r="E1752" s="612" t="s">
        <v>2279</v>
      </c>
      <c r="F1752" s="612" t="s">
        <v>1653</v>
      </c>
      <c r="G1752" s="612" t="s">
        <v>1677</v>
      </c>
      <c r="H1752" s="612" t="s">
        <v>1691</v>
      </c>
      <c r="I1752" s="612"/>
      <c r="J1752" s="627" t="s">
        <v>1191</v>
      </c>
      <c r="K1752" s="628" t="s">
        <v>2297</v>
      </c>
      <c r="L1752" s="629" t="s">
        <v>4726</v>
      </c>
      <c r="M1752" s="630"/>
      <c r="N1752" s="670"/>
      <c r="O1752" s="629"/>
      <c r="P1752" s="629"/>
      <c r="Q1752" s="629"/>
      <c r="R1752" s="631"/>
      <c r="S1752" s="632" t="s">
        <v>1821</v>
      </c>
      <c r="T1752" s="633" t="s">
        <v>1821</v>
      </c>
      <c r="U1752" s="977" t="s">
        <v>1821</v>
      </c>
      <c r="V1752" s="634" t="s">
        <v>1821</v>
      </c>
    </row>
    <row r="1753" spans="2:22" outlineLevel="1">
      <c r="B1753" s="612" t="s">
        <v>1380</v>
      </c>
      <c r="C1753" s="612" t="s">
        <v>1429</v>
      </c>
      <c r="D1753" s="612" t="s">
        <v>2196</v>
      </c>
      <c r="E1753" s="612" t="s">
        <v>2279</v>
      </c>
      <c r="F1753" s="612" t="s">
        <v>1659</v>
      </c>
      <c r="G1753" s="612"/>
      <c r="H1753" s="612"/>
      <c r="I1753" s="612"/>
      <c r="J1753" s="627" t="s">
        <v>1195</v>
      </c>
      <c r="K1753" s="628" t="s">
        <v>2298</v>
      </c>
      <c r="L1753" s="629" t="s">
        <v>4727</v>
      </c>
      <c r="M1753" s="630" t="s">
        <v>1382</v>
      </c>
      <c r="N1753" s="670"/>
      <c r="O1753" s="629"/>
      <c r="P1753" s="629"/>
      <c r="Q1753" s="629"/>
      <c r="R1753" s="631"/>
      <c r="S1753" s="632" t="s">
        <v>1821</v>
      </c>
      <c r="T1753" s="633" t="s">
        <v>1821</v>
      </c>
      <c r="U1753" s="977" t="s">
        <v>1821</v>
      </c>
      <c r="V1753" s="634" t="s">
        <v>1821</v>
      </c>
    </row>
    <row r="1754" spans="2:22" outlineLevel="1">
      <c r="B1754" s="612" t="s">
        <v>1380</v>
      </c>
      <c r="C1754" s="612" t="s">
        <v>1429</v>
      </c>
      <c r="D1754" s="612" t="s">
        <v>2196</v>
      </c>
      <c r="E1754" s="612" t="s">
        <v>2279</v>
      </c>
      <c r="F1754" s="612" t="s">
        <v>1659</v>
      </c>
      <c r="G1754" s="612" t="s">
        <v>1661</v>
      </c>
      <c r="H1754" s="612"/>
      <c r="I1754" s="612"/>
      <c r="J1754" s="627" t="s">
        <v>1191</v>
      </c>
      <c r="K1754" s="628" t="s">
        <v>2299</v>
      </c>
      <c r="L1754" s="629" t="s">
        <v>4728</v>
      </c>
      <c r="M1754" s="630"/>
      <c r="N1754" s="670"/>
      <c r="O1754" s="629"/>
      <c r="P1754" s="629"/>
      <c r="Q1754" s="629"/>
      <c r="R1754" s="631"/>
      <c r="S1754" s="632" t="s">
        <v>1821</v>
      </c>
      <c r="T1754" s="633" t="s">
        <v>1821</v>
      </c>
      <c r="U1754" s="977" t="s">
        <v>1821</v>
      </c>
      <c r="V1754" s="634" t="s">
        <v>1821</v>
      </c>
    </row>
    <row r="1755" spans="2:22" outlineLevel="1">
      <c r="B1755" s="612" t="s">
        <v>1380</v>
      </c>
      <c r="C1755" s="612" t="s">
        <v>1429</v>
      </c>
      <c r="D1755" s="612" t="s">
        <v>2196</v>
      </c>
      <c r="E1755" s="612" t="s">
        <v>2279</v>
      </c>
      <c r="F1755" s="612" t="s">
        <v>1659</v>
      </c>
      <c r="G1755" s="612" t="s">
        <v>1663</v>
      </c>
      <c r="H1755" s="612"/>
      <c r="I1755" s="612"/>
      <c r="J1755" s="627" t="s">
        <v>1191</v>
      </c>
      <c r="K1755" s="628" t="s">
        <v>2300</v>
      </c>
      <c r="L1755" s="629" t="s">
        <v>4729</v>
      </c>
      <c r="M1755" s="630"/>
      <c r="N1755" s="670"/>
      <c r="O1755" s="629"/>
      <c r="P1755" s="629"/>
      <c r="Q1755" s="629"/>
      <c r="R1755" s="631"/>
      <c r="S1755" s="632" t="s">
        <v>1821</v>
      </c>
      <c r="T1755" s="633" t="s">
        <v>1821</v>
      </c>
      <c r="U1755" s="977" t="s">
        <v>1821</v>
      </c>
      <c r="V1755" s="634" t="s">
        <v>1821</v>
      </c>
    </row>
    <row r="1756" spans="2:22" outlineLevel="1">
      <c r="B1756" s="612" t="s">
        <v>1380</v>
      </c>
      <c r="C1756" s="612" t="s">
        <v>1429</v>
      </c>
      <c r="D1756" s="612" t="s">
        <v>2196</v>
      </c>
      <c r="E1756" s="612" t="s">
        <v>2279</v>
      </c>
      <c r="F1756" s="612" t="s">
        <v>1659</v>
      </c>
      <c r="G1756" s="612" t="s">
        <v>1398</v>
      </c>
      <c r="H1756" s="612"/>
      <c r="I1756" s="612"/>
      <c r="J1756" s="627" t="s">
        <v>1191</v>
      </c>
      <c r="K1756" s="628" t="s">
        <v>2301</v>
      </c>
      <c r="L1756" s="629" t="s">
        <v>4730</v>
      </c>
      <c r="M1756" s="630" t="s">
        <v>1666</v>
      </c>
      <c r="N1756" s="670"/>
      <c r="O1756" s="629"/>
      <c r="P1756" s="629"/>
      <c r="Q1756" s="629"/>
      <c r="R1756" s="631"/>
      <c r="S1756" s="632" t="s">
        <v>1821</v>
      </c>
      <c r="T1756" s="633" t="s">
        <v>1821</v>
      </c>
      <c r="U1756" s="977" t="s">
        <v>1821</v>
      </c>
      <c r="V1756" s="634" t="s">
        <v>1821</v>
      </c>
    </row>
    <row r="1757" spans="2:22" outlineLevel="1">
      <c r="B1757" s="612" t="s">
        <v>1380</v>
      </c>
      <c r="C1757" s="612" t="s">
        <v>1429</v>
      </c>
      <c r="D1757" s="612" t="s">
        <v>2196</v>
      </c>
      <c r="E1757" s="612" t="s">
        <v>2279</v>
      </c>
      <c r="F1757" s="612" t="s">
        <v>1659</v>
      </c>
      <c r="G1757" s="612" t="s">
        <v>1667</v>
      </c>
      <c r="H1757" s="612"/>
      <c r="I1757" s="612"/>
      <c r="J1757" s="627" t="s">
        <v>1191</v>
      </c>
      <c r="K1757" s="628" t="s">
        <v>2302</v>
      </c>
      <c r="L1757" s="629" t="s">
        <v>4736</v>
      </c>
      <c r="M1757" s="630" t="s">
        <v>1382</v>
      </c>
      <c r="N1757" s="670"/>
      <c r="O1757" s="629"/>
      <c r="P1757" s="629"/>
      <c r="Q1757" s="629"/>
      <c r="R1757" s="631"/>
      <c r="S1757" s="632" t="s">
        <v>1821</v>
      </c>
      <c r="T1757" s="633" t="s">
        <v>1821</v>
      </c>
      <c r="U1757" s="977" t="s">
        <v>1821</v>
      </c>
      <c r="V1757" s="634" t="s">
        <v>1821</v>
      </c>
    </row>
    <row r="1758" spans="2:22" outlineLevel="1">
      <c r="B1758" s="612" t="s">
        <v>1380</v>
      </c>
      <c r="C1758" s="612" t="s">
        <v>1429</v>
      </c>
      <c r="D1758" s="612" t="s">
        <v>2196</v>
      </c>
      <c r="E1758" s="612" t="s">
        <v>2279</v>
      </c>
      <c r="F1758" s="612" t="s">
        <v>1659</v>
      </c>
      <c r="G1758" s="612" t="s">
        <v>1667</v>
      </c>
      <c r="H1758" s="612" t="s">
        <v>1669</v>
      </c>
      <c r="I1758" s="612"/>
      <c r="J1758" s="627" t="s">
        <v>1176</v>
      </c>
      <c r="K1758" s="628" t="s">
        <v>2303</v>
      </c>
      <c r="L1758" s="629" t="s">
        <v>4731</v>
      </c>
      <c r="M1758" s="630"/>
      <c r="N1758" s="670"/>
      <c r="O1758" s="629"/>
      <c r="P1758" s="629"/>
      <c r="Q1758" s="629"/>
      <c r="R1758" s="631"/>
      <c r="S1758" s="632" t="s">
        <v>1821</v>
      </c>
      <c r="T1758" s="633" t="s">
        <v>1821</v>
      </c>
      <c r="U1758" s="977" t="s">
        <v>1821</v>
      </c>
      <c r="V1758" s="634" t="s">
        <v>1821</v>
      </c>
    </row>
    <row r="1759" spans="2:22" outlineLevel="1">
      <c r="B1759" s="612" t="s">
        <v>1380</v>
      </c>
      <c r="C1759" s="612" t="s">
        <v>1429</v>
      </c>
      <c r="D1759" s="612" t="s">
        <v>2196</v>
      </c>
      <c r="E1759" s="612" t="s">
        <v>2279</v>
      </c>
      <c r="F1759" s="612" t="s">
        <v>1659</v>
      </c>
      <c r="G1759" s="612" t="s">
        <v>1671</v>
      </c>
      <c r="H1759" s="612"/>
      <c r="I1759" s="612"/>
      <c r="J1759" s="627" t="s">
        <v>1191</v>
      </c>
      <c r="K1759" s="628" t="s">
        <v>2304</v>
      </c>
      <c r="L1759" s="629" t="s">
        <v>4737</v>
      </c>
      <c r="M1759" s="630" t="s">
        <v>1382</v>
      </c>
      <c r="N1759" s="670"/>
      <c r="O1759" s="629"/>
      <c r="P1759" s="629"/>
      <c r="Q1759" s="629"/>
      <c r="R1759" s="631"/>
      <c r="S1759" s="632" t="s">
        <v>1821</v>
      </c>
      <c r="T1759" s="633" t="s">
        <v>1821</v>
      </c>
      <c r="U1759" s="977" t="s">
        <v>1821</v>
      </c>
      <c r="V1759" s="634" t="s">
        <v>1821</v>
      </c>
    </row>
    <row r="1760" spans="2:22" outlineLevel="1">
      <c r="B1760" s="612" t="s">
        <v>1380</v>
      </c>
      <c r="C1760" s="612" t="s">
        <v>1429</v>
      </c>
      <c r="D1760" s="612" t="s">
        <v>2196</v>
      </c>
      <c r="E1760" s="612" t="s">
        <v>2279</v>
      </c>
      <c r="F1760" s="612" t="s">
        <v>1659</v>
      </c>
      <c r="G1760" s="612" t="s">
        <v>1671</v>
      </c>
      <c r="H1760" s="612" t="s">
        <v>1669</v>
      </c>
      <c r="I1760" s="612"/>
      <c r="J1760" s="627" t="s">
        <v>1176</v>
      </c>
      <c r="K1760" s="628" t="s">
        <v>2305</v>
      </c>
      <c r="L1760" s="629" t="s">
        <v>4732</v>
      </c>
      <c r="M1760" s="630"/>
      <c r="N1760" s="670"/>
      <c r="O1760" s="629"/>
      <c r="P1760" s="629"/>
      <c r="Q1760" s="629"/>
      <c r="R1760" s="631"/>
      <c r="S1760" s="632" t="s">
        <v>1821</v>
      </c>
      <c r="T1760" s="633" t="s">
        <v>1821</v>
      </c>
      <c r="U1760" s="977" t="s">
        <v>1821</v>
      </c>
      <c r="V1760" s="634" t="s">
        <v>1821</v>
      </c>
    </row>
    <row r="1761" spans="2:22" outlineLevel="1">
      <c r="B1761" s="612" t="s">
        <v>1380</v>
      </c>
      <c r="C1761" s="612" t="s">
        <v>1429</v>
      </c>
      <c r="D1761" s="612" t="s">
        <v>2196</v>
      </c>
      <c r="E1761" s="612" t="s">
        <v>2279</v>
      </c>
      <c r="F1761" s="612" t="s">
        <v>1659</v>
      </c>
      <c r="G1761" s="612" t="s">
        <v>1674</v>
      </c>
      <c r="H1761" s="612"/>
      <c r="I1761" s="612"/>
      <c r="J1761" s="627" t="s">
        <v>1191</v>
      </c>
      <c r="K1761" s="628" t="s">
        <v>2306</v>
      </c>
      <c r="L1761" s="629" t="s">
        <v>4738</v>
      </c>
      <c r="M1761" s="630" t="s">
        <v>1382</v>
      </c>
      <c r="N1761" s="670"/>
      <c r="O1761" s="629"/>
      <c r="P1761" s="629"/>
      <c r="Q1761" s="629"/>
      <c r="R1761" s="631"/>
      <c r="S1761" s="632" t="s">
        <v>1821</v>
      </c>
      <c r="T1761" s="633" t="s">
        <v>1821</v>
      </c>
      <c r="U1761" s="977" t="s">
        <v>1821</v>
      </c>
      <c r="V1761" s="634" t="s">
        <v>1821</v>
      </c>
    </row>
    <row r="1762" spans="2:22" outlineLevel="1">
      <c r="B1762" s="612" t="s">
        <v>1380</v>
      </c>
      <c r="C1762" s="612" t="s">
        <v>1429</v>
      </c>
      <c r="D1762" s="612" t="s">
        <v>2196</v>
      </c>
      <c r="E1762" s="612" t="s">
        <v>2279</v>
      </c>
      <c r="F1762" s="612" t="s">
        <v>1659</v>
      </c>
      <c r="G1762" s="612" t="s">
        <v>1674</v>
      </c>
      <c r="H1762" s="612" t="s">
        <v>1564</v>
      </c>
      <c r="I1762" s="612"/>
      <c r="J1762" s="627" t="s">
        <v>1176</v>
      </c>
      <c r="K1762" s="628" t="s">
        <v>2307</v>
      </c>
      <c r="L1762" s="629" t="s">
        <v>4733</v>
      </c>
      <c r="M1762" s="630"/>
      <c r="N1762" s="670"/>
      <c r="O1762" s="629"/>
      <c r="P1762" s="629"/>
      <c r="Q1762" s="629"/>
      <c r="R1762" s="631"/>
      <c r="S1762" s="632" t="s">
        <v>1821</v>
      </c>
      <c r="T1762" s="633" t="s">
        <v>1821</v>
      </c>
      <c r="U1762" s="977" t="s">
        <v>1821</v>
      </c>
      <c r="V1762" s="634" t="s">
        <v>1821</v>
      </c>
    </row>
    <row r="1763" spans="2:22" outlineLevel="1">
      <c r="B1763" s="612" t="s">
        <v>1380</v>
      </c>
      <c r="C1763" s="612" t="s">
        <v>1429</v>
      </c>
      <c r="D1763" s="612" t="s">
        <v>2196</v>
      </c>
      <c r="E1763" s="612" t="s">
        <v>2279</v>
      </c>
      <c r="F1763" s="612" t="s">
        <v>1677</v>
      </c>
      <c r="G1763" s="612"/>
      <c r="H1763" s="612"/>
      <c r="I1763" s="612"/>
      <c r="J1763" s="627" t="s">
        <v>1191</v>
      </c>
      <c r="K1763" s="628" t="s">
        <v>2308</v>
      </c>
      <c r="L1763" s="629" t="s">
        <v>4739</v>
      </c>
      <c r="M1763" s="630" t="s">
        <v>1382</v>
      </c>
      <c r="N1763" s="670"/>
      <c r="O1763" s="629"/>
      <c r="P1763" s="629"/>
      <c r="Q1763" s="629"/>
      <c r="R1763" s="631"/>
      <c r="S1763" s="632" t="s">
        <v>1821</v>
      </c>
      <c r="T1763" s="633" t="s">
        <v>1821</v>
      </c>
      <c r="U1763" s="977" t="s">
        <v>1821</v>
      </c>
      <c r="V1763" s="634" t="s">
        <v>1821</v>
      </c>
    </row>
    <row r="1764" spans="2:22" outlineLevel="1">
      <c r="B1764" s="612" t="s">
        <v>1380</v>
      </c>
      <c r="C1764" s="612" t="s">
        <v>1429</v>
      </c>
      <c r="D1764" s="612" t="s">
        <v>2196</v>
      </c>
      <c r="E1764" s="612" t="s">
        <v>2279</v>
      </c>
      <c r="F1764" s="612" t="s">
        <v>1677</v>
      </c>
      <c r="G1764" s="612" t="s">
        <v>1679</v>
      </c>
      <c r="H1764" s="612"/>
      <c r="I1764" s="612"/>
      <c r="J1764" s="627" t="s">
        <v>1191</v>
      </c>
      <c r="K1764" s="628" t="s">
        <v>2309</v>
      </c>
      <c r="L1764" s="629" t="s">
        <v>4740</v>
      </c>
      <c r="M1764" s="630"/>
      <c r="N1764" s="670"/>
      <c r="O1764" s="629"/>
      <c r="P1764" s="629"/>
      <c r="Q1764" s="629"/>
      <c r="R1764" s="631"/>
      <c r="S1764" s="632" t="s">
        <v>1821</v>
      </c>
      <c r="T1764" s="633" t="s">
        <v>1821</v>
      </c>
      <c r="U1764" s="977" t="s">
        <v>1821</v>
      </c>
      <c r="V1764" s="634" t="s">
        <v>1821</v>
      </c>
    </row>
    <row r="1765" spans="2:22" outlineLevel="1">
      <c r="B1765" s="612" t="s">
        <v>1380</v>
      </c>
      <c r="C1765" s="612" t="s">
        <v>1429</v>
      </c>
      <c r="D1765" s="612" t="s">
        <v>2196</v>
      </c>
      <c r="E1765" s="612" t="s">
        <v>2279</v>
      </c>
      <c r="F1765" s="612" t="s">
        <v>1677</v>
      </c>
      <c r="G1765" s="612" t="s">
        <v>1681</v>
      </c>
      <c r="H1765" s="612"/>
      <c r="I1765" s="612"/>
      <c r="J1765" s="627" t="s">
        <v>1191</v>
      </c>
      <c r="K1765" s="628" t="s">
        <v>2310</v>
      </c>
      <c r="L1765" s="629" t="s">
        <v>4741</v>
      </c>
      <c r="M1765" s="630"/>
      <c r="N1765" s="670"/>
      <c r="O1765" s="629"/>
      <c r="P1765" s="629"/>
      <c r="Q1765" s="629"/>
      <c r="R1765" s="631"/>
      <c r="S1765" s="632" t="s">
        <v>1821</v>
      </c>
      <c r="T1765" s="633" t="s">
        <v>1821</v>
      </c>
      <c r="U1765" s="977" t="s">
        <v>1821</v>
      </c>
      <c r="V1765" s="634" t="s">
        <v>1821</v>
      </c>
    </row>
    <row r="1766" spans="2:22" outlineLevel="1">
      <c r="B1766" s="612" t="s">
        <v>1380</v>
      </c>
      <c r="C1766" s="612" t="s">
        <v>1429</v>
      </c>
      <c r="D1766" s="612" t="s">
        <v>2196</v>
      </c>
      <c r="E1766" s="612" t="s">
        <v>2279</v>
      </c>
      <c r="F1766" s="612" t="s">
        <v>1677</v>
      </c>
      <c r="G1766" s="612" t="s">
        <v>1683</v>
      </c>
      <c r="H1766" s="612"/>
      <c r="I1766" s="612"/>
      <c r="J1766" s="627" t="s">
        <v>1191</v>
      </c>
      <c r="K1766" s="628" t="s">
        <v>2311</v>
      </c>
      <c r="L1766" s="629" t="s">
        <v>4742</v>
      </c>
      <c r="M1766" s="630"/>
      <c r="N1766" s="670"/>
      <c r="O1766" s="629"/>
      <c r="P1766" s="629"/>
      <c r="Q1766" s="629"/>
      <c r="R1766" s="631"/>
      <c r="S1766" s="632" t="s">
        <v>1821</v>
      </c>
      <c r="T1766" s="633" t="s">
        <v>1821</v>
      </c>
      <c r="U1766" s="977" t="s">
        <v>1821</v>
      </c>
      <c r="V1766" s="634" t="s">
        <v>1821</v>
      </c>
    </row>
    <row r="1767" spans="2:22" outlineLevel="1">
      <c r="B1767" s="612" t="s">
        <v>1380</v>
      </c>
      <c r="C1767" s="612" t="s">
        <v>1429</v>
      </c>
      <c r="D1767" s="612" t="s">
        <v>2196</v>
      </c>
      <c r="E1767" s="612" t="s">
        <v>2279</v>
      </c>
      <c r="F1767" s="612" t="s">
        <v>1677</v>
      </c>
      <c r="G1767" s="612" t="s">
        <v>1685</v>
      </c>
      <c r="H1767" s="612"/>
      <c r="I1767" s="612"/>
      <c r="J1767" s="627" t="s">
        <v>1191</v>
      </c>
      <c r="K1767" s="628" t="s">
        <v>2312</v>
      </c>
      <c r="L1767" s="629" t="s">
        <v>4743</v>
      </c>
      <c r="M1767" s="630"/>
      <c r="N1767" s="670"/>
      <c r="O1767" s="629"/>
      <c r="P1767" s="629"/>
      <c r="Q1767" s="629"/>
      <c r="R1767" s="631"/>
      <c r="S1767" s="632" t="s">
        <v>1821</v>
      </c>
      <c r="T1767" s="633" t="s">
        <v>1821</v>
      </c>
      <c r="U1767" s="977" t="s">
        <v>1821</v>
      </c>
      <c r="V1767" s="634" t="s">
        <v>1821</v>
      </c>
    </row>
    <row r="1768" spans="2:22" outlineLevel="1">
      <c r="B1768" s="612" t="s">
        <v>1380</v>
      </c>
      <c r="C1768" s="612" t="s">
        <v>1429</v>
      </c>
      <c r="D1768" s="612" t="s">
        <v>2196</v>
      </c>
      <c r="E1768" s="612" t="s">
        <v>2279</v>
      </c>
      <c r="F1768" s="612" t="s">
        <v>1677</v>
      </c>
      <c r="G1768" s="612" t="s">
        <v>1687</v>
      </c>
      <c r="H1768" s="612"/>
      <c r="I1768" s="612"/>
      <c r="J1768" s="627" t="s">
        <v>1191</v>
      </c>
      <c r="K1768" s="628" t="s">
        <v>2313</v>
      </c>
      <c r="L1768" s="629" t="s">
        <v>4744</v>
      </c>
      <c r="M1768" s="630"/>
      <c r="N1768" s="670"/>
      <c r="O1768" s="629"/>
      <c r="P1768" s="629"/>
      <c r="Q1768" s="629"/>
      <c r="R1768" s="631"/>
      <c r="S1768" s="632" t="s">
        <v>1821</v>
      </c>
      <c r="T1768" s="633" t="s">
        <v>1821</v>
      </c>
      <c r="U1768" s="977" t="s">
        <v>1821</v>
      </c>
      <c r="V1768" s="634" t="s">
        <v>1821</v>
      </c>
    </row>
    <row r="1769" spans="2:22" outlineLevel="1">
      <c r="B1769" s="612" t="s">
        <v>1380</v>
      </c>
      <c r="C1769" s="612" t="s">
        <v>1429</v>
      </c>
      <c r="D1769" s="612" t="s">
        <v>2196</v>
      </c>
      <c r="E1769" s="612" t="s">
        <v>2279</v>
      </c>
      <c r="F1769" s="612" t="s">
        <v>1677</v>
      </c>
      <c r="G1769" s="612" t="s">
        <v>1689</v>
      </c>
      <c r="H1769" s="612"/>
      <c r="I1769" s="612"/>
      <c r="J1769" s="627" t="s">
        <v>1176</v>
      </c>
      <c r="K1769" s="628" t="s">
        <v>2314</v>
      </c>
      <c r="L1769" s="629" t="s">
        <v>4745</v>
      </c>
      <c r="M1769" s="630" t="s">
        <v>1515</v>
      </c>
      <c r="N1769" s="670"/>
      <c r="O1769" s="629"/>
      <c r="P1769" s="629"/>
      <c r="Q1769" s="629"/>
      <c r="R1769" s="631"/>
      <c r="S1769" s="632" t="s">
        <v>1821</v>
      </c>
      <c r="T1769" s="633" t="s">
        <v>1821</v>
      </c>
      <c r="U1769" s="977" t="s">
        <v>1821</v>
      </c>
      <c r="V1769" s="634" t="s">
        <v>1821</v>
      </c>
    </row>
    <row r="1770" spans="2:22" outlineLevel="1">
      <c r="B1770" s="612" t="s">
        <v>1380</v>
      </c>
      <c r="C1770" s="612" t="s">
        <v>1429</v>
      </c>
      <c r="D1770" s="612" t="s">
        <v>2196</v>
      </c>
      <c r="E1770" s="612" t="s">
        <v>2279</v>
      </c>
      <c r="F1770" s="612" t="s">
        <v>1677</v>
      </c>
      <c r="G1770" s="612" t="s">
        <v>1691</v>
      </c>
      <c r="H1770" s="612"/>
      <c r="I1770" s="612"/>
      <c r="J1770" s="627" t="s">
        <v>1191</v>
      </c>
      <c r="K1770" s="628" t="s">
        <v>2315</v>
      </c>
      <c r="L1770" s="629" t="s">
        <v>4746</v>
      </c>
      <c r="M1770" s="630"/>
      <c r="N1770" s="670"/>
      <c r="O1770" s="629"/>
      <c r="P1770" s="629"/>
      <c r="Q1770" s="629"/>
      <c r="R1770" s="631"/>
      <c r="S1770" s="632" t="s">
        <v>1821</v>
      </c>
      <c r="T1770" s="633" t="s">
        <v>1821</v>
      </c>
      <c r="U1770" s="977" t="s">
        <v>1821</v>
      </c>
      <c r="V1770" s="634" t="s">
        <v>1821</v>
      </c>
    </row>
    <row r="1771" spans="2:22" outlineLevel="1">
      <c r="B1771" s="612" t="s">
        <v>1380</v>
      </c>
      <c r="C1771" s="612" t="s">
        <v>1429</v>
      </c>
      <c r="D1771" s="612" t="s">
        <v>2196</v>
      </c>
      <c r="E1771" s="612" t="s">
        <v>2279</v>
      </c>
      <c r="F1771" s="612" t="s">
        <v>1693</v>
      </c>
      <c r="G1771" s="612"/>
      <c r="H1771" s="612"/>
      <c r="I1771" s="612"/>
      <c r="J1771" s="627" t="s">
        <v>1191</v>
      </c>
      <c r="K1771" s="628" t="s">
        <v>2316</v>
      </c>
      <c r="L1771" s="629" t="s">
        <v>4747</v>
      </c>
      <c r="M1771" s="630" t="s">
        <v>1382</v>
      </c>
      <c r="N1771" s="670"/>
      <c r="O1771" s="629"/>
      <c r="P1771" s="629"/>
      <c r="Q1771" s="629"/>
      <c r="R1771" s="631"/>
      <c r="S1771" s="632" t="s">
        <v>1821</v>
      </c>
      <c r="T1771" s="633" t="s">
        <v>1821</v>
      </c>
      <c r="U1771" s="977" t="s">
        <v>1821</v>
      </c>
      <c r="V1771" s="634" t="s">
        <v>1821</v>
      </c>
    </row>
    <row r="1772" spans="2:22" outlineLevel="1">
      <c r="B1772" s="612" t="s">
        <v>1380</v>
      </c>
      <c r="C1772" s="612" t="s">
        <v>1429</v>
      </c>
      <c r="D1772" s="612" t="s">
        <v>2196</v>
      </c>
      <c r="E1772" s="612" t="s">
        <v>2279</v>
      </c>
      <c r="F1772" s="612" t="s">
        <v>1693</v>
      </c>
      <c r="G1772" s="612" t="s">
        <v>1564</v>
      </c>
      <c r="H1772" s="612"/>
      <c r="I1772" s="612"/>
      <c r="J1772" s="627" t="s">
        <v>1176</v>
      </c>
      <c r="K1772" s="628" t="s">
        <v>2317</v>
      </c>
      <c r="L1772" s="629" t="s">
        <v>4734</v>
      </c>
      <c r="M1772" s="630"/>
      <c r="N1772" s="670"/>
      <c r="O1772" s="629"/>
      <c r="P1772" s="629"/>
      <c r="Q1772" s="629"/>
      <c r="R1772" s="631"/>
      <c r="S1772" s="632" t="s">
        <v>1821</v>
      </c>
      <c r="T1772" s="633" t="s">
        <v>1821</v>
      </c>
      <c r="U1772" s="977" t="s">
        <v>1821</v>
      </c>
      <c r="V1772" s="634" t="s">
        <v>1821</v>
      </c>
    </row>
    <row r="1773" spans="2:22" outlineLevel="1">
      <c r="B1773" s="612" t="s">
        <v>1380</v>
      </c>
      <c r="C1773" s="612" t="s">
        <v>1429</v>
      </c>
      <c r="D1773" s="612" t="s">
        <v>2196</v>
      </c>
      <c r="E1773" s="612" t="s">
        <v>2279</v>
      </c>
      <c r="F1773" s="612" t="s">
        <v>1693</v>
      </c>
      <c r="G1773" s="612" t="s">
        <v>1564</v>
      </c>
      <c r="H1773" s="639" t="s">
        <v>1452</v>
      </c>
      <c r="I1773" s="612"/>
      <c r="J1773" s="627" t="s">
        <v>1176</v>
      </c>
      <c r="K1773" s="628" t="s">
        <v>2318</v>
      </c>
      <c r="L1773" s="629" t="s">
        <v>4735</v>
      </c>
      <c r="M1773" s="630"/>
      <c r="N1773" s="670"/>
      <c r="O1773" s="629"/>
      <c r="P1773" s="629"/>
      <c r="Q1773" s="629"/>
      <c r="R1773" s="631"/>
      <c r="S1773" s="632" t="s">
        <v>1821</v>
      </c>
      <c r="T1773" s="633" t="s">
        <v>1821</v>
      </c>
      <c r="U1773" s="977" t="s">
        <v>1821</v>
      </c>
      <c r="V1773" s="634" t="s">
        <v>1821</v>
      </c>
    </row>
    <row r="1774" spans="2:22" outlineLevel="1">
      <c r="B1774" s="612" t="s">
        <v>1380</v>
      </c>
      <c r="C1774" s="612" t="s">
        <v>1429</v>
      </c>
      <c r="D1774" s="612" t="s">
        <v>2196</v>
      </c>
      <c r="E1774" s="612" t="s">
        <v>2279</v>
      </c>
      <c r="F1774" s="612" t="s">
        <v>1697</v>
      </c>
      <c r="G1774" s="612"/>
      <c r="H1774" s="612"/>
      <c r="I1774" s="612"/>
      <c r="J1774" s="627" t="s">
        <v>1191</v>
      </c>
      <c r="K1774" s="628" t="s">
        <v>2319</v>
      </c>
      <c r="L1774" s="629" t="s">
        <v>4748</v>
      </c>
      <c r="M1774" s="630" t="s">
        <v>1382</v>
      </c>
      <c r="N1774" s="670"/>
      <c r="O1774" s="629"/>
      <c r="P1774" s="629"/>
      <c r="Q1774" s="629"/>
      <c r="R1774" s="631"/>
      <c r="S1774" s="632" t="s">
        <v>1821</v>
      </c>
      <c r="T1774" s="633" t="s">
        <v>1821</v>
      </c>
      <c r="U1774" s="977" t="s">
        <v>1821</v>
      </c>
      <c r="V1774" s="634" t="s">
        <v>1821</v>
      </c>
    </row>
    <row r="1775" spans="2:22" outlineLevel="1">
      <c r="B1775" s="612" t="s">
        <v>1380</v>
      </c>
      <c r="C1775" s="612" t="s">
        <v>1429</v>
      </c>
      <c r="D1775" s="612" t="s">
        <v>2196</v>
      </c>
      <c r="E1775" s="612" t="s">
        <v>2279</v>
      </c>
      <c r="F1775" s="612" t="s">
        <v>1697</v>
      </c>
      <c r="G1775" s="612" t="s">
        <v>1390</v>
      </c>
      <c r="H1775" s="612"/>
      <c r="I1775" s="612"/>
      <c r="J1775" s="627" t="s">
        <v>1176</v>
      </c>
      <c r="K1775" s="628" t="s">
        <v>2320</v>
      </c>
      <c r="L1775" s="629" t="s">
        <v>4749</v>
      </c>
      <c r="M1775" s="630"/>
      <c r="N1775" s="670"/>
      <c r="O1775" s="629"/>
      <c r="P1775" s="629"/>
      <c r="Q1775" s="629"/>
      <c r="R1775" s="631"/>
      <c r="S1775" s="632" t="s">
        <v>1821</v>
      </c>
      <c r="T1775" s="633" t="s">
        <v>1821</v>
      </c>
      <c r="U1775" s="977" t="s">
        <v>1821</v>
      </c>
      <c r="V1775" s="634" t="s">
        <v>1821</v>
      </c>
    </row>
    <row r="1776" spans="2:22" outlineLevel="1">
      <c r="B1776" s="612" t="s">
        <v>1380</v>
      </c>
      <c r="C1776" s="612" t="s">
        <v>1429</v>
      </c>
      <c r="D1776" s="612" t="s">
        <v>2196</v>
      </c>
      <c r="E1776" s="612" t="s">
        <v>2279</v>
      </c>
      <c r="F1776" s="612" t="s">
        <v>1697</v>
      </c>
      <c r="G1776" s="612" t="s">
        <v>1390</v>
      </c>
      <c r="H1776" s="639" t="s">
        <v>1452</v>
      </c>
      <c r="I1776" s="612"/>
      <c r="J1776" s="627" t="s">
        <v>1176</v>
      </c>
      <c r="K1776" s="628" t="s">
        <v>2321</v>
      </c>
      <c r="L1776" s="629" t="s">
        <v>4750</v>
      </c>
      <c r="M1776" s="630" t="s">
        <v>1701</v>
      </c>
      <c r="N1776" s="670"/>
      <c r="O1776" s="629"/>
      <c r="P1776" s="629"/>
      <c r="Q1776" s="629"/>
      <c r="R1776" s="631"/>
      <c r="S1776" s="632" t="s">
        <v>1821</v>
      </c>
      <c r="T1776" s="633" t="s">
        <v>1821</v>
      </c>
      <c r="U1776" s="977" t="s">
        <v>1821</v>
      </c>
      <c r="V1776" s="634" t="s">
        <v>1821</v>
      </c>
    </row>
    <row r="1777" spans="2:22" ht="36" outlineLevel="1">
      <c r="B1777" s="612" t="s">
        <v>1380</v>
      </c>
      <c r="C1777" s="612" t="s">
        <v>1429</v>
      </c>
      <c r="D1777" s="612" t="s">
        <v>2196</v>
      </c>
      <c r="E1777" s="612" t="s">
        <v>1737</v>
      </c>
      <c r="F1777" s="612"/>
      <c r="G1777" s="612"/>
      <c r="H1777" s="612"/>
      <c r="I1777" s="612"/>
      <c r="J1777" s="627" t="s">
        <v>1191</v>
      </c>
      <c r="K1777" s="628" t="s">
        <v>2322</v>
      </c>
      <c r="L1777" s="629" t="s">
        <v>4337</v>
      </c>
      <c r="M1777" s="630" t="s">
        <v>1382</v>
      </c>
      <c r="N1777" s="1119" t="s">
        <v>5682</v>
      </c>
      <c r="O1777" s="629" t="s">
        <v>1191</v>
      </c>
      <c r="P1777" s="629" t="s">
        <v>41</v>
      </c>
      <c r="Q1777" s="629" t="s">
        <v>1382</v>
      </c>
      <c r="R1777" s="782" t="s">
        <v>6056</v>
      </c>
      <c r="S1777" s="632" t="s">
        <v>41</v>
      </c>
      <c r="T1777" s="633" t="s">
        <v>1191</v>
      </c>
      <c r="U1777" s="977" t="s">
        <v>1191</v>
      </c>
      <c r="V1777" s="634" t="s">
        <v>1821</v>
      </c>
    </row>
    <row r="1778" spans="2:22" outlineLevel="1">
      <c r="B1778" s="612" t="s">
        <v>1380</v>
      </c>
      <c r="C1778" s="612" t="s">
        <v>1429</v>
      </c>
      <c r="D1778" s="612" t="s">
        <v>2196</v>
      </c>
      <c r="E1778" s="612" t="s">
        <v>1737</v>
      </c>
      <c r="F1778" s="612" t="s">
        <v>1739</v>
      </c>
      <c r="G1778" s="612"/>
      <c r="H1778" s="612"/>
      <c r="I1778" s="612"/>
      <c r="J1778" s="627" t="s">
        <v>1176</v>
      </c>
      <c r="K1778" s="628" t="s">
        <v>2323</v>
      </c>
      <c r="L1778" s="629" t="s">
        <v>4751</v>
      </c>
      <c r="M1778" s="630" t="s">
        <v>1382</v>
      </c>
      <c r="N1778" s="1119" t="s">
        <v>5682</v>
      </c>
      <c r="O1778" s="629" t="s">
        <v>1176</v>
      </c>
      <c r="P1778" s="629" t="s">
        <v>41</v>
      </c>
      <c r="Q1778" s="629" t="s">
        <v>1382</v>
      </c>
      <c r="R1778" s="641" t="s">
        <v>8554</v>
      </c>
      <c r="S1778" s="632" t="s">
        <v>41</v>
      </c>
      <c r="T1778" s="633" t="s">
        <v>1176</v>
      </c>
      <c r="U1778" s="977" t="s">
        <v>1176</v>
      </c>
      <c r="V1778" s="634" t="s">
        <v>1821</v>
      </c>
    </row>
    <row r="1779" spans="2:22" outlineLevel="1">
      <c r="B1779" s="612" t="s">
        <v>1380</v>
      </c>
      <c r="C1779" s="612" t="s">
        <v>1429</v>
      </c>
      <c r="D1779" s="612" t="s">
        <v>2196</v>
      </c>
      <c r="E1779" s="612" t="s">
        <v>1737</v>
      </c>
      <c r="F1779" s="612" t="s">
        <v>1739</v>
      </c>
      <c r="G1779" s="612" t="s">
        <v>1401</v>
      </c>
      <c r="H1779" s="612"/>
      <c r="I1779" s="612"/>
      <c r="J1779" s="627" t="s">
        <v>1176</v>
      </c>
      <c r="K1779" s="628" t="s">
        <v>1257</v>
      </c>
      <c r="L1779" s="629" t="s">
        <v>4752</v>
      </c>
      <c r="M1779" s="630"/>
      <c r="N1779" s="670" t="s">
        <v>3644</v>
      </c>
      <c r="O1779" s="629" t="s">
        <v>1176</v>
      </c>
      <c r="P1779" s="642" t="s">
        <v>2755</v>
      </c>
      <c r="Q1779" s="629" t="s">
        <v>5357</v>
      </c>
      <c r="R1779" s="641"/>
      <c r="S1779" s="632" t="s">
        <v>1257</v>
      </c>
      <c r="T1779" s="633" t="s">
        <v>1176</v>
      </c>
      <c r="U1779" s="977" t="s">
        <v>1176</v>
      </c>
      <c r="V1779" s="634" t="s">
        <v>7458</v>
      </c>
    </row>
    <row r="1780" spans="2:22" outlineLevel="1">
      <c r="B1780" s="612" t="s">
        <v>1380</v>
      </c>
      <c r="C1780" s="612" t="s">
        <v>1429</v>
      </c>
      <c r="D1780" s="612" t="s">
        <v>2196</v>
      </c>
      <c r="E1780" s="612" t="s">
        <v>1737</v>
      </c>
      <c r="F1780" s="612" t="s">
        <v>1739</v>
      </c>
      <c r="G1780" s="612" t="s">
        <v>1401</v>
      </c>
      <c r="H1780" s="639" t="s">
        <v>1402</v>
      </c>
      <c r="I1780" s="612"/>
      <c r="J1780" s="627" t="s">
        <v>1176</v>
      </c>
      <c r="K1780" s="628" t="s">
        <v>2324</v>
      </c>
      <c r="L1780" s="629" t="s">
        <v>5111</v>
      </c>
      <c r="M1780" s="630" t="s">
        <v>1404</v>
      </c>
      <c r="N1780" s="670" t="s">
        <v>6494</v>
      </c>
      <c r="O1780" s="629" t="s">
        <v>1176</v>
      </c>
      <c r="P1780" s="629" t="s">
        <v>41</v>
      </c>
      <c r="Q1780" s="640" t="s">
        <v>1405</v>
      </c>
      <c r="R1780" s="641"/>
      <c r="S1780" s="632" t="s">
        <v>6486</v>
      </c>
      <c r="T1780" s="633" t="s">
        <v>1176</v>
      </c>
      <c r="U1780" s="977" t="s">
        <v>1176</v>
      </c>
      <c r="V1780" s="634" t="s">
        <v>8042</v>
      </c>
    </row>
    <row r="1781" spans="2:22" outlineLevel="1">
      <c r="B1781" s="612" t="s">
        <v>1380</v>
      </c>
      <c r="C1781" s="612" t="s">
        <v>1429</v>
      </c>
      <c r="D1781" s="612" t="s">
        <v>2196</v>
      </c>
      <c r="E1781" s="612" t="s">
        <v>1743</v>
      </c>
      <c r="F1781" s="612"/>
      <c r="G1781" s="612"/>
      <c r="H1781" s="612"/>
      <c r="I1781" s="612"/>
      <c r="J1781" s="627" t="s">
        <v>1191</v>
      </c>
      <c r="K1781" s="628" t="s">
        <v>2325</v>
      </c>
      <c r="L1781" s="629" t="s">
        <v>4753</v>
      </c>
      <c r="M1781" s="630" t="s">
        <v>1382</v>
      </c>
      <c r="N1781" s="670"/>
      <c r="O1781" s="629"/>
      <c r="P1781" s="629"/>
      <c r="Q1781" s="629"/>
      <c r="R1781" s="631"/>
      <c r="S1781" s="632" t="s">
        <v>41</v>
      </c>
      <c r="T1781" s="633" t="s">
        <v>1191</v>
      </c>
      <c r="U1781" s="977" t="s">
        <v>1821</v>
      </c>
      <c r="V1781" s="634" t="s">
        <v>1821</v>
      </c>
    </row>
    <row r="1782" spans="2:22" outlineLevel="1">
      <c r="B1782" s="612" t="s">
        <v>1380</v>
      </c>
      <c r="C1782" s="612" t="s">
        <v>1429</v>
      </c>
      <c r="D1782" s="612" t="s">
        <v>2196</v>
      </c>
      <c r="E1782" s="612" t="s">
        <v>1743</v>
      </c>
      <c r="F1782" s="612" t="s">
        <v>1532</v>
      </c>
      <c r="G1782" s="612"/>
      <c r="H1782" s="612"/>
      <c r="I1782" s="612"/>
      <c r="J1782" s="627" t="s">
        <v>1176</v>
      </c>
      <c r="K1782" s="628" t="s">
        <v>2326</v>
      </c>
      <c r="L1782" s="629" t="s">
        <v>4754</v>
      </c>
      <c r="M1782" s="630"/>
      <c r="N1782" s="670"/>
      <c r="O1782" s="629"/>
      <c r="P1782" s="629"/>
      <c r="Q1782" s="629"/>
      <c r="R1782" s="631"/>
      <c r="S1782" s="632" t="s">
        <v>2326</v>
      </c>
      <c r="T1782" s="633" t="s">
        <v>1176</v>
      </c>
      <c r="U1782" s="977" t="s">
        <v>1821</v>
      </c>
      <c r="V1782" s="634" t="s">
        <v>7459</v>
      </c>
    </row>
    <row r="1783" spans="2:22" outlineLevel="1">
      <c r="B1783" s="612" t="s">
        <v>1380</v>
      </c>
      <c r="C1783" s="612" t="s">
        <v>1429</v>
      </c>
      <c r="D1783" s="612" t="s">
        <v>2196</v>
      </c>
      <c r="E1783" s="612" t="s">
        <v>1743</v>
      </c>
      <c r="F1783" s="612" t="s">
        <v>1535</v>
      </c>
      <c r="G1783" s="612"/>
      <c r="H1783" s="612"/>
      <c r="I1783" s="612"/>
      <c r="J1783" s="627" t="s">
        <v>1191</v>
      </c>
      <c r="K1783" s="628" t="s">
        <v>2327</v>
      </c>
      <c r="L1783" s="629" t="s">
        <v>4755</v>
      </c>
      <c r="M1783" s="630" t="s">
        <v>1382</v>
      </c>
      <c r="N1783" s="670"/>
      <c r="O1783" s="629"/>
      <c r="P1783" s="629"/>
      <c r="Q1783" s="629"/>
      <c r="R1783" s="631"/>
      <c r="S1783" s="632" t="s">
        <v>41</v>
      </c>
      <c r="T1783" s="633" t="s">
        <v>1191</v>
      </c>
      <c r="U1783" s="977" t="s">
        <v>1821</v>
      </c>
      <c r="V1783" s="634" t="s">
        <v>8589</v>
      </c>
    </row>
    <row r="1784" spans="2:22" outlineLevel="1">
      <c r="B1784" s="612" t="s">
        <v>1380</v>
      </c>
      <c r="C1784" s="612" t="s">
        <v>1429</v>
      </c>
      <c r="D1784" s="612" t="s">
        <v>2196</v>
      </c>
      <c r="E1784" s="612" t="s">
        <v>1743</v>
      </c>
      <c r="F1784" s="612" t="s">
        <v>1535</v>
      </c>
      <c r="G1784" s="612" t="s">
        <v>1537</v>
      </c>
      <c r="H1784" s="612"/>
      <c r="I1784" s="612"/>
      <c r="J1784" s="627" t="s">
        <v>1176</v>
      </c>
      <c r="K1784" s="628" t="s">
        <v>2328</v>
      </c>
      <c r="L1784" s="629" t="s">
        <v>4189</v>
      </c>
      <c r="M1784" s="630"/>
      <c r="N1784" s="670"/>
      <c r="O1784" s="629"/>
      <c r="P1784" s="629"/>
      <c r="Q1784" s="629"/>
      <c r="R1784" s="631"/>
      <c r="S1784" s="632" t="s">
        <v>8579</v>
      </c>
      <c r="T1784" s="633" t="s">
        <v>1176</v>
      </c>
      <c r="U1784" s="977" t="s">
        <v>1821</v>
      </c>
      <c r="V1784" s="634" t="s">
        <v>8578</v>
      </c>
    </row>
    <row r="1785" spans="2:22" outlineLevel="1">
      <c r="B1785" s="612" t="s">
        <v>1380</v>
      </c>
      <c r="C1785" s="612" t="s">
        <v>1429</v>
      </c>
      <c r="D1785" s="612" t="s">
        <v>2196</v>
      </c>
      <c r="E1785" s="612" t="s">
        <v>1743</v>
      </c>
      <c r="F1785" s="612" t="s">
        <v>1535</v>
      </c>
      <c r="G1785" s="612" t="s">
        <v>1537</v>
      </c>
      <c r="H1785" s="639" t="s">
        <v>1402</v>
      </c>
      <c r="I1785" s="612"/>
      <c r="J1785" s="627" t="s">
        <v>1176</v>
      </c>
      <c r="K1785" s="628" t="s">
        <v>2329</v>
      </c>
      <c r="L1785" s="629" t="s">
        <v>5141</v>
      </c>
      <c r="M1785" s="630" t="s">
        <v>1404</v>
      </c>
      <c r="N1785" s="670"/>
      <c r="O1785" s="629"/>
      <c r="P1785" s="629"/>
      <c r="Q1785" s="629"/>
      <c r="R1785" s="631"/>
      <c r="S1785" s="632" t="s">
        <v>8588</v>
      </c>
      <c r="T1785" s="633" t="s">
        <v>1176</v>
      </c>
      <c r="U1785" s="977" t="s">
        <v>1821</v>
      </c>
      <c r="V1785" s="634" t="s">
        <v>8590</v>
      </c>
    </row>
    <row r="1786" spans="2:22" outlineLevel="1">
      <c r="B1786" s="612" t="s">
        <v>1380</v>
      </c>
      <c r="C1786" s="612" t="s">
        <v>1429</v>
      </c>
      <c r="D1786" s="612" t="s">
        <v>2196</v>
      </c>
      <c r="E1786" s="612" t="s">
        <v>1750</v>
      </c>
      <c r="F1786" s="612"/>
      <c r="G1786" s="612"/>
      <c r="H1786" s="612"/>
      <c r="I1786" s="612"/>
      <c r="J1786" s="627" t="s">
        <v>1191</v>
      </c>
      <c r="K1786" s="628" t="s">
        <v>2330</v>
      </c>
      <c r="L1786" s="629" t="s">
        <v>4756</v>
      </c>
      <c r="M1786" s="630" t="s">
        <v>1382</v>
      </c>
      <c r="N1786" s="670"/>
      <c r="O1786" s="629"/>
      <c r="P1786" s="629"/>
      <c r="Q1786" s="629"/>
      <c r="R1786" s="631"/>
      <c r="S1786" s="632" t="s">
        <v>41</v>
      </c>
      <c r="T1786" s="633" t="s">
        <v>1191</v>
      </c>
      <c r="U1786" s="977" t="s">
        <v>1821</v>
      </c>
      <c r="V1786" s="634" t="s">
        <v>1821</v>
      </c>
    </row>
    <row r="1787" spans="2:22" outlineLevel="1">
      <c r="B1787" s="612" t="s">
        <v>1380</v>
      </c>
      <c r="C1787" s="612" t="s">
        <v>1429</v>
      </c>
      <c r="D1787" s="612" t="s">
        <v>2196</v>
      </c>
      <c r="E1787" s="612" t="s">
        <v>1750</v>
      </c>
      <c r="F1787" s="612" t="s">
        <v>1532</v>
      </c>
      <c r="G1787" s="612"/>
      <c r="H1787" s="612"/>
      <c r="I1787" s="612"/>
      <c r="J1787" s="627" t="s">
        <v>1176</v>
      </c>
      <c r="K1787" s="628" t="s">
        <v>2331</v>
      </c>
      <c r="L1787" s="629" t="s">
        <v>4757</v>
      </c>
      <c r="M1787" s="630"/>
      <c r="N1787" s="670"/>
      <c r="O1787" s="629"/>
      <c r="P1787" s="629"/>
      <c r="Q1787" s="629"/>
      <c r="R1787" s="631"/>
      <c r="S1787" s="632" t="s">
        <v>2331</v>
      </c>
      <c r="T1787" s="633" t="s">
        <v>1176</v>
      </c>
      <c r="U1787" s="977" t="s">
        <v>1821</v>
      </c>
      <c r="V1787" s="634" t="s">
        <v>7460</v>
      </c>
    </row>
    <row r="1788" spans="2:22" outlineLevel="1">
      <c r="B1788" s="612" t="s">
        <v>1380</v>
      </c>
      <c r="C1788" s="612" t="s">
        <v>1429</v>
      </c>
      <c r="D1788" s="612" t="s">
        <v>2196</v>
      </c>
      <c r="E1788" s="612" t="s">
        <v>1750</v>
      </c>
      <c r="F1788" s="612" t="s">
        <v>1535</v>
      </c>
      <c r="G1788" s="612"/>
      <c r="H1788" s="612"/>
      <c r="I1788" s="612"/>
      <c r="J1788" s="627" t="s">
        <v>1191</v>
      </c>
      <c r="K1788" s="628" t="s">
        <v>2332</v>
      </c>
      <c r="L1788" s="629" t="s">
        <v>4758</v>
      </c>
      <c r="M1788" s="630" t="s">
        <v>1382</v>
      </c>
      <c r="N1788" s="670"/>
      <c r="O1788" s="629"/>
      <c r="P1788" s="629"/>
      <c r="Q1788" s="629"/>
      <c r="R1788" s="631"/>
      <c r="S1788" s="632" t="s">
        <v>1821</v>
      </c>
      <c r="T1788" s="633" t="s">
        <v>1821</v>
      </c>
      <c r="U1788" s="977" t="s">
        <v>1821</v>
      </c>
      <c r="V1788" s="634" t="s">
        <v>1821</v>
      </c>
    </row>
    <row r="1789" spans="2:22" outlineLevel="1">
      <c r="B1789" s="612" t="s">
        <v>1380</v>
      </c>
      <c r="C1789" s="612" t="s">
        <v>1429</v>
      </c>
      <c r="D1789" s="612" t="s">
        <v>2196</v>
      </c>
      <c r="E1789" s="612" t="s">
        <v>1750</v>
      </c>
      <c r="F1789" s="612" t="s">
        <v>1535</v>
      </c>
      <c r="G1789" s="612" t="s">
        <v>1537</v>
      </c>
      <c r="H1789" s="612"/>
      <c r="I1789" s="612"/>
      <c r="J1789" s="627" t="s">
        <v>1176</v>
      </c>
      <c r="K1789" s="628" t="s">
        <v>2333</v>
      </c>
      <c r="L1789" s="629" t="s">
        <v>4190</v>
      </c>
      <c r="M1789" s="630"/>
      <c r="N1789" s="670"/>
      <c r="O1789" s="629"/>
      <c r="P1789" s="629"/>
      <c r="Q1789" s="629"/>
      <c r="R1789" s="631"/>
      <c r="S1789" s="632" t="s">
        <v>1821</v>
      </c>
      <c r="T1789" s="633" t="s">
        <v>1821</v>
      </c>
      <c r="U1789" s="977" t="s">
        <v>1821</v>
      </c>
      <c r="V1789" s="634" t="s">
        <v>1821</v>
      </c>
    </row>
    <row r="1790" spans="2:22" outlineLevel="1">
      <c r="B1790" s="612" t="s">
        <v>1380</v>
      </c>
      <c r="C1790" s="612" t="s">
        <v>1429</v>
      </c>
      <c r="D1790" s="612" t="s">
        <v>2196</v>
      </c>
      <c r="E1790" s="612" t="s">
        <v>1750</v>
      </c>
      <c r="F1790" s="612" t="s">
        <v>1535</v>
      </c>
      <c r="G1790" s="612" t="s">
        <v>1537</v>
      </c>
      <c r="H1790" s="639" t="s">
        <v>1402</v>
      </c>
      <c r="I1790" s="612"/>
      <c r="J1790" s="627" t="s">
        <v>1176</v>
      </c>
      <c r="K1790" s="628" t="s">
        <v>2334</v>
      </c>
      <c r="L1790" s="629" t="s">
        <v>5142</v>
      </c>
      <c r="M1790" s="630" t="s">
        <v>1404</v>
      </c>
      <c r="N1790" s="670"/>
      <c r="O1790" s="629"/>
      <c r="P1790" s="629"/>
      <c r="Q1790" s="629"/>
      <c r="R1790" s="631"/>
      <c r="S1790" s="632" t="s">
        <v>1821</v>
      </c>
      <c r="T1790" s="633" t="s">
        <v>1821</v>
      </c>
      <c r="U1790" s="977" t="s">
        <v>1821</v>
      </c>
      <c r="V1790" s="634" t="s">
        <v>1821</v>
      </c>
    </row>
    <row r="1791" spans="2:22" outlineLevel="1">
      <c r="B1791" s="612" t="s">
        <v>1380</v>
      </c>
      <c r="C1791" s="612" t="s">
        <v>1429</v>
      </c>
      <c r="D1791" s="612" t="s">
        <v>2196</v>
      </c>
      <c r="E1791" s="612" t="s">
        <v>1757</v>
      </c>
      <c r="F1791" s="612"/>
      <c r="G1791" s="612"/>
      <c r="H1791" s="612"/>
      <c r="I1791" s="612"/>
      <c r="J1791" s="627" t="s">
        <v>1191</v>
      </c>
      <c r="K1791" s="628" t="s">
        <v>2335</v>
      </c>
      <c r="L1791" s="629" t="s">
        <v>4759</v>
      </c>
      <c r="M1791" s="630" t="s">
        <v>1382</v>
      </c>
      <c r="N1791" s="670"/>
      <c r="O1791" s="629"/>
      <c r="P1791" s="629"/>
      <c r="Q1791" s="629"/>
      <c r="R1791" s="631"/>
      <c r="S1791" s="632" t="s">
        <v>1821</v>
      </c>
      <c r="T1791" s="633" t="s">
        <v>1821</v>
      </c>
      <c r="U1791" s="977" t="s">
        <v>1821</v>
      </c>
      <c r="V1791" s="634" t="s">
        <v>1821</v>
      </c>
    </row>
    <row r="1792" spans="2:22" outlineLevel="1">
      <c r="B1792" s="612" t="s">
        <v>1380</v>
      </c>
      <c r="C1792" s="612" t="s">
        <v>1429</v>
      </c>
      <c r="D1792" s="612" t="s">
        <v>2196</v>
      </c>
      <c r="E1792" s="612" t="s">
        <v>1757</v>
      </c>
      <c r="F1792" s="612" t="s">
        <v>1532</v>
      </c>
      <c r="G1792" s="612"/>
      <c r="H1792" s="612"/>
      <c r="I1792" s="612"/>
      <c r="J1792" s="627" t="s">
        <v>1176</v>
      </c>
      <c r="K1792" s="628" t="s">
        <v>2336</v>
      </c>
      <c r="L1792" s="629" t="s">
        <v>4760</v>
      </c>
      <c r="M1792" s="630"/>
      <c r="N1792" s="670"/>
      <c r="O1792" s="629"/>
      <c r="P1792" s="629"/>
      <c r="Q1792" s="629"/>
      <c r="R1792" s="631"/>
      <c r="S1792" s="632" t="s">
        <v>1821</v>
      </c>
      <c r="T1792" s="633" t="s">
        <v>1821</v>
      </c>
      <c r="U1792" s="977" t="s">
        <v>1821</v>
      </c>
      <c r="V1792" s="634" t="s">
        <v>1821</v>
      </c>
    </row>
    <row r="1793" spans="2:22" outlineLevel="1">
      <c r="B1793" s="612" t="s">
        <v>1380</v>
      </c>
      <c r="C1793" s="612" t="s">
        <v>1429</v>
      </c>
      <c r="D1793" s="612" t="s">
        <v>2196</v>
      </c>
      <c r="E1793" s="612" t="s">
        <v>1757</v>
      </c>
      <c r="F1793" s="612" t="s">
        <v>1535</v>
      </c>
      <c r="G1793" s="612"/>
      <c r="H1793" s="612"/>
      <c r="I1793" s="612"/>
      <c r="J1793" s="627" t="s">
        <v>1191</v>
      </c>
      <c r="K1793" s="628" t="s">
        <v>2337</v>
      </c>
      <c r="L1793" s="629" t="s">
        <v>4761</v>
      </c>
      <c r="M1793" s="630" t="s">
        <v>1382</v>
      </c>
      <c r="N1793" s="670"/>
      <c r="O1793" s="629"/>
      <c r="P1793" s="629"/>
      <c r="Q1793" s="629"/>
      <c r="R1793" s="631"/>
      <c r="S1793" s="632" t="s">
        <v>1821</v>
      </c>
      <c r="T1793" s="633" t="s">
        <v>1821</v>
      </c>
      <c r="U1793" s="977" t="s">
        <v>1821</v>
      </c>
      <c r="V1793" s="634" t="s">
        <v>1821</v>
      </c>
    </row>
    <row r="1794" spans="2:22" outlineLevel="1">
      <c r="B1794" s="612" t="s">
        <v>1380</v>
      </c>
      <c r="C1794" s="612" t="s">
        <v>1429</v>
      </c>
      <c r="D1794" s="612" t="s">
        <v>2196</v>
      </c>
      <c r="E1794" s="612" t="s">
        <v>1757</v>
      </c>
      <c r="F1794" s="612" t="s">
        <v>1535</v>
      </c>
      <c r="G1794" s="612" t="s">
        <v>1537</v>
      </c>
      <c r="H1794" s="612"/>
      <c r="I1794" s="612"/>
      <c r="J1794" s="627" t="s">
        <v>1176</v>
      </c>
      <c r="K1794" s="628" t="s">
        <v>2338</v>
      </c>
      <c r="L1794" s="629" t="s">
        <v>4318</v>
      </c>
      <c r="M1794" s="630"/>
      <c r="N1794" s="670"/>
      <c r="O1794" s="629"/>
      <c r="P1794" s="629"/>
      <c r="Q1794" s="629"/>
      <c r="R1794" s="631"/>
      <c r="S1794" s="632" t="s">
        <v>1821</v>
      </c>
      <c r="T1794" s="633" t="s">
        <v>1821</v>
      </c>
      <c r="U1794" s="977" t="s">
        <v>1821</v>
      </c>
      <c r="V1794" s="634" t="s">
        <v>1821</v>
      </c>
    </row>
    <row r="1795" spans="2:22" ht="12.5" outlineLevel="1" thickBot="1">
      <c r="B1795" s="612" t="s">
        <v>1380</v>
      </c>
      <c r="C1795" s="612" t="s">
        <v>1429</v>
      </c>
      <c r="D1795" s="612" t="s">
        <v>2196</v>
      </c>
      <c r="E1795" s="612" t="s">
        <v>1757</v>
      </c>
      <c r="F1795" s="612" t="s">
        <v>1535</v>
      </c>
      <c r="G1795" s="612" t="s">
        <v>1537</v>
      </c>
      <c r="H1795" s="639" t="s">
        <v>1402</v>
      </c>
      <c r="I1795" s="612"/>
      <c r="J1795" s="643" t="s">
        <v>1176</v>
      </c>
      <c r="K1795" s="644" t="s">
        <v>2339</v>
      </c>
      <c r="L1795" s="645" t="s">
        <v>5143</v>
      </c>
      <c r="M1795" s="646" t="s">
        <v>1404</v>
      </c>
      <c r="N1795" s="1127"/>
      <c r="O1795" s="645"/>
      <c r="P1795" s="645"/>
      <c r="Q1795" s="645"/>
      <c r="R1795" s="647"/>
      <c r="S1795" s="648" t="s">
        <v>1821</v>
      </c>
      <c r="T1795" s="649" t="s">
        <v>1821</v>
      </c>
      <c r="U1795" s="984" t="s">
        <v>1821</v>
      </c>
      <c r="V1795" s="650" t="s">
        <v>1821</v>
      </c>
    </row>
    <row r="1796" spans="2:22" ht="12.5" thickTop="1">
      <c r="B1796" s="612" t="s">
        <v>1380</v>
      </c>
      <c r="C1796" s="612" t="s">
        <v>1429</v>
      </c>
      <c r="D1796" s="612" t="s">
        <v>2340</v>
      </c>
      <c r="E1796" s="612"/>
      <c r="F1796" s="612"/>
      <c r="G1796" s="612"/>
      <c r="H1796" s="612"/>
      <c r="I1796" s="612"/>
      <c r="J1796" s="620" t="s">
        <v>1176</v>
      </c>
      <c r="K1796" s="621" t="s">
        <v>2341</v>
      </c>
      <c r="L1796" s="622" t="s">
        <v>4319</v>
      </c>
      <c r="M1796" s="623" t="s">
        <v>1382</v>
      </c>
      <c r="N1796" s="1118" t="s">
        <v>5683</v>
      </c>
      <c r="O1796" s="622" t="s">
        <v>1176</v>
      </c>
      <c r="P1796" s="622" t="s">
        <v>41</v>
      </c>
      <c r="Q1796" s="622" t="s">
        <v>1382</v>
      </c>
      <c r="R1796" s="778" t="s">
        <v>8555</v>
      </c>
      <c r="S1796" s="624" t="s">
        <v>2341</v>
      </c>
      <c r="T1796" s="625" t="s">
        <v>1176</v>
      </c>
      <c r="U1796" s="976" t="s">
        <v>1176</v>
      </c>
      <c r="V1796" s="626" t="s">
        <v>7504</v>
      </c>
    </row>
    <row r="1797" spans="2:22" outlineLevel="1">
      <c r="B1797" s="612" t="s">
        <v>1380</v>
      </c>
      <c r="C1797" s="612" t="s">
        <v>1429</v>
      </c>
      <c r="D1797" s="612" t="s">
        <v>2340</v>
      </c>
      <c r="E1797" s="612" t="s">
        <v>2342</v>
      </c>
      <c r="F1797" s="612"/>
      <c r="G1797" s="612"/>
      <c r="H1797" s="612"/>
      <c r="I1797" s="612"/>
      <c r="J1797" s="627" t="s">
        <v>1191</v>
      </c>
      <c r="K1797" s="628" t="s">
        <v>2343</v>
      </c>
      <c r="L1797" s="629" t="s">
        <v>4191</v>
      </c>
      <c r="M1797" s="630"/>
      <c r="N1797" s="670"/>
      <c r="O1797" s="629"/>
      <c r="P1797" s="629"/>
      <c r="Q1797" s="629"/>
      <c r="R1797" s="631"/>
      <c r="S1797" s="632" t="s">
        <v>2343</v>
      </c>
      <c r="T1797" s="633" t="s">
        <v>1191</v>
      </c>
      <c r="U1797" s="977" t="s">
        <v>1821</v>
      </c>
      <c r="V1797" s="634" t="s">
        <v>4191</v>
      </c>
    </row>
    <row r="1798" spans="2:22" outlineLevel="1">
      <c r="B1798" s="612" t="s">
        <v>1380</v>
      </c>
      <c r="C1798" s="612" t="s">
        <v>1429</v>
      </c>
      <c r="D1798" s="612" t="s">
        <v>2340</v>
      </c>
      <c r="E1798" s="612" t="s">
        <v>2344</v>
      </c>
      <c r="F1798" s="612"/>
      <c r="G1798" s="612"/>
      <c r="H1798" s="612"/>
      <c r="I1798" s="612"/>
      <c r="J1798" s="627" t="s">
        <v>1191</v>
      </c>
      <c r="K1798" s="628" t="s">
        <v>2345</v>
      </c>
      <c r="L1798" s="629" t="s">
        <v>4192</v>
      </c>
      <c r="M1798" s="630"/>
      <c r="N1798" s="670"/>
      <c r="O1798" s="629"/>
      <c r="P1798" s="629"/>
      <c r="Q1798" s="629"/>
      <c r="R1798" s="631"/>
      <c r="S1798" s="632" t="s">
        <v>2345</v>
      </c>
      <c r="T1798" s="633" t="s">
        <v>1191</v>
      </c>
      <c r="U1798" s="977" t="s">
        <v>1821</v>
      </c>
      <c r="V1798" s="634" t="s">
        <v>4192</v>
      </c>
    </row>
    <row r="1799" spans="2:22" outlineLevel="1">
      <c r="B1799" s="612" t="s">
        <v>1380</v>
      </c>
      <c r="C1799" s="612" t="s">
        <v>1429</v>
      </c>
      <c r="D1799" s="612" t="s">
        <v>2340</v>
      </c>
      <c r="E1799" s="612" t="s">
        <v>2346</v>
      </c>
      <c r="F1799" s="612"/>
      <c r="G1799" s="612"/>
      <c r="H1799" s="612"/>
      <c r="I1799" s="612"/>
      <c r="J1799" s="627" t="s">
        <v>1191</v>
      </c>
      <c r="K1799" s="628" t="s">
        <v>2347</v>
      </c>
      <c r="L1799" s="629" t="s">
        <v>4193</v>
      </c>
      <c r="M1799" s="630" t="s">
        <v>788</v>
      </c>
      <c r="N1799" s="670"/>
      <c r="O1799" s="629"/>
      <c r="P1799" s="629"/>
      <c r="Q1799" s="629"/>
      <c r="R1799" s="631"/>
      <c r="S1799" s="632" t="s">
        <v>2347</v>
      </c>
      <c r="T1799" s="633" t="s">
        <v>1191</v>
      </c>
      <c r="U1799" s="977" t="s">
        <v>1821</v>
      </c>
      <c r="V1799" s="634" t="s">
        <v>4193</v>
      </c>
    </row>
    <row r="1800" spans="2:22" ht="24" outlineLevel="1">
      <c r="B1800" s="612" t="s">
        <v>1380</v>
      </c>
      <c r="C1800" s="612" t="s">
        <v>1429</v>
      </c>
      <c r="D1800" s="612" t="s">
        <v>2340</v>
      </c>
      <c r="E1800" s="612" t="s">
        <v>2348</v>
      </c>
      <c r="F1800" s="612"/>
      <c r="G1800" s="612"/>
      <c r="H1800" s="612"/>
      <c r="I1800" s="612"/>
      <c r="J1800" s="627" t="s">
        <v>1176</v>
      </c>
      <c r="K1800" s="628" t="s">
        <v>1186</v>
      </c>
      <c r="L1800" s="629" t="s">
        <v>4194</v>
      </c>
      <c r="M1800" s="630" t="s">
        <v>788</v>
      </c>
      <c r="N1800" s="670" t="s">
        <v>4194</v>
      </c>
      <c r="O1800" s="629" t="s">
        <v>1176</v>
      </c>
      <c r="P1800" s="637" t="s">
        <v>2848</v>
      </c>
      <c r="Q1800" s="629" t="s">
        <v>788</v>
      </c>
      <c r="R1800" s="631" t="s">
        <v>6053</v>
      </c>
      <c r="S1800" s="632" t="s">
        <v>1186</v>
      </c>
      <c r="T1800" s="633" t="s">
        <v>1176</v>
      </c>
      <c r="U1800" s="977" t="s">
        <v>1176</v>
      </c>
      <c r="V1800" s="634" t="s">
        <v>4194</v>
      </c>
    </row>
    <row r="1801" spans="2:22" outlineLevel="1">
      <c r="B1801" s="612" t="s">
        <v>1380</v>
      </c>
      <c r="C1801" s="612" t="s">
        <v>1429</v>
      </c>
      <c r="D1801" s="612" t="s">
        <v>2340</v>
      </c>
      <c r="E1801" s="612" t="s">
        <v>2349</v>
      </c>
      <c r="F1801" s="612"/>
      <c r="G1801" s="612"/>
      <c r="H1801" s="612"/>
      <c r="I1801" s="612"/>
      <c r="J1801" s="627" t="s">
        <v>1191</v>
      </c>
      <c r="K1801" s="628" t="s">
        <v>2350</v>
      </c>
      <c r="L1801" s="629" t="s">
        <v>4195</v>
      </c>
      <c r="M1801" s="630"/>
      <c r="N1801" s="670"/>
      <c r="O1801" s="629"/>
      <c r="P1801" s="629"/>
      <c r="Q1801" s="629"/>
      <c r="R1801" s="631"/>
      <c r="S1801" s="632" t="s">
        <v>1821</v>
      </c>
      <c r="T1801" s="633" t="s">
        <v>1821</v>
      </c>
      <c r="U1801" s="977" t="s">
        <v>1821</v>
      </c>
      <c r="V1801" s="634" t="s">
        <v>1821</v>
      </c>
    </row>
    <row r="1802" spans="2:22" outlineLevel="1">
      <c r="B1802" s="612" t="s">
        <v>1380</v>
      </c>
      <c r="C1802" s="612" t="s">
        <v>1429</v>
      </c>
      <c r="D1802" s="612" t="s">
        <v>2340</v>
      </c>
      <c r="E1802" s="612" t="s">
        <v>2351</v>
      </c>
      <c r="F1802" s="612"/>
      <c r="G1802" s="612"/>
      <c r="H1802" s="612"/>
      <c r="I1802" s="612"/>
      <c r="J1802" s="627" t="s">
        <v>1191</v>
      </c>
      <c r="K1802" s="628" t="s">
        <v>2352</v>
      </c>
      <c r="L1802" s="629" t="s">
        <v>4762</v>
      </c>
      <c r="M1802" s="630" t="s">
        <v>1382</v>
      </c>
      <c r="N1802" s="670"/>
      <c r="O1802" s="629"/>
      <c r="P1802" s="629"/>
      <c r="Q1802" s="629"/>
      <c r="R1802" s="631"/>
      <c r="S1802" s="632" t="s">
        <v>7311</v>
      </c>
      <c r="T1802" s="633" t="s">
        <v>1191</v>
      </c>
      <c r="U1802" s="977" t="s">
        <v>1821</v>
      </c>
      <c r="V1802" s="634" t="s">
        <v>7461</v>
      </c>
    </row>
    <row r="1803" spans="2:22" outlineLevel="1">
      <c r="B1803" s="612" t="s">
        <v>1380</v>
      </c>
      <c r="C1803" s="612" t="s">
        <v>1429</v>
      </c>
      <c r="D1803" s="612" t="s">
        <v>2340</v>
      </c>
      <c r="E1803" s="612" t="s">
        <v>2351</v>
      </c>
      <c r="F1803" s="612" t="s">
        <v>1390</v>
      </c>
      <c r="G1803" s="612"/>
      <c r="H1803" s="612"/>
      <c r="I1803" s="612"/>
      <c r="J1803" s="627" t="s">
        <v>1191</v>
      </c>
      <c r="K1803" s="628" t="s">
        <v>2353</v>
      </c>
      <c r="L1803" s="629" t="s">
        <v>4196</v>
      </c>
      <c r="M1803" s="630"/>
      <c r="N1803" s="670"/>
      <c r="O1803" s="629"/>
      <c r="P1803" s="629"/>
      <c r="Q1803" s="629"/>
      <c r="R1803" s="631"/>
      <c r="S1803" s="632" t="s">
        <v>41</v>
      </c>
      <c r="T1803" s="633" t="s">
        <v>1191</v>
      </c>
      <c r="U1803" s="977" t="s">
        <v>1821</v>
      </c>
      <c r="V1803" s="634" t="s">
        <v>1821</v>
      </c>
    </row>
    <row r="1804" spans="2:22" outlineLevel="1">
      <c r="B1804" s="612" t="s">
        <v>1380</v>
      </c>
      <c r="C1804" s="612" t="s">
        <v>1429</v>
      </c>
      <c r="D1804" s="612" t="s">
        <v>2340</v>
      </c>
      <c r="E1804" s="612" t="s">
        <v>2351</v>
      </c>
      <c r="F1804" s="612" t="s">
        <v>1450</v>
      </c>
      <c r="G1804" s="612"/>
      <c r="H1804" s="612"/>
      <c r="I1804" s="612"/>
      <c r="J1804" s="627" t="s">
        <v>1195</v>
      </c>
      <c r="K1804" s="628" t="s">
        <v>2354</v>
      </c>
      <c r="L1804" s="629" t="s">
        <v>4197</v>
      </c>
      <c r="M1804" s="630"/>
      <c r="N1804" s="670"/>
      <c r="O1804" s="629"/>
      <c r="P1804" s="629"/>
      <c r="Q1804" s="629"/>
      <c r="R1804" s="631"/>
      <c r="S1804" s="632" t="s">
        <v>7312</v>
      </c>
      <c r="T1804" s="633" t="s">
        <v>1195</v>
      </c>
      <c r="U1804" s="977" t="s">
        <v>1821</v>
      </c>
      <c r="V1804" s="634" t="s">
        <v>7550</v>
      </c>
    </row>
    <row r="1805" spans="2:22" outlineLevel="1">
      <c r="B1805" s="612" t="s">
        <v>1380</v>
      </c>
      <c r="C1805" s="612" t="s">
        <v>1429</v>
      </c>
      <c r="D1805" s="612" t="s">
        <v>2340</v>
      </c>
      <c r="E1805" s="612" t="s">
        <v>2351</v>
      </c>
      <c r="F1805" s="612" t="s">
        <v>1450</v>
      </c>
      <c r="G1805" s="639" t="s">
        <v>1452</v>
      </c>
      <c r="H1805" s="612"/>
      <c r="I1805" s="612"/>
      <c r="J1805" s="627" t="s">
        <v>1176</v>
      </c>
      <c r="K1805" s="628" t="s">
        <v>2355</v>
      </c>
      <c r="L1805" s="629" t="s">
        <v>4763</v>
      </c>
      <c r="M1805" s="630" t="s">
        <v>1454</v>
      </c>
      <c r="N1805" s="670"/>
      <c r="O1805" s="629"/>
      <c r="P1805" s="629"/>
      <c r="Q1805" s="629"/>
      <c r="R1805" s="631"/>
      <c r="S1805" s="632" t="s">
        <v>7313</v>
      </c>
      <c r="T1805" s="633" t="s">
        <v>1176</v>
      </c>
      <c r="U1805" s="977" t="s">
        <v>1821</v>
      </c>
      <c r="V1805" s="634" t="s">
        <v>7551</v>
      </c>
    </row>
    <row r="1806" spans="2:22" outlineLevel="1">
      <c r="B1806" s="612" t="s">
        <v>1380</v>
      </c>
      <c r="C1806" s="612" t="s">
        <v>1429</v>
      </c>
      <c r="D1806" s="612" t="s">
        <v>2340</v>
      </c>
      <c r="E1806" s="612" t="s">
        <v>2351</v>
      </c>
      <c r="F1806" s="612" t="s">
        <v>1396</v>
      </c>
      <c r="G1806" s="612"/>
      <c r="H1806" s="612"/>
      <c r="I1806" s="612"/>
      <c r="J1806" s="627" t="s">
        <v>1176</v>
      </c>
      <c r="K1806" s="628" t="s">
        <v>2356</v>
      </c>
      <c r="L1806" s="629" t="s">
        <v>4764</v>
      </c>
      <c r="M1806" s="630"/>
      <c r="N1806" s="670"/>
      <c r="O1806" s="629"/>
      <c r="P1806" s="629"/>
      <c r="Q1806" s="629"/>
      <c r="R1806" s="631"/>
      <c r="S1806" s="632" t="s">
        <v>7314</v>
      </c>
      <c r="T1806" s="633" t="s">
        <v>1176</v>
      </c>
      <c r="U1806" s="977" t="s">
        <v>1821</v>
      </c>
      <c r="V1806" s="634" t="s">
        <v>7547</v>
      </c>
    </row>
    <row r="1807" spans="2:22" outlineLevel="1">
      <c r="B1807" s="612" t="s">
        <v>1380</v>
      </c>
      <c r="C1807" s="612" t="s">
        <v>1429</v>
      </c>
      <c r="D1807" s="612" t="s">
        <v>2340</v>
      </c>
      <c r="E1807" s="612" t="s">
        <v>2351</v>
      </c>
      <c r="F1807" s="612" t="s">
        <v>1650</v>
      </c>
      <c r="G1807" s="612"/>
      <c r="H1807" s="612"/>
      <c r="I1807" s="612"/>
      <c r="J1807" s="627" t="s">
        <v>1191</v>
      </c>
      <c r="K1807" s="628" t="s">
        <v>2357</v>
      </c>
      <c r="L1807" s="629" t="s">
        <v>4765</v>
      </c>
      <c r="M1807" s="630" t="s">
        <v>1652</v>
      </c>
      <c r="N1807" s="670"/>
      <c r="O1807" s="629"/>
      <c r="P1807" s="629"/>
      <c r="Q1807" s="629"/>
      <c r="R1807" s="631"/>
      <c r="S1807" s="632" t="s">
        <v>7315</v>
      </c>
      <c r="T1807" s="633" t="s">
        <v>1191</v>
      </c>
      <c r="U1807" s="977" t="s">
        <v>1821</v>
      </c>
      <c r="V1807" s="634" t="s">
        <v>7548</v>
      </c>
    </row>
    <row r="1808" spans="2:22" outlineLevel="1">
      <c r="B1808" s="612" t="s">
        <v>1380</v>
      </c>
      <c r="C1808" s="612" t="s">
        <v>1429</v>
      </c>
      <c r="D1808" s="612" t="s">
        <v>2340</v>
      </c>
      <c r="E1808" s="612" t="s">
        <v>2351</v>
      </c>
      <c r="F1808" s="612" t="s">
        <v>1653</v>
      </c>
      <c r="G1808" s="612"/>
      <c r="H1808" s="612"/>
      <c r="I1808" s="612"/>
      <c r="J1808" s="627" t="s">
        <v>1191</v>
      </c>
      <c r="K1808" s="628" t="s">
        <v>2358</v>
      </c>
      <c r="L1808" s="629" t="s">
        <v>4766</v>
      </c>
      <c r="M1808" s="630" t="s">
        <v>1382</v>
      </c>
      <c r="N1808" s="670"/>
      <c r="O1808" s="629"/>
      <c r="P1808" s="629"/>
      <c r="Q1808" s="629"/>
      <c r="R1808" s="631"/>
      <c r="S1808" s="632" t="s">
        <v>41</v>
      </c>
      <c r="T1808" s="633" t="s">
        <v>1191</v>
      </c>
      <c r="U1808" s="977" t="s">
        <v>1821</v>
      </c>
      <c r="V1808" s="634" t="s">
        <v>1821</v>
      </c>
    </row>
    <row r="1809" spans="2:22" outlineLevel="1">
      <c r="B1809" s="612" t="s">
        <v>1380</v>
      </c>
      <c r="C1809" s="612" t="s">
        <v>1429</v>
      </c>
      <c r="D1809" s="612" t="s">
        <v>2340</v>
      </c>
      <c r="E1809" s="612" t="s">
        <v>2351</v>
      </c>
      <c r="F1809" s="612" t="s">
        <v>1653</v>
      </c>
      <c r="G1809" s="612" t="s">
        <v>1390</v>
      </c>
      <c r="H1809" s="612"/>
      <c r="I1809" s="612"/>
      <c r="J1809" s="627" t="s">
        <v>1191</v>
      </c>
      <c r="K1809" s="628" t="s">
        <v>2359</v>
      </c>
      <c r="L1809" s="629" t="s">
        <v>5144</v>
      </c>
      <c r="M1809" s="630"/>
      <c r="N1809" s="670"/>
      <c r="O1809" s="629"/>
      <c r="P1809" s="629"/>
      <c r="Q1809" s="629"/>
      <c r="R1809" s="631"/>
      <c r="S1809" s="632" t="s">
        <v>7316</v>
      </c>
      <c r="T1809" s="633" t="s">
        <v>1191</v>
      </c>
      <c r="U1809" s="977" t="s">
        <v>1821</v>
      </c>
      <c r="V1809" s="634" t="s">
        <v>7552</v>
      </c>
    </row>
    <row r="1810" spans="2:22" outlineLevel="1">
      <c r="B1810" s="612" t="s">
        <v>1380</v>
      </c>
      <c r="C1810" s="612" t="s">
        <v>1429</v>
      </c>
      <c r="D1810" s="612" t="s">
        <v>2340</v>
      </c>
      <c r="E1810" s="612" t="s">
        <v>2351</v>
      </c>
      <c r="F1810" s="612" t="s">
        <v>1653</v>
      </c>
      <c r="G1810" s="612" t="s">
        <v>1390</v>
      </c>
      <c r="H1810" s="639" t="s">
        <v>1452</v>
      </c>
      <c r="I1810" s="612"/>
      <c r="J1810" s="627" t="s">
        <v>1191</v>
      </c>
      <c r="K1810" s="628" t="s">
        <v>2360</v>
      </c>
      <c r="L1810" s="629" t="s">
        <v>5145</v>
      </c>
      <c r="M1810" s="630" t="s">
        <v>1454</v>
      </c>
      <c r="N1810" s="670"/>
      <c r="O1810" s="629"/>
      <c r="P1810" s="629"/>
      <c r="Q1810" s="629"/>
      <c r="R1810" s="631"/>
      <c r="S1810" s="632" t="s">
        <v>7317</v>
      </c>
      <c r="T1810" s="633" t="s">
        <v>1191</v>
      </c>
      <c r="U1810" s="977" t="s">
        <v>1821</v>
      </c>
      <c r="V1810" s="634" t="s">
        <v>7553</v>
      </c>
    </row>
    <row r="1811" spans="2:22" outlineLevel="1">
      <c r="B1811" s="612" t="s">
        <v>1380</v>
      </c>
      <c r="C1811" s="612" t="s">
        <v>1429</v>
      </c>
      <c r="D1811" s="612" t="s">
        <v>2340</v>
      </c>
      <c r="E1811" s="612" t="s">
        <v>2351</v>
      </c>
      <c r="F1811" s="612" t="s">
        <v>1653</v>
      </c>
      <c r="G1811" s="612" t="s">
        <v>1657</v>
      </c>
      <c r="H1811" s="612"/>
      <c r="I1811" s="612"/>
      <c r="J1811" s="627" t="s">
        <v>1191</v>
      </c>
      <c r="K1811" s="628" t="s">
        <v>2361</v>
      </c>
      <c r="L1811" s="629" t="s">
        <v>4767</v>
      </c>
      <c r="M1811" s="630"/>
      <c r="N1811" s="670"/>
      <c r="O1811" s="629"/>
      <c r="P1811" s="629"/>
      <c r="Q1811" s="629"/>
      <c r="R1811" s="631"/>
      <c r="S1811" s="632" t="s">
        <v>7318</v>
      </c>
      <c r="T1811" s="633" t="s">
        <v>1191</v>
      </c>
      <c r="U1811" s="977" t="s">
        <v>1821</v>
      </c>
      <c r="V1811" s="634" t="s">
        <v>7549</v>
      </c>
    </row>
    <row r="1812" spans="2:22" outlineLevel="1">
      <c r="B1812" s="612" t="s">
        <v>1380</v>
      </c>
      <c r="C1812" s="612" t="s">
        <v>1429</v>
      </c>
      <c r="D1812" s="612" t="s">
        <v>2340</v>
      </c>
      <c r="E1812" s="612" t="s">
        <v>2351</v>
      </c>
      <c r="F1812" s="612" t="s">
        <v>1653</v>
      </c>
      <c r="G1812" s="612" t="s">
        <v>1677</v>
      </c>
      <c r="H1812" s="612"/>
      <c r="I1812" s="612"/>
      <c r="J1812" s="627" t="s">
        <v>1191</v>
      </c>
      <c r="K1812" s="628" t="s">
        <v>2362</v>
      </c>
      <c r="L1812" s="629" t="s">
        <v>4768</v>
      </c>
      <c r="M1812" s="630" t="s">
        <v>1382</v>
      </c>
      <c r="N1812" s="670"/>
      <c r="O1812" s="629"/>
      <c r="P1812" s="629"/>
      <c r="Q1812" s="629"/>
      <c r="R1812" s="631"/>
      <c r="S1812" s="632" t="s">
        <v>1821</v>
      </c>
      <c r="T1812" s="633" t="s">
        <v>1821</v>
      </c>
      <c r="U1812" s="977" t="s">
        <v>1821</v>
      </c>
      <c r="V1812" s="634" t="s">
        <v>1821</v>
      </c>
    </row>
    <row r="1813" spans="2:22" outlineLevel="1">
      <c r="B1813" s="612" t="s">
        <v>1380</v>
      </c>
      <c r="C1813" s="612" t="s">
        <v>1429</v>
      </c>
      <c r="D1813" s="612" t="s">
        <v>2340</v>
      </c>
      <c r="E1813" s="612" t="s">
        <v>2351</v>
      </c>
      <c r="F1813" s="612" t="s">
        <v>1653</v>
      </c>
      <c r="G1813" s="612" t="s">
        <v>1677</v>
      </c>
      <c r="H1813" s="612" t="s">
        <v>1679</v>
      </c>
      <c r="I1813" s="612"/>
      <c r="J1813" s="627" t="s">
        <v>1191</v>
      </c>
      <c r="K1813" s="628" t="s">
        <v>2363</v>
      </c>
      <c r="L1813" s="629" t="s">
        <v>4769</v>
      </c>
      <c r="M1813" s="630"/>
      <c r="N1813" s="670"/>
      <c r="O1813" s="629"/>
      <c r="P1813" s="629"/>
      <c r="Q1813" s="629"/>
      <c r="R1813" s="631"/>
      <c r="S1813" s="632" t="s">
        <v>1821</v>
      </c>
      <c r="T1813" s="633" t="s">
        <v>1821</v>
      </c>
      <c r="U1813" s="977" t="s">
        <v>1821</v>
      </c>
      <c r="V1813" s="634" t="s">
        <v>1821</v>
      </c>
    </row>
    <row r="1814" spans="2:22" outlineLevel="1">
      <c r="B1814" s="612" t="s">
        <v>1380</v>
      </c>
      <c r="C1814" s="612" t="s">
        <v>1429</v>
      </c>
      <c r="D1814" s="612" t="s">
        <v>2340</v>
      </c>
      <c r="E1814" s="612" t="s">
        <v>2351</v>
      </c>
      <c r="F1814" s="612" t="s">
        <v>1653</v>
      </c>
      <c r="G1814" s="612" t="s">
        <v>1677</v>
      </c>
      <c r="H1814" s="612" t="s">
        <v>1681</v>
      </c>
      <c r="I1814" s="612"/>
      <c r="J1814" s="627" t="s">
        <v>1191</v>
      </c>
      <c r="K1814" s="628" t="s">
        <v>2364</v>
      </c>
      <c r="L1814" s="629" t="s">
        <v>4770</v>
      </c>
      <c r="M1814" s="630"/>
      <c r="N1814" s="670"/>
      <c r="O1814" s="629"/>
      <c r="P1814" s="629"/>
      <c r="Q1814" s="629"/>
      <c r="R1814" s="631"/>
      <c r="S1814" s="632" t="s">
        <v>1821</v>
      </c>
      <c r="T1814" s="633" t="s">
        <v>1821</v>
      </c>
      <c r="U1814" s="977" t="s">
        <v>1821</v>
      </c>
      <c r="V1814" s="634" t="s">
        <v>1821</v>
      </c>
    </row>
    <row r="1815" spans="2:22" outlineLevel="1">
      <c r="B1815" s="612" t="s">
        <v>1380</v>
      </c>
      <c r="C1815" s="612" t="s">
        <v>1429</v>
      </c>
      <c r="D1815" s="612" t="s">
        <v>2340</v>
      </c>
      <c r="E1815" s="612" t="s">
        <v>2351</v>
      </c>
      <c r="F1815" s="612" t="s">
        <v>1653</v>
      </c>
      <c r="G1815" s="612" t="s">
        <v>1677</v>
      </c>
      <c r="H1815" s="612" t="s">
        <v>1683</v>
      </c>
      <c r="I1815" s="612"/>
      <c r="J1815" s="627" t="s">
        <v>1191</v>
      </c>
      <c r="K1815" s="628" t="s">
        <v>2365</v>
      </c>
      <c r="L1815" s="629" t="s">
        <v>4771</v>
      </c>
      <c r="M1815" s="630"/>
      <c r="N1815" s="670"/>
      <c r="O1815" s="629"/>
      <c r="P1815" s="629"/>
      <c r="Q1815" s="629"/>
      <c r="R1815" s="631"/>
      <c r="S1815" s="632" t="s">
        <v>1821</v>
      </c>
      <c r="T1815" s="633" t="s">
        <v>1821</v>
      </c>
      <c r="U1815" s="977" t="s">
        <v>1821</v>
      </c>
      <c r="V1815" s="634" t="s">
        <v>1821</v>
      </c>
    </row>
    <row r="1816" spans="2:22" outlineLevel="1">
      <c r="B1816" s="612" t="s">
        <v>1380</v>
      </c>
      <c r="C1816" s="612" t="s">
        <v>1429</v>
      </c>
      <c r="D1816" s="612" t="s">
        <v>2340</v>
      </c>
      <c r="E1816" s="612" t="s">
        <v>2351</v>
      </c>
      <c r="F1816" s="612" t="s">
        <v>1653</v>
      </c>
      <c r="G1816" s="612" t="s">
        <v>1677</v>
      </c>
      <c r="H1816" s="612" t="s">
        <v>1685</v>
      </c>
      <c r="I1816" s="612"/>
      <c r="J1816" s="627" t="s">
        <v>1191</v>
      </c>
      <c r="K1816" s="628" t="s">
        <v>2366</v>
      </c>
      <c r="L1816" s="629" t="s">
        <v>4772</v>
      </c>
      <c r="M1816" s="630"/>
      <c r="N1816" s="670"/>
      <c r="O1816" s="629"/>
      <c r="P1816" s="629"/>
      <c r="Q1816" s="629"/>
      <c r="R1816" s="631"/>
      <c r="S1816" s="632" t="s">
        <v>1821</v>
      </c>
      <c r="T1816" s="633" t="s">
        <v>1821</v>
      </c>
      <c r="U1816" s="977" t="s">
        <v>1821</v>
      </c>
      <c r="V1816" s="634" t="s">
        <v>1821</v>
      </c>
    </row>
    <row r="1817" spans="2:22" outlineLevel="1">
      <c r="B1817" s="612" t="s">
        <v>1380</v>
      </c>
      <c r="C1817" s="612" t="s">
        <v>1429</v>
      </c>
      <c r="D1817" s="612" t="s">
        <v>2340</v>
      </c>
      <c r="E1817" s="612" t="s">
        <v>2351</v>
      </c>
      <c r="F1817" s="612" t="s">
        <v>1653</v>
      </c>
      <c r="G1817" s="612" t="s">
        <v>1677</v>
      </c>
      <c r="H1817" s="612" t="s">
        <v>1687</v>
      </c>
      <c r="I1817" s="612"/>
      <c r="J1817" s="627" t="s">
        <v>1191</v>
      </c>
      <c r="K1817" s="628" t="s">
        <v>2367</v>
      </c>
      <c r="L1817" s="629" t="s">
        <v>4773</v>
      </c>
      <c r="M1817" s="630"/>
      <c r="N1817" s="670"/>
      <c r="O1817" s="629"/>
      <c r="P1817" s="629"/>
      <c r="Q1817" s="629"/>
      <c r="R1817" s="631"/>
      <c r="S1817" s="632" t="s">
        <v>1821</v>
      </c>
      <c r="T1817" s="633" t="s">
        <v>1821</v>
      </c>
      <c r="U1817" s="977" t="s">
        <v>1821</v>
      </c>
      <c r="V1817" s="634" t="s">
        <v>1821</v>
      </c>
    </row>
    <row r="1818" spans="2:22" outlineLevel="1">
      <c r="B1818" s="612" t="s">
        <v>1380</v>
      </c>
      <c r="C1818" s="612" t="s">
        <v>1429</v>
      </c>
      <c r="D1818" s="612" t="s">
        <v>2340</v>
      </c>
      <c r="E1818" s="612" t="s">
        <v>2351</v>
      </c>
      <c r="F1818" s="612" t="s">
        <v>1653</v>
      </c>
      <c r="G1818" s="612" t="s">
        <v>1677</v>
      </c>
      <c r="H1818" s="612" t="s">
        <v>1689</v>
      </c>
      <c r="I1818" s="612"/>
      <c r="J1818" s="627" t="s">
        <v>1176</v>
      </c>
      <c r="K1818" s="628" t="s">
        <v>2368</v>
      </c>
      <c r="L1818" s="629" t="s">
        <v>4774</v>
      </c>
      <c r="M1818" s="630" t="s">
        <v>1515</v>
      </c>
      <c r="N1818" s="670"/>
      <c r="O1818" s="629"/>
      <c r="P1818" s="629"/>
      <c r="Q1818" s="629"/>
      <c r="R1818" s="631"/>
      <c r="S1818" s="632" t="s">
        <v>1821</v>
      </c>
      <c r="T1818" s="633" t="s">
        <v>1821</v>
      </c>
      <c r="U1818" s="977" t="s">
        <v>1821</v>
      </c>
      <c r="V1818" s="634" t="s">
        <v>1821</v>
      </c>
    </row>
    <row r="1819" spans="2:22" outlineLevel="1">
      <c r="B1819" s="612" t="s">
        <v>1380</v>
      </c>
      <c r="C1819" s="612" t="s">
        <v>1429</v>
      </c>
      <c r="D1819" s="612" t="s">
        <v>2340</v>
      </c>
      <c r="E1819" s="612" t="s">
        <v>2351</v>
      </c>
      <c r="F1819" s="612" t="s">
        <v>1653</v>
      </c>
      <c r="G1819" s="612" t="s">
        <v>1677</v>
      </c>
      <c r="H1819" s="612" t="s">
        <v>1691</v>
      </c>
      <c r="I1819" s="612"/>
      <c r="J1819" s="627" t="s">
        <v>1191</v>
      </c>
      <c r="K1819" s="628" t="s">
        <v>2369</v>
      </c>
      <c r="L1819" s="629" t="s">
        <v>4775</v>
      </c>
      <c r="M1819" s="630"/>
      <c r="N1819" s="670"/>
      <c r="O1819" s="629"/>
      <c r="P1819" s="629"/>
      <c r="Q1819" s="629"/>
      <c r="R1819" s="631"/>
      <c r="S1819" s="632" t="s">
        <v>1821</v>
      </c>
      <c r="T1819" s="633" t="s">
        <v>1821</v>
      </c>
      <c r="U1819" s="977" t="s">
        <v>1821</v>
      </c>
      <c r="V1819" s="634" t="s">
        <v>1821</v>
      </c>
    </row>
    <row r="1820" spans="2:22" outlineLevel="1">
      <c r="B1820" s="612" t="s">
        <v>1380</v>
      </c>
      <c r="C1820" s="612" t="s">
        <v>1429</v>
      </c>
      <c r="D1820" s="612" t="s">
        <v>2340</v>
      </c>
      <c r="E1820" s="612" t="s">
        <v>2351</v>
      </c>
      <c r="F1820" s="612" t="s">
        <v>1659</v>
      </c>
      <c r="G1820" s="612"/>
      <c r="H1820" s="612"/>
      <c r="I1820" s="612"/>
      <c r="J1820" s="627" t="s">
        <v>1195</v>
      </c>
      <c r="K1820" s="628" t="s">
        <v>2370</v>
      </c>
      <c r="L1820" s="629" t="s">
        <v>4776</v>
      </c>
      <c r="M1820" s="630" t="s">
        <v>1382</v>
      </c>
      <c r="N1820" s="670"/>
      <c r="O1820" s="629"/>
      <c r="P1820" s="629"/>
      <c r="Q1820" s="629"/>
      <c r="R1820" s="631"/>
      <c r="S1820" s="632" t="s">
        <v>7319</v>
      </c>
      <c r="T1820" s="633" t="s">
        <v>1195</v>
      </c>
      <c r="U1820" s="977" t="s">
        <v>1821</v>
      </c>
      <c r="V1820" s="634" t="s">
        <v>7566</v>
      </c>
    </row>
    <row r="1821" spans="2:22" outlineLevel="1">
      <c r="B1821" s="612" t="s">
        <v>1380</v>
      </c>
      <c r="C1821" s="612" t="s">
        <v>1429</v>
      </c>
      <c r="D1821" s="612" t="s">
        <v>2340</v>
      </c>
      <c r="E1821" s="612" t="s">
        <v>2351</v>
      </c>
      <c r="F1821" s="612" t="s">
        <v>1659</v>
      </c>
      <c r="G1821" s="612" t="s">
        <v>1661</v>
      </c>
      <c r="H1821" s="612"/>
      <c r="I1821" s="612"/>
      <c r="J1821" s="627" t="s">
        <v>1191</v>
      </c>
      <c r="K1821" s="628" t="s">
        <v>2371</v>
      </c>
      <c r="L1821" s="629" t="s">
        <v>4777</v>
      </c>
      <c r="M1821" s="630"/>
      <c r="N1821" s="670"/>
      <c r="O1821" s="629"/>
      <c r="P1821" s="629"/>
      <c r="Q1821" s="629"/>
      <c r="R1821" s="631"/>
      <c r="S1821" s="632" t="s">
        <v>7320</v>
      </c>
      <c r="T1821" s="633" t="s">
        <v>1191</v>
      </c>
      <c r="U1821" s="977" t="s">
        <v>1821</v>
      </c>
      <c r="V1821" s="634" t="s">
        <v>7567</v>
      </c>
    </row>
    <row r="1822" spans="2:22" outlineLevel="1">
      <c r="B1822" s="612" t="s">
        <v>1380</v>
      </c>
      <c r="C1822" s="612" t="s">
        <v>1429</v>
      </c>
      <c r="D1822" s="612" t="s">
        <v>2340</v>
      </c>
      <c r="E1822" s="612" t="s">
        <v>2351</v>
      </c>
      <c r="F1822" s="612" t="s">
        <v>1659</v>
      </c>
      <c r="G1822" s="612" t="s">
        <v>1663</v>
      </c>
      <c r="H1822" s="612"/>
      <c r="I1822" s="612"/>
      <c r="J1822" s="627" t="s">
        <v>1191</v>
      </c>
      <c r="K1822" s="628" t="s">
        <v>2372</v>
      </c>
      <c r="L1822" s="629" t="s">
        <v>4778</v>
      </c>
      <c r="M1822" s="630"/>
      <c r="N1822" s="670"/>
      <c r="O1822" s="629"/>
      <c r="P1822" s="629"/>
      <c r="Q1822" s="629"/>
      <c r="R1822" s="631"/>
      <c r="S1822" s="632" t="s">
        <v>41</v>
      </c>
      <c r="T1822" s="633" t="s">
        <v>1191</v>
      </c>
      <c r="U1822" s="977" t="s">
        <v>1821</v>
      </c>
      <c r="V1822" s="634" t="s">
        <v>1821</v>
      </c>
    </row>
    <row r="1823" spans="2:22" outlineLevel="1">
      <c r="B1823" s="612" t="s">
        <v>1380</v>
      </c>
      <c r="C1823" s="612" t="s">
        <v>1429</v>
      </c>
      <c r="D1823" s="612" t="s">
        <v>2340</v>
      </c>
      <c r="E1823" s="612" t="s">
        <v>2351</v>
      </c>
      <c r="F1823" s="612" t="s">
        <v>1659</v>
      </c>
      <c r="G1823" s="612" t="s">
        <v>1398</v>
      </c>
      <c r="H1823" s="612"/>
      <c r="I1823" s="612"/>
      <c r="J1823" s="627" t="s">
        <v>1191</v>
      </c>
      <c r="K1823" s="628" t="s">
        <v>2373</v>
      </c>
      <c r="L1823" s="629" t="s">
        <v>4779</v>
      </c>
      <c r="M1823" s="630" t="s">
        <v>1666</v>
      </c>
      <c r="N1823" s="670"/>
      <c r="O1823" s="629"/>
      <c r="P1823" s="629"/>
      <c r="Q1823" s="629"/>
      <c r="R1823" s="631"/>
      <c r="S1823" s="632" t="s">
        <v>1821</v>
      </c>
      <c r="T1823" s="633" t="s">
        <v>1821</v>
      </c>
      <c r="U1823" s="977" t="s">
        <v>1821</v>
      </c>
      <c r="V1823" s="634" t="s">
        <v>1821</v>
      </c>
    </row>
    <row r="1824" spans="2:22" outlineLevel="1">
      <c r="B1824" s="612" t="s">
        <v>1380</v>
      </c>
      <c r="C1824" s="612" t="s">
        <v>1429</v>
      </c>
      <c r="D1824" s="612" t="s">
        <v>2340</v>
      </c>
      <c r="E1824" s="612" t="s">
        <v>2351</v>
      </c>
      <c r="F1824" s="612" t="s">
        <v>1659</v>
      </c>
      <c r="G1824" s="612" t="s">
        <v>1667</v>
      </c>
      <c r="H1824" s="612"/>
      <c r="I1824" s="612"/>
      <c r="J1824" s="627" t="s">
        <v>1191</v>
      </c>
      <c r="K1824" s="628" t="s">
        <v>2374</v>
      </c>
      <c r="L1824" s="629" t="s">
        <v>4783</v>
      </c>
      <c r="M1824" s="630" t="s">
        <v>1382</v>
      </c>
      <c r="N1824" s="670"/>
      <c r="O1824" s="629"/>
      <c r="P1824" s="629"/>
      <c r="Q1824" s="629"/>
      <c r="R1824" s="631"/>
      <c r="S1824" s="632" t="s">
        <v>41</v>
      </c>
      <c r="T1824" s="633" t="s">
        <v>1191</v>
      </c>
      <c r="U1824" s="977" t="s">
        <v>1821</v>
      </c>
      <c r="V1824" s="634" t="s">
        <v>1821</v>
      </c>
    </row>
    <row r="1825" spans="2:22" outlineLevel="1">
      <c r="B1825" s="612" t="s">
        <v>1380</v>
      </c>
      <c r="C1825" s="612" t="s">
        <v>1429</v>
      </c>
      <c r="D1825" s="612" t="s">
        <v>2340</v>
      </c>
      <c r="E1825" s="612" t="s">
        <v>2351</v>
      </c>
      <c r="F1825" s="612" t="s">
        <v>1659</v>
      </c>
      <c r="G1825" s="612" t="s">
        <v>1667</v>
      </c>
      <c r="H1825" s="612" t="s">
        <v>1669</v>
      </c>
      <c r="I1825" s="612"/>
      <c r="J1825" s="627" t="s">
        <v>1176</v>
      </c>
      <c r="K1825" s="628" t="s">
        <v>2375</v>
      </c>
      <c r="L1825" s="629" t="s">
        <v>4780</v>
      </c>
      <c r="M1825" s="630"/>
      <c r="N1825" s="670"/>
      <c r="O1825" s="629"/>
      <c r="P1825" s="629"/>
      <c r="Q1825" s="629"/>
      <c r="R1825" s="631"/>
      <c r="S1825" s="632" t="s">
        <v>7321</v>
      </c>
      <c r="T1825" s="633" t="s">
        <v>1176</v>
      </c>
      <c r="U1825" s="977" t="s">
        <v>1821</v>
      </c>
      <c r="V1825" s="634" t="s">
        <v>7568</v>
      </c>
    </row>
    <row r="1826" spans="2:22" outlineLevel="1">
      <c r="B1826" s="612" t="s">
        <v>1380</v>
      </c>
      <c r="C1826" s="612" t="s">
        <v>1429</v>
      </c>
      <c r="D1826" s="612" t="s">
        <v>2340</v>
      </c>
      <c r="E1826" s="612" t="s">
        <v>2351</v>
      </c>
      <c r="F1826" s="612" t="s">
        <v>1659</v>
      </c>
      <c r="G1826" s="612" t="s">
        <v>1671</v>
      </c>
      <c r="H1826" s="612"/>
      <c r="I1826" s="612"/>
      <c r="J1826" s="627" t="s">
        <v>1191</v>
      </c>
      <c r="K1826" s="628" t="s">
        <v>2376</v>
      </c>
      <c r="L1826" s="629" t="s">
        <v>4784</v>
      </c>
      <c r="M1826" s="630" t="s">
        <v>1382</v>
      </c>
      <c r="N1826" s="670"/>
      <c r="O1826" s="629"/>
      <c r="P1826" s="629"/>
      <c r="Q1826" s="629"/>
      <c r="R1826" s="631"/>
      <c r="S1826" s="632" t="s">
        <v>1821</v>
      </c>
      <c r="T1826" s="633" t="s">
        <v>1821</v>
      </c>
      <c r="U1826" s="977" t="s">
        <v>1821</v>
      </c>
      <c r="V1826" s="634" t="s">
        <v>1821</v>
      </c>
    </row>
    <row r="1827" spans="2:22" outlineLevel="1">
      <c r="B1827" s="612" t="s">
        <v>1380</v>
      </c>
      <c r="C1827" s="612" t="s">
        <v>1429</v>
      </c>
      <c r="D1827" s="612" t="s">
        <v>2340</v>
      </c>
      <c r="E1827" s="612" t="s">
        <v>2351</v>
      </c>
      <c r="F1827" s="612" t="s">
        <v>1659</v>
      </c>
      <c r="G1827" s="612" t="s">
        <v>1671</v>
      </c>
      <c r="H1827" s="612" t="s">
        <v>1669</v>
      </c>
      <c r="I1827" s="612"/>
      <c r="J1827" s="627" t="s">
        <v>1176</v>
      </c>
      <c r="K1827" s="628" t="s">
        <v>2377</v>
      </c>
      <c r="L1827" s="629" t="s">
        <v>4781</v>
      </c>
      <c r="M1827" s="630"/>
      <c r="N1827" s="670"/>
      <c r="O1827" s="629"/>
      <c r="P1827" s="629"/>
      <c r="Q1827" s="629"/>
      <c r="R1827" s="631"/>
      <c r="S1827" s="632" t="s">
        <v>1821</v>
      </c>
      <c r="T1827" s="633" t="s">
        <v>1821</v>
      </c>
      <c r="U1827" s="977" t="s">
        <v>1821</v>
      </c>
      <c r="V1827" s="634" t="s">
        <v>1821</v>
      </c>
    </row>
    <row r="1828" spans="2:22" outlineLevel="1">
      <c r="B1828" s="612" t="s">
        <v>1380</v>
      </c>
      <c r="C1828" s="612" t="s">
        <v>1429</v>
      </c>
      <c r="D1828" s="612" t="s">
        <v>2340</v>
      </c>
      <c r="E1828" s="612" t="s">
        <v>2351</v>
      </c>
      <c r="F1828" s="612" t="s">
        <v>1659</v>
      </c>
      <c r="G1828" s="612" t="s">
        <v>1674</v>
      </c>
      <c r="H1828" s="612"/>
      <c r="I1828" s="612"/>
      <c r="J1828" s="627" t="s">
        <v>1191</v>
      </c>
      <c r="K1828" s="628" t="s">
        <v>2378</v>
      </c>
      <c r="L1828" s="629" t="s">
        <v>4785</v>
      </c>
      <c r="M1828" s="630" t="s">
        <v>1382</v>
      </c>
      <c r="N1828" s="670"/>
      <c r="O1828" s="629"/>
      <c r="P1828" s="629"/>
      <c r="Q1828" s="629"/>
      <c r="R1828" s="631"/>
      <c r="S1828" s="632" t="s">
        <v>41</v>
      </c>
      <c r="T1828" s="633" t="s">
        <v>1191</v>
      </c>
      <c r="U1828" s="977" t="s">
        <v>1821</v>
      </c>
      <c r="V1828" s="634" t="s">
        <v>1821</v>
      </c>
    </row>
    <row r="1829" spans="2:22" outlineLevel="1">
      <c r="B1829" s="612" t="s">
        <v>1380</v>
      </c>
      <c r="C1829" s="612" t="s">
        <v>1429</v>
      </c>
      <c r="D1829" s="612" t="s">
        <v>2340</v>
      </c>
      <c r="E1829" s="612" t="s">
        <v>2351</v>
      </c>
      <c r="F1829" s="612" t="s">
        <v>1659</v>
      </c>
      <c r="G1829" s="612" t="s">
        <v>1674</v>
      </c>
      <c r="H1829" s="612" t="s">
        <v>1564</v>
      </c>
      <c r="I1829" s="612"/>
      <c r="J1829" s="627" t="s">
        <v>1176</v>
      </c>
      <c r="K1829" s="628" t="s">
        <v>2379</v>
      </c>
      <c r="L1829" s="629" t="s">
        <v>4782</v>
      </c>
      <c r="M1829" s="630"/>
      <c r="N1829" s="670"/>
      <c r="O1829" s="629"/>
      <c r="P1829" s="629"/>
      <c r="Q1829" s="629"/>
      <c r="R1829" s="631"/>
      <c r="S1829" s="632" t="s">
        <v>7322</v>
      </c>
      <c r="T1829" s="633" t="s">
        <v>1176</v>
      </c>
      <c r="U1829" s="977" t="s">
        <v>1821</v>
      </c>
      <c r="V1829" s="634" t="s">
        <v>7569</v>
      </c>
    </row>
    <row r="1830" spans="2:22" outlineLevel="1">
      <c r="B1830" s="612" t="s">
        <v>1380</v>
      </c>
      <c r="C1830" s="612" t="s">
        <v>1429</v>
      </c>
      <c r="D1830" s="612" t="s">
        <v>2340</v>
      </c>
      <c r="E1830" s="612" t="s">
        <v>2351</v>
      </c>
      <c r="F1830" s="612" t="s">
        <v>1677</v>
      </c>
      <c r="G1830" s="612"/>
      <c r="H1830" s="612"/>
      <c r="I1830" s="612"/>
      <c r="J1830" s="627" t="s">
        <v>1191</v>
      </c>
      <c r="K1830" s="628" t="s">
        <v>2380</v>
      </c>
      <c r="L1830" s="629" t="s">
        <v>4786</v>
      </c>
      <c r="M1830" s="630" t="s">
        <v>1382</v>
      </c>
      <c r="N1830" s="670"/>
      <c r="O1830" s="629"/>
      <c r="P1830" s="629"/>
      <c r="Q1830" s="629"/>
      <c r="R1830" s="631"/>
      <c r="S1830" s="632" t="s">
        <v>7323</v>
      </c>
      <c r="T1830" s="633" t="s">
        <v>1191</v>
      </c>
      <c r="U1830" s="977" t="s">
        <v>1821</v>
      </c>
      <c r="V1830" s="634" t="s">
        <v>7558</v>
      </c>
    </row>
    <row r="1831" spans="2:22" outlineLevel="1">
      <c r="B1831" s="612" t="s">
        <v>1380</v>
      </c>
      <c r="C1831" s="612" t="s">
        <v>1429</v>
      </c>
      <c r="D1831" s="612" t="s">
        <v>2340</v>
      </c>
      <c r="E1831" s="612" t="s">
        <v>2351</v>
      </c>
      <c r="F1831" s="612" t="s">
        <v>1677</v>
      </c>
      <c r="G1831" s="612" t="s">
        <v>1679</v>
      </c>
      <c r="H1831" s="612"/>
      <c r="I1831" s="612"/>
      <c r="J1831" s="627" t="s">
        <v>1191</v>
      </c>
      <c r="K1831" s="628" t="s">
        <v>2381</v>
      </c>
      <c r="L1831" s="629" t="s">
        <v>4787</v>
      </c>
      <c r="M1831" s="630"/>
      <c r="N1831" s="670"/>
      <c r="O1831" s="629"/>
      <c r="P1831" s="629"/>
      <c r="Q1831" s="629"/>
      <c r="R1831" s="631"/>
      <c r="S1831" s="632" t="s">
        <v>7324</v>
      </c>
      <c r="T1831" s="633" t="s">
        <v>1191</v>
      </c>
      <c r="U1831" s="977" t="s">
        <v>1821</v>
      </c>
      <c r="V1831" s="634" t="s">
        <v>7563</v>
      </c>
    </row>
    <row r="1832" spans="2:22" outlineLevel="1">
      <c r="B1832" s="612" t="s">
        <v>1380</v>
      </c>
      <c r="C1832" s="612" t="s">
        <v>1429</v>
      </c>
      <c r="D1832" s="612" t="s">
        <v>2340</v>
      </c>
      <c r="E1832" s="612" t="s">
        <v>2351</v>
      </c>
      <c r="F1832" s="612" t="s">
        <v>1677</v>
      </c>
      <c r="G1832" s="612" t="s">
        <v>1681</v>
      </c>
      <c r="H1832" s="612"/>
      <c r="I1832" s="612"/>
      <c r="J1832" s="627" t="s">
        <v>1191</v>
      </c>
      <c r="K1832" s="628" t="s">
        <v>2382</v>
      </c>
      <c r="L1832" s="629" t="s">
        <v>4788</v>
      </c>
      <c r="M1832" s="630"/>
      <c r="N1832" s="670"/>
      <c r="O1832" s="629"/>
      <c r="P1832" s="629"/>
      <c r="Q1832" s="629"/>
      <c r="R1832" s="631"/>
      <c r="S1832" s="632" t="s">
        <v>7325</v>
      </c>
      <c r="T1832" s="633" t="s">
        <v>1191</v>
      </c>
      <c r="U1832" s="977" t="s">
        <v>1821</v>
      </c>
      <c r="V1832" s="634" t="s">
        <v>7559</v>
      </c>
    </row>
    <row r="1833" spans="2:22" outlineLevel="1">
      <c r="B1833" s="612" t="s">
        <v>1380</v>
      </c>
      <c r="C1833" s="612" t="s">
        <v>1429</v>
      </c>
      <c r="D1833" s="612" t="s">
        <v>2340</v>
      </c>
      <c r="E1833" s="612" t="s">
        <v>2351</v>
      </c>
      <c r="F1833" s="612" t="s">
        <v>1677</v>
      </c>
      <c r="G1833" s="612" t="s">
        <v>1683</v>
      </c>
      <c r="H1833" s="612"/>
      <c r="I1833" s="612"/>
      <c r="J1833" s="627" t="s">
        <v>1191</v>
      </c>
      <c r="K1833" s="628" t="s">
        <v>2383</v>
      </c>
      <c r="L1833" s="629" t="s">
        <v>4789</v>
      </c>
      <c r="M1833" s="630"/>
      <c r="N1833" s="670"/>
      <c r="O1833" s="629"/>
      <c r="P1833" s="629"/>
      <c r="Q1833" s="629"/>
      <c r="R1833" s="631"/>
      <c r="S1833" s="632" t="s">
        <v>7326</v>
      </c>
      <c r="T1833" s="633" t="s">
        <v>1191</v>
      </c>
      <c r="U1833" s="977" t="s">
        <v>1821</v>
      </c>
      <c r="V1833" s="634" t="s">
        <v>7560</v>
      </c>
    </row>
    <row r="1834" spans="2:22" outlineLevel="1">
      <c r="B1834" s="612" t="s">
        <v>1380</v>
      </c>
      <c r="C1834" s="612" t="s">
        <v>1429</v>
      </c>
      <c r="D1834" s="612" t="s">
        <v>2340</v>
      </c>
      <c r="E1834" s="612" t="s">
        <v>2351</v>
      </c>
      <c r="F1834" s="612" t="s">
        <v>1677</v>
      </c>
      <c r="G1834" s="612" t="s">
        <v>1685</v>
      </c>
      <c r="H1834" s="612"/>
      <c r="I1834" s="612"/>
      <c r="J1834" s="627" t="s">
        <v>1191</v>
      </c>
      <c r="K1834" s="628" t="s">
        <v>2384</v>
      </c>
      <c r="L1834" s="629" t="s">
        <v>4790</v>
      </c>
      <c r="M1834" s="630"/>
      <c r="N1834" s="670"/>
      <c r="O1834" s="629"/>
      <c r="P1834" s="629"/>
      <c r="Q1834" s="629"/>
      <c r="R1834" s="631"/>
      <c r="S1834" s="632" t="s">
        <v>7327</v>
      </c>
      <c r="T1834" s="633" t="s">
        <v>1191</v>
      </c>
      <c r="U1834" s="977" t="s">
        <v>1821</v>
      </c>
      <c r="V1834" s="634" t="s">
        <v>7561</v>
      </c>
    </row>
    <row r="1835" spans="2:22" outlineLevel="1">
      <c r="B1835" s="612" t="s">
        <v>1380</v>
      </c>
      <c r="C1835" s="612" t="s">
        <v>1429</v>
      </c>
      <c r="D1835" s="612" t="s">
        <v>2340</v>
      </c>
      <c r="E1835" s="612" t="s">
        <v>2351</v>
      </c>
      <c r="F1835" s="612" t="s">
        <v>1677</v>
      </c>
      <c r="G1835" s="612" t="s">
        <v>1687</v>
      </c>
      <c r="H1835" s="612"/>
      <c r="I1835" s="612"/>
      <c r="J1835" s="627" t="s">
        <v>1191</v>
      </c>
      <c r="K1835" s="628" t="s">
        <v>2385</v>
      </c>
      <c r="L1835" s="629" t="s">
        <v>4791</v>
      </c>
      <c r="M1835" s="630"/>
      <c r="N1835" s="670"/>
      <c r="O1835" s="629"/>
      <c r="P1835" s="629"/>
      <c r="Q1835" s="629"/>
      <c r="R1835" s="631"/>
      <c r="S1835" s="632" t="s">
        <v>7328</v>
      </c>
      <c r="T1835" s="633" t="s">
        <v>1191</v>
      </c>
      <c r="U1835" s="977" t="s">
        <v>1821</v>
      </c>
      <c r="V1835" s="634" t="s">
        <v>7562</v>
      </c>
    </row>
    <row r="1836" spans="2:22" outlineLevel="1">
      <c r="B1836" s="612" t="s">
        <v>1380</v>
      </c>
      <c r="C1836" s="612" t="s">
        <v>1429</v>
      </c>
      <c r="D1836" s="612" t="s">
        <v>2340</v>
      </c>
      <c r="E1836" s="612" t="s">
        <v>2351</v>
      </c>
      <c r="F1836" s="612" t="s">
        <v>1677</v>
      </c>
      <c r="G1836" s="612" t="s">
        <v>1689</v>
      </c>
      <c r="H1836" s="612"/>
      <c r="I1836" s="612"/>
      <c r="J1836" s="627" t="s">
        <v>1176</v>
      </c>
      <c r="K1836" s="628" t="s">
        <v>2386</v>
      </c>
      <c r="L1836" s="629" t="s">
        <v>4792</v>
      </c>
      <c r="M1836" s="630" t="s">
        <v>1515</v>
      </c>
      <c r="N1836" s="670"/>
      <c r="O1836" s="629"/>
      <c r="P1836" s="629"/>
      <c r="Q1836" s="629"/>
      <c r="R1836" s="631"/>
      <c r="S1836" s="632" t="s">
        <v>7329</v>
      </c>
      <c r="T1836" s="633" t="s">
        <v>1176</v>
      </c>
      <c r="U1836" s="977" t="s">
        <v>1821</v>
      </c>
      <c r="V1836" s="634" t="s">
        <v>7565</v>
      </c>
    </row>
    <row r="1837" spans="2:22" outlineLevel="1">
      <c r="B1837" s="612" t="s">
        <v>1380</v>
      </c>
      <c r="C1837" s="612" t="s">
        <v>1429</v>
      </c>
      <c r="D1837" s="612" t="s">
        <v>2340</v>
      </c>
      <c r="E1837" s="612" t="s">
        <v>2351</v>
      </c>
      <c r="F1837" s="612" t="s">
        <v>1677</v>
      </c>
      <c r="G1837" s="612" t="s">
        <v>1691</v>
      </c>
      <c r="H1837" s="612"/>
      <c r="I1837" s="612"/>
      <c r="J1837" s="627" t="s">
        <v>1191</v>
      </c>
      <c r="K1837" s="628" t="s">
        <v>2387</v>
      </c>
      <c r="L1837" s="629" t="s">
        <v>4793</v>
      </c>
      <c r="M1837" s="630"/>
      <c r="N1837" s="670"/>
      <c r="O1837" s="629"/>
      <c r="P1837" s="629"/>
      <c r="Q1837" s="629"/>
      <c r="R1837" s="631"/>
      <c r="S1837" s="632" t="s">
        <v>7330</v>
      </c>
      <c r="T1837" s="633" t="s">
        <v>1191</v>
      </c>
      <c r="U1837" s="977" t="s">
        <v>1821</v>
      </c>
      <c r="V1837" s="634" t="s">
        <v>7564</v>
      </c>
    </row>
    <row r="1838" spans="2:22" outlineLevel="1">
      <c r="B1838" s="612" t="s">
        <v>1380</v>
      </c>
      <c r="C1838" s="612" t="s">
        <v>1429</v>
      </c>
      <c r="D1838" s="612" t="s">
        <v>2340</v>
      </c>
      <c r="E1838" s="612" t="s">
        <v>2351</v>
      </c>
      <c r="F1838" s="612" t="s">
        <v>1693</v>
      </c>
      <c r="G1838" s="612"/>
      <c r="H1838" s="612"/>
      <c r="I1838" s="612"/>
      <c r="J1838" s="627" t="s">
        <v>1191</v>
      </c>
      <c r="K1838" s="628" t="s">
        <v>2388</v>
      </c>
      <c r="L1838" s="629" t="s">
        <v>4794</v>
      </c>
      <c r="M1838" s="630" t="s">
        <v>1382</v>
      </c>
      <c r="N1838" s="670"/>
      <c r="O1838" s="629"/>
      <c r="P1838" s="629"/>
      <c r="Q1838" s="629"/>
      <c r="R1838" s="631"/>
      <c r="S1838" s="632" t="s">
        <v>41</v>
      </c>
      <c r="T1838" s="633" t="s">
        <v>1191</v>
      </c>
      <c r="U1838" s="977" t="s">
        <v>1821</v>
      </c>
      <c r="V1838" s="634" t="s">
        <v>1821</v>
      </c>
    </row>
    <row r="1839" spans="2:22" outlineLevel="1">
      <c r="B1839" s="612" t="s">
        <v>1380</v>
      </c>
      <c r="C1839" s="612" t="s">
        <v>1429</v>
      </c>
      <c r="D1839" s="612" t="s">
        <v>2340</v>
      </c>
      <c r="E1839" s="612" t="s">
        <v>2351</v>
      </c>
      <c r="F1839" s="612" t="s">
        <v>1693</v>
      </c>
      <c r="G1839" s="612" t="s">
        <v>1564</v>
      </c>
      <c r="H1839" s="612"/>
      <c r="I1839" s="612"/>
      <c r="J1839" s="627" t="s">
        <v>1176</v>
      </c>
      <c r="K1839" s="628" t="s">
        <v>2389</v>
      </c>
      <c r="L1839" s="629" t="s">
        <v>4795</v>
      </c>
      <c r="M1839" s="630"/>
      <c r="N1839" s="670"/>
      <c r="O1839" s="629"/>
      <c r="P1839" s="629"/>
      <c r="Q1839" s="629"/>
      <c r="R1839" s="631"/>
      <c r="S1839" s="632" t="s">
        <v>7331</v>
      </c>
      <c r="T1839" s="633" t="s">
        <v>1176</v>
      </c>
      <c r="U1839" s="977" t="s">
        <v>1821</v>
      </c>
      <c r="V1839" s="634" t="s">
        <v>7556</v>
      </c>
    </row>
    <row r="1840" spans="2:22" outlineLevel="1">
      <c r="B1840" s="612" t="s">
        <v>1380</v>
      </c>
      <c r="C1840" s="612" t="s">
        <v>1429</v>
      </c>
      <c r="D1840" s="612" t="s">
        <v>2340</v>
      </c>
      <c r="E1840" s="612" t="s">
        <v>2351</v>
      </c>
      <c r="F1840" s="612" t="s">
        <v>1693</v>
      </c>
      <c r="G1840" s="612" t="s">
        <v>1564</v>
      </c>
      <c r="H1840" s="639" t="s">
        <v>1452</v>
      </c>
      <c r="I1840" s="612"/>
      <c r="J1840" s="627" t="s">
        <v>1176</v>
      </c>
      <c r="K1840" s="628" t="s">
        <v>2390</v>
      </c>
      <c r="L1840" s="629" t="s">
        <v>4796</v>
      </c>
      <c r="M1840" s="630"/>
      <c r="N1840" s="670"/>
      <c r="O1840" s="629"/>
      <c r="P1840" s="629"/>
      <c r="Q1840" s="629"/>
      <c r="R1840" s="631"/>
      <c r="S1840" s="632" t="s">
        <v>7332</v>
      </c>
      <c r="T1840" s="633" t="s">
        <v>1176</v>
      </c>
      <c r="U1840" s="977" t="s">
        <v>1821</v>
      </c>
      <c r="V1840" s="634" t="s">
        <v>7557</v>
      </c>
    </row>
    <row r="1841" spans="2:22" outlineLevel="1">
      <c r="B1841" s="612" t="s">
        <v>1380</v>
      </c>
      <c r="C1841" s="612" t="s">
        <v>1429</v>
      </c>
      <c r="D1841" s="612" t="s">
        <v>2340</v>
      </c>
      <c r="E1841" s="612" t="s">
        <v>2351</v>
      </c>
      <c r="F1841" s="612" t="s">
        <v>1697</v>
      </c>
      <c r="G1841" s="612"/>
      <c r="H1841" s="612"/>
      <c r="I1841" s="612"/>
      <c r="J1841" s="627" t="s">
        <v>1191</v>
      </c>
      <c r="K1841" s="628" t="s">
        <v>2391</v>
      </c>
      <c r="L1841" s="629" t="s">
        <v>4797</v>
      </c>
      <c r="M1841" s="630" t="s">
        <v>1382</v>
      </c>
      <c r="N1841" s="670"/>
      <c r="O1841" s="629"/>
      <c r="P1841" s="629"/>
      <c r="Q1841" s="629"/>
      <c r="R1841" s="631"/>
      <c r="S1841" s="632" t="s">
        <v>41</v>
      </c>
      <c r="T1841" s="633" t="s">
        <v>1191</v>
      </c>
      <c r="U1841" s="977" t="s">
        <v>1821</v>
      </c>
      <c r="V1841" s="634" t="s">
        <v>1821</v>
      </c>
    </row>
    <row r="1842" spans="2:22" outlineLevel="1">
      <c r="B1842" s="612" t="s">
        <v>1380</v>
      </c>
      <c r="C1842" s="612" t="s">
        <v>1429</v>
      </c>
      <c r="D1842" s="612" t="s">
        <v>2340</v>
      </c>
      <c r="E1842" s="612" t="s">
        <v>2351</v>
      </c>
      <c r="F1842" s="612" t="s">
        <v>1697</v>
      </c>
      <c r="G1842" s="612" t="s">
        <v>1390</v>
      </c>
      <c r="H1842" s="612"/>
      <c r="I1842" s="612"/>
      <c r="J1842" s="627" t="s">
        <v>1176</v>
      </c>
      <c r="K1842" s="628" t="s">
        <v>2392</v>
      </c>
      <c r="L1842" s="629" t="s">
        <v>4798</v>
      </c>
      <c r="M1842" s="630"/>
      <c r="N1842" s="670"/>
      <c r="O1842" s="629"/>
      <c r="P1842" s="629"/>
      <c r="Q1842" s="629"/>
      <c r="R1842" s="631"/>
      <c r="S1842" s="632" t="s">
        <v>7333</v>
      </c>
      <c r="T1842" s="633" t="s">
        <v>1176</v>
      </c>
      <c r="U1842" s="977" t="s">
        <v>1821</v>
      </c>
      <c r="V1842" s="634" t="s">
        <v>7554</v>
      </c>
    </row>
    <row r="1843" spans="2:22" outlineLevel="1">
      <c r="B1843" s="612" t="s">
        <v>1380</v>
      </c>
      <c r="C1843" s="612" t="s">
        <v>1429</v>
      </c>
      <c r="D1843" s="612" t="s">
        <v>2340</v>
      </c>
      <c r="E1843" s="612" t="s">
        <v>2351</v>
      </c>
      <c r="F1843" s="612" t="s">
        <v>1697</v>
      </c>
      <c r="G1843" s="612" t="s">
        <v>1390</v>
      </c>
      <c r="H1843" s="639" t="s">
        <v>1452</v>
      </c>
      <c r="I1843" s="612"/>
      <c r="J1843" s="627" t="s">
        <v>1176</v>
      </c>
      <c r="K1843" s="628" t="s">
        <v>2393</v>
      </c>
      <c r="L1843" s="629" t="s">
        <v>4799</v>
      </c>
      <c r="M1843" s="630" t="s">
        <v>1701</v>
      </c>
      <c r="N1843" s="670"/>
      <c r="O1843" s="629"/>
      <c r="P1843" s="629"/>
      <c r="Q1843" s="629"/>
      <c r="R1843" s="631"/>
      <c r="S1843" s="632" t="s">
        <v>7334</v>
      </c>
      <c r="T1843" s="633" t="s">
        <v>1176</v>
      </c>
      <c r="U1843" s="977" t="s">
        <v>1821</v>
      </c>
      <c r="V1843" s="634" t="s">
        <v>7555</v>
      </c>
    </row>
    <row r="1844" spans="2:22" outlineLevel="1">
      <c r="B1844" s="612" t="s">
        <v>1380</v>
      </c>
      <c r="C1844" s="612" t="s">
        <v>1429</v>
      </c>
      <c r="D1844" s="612" t="s">
        <v>2340</v>
      </c>
      <c r="E1844" s="612" t="s">
        <v>2394</v>
      </c>
      <c r="F1844" s="612"/>
      <c r="G1844" s="612"/>
      <c r="H1844" s="612"/>
      <c r="I1844" s="612"/>
      <c r="J1844" s="627" t="s">
        <v>1191</v>
      </c>
      <c r="K1844" s="628" t="s">
        <v>2395</v>
      </c>
      <c r="L1844" s="629" t="s">
        <v>4800</v>
      </c>
      <c r="M1844" s="630" t="s">
        <v>1382</v>
      </c>
      <c r="N1844" s="670"/>
      <c r="O1844" s="629"/>
      <c r="P1844" s="629"/>
      <c r="Q1844" s="629"/>
      <c r="R1844" s="631"/>
      <c r="S1844" s="632" t="s">
        <v>7335</v>
      </c>
      <c r="T1844" s="633" t="s">
        <v>1191</v>
      </c>
      <c r="U1844" s="977" t="s">
        <v>1821</v>
      </c>
      <c r="V1844" s="634" t="s">
        <v>7462</v>
      </c>
    </row>
    <row r="1845" spans="2:22" outlineLevel="1">
      <c r="B1845" s="612" t="s">
        <v>1380</v>
      </c>
      <c r="C1845" s="612" t="s">
        <v>1429</v>
      </c>
      <c r="D1845" s="612" t="s">
        <v>2340</v>
      </c>
      <c r="E1845" s="612" t="s">
        <v>2394</v>
      </c>
      <c r="F1845" s="612" t="s">
        <v>1390</v>
      </c>
      <c r="G1845" s="612"/>
      <c r="H1845" s="612"/>
      <c r="I1845" s="612"/>
      <c r="J1845" s="627" t="s">
        <v>1191</v>
      </c>
      <c r="K1845" s="628" t="s">
        <v>2396</v>
      </c>
      <c r="L1845" s="629" t="s">
        <v>4198</v>
      </c>
      <c r="M1845" s="630"/>
      <c r="N1845" s="670"/>
      <c r="O1845" s="629"/>
      <c r="P1845" s="629"/>
      <c r="Q1845" s="629"/>
      <c r="R1845" s="631"/>
      <c r="S1845" s="632" t="s">
        <v>41</v>
      </c>
      <c r="T1845" s="633" t="s">
        <v>1191</v>
      </c>
      <c r="U1845" s="977" t="s">
        <v>1821</v>
      </c>
      <c r="V1845" s="634" t="s">
        <v>1821</v>
      </c>
    </row>
    <row r="1846" spans="2:22" outlineLevel="1">
      <c r="B1846" s="612" t="s">
        <v>1380</v>
      </c>
      <c r="C1846" s="612" t="s">
        <v>1429</v>
      </c>
      <c r="D1846" s="612" t="s">
        <v>2340</v>
      </c>
      <c r="E1846" s="612" t="s">
        <v>2394</v>
      </c>
      <c r="F1846" s="612" t="s">
        <v>1450</v>
      </c>
      <c r="G1846" s="612"/>
      <c r="H1846" s="612"/>
      <c r="I1846" s="612"/>
      <c r="J1846" s="627" t="s">
        <v>1195</v>
      </c>
      <c r="K1846" s="628" t="s">
        <v>2397</v>
      </c>
      <c r="L1846" s="629" t="s">
        <v>4199</v>
      </c>
      <c r="M1846" s="630"/>
      <c r="N1846" s="670"/>
      <c r="O1846" s="629"/>
      <c r="P1846" s="629"/>
      <c r="Q1846" s="629"/>
      <c r="R1846" s="631"/>
      <c r="S1846" s="632" t="s">
        <v>7336</v>
      </c>
      <c r="T1846" s="633" t="s">
        <v>1195</v>
      </c>
      <c r="U1846" s="977" t="s">
        <v>1821</v>
      </c>
      <c r="V1846" s="634" t="s">
        <v>7613</v>
      </c>
    </row>
    <row r="1847" spans="2:22" outlineLevel="1">
      <c r="B1847" s="612" t="s">
        <v>1380</v>
      </c>
      <c r="C1847" s="612" t="s">
        <v>1429</v>
      </c>
      <c r="D1847" s="612" t="s">
        <v>2340</v>
      </c>
      <c r="E1847" s="612" t="s">
        <v>2394</v>
      </c>
      <c r="F1847" s="612" t="s">
        <v>1450</v>
      </c>
      <c r="G1847" s="639" t="s">
        <v>1452</v>
      </c>
      <c r="H1847" s="612"/>
      <c r="I1847" s="612"/>
      <c r="J1847" s="627" t="s">
        <v>1176</v>
      </c>
      <c r="K1847" s="628" t="s">
        <v>2398</v>
      </c>
      <c r="L1847" s="629" t="s">
        <v>4801</v>
      </c>
      <c r="M1847" s="630" t="s">
        <v>1454</v>
      </c>
      <c r="N1847" s="1120"/>
      <c r="O1847" s="629"/>
      <c r="P1847" s="629"/>
      <c r="Q1847" s="667"/>
      <c r="R1847" s="631"/>
      <c r="S1847" s="632" t="s">
        <v>7337</v>
      </c>
      <c r="T1847" s="633" t="s">
        <v>1176</v>
      </c>
      <c r="U1847" s="977" t="s">
        <v>1821</v>
      </c>
      <c r="V1847" s="634" t="s">
        <v>7614</v>
      </c>
    </row>
    <row r="1848" spans="2:22" outlineLevel="1">
      <c r="B1848" s="612" t="s">
        <v>1380</v>
      </c>
      <c r="C1848" s="612" t="s">
        <v>1429</v>
      </c>
      <c r="D1848" s="612" t="s">
        <v>2340</v>
      </c>
      <c r="E1848" s="612" t="s">
        <v>2394</v>
      </c>
      <c r="F1848" s="612" t="s">
        <v>1396</v>
      </c>
      <c r="G1848" s="612"/>
      <c r="H1848" s="612"/>
      <c r="I1848" s="612"/>
      <c r="J1848" s="627" t="s">
        <v>1176</v>
      </c>
      <c r="K1848" s="628" t="s">
        <v>2399</v>
      </c>
      <c r="L1848" s="629" t="s">
        <v>4802</v>
      </c>
      <c r="M1848" s="630"/>
      <c r="N1848" s="670"/>
      <c r="O1848" s="629"/>
      <c r="P1848" s="629"/>
      <c r="Q1848" s="629"/>
      <c r="R1848" s="631"/>
      <c r="S1848" s="632" t="s">
        <v>7338</v>
      </c>
      <c r="T1848" s="633" t="s">
        <v>1176</v>
      </c>
      <c r="U1848" s="977" t="s">
        <v>1821</v>
      </c>
      <c r="V1848" s="634" t="s">
        <v>7610</v>
      </c>
    </row>
    <row r="1849" spans="2:22" outlineLevel="1">
      <c r="B1849" s="612" t="s">
        <v>1380</v>
      </c>
      <c r="C1849" s="612" t="s">
        <v>1429</v>
      </c>
      <c r="D1849" s="612" t="s">
        <v>2340</v>
      </c>
      <c r="E1849" s="612" t="s">
        <v>2394</v>
      </c>
      <c r="F1849" s="612" t="s">
        <v>1650</v>
      </c>
      <c r="G1849" s="612"/>
      <c r="H1849" s="612"/>
      <c r="I1849" s="612"/>
      <c r="J1849" s="627" t="s">
        <v>1191</v>
      </c>
      <c r="K1849" s="628" t="s">
        <v>2400</v>
      </c>
      <c r="L1849" s="629" t="s">
        <v>4803</v>
      </c>
      <c r="M1849" s="630" t="s">
        <v>1652</v>
      </c>
      <c r="N1849" s="670"/>
      <c r="O1849" s="629"/>
      <c r="P1849" s="629"/>
      <c r="Q1849" s="629"/>
      <c r="R1849" s="631"/>
      <c r="S1849" s="632" t="s">
        <v>7339</v>
      </c>
      <c r="T1849" s="633" t="s">
        <v>1191</v>
      </c>
      <c r="U1849" s="977" t="s">
        <v>1821</v>
      </c>
      <c r="V1849" s="634" t="s">
        <v>7611</v>
      </c>
    </row>
    <row r="1850" spans="2:22" outlineLevel="1">
      <c r="B1850" s="612" t="s">
        <v>1380</v>
      </c>
      <c r="C1850" s="612" t="s">
        <v>1429</v>
      </c>
      <c r="D1850" s="612" t="s">
        <v>2340</v>
      </c>
      <c r="E1850" s="612" t="s">
        <v>2394</v>
      </c>
      <c r="F1850" s="612" t="s">
        <v>1653</v>
      </c>
      <c r="G1850" s="612"/>
      <c r="H1850" s="612"/>
      <c r="I1850" s="612"/>
      <c r="J1850" s="627" t="s">
        <v>1191</v>
      </c>
      <c r="K1850" s="628" t="s">
        <v>2401</v>
      </c>
      <c r="L1850" s="629" t="s">
        <v>4804</v>
      </c>
      <c r="M1850" s="630" t="s">
        <v>1382</v>
      </c>
      <c r="N1850" s="670"/>
      <c r="O1850" s="629"/>
      <c r="P1850" s="629"/>
      <c r="Q1850" s="629"/>
      <c r="R1850" s="631"/>
      <c r="S1850" s="632" t="s">
        <v>41</v>
      </c>
      <c r="T1850" s="633" t="s">
        <v>1191</v>
      </c>
      <c r="U1850" s="977" t="s">
        <v>1821</v>
      </c>
      <c r="V1850" s="634" t="s">
        <v>1821</v>
      </c>
    </row>
    <row r="1851" spans="2:22" outlineLevel="1">
      <c r="B1851" s="612" t="s">
        <v>1380</v>
      </c>
      <c r="C1851" s="612" t="s">
        <v>1429</v>
      </c>
      <c r="D1851" s="612" t="s">
        <v>2340</v>
      </c>
      <c r="E1851" s="612" t="s">
        <v>2394</v>
      </c>
      <c r="F1851" s="612" t="s">
        <v>1653</v>
      </c>
      <c r="G1851" s="612" t="s">
        <v>1390</v>
      </c>
      <c r="H1851" s="612"/>
      <c r="I1851" s="612"/>
      <c r="J1851" s="627" t="s">
        <v>1191</v>
      </c>
      <c r="K1851" s="628" t="s">
        <v>2402</v>
      </c>
      <c r="L1851" s="629" t="s">
        <v>5146</v>
      </c>
      <c r="M1851" s="630"/>
      <c r="N1851" s="670"/>
      <c r="O1851" s="629"/>
      <c r="P1851" s="629"/>
      <c r="Q1851" s="629"/>
      <c r="R1851" s="631"/>
      <c r="S1851" s="632" t="s">
        <v>7340</v>
      </c>
      <c r="T1851" s="633" t="s">
        <v>1191</v>
      </c>
      <c r="U1851" s="977" t="s">
        <v>1821</v>
      </c>
      <c r="V1851" s="634" t="s">
        <v>7615</v>
      </c>
    </row>
    <row r="1852" spans="2:22" outlineLevel="1">
      <c r="B1852" s="612" t="s">
        <v>1380</v>
      </c>
      <c r="C1852" s="612" t="s">
        <v>1429</v>
      </c>
      <c r="D1852" s="612" t="s">
        <v>2340</v>
      </c>
      <c r="E1852" s="612" t="s">
        <v>2394</v>
      </c>
      <c r="F1852" s="612" t="s">
        <v>1653</v>
      </c>
      <c r="G1852" s="612" t="s">
        <v>1390</v>
      </c>
      <c r="H1852" s="639" t="s">
        <v>1452</v>
      </c>
      <c r="I1852" s="612"/>
      <c r="J1852" s="627" t="s">
        <v>1191</v>
      </c>
      <c r="K1852" s="628" t="s">
        <v>2403</v>
      </c>
      <c r="L1852" s="629" t="s">
        <v>5147</v>
      </c>
      <c r="M1852" s="630" t="s">
        <v>1454</v>
      </c>
      <c r="N1852" s="670"/>
      <c r="O1852" s="629"/>
      <c r="P1852" s="629"/>
      <c r="Q1852" s="629"/>
      <c r="R1852" s="631"/>
      <c r="S1852" s="632" t="s">
        <v>7341</v>
      </c>
      <c r="T1852" s="633" t="s">
        <v>1191</v>
      </c>
      <c r="U1852" s="977" t="s">
        <v>1821</v>
      </c>
      <c r="V1852" s="634" t="s">
        <v>7616</v>
      </c>
    </row>
    <row r="1853" spans="2:22" outlineLevel="1">
      <c r="B1853" s="612" t="s">
        <v>1380</v>
      </c>
      <c r="C1853" s="612" t="s">
        <v>1429</v>
      </c>
      <c r="D1853" s="612" t="s">
        <v>2340</v>
      </c>
      <c r="E1853" s="612" t="s">
        <v>2394</v>
      </c>
      <c r="F1853" s="612" t="s">
        <v>1653</v>
      </c>
      <c r="G1853" s="612" t="s">
        <v>1657</v>
      </c>
      <c r="H1853" s="612"/>
      <c r="I1853" s="612"/>
      <c r="J1853" s="627" t="s">
        <v>1191</v>
      </c>
      <c r="K1853" s="628" t="s">
        <v>2404</v>
      </c>
      <c r="L1853" s="629" t="s">
        <v>4805</v>
      </c>
      <c r="M1853" s="630"/>
      <c r="N1853" s="670"/>
      <c r="O1853" s="629"/>
      <c r="P1853" s="629"/>
      <c r="Q1853" s="629"/>
      <c r="R1853" s="631"/>
      <c r="S1853" s="632" t="s">
        <v>7342</v>
      </c>
      <c r="T1853" s="633" t="s">
        <v>1191</v>
      </c>
      <c r="U1853" s="977" t="s">
        <v>1821</v>
      </c>
      <c r="V1853" s="634" t="s">
        <v>7612</v>
      </c>
    </row>
    <row r="1854" spans="2:22" outlineLevel="1">
      <c r="B1854" s="612" t="s">
        <v>1380</v>
      </c>
      <c r="C1854" s="612" t="s">
        <v>1429</v>
      </c>
      <c r="D1854" s="612" t="s">
        <v>2340</v>
      </c>
      <c r="E1854" s="612" t="s">
        <v>2394</v>
      </c>
      <c r="F1854" s="612" t="s">
        <v>1653</v>
      </c>
      <c r="G1854" s="612" t="s">
        <v>1677</v>
      </c>
      <c r="H1854" s="612"/>
      <c r="I1854" s="612"/>
      <c r="J1854" s="627" t="s">
        <v>1191</v>
      </c>
      <c r="K1854" s="628" t="s">
        <v>2405</v>
      </c>
      <c r="L1854" s="629" t="s">
        <v>4806</v>
      </c>
      <c r="M1854" s="630" t="s">
        <v>1382</v>
      </c>
      <c r="N1854" s="670"/>
      <c r="O1854" s="629"/>
      <c r="P1854" s="629"/>
      <c r="Q1854" s="629"/>
      <c r="R1854" s="631"/>
      <c r="S1854" s="632" t="s">
        <v>1821</v>
      </c>
      <c r="T1854" s="633" t="s">
        <v>1821</v>
      </c>
      <c r="U1854" s="977" t="s">
        <v>1821</v>
      </c>
      <c r="V1854" s="634" t="s">
        <v>1821</v>
      </c>
    </row>
    <row r="1855" spans="2:22" outlineLevel="1">
      <c r="B1855" s="612" t="s">
        <v>1380</v>
      </c>
      <c r="C1855" s="612" t="s">
        <v>1429</v>
      </c>
      <c r="D1855" s="612" t="s">
        <v>2340</v>
      </c>
      <c r="E1855" s="612" t="s">
        <v>2394</v>
      </c>
      <c r="F1855" s="612" t="s">
        <v>1653</v>
      </c>
      <c r="G1855" s="612" t="s">
        <v>1677</v>
      </c>
      <c r="H1855" s="612" t="s">
        <v>1679</v>
      </c>
      <c r="I1855" s="612"/>
      <c r="J1855" s="627" t="s">
        <v>1191</v>
      </c>
      <c r="K1855" s="628" t="s">
        <v>2406</v>
      </c>
      <c r="L1855" s="629" t="s">
        <v>4807</v>
      </c>
      <c r="M1855" s="630"/>
      <c r="N1855" s="670"/>
      <c r="O1855" s="629"/>
      <c r="P1855" s="629"/>
      <c r="Q1855" s="629"/>
      <c r="R1855" s="631"/>
      <c r="S1855" s="632" t="s">
        <v>1821</v>
      </c>
      <c r="T1855" s="633" t="s">
        <v>1821</v>
      </c>
      <c r="U1855" s="977" t="s">
        <v>1821</v>
      </c>
      <c r="V1855" s="634" t="s">
        <v>1821</v>
      </c>
    </row>
    <row r="1856" spans="2:22" outlineLevel="1">
      <c r="B1856" s="612" t="s">
        <v>1380</v>
      </c>
      <c r="C1856" s="612" t="s">
        <v>1429</v>
      </c>
      <c r="D1856" s="612" t="s">
        <v>2340</v>
      </c>
      <c r="E1856" s="612" t="s">
        <v>2394</v>
      </c>
      <c r="F1856" s="612" t="s">
        <v>1653</v>
      </c>
      <c r="G1856" s="612" t="s">
        <v>1677</v>
      </c>
      <c r="H1856" s="612" t="s">
        <v>1681</v>
      </c>
      <c r="I1856" s="612"/>
      <c r="J1856" s="627" t="s">
        <v>1191</v>
      </c>
      <c r="K1856" s="628" t="s">
        <v>2407</v>
      </c>
      <c r="L1856" s="629" t="s">
        <v>4808</v>
      </c>
      <c r="M1856" s="630"/>
      <c r="N1856" s="670"/>
      <c r="O1856" s="629"/>
      <c r="P1856" s="629"/>
      <c r="Q1856" s="629"/>
      <c r="R1856" s="631"/>
      <c r="S1856" s="632" t="s">
        <v>1821</v>
      </c>
      <c r="T1856" s="633" t="s">
        <v>1821</v>
      </c>
      <c r="U1856" s="977" t="s">
        <v>1821</v>
      </c>
      <c r="V1856" s="634" t="s">
        <v>1821</v>
      </c>
    </row>
    <row r="1857" spans="2:22" outlineLevel="1">
      <c r="B1857" s="612" t="s">
        <v>1380</v>
      </c>
      <c r="C1857" s="612" t="s">
        <v>1429</v>
      </c>
      <c r="D1857" s="612" t="s">
        <v>2340</v>
      </c>
      <c r="E1857" s="612" t="s">
        <v>2394</v>
      </c>
      <c r="F1857" s="612" t="s">
        <v>1653</v>
      </c>
      <c r="G1857" s="612" t="s">
        <v>1677</v>
      </c>
      <c r="H1857" s="612" t="s">
        <v>1683</v>
      </c>
      <c r="I1857" s="612"/>
      <c r="J1857" s="627" t="s">
        <v>1191</v>
      </c>
      <c r="K1857" s="628" t="s">
        <v>2408</v>
      </c>
      <c r="L1857" s="629" t="s">
        <v>4809</v>
      </c>
      <c r="M1857" s="630"/>
      <c r="N1857" s="670"/>
      <c r="O1857" s="629"/>
      <c r="P1857" s="629"/>
      <c r="Q1857" s="629"/>
      <c r="R1857" s="631"/>
      <c r="S1857" s="632" t="s">
        <v>1821</v>
      </c>
      <c r="T1857" s="633" t="s">
        <v>1821</v>
      </c>
      <c r="U1857" s="977" t="s">
        <v>1821</v>
      </c>
      <c r="V1857" s="634" t="s">
        <v>1821</v>
      </c>
    </row>
    <row r="1858" spans="2:22" outlineLevel="1">
      <c r="B1858" s="612" t="s">
        <v>1380</v>
      </c>
      <c r="C1858" s="612" t="s">
        <v>1429</v>
      </c>
      <c r="D1858" s="612" t="s">
        <v>2340</v>
      </c>
      <c r="E1858" s="612" t="s">
        <v>2394</v>
      </c>
      <c r="F1858" s="612" t="s">
        <v>1653</v>
      </c>
      <c r="G1858" s="612" t="s">
        <v>1677</v>
      </c>
      <c r="H1858" s="612" t="s">
        <v>1685</v>
      </c>
      <c r="I1858" s="612"/>
      <c r="J1858" s="627" t="s">
        <v>1191</v>
      </c>
      <c r="K1858" s="628" t="s">
        <v>2409</v>
      </c>
      <c r="L1858" s="629" t="s">
        <v>4810</v>
      </c>
      <c r="M1858" s="630"/>
      <c r="N1858" s="670"/>
      <c r="O1858" s="629"/>
      <c r="P1858" s="629"/>
      <c r="Q1858" s="629"/>
      <c r="R1858" s="631"/>
      <c r="S1858" s="632" t="s">
        <v>1821</v>
      </c>
      <c r="T1858" s="633" t="s">
        <v>1821</v>
      </c>
      <c r="U1858" s="977" t="s">
        <v>1821</v>
      </c>
      <c r="V1858" s="634" t="s">
        <v>1821</v>
      </c>
    </row>
    <row r="1859" spans="2:22" outlineLevel="1">
      <c r="B1859" s="612" t="s">
        <v>1380</v>
      </c>
      <c r="C1859" s="612" t="s">
        <v>1429</v>
      </c>
      <c r="D1859" s="612" t="s">
        <v>2340</v>
      </c>
      <c r="E1859" s="612" t="s">
        <v>2394</v>
      </c>
      <c r="F1859" s="612" t="s">
        <v>1653</v>
      </c>
      <c r="G1859" s="612" t="s">
        <v>1677</v>
      </c>
      <c r="H1859" s="612" t="s">
        <v>1687</v>
      </c>
      <c r="I1859" s="612"/>
      <c r="J1859" s="627" t="s">
        <v>1191</v>
      </c>
      <c r="K1859" s="628" t="s">
        <v>2410</v>
      </c>
      <c r="L1859" s="629" t="s">
        <v>4811</v>
      </c>
      <c r="M1859" s="630"/>
      <c r="N1859" s="670"/>
      <c r="O1859" s="629"/>
      <c r="P1859" s="629"/>
      <c r="Q1859" s="629"/>
      <c r="R1859" s="631"/>
      <c r="S1859" s="632" t="s">
        <v>1821</v>
      </c>
      <c r="T1859" s="633" t="s">
        <v>1821</v>
      </c>
      <c r="U1859" s="977" t="s">
        <v>1821</v>
      </c>
      <c r="V1859" s="634" t="s">
        <v>1821</v>
      </c>
    </row>
    <row r="1860" spans="2:22" outlineLevel="1">
      <c r="B1860" s="612" t="s">
        <v>1380</v>
      </c>
      <c r="C1860" s="612" t="s">
        <v>1429</v>
      </c>
      <c r="D1860" s="612" t="s">
        <v>2340</v>
      </c>
      <c r="E1860" s="612" t="s">
        <v>2394</v>
      </c>
      <c r="F1860" s="612" t="s">
        <v>1653</v>
      </c>
      <c r="G1860" s="612" t="s">
        <v>1677</v>
      </c>
      <c r="H1860" s="612" t="s">
        <v>1689</v>
      </c>
      <c r="I1860" s="612"/>
      <c r="J1860" s="627" t="s">
        <v>1176</v>
      </c>
      <c r="K1860" s="628" t="s">
        <v>2411</v>
      </c>
      <c r="L1860" s="629" t="s">
        <v>4812</v>
      </c>
      <c r="M1860" s="630" t="s">
        <v>1515</v>
      </c>
      <c r="N1860" s="670"/>
      <c r="O1860" s="629"/>
      <c r="P1860" s="629"/>
      <c r="Q1860" s="629"/>
      <c r="R1860" s="631"/>
      <c r="S1860" s="632" t="s">
        <v>1821</v>
      </c>
      <c r="T1860" s="633" t="s">
        <v>1821</v>
      </c>
      <c r="U1860" s="977" t="s">
        <v>1821</v>
      </c>
      <c r="V1860" s="634" t="s">
        <v>1821</v>
      </c>
    </row>
    <row r="1861" spans="2:22" outlineLevel="1">
      <c r="B1861" s="612" t="s">
        <v>1380</v>
      </c>
      <c r="C1861" s="612" t="s">
        <v>1429</v>
      </c>
      <c r="D1861" s="612" t="s">
        <v>2340</v>
      </c>
      <c r="E1861" s="612" t="s">
        <v>2394</v>
      </c>
      <c r="F1861" s="612" t="s">
        <v>1653</v>
      </c>
      <c r="G1861" s="612" t="s">
        <v>1677</v>
      </c>
      <c r="H1861" s="612" t="s">
        <v>1691</v>
      </c>
      <c r="I1861" s="612"/>
      <c r="J1861" s="627" t="s">
        <v>1191</v>
      </c>
      <c r="K1861" s="628" t="s">
        <v>2412</v>
      </c>
      <c r="L1861" s="629" t="s">
        <v>4813</v>
      </c>
      <c r="M1861" s="630"/>
      <c r="N1861" s="670"/>
      <c r="O1861" s="629"/>
      <c r="P1861" s="629"/>
      <c r="Q1861" s="629"/>
      <c r="R1861" s="631"/>
      <c r="S1861" s="632" t="s">
        <v>1821</v>
      </c>
      <c r="T1861" s="633" t="s">
        <v>1821</v>
      </c>
      <c r="U1861" s="977" t="s">
        <v>1821</v>
      </c>
      <c r="V1861" s="634" t="s">
        <v>1821</v>
      </c>
    </row>
    <row r="1862" spans="2:22" outlineLevel="1">
      <c r="B1862" s="612" t="s">
        <v>1380</v>
      </c>
      <c r="C1862" s="612" t="s">
        <v>1429</v>
      </c>
      <c r="D1862" s="612" t="s">
        <v>2340</v>
      </c>
      <c r="E1862" s="612" t="s">
        <v>2394</v>
      </c>
      <c r="F1862" s="612" t="s">
        <v>1659</v>
      </c>
      <c r="G1862" s="612"/>
      <c r="H1862" s="612"/>
      <c r="I1862" s="612"/>
      <c r="J1862" s="627" t="s">
        <v>1195</v>
      </c>
      <c r="K1862" s="628" t="s">
        <v>2413</v>
      </c>
      <c r="L1862" s="629" t="s">
        <v>4814</v>
      </c>
      <c r="M1862" s="630" t="s">
        <v>1382</v>
      </c>
      <c r="N1862" s="670"/>
      <c r="O1862" s="629"/>
      <c r="P1862" s="629"/>
      <c r="Q1862" s="629"/>
      <c r="R1862" s="631"/>
      <c r="S1862" s="632" t="s">
        <v>7343</v>
      </c>
      <c r="T1862" s="633" t="s">
        <v>1195</v>
      </c>
      <c r="U1862" s="977" t="s">
        <v>1821</v>
      </c>
      <c r="V1862" s="634" t="s">
        <v>7543</v>
      </c>
    </row>
    <row r="1863" spans="2:22" outlineLevel="1">
      <c r="B1863" s="612" t="s">
        <v>1380</v>
      </c>
      <c r="C1863" s="612" t="s">
        <v>1429</v>
      </c>
      <c r="D1863" s="612" t="s">
        <v>2340</v>
      </c>
      <c r="E1863" s="612" t="s">
        <v>2394</v>
      </c>
      <c r="F1863" s="612" t="s">
        <v>1659</v>
      </c>
      <c r="G1863" s="612" t="s">
        <v>1661</v>
      </c>
      <c r="H1863" s="612"/>
      <c r="I1863" s="612"/>
      <c r="J1863" s="627" t="s">
        <v>1191</v>
      </c>
      <c r="K1863" s="628" t="s">
        <v>2414</v>
      </c>
      <c r="L1863" s="629" t="s">
        <v>4815</v>
      </c>
      <c r="M1863" s="630"/>
      <c r="N1863" s="670"/>
      <c r="O1863" s="629"/>
      <c r="P1863" s="629"/>
      <c r="Q1863" s="629"/>
      <c r="R1863" s="631"/>
      <c r="S1863" s="632" t="s">
        <v>7344</v>
      </c>
      <c r="T1863" s="633" t="s">
        <v>1191</v>
      </c>
      <c r="U1863" s="977" t="s">
        <v>1821</v>
      </c>
      <c r="V1863" s="634" t="s">
        <v>7544</v>
      </c>
    </row>
    <row r="1864" spans="2:22" outlineLevel="1">
      <c r="B1864" s="612" t="s">
        <v>1380</v>
      </c>
      <c r="C1864" s="612" t="s">
        <v>1429</v>
      </c>
      <c r="D1864" s="612" t="s">
        <v>2340</v>
      </c>
      <c r="E1864" s="612" t="s">
        <v>2394</v>
      </c>
      <c r="F1864" s="612" t="s">
        <v>1659</v>
      </c>
      <c r="G1864" s="612" t="s">
        <v>1663</v>
      </c>
      <c r="H1864" s="612"/>
      <c r="I1864" s="612"/>
      <c r="J1864" s="627" t="s">
        <v>1191</v>
      </c>
      <c r="K1864" s="628" t="s">
        <v>2415</v>
      </c>
      <c r="L1864" s="629" t="s">
        <v>4816</v>
      </c>
      <c r="M1864" s="630"/>
      <c r="N1864" s="670"/>
      <c r="O1864" s="629"/>
      <c r="P1864" s="629"/>
      <c r="Q1864" s="629"/>
      <c r="R1864" s="631"/>
      <c r="S1864" s="632" t="s">
        <v>41</v>
      </c>
      <c r="T1864" s="633" t="s">
        <v>1191</v>
      </c>
      <c r="U1864" s="977" t="s">
        <v>1821</v>
      </c>
      <c r="V1864" s="634" t="s">
        <v>1821</v>
      </c>
    </row>
    <row r="1865" spans="2:22" outlineLevel="1">
      <c r="B1865" s="612" t="s">
        <v>1380</v>
      </c>
      <c r="C1865" s="612" t="s">
        <v>1429</v>
      </c>
      <c r="D1865" s="612" t="s">
        <v>2340</v>
      </c>
      <c r="E1865" s="612" t="s">
        <v>2394</v>
      </c>
      <c r="F1865" s="612" t="s">
        <v>1659</v>
      </c>
      <c r="G1865" s="612" t="s">
        <v>1398</v>
      </c>
      <c r="H1865" s="612"/>
      <c r="I1865" s="612"/>
      <c r="J1865" s="627" t="s">
        <v>1191</v>
      </c>
      <c r="K1865" s="628" t="s">
        <v>2416</v>
      </c>
      <c r="L1865" s="629" t="s">
        <v>4817</v>
      </c>
      <c r="M1865" s="630" t="s">
        <v>1666</v>
      </c>
      <c r="N1865" s="670"/>
      <c r="O1865" s="629"/>
      <c r="P1865" s="629"/>
      <c r="Q1865" s="629"/>
      <c r="R1865" s="631"/>
      <c r="S1865" s="632" t="s">
        <v>1821</v>
      </c>
      <c r="T1865" s="633" t="s">
        <v>1821</v>
      </c>
      <c r="U1865" s="977" t="s">
        <v>1821</v>
      </c>
      <c r="V1865" s="634" t="s">
        <v>1821</v>
      </c>
    </row>
    <row r="1866" spans="2:22" outlineLevel="1">
      <c r="B1866" s="612" t="s">
        <v>1380</v>
      </c>
      <c r="C1866" s="612" t="s">
        <v>1429</v>
      </c>
      <c r="D1866" s="612" t="s">
        <v>2340</v>
      </c>
      <c r="E1866" s="612" t="s">
        <v>2394</v>
      </c>
      <c r="F1866" s="612" t="s">
        <v>1659</v>
      </c>
      <c r="G1866" s="612" t="s">
        <v>1667</v>
      </c>
      <c r="H1866" s="612"/>
      <c r="I1866" s="612"/>
      <c r="J1866" s="627" t="s">
        <v>1191</v>
      </c>
      <c r="K1866" s="628" t="s">
        <v>2417</v>
      </c>
      <c r="L1866" s="629" t="s">
        <v>4821</v>
      </c>
      <c r="M1866" s="630" t="s">
        <v>1382</v>
      </c>
      <c r="N1866" s="670"/>
      <c r="O1866" s="629"/>
      <c r="P1866" s="629"/>
      <c r="Q1866" s="629"/>
      <c r="R1866" s="631"/>
      <c r="S1866" s="632" t="s">
        <v>41</v>
      </c>
      <c r="T1866" s="633" t="s">
        <v>1191</v>
      </c>
      <c r="U1866" s="977" t="s">
        <v>1821</v>
      </c>
      <c r="V1866" s="634" t="s">
        <v>1821</v>
      </c>
    </row>
    <row r="1867" spans="2:22" outlineLevel="1">
      <c r="B1867" s="612" t="s">
        <v>1380</v>
      </c>
      <c r="C1867" s="612" t="s">
        <v>1429</v>
      </c>
      <c r="D1867" s="612" t="s">
        <v>2340</v>
      </c>
      <c r="E1867" s="612" t="s">
        <v>2394</v>
      </c>
      <c r="F1867" s="612" t="s">
        <v>1659</v>
      </c>
      <c r="G1867" s="612" t="s">
        <v>1667</v>
      </c>
      <c r="H1867" s="612" t="s">
        <v>1669</v>
      </c>
      <c r="I1867" s="612"/>
      <c r="J1867" s="627" t="s">
        <v>1176</v>
      </c>
      <c r="K1867" s="628" t="s">
        <v>2418</v>
      </c>
      <c r="L1867" s="629" t="s">
        <v>4818</v>
      </c>
      <c r="M1867" s="630"/>
      <c r="N1867" s="670"/>
      <c r="O1867" s="629"/>
      <c r="P1867" s="629"/>
      <c r="Q1867" s="629"/>
      <c r="R1867" s="631"/>
      <c r="S1867" s="632" t="s">
        <v>7345</v>
      </c>
      <c r="T1867" s="633" t="s">
        <v>1176</v>
      </c>
      <c r="U1867" s="977" t="s">
        <v>1821</v>
      </c>
      <c r="V1867" s="634" t="s">
        <v>7545</v>
      </c>
    </row>
    <row r="1868" spans="2:22" outlineLevel="1">
      <c r="B1868" s="612" t="s">
        <v>1380</v>
      </c>
      <c r="C1868" s="612" t="s">
        <v>1429</v>
      </c>
      <c r="D1868" s="612" t="s">
        <v>2340</v>
      </c>
      <c r="E1868" s="612" t="s">
        <v>2394</v>
      </c>
      <c r="F1868" s="612" t="s">
        <v>1659</v>
      </c>
      <c r="G1868" s="612" t="s">
        <v>1671</v>
      </c>
      <c r="H1868" s="612"/>
      <c r="I1868" s="612"/>
      <c r="J1868" s="627" t="s">
        <v>1191</v>
      </c>
      <c r="K1868" s="628" t="s">
        <v>2419</v>
      </c>
      <c r="L1868" s="629" t="s">
        <v>4822</v>
      </c>
      <c r="M1868" s="630" t="s">
        <v>1382</v>
      </c>
      <c r="N1868" s="670"/>
      <c r="O1868" s="629"/>
      <c r="P1868" s="629"/>
      <c r="Q1868" s="629"/>
      <c r="R1868" s="631"/>
      <c r="S1868" s="632" t="s">
        <v>1821</v>
      </c>
      <c r="T1868" s="633" t="s">
        <v>1821</v>
      </c>
      <c r="U1868" s="977" t="s">
        <v>1821</v>
      </c>
      <c r="V1868" s="634" t="s">
        <v>1821</v>
      </c>
    </row>
    <row r="1869" spans="2:22" outlineLevel="1">
      <c r="B1869" s="612" t="s">
        <v>1380</v>
      </c>
      <c r="C1869" s="612" t="s">
        <v>1429</v>
      </c>
      <c r="D1869" s="612" t="s">
        <v>2340</v>
      </c>
      <c r="E1869" s="612" t="s">
        <v>2394</v>
      </c>
      <c r="F1869" s="612" t="s">
        <v>1659</v>
      </c>
      <c r="G1869" s="612" t="s">
        <v>1671</v>
      </c>
      <c r="H1869" s="612" t="s">
        <v>1669</v>
      </c>
      <c r="I1869" s="612"/>
      <c r="J1869" s="627" t="s">
        <v>1176</v>
      </c>
      <c r="K1869" s="628" t="s">
        <v>2420</v>
      </c>
      <c r="L1869" s="629" t="s">
        <v>4819</v>
      </c>
      <c r="M1869" s="630"/>
      <c r="N1869" s="670"/>
      <c r="O1869" s="629"/>
      <c r="P1869" s="629"/>
      <c r="Q1869" s="629"/>
      <c r="R1869" s="631"/>
      <c r="S1869" s="632" t="s">
        <v>1821</v>
      </c>
      <c r="T1869" s="633" t="s">
        <v>1821</v>
      </c>
      <c r="U1869" s="977" t="s">
        <v>1821</v>
      </c>
      <c r="V1869" s="634" t="s">
        <v>1821</v>
      </c>
    </row>
    <row r="1870" spans="2:22" outlineLevel="1">
      <c r="B1870" s="612" t="s">
        <v>1380</v>
      </c>
      <c r="C1870" s="612" t="s">
        <v>1429</v>
      </c>
      <c r="D1870" s="612" t="s">
        <v>2340</v>
      </c>
      <c r="E1870" s="612" t="s">
        <v>2394</v>
      </c>
      <c r="F1870" s="612" t="s">
        <v>1659</v>
      </c>
      <c r="G1870" s="612" t="s">
        <v>1674</v>
      </c>
      <c r="H1870" s="612"/>
      <c r="I1870" s="612"/>
      <c r="J1870" s="627" t="s">
        <v>1191</v>
      </c>
      <c r="K1870" s="628" t="s">
        <v>2421</v>
      </c>
      <c r="L1870" s="629" t="s">
        <v>4823</v>
      </c>
      <c r="M1870" s="630" t="s">
        <v>1382</v>
      </c>
      <c r="N1870" s="670"/>
      <c r="O1870" s="629"/>
      <c r="P1870" s="629"/>
      <c r="Q1870" s="629"/>
      <c r="R1870" s="631"/>
      <c r="S1870" s="632" t="s">
        <v>41</v>
      </c>
      <c r="T1870" s="633" t="s">
        <v>1191</v>
      </c>
      <c r="U1870" s="977" t="s">
        <v>1821</v>
      </c>
      <c r="V1870" s="634" t="s">
        <v>1821</v>
      </c>
    </row>
    <row r="1871" spans="2:22" outlineLevel="1">
      <c r="B1871" s="612" t="s">
        <v>1380</v>
      </c>
      <c r="C1871" s="612" t="s">
        <v>1429</v>
      </c>
      <c r="D1871" s="612" t="s">
        <v>2340</v>
      </c>
      <c r="E1871" s="612" t="s">
        <v>2394</v>
      </c>
      <c r="F1871" s="612" t="s">
        <v>1659</v>
      </c>
      <c r="G1871" s="612" t="s">
        <v>1674</v>
      </c>
      <c r="H1871" s="612" t="s">
        <v>1564</v>
      </c>
      <c r="I1871" s="612"/>
      <c r="J1871" s="627" t="s">
        <v>1176</v>
      </c>
      <c r="K1871" s="628" t="s">
        <v>2422</v>
      </c>
      <c r="L1871" s="629" t="s">
        <v>4820</v>
      </c>
      <c r="M1871" s="630"/>
      <c r="N1871" s="670"/>
      <c r="O1871" s="629"/>
      <c r="P1871" s="629"/>
      <c r="Q1871" s="629"/>
      <c r="R1871" s="631"/>
      <c r="S1871" s="632" t="s">
        <v>7346</v>
      </c>
      <c r="T1871" s="633" t="s">
        <v>1176</v>
      </c>
      <c r="U1871" s="977" t="s">
        <v>1821</v>
      </c>
      <c r="V1871" s="634" t="s">
        <v>7546</v>
      </c>
    </row>
    <row r="1872" spans="2:22" outlineLevel="1">
      <c r="B1872" s="612" t="s">
        <v>1380</v>
      </c>
      <c r="C1872" s="612" t="s">
        <v>1429</v>
      </c>
      <c r="D1872" s="612" t="s">
        <v>2340</v>
      </c>
      <c r="E1872" s="612" t="s">
        <v>2394</v>
      </c>
      <c r="F1872" s="612" t="s">
        <v>1677</v>
      </c>
      <c r="G1872" s="612"/>
      <c r="H1872" s="612"/>
      <c r="I1872" s="612"/>
      <c r="J1872" s="627" t="s">
        <v>1191</v>
      </c>
      <c r="K1872" s="628" t="s">
        <v>2423</v>
      </c>
      <c r="L1872" s="629" t="s">
        <v>4824</v>
      </c>
      <c r="M1872" s="630" t="s">
        <v>1382</v>
      </c>
      <c r="N1872" s="670"/>
      <c r="O1872" s="629"/>
      <c r="P1872" s="629"/>
      <c r="Q1872" s="629"/>
      <c r="R1872" s="631"/>
      <c r="S1872" s="632" t="s">
        <v>7347</v>
      </c>
      <c r="T1872" s="633" t="s">
        <v>1191</v>
      </c>
      <c r="U1872" s="977" t="s">
        <v>1821</v>
      </c>
      <c r="V1872" s="634" t="s">
        <v>7535</v>
      </c>
    </row>
    <row r="1873" spans="2:22" outlineLevel="1">
      <c r="B1873" s="612" t="s">
        <v>1380</v>
      </c>
      <c r="C1873" s="612" t="s">
        <v>1429</v>
      </c>
      <c r="D1873" s="612" t="s">
        <v>2340</v>
      </c>
      <c r="E1873" s="612" t="s">
        <v>2394</v>
      </c>
      <c r="F1873" s="612" t="s">
        <v>1677</v>
      </c>
      <c r="G1873" s="612" t="s">
        <v>1679</v>
      </c>
      <c r="H1873" s="612"/>
      <c r="I1873" s="612"/>
      <c r="J1873" s="627" t="s">
        <v>1191</v>
      </c>
      <c r="K1873" s="628" t="s">
        <v>2424</v>
      </c>
      <c r="L1873" s="629" t="s">
        <v>4825</v>
      </c>
      <c r="M1873" s="630"/>
      <c r="N1873" s="670"/>
      <c r="O1873" s="629"/>
      <c r="P1873" s="629"/>
      <c r="Q1873" s="629"/>
      <c r="R1873" s="631"/>
      <c r="S1873" s="632" t="s">
        <v>7348</v>
      </c>
      <c r="T1873" s="633" t="s">
        <v>1191</v>
      </c>
      <c r="U1873" s="977" t="s">
        <v>1821</v>
      </c>
      <c r="V1873" s="634" t="s">
        <v>7540</v>
      </c>
    </row>
    <row r="1874" spans="2:22" outlineLevel="1">
      <c r="B1874" s="612" t="s">
        <v>1380</v>
      </c>
      <c r="C1874" s="612" t="s">
        <v>1429</v>
      </c>
      <c r="D1874" s="612" t="s">
        <v>2340</v>
      </c>
      <c r="E1874" s="612" t="s">
        <v>2394</v>
      </c>
      <c r="F1874" s="612" t="s">
        <v>1677</v>
      </c>
      <c r="G1874" s="612" t="s">
        <v>1681</v>
      </c>
      <c r="H1874" s="612"/>
      <c r="I1874" s="612"/>
      <c r="J1874" s="627" t="s">
        <v>1191</v>
      </c>
      <c r="K1874" s="628" t="s">
        <v>2425</v>
      </c>
      <c r="L1874" s="629" t="s">
        <v>4826</v>
      </c>
      <c r="M1874" s="630"/>
      <c r="N1874" s="670"/>
      <c r="O1874" s="629"/>
      <c r="P1874" s="629"/>
      <c r="Q1874" s="629"/>
      <c r="R1874" s="631"/>
      <c r="S1874" s="632" t="s">
        <v>7349</v>
      </c>
      <c r="T1874" s="633" t="s">
        <v>1191</v>
      </c>
      <c r="U1874" s="977" t="s">
        <v>1821</v>
      </c>
      <c r="V1874" s="634" t="s">
        <v>7536</v>
      </c>
    </row>
    <row r="1875" spans="2:22" outlineLevel="1">
      <c r="B1875" s="612" t="s">
        <v>1380</v>
      </c>
      <c r="C1875" s="612" t="s">
        <v>1429</v>
      </c>
      <c r="D1875" s="612" t="s">
        <v>2340</v>
      </c>
      <c r="E1875" s="612" t="s">
        <v>2394</v>
      </c>
      <c r="F1875" s="612" t="s">
        <v>1677</v>
      </c>
      <c r="G1875" s="612" t="s">
        <v>1683</v>
      </c>
      <c r="H1875" s="612"/>
      <c r="I1875" s="612"/>
      <c r="J1875" s="627" t="s">
        <v>1191</v>
      </c>
      <c r="K1875" s="628" t="s">
        <v>2426</v>
      </c>
      <c r="L1875" s="629" t="s">
        <v>4827</v>
      </c>
      <c r="M1875" s="630"/>
      <c r="N1875" s="670"/>
      <c r="O1875" s="629"/>
      <c r="P1875" s="629"/>
      <c r="Q1875" s="629"/>
      <c r="R1875" s="631"/>
      <c r="S1875" s="632" t="s">
        <v>7350</v>
      </c>
      <c r="T1875" s="633" t="s">
        <v>1191</v>
      </c>
      <c r="U1875" s="977" t="s">
        <v>1821</v>
      </c>
      <c r="V1875" s="634" t="s">
        <v>7537</v>
      </c>
    </row>
    <row r="1876" spans="2:22" outlineLevel="1">
      <c r="B1876" s="612" t="s">
        <v>1380</v>
      </c>
      <c r="C1876" s="612" t="s">
        <v>1429</v>
      </c>
      <c r="D1876" s="612" t="s">
        <v>2340</v>
      </c>
      <c r="E1876" s="612" t="s">
        <v>2394</v>
      </c>
      <c r="F1876" s="612" t="s">
        <v>1677</v>
      </c>
      <c r="G1876" s="612" t="s">
        <v>1685</v>
      </c>
      <c r="H1876" s="612"/>
      <c r="I1876" s="612"/>
      <c r="J1876" s="627" t="s">
        <v>1191</v>
      </c>
      <c r="K1876" s="628" t="s">
        <v>2427</v>
      </c>
      <c r="L1876" s="629" t="s">
        <v>4828</v>
      </c>
      <c r="M1876" s="630"/>
      <c r="N1876" s="670"/>
      <c r="O1876" s="629"/>
      <c r="P1876" s="629"/>
      <c r="Q1876" s="629"/>
      <c r="R1876" s="631"/>
      <c r="S1876" s="632" t="s">
        <v>7351</v>
      </c>
      <c r="T1876" s="633" t="s">
        <v>1191</v>
      </c>
      <c r="U1876" s="977" t="s">
        <v>1821</v>
      </c>
      <c r="V1876" s="634" t="s">
        <v>7538</v>
      </c>
    </row>
    <row r="1877" spans="2:22" outlineLevel="1">
      <c r="B1877" s="612" t="s">
        <v>1380</v>
      </c>
      <c r="C1877" s="612" t="s">
        <v>1429</v>
      </c>
      <c r="D1877" s="612" t="s">
        <v>2340</v>
      </c>
      <c r="E1877" s="612" t="s">
        <v>2394</v>
      </c>
      <c r="F1877" s="612" t="s">
        <v>1677</v>
      </c>
      <c r="G1877" s="612" t="s">
        <v>1687</v>
      </c>
      <c r="H1877" s="612"/>
      <c r="I1877" s="612"/>
      <c r="J1877" s="627" t="s">
        <v>1191</v>
      </c>
      <c r="K1877" s="628" t="s">
        <v>2428</v>
      </c>
      <c r="L1877" s="629" t="s">
        <v>4829</v>
      </c>
      <c r="M1877" s="630"/>
      <c r="N1877" s="670"/>
      <c r="O1877" s="629"/>
      <c r="P1877" s="629"/>
      <c r="Q1877" s="629"/>
      <c r="R1877" s="631"/>
      <c r="S1877" s="632" t="s">
        <v>7352</v>
      </c>
      <c r="T1877" s="633" t="s">
        <v>1191</v>
      </c>
      <c r="U1877" s="977" t="s">
        <v>1821</v>
      </c>
      <c r="V1877" s="634" t="s">
        <v>7539</v>
      </c>
    </row>
    <row r="1878" spans="2:22" outlineLevel="1">
      <c r="B1878" s="612" t="s">
        <v>1380</v>
      </c>
      <c r="C1878" s="612" t="s">
        <v>1429</v>
      </c>
      <c r="D1878" s="612" t="s">
        <v>2340</v>
      </c>
      <c r="E1878" s="612" t="s">
        <v>2394</v>
      </c>
      <c r="F1878" s="612" t="s">
        <v>1677</v>
      </c>
      <c r="G1878" s="612" t="s">
        <v>1689</v>
      </c>
      <c r="H1878" s="612"/>
      <c r="I1878" s="612"/>
      <c r="J1878" s="627" t="s">
        <v>1176</v>
      </c>
      <c r="K1878" s="628" t="s">
        <v>2429</v>
      </c>
      <c r="L1878" s="629" t="s">
        <v>4830</v>
      </c>
      <c r="M1878" s="630" t="s">
        <v>1515</v>
      </c>
      <c r="N1878" s="670"/>
      <c r="O1878" s="629"/>
      <c r="P1878" s="629"/>
      <c r="Q1878" s="629"/>
      <c r="R1878" s="631"/>
      <c r="S1878" s="632" t="s">
        <v>7353</v>
      </c>
      <c r="T1878" s="633" t="s">
        <v>1176</v>
      </c>
      <c r="U1878" s="977" t="s">
        <v>1821</v>
      </c>
      <c r="V1878" s="634" t="s">
        <v>7542</v>
      </c>
    </row>
    <row r="1879" spans="2:22" outlineLevel="1">
      <c r="B1879" s="612" t="s">
        <v>1380</v>
      </c>
      <c r="C1879" s="612" t="s">
        <v>1429</v>
      </c>
      <c r="D1879" s="612" t="s">
        <v>2340</v>
      </c>
      <c r="E1879" s="612" t="s">
        <v>2394</v>
      </c>
      <c r="F1879" s="612" t="s">
        <v>1677</v>
      </c>
      <c r="G1879" s="612" t="s">
        <v>1691</v>
      </c>
      <c r="H1879" s="612"/>
      <c r="I1879" s="612"/>
      <c r="J1879" s="627" t="s">
        <v>1191</v>
      </c>
      <c r="K1879" s="628" t="s">
        <v>2430</v>
      </c>
      <c r="L1879" s="629" t="s">
        <v>4831</v>
      </c>
      <c r="M1879" s="630"/>
      <c r="N1879" s="670"/>
      <c r="O1879" s="629"/>
      <c r="P1879" s="629"/>
      <c r="Q1879" s="629"/>
      <c r="R1879" s="631"/>
      <c r="S1879" s="632" t="s">
        <v>7354</v>
      </c>
      <c r="T1879" s="633" t="s">
        <v>1191</v>
      </c>
      <c r="U1879" s="977" t="s">
        <v>1821</v>
      </c>
      <c r="V1879" s="634" t="s">
        <v>7541</v>
      </c>
    </row>
    <row r="1880" spans="2:22" outlineLevel="1">
      <c r="B1880" s="612" t="s">
        <v>1380</v>
      </c>
      <c r="C1880" s="612" t="s">
        <v>1429</v>
      </c>
      <c r="D1880" s="612" t="s">
        <v>2340</v>
      </c>
      <c r="E1880" s="612" t="s">
        <v>2394</v>
      </c>
      <c r="F1880" s="612" t="s">
        <v>1693</v>
      </c>
      <c r="G1880" s="612"/>
      <c r="H1880" s="612"/>
      <c r="I1880" s="612"/>
      <c r="J1880" s="627" t="s">
        <v>1191</v>
      </c>
      <c r="K1880" s="628" t="s">
        <v>2431</v>
      </c>
      <c r="L1880" s="629" t="s">
        <v>4832</v>
      </c>
      <c r="M1880" s="630" t="s">
        <v>1382</v>
      </c>
      <c r="N1880" s="670"/>
      <c r="O1880" s="629"/>
      <c r="P1880" s="629"/>
      <c r="Q1880" s="629"/>
      <c r="R1880" s="631"/>
      <c r="S1880" s="632" t="s">
        <v>41</v>
      </c>
      <c r="T1880" s="633" t="s">
        <v>1191</v>
      </c>
      <c r="U1880" s="977" t="s">
        <v>1821</v>
      </c>
      <c r="V1880" s="634" t="s">
        <v>1821</v>
      </c>
    </row>
    <row r="1881" spans="2:22" outlineLevel="1">
      <c r="B1881" s="612" t="s">
        <v>1380</v>
      </c>
      <c r="C1881" s="612" t="s">
        <v>1429</v>
      </c>
      <c r="D1881" s="612" t="s">
        <v>2340</v>
      </c>
      <c r="E1881" s="612" t="s">
        <v>2394</v>
      </c>
      <c r="F1881" s="612" t="s">
        <v>1693</v>
      </c>
      <c r="G1881" s="612" t="s">
        <v>1564</v>
      </c>
      <c r="H1881" s="612"/>
      <c r="I1881" s="612"/>
      <c r="J1881" s="627" t="s">
        <v>1176</v>
      </c>
      <c r="K1881" s="628" t="s">
        <v>2432</v>
      </c>
      <c r="L1881" s="629" t="s">
        <v>4833</v>
      </c>
      <c r="M1881" s="630"/>
      <c r="N1881" s="670"/>
      <c r="O1881" s="629"/>
      <c r="P1881" s="629"/>
      <c r="Q1881" s="629"/>
      <c r="R1881" s="631"/>
      <c r="S1881" s="632" t="s">
        <v>7355</v>
      </c>
      <c r="T1881" s="633" t="s">
        <v>1176</v>
      </c>
      <c r="U1881" s="977" t="s">
        <v>1821</v>
      </c>
      <c r="V1881" s="634" t="s">
        <v>7619</v>
      </c>
    </row>
    <row r="1882" spans="2:22" outlineLevel="1">
      <c r="B1882" s="612" t="s">
        <v>1380</v>
      </c>
      <c r="C1882" s="612" t="s">
        <v>1429</v>
      </c>
      <c r="D1882" s="612" t="s">
        <v>2340</v>
      </c>
      <c r="E1882" s="612" t="s">
        <v>2394</v>
      </c>
      <c r="F1882" s="612" t="s">
        <v>1693</v>
      </c>
      <c r="G1882" s="612" t="s">
        <v>1564</v>
      </c>
      <c r="H1882" s="639" t="s">
        <v>1452</v>
      </c>
      <c r="I1882" s="612"/>
      <c r="J1882" s="627" t="s">
        <v>1176</v>
      </c>
      <c r="K1882" s="628" t="s">
        <v>2433</v>
      </c>
      <c r="L1882" s="629" t="s">
        <v>4834</v>
      </c>
      <c r="M1882" s="630"/>
      <c r="N1882" s="670"/>
      <c r="O1882" s="629"/>
      <c r="P1882" s="629"/>
      <c r="Q1882" s="629"/>
      <c r="R1882" s="631"/>
      <c r="S1882" s="632" t="s">
        <v>7356</v>
      </c>
      <c r="T1882" s="633" t="s">
        <v>1176</v>
      </c>
      <c r="U1882" s="977" t="s">
        <v>1821</v>
      </c>
      <c r="V1882" s="634" t="s">
        <v>7620</v>
      </c>
    </row>
    <row r="1883" spans="2:22" outlineLevel="1">
      <c r="B1883" s="612" t="s">
        <v>1380</v>
      </c>
      <c r="C1883" s="612" t="s">
        <v>1429</v>
      </c>
      <c r="D1883" s="612" t="s">
        <v>2340</v>
      </c>
      <c r="E1883" s="612" t="s">
        <v>2394</v>
      </c>
      <c r="F1883" s="612" t="s">
        <v>1697</v>
      </c>
      <c r="G1883" s="612"/>
      <c r="H1883" s="612"/>
      <c r="I1883" s="612"/>
      <c r="J1883" s="627" t="s">
        <v>1191</v>
      </c>
      <c r="K1883" s="628" t="s">
        <v>2434</v>
      </c>
      <c r="L1883" s="629" t="s">
        <v>4835</v>
      </c>
      <c r="M1883" s="630" t="s">
        <v>1382</v>
      </c>
      <c r="N1883" s="670"/>
      <c r="O1883" s="629"/>
      <c r="P1883" s="629"/>
      <c r="Q1883" s="629"/>
      <c r="R1883" s="631"/>
      <c r="S1883" s="632" t="s">
        <v>41</v>
      </c>
      <c r="T1883" s="633" t="s">
        <v>1191</v>
      </c>
      <c r="U1883" s="977" t="s">
        <v>1821</v>
      </c>
      <c r="V1883" s="634" t="s">
        <v>1821</v>
      </c>
    </row>
    <row r="1884" spans="2:22" outlineLevel="1">
      <c r="B1884" s="612" t="s">
        <v>1380</v>
      </c>
      <c r="C1884" s="612" t="s">
        <v>1429</v>
      </c>
      <c r="D1884" s="612" t="s">
        <v>2340</v>
      </c>
      <c r="E1884" s="612" t="s">
        <v>2394</v>
      </c>
      <c r="F1884" s="612" t="s">
        <v>1697</v>
      </c>
      <c r="G1884" s="612" t="s">
        <v>1390</v>
      </c>
      <c r="H1884" s="612"/>
      <c r="I1884" s="612"/>
      <c r="J1884" s="627" t="s">
        <v>1176</v>
      </c>
      <c r="K1884" s="628" t="s">
        <v>2435</v>
      </c>
      <c r="L1884" s="629" t="s">
        <v>4836</v>
      </c>
      <c r="M1884" s="630"/>
      <c r="N1884" s="670"/>
      <c r="O1884" s="629"/>
      <c r="P1884" s="629"/>
      <c r="Q1884" s="629"/>
      <c r="R1884" s="631"/>
      <c r="S1884" s="632" t="s">
        <v>7357</v>
      </c>
      <c r="T1884" s="633" t="s">
        <v>1176</v>
      </c>
      <c r="U1884" s="977" t="s">
        <v>1821</v>
      </c>
      <c r="V1884" s="634" t="s">
        <v>7617</v>
      </c>
    </row>
    <row r="1885" spans="2:22" outlineLevel="1">
      <c r="B1885" s="612" t="s">
        <v>1380</v>
      </c>
      <c r="C1885" s="612" t="s">
        <v>1429</v>
      </c>
      <c r="D1885" s="612" t="s">
        <v>2340</v>
      </c>
      <c r="E1885" s="612" t="s">
        <v>2394</v>
      </c>
      <c r="F1885" s="612" t="s">
        <v>1697</v>
      </c>
      <c r="G1885" s="612" t="s">
        <v>1390</v>
      </c>
      <c r="H1885" s="639" t="s">
        <v>1452</v>
      </c>
      <c r="I1885" s="612"/>
      <c r="J1885" s="627" t="s">
        <v>1176</v>
      </c>
      <c r="K1885" s="628" t="s">
        <v>2436</v>
      </c>
      <c r="L1885" s="629" t="s">
        <v>4837</v>
      </c>
      <c r="M1885" s="630" t="s">
        <v>1701</v>
      </c>
      <c r="N1885" s="670"/>
      <c r="O1885" s="629"/>
      <c r="P1885" s="629"/>
      <c r="Q1885" s="629"/>
      <c r="R1885" s="631"/>
      <c r="S1885" s="632" t="s">
        <v>7358</v>
      </c>
      <c r="T1885" s="633" t="s">
        <v>1176</v>
      </c>
      <c r="U1885" s="977" t="s">
        <v>1821</v>
      </c>
      <c r="V1885" s="634" t="s">
        <v>7618</v>
      </c>
    </row>
    <row r="1886" spans="2:22" outlineLevel="1">
      <c r="B1886" s="612" t="s">
        <v>1380</v>
      </c>
      <c r="C1886" s="612" t="s">
        <v>1429</v>
      </c>
      <c r="D1886" s="612" t="s">
        <v>2340</v>
      </c>
      <c r="E1886" s="612" t="s">
        <v>2437</v>
      </c>
      <c r="F1886" s="612"/>
      <c r="G1886" s="612"/>
      <c r="H1886" s="612"/>
      <c r="I1886" s="612"/>
      <c r="J1886" s="627" t="s">
        <v>1191</v>
      </c>
      <c r="K1886" s="628" t="s">
        <v>2438</v>
      </c>
      <c r="L1886" s="629" t="s">
        <v>4838</v>
      </c>
      <c r="M1886" s="630" t="s">
        <v>1382</v>
      </c>
      <c r="N1886" s="1119" t="s">
        <v>5684</v>
      </c>
      <c r="O1886" s="629" t="s">
        <v>1191</v>
      </c>
      <c r="P1886" s="629" t="s">
        <v>41</v>
      </c>
      <c r="Q1886" s="629" t="s">
        <v>1382</v>
      </c>
      <c r="R1886" s="782" t="s">
        <v>7962</v>
      </c>
      <c r="S1886" s="632" t="s">
        <v>2438</v>
      </c>
      <c r="T1886" s="633" t="s">
        <v>1191</v>
      </c>
      <c r="U1886" s="977" t="s">
        <v>1821</v>
      </c>
      <c r="V1886" s="634" t="s">
        <v>7463</v>
      </c>
    </row>
    <row r="1887" spans="2:22" outlineLevel="1">
      <c r="B1887" s="612" t="s">
        <v>1380</v>
      </c>
      <c r="C1887" s="612" t="s">
        <v>1429</v>
      </c>
      <c r="D1887" s="612" t="s">
        <v>2340</v>
      </c>
      <c r="E1887" s="612" t="s">
        <v>2437</v>
      </c>
      <c r="F1887" s="612" t="s">
        <v>1390</v>
      </c>
      <c r="G1887" s="612"/>
      <c r="H1887" s="612"/>
      <c r="I1887" s="612"/>
      <c r="J1887" s="627" t="s">
        <v>1191</v>
      </c>
      <c r="K1887" s="628" t="s">
        <v>2439</v>
      </c>
      <c r="L1887" s="629" t="s">
        <v>4200</v>
      </c>
      <c r="M1887" s="630"/>
      <c r="N1887" s="670"/>
      <c r="O1887" s="629"/>
      <c r="P1887" s="629"/>
      <c r="Q1887" s="629"/>
      <c r="R1887" s="631"/>
      <c r="S1887" s="632" t="s">
        <v>41</v>
      </c>
      <c r="T1887" s="633" t="s">
        <v>1191</v>
      </c>
      <c r="U1887" s="977" t="s">
        <v>1821</v>
      </c>
      <c r="V1887" s="634" t="s">
        <v>1821</v>
      </c>
    </row>
    <row r="1888" spans="2:22" ht="48" outlineLevel="1">
      <c r="B1888" s="612" t="s">
        <v>1380</v>
      </c>
      <c r="C1888" s="612" t="s">
        <v>1429</v>
      </c>
      <c r="D1888" s="612" t="s">
        <v>2340</v>
      </c>
      <c r="E1888" s="612" t="s">
        <v>2437</v>
      </c>
      <c r="F1888" s="612" t="s">
        <v>1450</v>
      </c>
      <c r="G1888" s="612"/>
      <c r="H1888" s="612"/>
      <c r="I1888" s="612"/>
      <c r="J1888" s="627" t="s">
        <v>1195</v>
      </c>
      <c r="K1888" s="628" t="s">
        <v>2440</v>
      </c>
      <c r="L1888" s="629" t="s">
        <v>4201</v>
      </c>
      <c r="M1888" s="630"/>
      <c r="N1888" s="670" t="s">
        <v>3571</v>
      </c>
      <c r="O1888" s="629" t="s">
        <v>1176</v>
      </c>
      <c r="P1888" s="642" t="s">
        <v>2825</v>
      </c>
      <c r="Q1888" s="629" t="s">
        <v>105</v>
      </c>
      <c r="R1888" s="695" t="s">
        <v>8326</v>
      </c>
      <c r="S1888" s="632" t="s">
        <v>2439</v>
      </c>
      <c r="T1888" s="633" t="s">
        <v>1195</v>
      </c>
      <c r="U1888" s="977" t="s">
        <v>1821</v>
      </c>
      <c r="V1888" s="634" t="s">
        <v>7527</v>
      </c>
    </row>
    <row r="1889" spans="2:22" ht="24" outlineLevel="1">
      <c r="B1889" s="612" t="s">
        <v>1380</v>
      </c>
      <c r="C1889" s="612" t="s">
        <v>1429</v>
      </c>
      <c r="D1889" s="612" t="s">
        <v>2340</v>
      </c>
      <c r="E1889" s="612" t="s">
        <v>2437</v>
      </c>
      <c r="F1889" s="612" t="s">
        <v>1450</v>
      </c>
      <c r="G1889" s="639" t="s">
        <v>1452</v>
      </c>
      <c r="H1889" s="612"/>
      <c r="I1889" s="612"/>
      <c r="J1889" s="627" t="s">
        <v>1176</v>
      </c>
      <c r="K1889" s="628" t="s">
        <v>2441</v>
      </c>
      <c r="L1889" s="629" t="s">
        <v>4839</v>
      </c>
      <c r="M1889" s="630" t="s">
        <v>1454</v>
      </c>
      <c r="N1889" s="1120" t="s">
        <v>5352</v>
      </c>
      <c r="O1889" s="629" t="s">
        <v>1176</v>
      </c>
      <c r="P1889" s="642" t="s">
        <v>2826</v>
      </c>
      <c r="Q1889" s="667" t="s">
        <v>5752</v>
      </c>
      <c r="R1889" s="631"/>
      <c r="S1889" s="632" t="s">
        <v>2441</v>
      </c>
      <c r="T1889" s="633" t="s">
        <v>1176</v>
      </c>
      <c r="U1889" s="977" t="s">
        <v>1821</v>
      </c>
      <c r="V1889" s="634" t="s">
        <v>7528</v>
      </c>
    </row>
    <row r="1890" spans="2:22" outlineLevel="1">
      <c r="B1890" s="612" t="s">
        <v>1380</v>
      </c>
      <c r="C1890" s="612" t="s">
        <v>1429</v>
      </c>
      <c r="D1890" s="612" t="s">
        <v>2340</v>
      </c>
      <c r="E1890" s="612" t="s">
        <v>2437</v>
      </c>
      <c r="F1890" s="612" t="s">
        <v>1396</v>
      </c>
      <c r="G1890" s="612"/>
      <c r="H1890" s="612"/>
      <c r="I1890" s="612"/>
      <c r="J1890" s="627" t="s">
        <v>1176</v>
      </c>
      <c r="K1890" s="628" t="s">
        <v>2442</v>
      </c>
      <c r="L1890" s="629" t="s">
        <v>4202</v>
      </c>
      <c r="M1890" s="630"/>
      <c r="N1890" s="670" t="s">
        <v>3734</v>
      </c>
      <c r="O1890" s="629" t="s">
        <v>1176</v>
      </c>
      <c r="P1890" s="642" t="s">
        <v>2828</v>
      </c>
      <c r="Q1890" s="629" t="s">
        <v>105</v>
      </c>
      <c r="R1890" s="641" t="s">
        <v>8556</v>
      </c>
      <c r="S1890" s="632" t="s">
        <v>2442</v>
      </c>
      <c r="T1890" s="633" t="s">
        <v>1176</v>
      </c>
      <c r="U1890" s="977" t="s">
        <v>1821</v>
      </c>
      <c r="V1890" s="634" t="s">
        <v>4202</v>
      </c>
    </row>
    <row r="1891" spans="2:22" outlineLevel="1">
      <c r="B1891" s="612" t="s">
        <v>1380</v>
      </c>
      <c r="C1891" s="612" t="s">
        <v>1429</v>
      </c>
      <c r="D1891" s="612" t="s">
        <v>2340</v>
      </c>
      <c r="E1891" s="612" t="s">
        <v>2437</v>
      </c>
      <c r="F1891" s="612" t="s">
        <v>1650</v>
      </c>
      <c r="G1891" s="612"/>
      <c r="H1891" s="612"/>
      <c r="I1891" s="612"/>
      <c r="J1891" s="627" t="s">
        <v>1191</v>
      </c>
      <c r="K1891" s="628" t="s">
        <v>2443</v>
      </c>
      <c r="L1891" s="629" t="s">
        <v>4203</v>
      </c>
      <c r="M1891" s="630" t="s">
        <v>1652</v>
      </c>
      <c r="N1891" s="670"/>
      <c r="O1891" s="629"/>
      <c r="P1891" s="629"/>
      <c r="Q1891" s="629"/>
      <c r="R1891" s="631"/>
      <c r="S1891" s="632" t="s">
        <v>7359</v>
      </c>
      <c r="T1891" s="633" t="s">
        <v>1191</v>
      </c>
      <c r="U1891" s="977" t="s">
        <v>1821</v>
      </c>
      <c r="V1891" s="634" t="s">
        <v>7570</v>
      </c>
    </row>
    <row r="1892" spans="2:22" outlineLevel="1">
      <c r="B1892" s="612" t="s">
        <v>1380</v>
      </c>
      <c r="C1892" s="612" t="s">
        <v>1429</v>
      </c>
      <c r="D1892" s="612" t="s">
        <v>2340</v>
      </c>
      <c r="E1892" s="612" t="s">
        <v>2437</v>
      </c>
      <c r="F1892" s="612" t="s">
        <v>1653</v>
      </c>
      <c r="G1892" s="612"/>
      <c r="H1892" s="612"/>
      <c r="I1892" s="612"/>
      <c r="J1892" s="627" t="s">
        <v>1191</v>
      </c>
      <c r="K1892" s="628" t="s">
        <v>2444</v>
      </c>
      <c r="L1892" s="629" t="s">
        <v>4840</v>
      </c>
      <c r="M1892" s="630" t="s">
        <v>1382</v>
      </c>
      <c r="N1892" s="1119" t="s">
        <v>5685</v>
      </c>
      <c r="O1892" s="629" t="s">
        <v>1191</v>
      </c>
      <c r="P1892" s="629" t="s">
        <v>41</v>
      </c>
      <c r="Q1892" s="629" t="s">
        <v>1382</v>
      </c>
      <c r="R1892" s="782" t="s">
        <v>7968</v>
      </c>
      <c r="S1892" s="632" t="s">
        <v>41</v>
      </c>
      <c r="T1892" s="633" t="s">
        <v>1191</v>
      </c>
      <c r="U1892" s="977" t="s">
        <v>1821</v>
      </c>
      <c r="V1892" s="634" t="s">
        <v>1821</v>
      </c>
    </row>
    <row r="1893" spans="2:22" ht="24" outlineLevel="1">
      <c r="B1893" s="612" t="s">
        <v>1380</v>
      </c>
      <c r="C1893" s="612" t="s">
        <v>1429</v>
      </c>
      <c r="D1893" s="612" t="s">
        <v>2340</v>
      </c>
      <c r="E1893" s="612" t="s">
        <v>2437</v>
      </c>
      <c r="F1893" s="612" t="s">
        <v>1653</v>
      </c>
      <c r="G1893" s="612" t="s">
        <v>1390</v>
      </c>
      <c r="H1893" s="612"/>
      <c r="I1893" s="612"/>
      <c r="J1893" s="627" t="s">
        <v>1191</v>
      </c>
      <c r="K1893" s="628" t="s">
        <v>2445</v>
      </c>
      <c r="L1893" s="629" t="s">
        <v>4320</v>
      </c>
      <c r="M1893" s="630"/>
      <c r="N1893" s="670" t="s">
        <v>3742</v>
      </c>
      <c r="O1893" s="629" t="s">
        <v>1176</v>
      </c>
      <c r="P1893" s="642" t="s">
        <v>2827</v>
      </c>
      <c r="Q1893" s="629" t="s">
        <v>1134</v>
      </c>
      <c r="R1893" s="631" t="s">
        <v>6054</v>
      </c>
      <c r="S1893" s="632" t="s">
        <v>2445</v>
      </c>
      <c r="T1893" s="633" t="s">
        <v>1191</v>
      </c>
      <c r="U1893" s="977" t="s">
        <v>1821</v>
      </c>
      <c r="V1893" s="634" t="s">
        <v>4320</v>
      </c>
    </row>
    <row r="1894" spans="2:22" outlineLevel="1">
      <c r="B1894" s="612" t="s">
        <v>1380</v>
      </c>
      <c r="C1894" s="612" t="s">
        <v>1429</v>
      </c>
      <c r="D1894" s="612" t="s">
        <v>2340</v>
      </c>
      <c r="E1894" s="612" t="s">
        <v>2437</v>
      </c>
      <c r="F1894" s="612" t="s">
        <v>1653</v>
      </c>
      <c r="G1894" s="612" t="s">
        <v>1390</v>
      </c>
      <c r="H1894" s="639" t="s">
        <v>1452</v>
      </c>
      <c r="I1894" s="612"/>
      <c r="J1894" s="627" t="s">
        <v>1191</v>
      </c>
      <c r="K1894" s="628" t="s">
        <v>2446</v>
      </c>
      <c r="L1894" s="629" t="s">
        <v>4841</v>
      </c>
      <c r="M1894" s="630" t="s">
        <v>1454</v>
      </c>
      <c r="N1894" s="670" t="s">
        <v>5686</v>
      </c>
      <c r="O1894" s="629" t="s">
        <v>1176</v>
      </c>
      <c r="P1894" s="629" t="s">
        <v>41</v>
      </c>
      <c r="Q1894" s="640" t="s">
        <v>1846</v>
      </c>
      <c r="R1894" s="641"/>
      <c r="S1894" s="632" t="s">
        <v>2446</v>
      </c>
      <c r="T1894" s="633" t="s">
        <v>1191</v>
      </c>
      <c r="U1894" s="977" t="s">
        <v>1821</v>
      </c>
      <c r="V1894" s="634" t="s">
        <v>7529</v>
      </c>
    </row>
    <row r="1895" spans="2:22" outlineLevel="1">
      <c r="B1895" s="612" t="s">
        <v>1380</v>
      </c>
      <c r="C1895" s="612" t="s">
        <v>1429</v>
      </c>
      <c r="D1895" s="612" t="s">
        <v>2340</v>
      </c>
      <c r="E1895" s="612" t="s">
        <v>2437</v>
      </c>
      <c r="F1895" s="612" t="s">
        <v>1653</v>
      </c>
      <c r="G1895" s="612" t="s">
        <v>1657</v>
      </c>
      <c r="H1895" s="612"/>
      <c r="I1895" s="612"/>
      <c r="J1895" s="627" t="s">
        <v>1191</v>
      </c>
      <c r="K1895" s="628" t="s">
        <v>2447</v>
      </c>
      <c r="L1895" s="629" t="s">
        <v>4842</v>
      </c>
      <c r="M1895" s="630"/>
      <c r="N1895" s="670"/>
      <c r="O1895" s="629"/>
      <c r="P1895" s="629"/>
      <c r="Q1895" s="629"/>
      <c r="R1895" s="631"/>
      <c r="S1895" s="632" t="s">
        <v>1821</v>
      </c>
      <c r="T1895" s="633" t="s">
        <v>1821</v>
      </c>
      <c r="U1895" s="977" t="s">
        <v>1821</v>
      </c>
      <c r="V1895" s="634" t="s">
        <v>1821</v>
      </c>
    </row>
    <row r="1896" spans="2:22" outlineLevel="1">
      <c r="B1896" s="612" t="s">
        <v>1380</v>
      </c>
      <c r="C1896" s="612" t="s">
        <v>1429</v>
      </c>
      <c r="D1896" s="612" t="s">
        <v>2340</v>
      </c>
      <c r="E1896" s="612" t="s">
        <v>2437</v>
      </c>
      <c r="F1896" s="612" t="s">
        <v>1653</v>
      </c>
      <c r="G1896" s="612" t="s">
        <v>1677</v>
      </c>
      <c r="H1896" s="612"/>
      <c r="I1896" s="612"/>
      <c r="J1896" s="627" t="s">
        <v>1191</v>
      </c>
      <c r="K1896" s="628" t="s">
        <v>2448</v>
      </c>
      <c r="L1896" s="629" t="s">
        <v>4843</v>
      </c>
      <c r="M1896" s="630" t="s">
        <v>1382</v>
      </c>
      <c r="N1896" s="670"/>
      <c r="O1896" s="629"/>
      <c r="P1896" s="629"/>
      <c r="Q1896" s="629"/>
      <c r="R1896" s="631"/>
      <c r="S1896" s="632" t="s">
        <v>1821</v>
      </c>
      <c r="T1896" s="633" t="s">
        <v>1821</v>
      </c>
      <c r="U1896" s="977" t="s">
        <v>1821</v>
      </c>
      <c r="V1896" s="634" t="s">
        <v>1821</v>
      </c>
    </row>
    <row r="1897" spans="2:22" outlineLevel="1">
      <c r="B1897" s="612" t="s">
        <v>1380</v>
      </c>
      <c r="C1897" s="612" t="s">
        <v>1429</v>
      </c>
      <c r="D1897" s="612" t="s">
        <v>2340</v>
      </c>
      <c r="E1897" s="612" t="s">
        <v>2437</v>
      </c>
      <c r="F1897" s="612" t="s">
        <v>1653</v>
      </c>
      <c r="G1897" s="612" t="s">
        <v>1677</v>
      </c>
      <c r="H1897" s="612" t="s">
        <v>1679</v>
      </c>
      <c r="I1897" s="612"/>
      <c r="J1897" s="627" t="s">
        <v>1191</v>
      </c>
      <c r="K1897" s="628" t="s">
        <v>2449</v>
      </c>
      <c r="L1897" s="629" t="s">
        <v>4844</v>
      </c>
      <c r="M1897" s="630"/>
      <c r="N1897" s="670"/>
      <c r="O1897" s="629"/>
      <c r="P1897" s="629"/>
      <c r="Q1897" s="629"/>
      <c r="R1897" s="631"/>
      <c r="S1897" s="632" t="s">
        <v>1821</v>
      </c>
      <c r="T1897" s="633" t="s">
        <v>1821</v>
      </c>
      <c r="U1897" s="977" t="s">
        <v>1821</v>
      </c>
      <c r="V1897" s="634" t="s">
        <v>1821</v>
      </c>
    </row>
    <row r="1898" spans="2:22" outlineLevel="1">
      <c r="B1898" s="612" t="s">
        <v>1380</v>
      </c>
      <c r="C1898" s="612" t="s">
        <v>1429</v>
      </c>
      <c r="D1898" s="612" t="s">
        <v>2340</v>
      </c>
      <c r="E1898" s="612" t="s">
        <v>2437</v>
      </c>
      <c r="F1898" s="612" t="s">
        <v>1653</v>
      </c>
      <c r="G1898" s="612" t="s">
        <v>1677</v>
      </c>
      <c r="H1898" s="612" t="s">
        <v>1681</v>
      </c>
      <c r="I1898" s="612"/>
      <c r="J1898" s="627" t="s">
        <v>1191</v>
      </c>
      <c r="K1898" s="628" t="s">
        <v>2450</v>
      </c>
      <c r="L1898" s="629" t="s">
        <v>4845</v>
      </c>
      <c r="M1898" s="630"/>
      <c r="N1898" s="670"/>
      <c r="O1898" s="629"/>
      <c r="P1898" s="629"/>
      <c r="Q1898" s="629"/>
      <c r="R1898" s="631"/>
      <c r="S1898" s="632" t="s">
        <v>1821</v>
      </c>
      <c r="T1898" s="633" t="s">
        <v>1821</v>
      </c>
      <c r="U1898" s="977" t="s">
        <v>1821</v>
      </c>
      <c r="V1898" s="634" t="s">
        <v>1821</v>
      </c>
    </row>
    <row r="1899" spans="2:22" outlineLevel="1">
      <c r="B1899" s="612" t="s">
        <v>1380</v>
      </c>
      <c r="C1899" s="612" t="s">
        <v>1429</v>
      </c>
      <c r="D1899" s="612" t="s">
        <v>2340</v>
      </c>
      <c r="E1899" s="612" t="s">
        <v>2437</v>
      </c>
      <c r="F1899" s="612" t="s">
        <v>1653</v>
      </c>
      <c r="G1899" s="612" t="s">
        <v>1677</v>
      </c>
      <c r="H1899" s="612" t="s">
        <v>1683</v>
      </c>
      <c r="I1899" s="612"/>
      <c r="J1899" s="627" t="s">
        <v>1191</v>
      </c>
      <c r="K1899" s="628" t="s">
        <v>2451</v>
      </c>
      <c r="L1899" s="629" t="s">
        <v>4846</v>
      </c>
      <c r="M1899" s="630"/>
      <c r="N1899" s="670"/>
      <c r="O1899" s="629"/>
      <c r="P1899" s="629"/>
      <c r="Q1899" s="629"/>
      <c r="R1899" s="631"/>
      <c r="S1899" s="632" t="s">
        <v>1821</v>
      </c>
      <c r="T1899" s="633" t="s">
        <v>1821</v>
      </c>
      <c r="U1899" s="977" t="s">
        <v>1821</v>
      </c>
      <c r="V1899" s="634" t="s">
        <v>1821</v>
      </c>
    </row>
    <row r="1900" spans="2:22" outlineLevel="1">
      <c r="B1900" s="612" t="s">
        <v>1380</v>
      </c>
      <c r="C1900" s="612" t="s">
        <v>1429</v>
      </c>
      <c r="D1900" s="612" t="s">
        <v>2340</v>
      </c>
      <c r="E1900" s="612" t="s">
        <v>2437</v>
      </c>
      <c r="F1900" s="612" t="s">
        <v>1653</v>
      </c>
      <c r="G1900" s="612" t="s">
        <v>1677</v>
      </c>
      <c r="H1900" s="612" t="s">
        <v>1685</v>
      </c>
      <c r="I1900" s="612"/>
      <c r="J1900" s="627" t="s">
        <v>1191</v>
      </c>
      <c r="K1900" s="628" t="s">
        <v>2452</v>
      </c>
      <c r="L1900" s="629" t="s">
        <v>4847</v>
      </c>
      <c r="M1900" s="630"/>
      <c r="N1900" s="670"/>
      <c r="O1900" s="629"/>
      <c r="P1900" s="629"/>
      <c r="Q1900" s="629"/>
      <c r="R1900" s="631"/>
      <c r="S1900" s="632" t="s">
        <v>1821</v>
      </c>
      <c r="T1900" s="633" t="s">
        <v>1821</v>
      </c>
      <c r="U1900" s="977" t="s">
        <v>1821</v>
      </c>
      <c r="V1900" s="634" t="s">
        <v>1821</v>
      </c>
    </row>
    <row r="1901" spans="2:22" outlineLevel="1">
      <c r="B1901" s="612" t="s">
        <v>1380</v>
      </c>
      <c r="C1901" s="612" t="s">
        <v>1429</v>
      </c>
      <c r="D1901" s="612" t="s">
        <v>2340</v>
      </c>
      <c r="E1901" s="612" t="s">
        <v>2437</v>
      </c>
      <c r="F1901" s="612" t="s">
        <v>1653</v>
      </c>
      <c r="G1901" s="612" t="s">
        <v>1677</v>
      </c>
      <c r="H1901" s="612" t="s">
        <v>1687</v>
      </c>
      <c r="I1901" s="612"/>
      <c r="J1901" s="627" t="s">
        <v>1191</v>
      </c>
      <c r="K1901" s="628" t="s">
        <v>2453</v>
      </c>
      <c r="L1901" s="629" t="s">
        <v>4848</v>
      </c>
      <c r="M1901" s="630"/>
      <c r="N1901" s="670"/>
      <c r="O1901" s="629"/>
      <c r="P1901" s="629"/>
      <c r="Q1901" s="629"/>
      <c r="R1901" s="631"/>
      <c r="S1901" s="632" t="s">
        <v>1821</v>
      </c>
      <c r="T1901" s="633" t="s">
        <v>1821</v>
      </c>
      <c r="U1901" s="977" t="s">
        <v>1821</v>
      </c>
      <c r="V1901" s="634" t="s">
        <v>1821</v>
      </c>
    </row>
    <row r="1902" spans="2:22" outlineLevel="1">
      <c r="B1902" s="612" t="s">
        <v>1380</v>
      </c>
      <c r="C1902" s="612" t="s">
        <v>1429</v>
      </c>
      <c r="D1902" s="612" t="s">
        <v>2340</v>
      </c>
      <c r="E1902" s="612" t="s">
        <v>2437</v>
      </c>
      <c r="F1902" s="612" t="s">
        <v>1653</v>
      </c>
      <c r="G1902" s="612" t="s">
        <v>1677</v>
      </c>
      <c r="H1902" s="612" t="s">
        <v>1689</v>
      </c>
      <c r="I1902" s="612"/>
      <c r="J1902" s="627" t="s">
        <v>1176</v>
      </c>
      <c r="K1902" s="628" t="s">
        <v>2454</v>
      </c>
      <c r="L1902" s="629" t="s">
        <v>4849</v>
      </c>
      <c r="M1902" s="630" t="s">
        <v>1515</v>
      </c>
      <c r="N1902" s="670"/>
      <c r="O1902" s="629"/>
      <c r="P1902" s="629"/>
      <c r="Q1902" s="629"/>
      <c r="R1902" s="631"/>
      <c r="S1902" s="632" t="s">
        <v>1821</v>
      </c>
      <c r="T1902" s="633" t="s">
        <v>1821</v>
      </c>
      <c r="U1902" s="977" t="s">
        <v>1821</v>
      </c>
      <c r="V1902" s="634" t="s">
        <v>1821</v>
      </c>
    </row>
    <row r="1903" spans="2:22" outlineLevel="1">
      <c r="B1903" s="612" t="s">
        <v>1380</v>
      </c>
      <c r="C1903" s="612" t="s">
        <v>1429</v>
      </c>
      <c r="D1903" s="612" t="s">
        <v>2340</v>
      </c>
      <c r="E1903" s="612" t="s">
        <v>2437</v>
      </c>
      <c r="F1903" s="612" t="s">
        <v>1653</v>
      </c>
      <c r="G1903" s="612" t="s">
        <v>1677</v>
      </c>
      <c r="H1903" s="612" t="s">
        <v>1691</v>
      </c>
      <c r="I1903" s="612"/>
      <c r="J1903" s="627" t="s">
        <v>1191</v>
      </c>
      <c r="K1903" s="628" t="s">
        <v>2455</v>
      </c>
      <c r="L1903" s="629" t="s">
        <v>4850</v>
      </c>
      <c r="M1903" s="630"/>
      <c r="N1903" s="670"/>
      <c r="O1903" s="629"/>
      <c r="P1903" s="629"/>
      <c r="Q1903" s="629"/>
      <c r="R1903" s="631"/>
      <c r="S1903" s="632" t="s">
        <v>1821</v>
      </c>
      <c r="T1903" s="633" t="s">
        <v>1821</v>
      </c>
      <c r="U1903" s="977" t="s">
        <v>1821</v>
      </c>
      <c r="V1903" s="634" t="s">
        <v>1821</v>
      </c>
    </row>
    <row r="1904" spans="2:22" outlineLevel="1">
      <c r="B1904" s="612" t="s">
        <v>1380</v>
      </c>
      <c r="C1904" s="612" t="s">
        <v>1429</v>
      </c>
      <c r="D1904" s="612" t="s">
        <v>2340</v>
      </c>
      <c r="E1904" s="612" t="s">
        <v>2437</v>
      </c>
      <c r="F1904" s="612" t="s">
        <v>1659</v>
      </c>
      <c r="G1904" s="612"/>
      <c r="H1904" s="612"/>
      <c r="I1904" s="612"/>
      <c r="J1904" s="627" t="s">
        <v>1195</v>
      </c>
      <c r="K1904" s="628" t="s">
        <v>2456</v>
      </c>
      <c r="L1904" s="629" t="s">
        <v>4204</v>
      </c>
      <c r="M1904" s="630" t="s">
        <v>1382</v>
      </c>
      <c r="N1904" s="670"/>
      <c r="O1904" s="629"/>
      <c r="P1904" s="629"/>
      <c r="Q1904" s="629"/>
      <c r="R1904" s="631"/>
      <c r="S1904" s="632" t="s">
        <v>7360</v>
      </c>
      <c r="T1904" s="633" t="s">
        <v>1195</v>
      </c>
      <c r="U1904" s="977" t="s">
        <v>1821</v>
      </c>
      <c r="V1904" s="634" t="s">
        <v>7583</v>
      </c>
    </row>
    <row r="1905" spans="2:22" outlineLevel="1">
      <c r="B1905" s="612" t="s">
        <v>1380</v>
      </c>
      <c r="C1905" s="612" t="s">
        <v>1429</v>
      </c>
      <c r="D1905" s="612" t="s">
        <v>2340</v>
      </c>
      <c r="E1905" s="612" t="s">
        <v>2437</v>
      </c>
      <c r="F1905" s="612" t="s">
        <v>1659</v>
      </c>
      <c r="G1905" s="612" t="s">
        <v>1661</v>
      </c>
      <c r="H1905" s="612"/>
      <c r="I1905" s="612"/>
      <c r="J1905" s="627" t="s">
        <v>1191</v>
      </c>
      <c r="K1905" s="628" t="s">
        <v>2457</v>
      </c>
      <c r="L1905" s="629" t="s">
        <v>4851</v>
      </c>
      <c r="M1905" s="630"/>
      <c r="N1905" s="670"/>
      <c r="O1905" s="629"/>
      <c r="P1905" s="629"/>
      <c r="Q1905" s="629"/>
      <c r="R1905" s="631"/>
      <c r="S1905" s="632" t="s">
        <v>7361</v>
      </c>
      <c r="T1905" s="633" t="s">
        <v>1191</v>
      </c>
      <c r="U1905" s="977" t="s">
        <v>1821</v>
      </c>
      <c r="V1905" s="634" t="s">
        <v>7584</v>
      </c>
    </row>
    <row r="1906" spans="2:22" outlineLevel="1">
      <c r="B1906" s="612" t="s">
        <v>1380</v>
      </c>
      <c r="C1906" s="612" t="s">
        <v>1429</v>
      </c>
      <c r="D1906" s="612" t="s">
        <v>2340</v>
      </c>
      <c r="E1906" s="612" t="s">
        <v>2437</v>
      </c>
      <c r="F1906" s="612" t="s">
        <v>1659</v>
      </c>
      <c r="G1906" s="612" t="s">
        <v>1663</v>
      </c>
      <c r="H1906" s="612"/>
      <c r="I1906" s="612"/>
      <c r="J1906" s="627" t="s">
        <v>1191</v>
      </c>
      <c r="K1906" s="628" t="s">
        <v>2458</v>
      </c>
      <c r="L1906" s="629" t="s">
        <v>4852</v>
      </c>
      <c r="M1906" s="630"/>
      <c r="N1906" s="670"/>
      <c r="O1906" s="629"/>
      <c r="P1906" s="629"/>
      <c r="Q1906" s="629"/>
      <c r="R1906" s="631"/>
      <c r="S1906" s="632" t="s">
        <v>41</v>
      </c>
      <c r="T1906" s="633" t="s">
        <v>1191</v>
      </c>
      <c r="U1906" s="977" t="s">
        <v>1821</v>
      </c>
      <c r="V1906" s="634" t="s">
        <v>1821</v>
      </c>
    </row>
    <row r="1907" spans="2:22" outlineLevel="1">
      <c r="B1907" s="612" t="s">
        <v>1380</v>
      </c>
      <c r="C1907" s="612" t="s">
        <v>1429</v>
      </c>
      <c r="D1907" s="612" t="s">
        <v>2340</v>
      </c>
      <c r="E1907" s="612" t="s">
        <v>2437</v>
      </c>
      <c r="F1907" s="612" t="s">
        <v>1659</v>
      </c>
      <c r="G1907" s="612" t="s">
        <v>1398</v>
      </c>
      <c r="H1907" s="612"/>
      <c r="I1907" s="612"/>
      <c r="J1907" s="627" t="s">
        <v>1191</v>
      </c>
      <c r="K1907" s="628" t="s">
        <v>2459</v>
      </c>
      <c r="L1907" s="629" t="s">
        <v>4853</v>
      </c>
      <c r="M1907" s="630" t="s">
        <v>1666</v>
      </c>
      <c r="N1907" s="670"/>
      <c r="O1907" s="629"/>
      <c r="P1907" s="629"/>
      <c r="Q1907" s="629"/>
      <c r="R1907" s="631"/>
      <c r="S1907" s="632" t="s">
        <v>1821</v>
      </c>
      <c r="T1907" s="633" t="s">
        <v>1821</v>
      </c>
      <c r="U1907" s="977" t="s">
        <v>1821</v>
      </c>
      <c r="V1907" s="634" t="s">
        <v>1821</v>
      </c>
    </row>
    <row r="1908" spans="2:22" outlineLevel="1">
      <c r="B1908" s="612" t="s">
        <v>1380</v>
      </c>
      <c r="C1908" s="612" t="s">
        <v>1429</v>
      </c>
      <c r="D1908" s="612" t="s">
        <v>2340</v>
      </c>
      <c r="E1908" s="612" t="s">
        <v>2437</v>
      </c>
      <c r="F1908" s="612" t="s">
        <v>1659</v>
      </c>
      <c r="G1908" s="612" t="s">
        <v>1667</v>
      </c>
      <c r="H1908" s="612"/>
      <c r="I1908" s="612"/>
      <c r="J1908" s="627" t="s">
        <v>1191</v>
      </c>
      <c r="K1908" s="628" t="s">
        <v>2460</v>
      </c>
      <c r="L1908" s="629" t="s">
        <v>4854</v>
      </c>
      <c r="M1908" s="630" t="s">
        <v>1382</v>
      </c>
      <c r="N1908" s="670"/>
      <c r="O1908" s="629"/>
      <c r="P1908" s="629"/>
      <c r="Q1908" s="629"/>
      <c r="R1908" s="631"/>
      <c r="S1908" s="632" t="s">
        <v>41</v>
      </c>
      <c r="T1908" s="633" t="s">
        <v>1191</v>
      </c>
      <c r="U1908" s="977" t="s">
        <v>1821</v>
      </c>
      <c r="V1908" s="634" t="s">
        <v>1821</v>
      </c>
    </row>
    <row r="1909" spans="2:22" outlineLevel="1">
      <c r="B1909" s="612" t="s">
        <v>1380</v>
      </c>
      <c r="C1909" s="612" t="s">
        <v>1429</v>
      </c>
      <c r="D1909" s="612" t="s">
        <v>2340</v>
      </c>
      <c r="E1909" s="612" t="s">
        <v>2437</v>
      </c>
      <c r="F1909" s="612" t="s">
        <v>1659</v>
      </c>
      <c r="G1909" s="612" t="s">
        <v>1667</v>
      </c>
      <c r="H1909" s="612" t="s">
        <v>1669</v>
      </c>
      <c r="I1909" s="612"/>
      <c r="J1909" s="627" t="s">
        <v>1176</v>
      </c>
      <c r="K1909" s="628" t="s">
        <v>2461</v>
      </c>
      <c r="L1909" s="629" t="s">
        <v>4855</v>
      </c>
      <c r="M1909" s="630"/>
      <c r="N1909" s="670"/>
      <c r="O1909" s="629"/>
      <c r="P1909" s="629"/>
      <c r="Q1909" s="629"/>
      <c r="R1909" s="631"/>
      <c r="S1909" s="632" t="s">
        <v>7362</v>
      </c>
      <c r="T1909" s="633" t="s">
        <v>1176</v>
      </c>
      <c r="U1909" s="977" t="s">
        <v>1821</v>
      </c>
      <c r="V1909" s="634" t="s">
        <v>7585</v>
      </c>
    </row>
    <row r="1910" spans="2:22" outlineLevel="1">
      <c r="B1910" s="612" t="s">
        <v>1380</v>
      </c>
      <c r="C1910" s="612" t="s">
        <v>1429</v>
      </c>
      <c r="D1910" s="612" t="s">
        <v>2340</v>
      </c>
      <c r="E1910" s="612" t="s">
        <v>2437</v>
      </c>
      <c r="F1910" s="612" t="s">
        <v>1659</v>
      </c>
      <c r="G1910" s="612" t="s">
        <v>1671</v>
      </c>
      <c r="H1910" s="612"/>
      <c r="I1910" s="612"/>
      <c r="J1910" s="627" t="s">
        <v>1191</v>
      </c>
      <c r="K1910" s="628" t="s">
        <v>2462</v>
      </c>
      <c r="L1910" s="629" t="s">
        <v>4856</v>
      </c>
      <c r="M1910" s="630" t="s">
        <v>1382</v>
      </c>
      <c r="N1910" s="670"/>
      <c r="O1910" s="629"/>
      <c r="P1910" s="629"/>
      <c r="Q1910" s="629"/>
      <c r="R1910" s="631"/>
      <c r="S1910" s="632" t="s">
        <v>1821</v>
      </c>
      <c r="T1910" s="633" t="s">
        <v>1821</v>
      </c>
      <c r="U1910" s="977" t="s">
        <v>1821</v>
      </c>
      <c r="V1910" s="634" t="s">
        <v>1821</v>
      </c>
    </row>
    <row r="1911" spans="2:22" outlineLevel="1">
      <c r="B1911" s="612" t="s">
        <v>1380</v>
      </c>
      <c r="C1911" s="612" t="s">
        <v>1429</v>
      </c>
      <c r="D1911" s="612" t="s">
        <v>2340</v>
      </c>
      <c r="E1911" s="612" t="s">
        <v>2437</v>
      </c>
      <c r="F1911" s="612" t="s">
        <v>1659</v>
      </c>
      <c r="G1911" s="612" t="s">
        <v>1671</v>
      </c>
      <c r="H1911" s="612" t="s">
        <v>1669</v>
      </c>
      <c r="I1911" s="612"/>
      <c r="J1911" s="627" t="s">
        <v>1176</v>
      </c>
      <c r="K1911" s="628" t="s">
        <v>2463</v>
      </c>
      <c r="L1911" s="629" t="s">
        <v>4857</v>
      </c>
      <c r="M1911" s="630"/>
      <c r="N1911" s="670"/>
      <c r="O1911" s="629"/>
      <c r="P1911" s="629"/>
      <c r="Q1911" s="629"/>
      <c r="R1911" s="631"/>
      <c r="S1911" s="632" t="s">
        <v>1821</v>
      </c>
      <c r="T1911" s="633" t="s">
        <v>1821</v>
      </c>
      <c r="U1911" s="977" t="s">
        <v>1821</v>
      </c>
      <c r="V1911" s="634" t="s">
        <v>1821</v>
      </c>
    </row>
    <row r="1912" spans="2:22" outlineLevel="1">
      <c r="B1912" s="612" t="s">
        <v>1380</v>
      </c>
      <c r="C1912" s="612" t="s">
        <v>1429</v>
      </c>
      <c r="D1912" s="612" t="s">
        <v>2340</v>
      </c>
      <c r="E1912" s="612" t="s">
        <v>2437</v>
      </c>
      <c r="F1912" s="612" t="s">
        <v>1659</v>
      </c>
      <c r="G1912" s="612" t="s">
        <v>1674</v>
      </c>
      <c r="H1912" s="612"/>
      <c r="I1912" s="612"/>
      <c r="J1912" s="627" t="s">
        <v>1191</v>
      </c>
      <c r="K1912" s="628" t="s">
        <v>2464</v>
      </c>
      <c r="L1912" s="629" t="s">
        <v>4858</v>
      </c>
      <c r="M1912" s="630" t="s">
        <v>1382</v>
      </c>
      <c r="N1912" s="670"/>
      <c r="O1912" s="629"/>
      <c r="P1912" s="629"/>
      <c r="Q1912" s="629"/>
      <c r="R1912" s="631"/>
      <c r="S1912" s="632" t="s">
        <v>41</v>
      </c>
      <c r="T1912" s="633" t="s">
        <v>1191</v>
      </c>
      <c r="U1912" s="977" t="s">
        <v>1821</v>
      </c>
      <c r="V1912" s="634" t="s">
        <v>1821</v>
      </c>
    </row>
    <row r="1913" spans="2:22" outlineLevel="1">
      <c r="B1913" s="612" t="s">
        <v>1380</v>
      </c>
      <c r="C1913" s="612" t="s">
        <v>1429</v>
      </c>
      <c r="D1913" s="612" t="s">
        <v>2340</v>
      </c>
      <c r="E1913" s="612" t="s">
        <v>2437</v>
      </c>
      <c r="F1913" s="612" t="s">
        <v>1659</v>
      </c>
      <c r="G1913" s="612" t="s">
        <v>1674</v>
      </c>
      <c r="H1913" s="612" t="s">
        <v>1564</v>
      </c>
      <c r="I1913" s="612"/>
      <c r="J1913" s="627" t="s">
        <v>1176</v>
      </c>
      <c r="K1913" s="628" t="s">
        <v>2465</v>
      </c>
      <c r="L1913" s="629" t="s">
        <v>4859</v>
      </c>
      <c r="M1913" s="630"/>
      <c r="N1913" s="670"/>
      <c r="O1913" s="629"/>
      <c r="P1913" s="629"/>
      <c r="Q1913" s="629"/>
      <c r="R1913" s="631"/>
      <c r="S1913" s="632" t="s">
        <v>7363</v>
      </c>
      <c r="T1913" s="633" t="s">
        <v>1176</v>
      </c>
      <c r="U1913" s="977" t="s">
        <v>1821</v>
      </c>
      <c r="V1913" s="634" t="s">
        <v>7586</v>
      </c>
    </row>
    <row r="1914" spans="2:22" outlineLevel="1">
      <c r="B1914" s="612" t="s">
        <v>1380</v>
      </c>
      <c r="C1914" s="612" t="s">
        <v>1429</v>
      </c>
      <c r="D1914" s="612" t="s">
        <v>2340</v>
      </c>
      <c r="E1914" s="612" t="s">
        <v>2437</v>
      </c>
      <c r="F1914" s="612" t="s">
        <v>1677</v>
      </c>
      <c r="G1914" s="612"/>
      <c r="H1914" s="612"/>
      <c r="I1914" s="612"/>
      <c r="J1914" s="627" t="s">
        <v>1191</v>
      </c>
      <c r="K1914" s="628" t="s">
        <v>2466</v>
      </c>
      <c r="L1914" s="629" t="s">
        <v>4205</v>
      </c>
      <c r="M1914" s="630" t="s">
        <v>1382</v>
      </c>
      <c r="N1914" s="1119" t="s">
        <v>4205</v>
      </c>
      <c r="O1914" s="629" t="s">
        <v>1176</v>
      </c>
      <c r="P1914" s="629" t="s">
        <v>41</v>
      </c>
      <c r="Q1914" s="629" t="s">
        <v>1382</v>
      </c>
      <c r="R1914" s="782" t="s">
        <v>7969</v>
      </c>
      <c r="S1914" s="632" t="s">
        <v>7364</v>
      </c>
      <c r="T1914" s="633" t="s">
        <v>1191</v>
      </c>
      <c r="U1914" s="977" t="s">
        <v>1821</v>
      </c>
      <c r="V1914" s="634" t="s">
        <v>7575</v>
      </c>
    </row>
    <row r="1915" spans="2:22" outlineLevel="1">
      <c r="B1915" s="612" t="s">
        <v>1380</v>
      </c>
      <c r="C1915" s="612" t="s">
        <v>1429</v>
      </c>
      <c r="D1915" s="612" t="s">
        <v>2340</v>
      </c>
      <c r="E1915" s="612" t="s">
        <v>2437</v>
      </c>
      <c r="F1915" s="612" t="s">
        <v>1677</v>
      </c>
      <c r="G1915" s="612" t="s">
        <v>1679</v>
      </c>
      <c r="H1915" s="612"/>
      <c r="I1915" s="612"/>
      <c r="J1915" s="627" t="s">
        <v>1191</v>
      </c>
      <c r="K1915" s="628" t="s">
        <v>2467</v>
      </c>
      <c r="L1915" s="629" t="s">
        <v>4860</v>
      </c>
      <c r="M1915" s="630"/>
      <c r="N1915" s="670" t="s">
        <v>3739</v>
      </c>
      <c r="O1915" s="629" t="s">
        <v>1176</v>
      </c>
      <c r="P1915" s="642" t="s">
        <v>2833</v>
      </c>
      <c r="Q1915" s="629" t="s">
        <v>157</v>
      </c>
      <c r="R1915" s="641"/>
      <c r="S1915" s="632" t="s">
        <v>7365</v>
      </c>
      <c r="T1915" s="633" t="s">
        <v>1191</v>
      </c>
      <c r="U1915" s="977" t="s">
        <v>1821</v>
      </c>
      <c r="V1915" s="634" t="s">
        <v>7580</v>
      </c>
    </row>
    <row r="1916" spans="2:22" outlineLevel="1">
      <c r="B1916" s="612" t="s">
        <v>1380</v>
      </c>
      <c r="C1916" s="612" t="s">
        <v>1429</v>
      </c>
      <c r="D1916" s="612" t="s">
        <v>2340</v>
      </c>
      <c r="E1916" s="612" t="s">
        <v>2437</v>
      </c>
      <c r="F1916" s="612" t="s">
        <v>1677</v>
      </c>
      <c r="G1916" s="612" t="s">
        <v>1681</v>
      </c>
      <c r="H1916" s="612"/>
      <c r="I1916" s="612"/>
      <c r="J1916" s="627" t="s">
        <v>1191</v>
      </c>
      <c r="K1916" s="628" t="s">
        <v>2468</v>
      </c>
      <c r="L1916" s="629" t="s">
        <v>4861</v>
      </c>
      <c r="M1916" s="630"/>
      <c r="N1916" s="670" t="s">
        <v>3735</v>
      </c>
      <c r="O1916" s="629" t="s">
        <v>1176</v>
      </c>
      <c r="P1916" s="642" t="s">
        <v>2829</v>
      </c>
      <c r="Q1916" s="629" t="s">
        <v>105</v>
      </c>
      <c r="R1916" s="641"/>
      <c r="S1916" s="632" t="s">
        <v>7366</v>
      </c>
      <c r="T1916" s="633" t="s">
        <v>1191</v>
      </c>
      <c r="U1916" s="977" t="s">
        <v>1821</v>
      </c>
      <c r="V1916" s="634" t="s">
        <v>7576</v>
      </c>
    </row>
    <row r="1917" spans="2:22" outlineLevel="1">
      <c r="B1917" s="612" t="s">
        <v>1380</v>
      </c>
      <c r="C1917" s="612" t="s">
        <v>1429</v>
      </c>
      <c r="D1917" s="612" t="s">
        <v>2340</v>
      </c>
      <c r="E1917" s="612" t="s">
        <v>2437</v>
      </c>
      <c r="F1917" s="612" t="s">
        <v>1677</v>
      </c>
      <c r="G1917" s="612" t="s">
        <v>1683</v>
      </c>
      <c r="H1917" s="612"/>
      <c r="I1917" s="612"/>
      <c r="J1917" s="627" t="s">
        <v>1191</v>
      </c>
      <c r="K1917" s="628" t="s">
        <v>2469</v>
      </c>
      <c r="L1917" s="629" t="s">
        <v>4862</v>
      </c>
      <c r="M1917" s="630"/>
      <c r="N1917" s="670" t="s">
        <v>3736</v>
      </c>
      <c r="O1917" s="629" t="s">
        <v>1191</v>
      </c>
      <c r="P1917" s="629" t="s">
        <v>2830</v>
      </c>
      <c r="Q1917" s="629" t="s">
        <v>105</v>
      </c>
      <c r="R1917" s="631"/>
      <c r="S1917" s="632" t="s">
        <v>7367</v>
      </c>
      <c r="T1917" s="633" t="s">
        <v>1191</v>
      </c>
      <c r="U1917" s="977" t="s">
        <v>1821</v>
      </c>
      <c r="V1917" s="634" t="s">
        <v>7577</v>
      </c>
    </row>
    <row r="1918" spans="2:22" outlineLevel="1">
      <c r="B1918" s="612" t="s">
        <v>1380</v>
      </c>
      <c r="C1918" s="612" t="s">
        <v>1429</v>
      </c>
      <c r="D1918" s="612" t="s">
        <v>2340</v>
      </c>
      <c r="E1918" s="612" t="s">
        <v>2437</v>
      </c>
      <c r="F1918" s="612" t="s">
        <v>1677</v>
      </c>
      <c r="G1918" s="612" t="s">
        <v>1685</v>
      </c>
      <c r="H1918" s="612"/>
      <c r="I1918" s="612"/>
      <c r="J1918" s="627" t="s">
        <v>1191</v>
      </c>
      <c r="K1918" s="628" t="s">
        <v>2470</v>
      </c>
      <c r="L1918" s="629" t="s">
        <v>4863</v>
      </c>
      <c r="M1918" s="630"/>
      <c r="N1918" s="670" t="s">
        <v>3737</v>
      </c>
      <c r="O1918" s="629" t="s">
        <v>1191</v>
      </c>
      <c r="P1918" s="629" t="s">
        <v>2831</v>
      </c>
      <c r="Q1918" s="629" t="s">
        <v>105</v>
      </c>
      <c r="R1918" s="631"/>
      <c r="S1918" s="632" t="s">
        <v>7368</v>
      </c>
      <c r="T1918" s="633" t="s">
        <v>1191</v>
      </c>
      <c r="U1918" s="977" t="s">
        <v>1821</v>
      </c>
      <c r="V1918" s="634" t="s">
        <v>7578</v>
      </c>
    </row>
    <row r="1919" spans="2:22" outlineLevel="1">
      <c r="B1919" s="612" t="s">
        <v>1380</v>
      </c>
      <c r="C1919" s="612" t="s">
        <v>1429</v>
      </c>
      <c r="D1919" s="612" t="s">
        <v>2340</v>
      </c>
      <c r="E1919" s="612" t="s">
        <v>2437</v>
      </c>
      <c r="F1919" s="612" t="s">
        <v>1677</v>
      </c>
      <c r="G1919" s="612" t="s">
        <v>1687</v>
      </c>
      <c r="H1919" s="612"/>
      <c r="I1919" s="612"/>
      <c r="J1919" s="627" t="s">
        <v>1191</v>
      </c>
      <c r="K1919" s="628" t="s">
        <v>2471</v>
      </c>
      <c r="L1919" s="629" t="s">
        <v>4864</v>
      </c>
      <c r="M1919" s="630"/>
      <c r="N1919" s="670" t="s">
        <v>3738</v>
      </c>
      <c r="O1919" s="629" t="s">
        <v>1176</v>
      </c>
      <c r="P1919" s="642" t="s">
        <v>2832</v>
      </c>
      <c r="Q1919" s="629" t="s">
        <v>105</v>
      </c>
      <c r="R1919" s="641"/>
      <c r="S1919" s="632" t="s">
        <v>7369</v>
      </c>
      <c r="T1919" s="633" t="s">
        <v>1191</v>
      </c>
      <c r="U1919" s="977" t="s">
        <v>1821</v>
      </c>
      <c r="V1919" s="634" t="s">
        <v>7579</v>
      </c>
    </row>
    <row r="1920" spans="2:22" outlineLevel="1">
      <c r="B1920" s="612" t="s">
        <v>1380</v>
      </c>
      <c r="C1920" s="612" t="s">
        <v>1429</v>
      </c>
      <c r="D1920" s="612" t="s">
        <v>2340</v>
      </c>
      <c r="E1920" s="612" t="s">
        <v>2437</v>
      </c>
      <c r="F1920" s="612" t="s">
        <v>1677</v>
      </c>
      <c r="G1920" s="612" t="s">
        <v>1689</v>
      </c>
      <c r="H1920" s="612"/>
      <c r="I1920" s="612"/>
      <c r="J1920" s="627" t="s">
        <v>1176</v>
      </c>
      <c r="K1920" s="628" t="s">
        <v>2472</v>
      </c>
      <c r="L1920" s="629" t="s">
        <v>4865</v>
      </c>
      <c r="M1920" s="630" t="s">
        <v>1515</v>
      </c>
      <c r="N1920" s="670" t="s">
        <v>5353</v>
      </c>
      <c r="O1920" s="629" t="s">
        <v>1176</v>
      </c>
      <c r="P1920" s="642" t="s">
        <v>2834</v>
      </c>
      <c r="Q1920" s="629" t="s">
        <v>787</v>
      </c>
      <c r="R1920" s="641"/>
      <c r="S1920" s="632" t="s">
        <v>7370</v>
      </c>
      <c r="T1920" s="633" t="s">
        <v>1176</v>
      </c>
      <c r="U1920" s="977" t="s">
        <v>1821</v>
      </c>
      <c r="V1920" s="634" t="s">
        <v>7582</v>
      </c>
    </row>
    <row r="1921" spans="2:22" outlineLevel="1">
      <c r="B1921" s="612" t="s">
        <v>1380</v>
      </c>
      <c r="C1921" s="612" t="s">
        <v>1429</v>
      </c>
      <c r="D1921" s="612" t="s">
        <v>2340</v>
      </c>
      <c r="E1921" s="612" t="s">
        <v>2437</v>
      </c>
      <c r="F1921" s="612" t="s">
        <v>1677</v>
      </c>
      <c r="G1921" s="612" t="s">
        <v>1691</v>
      </c>
      <c r="H1921" s="612"/>
      <c r="I1921" s="612"/>
      <c r="J1921" s="627" t="s">
        <v>1191</v>
      </c>
      <c r="K1921" s="628" t="s">
        <v>2473</v>
      </c>
      <c r="L1921" s="629" t="s">
        <v>4866</v>
      </c>
      <c r="M1921" s="630"/>
      <c r="N1921" s="670"/>
      <c r="O1921" s="629"/>
      <c r="P1921" s="629"/>
      <c r="Q1921" s="629"/>
      <c r="R1921" s="631"/>
      <c r="S1921" s="632" t="s">
        <v>7371</v>
      </c>
      <c r="T1921" s="633" t="s">
        <v>1191</v>
      </c>
      <c r="U1921" s="977" t="s">
        <v>1821</v>
      </c>
      <c r="V1921" s="634" t="s">
        <v>7581</v>
      </c>
    </row>
    <row r="1922" spans="2:22" outlineLevel="1">
      <c r="B1922" s="612" t="s">
        <v>1380</v>
      </c>
      <c r="C1922" s="612" t="s">
        <v>1429</v>
      </c>
      <c r="D1922" s="612" t="s">
        <v>2340</v>
      </c>
      <c r="E1922" s="612" t="s">
        <v>2437</v>
      </c>
      <c r="F1922" s="612" t="s">
        <v>1693</v>
      </c>
      <c r="G1922" s="612"/>
      <c r="H1922" s="612"/>
      <c r="I1922" s="612"/>
      <c r="J1922" s="627" t="s">
        <v>1191</v>
      </c>
      <c r="K1922" s="628" t="s">
        <v>2474</v>
      </c>
      <c r="L1922" s="629" t="s">
        <v>4867</v>
      </c>
      <c r="M1922" s="630" t="s">
        <v>1382</v>
      </c>
      <c r="N1922" s="670"/>
      <c r="O1922" s="629"/>
      <c r="P1922" s="629"/>
      <c r="Q1922" s="629"/>
      <c r="R1922" s="631"/>
      <c r="S1922" s="632" t="s">
        <v>41</v>
      </c>
      <c r="T1922" s="633" t="s">
        <v>1191</v>
      </c>
      <c r="U1922" s="977" t="s">
        <v>1821</v>
      </c>
      <c r="V1922" s="634" t="s">
        <v>1821</v>
      </c>
    </row>
    <row r="1923" spans="2:22" outlineLevel="1">
      <c r="B1923" s="612" t="s">
        <v>1380</v>
      </c>
      <c r="C1923" s="612" t="s">
        <v>1429</v>
      </c>
      <c r="D1923" s="612" t="s">
        <v>2340</v>
      </c>
      <c r="E1923" s="612" t="s">
        <v>2437</v>
      </c>
      <c r="F1923" s="612" t="s">
        <v>1693</v>
      </c>
      <c r="G1923" s="612" t="s">
        <v>1564</v>
      </c>
      <c r="H1923" s="612"/>
      <c r="I1923" s="612"/>
      <c r="J1923" s="627" t="s">
        <v>1176</v>
      </c>
      <c r="K1923" s="628" t="s">
        <v>2475</v>
      </c>
      <c r="L1923" s="629" t="s">
        <v>4868</v>
      </c>
      <c r="M1923" s="630"/>
      <c r="N1923" s="670"/>
      <c r="O1923" s="629"/>
      <c r="P1923" s="629"/>
      <c r="Q1923" s="629"/>
      <c r="R1923" s="631"/>
      <c r="S1923" s="632" t="s">
        <v>7372</v>
      </c>
      <c r="T1923" s="633" t="s">
        <v>1176</v>
      </c>
      <c r="U1923" s="977" t="s">
        <v>1821</v>
      </c>
      <c r="V1923" s="634" t="s">
        <v>7573</v>
      </c>
    </row>
    <row r="1924" spans="2:22" outlineLevel="1">
      <c r="B1924" s="612" t="s">
        <v>1380</v>
      </c>
      <c r="C1924" s="612" t="s">
        <v>1429</v>
      </c>
      <c r="D1924" s="612" t="s">
        <v>2340</v>
      </c>
      <c r="E1924" s="612" t="s">
        <v>2437</v>
      </c>
      <c r="F1924" s="612" t="s">
        <v>1693</v>
      </c>
      <c r="G1924" s="612" t="s">
        <v>1564</v>
      </c>
      <c r="H1924" s="639" t="s">
        <v>1452</v>
      </c>
      <c r="I1924" s="612"/>
      <c r="J1924" s="627" t="s">
        <v>1176</v>
      </c>
      <c r="K1924" s="628" t="s">
        <v>2476</v>
      </c>
      <c r="L1924" s="629" t="s">
        <v>4869</v>
      </c>
      <c r="M1924" s="630"/>
      <c r="N1924" s="670"/>
      <c r="O1924" s="629"/>
      <c r="P1924" s="629"/>
      <c r="Q1924" s="629"/>
      <c r="R1924" s="631"/>
      <c r="S1924" s="632" t="s">
        <v>7373</v>
      </c>
      <c r="T1924" s="633" t="s">
        <v>1176</v>
      </c>
      <c r="U1924" s="977" t="s">
        <v>1821</v>
      </c>
      <c r="V1924" s="634" t="s">
        <v>7574</v>
      </c>
    </row>
    <row r="1925" spans="2:22" outlineLevel="1">
      <c r="B1925" s="612" t="s">
        <v>1380</v>
      </c>
      <c r="C1925" s="612" t="s">
        <v>1429</v>
      </c>
      <c r="D1925" s="612" t="s">
        <v>2340</v>
      </c>
      <c r="E1925" s="612" t="s">
        <v>2437</v>
      </c>
      <c r="F1925" s="612" t="s">
        <v>1697</v>
      </c>
      <c r="G1925" s="612"/>
      <c r="H1925" s="612"/>
      <c r="I1925" s="612"/>
      <c r="J1925" s="627" t="s">
        <v>1191</v>
      </c>
      <c r="K1925" s="628" t="s">
        <v>2477</v>
      </c>
      <c r="L1925" s="629" t="s">
        <v>4870</v>
      </c>
      <c r="M1925" s="630" t="s">
        <v>1382</v>
      </c>
      <c r="N1925" s="1119" t="s">
        <v>5699</v>
      </c>
      <c r="O1925" s="629" t="s">
        <v>1191</v>
      </c>
      <c r="P1925" s="629" t="s">
        <v>41</v>
      </c>
      <c r="Q1925" s="629" t="s">
        <v>1382</v>
      </c>
      <c r="R1925" s="782" t="s">
        <v>8557</v>
      </c>
      <c r="S1925" s="632" t="s">
        <v>41</v>
      </c>
      <c r="T1925" s="633" t="s">
        <v>1191</v>
      </c>
      <c r="U1925" s="977" t="s">
        <v>1821</v>
      </c>
      <c r="V1925" s="634" t="s">
        <v>1821</v>
      </c>
    </row>
    <row r="1926" spans="2:22" outlineLevel="1">
      <c r="B1926" s="612" t="s">
        <v>1380</v>
      </c>
      <c r="C1926" s="612" t="s">
        <v>1429</v>
      </c>
      <c r="D1926" s="612" t="s">
        <v>2340</v>
      </c>
      <c r="E1926" s="612" t="s">
        <v>2437</v>
      </c>
      <c r="F1926" s="612" t="s">
        <v>1697</v>
      </c>
      <c r="G1926" s="612" t="s">
        <v>1390</v>
      </c>
      <c r="H1926" s="612"/>
      <c r="I1926" s="612"/>
      <c r="J1926" s="627" t="s">
        <v>1176</v>
      </c>
      <c r="K1926" s="628" t="s">
        <v>2478</v>
      </c>
      <c r="L1926" s="629" t="s">
        <v>4871</v>
      </c>
      <c r="M1926" s="630"/>
      <c r="N1926" s="670" t="s">
        <v>5698</v>
      </c>
      <c r="O1926" s="629" t="s">
        <v>1176</v>
      </c>
      <c r="P1926" s="642" t="s">
        <v>2825</v>
      </c>
      <c r="Q1926" s="629" t="s">
        <v>105</v>
      </c>
      <c r="R1926" s="631" t="s">
        <v>7955</v>
      </c>
      <c r="S1926" s="632" t="s">
        <v>7374</v>
      </c>
      <c r="T1926" s="633" t="s">
        <v>1176</v>
      </c>
      <c r="U1926" s="977" t="s">
        <v>1821</v>
      </c>
      <c r="V1926" s="634" t="s">
        <v>7571</v>
      </c>
    </row>
    <row r="1927" spans="2:22" outlineLevel="1">
      <c r="B1927" s="612" t="s">
        <v>1380</v>
      </c>
      <c r="C1927" s="612" t="s">
        <v>1429</v>
      </c>
      <c r="D1927" s="612" t="s">
        <v>2340</v>
      </c>
      <c r="E1927" s="612" t="s">
        <v>2437</v>
      </c>
      <c r="F1927" s="612" t="s">
        <v>1697</v>
      </c>
      <c r="G1927" s="612" t="s">
        <v>1390</v>
      </c>
      <c r="H1927" s="639" t="s">
        <v>1452</v>
      </c>
      <c r="I1927" s="612"/>
      <c r="J1927" s="627" t="s">
        <v>1176</v>
      </c>
      <c r="K1927" s="628" t="s">
        <v>2479</v>
      </c>
      <c r="L1927" s="629" t="s">
        <v>4872</v>
      </c>
      <c r="M1927" s="630" t="s">
        <v>1701</v>
      </c>
      <c r="N1927" s="670" t="s">
        <v>5662</v>
      </c>
      <c r="O1927" s="629" t="s">
        <v>1176</v>
      </c>
      <c r="P1927" s="629" t="s">
        <v>41</v>
      </c>
      <c r="Q1927" s="668" t="s">
        <v>1877</v>
      </c>
      <c r="R1927" s="641"/>
      <c r="S1927" s="632" t="s">
        <v>7375</v>
      </c>
      <c r="T1927" s="633" t="s">
        <v>1176</v>
      </c>
      <c r="U1927" s="977" t="s">
        <v>1821</v>
      </c>
      <c r="V1927" s="634" t="s">
        <v>7572</v>
      </c>
    </row>
    <row r="1928" spans="2:22" outlineLevel="1">
      <c r="B1928" s="612" t="s">
        <v>1380</v>
      </c>
      <c r="C1928" s="612" t="s">
        <v>1429</v>
      </c>
      <c r="D1928" s="612" t="s">
        <v>2340</v>
      </c>
      <c r="E1928" s="612" t="s">
        <v>2480</v>
      </c>
      <c r="F1928" s="612"/>
      <c r="G1928" s="612"/>
      <c r="H1928" s="612"/>
      <c r="I1928" s="612"/>
      <c r="J1928" s="627" t="s">
        <v>1191</v>
      </c>
      <c r="K1928" s="628" t="s">
        <v>2481</v>
      </c>
      <c r="L1928" s="629" t="s">
        <v>4873</v>
      </c>
      <c r="M1928" s="630" t="s">
        <v>1382</v>
      </c>
      <c r="N1928" s="1119" t="s">
        <v>5687</v>
      </c>
      <c r="O1928" s="629" t="s">
        <v>1176</v>
      </c>
      <c r="P1928" s="629" t="s">
        <v>41</v>
      </c>
      <c r="Q1928" s="629" t="s">
        <v>1382</v>
      </c>
      <c r="R1928" s="781" t="s">
        <v>8558</v>
      </c>
      <c r="S1928" s="632" t="s">
        <v>7376</v>
      </c>
      <c r="T1928" s="633" t="s">
        <v>1191</v>
      </c>
      <c r="U1928" s="977" t="s">
        <v>1821</v>
      </c>
      <c r="V1928" s="634" t="s">
        <v>4873</v>
      </c>
    </row>
    <row r="1929" spans="2:22" outlineLevel="1">
      <c r="B1929" s="612" t="s">
        <v>1380</v>
      </c>
      <c r="C1929" s="612" t="s">
        <v>1429</v>
      </c>
      <c r="D1929" s="612" t="s">
        <v>2340</v>
      </c>
      <c r="E1929" s="612" t="s">
        <v>2480</v>
      </c>
      <c r="F1929" s="612" t="s">
        <v>1390</v>
      </c>
      <c r="G1929" s="612"/>
      <c r="H1929" s="612"/>
      <c r="I1929" s="612"/>
      <c r="J1929" s="627" t="s">
        <v>1191</v>
      </c>
      <c r="K1929" s="628" t="s">
        <v>2482</v>
      </c>
      <c r="L1929" s="629" t="s">
        <v>4874</v>
      </c>
      <c r="M1929" s="630"/>
      <c r="N1929" s="670"/>
      <c r="O1929" s="629"/>
      <c r="P1929" s="629"/>
      <c r="Q1929" s="629"/>
      <c r="R1929" s="631"/>
      <c r="S1929" s="632" t="s">
        <v>41</v>
      </c>
      <c r="T1929" s="633" t="s">
        <v>1191</v>
      </c>
      <c r="U1929" s="977" t="s">
        <v>1821</v>
      </c>
      <c r="V1929" s="634" t="s">
        <v>1821</v>
      </c>
    </row>
    <row r="1930" spans="2:22" ht="48" outlineLevel="1">
      <c r="B1930" s="612" t="s">
        <v>1380</v>
      </c>
      <c r="C1930" s="612" t="s">
        <v>1429</v>
      </c>
      <c r="D1930" s="612" t="s">
        <v>2340</v>
      </c>
      <c r="E1930" s="612" t="s">
        <v>2480</v>
      </c>
      <c r="F1930" s="612" t="s">
        <v>1450</v>
      </c>
      <c r="G1930" s="612"/>
      <c r="H1930" s="612"/>
      <c r="I1930" s="612"/>
      <c r="J1930" s="627" t="s">
        <v>1195</v>
      </c>
      <c r="K1930" s="628" t="s">
        <v>2483</v>
      </c>
      <c r="L1930" s="629" t="s">
        <v>4206</v>
      </c>
      <c r="M1930" s="630"/>
      <c r="N1930" s="670" t="s">
        <v>3707</v>
      </c>
      <c r="O1930" s="629" t="s">
        <v>1176</v>
      </c>
      <c r="P1930" s="637" t="s">
        <v>2803</v>
      </c>
      <c r="Q1930" s="629" t="s">
        <v>105</v>
      </c>
      <c r="R1930" s="695" t="s">
        <v>8327</v>
      </c>
      <c r="S1930" s="632" t="s">
        <v>7377</v>
      </c>
      <c r="T1930" s="633" t="s">
        <v>1195</v>
      </c>
      <c r="U1930" s="977" t="s">
        <v>1821</v>
      </c>
      <c r="V1930" s="634" t="s">
        <v>7590</v>
      </c>
    </row>
    <row r="1931" spans="2:22" ht="24" outlineLevel="1">
      <c r="B1931" s="612" t="s">
        <v>1380</v>
      </c>
      <c r="C1931" s="612" t="s">
        <v>1429</v>
      </c>
      <c r="D1931" s="612" t="s">
        <v>2340</v>
      </c>
      <c r="E1931" s="612" t="s">
        <v>2480</v>
      </c>
      <c r="F1931" s="612" t="s">
        <v>1450</v>
      </c>
      <c r="G1931" s="639" t="s">
        <v>1452</v>
      </c>
      <c r="H1931" s="612"/>
      <c r="I1931" s="612"/>
      <c r="J1931" s="627" t="s">
        <v>1176</v>
      </c>
      <c r="K1931" s="628" t="s">
        <v>2484</v>
      </c>
      <c r="L1931" s="629" t="s">
        <v>4875</v>
      </c>
      <c r="M1931" s="630" t="s">
        <v>1454</v>
      </c>
      <c r="N1931" s="1120" t="s">
        <v>5348</v>
      </c>
      <c r="O1931" s="629" t="s">
        <v>1176</v>
      </c>
      <c r="P1931" s="637" t="s">
        <v>2804</v>
      </c>
      <c r="Q1931" s="667" t="s">
        <v>5752</v>
      </c>
      <c r="R1931" s="631"/>
      <c r="S1931" s="632" t="s">
        <v>7378</v>
      </c>
      <c r="T1931" s="633" t="s">
        <v>1176</v>
      </c>
      <c r="U1931" s="977" t="s">
        <v>1821</v>
      </c>
      <c r="V1931" s="634" t="s">
        <v>7591</v>
      </c>
    </row>
    <row r="1932" spans="2:22" outlineLevel="1">
      <c r="B1932" s="612" t="s">
        <v>1380</v>
      </c>
      <c r="C1932" s="612" t="s">
        <v>1429</v>
      </c>
      <c r="D1932" s="612" t="s">
        <v>2340</v>
      </c>
      <c r="E1932" s="612" t="s">
        <v>2480</v>
      </c>
      <c r="F1932" s="612" t="s">
        <v>1396</v>
      </c>
      <c r="G1932" s="612"/>
      <c r="H1932" s="612"/>
      <c r="I1932" s="612"/>
      <c r="J1932" s="627" t="s">
        <v>1176</v>
      </c>
      <c r="K1932" s="628" t="s">
        <v>2485</v>
      </c>
      <c r="L1932" s="629" t="s">
        <v>4876</v>
      </c>
      <c r="M1932" s="630"/>
      <c r="N1932" s="670" t="s">
        <v>3709</v>
      </c>
      <c r="O1932" s="629" t="s">
        <v>1176</v>
      </c>
      <c r="P1932" s="637" t="s">
        <v>2807</v>
      </c>
      <c r="Q1932" s="629" t="s">
        <v>105</v>
      </c>
      <c r="R1932" s="631"/>
      <c r="S1932" s="632" t="s">
        <v>7379</v>
      </c>
      <c r="T1932" s="633" t="s">
        <v>1176</v>
      </c>
      <c r="U1932" s="977" t="s">
        <v>1821</v>
      </c>
      <c r="V1932" s="634" t="s">
        <v>7587</v>
      </c>
    </row>
    <row r="1933" spans="2:22" outlineLevel="1">
      <c r="B1933" s="612" t="s">
        <v>1380</v>
      </c>
      <c r="C1933" s="612" t="s">
        <v>1429</v>
      </c>
      <c r="D1933" s="612" t="s">
        <v>2340</v>
      </c>
      <c r="E1933" s="612" t="s">
        <v>2480</v>
      </c>
      <c r="F1933" s="612" t="s">
        <v>1650</v>
      </c>
      <c r="G1933" s="612"/>
      <c r="H1933" s="612"/>
      <c r="I1933" s="612"/>
      <c r="J1933" s="627" t="s">
        <v>1191</v>
      </c>
      <c r="K1933" s="628" t="s">
        <v>2486</v>
      </c>
      <c r="L1933" s="629" t="s">
        <v>4877</v>
      </c>
      <c r="M1933" s="630" t="s">
        <v>1652</v>
      </c>
      <c r="N1933" s="670"/>
      <c r="O1933" s="629"/>
      <c r="P1933" s="629"/>
      <c r="Q1933" s="629"/>
      <c r="R1933" s="631"/>
      <c r="S1933" s="632" t="s">
        <v>7380</v>
      </c>
      <c r="T1933" s="633" t="s">
        <v>1191</v>
      </c>
      <c r="U1933" s="977" t="s">
        <v>1821</v>
      </c>
      <c r="V1933" s="634" t="s">
        <v>7588</v>
      </c>
    </row>
    <row r="1934" spans="2:22" outlineLevel="1">
      <c r="B1934" s="612" t="s">
        <v>1380</v>
      </c>
      <c r="C1934" s="612" t="s">
        <v>1429</v>
      </c>
      <c r="D1934" s="612" t="s">
        <v>2340</v>
      </c>
      <c r="E1934" s="612" t="s">
        <v>2480</v>
      </c>
      <c r="F1934" s="612" t="s">
        <v>1653</v>
      </c>
      <c r="G1934" s="612"/>
      <c r="H1934" s="612"/>
      <c r="I1934" s="612"/>
      <c r="J1934" s="627" t="s">
        <v>1191</v>
      </c>
      <c r="K1934" s="628" t="s">
        <v>2487</v>
      </c>
      <c r="L1934" s="629" t="s">
        <v>4878</v>
      </c>
      <c r="M1934" s="630" t="s">
        <v>1382</v>
      </c>
      <c r="N1934" s="1119" t="s">
        <v>5688</v>
      </c>
      <c r="O1934" s="629" t="s">
        <v>1191</v>
      </c>
      <c r="P1934" s="629" t="s">
        <v>41</v>
      </c>
      <c r="Q1934" s="629" t="s">
        <v>1382</v>
      </c>
      <c r="R1934" s="782" t="s">
        <v>6058</v>
      </c>
      <c r="S1934" s="632" t="s">
        <v>41</v>
      </c>
      <c r="T1934" s="633" t="s">
        <v>1191</v>
      </c>
      <c r="U1934" s="977" t="s">
        <v>1821</v>
      </c>
      <c r="V1934" s="634" t="s">
        <v>1821</v>
      </c>
    </row>
    <row r="1935" spans="2:22" ht="24" outlineLevel="1">
      <c r="B1935" s="612" t="s">
        <v>1380</v>
      </c>
      <c r="C1935" s="612" t="s">
        <v>1429</v>
      </c>
      <c r="D1935" s="612" t="s">
        <v>2340</v>
      </c>
      <c r="E1935" s="612" t="s">
        <v>2480</v>
      </c>
      <c r="F1935" s="612" t="s">
        <v>1653</v>
      </c>
      <c r="G1935" s="612" t="s">
        <v>1390</v>
      </c>
      <c r="H1935" s="612"/>
      <c r="I1935" s="612"/>
      <c r="J1935" s="627" t="s">
        <v>1191</v>
      </c>
      <c r="K1935" s="628" t="s">
        <v>2488</v>
      </c>
      <c r="L1935" s="629" t="s">
        <v>4879</v>
      </c>
      <c r="M1935" s="630"/>
      <c r="N1935" s="670" t="s">
        <v>3718</v>
      </c>
      <c r="O1935" s="629" t="s">
        <v>1176</v>
      </c>
      <c r="P1935" s="642" t="s">
        <v>2805</v>
      </c>
      <c r="Q1935" s="629" t="s">
        <v>1134</v>
      </c>
      <c r="R1935" s="631" t="s">
        <v>6057</v>
      </c>
      <c r="S1935" s="632" t="s">
        <v>7381</v>
      </c>
      <c r="T1935" s="633" t="s">
        <v>1191</v>
      </c>
      <c r="U1935" s="977" t="s">
        <v>1821</v>
      </c>
      <c r="V1935" s="634" t="s">
        <v>7592</v>
      </c>
    </row>
    <row r="1936" spans="2:22" outlineLevel="1">
      <c r="B1936" s="612" t="s">
        <v>1380</v>
      </c>
      <c r="C1936" s="612" t="s">
        <v>1429</v>
      </c>
      <c r="D1936" s="612" t="s">
        <v>2340</v>
      </c>
      <c r="E1936" s="612" t="s">
        <v>2480</v>
      </c>
      <c r="F1936" s="612" t="s">
        <v>1653</v>
      </c>
      <c r="G1936" s="612" t="s">
        <v>1390</v>
      </c>
      <c r="H1936" s="639" t="s">
        <v>1452</v>
      </c>
      <c r="I1936" s="612"/>
      <c r="J1936" s="627" t="s">
        <v>1191</v>
      </c>
      <c r="K1936" s="628" t="s">
        <v>2489</v>
      </c>
      <c r="L1936" s="629" t="s">
        <v>4880</v>
      </c>
      <c r="M1936" s="630" t="s">
        <v>1454</v>
      </c>
      <c r="N1936" s="670" t="s">
        <v>5689</v>
      </c>
      <c r="O1936" s="629" t="s">
        <v>1176</v>
      </c>
      <c r="P1936" s="629" t="s">
        <v>41</v>
      </c>
      <c r="Q1936" s="640" t="s">
        <v>1846</v>
      </c>
      <c r="R1936" s="641"/>
      <c r="S1936" s="632" t="s">
        <v>7382</v>
      </c>
      <c r="T1936" s="633" t="s">
        <v>1191</v>
      </c>
      <c r="U1936" s="977" t="s">
        <v>1821</v>
      </c>
      <c r="V1936" s="634" t="s">
        <v>7593</v>
      </c>
    </row>
    <row r="1937" spans="2:22" outlineLevel="1">
      <c r="B1937" s="612" t="s">
        <v>1380</v>
      </c>
      <c r="C1937" s="612" t="s">
        <v>1429</v>
      </c>
      <c r="D1937" s="612" t="s">
        <v>2340</v>
      </c>
      <c r="E1937" s="612" t="s">
        <v>2480</v>
      </c>
      <c r="F1937" s="612" t="s">
        <v>1653</v>
      </c>
      <c r="G1937" s="612" t="s">
        <v>1657</v>
      </c>
      <c r="H1937" s="612"/>
      <c r="I1937" s="612"/>
      <c r="J1937" s="627" t="s">
        <v>1191</v>
      </c>
      <c r="K1937" s="628" t="s">
        <v>2490</v>
      </c>
      <c r="L1937" s="629" t="s">
        <v>4881</v>
      </c>
      <c r="M1937" s="630"/>
      <c r="N1937" s="670"/>
      <c r="O1937" s="629"/>
      <c r="P1937" s="629"/>
      <c r="Q1937" s="629"/>
      <c r="R1937" s="631"/>
      <c r="S1937" s="632" t="s">
        <v>7383</v>
      </c>
      <c r="T1937" s="633" t="s">
        <v>1191</v>
      </c>
      <c r="U1937" s="977" t="s">
        <v>1821</v>
      </c>
      <c r="V1937" s="634" t="s">
        <v>7589</v>
      </c>
    </row>
    <row r="1938" spans="2:22" outlineLevel="1">
      <c r="B1938" s="612" t="s">
        <v>1380</v>
      </c>
      <c r="C1938" s="612" t="s">
        <v>1429</v>
      </c>
      <c r="D1938" s="612" t="s">
        <v>2340</v>
      </c>
      <c r="E1938" s="612" t="s">
        <v>2480</v>
      </c>
      <c r="F1938" s="612" t="s">
        <v>1653</v>
      </c>
      <c r="G1938" s="612" t="s">
        <v>1677</v>
      </c>
      <c r="H1938" s="612"/>
      <c r="I1938" s="612"/>
      <c r="J1938" s="627" t="s">
        <v>1191</v>
      </c>
      <c r="K1938" s="628" t="s">
        <v>2491</v>
      </c>
      <c r="L1938" s="629" t="s">
        <v>4882</v>
      </c>
      <c r="M1938" s="630" t="s">
        <v>1382</v>
      </c>
      <c r="N1938" s="670"/>
      <c r="O1938" s="629"/>
      <c r="P1938" s="629"/>
      <c r="Q1938" s="629"/>
      <c r="R1938" s="631"/>
      <c r="S1938" s="632" t="s">
        <v>1821</v>
      </c>
      <c r="T1938" s="633" t="s">
        <v>1821</v>
      </c>
      <c r="U1938" s="977" t="s">
        <v>1821</v>
      </c>
      <c r="V1938" s="634" t="s">
        <v>1821</v>
      </c>
    </row>
    <row r="1939" spans="2:22" outlineLevel="1">
      <c r="B1939" s="612" t="s">
        <v>1380</v>
      </c>
      <c r="C1939" s="612" t="s">
        <v>1429</v>
      </c>
      <c r="D1939" s="612" t="s">
        <v>2340</v>
      </c>
      <c r="E1939" s="612" t="s">
        <v>2480</v>
      </c>
      <c r="F1939" s="612" t="s">
        <v>1653</v>
      </c>
      <c r="G1939" s="612" t="s">
        <v>1677</v>
      </c>
      <c r="H1939" s="612" t="s">
        <v>1679</v>
      </c>
      <c r="I1939" s="612"/>
      <c r="J1939" s="627" t="s">
        <v>1191</v>
      </c>
      <c r="K1939" s="628" t="s">
        <v>2492</v>
      </c>
      <c r="L1939" s="629" t="s">
        <v>4883</v>
      </c>
      <c r="M1939" s="630"/>
      <c r="N1939" s="670"/>
      <c r="O1939" s="629"/>
      <c r="P1939" s="629"/>
      <c r="Q1939" s="629"/>
      <c r="R1939" s="631"/>
      <c r="S1939" s="632" t="s">
        <v>1821</v>
      </c>
      <c r="T1939" s="633" t="s">
        <v>1821</v>
      </c>
      <c r="U1939" s="977" t="s">
        <v>1821</v>
      </c>
      <c r="V1939" s="634" t="s">
        <v>1821</v>
      </c>
    </row>
    <row r="1940" spans="2:22" outlineLevel="1">
      <c r="B1940" s="612" t="s">
        <v>1380</v>
      </c>
      <c r="C1940" s="612" t="s">
        <v>1429</v>
      </c>
      <c r="D1940" s="612" t="s">
        <v>2340</v>
      </c>
      <c r="E1940" s="612" t="s">
        <v>2480</v>
      </c>
      <c r="F1940" s="612" t="s">
        <v>1653</v>
      </c>
      <c r="G1940" s="612" t="s">
        <v>1677</v>
      </c>
      <c r="H1940" s="612" t="s">
        <v>1681</v>
      </c>
      <c r="I1940" s="612"/>
      <c r="J1940" s="627" t="s">
        <v>1191</v>
      </c>
      <c r="K1940" s="628" t="s">
        <v>2493</v>
      </c>
      <c r="L1940" s="629" t="s">
        <v>4884</v>
      </c>
      <c r="M1940" s="630"/>
      <c r="N1940" s="670"/>
      <c r="O1940" s="629"/>
      <c r="P1940" s="629"/>
      <c r="Q1940" s="629"/>
      <c r="R1940" s="631"/>
      <c r="S1940" s="632" t="s">
        <v>1821</v>
      </c>
      <c r="T1940" s="633" t="s">
        <v>1821</v>
      </c>
      <c r="U1940" s="977" t="s">
        <v>1821</v>
      </c>
      <c r="V1940" s="634" t="s">
        <v>1821</v>
      </c>
    </row>
    <row r="1941" spans="2:22" outlineLevel="1">
      <c r="B1941" s="612" t="s">
        <v>1380</v>
      </c>
      <c r="C1941" s="612" t="s">
        <v>1429</v>
      </c>
      <c r="D1941" s="612" t="s">
        <v>2340</v>
      </c>
      <c r="E1941" s="612" t="s">
        <v>2480</v>
      </c>
      <c r="F1941" s="612" t="s">
        <v>1653</v>
      </c>
      <c r="G1941" s="612" t="s">
        <v>1677</v>
      </c>
      <c r="H1941" s="612" t="s">
        <v>1683</v>
      </c>
      <c r="I1941" s="612"/>
      <c r="J1941" s="627" t="s">
        <v>1191</v>
      </c>
      <c r="K1941" s="628" t="s">
        <v>2494</v>
      </c>
      <c r="L1941" s="629" t="s">
        <v>4885</v>
      </c>
      <c r="M1941" s="630"/>
      <c r="N1941" s="670"/>
      <c r="O1941" s="629"/>
      <c r="P1941" s="629"/>
      <c r="Q1941" s="629"/>
      <c r="R1941" s="631"/>
      <c r="S1941" s="632" t="s">
        <v>1821</v>
      </c>
      <c r="T1941" s="633" t="s">
        <v>1821</v>
      </c>
      <c r="U1941" s="977" t="s">
        <v>1821</v>
      </c>
      <c r="V1941" s="634" t="s">
        <v>1821</v>
      </c>
    </row>
    <row r="1942" spans="2:22" outlineLevel="1">
      <c r="B1942" s="612" t="s">
        <v>1380</v>
      </c>
      <c r="C1942" s="612" t="s">
        <v>1429</v>
      </c>
      <c r="D1942" s="612" t="s">
        <v>2340</v>
      </c>
      <c r="E1942" s="612" t="s">
        <v>2480</v>
      </c>
      <c r="F1942" s="612" t="s">
        <v>1653</v>
      </c>
      <c r="G1942" s="612" t="s">
        <v>1677</v>
      </c>
      <c r="H1942" s="612" t="s">
        <v>1685</v>
      </c>
      <c r="I1942" s="612"/>
      <c r="J1942" s="627" t="s">
        <v>1191</v>
      </c>
      <c r="K1942" s="628" t="s">
        <v>2495</v>
      </c>
      <c r="L1942" s="629" t="s">
        <v>4886</v>
      </c>
      <c r="M1942" s="630"/>
      <c r="N1942" s="670"/>
      <c r="O1942" s="629"/>
      <c r="P1942" s="629"/>
      <c r="Q1942" s="629"/>
      <c r="R1942" s="631"/>
      <c r="S1942" s="632" t="s">
        <v>1821</v>
      </c>
      <c r="T1942" s="633" t="s">
        <v>1821</v>
      </c>
      <c r="U1942" s="977" t="s">
        <v>1821</v>
      </c>
      <c r="V1942" s="634" t="s">
        <v>1821</v>
      </c>
    </row>
    <row r="1943" spans="2:22" outlineLevel="1">
      <c r="B1943" s="612" t="s">
        <v>1380</v>
      </c>
      <c r="C1943" s="612" t="s">
        <v>1429</v>
      </c>
      <c r="D1943" s="612" t="s">
        <v>2340</v>
      </c>
      <c r="E1943" s="612" t="s">
        <v>2480</v>
      </c>
      <c r="F1943" s="612" t="s">
        <v>1653</v>
      </c>
      <c r="G1943" s="612" t="s">
        <v>1677</v>
      </c>
      <c r="H1943" s="612" t="s">
        <v>1687</v>
      </c>
      <c r="I1943" s="612"/>
      <c r="J1943" s="627" t="s">
        <v>1191</v>
      </c>
      <c r="K1943" s="628" t="s">
        <v>2496</v>
      </c>
      <c r="L1943" s="629" t="s">
        <v>4887</v>
      </c>
      <c r="M1943" s="630"/>
      <c r="N1943" s="670"/>
      <c r="O1943" s="629"/>
      <c r="P1943" s="629"/>
      <c r="Q1943" s="629"/>
      <c r="R1943" s="631"/>
      <c r="S1943" s="632" t="s">
        <v>1821</v>
      </c>
      <c r="T1943" s="633" t="s">
        <v>1821</v>
      </c>
      <c r="U1943" s="977" t="s">
        <v>1821</v>
      </c>
      <c r="V1943" s="634" t="s">
        <v>1821</v>
      </c>
    </row>
    <row r="1944" spans="2:22" outlineLevel="1">
      <c r="B1944" s="612" t="s">
        <v>1380</v>
      </c>
      <c r="C1944" s="612" t="s">
        <v>1429</v>
      </c>
      <c r="D1944" s="612" t="s">
        <v>2340</v>
      </c>
      <c r="E1944" s="612" t="s">
        <v>2480</v>
      </c>
      <c r="F1944" s="612" t="s">
        <v>1653</v>
      </c>
      <c r="G1944" s="612" t="s">
        <v>1677</v>
      </c>
      <c r="H1944" s="612" t="s">
        <v>1689</v>
      </c>
      <c r="I1944" s="612"/>
      <c r="J1944" s="627" t="s">
        <v>1176</v>
      </c>
      <c r="K1944" s="628" t="s">
        <v>2497</v>
      </c>
      <c r="L1944" s="629" t="s">
        <v>4888</v>
      </c>
      <c r="M1944" s="630" t="s">
        <v>1515</v>
      </c>
      <c r="N1944" s="670"/>
      <c r="O1944" s="629"/>
      <c r="P1944" s="629"/>
      <c r="Q1944" s="629"/>
      <c r="R1944" s="631"/>
      <c r="S1944" s="632" t="s">
        <v>1821</v>
      </c>
      <c r="T1944" s="633" t="s">
        <v>1821</v>
      </c>
      <c r="U1944" s="977" t="s">
        <v>1821</v>
      </c>
      <c r="V1944" s="634" t="s">
        <v>1821</v>
      </c>
    </row>
    <row r="1945" spans="2:22" outlineLevel="1">
      <c r="B1945" s="612" t="s">
        <v>1380</v>
      </c>
      <c r="C1945" s="612" t="s">
        <v>1429</v>
      </c>
      <c r="D1945" s="612" t="s">
        <v>2340</v>
      </c>
      <c r="E1945" s="612" t="s">
        <v>2480</v>
      </c>
      <c r="F1945" s="612" t="s">
        <v>1653</v>
      </c>
      <c r="G1945" s="612" t="s">
        <v>1677</v>
      </c>
      <c r="H1945" s="612" t="s">
        <v>1691</v>
      </c>
      <c r="I1945" s="612"/>
      <c r="J1945" s="627" t="s">
        <v>1191</v>
      </c>
      <c r="K1945" s="628" t="s">
        <v>2498</v>
      </c>
      <c r="L1945" s="629" t="s">
        <v>4889</v>
      </c>
      <c r="M1945" s="630"/>
      <c r="N1945" s="670"/>
      <c r="O1945" s="629"/>
      <c r="P1945" s="629"/>
      <c r="Q1945" s="629"/>
      <c r="R1945" s="631"/>
      <c r="S1945" s="632" t="s">
        <v>1821</v>
      </c>
      <c r="T1945" s="633" t="s">
        <v>1821</v>
      </c>
      <c r="U1945" s="977" t="s">
        <v>1821</v>
      </c>
      <c r="V1945" s="634" t="s">
        <v>1821</v>
      </c>
    </row>
    <row r="1946" spans="2:22" outlineLevel="1">
      <c r="B1946" s="612" t="s">
        <v>1380</v>
      </c>
      <c r="C1946" s="612" t="s">
        <v>1429</v>
      </c>
      <c r="D1946" s="612" t="s">
        <v>2340</v>
      </c>
      <c r="E1946" s="612" t="s">
        <v>2480</v>
      </c>
      <c r="F1946" s="612" t="s">
        <v>1659</v>
      </c>
      <c r="G1946" s="612"/>
      <c r="H1946" s="612"/>
      <c r="I1946" s="612"/>
      <c r="J1946" s="627" t="s">
        <v>1195</v>
      </c>
      <c r="K1946" s="628" t="s">
        <v>2499</v>
      </c>
      <c r="L1946" s="629" t="s">
        <v>4890</v>
      </c>
      <c r="M1946" s="630" t="s">
        <v>1382</v>
      </c>
      <c r="N1946" s="670"/>
      <c r="O1946" s="629"/>
      <c r="P1946" s="629"/>
      <c r="Q1946" s="629"/>
      <c r="R1946" s="631"/>
      <c r="S1946" s="632" t="s">
        <v>7384</v>
      </c>
      <c r="T1946" s="633" t="s">
        <v>1195</v>
      </c>
      <c r="U1946" s="977" t="s">
        <v>1821</v>
      </c>
      <c r="V1946" s="634" t="s">
        <v>7606</v>
      </c>
    </row>
    <row r="1947" spans="2:22" outlineLevel="1">
      <c r="B1947" s="612" t="s">
        <v>1380</v>
      </c>
      <c r="C1947" s="612" t="s">
        <v>1429</v>
      </c>
      <c r="D1947" s="612" t="s">
        <v>2340</v>
      </c>
      <c r="E1947" s="612" t="s">
        <v>2480</v>
      </c>
      <c r="F1947" s="612" t="s">
        <v>1659</v>
      </c>
      <c r="G1947" s="612" t="s">
        <v>1661</v>
      </c>
      <c r="H1947" s="612"/>
      <c r="I1947" s="612"/>
      <c r="J1947" s="627" t="s">
        <v>1191</v>
      </c>
      <c r="K1947" s="628" t="s">
        <v>2500</v>
      </c>
      <c r="L1947" s="629" t="s">
        <v>4891</v>
      </c>
      <c r="M1947" s="630"/>
      <c r="N1947" s="670"/>
      <c r="O1947" s="629"/>
      <c r="P1947" s="629"/>
      <c r="Q1947" s="629"/>
      <c r="R1947" s="631"/>
      <c r="S1947" s="632" t="s">
        <v>7385</v>
      </c>
      <c r="T1947" s="633" t="s">
        <v>1191</v>
      </c>
      <c r="U1947" s="977" t="s">
        <v>1821</v>
      </c>
      <c r="V1947" s="634" t="s">
        <v>7607</v>
      </c>
    </row>
    <row r="1948" spans="2:22" outlineLevel="1">
      <c r="B1948" s="612" t="s">
        <v>1380</v>
      </c>
      <c r="C1948" s="612" t="s">
        <v>1429</v>
      </c>
      <c r="D1948" s="612" t="s">
        <v>2340</v>
      </c>
      <c r="E1948" s="612" t="s">
        <v>2480</v>
      </c>
      <c r="F1948" s="612" t="s">
        <v>1659</v>
      </c>
      <c r="G1948" s="612" t="s">
        <v>1663</v>
      </c>
      <c r="H1948" s="612"/>
      <c r="I1948" s="612"/>
      <c r="J1948" s="627" t="s">
        <v>1191</v>
      </c>
      <c r="K1948" s="628" t="s">
        <v>2501</v>
      </c>
      <c r="L1948" s="629" t="s">
        <v>4892</v>
      </c>
      <c r="M1948" s="630"/>
      <c r="N1948" s="670"/>
      <c r="O1948" s="629"/>
      <c r="P1948" s="629"/>
      <c r="Q1948" s="629"/>
      <c r="R1948" s="631"/>
      <c r="S1948" s="632" t="s">
        <v>41</v>
      </c>
      <c r="T1948" s="633" t="s">
        <v>1191</v>
      </c>
      <c r="U1948" s="977" t="s">
        <v>1821</v>
      </c>
      <c r="V1948" s="634" t="s">
        <v>1821</v>
      </c>
    </row>
    <row r="1949" spans="2:22" outlineLevel="1">
      <c r="B1949" s="612" t="s">
        <v>1380</v>
      </c>
      <c r="C1949" s="612" t="s">
        <v>1429</v>
      </c>
      <c r="D1949" s="612" t="s">
        <v>2340</v>
      </c>
      <c r="E1949" s="612" t="s">
        <v>2480</v>
      </c>
      <c r="F1949" s="612" t="s">
        <v>1659</v>
      </c>
      <c r="G1949" s="612" t="s">
        <v>1398</v>
      </c>
      <c r="H1949" s="612"/>
      <c r="I1949" s="612"/>
      <c r="J1949" s="627" t="s">
        <v>1191</v>
      </c>
      <c r="K1949" s="628" t="s">
        <v>2502</v>
      </c>
      <c r="L1949" s="629" t="s">
        <v>4893</v>
      </c>
      <c r="M1949" s="630" t="s">
        <v>1666</v>
      </c>
      <c r="N1949" s="670"/>
      <c r="O1949" s="629"/>
      <c r="P1949" s="629"/>
      <c r="Q1949" s="629"/>
      <c r="R1949" s="631"/>
      <c r="S1949" s="632" t="s">
        <v>1821</v>
      </c>
      <c r="T1949" s="633" t="s">
        <v>1821</v>
      </c>
      <c r="U1949" s="977" t="s">
        <v>1821</v>
      </c>
      <c r="V1949" s="634" t="s">
        <v>1821</v>
      </c>
    </row>
    <row r="1950" spans="2:22" outlineLevel="1">
      <c r="B1950" s="612" t="s">
        <v>1380</v>
      </c>
      <c r="C1950" s="612" t="s">
        <v>1429</v>
      </c>
      <c r="D1950" s="612" t="s">
        <v>2340</v>
      </c>
      <c r="E1950" s="612" t="s">
        <v>2480</v>
      </c>
      <c r="F1950" s="612" t="s">
        <v>1659</v>
      </c>
      <c r="G1950" s="612" t="s">
        <v>1667</v>
      </c>
      <c r="H1950" s="612"/>
      <c r="I1950" s="612"/>
      <c r="J1950" s="627" t="s">
        <v>1191</v>
      </c>
      <c r="K1950" s="628" t="s">
        <v>2503</v>
      </c>
      <c r="L1950" s="629" t="s">
        <v>4894</v>
      </c>
      <c r="M1950" s="630" t="s">
        <v>1382</v>
      </c>
      <c r="N1950" s="670"/>
      <c r="O1950" s="629"/>
      <c r="P1950" s="629"/>
      <c r="Q1950" s="629"/>
      <c r="R1950" s="631"/>
      <c r="S1950" s="632" t="s">
        <v>41</v>
      </c>
      <c r="T1950" s="633" t="s">
        <v>1191</v>
      </c>
      <c r="U1950" s="977" t="s">
        <v>1821</v>
      </c>
      <c r="V1950" s="634" t="s">
        <v>1821</v>
      </c>
    </row>
    <row r="1951" spans="2:22" outlineLevel="1">
      <c r="B1951" s="612" t="s">
        <v>1380</v>
      </c>
      <c r="C1951" s="612" t="s">
        <v>1429</v>
      </c>
      <c r="D1951" s="612" t="s">
        <v>2340</v>
      </c>
      <c r="E1951" s="612" t="s">
        <v>2480</v>
      </c>
      <c r="F1951" s="612" t="s">
        <v>1659</v>
      </c>
      <c r="G1951" s="612" t="s">
        <v>1667</v>
      </c>
      <c r="H1951" s="612" t="s">
        <v>1669</v>
      </c>
      <c r="I1951" s="612"/>
      <c r="J1951" s="627" t="s">
        <v>1176</v>
      </c>
      <c r="K1951" s="628" t="s">
        <v>2504</v>
      </c>
      <c r="L1951" s="629" t="s">
        <v>4895</v>
      </c>
      <c r="M1951" s="630"/>
      <c r="N1951" s="670"/>
      <c r="O1951" s="629"/>
      <c r="P1951" s="629"/>
      <c r="Q1951" s="629"/>
      <c r="R1951" s="631"/>
      <c r="S1951" s="632" t="s">
        <v>7386</v>
      </c>
      <c r="T1951" s="633" t="s">
        <v>1176</v>
      </c>
      <c r="U1951" s="977" t="s">
        <v>1821</v>
      </c>
      <c r="V1951" s="634" t="s">
        <v>7608</v>
      </c>
    </row>
    <row r="1952" spans="2:22" outlineLevel="1">
      <c r="B1952" s="612" t="s">
        <v>1380</v>
      </c>
      <c r="C1952" s="612" t="s">
        <v>1429</v>
      </c>
      <c r="D1952" s="612" t="s">
        <v>2340</v>
      </c>
      <c r="E1952" s="612" t="s">
        <v>2480</v>
      </c>
      <c r="F1952" s="612" t="s">
        <v>1659</v>
      </c>
      <c r="G1952" s="612" t="s">
        <v>1671</v>
      </c>
      <c r="H1952" s="612"/>
      <c r="I1952" s="612"/>
      <c r="J1952" s="627" t="s">
        <v>1191</v>
      </c>
      <c r="K1952" s="628" t="s">
        <v>2505</v>
      </c>
      <c r="L1952" s="629" t="s">
        <v>4896</v>
      </c>
      <c r="M1952" s="630" t="s">
        <v>1382</v>
      </c>
      <c r="N1952" s="670"/>
      <c r="O1952" s="629"/>
      <c r="P1952" s="629"/>
      <c r="Q1952" s="629"/>
      <c r="R1952" s="631"/>
      <c r="S1952" s="632" t="s">
        <v>1821</v>
      </c>
      <c r="T1952" s="633" t="s">
        <v>1821</v>
      </c>
      <c r="U1952" s="977" t="s">
        <v>1821</v>
      </c>
      <c r="V1952" s="634" t="s">
        <v>1821</v>
      </c>
    </row>
    <row r="1953" spans="2:22" outlineLevel="1">
      <c r="B1953" s="612" t="s">
        <v>1380</v>
      </c>
      <c r="C1953" s="612" t="s">
        <v>1429</v>
      </c>
      <c r="D1953" s="612" t="s">
        <v>2340</v>
      </c>
      <c r="E1953" s="612" t="s">
        <v>2480</v>
      </c>
      <c r="F1953" s="612" t="s">
        <v>1659</v>
      </c>
      <c r="G1953" s="612" t="s">
        <v>1671</v>
      </c>
      <c r="H1953" s="612" t="s">
        <v>1669</v>
      </c>
      <c r="I1953" s="612"/>
      <c r="J1953" s="627" t="s">
        <v>1176</v>
      </c>
      <c r="K1953" s="628" t="s">
        <v>2506</v>
      </c>
      <c r="L1953" s="629" t="s">
        <v>4897</v>
      </c>
      <c r="M1953" s="630"/>
      <c r="N1953" s="670"/>
      <c r="O1953" s="629"/>
      <c r="P1953" s="629"/>
      <c r="Q1953" s="629"/>
      <c r="R1953" s="631"/>
      <c r="S1953" s="632" t="s">
        <v>1821</v>
      </c>
      <c r="T1953" s="633" t="s">
        <v>1821</v>
      </c>
      <c r="U1953" s="977" t="s">
        <v>1821</v>
      </c>
      <c r="V1953" s="634" t="s">
        <v>1821</v>
      </c>
    </row>
    <row r="1954" spans="2:22" outlineLevel="1">
      <c r="B1954" s="612" t="s">
        <v>1380</v>
      </c>
      <c r="C1954" s="612" t="s">
        <v>1429</v>
      </c>
      <c r="D1954" s="612" t="s">
        <v>2340</v>
      </c>
      <c r="E1954" s="612" t="s">
        <v>2480</v>
      </c>
      <c r="F1954" s="612" t="s">
        <v>1659</v>
      </c>
      <c r="G1954" s="612" t="s">
        <v>1674</v>
      </c>
      <c r="H1954" s="612"/>
      <c r="I1954" s="612"/>
      <c r="J1954" s="627" t="s">
        <v>1191</v>
      </c>
      <c r="K1954" s="628" t="s">
        <v>2507</v>
      </c>
      <c r="L1954" s="629" t="s">
        <v>4899</v>
      </c>
      <c r="M1954" s="630" t="s">
        <v>1382</v>
      </c>
      <c r="N1954" s="670"/>
      <c r="O1954" s="629"/>
      <c r="P1954" s="629"/>
      <c r="Q1954" s="629"/>
      <c r="R1954" s="631"/>
      <c r="S1954" s="632" t="s">
        <v>41</v>
      </c>
      <c r="T1954" s="633" t="s">
        <v>1191</v>
      </c>
      <c r="U1954" s="977" t="s">
        <v>1821</v>
      </c>
      <c r="V1954" s="634" t="s">
        <v>1821</v>
      </c>
    </row>
    <row r="1955" spans="2:22" outlineLevel="1">
      <c r="B1955" s="612" t="s">
        <v>1380</v>
      </c>
      <c r="C1955" s="612" t="s">
        <v>1429</v>
      </c>
      <c r="D1955" s="612" t="s">
        <v>2340</v>
      </c>
      <c r="E1955" s="612" t="s">
        <v>2480</v>
      </c>
      <c r="F1955" s="612" t="s">
        <v>1659</v>
      </c>
      <c r="G1955" s="612" t="s">
        <v>1674</v>
      </c>
      <c r="H1955" s="612" t="s">
        <v>1564</v>
      </c>
      <c r="I1955" s="612"/>
      <c r="J1955" s="627" t="s">
        <v>1176</v>
      </c>
      <c r="K1955" s="628" t="s">
        <v>2508</v>
      </c>
      <c r="L1955" s="629" t="s">
        <v>4898</v>
      </c>
      <c r="M1955" s="630"/>
      <c r="N1955" s="670"/>
      <c r="O1955" s="629"/>
      <c r="P1955" s="629"/>
      <c r="Q1955" s="629"/>
      <c r="R1955" s="631"/>
      <c r="S1955" s="632" t="s">
        <v>7387</v>
      </c>
      <c r="T1955" s="633" t="s">
        <v>1176</v>
      </c>
      <c r="U1955" s="977" t="s">
        <v>1821</v>
      </c>
      <c r="V1955" s="634" t="s">
        <v>7609</v>
      </c>
    </row>
    <row r="1956" spans="2:22" outlineLevel="1">
      <c r="B1956" s="612" t="s">
        <v>1380</v>
      </c>
      <c r="C1956" s="612" t="s">
        <v>1429</v>
      </c>
      <c r="D1956" s="612" t="s">
        <v>2340</v>
      </c>
      <c r="E1956" s="612" t="s">
        <v>2480</v>
      </c>
      <c r="F1956" s="612" t="s">
        <v>1677</v>
      </c>
      <c r="G1956" s="612"/>
      <c r="H1956" s="612"/>
      <c r="I1956" s="612"/>
      <c r="J1956" s="627" t="s">
        <v>1191</v>
      </c>
      <c r="K1956" s="628" t="s">
        <v>2509</v>
      </c>
      <c r="L1956" s="629" t="s">
        <v>4900</v>
      </c>
      <c r="M1956" s="630" t="s">
        <v>1382</v>
      </c>
      <c r="N1956" s="1119" t="s">
        <v>4900</v>
      </c>
      <c r="O1956" s="629" t="s">
        <v>1176</v>
      </c>
      <c r="P1956" s="629" t="s">
        <v>41</v>
      </c>
      <c r="Q1956" s="629" t="s">
        <v>1382</v>
      </c>
      <c r="R1956" s="781" t="s">
        <v>8559</v>
      </c>
      <c r="S1956" s="632" t="s">
        <v>7388</v>
      </c>
      <c r="T1956" s="633" t="s">
        <v>1191</v>
      </c>
      <c r="U1956" s="977" t="s">
        <v>1821</v>
      </c>
      <c r="V1956" s="634" t="s">
        <v>7598</v>
      </c>
    </row>
    <row r="1957" spans="2:22" outlineLevel="1">
      <c r="B1957" s="612" t="s">
        <v>1380</v>
      </c>
      <c r="C1957" s="612" t="s">
        <v>1429</v>
      </c>
      <c r="D1957" s="612" t="s">
        <v>2340</v>
      </c>
      <c r="E1957" s="612" t="s">
        <v>2480</v>
      </c>
      <c r="F1957" s="612" t="s">
        <v>1677</v>
      </c>
      <c r="G1957" s="612" t="s">
        <v>1679</v>
      </c>
      <c r="H1957" s="612"/>
      <c r="I1957" s="612"/>
      <c r="J1957" s="627" t="s">
        <v>1191</v>
      </c>
      <c r="K1957" s="628" t="s">
        <v>2510</v>
      </c>
      <c r="L1957" s="629" t="s">
        <v>4901</v>
      </c>
      <c r="M1957" s="630"/>
      <c r="N1957" s="670" t="s">
        <v>3714</v>
      </c>
      <c r="O1957" s="629" t="s">
        <v>1176</v>
      </c>
      <c r="P1957" s="637" t="s">
        <v>2812</v>
      </c>
      <c r="Q1957" s="629" t="s">
        <v>157</v>
      </c>
      <c r="R1957" s="631"/>
      <c r="S1957" s="632" t="s">
        <v>7389</v>
      </c>
      <c r="T1957" s="633" t="s">
        <v>1191</v>
      </c>
      <c r="U1957" s="977" t="s">
        <v>1821</v>
      </c>
      <c r="V1957" s="634" t="s">
        <v>7603</v>
      </c>
    </row>
    <row r="1958" spans="2:22" outlineLevel="1">
      <c r="B1958" s="612" t="s">
        <v>1380</v>
      </c>
      <c r="C1958" s="612" t="s">
        <v>1429</v>
      </c>
      <c r="D1958" s="612" t="s">
        <v>2340</v>
      </c>
      <c r="E1958" s="612" t="s">
        <v>2480</v>
      </c>
      <c r="F1958" s="612" t="s">
        <v>1677</v>
      </c>
      <c r="G1958" s="612" t="s">
        <v>1681</v>
      </c>
      <c r="H1958" s="612"/>
      <c r="I1958" s="612"/>
      <c r="J1958" s="627" t="s">
        <v>1191</v>
      </c>
      <c r="K1958" s="628" t="s">
        <v>2511</v>
      </c>
      <c r="L1958" s="629" t="s">
        <v>4902</v>
      </c>
      <c r="M1958" s="630"/>
      <c r="N1958" s="670" t="s">
        <v>3710</v>
      </c>
      <c r="O1958" s="629" t="s">
        <v>1176</v>
      </c>
      <c r="P1958" s="637" t="s">
        <v>2808</v>
      </c>
      <c r="Q1958" s="629" t="s">
        <v>105</v>
      </c>
      <c r="R1958" s="631"/>
      <c r="S1958" s="632" t="s">
        <v>7390</v>
      </c>
      <c r="T1958" s="633" t="s">
        <v>1191</v>
      </c>
      <c r="U1958" s="977" t="s">
        <v>1821</v>
      </c>
      <c r="V1958" s="634" t="s">
        <v>7599</v>
      </c>
    </row>
    <row r="1959" spans="2:22" outlineLevel="1">
      <c r="B1959" s="612" t="s">
        <v>1380</v>
      </c>
      <c r="C1959" s="612" t="s">
        <v>1429</v>
      </c>
      <c r="D1959" s="612" t="s">
        <v>2340</v>
      </c>
      <c r="E1959" s="612" t="s">
        <v>2480</v>
      </c>
      <c r="F1959" s="612" t="s">
        <v>1677</v>
      </c>
      <c r="G1959" s="612" t="s">
        <v>1683</v>
      </c>
      <c r="H1959" s="612"/>
      <c r="I1959" s="612"/>
      <c r="J1959" s="627" t="s">
        <v>1191</v>
      </c>
      <c r="K1959" s="628" t="s">
        <v>2512</v>
      </c>
      <c r="L1959" s="629" t="s">
        <v>4903</v>
      </c>
      <c r="M1959" s="630"/>
      <c r="N1959" s="670" t="s">
        <v>3711</v>
      </c>
      <c r="O1959" s="629" t="s">
        <v>1191</v>
      </c>
      <c r="P1959" s="629" t="s">
        <v>2809</v>
      </c>
      <c r="Q1959" s="629" t="s">
        <v>105</v>
      </c>
      <c r="R1959" s="631"/>
      <c r="S1959" s="632" t="s">
        <v>7391</v>
      </c>
      <c r="T1959" s="633" t="s">
        <v>1191</v>
      </c>
      <c r="U1959" s="977" t="s">
        <v>1821</v>
      </c>
      <c r="V1959" s="634" t="s">
        <v>7600</v>
      </c>
    </row>
    <row r="1960" spans="2:22" outlineLevel="1">
      <c r="B1960" s="612" t="s">
        <v>1380</v>
      </c>
      <c r="C1960" s="612" t="s">
        <v>1429</v>
      </c>
      <c r="D1960" s="612" t="s">
        <v>2340</v>
      </c>
      <c r="E1960" s="612" t="s">
        <v>2480</v>
      </c>
      <c r="F1960" s="612" t="s">
        <v>1677</v>
      </c>
      <c r="G1960" s="612" t="s">
        <v>1685</v>
      </c>
      <c r="H1960" s="612"/>
      <c r="I1960" s="612"/>
      <c r="J1960" s="627" t="s">
        <v>1191</v>
      </c>
      <c r="K1960" s="628" t="s">
        <v>2513</v>
      </c>
      <c r="L1960" s="629" t="s">
        <v>4904</v>
      </c>
      <c r="M1960" s="630"/>
      <c r="N1960" s="670" t="s">
        <v>3712</v>
      </c>
      <c r="O1960" s="629" t="s">
        <v>1191</v>
      </c>
      <c r="P1960" s="629" t="s">
        <v>2810</v>
      </c>
      <c r="Q1960" s="629" t="s">
        <v>105</v>
      </c>
      <c r="R1960" s="631"/>
      <c r="S1960" s="632" t="s">
        <v>7392</v>
      </c>
      <c r="T1960" s="633" t="s">
        <v>1191</v>
      </c>
      <c r="U1960" s="977" t="s">
        <v>1821</v>
      </c>
      <c r="V1960" s="634" t="s">
        <v>7601</v>
      </c>
    </row>
    <row r="1961" spans="2:22" outlineLevel="1">
      <c r="B1961" s="612" t="s">
        <v>1380</v>
      </c>
      <c r="C1961" s="612" t="s">
        <v>1429</v>
      </c>
      <c r="D1961" s="612" t="s">
        <v>2340</v>
      </c>
      <c r="E1961" s="612" t="s">
        <v>2480</v>
      </c>
      <c r="F1961" s="612" t="s">
        <v>1677</v>
      </c>
      <c r="G1961" s="612" t="s">
        <v>1687</v>
      </c>
      <c r="H1961" s="612"/>
      <c r="I1961" s="612"/>
      <c r="J1961" s="627" t="s">
        <v>1191</v>
      </c>
      <c r="K1961" s="628" t="s">
        <v>2514</v>
      </c>
      <c r="L1961" s="629" t="s">
        <v>4905</v>
      </c>
      <c r="M1961" s="630"/>
      <c r="N1961" s="670" t="s">
        <v>3713</v>
      </c>
      <c r="O1961" s="629" t="s">
        <v>1176</v>
      </c>
      <c r="P1961" s="637" t="s">
        <v>2811</v>
      </c>
      <c r="Q1961" s="629" t="s">
        <v>105</v>
      </c>
      <c r="R1961" s="631"/>
      <c r="S1961" s="632" t="s">
        <v>7393</v>
      </c>
      <c r="T1961" s="633" t="s">
        <v>1191</v>
      </c>
      <c r="U1961" s="977" t="s">
        <v>1821</v>
      </c>
      <c r="V1961" s="634" t="s">
        <v>7602</v>
      </c>
    </row>
    <row r="1962" spans="2:22" outlineLevel="1">
      <c r="B1962" s="612" t="s">
        <v>1380</v>
      </c>
      <c r="C1962" s="612" t="s">
        <v>1429</v>
      </c>
      <c r="D1962" s="612" t="s">
        <v>2340</v>
      </c>
      <c r="E1962" s="612" t="s">
        <v>2480</v>
      </c>
      <c r="F1962" s="612" t="s">
        <v>1677</v>
      </c>
      <c r="G1962" s="612" t="s">
        <v>1689</v>
      </c>
      <c r="H1962" s="612"/>
      <c r="I1962" s="612"/>
      <c r="J1962" s="627" t="s">
        <v>1176</v>
      </c>
      <c r="K1962" s="628" t="s">
        <v>2515</v>
      </c>
      <c r="L1962" s="629" t="s">
        <v>4906</v>
      </c>
      <c r="M1962" s="630" t="s">
        <v>1515</v>
      </c>
      <c r="N1962" s="670" t="s">
        <v>5349</v>
      </c>
      <c r="O1962" s="629" t="s">
        <v>1176</v>
      </c>
      <c r="P1962" s="637" t="s">
        <v>2813</v>
      </c>
      <c r="Q1962" s="629" t="s">
        <v>787</v>
      </c>
      <c r="R1962" s="631"/>
      <c r="S1962" s="632" t="s">
        <v>7394</v>
      </c>
      <c r="T1962" s="633" t="s">
        <v>1176</v>
      </c>
      <c r="U1962" s="977" t="s">
        <v>1821</v>
      </c>
      <c r="V1962" s="634" t="s">
        <v>7605</v>
      </c>
    </row>
    <row r="1963" spans="2:22" outlineLevel="1">
      <c r="B1963" s="612" t="s">
        <v>1380</v>
      </c>
      <c r="C1963" s="612" t="s">
        <v>1429</v>
      </c>
      <c r="D1963" s="612" t="s">
        <v>2340</v>
      </c>
      <c r="E1963" s="612" t="s">
        <v>2480</v>
      </c>
      <c r="F1963" s="612" t="s">
        <v>1677</v>
      </c>
      <c r="G1963" s="612" t="s">
        <v>1691</v>
      </c>
      <c r="H1963" s="612"/>
      <c r="I1963" s="612"/>
      <c r="J1963" s="627" t="s">
        <v>1191</v>
      </c>
      <c r="K1963" s="628" t="s">
        <v>2516</v>
      </c>
      <c r="L1963" s="629" t="s">
        <v>4907</v>
      </c>
      <c r="M1963" s="630"/>
      <c r="N1963" s="670"/>
      <c r="O1963" s="629"/>
      <c r="P1963" s="629"/>
      <c r="Q1963" s="629"/>
      <c r="R1963" s="631"/>
      <c r="S1963" s="632" t="s">
        <v>7395</v>
      </c>
      <c r="T1963" s="633" t="s">
        <v>1191</v>
      </c>
      <c r="U1963" s="977" t="s">
        <v>1821</v>
      </c>
      <c r="V1963" s="634" t="s">
        <v>7604</v>
      </c>
    </row>
    <row r="1964" spans="2:22" outlineLevel="1">
      <c r="B1964" s="612" t="s">
        <v>1380</v>
      </c>
      <c r="C1964" s="612" t="s">
        <v>1429</v>
      </c>
      <c r="D1964" s="612" t="s">
        <v>2340</v>
      </c>
      <c r="E1964" s="612" t="s">
        <v>2480</v>
      </c>
      <c r="F1964" s="612" t="s">
        <v>1693</v>
      </c>
      <c r="G1964" s="612"/>
      <c r="H1964" s="612"/>
      <c r="I1964" s="612"/>
      <c r="J1964" s="627" t="s">
        <v>1191</v>
      </c>
      <c r="K1964" s="628" t="s">
        <v>2517</v>
      </c>
      <c r="L1964" s="629" t="s">
        <v>4908</v>
      </c>
      <c r="M1964" s="630" t="s">
        <v>1382</v>
      </c>
      <c r="N1964" s="1119" t="s">
        <v>5690</v>
      </c>
      <c r="O1964" s="629" t="s">
        <v>1191</v>
      </c>
      <c r="P1964" s="629" t="s">
        <v>41</v>
      </c>
      <c r="Q1964" s="629" t="s">
        <v>1382</v>
      </c>
      <c r="R1964" s="782" t="s">
        <v>6046</v>
      </c>
      <c r="S1964" s="632" t="s">
        <v>41</v>
      </c>
      <c r="T1964" s="633" t="s">
        <v>1191</v>
      </c>
      <c r="U1964" s="977" t="s">
        <v>1821</v>
      </c>
      <c r="V1964" s="634" t="s">
        <v>1821</v>
      </c>
    </row>
    <row r="1965" spans="2:22" ht="24" outlineLevel="1">
      <c r="B1965" s="612" t="s">
        <v>1380</v>
      </c>
      <c r="C1965" s="612" t="s">
        <v>1429</v>
      </c>
      <c r="D1965" s="612" t="s">
        <v>2340</v>
      </c>
      <c r="E1965" s="612" t="s">
        <v>2480</v>
      </c>
      <c r="F1965" s="612" t="s">
        <v>1693</v>
      </c>
      <c r="G1965" s="612" t="s">
        <v>1564</v>
      </c>
      <c r="H1965" s="612"/>
      <c r="I1965" s="612"/>
      <c r="J1965" s="627" t="s">
        <v>1176</v>
      </c>
      <c r="K1965" s="628" t="s">
        <v>2518</v>
      </c>
      <c r="L1965" s="629" t="s">
        <v>4909</v>
      </c>
      <c r="M1965" s="630"/>
      <c r="N1965" s="670" t="s">
        <v>5402</v>
      </c>
      <c r="O1965" s="629" t="s">
        <v>1176</v>
      </c>
      <c r="P1965" s="642" t="s">
        <v>2806</v>
      </c>
      <c r="Q1965" s="629" t="s">
        <v>1156</v>
      </c>
      <c r="R1965" s="631" t="s">
        <v>6059</v>
      </c>
      <c r="S1965" s="632" t="s">
        <v>7396</v>
      </c>
      <c r="T1965" s="633" t="s">
        <v>1176</v>
      </c>
      <c r="U1965" s="977" t="s">
        <v>1821</v>
      </c>
      <c r="V1965" s="634" t="s">
        <v>7596</v>
      </c>
    </row>
    <row r="1966" spans="2:22" outlineLevel="1">
      <c r="B1966" s="612" t="s">
        <v>1380</v>
      </c>
      <c r="C1966" s="612" t="s">
        <v>1429</v>
      </c>
      <c r="D1966" s="612" t="s">
        <v>2340</v>
      </c>
      <c r="E1966" s="612" t="s">
        <v>2480</v>
      </c>
      <c r="F1966" s="612" t="s">
        <v>1693</v>
      </c>
      <c r="G1966" s="612" t="s">
        <v>1564</v>
      </c>
      <c r="H1966" s="639" t="s">
        <v>1452</v>
      </c>
      <c r="I1966" s="612"/>
      <c r="J1966" s="627" t="s">
        <v>1176</v>
      </c>
      <c r="K1966" s="628" t="s">
        <v>2519</v>
      </c>
      <c r="L1966" s="629" t="s">
        <v>4910</v>
      </c>
      <c r="M1966" s="630"/>
      <c r="N1966" s="670" t="s">
        <v>5691</v>
      </c>
      <c r="O1966" s="629" t="s">
        <v>1176</v>
      </c>
      <c r="P1966" s="629" t="s">
        <v>41</v>
      </c>
      <c r="Q1966" s="669" t="s">
        <v>1918</v>
      </c>
      <c r="R1966" s="641"/>
      <c r="S1966" s="632" t="s">
        <v>7397</v>
      </c>
      <c r="T1966" s="633" t="s">
        <v>1176</v>
      </c>
      <c r="U1966" s="977" t="s">
        <v>1821</v>
      </c>
      <c r="V1966" s="634" t="s">
        <v>7597</v>
      </c>
    </row>
    <row r="1967" spans="2:22" outlineLevel="1">
      <c r="B1967" s="612" t="s">
        <v>1380</v>
      </c>
      <c r="C1967" s="612" t="s">
        <v>1429</v>
      </c>
      <c r="D1967" s="612" t="s">
        <v>2340</v>
      </c>
      <c r="E1967" s="612" t="s">
        <v>2480</v>
      </c>
      <c r="F1967" s="612" t="s">
        <v>1697</v>
      </c>
      <c r="G1967" s="612"/>
      <c r="H1967" s="612"/>
      <c r="I1967" s="612"/>
      <c r="J1967" s="627" t="s">
        <v>1191</v>
      </c>
      <c r="K1967" s="628" t="s">
        <v>2520</v>
      </c>
      <c r="L1967" s="629" t="s">
        <v>4911</v>
      </c>
      <c r="M1967" s="630" t="s">
        <v>1382</v>
      </c>
      <c r="N1967" s="1119" t="s">
        <v>5692</v>
      </c>
      <c r="O1967" s="629" t="s">
        <v>1191</v>
      </c>
      <c r="P1967" s="629" t="s">
        <v>41</v>
      </c>
      <c r="Q1967" s="629" t="s">
        <v>1382</v>
      </c>
      <c r="R1967" s="782" t="s">
        <v>8560</v>
      </c>
      <c r="S1967" s="632" t="s">
        <v>41</v>
      </c>
      <c r="T1967" s="633" t="s">
        <v>1191</v>
      </c>
      <c r="U1967" s="977" t="s">
        <v>1821</v>
      </c>
      <c r="V1967" s="634" t="s">
        <v>1821</v>
      </c>
    </row>
    <row r="1968" spans="2:22" outlineLevel="1">
      <c r="B1968" s="612" t="s">
        <v>1380</v>
      </c>
      <c r="C1968" s="612" t="s">
        <v>1429</v>
      </c>
      <c r="D1968" s="612" t="s">
        <v>2340</v>
      </c>
      <c r="E1968" s="612" t="s">
        <v>2480</v>
      </c>
      <c r="F1968" s="612" t="s">
        <v>1697</v>
      </c>
      <c r="G1968" s="612" t="s">
        <v>1390</v>
      </c>
      <c r="H1968" s="612"/>
      <c r="I1968" s="612"/>
      <c r="J1968" s="627" t="s">
        <v>1176</v>
      </c>
      <c r="K1968" s="628" t="s">
        <v>2521</v>
      </c>
      <c r="L1968" s="629" t="s">
        <v>4912</v>
      </c>
      <c r="M1968" s="630"/>
      <c r="N1968" s="670" t="s">
        <v>5700</v>
      </c>
      <c r="O1968" s="629" t="s">
        <v>1176</v>
      </c>
      <c r="P1968" s="637" t="s">
        <v>2803</v>
      </c>
      <c r="Q1968" s="629" t="s">
        <v>105</v>
      </c>
      <c r="R1968" s="631" t="s">
        <v>7955</v>
      </c>
      <c r="S1968" s="632" t="s">
        <v>7398</v>
      </c>
      <c r="T1968" s="633" t="s">
        <v>1176</v>
      </c>
      <c r="U1968" s="977" t="s">
        <v>1821</v>
      </c>
      <c r="V1968" s="634" t="s">
        <v>7594</v>
      </c>
    </row>
    <row r="1969" spans="2:22" outlineLevel="1">
      <c r="B1969" s="612" t="s">
        <v>1380</v>
      </c>
      <c r="C1969" s="612" t="s">
        <v>1429</v>
      </c>
      <c r="D1969" s="612" t="s">
        <v>2340</v>
      </c>
      <c r="E1969" s="612" t="s">
        <v>2480</v>
      </c>
      <c r="F1969" s="612" t="s">
        <v>1697</v>
      </c>
      <c r="G1969" s="612" t="s">
        <v>1390</v>
      </c>
      <c r="H1969" s="639" t="s">
        <v>1452</v>
      </c>
      <c r="I1969" s="612"/>
      <c r="J1969" s="627" t="s">
        <v>1176</v>
      </c>
      <c r="K1969" s="628" t="s">
        <v>2522</v>
      </c>
      <c r="L1969" s="629" t="s">
        <v>4913</v>
      </c>
      <c r="M1969" s="630" t="s">
        <v>1701</v>
      </c>
      <c r="N1969" s="670" t="s">
        <v>5662</v>
      </c>
      <c r="O1969" s="660" t="s">
        <v>1176</v>
      </c>
      <c r="P1969" s="629" t="s">
        <v>41</v>
      </c>
      <c r="Q1969" s="668" t="s">
        <v>1877</v>
      </c>
      <c r="R1969" s="641"/>
      <c r="S1969" s="632" t="s">
        <v>7399</v>
      </c>
      <c r="T1969" s="633" t="s">
        <v>1176</v>
      </c>
      <c r="U1969" s="977" t="s">
        <v>1821</v>
      </c>
      <c r="V1969" s="634" t="s">
        <v>7595</v>
      </c>
    </row>
    <row r="1970" spans="2:22" outlineLevel="1">
      <c r="B1970" s="612" t="s">
        <v>1380</v>
      </c>
      <c r="C1970" s="612" t="s">
        <v>1429</v>
      </c>
      <c r="D1970" s="612" t="s">
        <v>2340</v>
      </c>
      <c r="E1970" s="612" t="s">
        <v>2523</v>
      </c>
      <c r="F1970" s="612"/>
      <c r="G1970" s="612"/>
      <c r="H1970" s="612"/>
      <c r="I1970" s="612"/>
      <c r="J1970" s="627" t="s">
        <v>1191</v>
      </c>
      <c r="K1970" s="628" t="s">
        <v>2524</v>
      </c>
      <c r="L1970" s="629" t="s">
        <v>4207</v>
      </c>
      <c r="M1970" s="630" t="s">
        <v>1382</v>
      </c>
      <c r="N1970" s="670"/>
      <c r="O1970" s="629"/>
      <c r="P1970" s="629"/>
      <c r="Q1970" s="629"/>
      <c r="R1970" s="631"/>
      <c r="S1970" s="632" t="s">
        <v>41</v>
      </c>
      <c r="T1970" s="633" t="s">
        <v>1191</v>
      </c>
      <c r="U1970" s="977" t="s">
        <v>1821</v>
      </c>
      <c r="V1970" s="634" t="s">
        <v>8592</v>
      </c>
    </row>
    <row r="1971" spans="2:22" outlineLevel="1">
      <c r="B1971" s="612" t="s">
        <v>1380</v>
      </c>
      <c r="C1971" s="612" t="s">
        <v>1429</v>
      </c>
      <c r="D1971" s="612" t="s">
        <v>2340</v>
      </c>
      <c r="E1971" s="612" t="s">
        <v>2523</v>
      </c>
      <c r="F1971" s="612" t="s">
        <v>2525</v>
      </c>
      <c r="G1971" s="612"/>
      <c r="H1971" s="612"/>
      <c r="I1971" s="612"/>
      <c r="J1971" s="627" t="s">
        <v>1176</v>
      </c>
      <c r="K1971" s="628" t="s">
        <v>2526</v>
      </c>
      <c r="L1971" s="629" t="s">
        <v>3574</v>
      </c>
      <c r="M1971" s="630" t="s">
        <v>788</v>
      </c>
      <c r="N1971" s="670"/>
      <c r="O1971" s="629"/>
      <c r="P1971" s="629"/>
      <c r="Q1971" s="629"/>
      <c r="R1971" s="631"/>
      <c r="S1971" s="632" t="s">
        <v>8594</v>
      </c>
      <c r="T1971" s="633" t="s">
        <v>1176</v>
      </c>
      <c r="U1971" s="977" t="s">
        <v>1821</v>
      </c>
      <c r="V1971" s="634" t="s">
        <v>8603</v>
      </c>
    </row>
    <row r="1972" spans="2:22" outlineLevel="1">
      <c r="B1972" s="612" t="s">
        <v>1380</v>
      </c>
      <c r="C1972" s="612" t="s">
        <v>1429</v>
      </c>
      <c r="D1972" s="612" t="s">
        <v>2340</v>
      </c>
      <c r="E1972" s="612" t="s">
        <v>2523</v>
      </c>
      <c r="F1972" s="612" t="s">
        <v>2527</v>
      </c>
      <c r="G1972" s="612"/>
      <c r="H1972" s="612"/>
      <c r="I1972" s="612"/>
      <c r="J1972" s="627" t="s">
        <v>1176</v>
      </c>
      <c r="K1972" s="628" t="s">
        <v>2528</v>
      </c>
      <c r="L1972" s="629" t="s">
        <v>4321</v>
      </c>
      <c r="M1972" s="630" t="s">
        <v>788</v>
      </c>
      <c r="N1972" s="670"/>
      <c r="O1972" s="629"/>
      <c r="P1972" s="629"/>
      <c r="Q1972" s="629"/>
      <c r="R1972" s="631"/>
      <c r="S1972" s="632" t="s">
        <v>8596</v>
      </c>
      <c r="T1972" s="633" t="s">
        <v>1176</v>
      </c>
      <c r="U1972" s="977" t="s">
        <v>1821</v>
      </c>
      <c r="V1972" s="634" t="s">
        <v>8602</v>
      </c>
    </row>
    <row r="1973" spans="2:22" outlineLevel="1">
      <c r="B1973" s="612" t="s">
        <v>1380</v>
      </c>
      <c r="C1973" s="612" t="s">
        <v>1429</v>
      </c>
      <c r="D1973" s="612" t="s">
        <v>2340</v>
      </c>
      <c r="E1973" s="612" t="s">
        <v>2523</v>
      </c>
      <c r="F1973" s="612" t="s">
        <v>2529</v>
      </c>
      <c r="G1973" s="612"/>
      <c r="H1973" s="612"/>
      <c r="I1973" s="612"/>
      <c r="J1973" s="627" t="s">
        <v>1176</v>
      </c>
      <c r="K1973" s="628" t="s">
        <v>2530</v>
      </c>
      <c r="L1973" s="629" t="s">
        <v>4208</v>
      </c>
      <c r="M1973" s="630"/>
      <c r="N1973" s="670"/>
      <c r="O1973" s="629"/>
      <c r="P1973" s="629"/>
      <c r="Q1973" s="629"/>
      <c r="R1973" s="631"/>
      <c r="S1973" s="632" t="s">
        <v>8598</v>
      </c>
      <c r="T1973" s="633" t="s">
        <v>1176</v>
      </c>
      <c r="U1973" s="977" t="s">
        <v>1821</v>
      </c>
      <c r="V1973" s="634" t="s">
        <v>8604</v>
      </c>
    </row>
    <row r="1974" spans="2:22" outlineLevel="1">
      <c r="B1974" s="612" t="s">
        <v>1380</v>
      </c>
      <c r="C1974" s="612" t="s">
        <v>1429</v>
      </c>
      <c r="D1974" s="612" t="s">
        <v>2340</v>
      </c>
      <c r="E1974" s="612" t="s">
        <v>2523</v>
      </c>
      <c r="F1974" s="612" t="s">
        <v>2531</v>
      </c>
      <c r="G1974" s="612"/>
      <c r="H1974" s="612"/>
      <c r="I1974" s="612"/>
      <c r="J1974" s="627" t="s">
        <v>1191</v>
      </c>
      <c r="K1974" s="628" t="s">
        <v>2532</v>
      </c>
      <c r="L1974" s="629" t="s">
        <v>4914</v>
      </c>
      <c r="M1974" s="630" t="s">
        <v>1382</v>
      </c>
      <c r="N1974" s="670"/>
      <c r="O1974" s="629"/>
      <c r="P1974" s="629"/>
      <c r="Q1974" s="629"/>
      <c r="R1974" s="631"/>
      <c r="S1974" s="632" t="s">
        <v>41</v>
      </c>
      <c r="T1974" s="633" t="s">
        <v>1191</v>
      </c>
      <c r="U1974" s="977" t="s">
        <v>1821</v>
      </c>
      <c r="V1974" s="634" t="s">
        <v>4914</v>
      </c>
    </row>
    <row r="1975" spans="2:22" outlineLevel="1">
      <c r="B1975" s="612" t="s">
        <v>1380</v>
      </c>
      <c r="C1975" s="612" t="s">
        <v>1429</v>
      </c>
      <c r="D1975" s="612" t="s">
        <v>2340</v>
      </c>
      <c r="E1975" s="612" t="s">
        <v>2523</v>
      </c>
      <c r="F1975" s="612" t="s">
        <v>2531</v>
      </c>
      <c r="G1975" s="612" t="s">
        <v>1401</v>
      </c>
      <c r="H1975" s="612"/>
      <c r="I1975" s="612"/>
      <c r="J1975" s="627" t="s">
        <v>1176</v>
      </c>
      <c r="K1975" s="628" t="s">
        <v>2533</v>
      </c>
      <c r="L1975" s="629" t="s">
        <v>4209</v>
      </c>
      <c r="M1975" s="630"/>
      <c r="N1975" s="670"/>
      <c r="O1975" s="629"/>
      <c r="P1975" s="629"/>
      <c r="Q1975" s="629"/>
      <c r="R1975" s="631"/>
      <c r="S1975" s="632" t="s">
        <v>8600</v>
      </c>
      <c r="T1975" s="633" t="s">
        <v>1176</v>
      </c>
      <c r="U1975" s="977" t="s">
        <v>1821</v>
      </c>
      <c r="V1975" s="634" t="s">
        <v>8601</v>
      </c>
    </row>
    <row r="1976" spans="2:22" outlineLevel="1">
      <c r="B1976" s="612" t="s">
        <v>1380</v>
      </c>
      <c r="C1976" s="612" t="s">
        <v>1429</v>
      </c>
      <c r="D1976" s="612" t="s">
        <v>2340</v>
      </c>
      <c r="E1976" s="612" t="s">
        <v>2523</v>
      </c>
      <c r="F1976" s="612" t="s">
        <v>2531</v>
      </c>
      <c r="G1976" s="612" t="s">
        <v>1401</v>
      </c>
      <c r="H1976" s="639" t="s">
        <v>1402</v>
      </c>
      <c r="I1976" s="612"/>
      <c r="J1976" s="627" t="s">
        <v>1176</v>
      </c>
      <c r="K1976" s="628" t="s">
        <v>2534</v>
      </c>
      <c r="L1976" s="629" t="s">
        <v>4915</v>
      </c>
      <c r="M1976" s="630" t="s">
        <v>1404</v>
      </c>
      <c r="N1976" s="670"/>
      <c r="O1976" s="629"/>
      <c r="P1976" s="629"/>
      <c r="Q1976" s="629"/>
      <c r="R1976" s="631"/>
      <c r="S1976" s="632" t="s">
        <v>8605</v>
      </c>
      <c r="T1976" s="633" t="s">
        <v>1176</v>
      </c>
      <c r="U1976" s="977" t="s">
        <v>1821</v>
      </c>
      <c r="V1976" s="634" t="s">
        <v>8606</v>
      </c>
    </row>
    <row r="1977" spans="2:22" outlineLevel="1">
      <c r="B1977" s="612" t="s">
        <v>1380</v>
      </c>
      <c r="C1977" s="612" t="s">
        <v>1429</v>
      </c>
      <c r="D1977" s="612" t="s">
        <v>2340</v>
      </c>
      <c r="E1977" s="612" t="s">
        <v>2535</v>
      </c>
      <c r="F1977" s="612"/>
      <c r="G1977" s="612"/>
      <c r="H1977" s="612"/>
      <c r="I1977" s="612"/>
      <c r="J1977" s="627" t="s">
        <v>1195</v>
      </c>
      <c r="K1977" s="628" t="s">
        <v>2536</v>
      </c>
      <c r="L1977" s="629" t="s">
        <v>4210</v>
      </c>
      <c r="M1977" s="630" t="s">
        <v>1382</v>
      </c>
      <c r="N1977" s="1119" t="s">
        <v>4210</v>
      </c>
      <c r="O1977" s="629" t="s">
        <v>1191</v>
      </c>
      <c r="P1977" s="629" t="s">
        <v>41</v>
      </c>
      <c r="Q1977" s="629" t="s">
        <v>1382</v>
      </c>
      <c r="R1977" s="782" t="s">
        <v>8561</v>
      </c>
      <c r="S1977" s="632" t="s">
        <v>2536</v>
      </c>
      <c r="T1977" s="633" t="s">
        <v>1195</v>
      </c>
      <c r="U1977" s="977" t="s">
        <v>1821</v>
      </c>
      <c r="V1977" s="634" t="s">
        <v>4210</v>
      </c>
    </row>
    <row r="1978" spans="2:22" ht="132" outlineLevel="1">
      <c r="B1978" s="612" t="s">
        <v>1380</v>
      </c>
      <c r="C1978" s="612" t="s">
        <v>1429</v>
      </c>
      <c r="D1978" s="612" t="s">
        <v>2340</v>
      </c>
      <c r="E1978" s="612" t="s">
        <v>2535</v>
      </c>
      <c r="F1978" s="612" t="s">
        <v>1398</v>
      </c>
      <c r="G1978" s="612"/>
      <c r="H1978" s="612"/>
      <c r="I1978" s="612"/>
      <c r="J1978" s="627" t="s">
        <v>1176</v>
      </c>
      <c r="K1978" s="628" t="s">
        <v>2537</v>
      </c>
      <c r="L1978" s="629" t="s">
        <v>4211</v>
      </c>
      <c r="M1978" s="630" t="s">
        <v>2538</v>
      </c>
      <c r="N1978" s="670" t="s">
        <v>5333</v>
      </c>
      <c r="O1978" s="629" t="s">
        <v>1176</v>
      </c>
      <c r="P1978" s="635" t="s">
        <v>2758</v>
      </c>
      <c r="Q1978" s="638" t="s">
        <v>5754</v>
      </c>
      <c r="R1978" s="631" t="s">
        <v>7972</v>
      </c>
      <c r="S1978" s="632" t="s">
        <v>2537</v>
      </c>
      <c r="T1978" s="633" t="s">
        <v>1176</v>
      </c>
      <c r="U1978" s="977" t="s">
        <v>1821</v>
      </c>
      <c r="V1978" s="634" t="s">
        <v>4211</v>
      </c>
    </row>
    <row r="1979" spans="2:22" outlineLevel="1">
      <c r="B1979" s="612" t="s">
        <v>1380</v>
      </c>
      <c r="C1979" s="612" t="s">
        <v>1429</v>
      </c>
      <c r="D1979" s="612" t="s">
        <v>2340</v>
      </c>
      <c r="E1979" s="612" t="s">
        <v>2535</v>
      </c>
      <c r="F1979" s="612" t="s">
        <v>2539</v>
      </c>
      <c r="G1979" s="612"/>
      <c r="H1979" s="612"/>
      <c r="I1979" s="612"/>
      <c r="J1979" s="627" t="s">
        <v>1191</v>
      </c>
      <c r="K1979" s="628" t="s">
        <v>2540</v>
      </c>
      <c r="L1979" s="629" t="s">
        <v>4212</v>
      </c>
      <c r="M1979" s="630"/>
      <c r="N1979" s="670"/>
      <c r="O1979" s="629"/>
      <c r="P1979" s="629"/>
      <c r="Q1979" s="629"/>
      <c r="R1979" s="631"/>
      <c r="S1979" s="632" t="s">
        <v>2540</v>
      </c>
      <c r="T1979" s="633" t="s">
        <v>1191</v>
      </c>
      <c r="U1979" s="977" t="s">
        <v>1821</v>
      </c>
      <c r="V1979" s="634" t="s">
        <v>4212</v>
      </c>
    </row>
    <row r="1980" spans="2:22" outlineLevel="1">
      <c r="B1980" s="612" t="s">
        <v>1380</v>
      </c>
      <c r="C1980" s="612" t="s">
        <v>1429</v>
      </c>
      <c r="D1980" s="612" t="s">
        <v>2340</v>
      </c>
      <c r="E1980" s="612" t="s">
        <v>2535</v>
      </c>
      <c r="F1980" s="612" t="s">
        <v>2541</v>
      </c>
      <c r="G1980" s="612"/>
      <c r="H1980" s="612"/>
      <c r="I1980" s="612"/>
      <c r="J1980" s="627" t="s">
        <v>1191</v>
      </c>
      <c r="K1980" s="628" t="s">
        <v>2542</v>
      </c>
      <c r="L1980" s="629" t="s">
        <v>4213</v>
      </c>
      <c r="M1980" s="630" t="s">
        <v>1382</v>
      </c>
      <c r="N1980" s="670"/>
      <c r="O1980" s="629"/>
      <c r="P1980" s="629"/>
      <c r="Q1980" s="629"/>
      <c r="R1980" s="631"/>
      <c r="S1980" s="632" t="s">
        <v>2542</v>
      </c>
      <c r="T1980" s="633" t="s">
        <v>1191</v>
      </c>
      <c r="U1980" s="977" t="s">
        <v>1821</v>
      </c>
      <c r="V1980" s="634" t="s">
        <v>4213</v>
      </c>
    </row>
    <row r="1981" spans="2:22" outlineLevel="1">
      <c r="B1981" s="612" t="s">
        <v>1380</v>
      </c>
      <c r="C1981" s="612" t="s">
        <v>1429</v>
      </c>
      <c r="D1981" s="612" t="s">
        <v>2340</v>
      </c>
      <c r="E1981" s="612" t="s">
        <v>2535</v>
      </c>
      <c r="F1981" s="612" t="s">
        <v>2541</v>
      </c>
      <c r="G1981" s="612" t="s">
        <v>1390</v>
      </c>
      <c r="H1981" s="612"/>
      <c r="I1981" s="612"/>
      <c r="J1981" s="627" t="s">
        <v>1176</v>
      </c>
      <c r="K1981" s="628" t="s">
        <v>2543</v>
      </c>
      <c r="L1981" s="629" t="s">
        <v>4214</v>
      </c>
      <c r="M1981" s="630"/>
      <c r="N1981" s="670"/>
      <c r="O1981" s="629"/>
      <c r="P1981" s="629"/>
      <c r="Q1981" s="629"/>
      <c r="R1981" s="631"/>
      <c r="S1981" s="632" t="s">
        <v>2543</v>
      </c>
      <c r="T1981" s="633" t="s">
        <v>1176</v>
      </c>
      <c r="U1981" s="977" t="s">
        <v>1821</v>
      </c>
      <c r="V1981" s="634" t="s">
        <v>4214</v>
      </c>
    </row>
    <row r="1982" spans="2:22" outlineLevel="1">
      <c r="B1982" s="612" t="s">
        <v>1380</v>
      </c>
      <c r="C1982" s="612" t="s">
        <v>1429</v>
      </c>
      <c r="D1982" s="612" t="s">
        <v>2340</v>
      </c>
      <c r="E1982" s="612" t="s">
        <v>2535</v>
      </c>
      <c r="F1982" s="612" t="s">
        <v>2541</v>
      </c>
      <c r="G1982" s="612" t="s">
        <v>2544</v>
      </c>
      <c r="H1982" s="612"/>
      <c r="I1982" s="612"/>
      <c r="J1982" s="627" t="s">
        <v>1191</v>
      </c>
      <c r="K1982" s="628" t="s">
        <v>2545</v>
      </c>
      <c r="L1982" s="629" t="s">
        <v>4215</v>
      </c>
      <c r="M1982" s="630"/>
      <c r="N1982" s="670"/>
      <c r="O1982" s="629"/>
      <c r="P1982" s="629"/>
      <c r="Q1982" s="629"/>
      <c r="R1982" s="631"/>
      <c r="S1982" s="632" t="s">
        <v>2545</v>
      </c>
      <c r="T1982" s="633" t="s">
        <v>1191</v>
      </c>
      <c r="U1982" s="977" t="s">
        <v>1821</v>
      </c>
      <c r="V1982" s="634" t="s">
        <v>4215</v>
      </c>
    </row>
    <row r="1983" spans="2:22" outlineLevel="1">
      <c r="B1983" s="612" t="s">
        <v>1380</v>
      </c>
      <c r="C1983" s="612" t="s">
        <v>1429</v>
      </c>
      <c r="D1983" s="612" t="s">
        <v>2340</v>
      </c>
      <c r="E1983" s="612" t="s">
        <v>2535</v>
      </c>
      <c r="F1983" s="612" t="s">
        <v>2546</v>
      </c>
      <c r="G1983" s="612"/>
      <c r="H1983" s="612"/>
      <c r="I1983" s="612"/>
      <c r="J1983" s="627" t="s">
        <v>1191</v>
      </c>
      <c r="K1983" s="628" t="s">
        <v>2547</v>
      </c>
      <c r="L1983" s="629" t="s">
        <v>4916</v>
      </c>
      <c r="M1983" s="630" t="s">
        <v>1382</v>
      </c>
      <c r="N1983" s="670"/>
      <c r="O1983" s="629"/>
      <c r="P1983" s="629"/>
      <c r="Q1983" s="629"/>
      <c r="R1983" s="631"/>
      <c r="S1983" s="632" t="s">
        <v>41</v>
      </c>
      <c r="T1983" s="633" t="s">
        <v>1191</v>
      </c>
      <c r="U1983" s="977" t="s">
        <v>1821</v>
      </c>
      <c r="V1983" s="634" t="s">
        <v>1821</v>
      </c>
    </row>
    <row r="1984" spans="2:22" outlineLevel="1">
      <c r="B1984" s="612" t="s">
        <v>1380</v>
      </c>
      <c r="C1984" s="612" t="s">
        <v>1429</v>
      </c>
      <c r="D1984" s="612" t="s">
        <v>2340</v>
      </c>
      <c r="E1984" s="612" t="s">
        <v>2535</v>
      </c>
      <c r="F1984" s="612" t="s">
        <v>2546</v>
      </c>
      <c r="G1984" s="612" t="s">
        <v>2548</v>
      </c>
      <c r="H1984" s="612"/>
      <c r="I1984" s="612"/>
      <c r="J1984" s="627" t="s">
        <v>1176</v>
      </c>
      <c r="K1984" s="628" t="s">
        <v>2549</v>
      </c>
      <c r="L1984" s="629" t="s">
        <v>4216</v>
      </c>
      <c r="M1984" s="630"/>
      <c r="N1984" s="670"/>
      <c r="O1984" s="629"/>
      <c r="P1984" s="629"/>
      <c r="Q1984" s="629"/>
      <c r="R1984" s="631"/>
      <c r="S1984" s="632" t="s">
        <v>2549</v>
      </c>
      <c r="T1984" s="633" t="s">
        <v>1176</v>
      </c>
      <c r="U1984" s="977" t="s">
        <v>1821</v>
      </c>
      <c r="V1984" s="634" t="s">
        <v>4216</v>
      </c>
    </row>
    <row r="1985" spans="2:22" ht="60" outlineLevel="1">
      <c r="B1985" s="612" t="s">
        <v>1380</v>
      </c>
      <c r="C1985" s="612" t="s">
        <v>1429</v>
      </c>
      <c r="D1985" s="612" t="s">
        <v>2340</v>
      </c>
      <c r="E1985" s="612" t="s">
        <v>2535</v>
      </c>
      <c r="F1985" s="612" t="s">
        <v>2550</v>
      </c>
      <c r="G1985" s="612"/>
      <c r="H1985" s="612"/>
      <c r="I1985" s="612"/>
      <c r="J1985" s="627" t="s">
        <v>1191</v>
      </c>
      <c r="K1985" s="628" t="s">
        <v>2551</v>
      </c>
      <c r="L1985" s="629" t="s">
        <v>4217</v>
      </c>
      <c r="M1985" s="630" t="s">
        <v>1382</v>
      </c>
      <c r="N1985" s="1119" t="s">
        <v>5701</v>
      </c>
      <c r="O1985" s="629" t="s">
        <v>1191</v>
      </c>
      <c r="P1985" s="629" t="s">
        <v>41</v>
      </c>
      <c r="Q1985" s="629" t="s">
        <v>1382</v>
      </c>
      <c r="R1985" s="631" t="s">
        <v>6100</v>
      </c>
      <c r="S1985" s="632" t="s">
        <v>2551</v>
      </c>
      <c r="T1985" s="633" t="s">
        <v>1191</v>
      </c>
      <c r="U1985" s="977" t="s">
        <v>1821</v>
      </c>
      <c r="V1985" s="634" t="s">
        <v>4217</v>
      </c>
    </row>
    <row r="1986" spans="2:22" outlineLevel="1">
      <c r="B1986" s="612" t="s">
        <v>1380</v>
      </c>
      <c r="C1986" s="612" t="s">
        <v>1429</v>
      </c>
      <c r="D1986" s="612" t="s">
        <v>2340</v>
      </c>
      <c r="E1986" s="612" t="s">
        <v>2535</v>
      </c>
      <c r="F1986" s="612" t="s">
        <v>2550</v>
      </c>
      <c r="G1986" s="612" t="s">
        <v>2548</v>
      </c>
      <c r="H1986" s="612"/>
      <c r="I1986" s="612"/>
      <c r="J1986" s="627" t="s">
        <v>1191</v>
      </c>
      <c r="K1986" s="628" t="s">
        <v>2552</v>
      </c>
      <c r="L1986" s="629" t="s">
        <v>4218</v>
      </c>
      <c r="M1986" s="630"/>
      <c r="N1986" s="670" t="s">
        <v>3755</v>
      </c>
      <c r="O1986" s="629" t="s">
        <v>1176</v>
      </c>
      <c r="P1986" s="642" t="s">
        <v>2835</v>
      </c>
      <c r="Q1986" s="629" t="s">
        <v>105</v>
      </c>
      <c r="R1986" s="631" t="s">
        <v>8562</v>
      </c>
      <c r="S1986" s="632" t="s">
        <v>2552</v>
      </c>
      <c r="T1986" s="633" t="s">
        <v>1191</v>
      </c>
      <c r="U1986" s="977" t="s">
        <v>1821</v>
      </c>
      <c r="V1986" s="634" t="s">
        <v>4218</v>
      </c>
    </row>
    <row r="1987" spans="2:22" outlineLevel="1">
      <c r="B1987" s="612" t="s">
        <v>1380</v>
      </c>
      <c r="C1987" s="612" t="s">
        <v>1429</v>
      </c>
      <c r="D1987" s="612" t="s">
        <v>2340</v>
      </c>
      <c r="E1987" s="612" t="s">
        <v>2535</v>
      </c>
      <c r="F1987" s="612" t="s">
        <v>2550</v>
      </c>
      <c r="G1987" s="612" t="s">
        <v>2553</v>
      </c>
      <c r="H1987" s="612"/>
      <c r="I1987" s="612"/>
      <c r="J1987" s="627" t="s">
        <v>1191</v>
      </c>
      <c r="K1987" s="628" t="s">
        <v>2554</v>
      </c>
      <c r="L1987" s="629" t="s">
        <v>4219</v>
      </c>
      <c r="M1987" s="630"/>
      <c r="N1987" s="670" t="s">
        <v>3756</v>
      </c>
      <c r="O1987" s="629" t="s">
        <v>1176</v>
      </c>
      <c r="P1987" s="642" t="s">
        <v>2836</v>
      </c>
      <c r="Q1987" s="629" t="s">
        <v>105</v>
      </c>
      <c r="R1987" s="631"/>
      <c r="S1987" s="632" t="s">
        <v>2554</v>
      </c>
      <c r="T1987" s="633" t="s">
        <v>1191</v>
      </c>
      <c r="U1987" s="977" t="s">
        <v>1821</v>
      </c>
      <c r="V1987" s="634" t="s">
        <v>4219</v>
      </c>
    </row>
    <row r="1988" spans="2:22" outlineLevel="1">
      <c r="B1988" s="612" t="s">
        <v>1380</v>
      </c>
      <c r="C1988" s="612" t="s">
        <v>1429</v>
      </c>
      <c r="D1988" s="612" t="s">
        <v>2340</v>
      </c>
      <c r="E1988" s="612" t="s">
        <v>2535</v>
      </c>
      <c r="F1988" s="612" t="s">
        <v>2550</v>
      </c>
      <c r="G1988" s="612" t="s">
        <v>2555</v>
      </c>
      <c r="H1988" s="612"/>
      <c r="I1988" s="612"/>
      <c r="J1988" s="627" t="s">
        <v>1191</v>
      </c>
      <c r="K1988" s="628" t="s">
        <v>2556</v>
      </c>
      <c r="L1988" s="629" t="s">
        <v>4220</v>
      </c>
      <c r="M1988" s="630"/>
      <c r="N1988" s="670"/>
      <c r="O1988" s="629"/>
      <c r="P1988" s="629"/>
      <c r="Q1988" s="629"/>
      <c r="R1988" s="631"/>
      <c r="S1988" s="632" t="s">
        <v>41</v>
      </c>
      <c r="T1988" s="633" t="s">
        <v>1191</v>
      </c>
      <c r="U1988" s="977" t="s">
        <v>1821</v>
      </c>
      <c r="V1988" s="634" t="s">
        <v>1821</v>
      </c>
    </row>
    <row r="1989" spans="2:22" ht="60" outlineLevel="1">
      <c r="B1989" s="612" t="s">
        <v>1380</v>
      </c>
      <c r="C1989" s="612" t="s">
        <v>1429</v>
      </c>
      <c r="D1989" s="612" t="s">
        <v>2340</v>
      </c>
      <c r="E1989" s="612" t="s">
        <v>2535</v>
      </c>
      <c r="F1989" s="612" t="s">
        <v>2557</v>
      </c>
      <c r="G1989" s="612"/>
      <c r="H1989" s="612"/>
      <c r="I1989" s="612"/>
      <c r="J1989" s="627" t="s">
        <v>1191</v>
      </c>
      <c r="K1989" s="628" t="s">
        <v>2558</v>
      </c>
      <c r="L1989" s="629" t="s">
        <v>4917</v>
      </c>
      <c r="M1989" s="630" t="s">
        <v>1382</v>
      </c>
      <c r="N1989" s="1119" t="s">
        <v>5702</v>
      </c>
      <c r="O1989" s="629" t="s">
        <v>1191</v>
      </c>
      <c r="P1989" s="629" t="s">
        <v>41</v>
      </c>
      <c r="Q1989" s="629" t="s">
        <v>1382</v>
      </c>
      <c r="R1989" s="631" t="s">
        <v>6100</v>
      </c>
      <c r="S1989" s="632" t="s">
        <v>41</v>
      </c>
      <c r="T1989" s="633" t="s">
        <v>1191</v>
      </c>
      <c r="U1989" s="977" t="s">
        <v>1821</v>
      </c>
      <c r="V1989" s="634" t="s">
        <v>1821</v>
      </c>
    </row>
    <row r="1990" spans="2:22" outlineLevel="1">
      <c r="B1990" s="612" t="s">
        <v>1380</v>
      </c>
      <c r="C1990" s="612" t="s">
        <v>1429</v>
      </c>
      <c r="D1990" s="612" t="s">
        <v>2340</v>
      </c>
      <c r="E1990" s="612" t="s">
        <v>2535</v>
      </c>
      <c r="F1990" s="612" t="s">
        <v>2557</v>
      </c>
      <c r="G1990" s="612" t="s">
        <v>2559</v>
      </c>
      <c r="H1990" s="612"/>
      <c r="I1990" s="612"/>
      <c r="J1990" s="627" t="s">
        <v>1176</v>
      </c>
      <c r="K1990" s="628" t="s">
        <v>2560</v>
      </c>
      <c r="L1990" s="629" t="s">
        <v>4221</v>
      </c>
      <c r="M1990" s="630"/>
      <c r="N1990" s="670" t="s">
        <v>3757</v>
      </c>
      <c r="O1990" s="629" t="s">
        <v>1176</v>
      </c>
      <c r="P1990" s="642" t="s">
        <v>2837</v>
      </c>
      <c r="Q1990" s="629" t="s">
        <v>226</v>
      </c>
      <c r="R1990" s="631" t="s">
        <v>8563</v>
      </c>
      <c r="S1990" s="632" t="s">
        <v>2560</v>
      </c>
      <c r="T1990" s="633" t="s">
        <v>1176</v>
      </c>
      <c r="U1990" s="977" t="s">
        <v>1821</v>
      </c>
      <c r="V1990" s="634" t="s">
        <v>4221</v>
      </c>
    </row>
    <row r="1991" spans="2:22" ht="36" outlineLevel="1">
      <c r="B1991" s="612" t="s">
        <v>1380</v>
      </c>
      <c r="C1991" s="612" t="s">
        <v>1429</v>
      </c>
      <c r="D1991" s="612" t="s">
        <v>2340</v>
      </c>
      <c r="E1991" s="612" t="s">
        <v>1766</v>
      </c>
      <c r="F1991" s="612"/>
      <c r="G1991" s="612"/>
      <c r="H1991" s="612"/>
      <c r="I1991" s="612"/>
      <c r="J1991" s="627" t="s">
        <v>1300</v>
      </c>
      <c r="K1991" s="628" t="s">
        <v>1299</v>
      </c>
      <c r="L1991" s="629" t="s">
        <v>4222</v>
      </c>
      <c r="M1991" s="630" t="s">
        <v>1382</v>
      </c>
      <c r="N1991" s="1119" t="s">
        <v>5703</v>
      </c>
      <c r="O1991" s="629" t="s">
        <v>1300</v>
      </c>
      <c r="P1991" s="629" t="s">
        <v>41</v>
      </c>
      <c r="Q1991" s="629" t="s">
        <v>1382</v>
      </c>
      <c r="R1991" s="781" t="s">
        <v>6060</v>
      </c>
      <c r="S1991" s="632" t="s">
        <v>1299</v>
      </c>
      <c r="T1991" s="633" t="s">
        <v>1300</v>
      </c>
      <c r="U1991" s="977" t="s">
        <v>1300</v>
      </c>
      <c r="V1991" s="634" t="s">
        <v>4222</v>
      </c>
    </row>
    <row r="1992" spans="2:22" ht="36" outlineLevel="1">
      <c r="B1992" s="612" t="s">
        <v>1380</v>
      </c>
      <c r="C1992" s="612" t="s">
        <v>1429</v>
      </c>
      <c r="D1992" s="612" t="s">
        <v>2340</v>
      </c>
      <c r="E1992" s="612" t="s">
        <v>1766</v>
      </c>
      <c r="F1992" s="612" t="s">
        <v>1615</v>
      </c>
      <c r="G1992" s="612"/>
      <c r="H1992" s="612"/>
      <c r="I1992" s="612"/>
      <c r="J1992" s="627" t="s">
        <v>1176</v>
      </c>
      <c r="K1992" s="628" t="s">
        <v>1304</v>
      </c>
      <c r="L1992" s="629" t="s">
        <v>4223</v>
      </c>
      <c r="M1992" s="630"/>
      <c r="N1992" s="670" t="s">
        <v>4013</v>
      </c>
      <c r="O1992" s="629" t="s">
        <v>1176</v>
      </c>
      <c r="P1992" s="637" t="s">
        <v>2969</v>
      </c>
      <c r="Q1992" s="629" t="s">
        <v>796</v>
      </c>
      <c r="R1992" s="631" t="s">
        <v>6061</v>
      </c>
      <c r="S1992" s="632" t="s">
        <v>1304</v>
      </c>
      <c r="T1992" s="633" t="s">
        <v>1176</v>
      </c>
      <c r="U1992" s="977" t="s">
        <v>1176</v>
      </c>
      <c r="V1992" s="634" t="s">
        <v>4223</v>
      </c>
    </row>
    <row r="1993" spans="2:22" outlineLevel="1">
      <c r="B1993" s="612" t="s">
        <v>1380</v>
      </c>
      <c r="C1993" s="612" t="s">
        <v>1429</v>
      </c>
      <c r="D1993" s="612" t="s">
        <v>2340</v>
      </c>
      <c r="E1993" s="612" t="s">
        <v>1766</v>
      </c>
      <c r="F1993" s="612" t="s">
        <v>1398</v>
      </c>
      <c r="G1993" s="612"/>
      <c r="H1993" s="612"/>
      <c r="I1993" s="612"/>
      <c r="J1993" s="627" t="s">
        <v>1176</v>
      </c>
      <c r="K1993" s="628" t="s">
        <v>2561</v>
      </c>
      <c r="L1993" s="629" t="s">
        <v>4119</v>
      </c>
      <c r="M1993" s="664" t="s">
        <v>1618</v>
      </c>
      <c r="N1993" s="670" t="s">
        <v>5704</v>
      </c>
      <c r="O1993" s="629" t="s">
        <v>1176</v>
      </c>
      <c r="P1993" s="629" t="s">
        <v>41</v>
      </c>
      <c r="Q1993" s="635" t="s">
        <v>1618</v>
      </c>
      <c r="R1993" s="631"/>
      <c r="S1993" s="632" t="s">
        <v>2561</v>
      </c>
      <c r="T1993" s="633" t="s">
        <v>1176</v>
      </c>
      <c r="U1993" s="977" t="s">
        <v>1176</v>
      </c>
      <c r="V1993" s="634" t="s">
        <v>7499</v>
      </c>
    </row>
    <row r="1994" spans="2:22" ht="48" outlineLevel="1">
      <c r="B1994" s="612" t="s">
        <v>1380</v>
      </c>
      <c r="C1994" s="612" t="s">
        <v>1429</v>
      </c>
      <c r="D1994" s="612" t="s">
        <v>2340</v>
      </c>
      <c r="E1994" s="612" t="s">
        <v>1766</v>
      </c>
      <c r="F1994" s="612" t="s">
        <v>1619</v>
      </c>
      <c r="G1994" s="612"/>
      <c r="H1994" s="612"/>
      <c r="I1994" s="612"/>
      <c r="J1994" s="627" t="s">
        <v>1191</v>
      </c>
      <c r="K1994" s="628" t="s">
        <v>1310</v>
      </c>
      <c r="L1994" s="629" t="s">
        <v>4120</v>
      </c>
      <c r="M1994" s="630"/>
      <c r="N1994" s="670" t="s">
        <v>5711</v>
      </c>
      <c r="O1994" s="629" t="s">
        <v>1191</v>
      </c>
      <c r="P1994" s="629" t="s">
        <v>41</v>
      </c>
      <c r="Q1994" s="638" t="s">
        <v>7878</v>
      </c>
      <c r="R1994" s="641" t="s">
        <v>7995</v>
      </c>
      <c r="S1994" s="632" t="s">
        <v>1310</v>
      </c>
      <c r="T1994" s="633" t="s">
        <v>1191</v>
      </c>
      <c r="U1994" s="977" t="s">
        <v>1191</v>
      </c>
      <c r="V1994" s="634" t="s">
        <v>8027</v>
      </c>
    </row>
    <row r="1995" spans="2:22" ht="48" outlineLevel="1">
      <c r="B1995" s="612" t="s">
        <v>1380</v>
      </c>
      <c r="C1995" s="612" t="s">
        <v>1429</v>
      </c>
      <c r="D1995" s="612" t="s">
        <v>2340</v>
      </c>
      <c r="E1995" s="612" t="s">
        <v>1766</v>
      </c>
      <c r="F1995" s="612" t="s">
        <v>1594</v>
      </c>
      <c r="G1995" s="612"/>
      <c r="H1995" s="612"/>
      <c r="I1995" s="612"/>
      <c r="J1995" s="627" t="s">
        <v>1176</v>
      </c>
      <c r="K1995" s="628" t="s">
        <v>1302</v>
      </c>
      <c r="L1995" s="629" t="s">
        <v>4224</v>
      </c>
      <c r="M1995" s="630"/>
      <c r="N1995" s="670" t="s">
        <v>4010</v>
      </c>
      <c r="O1995" s="629" t="s">
        <v>1176</v>
      </c>
      <c r="P1995" s="637" t="s">
        <v>2966</v>
      </c>
      <c r="Q1995" s="629" t="s">
        <v>796</v>
      </c>
      <c r="R1995" s="631" t="s">
        <v>7402</v>
      </c>
      <c r="S1995" s="632" t="s">
        <v>1302</v>
      </c>
      <c r="T1995" s="633" t="s">
        <v>1176</v>
      </c>
      <c r="U1995" s="977" t="s">
        <v>1176</v>
      </c>
      <c r="V1995" s="634" t="s">
        <v>4224</v>
      </c>
    </row>
    <row r="1996" spans="2:22" outlineLevel="1">
      <c r="B1996" s="612" t="s">
        <v>1380</v>
      </c>
      <c r="C1996" s="612" t="s">
        <v>1429</v>
      </c>
      <c r="D1996" s="612" t="s">
        <v>2340</v>
      </c>
      <c r="E1996" s="612" t="s">
        <v>1766</v>
      </c>
      <c r="F1996" s="612" t="s">
        <v>2562</v>
      </c>
      <c r="G1996" s="612"/>
      <c r="H1996" s="612"/>
      <c r="I1996" s="612"/>
      <c r="J1996" s="627" t="s">
        <v>1191</v>
      </c>
      <c r="K1996" s="628" t="s">
        <v>2563</v>
      </c>
      <c r="L1996" s="629" t="s">
        <v>4225</v>
      </c>
      <c r="M1996" s="630"/>
      <c r="N1996" s="670"/>
      <c r="O1996" s="629"/>
      <c r="P1996" s="629"/>
      <c r="Q1996" s="629"/>
      <c r="R1996" s="631"/>
      <c r="S1996" s="632" t="s">
        <v>1821</v>
      </c>
      <c r="T1996" s="633" t="s">
        <v>1821</v>
      </c>
      <c r="U1996" s="977" t="s">
        <v>1821</v>
      </c>
      <c r="V1996" s="634" t="s">
        <v>1821</v>
      </c>
    </row>
    <row r="1997" spans="2:22" outlineLevel="1">
      <c r="B1997" s="612" t="s">
        <v>1380</v>
      </c>
      <c r="C1997" s="612" t="s">
        <v>1429</v>
      </c>
      <c r="D1997" s="612" t="s">
        <v>2340</v>
      </c>
      <c r="E1997" s="612" t="s">
        <v>1766</v>
      </c>
      <c r="F1997" s="612" t="s">
        <v>2564</v>
      </c>
      <c r="G1997" s="612"/>
      <c r="H1997" s="612"/>
      <c r="I1997" s="612"/>
      <c r="J1997" s="627" t="s">
        <v>1191</v>
      </c>
      <c r="K1997" s="628" t="s">
        <v>2565</v>
      </c>
      <c r="L1997" s="629" t="s">
        <v>4322</v>
      </c>
      <c r="M1997" s="630"/>
      <c r="N1997" s="670"/>
      <c r="O1997" s="629"/>
      <c r="P1997" s="629"/>
      <c r="Q1997" s="629"/>
      <c r="R1997" s="631"/>
      <c r="S1997" s="632" t="s">
        <v>1821</v>
      </c>
      <c r="T1997" s="633" t="s">
        <v>1821</v>
      </c>
      <c r="U1997" s="977" t="s">
        <v>1821</v>
      </c>
      <c r="V1997" s="634" t="s">
        <v>1821</v>
      </c>
    </row>
    <row r="1998" spans="2:22" ht="60" outlineLevel="1">
      <c r="B1998" s="612" t="s">
        <v>1380</v>
      </c>
      <c r="C1998" s="612" t="s">
        <v>1429</v>
      </c>
      <c r="D1998" s="612" t="s">
        <v>2340</v>
      </c>
      <c r="E1998" s="612" t="s">
        <v>1766</v>
      </c>
      <c r="F1998" s="612" t="s">
        <v>1621</v>
      </c>
      <c r="G1998" s="612"/>
      <c r="H1998" s="612"/>
      <c r="I1998" s="612"/>
      <c r="J1998" s="627" t="s">
        <v>1176</v>
      </c>
      <c r="K1998" s="628" t="s">
        <v>1306</v>
      </c>
      <c r="L1998" s="629" t="s">
        <v>4121</v>
      </c>
      <c r="M1998" s="630" t="s">
        <v>1284</v>
      </c>
      <c r="N1998" s="670" t="s">
        <v>5375</v>
      </c>
      <c r="O1998" s="629" t="s">
        <v>1176</v>
      </c>
      <c r="P1998" s="637" t="s">
        <v>2968</v>
      </c>
      <c r="Q1998" s="638" t="s">
        <v>5740</v>
      </c>
      <c r="R1998" s="631"/>
      <c r="S1998" s="632" t="s">
        <v>1306</v>
      </c>
      <c r="T1998" s="633" t="s">
        <v>1176</v>
      </c>
      <c r="U1998" s="977" t="s">
        <v>1176</v>
      </c>
      <c r="V1998" s="634" t="s">
        <v>4121</v>
      </c>
    </row>
    <row r="1999" spans="2:22" ht="48" outlineLevel="1">
      <c r="B1999" s="612" t="s">
        <v>1380</v>
      </c>
      <c r="C1999" s="612" t="s">
        <v>1429</v>
      </c>
      <c r="D1999" s="612" t="s">
        <v>2340</v>
      </c>
      <c r="E1999" s="612" t="s">
        <v>1766</v>
      </c>
      <c r="F1999" s="612" t="s">
        <v>1623</v>
      </c>
      <c r="G1999" s="612"/>
      <c r="H1999" s="612"/>
      <c r="I1999" s="612"/>
      <c r="J1999" s="627" t="s">
        <v>1191</v>
      </c>
      <c r="K1999" s="628" t="s">
        <v>1312</v>
      </c>
      <c r="L1999" s="629" t="s">
        <v>4122</v>
      </c>
      <c r="M1999" s="630"/>
      <c r="N1999" s="670" t="s">
        <v>5715</v>
      </c>
      <c r="O1999" s="629" t="s">
        <v>1191</v>
      </c>
      <c r="P1999" s="629" t="s">
        <v>41</v>
      </c>
      <c r="Q1999" s="638" t="s">
        <v>7870</v>
      </c>
      <c r="R1999" s="641" t="s">
        <v>7995</v>
      </c>
      <c r="S1999" s="632" t="s">
        <v>1312</v>
      </c>
      <c r="T1999" s="633" t="s">
        <v>1191</v>
      </c>
      <c r="U1999" s="977" t="s">
        <v>1191</v>
      </c>
      <c r="V1999" s="634" t="s">
        <v>8028</v>
      </c>
    </row>
    <row r="2000" spans="2:22" outlineLevel="1">
      <c r="B2000" s="612" t="s">
        <v>1380</v>
      </c>
      <c r="C2000" s="612" t="s">
        <v>1429</v>
      </c>
      <c r="D2000" s="612" t="s">
        <v>2340</v>
      </c>
      <c r="E2000" s="612" t="s">
        <v>1766</v>
      </c>
      <c r="F2000" s="612" t="s">
        <v>2566</v>
      </c>
      <c r="G2000" s="612"/>
      <c r="H2000" s="612"/>
      <c r="I2000" s="612"/>
      <c r="J2000" s="627" t="s">
        <v>1191</v>
      </c>
      <c r="K2000" s="628" t="s">
        <v>2567</v>
      </c>
      <c r="L2000" s="629" t="s">
        <v>4918</v>
      </c>
      <c r="M2000" s="630" t="s">
        <v>1382</v>
      </c>
      <c r="N2000" s="670"/>
      <c r="O2000" s="629"/>
      <c r="P2000" s="629"/>
      <c r="Q2000" s="629"/>
      <c r="R2000" s="631"/>
      <c r="S2000" s="632" t="s">
        <v>41</v>
      </c>
      <c r="T2000" s="633" t="s">
        <v>1191</v>
      </c>
      <c r="U2000" s="977" t="s">
        <v>1821</v>
      </c>
      <c r="V2000" s="634" t="s">
        <v>1821</v>
      </c>
    </row>
    <row r="2001" spans="2:22" outlineLevel="1">
      <c r="B2001" s="612" t="s">
        <v>1380</v>
      </c>
      <c r="C2001" s="612" t="s">
        <v>1429</v>
      </c>
      <c r="D2001" s="612" t="s">
        <v>2340</v>
      </c>
      <c r="E2001" s="612" t="s">
        <v>1766</v>
      </c>
      <c r="F2001" s="612" t="s">
        <v>2566</v>
      </c>
      <c r="G2001" s="612" t="s">
        <v>2568</v>
      </c>
      <c r="H2001" s="612"/>
      <c r="I2001" s="612"/>
      <c r="J2001" s="627" t="s">
        <v>1176</v>
      </c>
      <c r="K2001" s="628" t="s">
        <v>2569</v>
      </c>
      <c r="L2001" s="629" t="s">
        <v>4919</v>
      </c>
      <c r="M2001" s="630"/>
      <c r="N2001" s="670"/>
      <c r="O2001" s="629"/>
      <c r="P2001" s="629"/>
      <c r="Q2001" s="629"/>
      <c r="R2001" s="631"/>
      <c r="S2001" s="632" t="s">
        <v>2569</v>
      </c>
      <c r="T2001" s="633" t="s">
        <v>1176</v>
      </c>
      <c r="U2001" s="977" t="s">
        <v>1821</v>
      </c>
      <c r="V2001" s="634" t="s">
        <v>7464</v>
      </c>
    </row>
    <row r="2002" spans="2:22" outlineLevel="1">
      <c r="B2002" s="612" t="s">
        <v>1380</v>
      </c>
      <c r="C2002" s="612" t="s">
        <v>1429</v>
      </c>
      <c r="D2002" s="612" t="s">
        <v>2340</v>
      </c>
      <c r="E2002" s="612" t="s">
        <v>1766</v>
      </c>
      <c r="F2002" s="612" t="s">
        <v>2566</v>
      </c>
      <c r="G2002" s="612" t="s">
        <v>2568</v>
      </c>
      <c r="H2002" s="639" t="s">
        <v>1402</v>
      </c>
      <c r="I2002" s="612"/>
      <c r="J2002" s="627" t="s">
        <v>1176</v>
      </c>
      <c r="K2002" s="628" t="s">
        <v>2570</v>
      </c>
      <c r="L2002" s="629" t="s">
        <v>4920</v>
      </c>
      <c r="M2002" s="630" t="s">
        <v>1404</v>
      </c>
      <c r="N2002" s="670"/>
      <c r="O2002" s="629"/>
      <c r="P2002" s="629"/>
      <c r="Q2002" s="629"/>
      <c r="R2002" s="631"/>
      <c r="S2002" s="632" t="s">
        <v>41</v>
      </c>
      <c r="T2002" s="633" t="s">
        <v>1176</v>
      </c>
      <c r="U2002" s="977" t="s">
        <v>1821</v>
      </c>
      <c r="V2002" s="634" t="s">
        <v>1821</v>
      </c>
    </row>
    <row r="2003" spans="2:22" ht="72" outlineLevel="1">
      <c r="B2003" s="612" t="s">
        <v>1380</v>
      </c>
      <c r="C2003" s="612" t="s">
        <v>1429</v>
      </c>
      <c r="D2003" s="612" t="s">
        <v>2340</v>
      </c>
      <c r="E2003" s="612" t="s">
        <v>1766</v>
      </c>
      <c r="F2003" s="612" t="s">
        <v>2571</v>
      </c>
      <c r="G2003" s="612"/>
      <c r="H2003" s="612"/>
      <c r="I2003" s="612"/>
      <c r="J2003" s="627" t="s">
        <v>1191</v>
      </c>
      <c r="K2003" s="628" t="s">
        <v>1190</v>
      </c>
      <c r="L2003" s="629" t="s">
        <v>4226</v>
      </c>
      <c r="M2003" s="630" t="s">
        <v>6477</v>
      </c>
      <c r="N2003" s="670" t="s">
        <v>5719</v>
      </c>
      <c r="O2003" s="629" t="s">
        <v>1191</v>
      </c>
      <c r="P2003" s="642" t="s">
        <v>2757</v>
      </c>
      <c r="Q2003" s="638" t="s">
        <v>7946</v>
      </c>
      <c r="R2003" s="631" t="s">
        <v>7945</v>
      </c>
      <c r="S2003" s="632" t="s">
        <v>1190</v>
      </c>
      <c r="T2003" s="633" t="s">
        <v>1191</v>
      </c>
      <c r="U2003" s="977" t="s">
        <v>1191</v>
      </c>
      <c r="V2003" s="634" t="s">
        <v>7500</v>
      </c>
    </row>
    <row r="2004" spans="2:22" outlineLevel="1">
      <c r="B2004" s="612" t="s">
        <v>1380</v>
      </c>
      <c r="C2004" s="612" t="s">
        <v>1429</v>
      </c>
      <c r="D2004" s="612" t="s">
        <v>2340</v>
      </c>
      <c r="E2004" s="612" t="s">
        <v>1766</v>
      </c>
      <c r="F2004" s="612" t="s">
        <v>1625</v>
      </c>
      <c r="G2004" s="612"/>
      <c r="H2004" s="612"/>
      <c r="I2004" s="612"/>
      <c r="J2004" s="627" t="s">
        <v>1191</v>
      </c>
      <c r="K2004" s="628" t="s">
        <v>1307</v>
      </c>
      <c r="L2004" s="629" t="s">
        <v>4123</v>
      </c>
      <c r="M2004" s="630"/>
      <c r="N2004" s="670" t="s">
        <v>4011</v>
      </c>
      <c r="O2004" s="629" t="s">
        <v>1176</v>
      </c>
      <c r="P2004" s="637" t="s">
        <v>2967</v>
      </c>
      <c r="Q2004" s="629" t="s">
        <v>794</v>
      </c>
      <c r="R2004" s="631" t="s">
        <v>5566</v>
      </c>
      <c r="S2004" s="632" t="s">
        <v>1307</v>
      </c>
      <c r="T2004" s="633" t="s">
        <v>1191</v>
      </c>
      <c r="U2004" s="977" t="s">
        <v>1191</v>
      </c>
      <c r="V2004" s="634" t="s">
        <v>4123</v>
      </c>
    </row>
    <row r="2005" spans="2:22" outlineLevel="1">
      <c r="B2005" s="612" t="s">
        <v>1380</v>
      </c>
      <c r="C2005" s="612" t="s">
        <v>1429</v>
      </c>
      <c r="D2005" s="612" t="s">
        <v>2340</v>
      </c>
      <c r="E2005" s="612" t="s">
        <v>1766</v>
      </c>
      <c r="F2005" s="612"/>
      <c r="G2005" s="612"/>
      <c r="H2005" s="612"/>
      <c r="I2005" s="612"/>
      <c r="J2005" s="627" t="s">
        <v>1300</v>
      </c>
      <c r="K2005" s="628" t="s">
        <v>1299</v>
      </c>
      <c r="L2005" s="629" t="s">
        <v>4222</v>
      </c>
      <c r="M2005" s="630" t="s">
        <v>1382</v>
      </c>
      <c r="N2005" s="1119" t="s">
        <v>5705</v>
      </c>
      <c r="O2005" s="629" t="s">
        <v>1300</v>
      </c>
      <c r="P2005" s="629" t="s">
        <v>41</v>
      </c>
      <c r="Q2005" s="629" t="s">
        <v>1382</v>
      </c>
      <c r="R2005" s="782" t="s">
        <v>6101</v>
      </c>
      <c r="S2005" s="632" t="s">
        <v>1299</v>
      </c>
      <c r="T2005" s="633" t="s">
        <v>1300</v>
      </c>
      <c r="U2005" s="977" t="s">
        <v>1300</v>
      </c>
      <c r="V2005" s="634" t="s">
        <v>4222</v>
      </c>
    </row>
    <row r="2006" spans="2:22" ht="36" outlineLevel="1">
      <c r="B2006" s="612" t="s">
        <v>1380</v>
      </c>
      <c r="C2006" s="612" t="s">
        <v>1429</v>
      </c>
      <c r="D2006" s="612" t="s">
        <v>2340</v>
      </c>
      <c r="E2006" s="612" t="s">
        <v>1766</v>
      </c>
      <c r="F2006" s="612" t="s">
        <v>1615</v>
      </c>
      <c r="G2006" s="612"/>
      <c r="H2006" s="612"/>
      <c r="I2006" s="612"/>
      <c r="J2006" s="627" t="s">
        <v>1176</v>
      </c>
      <c r="K2006" s="628" t="s">
        <v>1304</v>
      </c>
      <c r="L2006" s="629" t="s">
        <v>4223</v>
      </c>
      <c r="M2006" s="630"/>
      <c r="N2006" s="670" t="s">
        <v>4016</v>
      </c>
      <c r="O2006" s="629" t="s">
        <v>1176</v>
      </c>
      <c r="P2006" s="642" t="s">
        <v>2973</v>
      </c>
      <c r="Q2006" s="629" t="s">
        <v>796</v>
      </c>
      <c r="R2006" s="631" t="s">
        <v>6062</v>
      </c>
      <c r="S2006" s="632" t="s">
        <v>1304</v>
      </c>
      <c r="T2006" s="633" t="s">
        <v>1176</v>
      </c>
      <c r="U2006" s="977" t="s">
        <v>1176</v>
      </c>
      <c r="V2006" s="634" t="s">
        <v>4223</v>
      </c>
    </row>
    <row r="2007" spans="2:22" outlineLevel="1">
      <c r="B2007" s="612" t="s">
        <v>1380</v>
      </c>
      <c r="C2007" s="612" t="s">
        <v>1429</v>
      </c>
      <c r="D2007" s="612" t="s">
        <v>2340</v>
      </c>
      <c r="E2007" s="612" t="s">
        <v>1766</v>
      </c>
      <c r="F2007" s="612" t="s">
        <v>1398</v>
      </c>
      <c r="G2007" s="612"/>
      <c r="H2007" s="612"/>
      <c r="I2007" s="612"/>
      <c r="J2007" s="627" t="s">
        <v>1176</v>
      </c>
      <c r="K2007" s="628" t="s">
        <v>2561</v>
      </c>
      <c r="L2007" s="629" t="s">
        <v>4119</v>
      </c>
      <c r="M2007" s="664" t="s">
        <v>1618</v>
      </c>
      <c r="N2007" s="670" t="s">
        <v>5710</v>
      </c>
      <c r="O2007" s="629" t="s">
        <v>1176</v>
      </c>
      <c r="P2007" s="629" t="s">
        <v>41</v>
      </c>
      <c r="Q2007" s="635" t="s">
        <v>1618</v>
      </c>
      <c r="R2007" s="631"/>
      <c r="S2007" s="632" t="s">
        <v>2561</v>
      </c>
      <c r="T2007" s="633" t="s">
        <v>1176</v>
      </c>
      <c r="U2007" s="977" t="s">
        <v>1176</v>
      </c>
      <c r="V2007" s="634" t="s">
        <v>7499</v>
      </c>
    </row>
    <row r="2008" spans="2:22" ht="48" outlineLevel="1">
      <c r="B2008" s="612" t="s">
        <v>1380</v>
      </c>
      <c r="C2008" s="612" t="s">
        <v>1429</v>
      </c>
      <c r="D2008" s="612" t="s">
        <v>2340</v>
      </c>
      <c r="E2008" s="612" t="s">
        <v>1766</v>
      </c>
      <c r="F2008" s="612" t="s">
        <v>1619</v>
      </c>
      <c r="G2008" s="612"/>
      <c r="H2008" s="612"/>
      <c r="I2008" s="612"/>
      <c r="J2008" s="627" t="s">
        <v>1191</v>
      </c>
      <c r="K2008" s="628" t="s">
        <v>1310</v>
      </c>
      <c r="L2008" s="629" t="s">
        <v>4120</v>
      </c>
      <c r="M2008" s="630"/>
      <c r="N2008" s="670" t="s">
        <v>5712</v>
      </c>
      <c r="O2008" s="629" t="s">
        <v>1191</v>
      </c>
      <c r="P2008" s="629" t="s">
        <v>41</v>
      </c>
      <c r="Q2008" s="638" t="s">
        <v>7879</v>
      </c>
      <c r="R2008" s="641" t="s">
        <v>7995</v>
      </c>
      <c r="S2008" s="632" t="s">
        <v>1310</v>
      </c>
      <c r="T2008" s="633" t="s">
        <v>1191</v>
      </c>
      <c r="U2008" s="977" t="s">
        <v>1191</v>
      </c>
      <c r="V2008" s="634" t="s">
        <v>8027</v>
      </c>
    </row>
    <row r="2009" spans="2:22" ht="48" outlineLevel="1">
      <c r="B2009" s="612" t="s">
        <v>1380</v>
      </c>
      <c r="C2009" s="612" t="s">
        <v>1429</v>
      </c>
      <c r="D2009" s="612" t="s">
        <v>2340</v>
      </c>
      <c r="E2009" s="612" t="s">
        <v>1766</v>
      </c>
      <c r="F2009" s="612" t="s">
        <v>1594</v>
      </c>
      <c r="G2009" s="612"/>
      <c r="H2009" s="612"/>
      <c r="I2009" s="612"/>
      <c r="J2009" s="627" t="s">
        <v>1176</v>
      </c>
      <c r="K2009" s="628" t="s">
        <v>1302</v>
      </c>
      <c r="L2009" s="629" t="s">
        <v>4224</v>
      </c>
      <c r="M2009" s="630"/>
      <c r="N2009" s="670" t="s">
        <v>4017</v>
      </c>
      <c r="O2009" s="629" t="s">
        <v>1176</v>
      </c>
      <c r="P2009" s="642" t="s">
        <v>2970</v>
      </c>
      <c r="Q2009" s="629" t="s">
        <v>796</v>
      </c>
      <c r="R2009" s="631" t="s">
        <v>6063</v>
      </c>
      <c r="S2009" s="632" t="s">
        <v>1302</v>
      </c>
      <c r="T2009" s="633" t="s">
        <v>1176</v>
      </c>
      <c r="U2009" s="977" t="s">
        <v>1176</v>
      </c>
      <c r="V2009" s="634" t="s">
        <v>4224</v>
      </c>
    </row>
    <row r="2010" spans="2:22" outlineLevel="1">
      <c r="B2010" s="612" t="s">
        <v>1380</v>
      </c>
      <c r="C2010" s="612" t="s">
        <v>1429</v>
      </c>
      <c r="D2010" s="612" t="s">
        <v>2340</v>
      </c>
      <c r="E2010" s="612" t="s">
        <v>1766</v>
      </c>
      <c r="F2010" s="612" t="s">
        <v>2562</v>
      </c>
      <c r="G2010" s="612"/>
      <c r="H2010" s="612"/>
      <c r="I2010" s="612"/>
      <c r="J2010" s="627" t="s">
        <v>1191</v>
      </c>
      <c r="K2010" s="628" t="s">
        <v>2563</v>
      </c>
      <c r="L2010" s="629" t="s">
        <v>4225</v>
      </c>
      <c r="M2010" s="630"/>
      <c r="N2010" s="670"/>
      <c r="O2010" s="629"/>
      <c r="P2010" s="629"/>
      <c r="Q2010" s="629"/>
      <c r="R2010" s="631"/>
      <c r="S2010" s="632" t="s">
        <v>1821</v>
      </c>
      <c r="T2010" s="633" t="s">
        <v>1821</v>
      </c>
      <c r="U2010" s="977" t="s">
        <v>1821</v>
      </c>
      <c r="V2010" s="634" t="s">
        <v>1821</v>
      </c>
    </row>
    <row r="2011" spans="2:22" outlineLevel="1">
      <c r="B2011" s="612" t="s">
        <v>1380</v>
      </c>
      <c r="C2011" s="612" t="s">
        <v>1429</v>
      </c>
      <c r="D2011" s="612" t="s">
        <v>2340</v>
      </c>
      <c r="E2011" s="612" t="s">
        <v>1766</v>
      </c>
      <c r="F2011" s="612" t="s">
        <v>2564</v>
      </c>
      <c r="G2011" s="612"/>
      <c r="H2011" s="612"/>
      <c r="I2011" s="612"/>
      <c r="J2011" s="627" t="s">
        <v>1191</v>
      </c>
      <c r="K2011" s="628" t="s">
        <v>2565</v>
      </c>
      <c r="L2011" s="629" t="s">
        <v>4322</v>
      </c>
      <c r="M2011" s="630"/>
      <c r="N2011" s="670"/>
      <c r="O2011" s="629"/>
      <c r="P2011" s="629"/>
      <c r="Q2011" s="629"/>
      <c r="R2011" s="631"/>
      <c r="S2011" s="632" t="s">
        <v>1821</v>
      </c>
      <c r="T2011" s="633" t="s">
        <v>1821</v>
      </c>
      <c r="U2011" s="977" t="s">
        <v>1821</v>
      </c>
      <c r="V2011" s="634" t="s">
        <v>1821</v>
      </c>
    </row>
    <row r="2012" spans="2:22" ht="60" outlineLevel="1">
      <c r="B2012" s="612" t="s">
        <v>1380</v>
      </c>
      <c r="C2012" s="612" t="s">
        <v>1429</v>
      </c>
      <c r="D2012" s="612" t="s">
        <v>2340</v>
      </c>
      <c r="E2012" s="612" t="s">
        <v>1766</v>
      </c>
      <c r="F2012" s="612" t="s">
        <v>1621</v>
      </c>
      <c r="G2012" s="612"/>
      <c r="H2012" s="612"/>
      <c r="I2012" s="612"/>
      <c r="J2012" s="627" t="s">
        <v>1176</v>
      </c>
      <c r="K2012" s="628" t="s">
        <v>1306</v>
      </c>
      <c r="L2012" s="629" t="s">
        <v>4121</v>
      </c>
      <c r="M2012" s="630" t="s">
        <v>1284</v>
      </c>
      <c r="N2012" s="670" t="s">
        <v>5376</v>
      </c>
      <c r="O2012" s="629" t="s">
        <v>1176</v>
      </c>
      <c r="P2012" s="642" t="s">
        <v>2972</v>
      </c>
      <c r="Q2012" s="638" t="s">
        <v>5740</v>
      </c>
      <c r="R2012" s="631"/>
      <c r="S2012" s="632" t="s">
        <v>1306</v>
      </c>
      <c r="T2012" s="633" t="s">
        <v>1176</v>
      </c>
      <c r="U2012" s="977" t="s">
        <v>1176</v>
      </c>
      <c r="V2012" s="634" t="s">
        <v>4121</v>
      </c>
    </row>
    <row r="2013" spans="2:22" ht="48" outlineLevel="1">
      <c r="B2013" s="612" t="s">
        <v>1380</v>
      </c>
      <c r="C2013" s="612" t="s">
        <v>1429</v>
      </c>
      <c r="D2013" s="612" t="s">
        <v>2340</v>
      </c>
      <c r="E2013" s="612" t="s">
        <v>1766</v>
      </c>
      <c r="F2013" s="612" t="s">
        <v>1623</v>
      </c>
      <c r="G2013" s="612"/>
      <c r="H2013" s="612"/>
      <c r="I2013" s="612"/>
      <c r="J2013" s="627" t="s">
        <v>1191</v>
      </c>
      <c r="K2013" s="628" t="s">
        <v>1312</v>
      </c>
      <c r="L2013" s="629" t="s">
        <v>4122</v>
      </c>
      <c r="M2013" s="630"/>
      <c r="N2013" s="670" t="s">
        <v>5716</v>
      </c>
      <c r="O2013" s="629" t="s">
        <v>1191</v>
      </c>
      <c r="P2013" s="629" t="s">
        <v>41</v>
      </c>
      <c r="Q2013" s="638" t="s">
        <v>7871</v>
      </c>
      <c r="R2013" s="641" t="s">
        <v>7995</v>
      </c>
      <c r="S2013" s="632" t="s">
        <v>1312</v>
      </c>
      <c r="T2013" s="633" t="s">
        <v>1191</v>
      </c>
      <c r="U2013" s="977" t="s">
        <v>1191</v>
      </c>
      <c r="V2013" s="634" t="s">
        <v>8028</v>
      </c>
    </row>
    <row r="2014" spans="2:22" outlineLevel="1">
      <c r="B2014" s="612" t="s">
        <v>1380</v>
      </c>
      <c r="C2014" s="612" t="s">
        <v>1429</v>
      </c>
      <c r="D2014" s="612" t="s">
        <v>2340</v>
      </c>
      <c r="E2014" s="612" t="s">
        <v>1766</v>
      </c>
      <c r="F2014" s="612" t="s">
        <v>2566</v>
      </c>
      <c r="G2014" s="612"/>
      <c r="H2014" s="612"/>
      <c r="I2014" s="612"/>
      <c r="J2014" s="627" t="s">
        <v>1191</v>
      </c>
      <c r="K2014" s="628" t="s">
        <v>2567</v>
      </c>
      <c r="L2014" s="629" t="s">
        <v>4918</v>
      </c>
      <c r="M2014" s="630" t="s">
        <v>1382</v>
      </c>
      <c r="N2014" s="670"/>
      <c r="O2014" s="629"/>
      <c r="P2014" s="629"/>
      <c r="Q2014" s="629"/>
      <c r="R2014" s="631"/>
      <c r="S2014" s="632" t="s">
        <v>41</v>
      </c>
      <c r="T2014" s="633" t="s">
        <v>1191</v>
      </c>
      <c r="U2014" s="977" t="s">
        <v>1821</v>
      </c>
      <c r="V2014" s="634" t="s">
        <v>1821</v>
      </c>
    </row>
    <row r="2015" spans="2:22" outlineLevel="1">
      <c r="B2015" s="612" t="s">
        <v>1380</v>
      </c>
      <c r="C2015" s="612" t="s">
        <v>1429</v>
      </c>
      <c r="D2015" s="612" t="s">
        <v>2340</v>
      </c>
      <c r="E2015" s="612" t="s">
        <v>1766</v>
      </c>
      <c r="F2015" s="612" t="s">
        <v>2566</v>
      </c>
      <c r="G2015" s="612" t="s">
        <v>2568</v>
      </c>
      <c r="H2015" s="612"/>
      <c r="I2015" s="612"/>
      <c r="J2015" s="627" t="s">
        <v>1176</v>
      </c>
      <c r="K2015" s="628" t="s">
        <v>2569</v>
      </c>
      <c r="L2015" s="629" t="s">
        <v>4919</v>
      </c>
      <c r="M2015" s="630"/>
      <c r="N2015" s="670"/>
      <c r="O2015" s="629"/>
      <c r="P2015" s="629"/>
      <c r="Q2015" s="629"/>
      <c r="R2015" s="631"/>
      <c r="S2015" s="632" t="s">
        <v>2569</v>
      </c>
      <c r="T2015" s="633" t="s">
        <v>1176</v>
      </c>
      <c r="U2015" s="977" t="s">
        <v>1821</v>
      </c>
      <c r="V2015" s="634" t="s">
        <v>7464</v>
      </c>
    </row>
    <row r="2016" spans="2:22" outlineLevel="1">
      <c r="B2016" s="612" t="s">
        <v>1380</v>
      </c>
      <c r="C2016" s="612" t="s">
        <v>1429</v>
      </c>
      <c r="D2016" s="612" t="s">
        <v>2340</v>
      </c>
      <c r="E2016" s="612" t="s">
        <v>1766</v>
      </c>
      <c r="F2016" s="612" t="s">
        <v>2566</v>
      </c>
      <c r="G2016" s="612" t="s">
        <v>2568</v>
      </c>
      <c r="H2016" s="639" t="s">
        <v>1402</v>
      </c>
      <c r="I2016" s="612"/>
      <c r="J2016" s="627" t="s">
        <v>1176</v>
      </c>
      <c r="K2016" s="628" t="s">
        <v>2570</v>
      </c>
      <c r="L2016" s="629" t="s">
        <v>4920</v>
      </c>
      <c r="M2016" s="630" t="s">
        <v>1404</v>
      </c>
      <c r="N2016" s="670"/>
      <c r="O2016" s="629"/>
      <c r="P2016" s="629"/>
      <c r="Q2016" s="629"/>
      <c r="R2016" s="631"/>
      <c r="S2016" s="632" t="s">
        <v>41</v>
      </c>
      <c r="T2016" s="633" t="s">
        <v>1176</v>
      </c>
      <c r="U2016" s="977" t="s">
        <v>1821</v>
      </c>
      <c r="V2016" s="634" t="s">
        <v>1821</v>
      </c>
    </row>
    <row r="2017" spans="2:22" ht="72" outlineLevel="1">
      <c r="B2017" s="612" t="s">
        <v>1380</v>
      </c>
      <c r="C2017" s="612" t="s">
        <v>1429</v>
      </c>
      <c r="D2017" s="612" t="s">
        <v>2340</v>
      </c>
      <c r="E2017" s="612" t="s">
        <v>1766</v>
      </c>
      <c r="F2017" s="612" t="s">
        <v>2571</v>
      </c>
      <c r="G2017" s="612"/>
      <c r="H2017" s="612"/>
      <c r="I2017" s="612"/>
      <c r="J2017" s="627" t="s">
        <v>1191</v>
      </c>
      <c r="K2017" s="628" t="s">
        <v>1190</v>
      </c>
      <c r="L2017" s="629" t="s">
        <v>4226</v>
      </c>
      <c r="M2017" s="630" t="s">
        <v>6477</v>
      </c>
      <c r="N2017" s="670" t="s">
        <v>5719</v>
      </c>
      <c r="O2017" s="629" t="s">
        <v>1191</v>
      </c>
      <c r="P2017" s="642" t="s">
        <v>2757</v>
      </c>
      <c r="Q2017" s="638" t="s">
        <v>7946</v>
      </c>
      <c r="R2017" s="631" t="s">
        <v>7945</v>
      </c>
      <c r="S2017" s="632" t="s">
        <v>1190</v>
      </c>
      <c r="T2017" s="633" t="s">
        <v>1191</v>
      </c>
      <c r="U2017" s="977" t="s">
        <v>1191</v>
      </c>
      <c r="V2017" s="634" t="s">
        <v>7500</v>
      </c>
    </row>
    <row r="2018" spans="2:22" outlineLevel="1">
      <c r="B2018" s="612" t="s">
        <v>1380</v>
      </c>
      <c r="C2018" s="612" t="s">
        <v>1429</v>
      </c>
      <c r="D2018" s="612" t="s">
        <v>2340</v>
      </c>
      <c r="E2018" s="612" t="s">
        <v>1766</v>
      </c>
      <c r="F2018" s="612" t="s">
        <v>1625</v>
      </c>
      <c r="G2018" s="612"/>
      <c r="H2018" s="612"/>
      <c r="I2018" s="612"/>
      <c r="J2018" s="627" t="s">
        <v>1191</v>
      </c>
      <c r="K2018" s="628" t="s">
        <v>1307</v>
      </c>
      <c r="L2018" s="629" t="s">
        <v>4123</v>
      </c>
      <c r="M2018" s="630"/>
      <c r="N2018" s="670" t="s">
        <v>4018</v>
      </c>
      <c r="O2018" s="629" t="s">
        <v>1176</v>
      </c>
      <c r="P2018" s="642" t="s">
        <v>2971</v>
      </c>
      <c r="Q2018" s="629" t="s">
        <v>794</v>
      </c>
      <c r="R2018" s="631" t="s">
        <v>5566</v>
      </c>
      <c r="S2018" s="632" t="s">
        <v>1307</v>
      </c>
      <c r="T2018" s="633" t="s">
        <v>1191</v>
      </c>
      <c r="U2018" s="977" t="s">
        <v>1191</v>
      </c>
      <c r="V2018" s="634" t="s">
        <v>4123</v>
      </c>
    </row>
    <row r="2019" spans="2:22" outlineLevel="1">
      <c r="B2019" s="612" t="s">
        <v>1380</v>
      </c>
      <c r="C2019" s="612" t="s">
        <v>1429</v>
      </c>
      <c r="D2019" s="612" t="s">
        <v>2340</v>
      </c>
      <c r="E2019" s="612" t="s">
        <v>1766</v>
      </c>
      <c r="F2019" s="612"/>
      <c r="G2019" s="612"/>
      <c r="H2019" s="612"/>
      <c r="I2019" s="612"/>
      <c r="J2019" s="627" t="s">
        <v>1300</v>
      </c>
      <c r="K2019" s="628" t="s">
        <v>1299</v>
      </c>
      <c r="L2019" s="629" t="s">
        <v>4222</v>
      </c>
      <c r="M2019" s="630" t="s">
        <v>1382</v>
      </c>
      <c r="N2019" s="1119" t="s">
        <v>5706</v>
      </c>
      <c r="O2019" s="629" t="s">
        <v>1300</v>
      </c>
      <c r="P2019" s="629" t="s">
        <v>41</v>
      </c>
      <c r="Q2019" s="629" t="s">
        <v>1382</v>
      </c>
      <c r="R2019" s="782" t="s">
        <v>8564</v>
      </c>
      <c r="S2019" s="632" t="s">
        <v>1299</v>
      </c>
      <c r="T2019" s="633" t="s">
        <v>1300</v>
      </c>
      <c r="U2019" s="977" t="s">
        <v>1300</v>
      </c>
      <c r="V2019" s="634" t="s">
        <v>4222</v>
      </c>
    </row>
    <row r="2020" spans="2:22" ht="36" outlineLevel="1">
      <c r="B2020" s="612" t="s">
        <v>1380</v>
      </c>
      <c r="C2020" s="612" t="s">
        <v>1429</v>
      </c>
      <c r="D2020" s="612" t="s">
        <v>2340</v>
      </c>
      <c r="E2020" s="612" t="s">
        <v>1766</v>
      </c>
      <c r="F2020" s="612" t="s">
        <v>1615</v>
      </c>
      <c r="G2020" s="612"/>
      <c r="H2020" s="612"/>
      <c r="I2020" s="612"/>
      <c r="J2020" s="627" t="s">
        <v>1176</v>
      </c>
      <c r="K2020" s="628" t="s">
        <v>1304</v>
      </c>
      <c r="L2020" s="629" t="s">
        <v>4223</v>
      </c>
      <c r="M2020" s="630"/>
      <c r="N2020" s="670" t="s">
        <v>4024</v>
      </c>
      <c r="O2020" s="629" t="s">
        <v>1176</v>
      </c>
      <c r="P2020" s="642" t="s">
        <v>2977</v>
      </c>
      <c r="Q2020" s="629" t="s">
        <v>796</v>
      </c>
      <c r="R2020" s="631" t="s">
        <v>6064</v>
      </c>
      <c r="S2020" s="632" t="s">
        <v>1304</v>
      </c>
      <c r="T2020" s="633" t="s">
        <v>1176</v>
      </c>
      <c r="U2020" s="977" t="s">
        <v>1176</v>
      </c>
      <c r="V2020" s="634" t="s">
        <v>4223</v>
      </c>
    </row>
    <row r="2021" spans="2:22" outlineLevel="1">
      <c r="B2021" s="612" t="s">
        <v>1380</v>
      </c>
      <c r="C2021" s="612" t="s">
        <v>1429</v>
      </c>
      <c r="D2021" s="612" t="s">
        <v>2340</v>
      </c>
      <c r="E2021" s="612" t="s">
        <v>1766</v>
      </c>
      <c r="F2021" s="612" t="s">
        <v>1398</v>
      </c>
      <c r="G2021" s="612"/>
      <c r="H2021" s="612"/>
      <c r="I2021" s="612"/>
      <c r="J2021" s="627" t="s">
        <v>1176</v>
      </c>
      <c r="K2021" s="628" t="s">
        <v>2561</v>
      </c>
      <c r="L2021" s="629" t="s">
        <v>4119</v>
      </c>
      <c r="M2021" s="664" t="s">
        <v>1618</v>
      </c>
      <c r="N2021" s="670" t="s">
        <v>5709</v>
      </c>
      <c r="O2021" s="629" t="s">
        <v>1176</v>
      </c>
      <c r="P2021" s="629" t="s">
        <v>41</v>
      </c>
      <c r="Q2021" s="635" t="s">
        <v>1618</v>
      </c>
      <c r="R2021" s="631"/>
      <c r="S2021" s="632" t="s">
        <v>2561</v>
      </c>
      <c r="T2021" s="633" t="s">
        <v>1176</v>
      </c>
      <c r="U2021" s="977" t="s">
        <v>1176</v>
      </c>
      <c r="V2021" s="634" t="s">
        <v>7499</v>
      </c>
    </row>
    <row r="2022" spans="2:22" ht="48" outlineLevel="1">
      <c r="B2022" s="612" t="s">
        <v>1380</v>
      </c>
      <c r="C2022" s="612" t="s">
        <v>1429</v>
      </c>
      <c r="D2022" s="612" t="s">
        <v>2340</v>
      </c>
      <c r="E2022" s="612" t="s">
        <v>1766</v>
      </c>
      <c r="F2022" s="612" t="s">
        <v>1619</v>
      </c>
      <c r="G2022" s="612"/>
      <c r="H2022" s="612"/>
      <c r="I2022" s="612"/>
      <c r="J2022" s="627" t="s">
        <v>1191</v>
      </c>
      <c r="K2022" s="628" t="s">
        <v>1310</v>
      </c>
      <c r="L2022" s="629" t="s">
        <v>4120</v>
      </c>
      <c r="M2022" s="630"/>
      <c r="N2022" s="670" t="s">
        <v>5713</v>
      </c>
      <c r="O2022" s="629" t="s">
        <v>1191</v>
      </c>
      <c r="P2022" s="629" t="s">
        <v>41</v>
      </c>
      <c r="Q2022" s="638" t="s">
        <v>7880</v>
      </c>
      <c r="R2022" s="782" t="s">
        <v>7995</v>
      </c>
      <c r="S2022" s="632" t="s">
        <v>1310</v>
      </c>
      <c r="T2022" s="633" t="s">
        <v>1191</v>
      </c>
      <c r="U2022" s="977" t="s">
        <v>1191</v>
      </c>
      <c r="V2022" s="634" t="s">
        <v>8027</v>
      </c>
    </row>
    <row r="2023" spans="2:22" ht="48" outlineLevel="1">
      <c r="B2023" s="612" t="s">
        <v>1380</v>
      </c>
      <c r="C2023" s="612" t="s">
        <v>1429</v>
      </c>
      <c r="D2023" s="612" t="s">
        <v>2340</v>
      </c>
      <c r="E2023" s="612" t="s">
        <v>1766</v>
      </c>
      <c r="F2023" s="612" t="s">
        <v>1594</v>
      </c>
      <c r="G2023" s="612"/>
      <c r="H2023" s="612"/>
      <c r="I2023" s="612"/>
      <c r="J2023" s="627" t="s">
        <v>1176</v>
      </c>
      <c r="K2023" s="628" t="s">
        <v>1302</v>
      </c>
      <c r="L2023" s="629" t="s">
        <v>4224</v>
      </c>
      <c r="M2023" s="630"/>
      <c r="N2023" s="670" t="s">
        <v>4021</v>
      </c>
      <c r="O2023" s="629" t="s">
        <v>1176</v>
      </c>
      <c r="P2023" s="642" t="s">
        <v>2974</v>
      </c>
      <c r="Q2023" s="629" t="s">
        <v>796</v>
      </c>
      <c r="R2023" s="631" t="s">
        <v>6065</v>
      </c>
      <c r="S2023" s="632" t="s">
        <v>1302</v>
      </c>
      <c r="T2023" s="633" t="s">
        <v>1176</v>
      </c>
      <c r="U2023" s="977" t="s">
        <v>1176</v>
      </c>
      <c r="V2023" s="634" t="s">
        <v>4224</v>
      </c>
    </row>
    <row r="2024" spans="2:22" outlineLevel="1">
      <c r="B2024" s="612" t="s">
        <v>1380</v>
      </c>
      <c r="C2024" s="612" t="s">
        <v>1429</v>
      </c>
      <c r="D2024" s="612" t="s">
        <v>2340</v>
      </c>
      <c r="E2024" s="612" t="s">
        <v>1766</v>
      </c>
      <c r="F2024" s="612" t="s">
        <v>2562</v>
      </c>
      <c r="G2024" s="612"/>
      <c r="H2024" s="612"/>
      <c r="I2024" s="612"/>
      <c r="J2024" s="627" t="s">
        <v>1191</v>
      </c>
      <c r="K2024" s="628" t="s">
        <v>2563</v>
      </c>
      <c r="L2024" s="629" t="s">
        <v>4225</v>
      </c>
      <c r="M2024" s="630"/>
      <c r="N2024" s="670"/>
      <c r="O2024" s="629"/>
      <c r="P2024" s="629"/>
      <c r="Q2024" s="629"/>
      <c r="R2024" s="631"/>
      <c r="S2024" s="632" t="s">
        <v>1821</v>
      </c>
      <c r="T2024" s="633" t="s">
        <v>1821</v>
      </c>
      <c r="U2024" s="977" t="s">
        <v>1821</v>
      </c>
      <c r="V2024" s="634" t="s">
        <v>1821</v>
      </c>
    </row>
    <row r="2025" spans="2:22" outlineLevel="1">
      <c r="B2025" s="612" t="s">
        <v>1380</v>
      </c>
      <c r="C2025" s="612" t="s">
        <v>1429</v>
      </c>
      <c r="D2025" s="612" t="s">
        <v>2340</v>
      </c>
      <c r="E2025" s="612" t="s">
        <v>1766</v>
      </c>
      <c r="F2025" s="612" t="s">
        <v>2564</v>
      </c>
      <c r="G2025" s="612"/>
      <c r="H2025" s="612"/>
      <c r="I2025" s="612"/>
      <c r="J2025" s="627" t="s">
        <v>1191</v>
      </c>
      <c r="K2025" s="628" t="s">
        <v>2565</v>
      </c>
      <c r="L2025" s="629" t="s">
        <v>4322</v>
      </c>
      <c r="M2025" s="630"/>
      <c r="N2025" s="670"/>
      <c r="O2025" s="629"/>
      <c r="P2025" s="629"/>
      <c r="Q2025" s="629"/>
      <c r="R2025" s="631"/>
      <c r="S2025" s="632" t="s">
        <v>1821</v>
      </c>
      <c r="T2025" s="633" t="s">
        <v>1821</v>
      </c>
      <c r="U2025" s="977" t="s">
        <v>1821</v>
      </c>
      <c r="V2025" s="634" t="s">
        <v>1821</v>
      </c>
    </row>
    <row r="2026" spans="2:22" ht="60" outlineLevel="1">
      <c r="B2026" s="612" t="s">
        <v>1380</v>
      </c>
      <c r="C2026" s="612" t="s">
        <v>1429</v>
      </c>
      <c r="D2026" s="612" t="s">
        <v>2340</v>
      </c>
      <c r="E2026" s="612" t="s">
        <v>1766</v>
      </c>
      <c r="F2026" s="612" t="s">
        <v>1621</v>
      </c>
      <c r="G2026" s="612"/>
      <c r="H2026" s="612"/>
      <c r="I2026" s="612"/>
      <c r="J2026" s="627" t="s">
        <v>1176</v>
      </c>
      <c r="K2026" s="628" t="s">
        <v>1306</v>
      </c>
      <c r="L2026" s="629" t="s">
        <v>4121</v>
      </c>
      <c r="M2026" s="630" t="s">
        <v>1284</v>
      </c>
      <c r="N2026" s="670" t="s">
        <v>5377</v>
      </c>
      <c r="O2026" s="629" t="s">
        <v>1176</v>
      </c>
      <c r="P2026" s="642" t="s">
        <v>2976</v>
      </c>
      <c r="Q2026" s="638" t="s">
        <v>5740</v>
      </c>
      <c r="R2026" s="631"/>
      <c r="S2026" s="632" t="s">
        <v>1306</v>
      </c>
      <c r="T2026" s="633" t="s">
        <v>1176</v>
      </c>
      <c r="U2026" s="977" t="s">
        <v>1176</v>
      </c>
      <c r="V2026" s="634" t="s">
        <v>4121</v>
      </c>
    </row>
    <row r="2027" spans="2:22" ht="48" outlineLevel="1">
      <c r="B2027" s="612" t="s">
        <v>1380</v>
      </c>
      <c r="C2027" s="612" t="s">
        <v>1429</v>
      </c>
      <c r="D2027" s="612" t="s">
        <v>2340</v>
      </c>
      <c r="E2027" s="612" t="s">
        <v>1766</v>
      </c>
      <c r="F2027" s="612" t="s">
        <v>1623</v>
      </c>
      <c r="G2027" s="612"/>
      <c r="H2027" s="612"/>
      <c r="I2027" s="612"/>
      <c r="J2027" s="627" t="s">
        <v>1191</v>
      </c>
      <c r="K2027" s="628" t="s">
        <v>1312</v>
      </c>
      <c r="L2027" s="629" t="s">
        <v>4122</v>
      </c>
      <c r="M2027" s="630"/>
      <c r="N2027" s="670" t="s">
        <v>5717</v>
      </c>
      <c r="O2027" s="629" t="s">
        <v>1191</v>
      </c>
      <c r="P2027" s="629" t="s">
        <v>41</v>
      </c>
      <c r="Q2027" s="638" t="s">
        <v>7872</v>
      </c>
      <c r="R2027" s="641" t="s">
        <v>7995</v>
      </c>
      <c r="S2027" s="632" t="s">
        <v>1312</v>
      </c>
      <c r="T2027" s="633" t="s">
        <v>1191</v>
      </c>
      <c r="U2027" s="977" t="s">
        <v>1191</v>
      </c>
      <c r="V2027" s="634" t="s">
        <v>8028</v>
      </c>
    </row>
    <row r="2028" spans="2:22" outlineLevel="1">
      <c r="B2028" s="612" t="s">
        <v>1380</v>
      </c>
      <c r="C2028" s="612" t="s">
        <v>1429</v>
      </c>
      <c r="D2028" s="612" t="s">
        <v>2340</v>
      </c>
      <c r="E2028" s="612" t="s">
        <v>1766</v>
      </c>
      <c r="F2028" s="612" t="s">
        <v>2566</v>
      </c>
      <c r="G2028" s="612"/>
      <c r="H2028" s="612"/>
      <c r="I2028" s="612"/>
      <c r="J2028" s="627" t="s">
        <v>1191</v>
      </c>
      <c r="K2028" s="628" t="s">
        <v>2567</v>
      </c>
      <c r="L2028" s="629" t="s">
        <v>4918</v>
      </c>
      <c r="M2028" s="630" t="s">
        <v>1382</v>
      </c>
      <c r="N2028" s="670"/>
      <c r="O2028" s="629"/>
      <c r="P2028" s="629"/>
      <c r="Q2028" s="629"/>
      <c r="R2028" s="631"/>
      <c r="S2028" s="632" t="s">
        <v>41</v>
      </c>
      <c r="T2028" s="633" t="s">
        <v>1191</v>
      </c>
      <c r="U2028" s="977" t="s">
        <v>1821</v>
      </c>
      <c r="V2028" s="634" t="s">
        <v>1821</v>
      </c>
    </row>
    <row r="2029" spans="2:22" outlineLevel="1">
      <c r="B2029" s="612" t="s">
        <v>1380</v>
      </c>
      <c r="C2029" s="612" t="s">
        <v>1429</v>
      </c>
      <c r="D2029" s="612" t="s">
        <v>2340</v>
      </c>
      <c r="E2029" s="612" t="s">
        <v>1766</v>
      </c>
      <c r="F2029" s="612" t="s">
        <v>2566</v>
      </c>
      <c r="G2029" s="612" t="s">
        <v>2568</v>
      </c>
      <c r="H2029" s="612"/>
      <c r="I2029" s="612"/>
      <c r="J2029" s="627" t="s">
        <v>1176</v>
      </c>
      <c r="K2029" s="628" t="s">
        <v>2569</v>
      </c>
      <c r="L2029" s="629" t="s">
        <v>4919</v>
      </c>
      <c r="M2029" s="630"/>
      <c r="N2029" s="670"/>
      <c r="O2029" s="629"/>
      <c r="P2029" s="629"/>
      <c r="Q2029" s="629"/>
      <c r="R2029" s="631"/>
      <c r="S2029" s="632" t="s">
        <v>2569</v>
      </c>
      <c r="T2029" s="633" t="s">
        <v>1176</v>
      </c>
      <c r="U2029" s="977" t="s">
        <v>1821</v>
      </c>
      <c r="V2029" s="634" t="s">
        <v>7464</v>
      </c>
    </row>
    <row r="2030" spans="2:22" outlineLevel="1">
      <c r="B2030" s="612" t="s">
        <v>1380</v>
      </c>
      <c r="C2030" s="612" t="s">
        <v>1429</v>
      </c>
      <c r="D2030" s="612" t="s">
        <v>2340</v>
      </c>
      <c r="E2030" s="612" t="s">
        <v>1766</v>
      </c>
      <c r="F2030" s="612" t="s">
        <v>2566</v>
      </c>
      <c r="G2030" s="612" t="s">
        <v>2568</v>
      </c>
      <c r="H2030" s="639" t="s">
        <v>1402</v>
      </c>
      <c r="I2030" s="612"/>
      <c r="J2030" s="627" t="s">
        <v>1176</v>
      </c>
      <c r="K2030" s="628" t="s">
        <v>2570</v>
      </c>
      <c r="L2030" s="629" t="s">
        <v>4920</v>
      </c>
      <c r="M2030" s="630" t="s">
        <v>1404</v>
      </c>
      <c r="N2030" s="670"/>
      <c r="O2030" s="629"/>
      <c r="P2030" s="629"/>
      <c r="Q2030" s="629"/>
      <c r="R2030" s="631"/>
      <c r="S2030" s="632" t="s">
        <v>41</v>
      </c>
      <c r="T2030" s="633" t="s">
        <v>1176</v>
      </c>
      <c r="U2030" s="977" t="s">
        <v>1821</v>
      </c>
      <c r="V2030" s="634" t="s">
        <v>1821</v>
      </c>
    </row>
    <row r="2031" spans="2:22" ht="72" outlineLevel="1">
      <c r="B2031" s="612" t="s">
        <v>1380</v>
      </c>
      <c r="C2031" s="612" t="s">
        <v>1429</v>
      </c>
      <c r="D2031" s="612" t="s">
        <v>2340</v>
      </c>
      <c r="E2031" s="612" t="s">
        <v>1766</v>
      </c>
      <c r="F2031" s="612" t="s">
        <v>2571</v>
      </c>
      <c r="G2031" s="612"/>
      <c r="H2031" s="612"/>
      <c r="I2031" s="612"/>
      <c r="J2031" s="627" t="s">
        <v>1191</v>
      </c>
      <c r="K2031" s="628" t="s">
        <v>1190</v>
      </c>
      <c r="L2031" s="629" t="s">
        <v>4226</v>
      </c>
      <c r="M2031" s="630" t="s">
        <v>6477</v>
      </c>
      <c r="N2031" s="670" t="s">
        <v>5719</v>
      </c>
      <c r="O2031" s="629" t="s">
        <v>1191</v>
      </c>
      <c r="P2031" s="642" t="s">
        <v>2757</v>
      </c>
      <c r="Q2031" s="638" t="s">
        <v>7946</v>
      </c>
      <c r="R2031" s="631" t="s">
        <v>7945</v>
      </c>
      <c r="S2031" s="632" t="s">
        <v>1190</v>
      </c>
      <c r="T2031" s="633" t="s">
        <v>1191</v>
      </c>
      <c r="U2031" s="977" t="s">
        <v>1191</v>
      </c>
      <c r="V2031" s="634" t="s">
        <v>7500</v>
      </c>
    </row>
    <row r="2032" spans="2:22" outlineLevel="1">
      <c r="B2032" s="612" t="s">
        <v>1380</v>
      </c>
      <c r="C2032" s="612" t="s">
        <v>1429</v>
      </c>
      <c r="D2032" s="612" t="s">
        <v>2340</v>
      </c>
      <c r="E2032" s="612" t="s">
        <v>1766</v>
      </c>
      <c r="F2032" s="612" t="s">
        <v>1625</v>
      </c>
      <c r="G2032" s="612"/>
      <c r="H2032" s="612"/>
      <c r="I2032" s="612"/>
      <c r="J2032" s="627" t="s">
        <v>1191</v>
      </c>
      <c r="K2032" s="628" t="s">
        <v>1307</v>
      </c>
      <c r="L2032" s="629" t="s">
        <v>4123</v>
      </c>
      <c r="M2032" s="630"/>
      <c r="N2032" s="670" t="s">
        <v>4022</v>
      </c>
      <c r="O2032" s="629" t="s">
        <v>1176</v>
      </c>
      <c r="P2032" s="642" t="s">
        <v>2975</v>
      </c>
      <c r="Q2032" s="629" t="s">
        <v>794</v>
      </c>
      <c r="R2032" s="631" t="s">
        <v>5566</v>
      </c>
      <c r="S2032" s="632" t="s">
        <v>1307</v>
      </c>
      <c r="T2032" s="633" t="s">
        <v>1191</v>
      </c>
      <c r="U2032" s="977" t="s">
        <v>1191</v>
      </c>
      <c r="V2032" s="634" t="s">
        <v>4123</v>
      </c>
    </row>
    <row r="2033" spans="2:22" outlineLevel="1">
      <c r="B2033" s="612" t="s">
        <v>1380</v>
      </c>
      <c r="C2033" s="612" t="s">
        <v>1429</v>
      </c>
      <c r="D2033" s="612" t="s">
        <v>2340</v>
      </c>
      <c r="E2033" s="612" t="s">
        <v>1766</v>
      </c>
      <c r="F2033" s="612"/>
      <c r="G2033" s="612"/>
      <c r="H2033" s="612"/>
      <c r="I2033" s="612"/>
      <c r="J2033" s="627" t="s">
        <v>1300</v>
      </c>
      <c r="K2033" s="628" t="s">
        <v>1299</v>
      </c>
      <c r="L2033" s="629" t="s">
        <v>4222</v>
      </c>
      <c r="M2033" s="630" t="s">
        <v>1382</v>
      </c>
      <c r="N2033" s="1119" t="s">
        <v>5707</v>
      </c>
      <c r="O2033" s="629" t="s">
        <v>1300</v>
      </c>
      <c r="P2033" s="629" t="s">
        <v>41</v>
      </c>
      <c r="Q2033" s="629" t="s">
        <v>1382</v>
      </c>
      <c r="R2033" s="782" t="s">
        <v>8565</v>
      </c>
      <c r="S2033" s="632" t="s">
        <v>1299</v>
      </c>
      <c r="T2033" s="633" t="s">
        <v>1300</v>
      </c>
      <c r="U2033" s="977" t="s">
        <v>1300</v>
      </c>
      <c r="V2033" s="634" t="s">
        <v>4222</v>
      </c>
    </row>
    <row r="2034" spans="2:22" ht="36" outlineLevel="1">
      <c r="B2034" s="612" t="s">
        <v>1380</v>
      </c>
      <c r="C2034" s="612" t="s">
        <v>1429</v>
      </c>
      <c r="D2034" s="612" t="s">
        <v>2340</v>
      </c>
      <c r="E2034" s="612" t="s">
        <v>1766</v>
      </c>
      <c r="F2034" s="612" t="s">
        <v>1615</v>
      </c>
      <c r="G2034" s="612"/>
      <c r="H2034" s="612"/>
      <c r="I2034" s="612"/>
      <c r="J2034" s="627" t="s">
        <v>1176</v>
      </c>
      <c r="K2034" s="628" t="s">
        <v>1304</v>
      </c>
      <c r="L2034" s="629" t="s">
        <v>4223</v>
      </c>
      <c r="M2034" s="630"/>
      <c r="N2034" s="670" t="s">
        <v>4029</v>
      </c>
      <c r="O2034" s="629" t="s">
        <v>1176</v>
      </c>
      <c r="P2034" s="642" t="s">
        <v>2981</v>
      </c>
      <c r="Q2034" s="629" t="s">
        <v>796</v>
      </c>
      <c r="R2034" s="631" t="s">
        <v>6066</v>
      </c>
      <c r="S2034" s="632" t="s">
        <v>1304</v>
      </c>
      <c r="T2034" s="633" t="s">
        <v>1176</v>
      </c>
      <c r="U2034" s="977" t="s">
        <v>1176</v>
      </c>
      <c r="V2034" s="634" t="s">
        <v>4223</v>
      </c>
    </row>
    <row r="2035" spans="2:22" outlineLevel="1">
      <c r="B2035" s="612" t="s">
        <v>1380</v>
      </c>
      <c r="C2035" s="612" t="s">
        <v>1429</v>
      </c>
      <c r="D2035" s="612" t="s">
        <v>2340</v>
      </c>
      <c r="E2035" s="612" t="s">
        <v>1766</v>
      </c>
      <c r="F2035" s="612" t="s">
        <v>1398</v>
      </c>
      <c r="G2035" s="612"/>
      <c r="H2035" s="612"/>
      <c r="I2035" s="612"/>
      <c r="J2035" s="627" t="s">
        <v>1176</v>
      </c>
      <c r="K2035" s="628" t="s">
        <v>2561</v>
      </c>
      <c r="L2035" s="629" t="s">
        <v>4119</v>
      </c>
      <c r="M2035" s="664" t="s">
        <v>1618</v>
      </c>
      <c r="N2035" s="670" t="s">
        <v>5708</v>
      </c>
      <c r="O2035" s="629" t="s">
        <v>1176</v>
      </c>
      <c r="P2035" s="629" t="s">
        <v>41</v>
      </c>
      <c r="Q2035" s="635" t="s">
        <v>1618</v>
      </c>
      <c r="R2035" s="631"/>
      <c r="S2035" s="632" t="s">
        <v>2561</v>
      </c>
      <c r="T2035" s="633" t="s">
        <v>1176</v>
      </c>
      <c r="U2035" s="977" t="s">
        <v>1176</v>
      </c>
      <c r="V2035" s="634" t="s">
        <v>7499</v>
      </c>
    </row>
    <row r="2036" spans="2:22" ht="48" outlineLevel="1">
      <c r="B2036" s="612" t="s">
        <v>1380</v>
      </c>
      <c r="C2036" s="612" t="s">
        <v>1429</v>
      </c>
      <c r="D2036" s="612" t="s">
        <v>2340</v>
      </c>
      <c r="E2036" s="612" t="s">
        <v>1766</v>
      </c>
      <c r="F2036" s="612" t="s">
        <v>1619</v>
      </c>
      <c r="G2036" s="612"/>
      <c r="H2036" s="612"/>
      <c r="I2036" s="612"/>
      <c r="J2036" s="627" t="s">
        <v>1191</v>
      </c>
      <c r="K2036" s="628" t="s">
        <v>1310</v>
      </c>
      <c r="L2036" s="629" t="s">
        <v>4120</v>
      </c>
      <c r="M2036" s="630"/>
      <c r="N2036" s="670" t="s">
        <v>5714</v>
      </c>
      <c r="O2036" s="629" t="s">
        <v>1191</v>
      </c>
      <c r="P2036" s="629" t="s">
        <v>41</v>
      </c>
      <c r="Q2036" s="638" t="s">
        <v>7881</v>
      </c>
      <c r="R2036" s="641" t="s">
        <v>7995</v>
      </c>
      <c r="S2036" s="632" t="s">
        <v>1310</v>
      </c>
      <c r="T2036" s="633" t="s">
        <v>1191</v>
      </c>
      <c r="U2036" s="977" t="s">
        <v>1191</v>
      </c>
      <c r="V2036" s="634" t="s">
        <v>8027</v>
      </c>
    </row>
    <row r="2037" spans="2:22" ht="48" outlineLevel="1">
      <c r="B2037" s="612" t="s">
        <v>1380</v>
      </c>
      <c r="C2037" s="612" t="s">
        <v>1429</v>
      </c>
      <c r="D2037" s="612" t="s">
        <v>2340</v>
      </c>
      <c r="E2037" s="612" t="s">
        <v>1766</v>
      </c>
      <c r="F2037" s="612" t="s">
        <v>1594</v>
      </c>
      <c r="G2037" s="612"/>
      <c r="H2037" s="612"/>
      <c r="I2037" s="612"/>
      <c r="J2037" s="627" t="s">
        <v>1176</v>
      </c>
      <c r="K2037" s="628" t="s">
        <v>1302</v>
      </c>
      <c r="L2037" s="629" t="s">
        <v>4224</v>
      </c>
      <c r="M2037" s="630"/>
      <c r="N2037" s="670" t="s">
        <v>4026</v>
      </c>
      <c r="O2037" s="629" t="s">
        <v>1176</v>
      </c>
      <c r="P2037" s="642" t="s">
        <v>2978</v>
      </c>
      <c r="Q2037" s="629" t="s">
        <v>796</v>
      </c>
      <c r="R2037" s="631" t="s">
        <v>6067</v>
      </c>
      <c r="S2037" s="632" t="s">
        <v>1302</v>
      </c>
      <c r="T2037" s="633" t="s">
        <v>1176</v>
      </c>
      <c r="U2037" s="977" t="s">
        <v>1176</v>
      </c>
      <c r="V2037" s="634" t="s">
        <v>4224</v>
      </c>
    </row>
    <row r="2038" spans="2:22" outlineLevel="1">
      <c r="B2038" s="612" t="s">
        <v>1380</v>
      </c>
      <c r="C2038" s="612" t="s">
        <v>1429</v>
      </c>
      <c r="D2038" s="612" t="s">
        <v>2340</v>
      </c>
      <c r="E2038" s="612" t="s">
        <v>1766</v>
      </c>
      <c r="F2038" s="612" t="s">
        <v>2562</v>
      </c>
      <c r="G2038" s="612"/>
      <c r="H2038" s="612"/>
      <c r="I2038" s="612"/>
      <c r="J2038" s="627" t="s">
        <v>1191</v>
      </c>
      <c r="K2038" s="628" t="s">
        <v>2563</v>
      </c>
      <c r="L2038" s="629" t="s">
        <v>4225</v>
      </c>
      <c r="M2038" s="630"/>
      <c r="N2038" s="670"/>
      <c r="O2038" s="629"/>
      <c r="P2038" s="629"/>
      <c r="Q2038" s="629"/>
      <c r="R2038" s="631"/>
      <c r="S2038" s="632" t="s">
        <v>1821</v>
      </c>
      <c r="T2038" s="633" t="s">
        <v>1821</v>
      </c>
      <c r="U2038" s="977" t="s">
        <v>1821</v>
      </c>
      <c r="V2038" s="634" t="s">
        <v>1821</v>
      </c>
    </row>
    <row r="2039" spans="2:22" outlineLevel="1">
      <c r="B2039" s="612" t="s">
        <v>1380</v>
      </c>
      <c r="C2039" s="612" t="s">
        <v>1429</v>
      </c>
      <c r="D2039" s="612" t="s">
        <v>2340</v>
      </c>
      <c r="E2039" s="612" t="s">
        <v>1766</v>
      </c>
      <c r="F2039" s="612" t="s">
        <v>2564</v>
      </c>
      <c r="G2039" s="612"/>
      <c r="H2039" s="612"/>
      <c r="I2039" s="612"/>
      <c r="J2039" s="627" t="s">
        <v>1191</v>
      </c>
      <c r="K2039" s="628" t="s">
        <v>2565</v>
      </c>
      <c r="L2039" s="629" t="s">
        <v>4322</v>
      </c>
      <c r="M2039" s="630"/>
      <c r="N2039" s="670"/>
      <c r="O2039" s="629"/>
      <c r="P2039" s="629"/>
      <c r="Q2039" s="629"/>
      <c r="R2039" s="631"/>
      <c r="S2039" s="632" t="s">
        <v>1821</v>
      </c>
      <c r="T2039" s="633" t="s">
        <v>1821</v>
      </c>
      <c r="U2039" s="977" t="s">
        <v>1821</v>
      </c>
      <c r="V2039" s="634" t="s">
        <v>1821</v>
      </c>
    </row>
    <row r="2040" spans="2:22" ht="60" outlineLevel="1">
      <c r="B2040" s="612" t="s">
        <v>1380</v>
      </c>
      <c r="C2040" s="612" t="s">
        <v>1429</v>
      </c>
      <c r="D2040" s="612" t="s">
        <v>2340</v>
      </c>
      <c r="E2040" s="612" t="s">
        <v>1766</v>
      </c>
      <c r="F2040" s="612" t="s">
        <v>1621</v>
      </c>
      <c r="G2040" s="612"/>
      <c r="H2040" s="612"/>
      <c r="I2040" s="612"/>
      <c r="J2040" s="627" t="s">
        <v>1176</v>
      </c>
      <c r="K2040" s="628" t="s">
        <v>1306</v>
      </c>
      <c r="L2040" s="629" t="s">
        <v>4121</v>
      </c>
      <c r="M2040" s="630" t="s">
        <v>1284</v>
      </c>
      <c r="N2040" s="670" t="s">
        <v>5378</v>
      </c>
      <c r="O2040" s="629" t="s">
        <v>1176</v>
      </c>
      <c r="P2040" s="642" t="s">
        <v>2980</v>
      </c>
      <c r="Q2040" s="638" t="s">
        <v>5740</v>
      </c>
      <c r="R2040" s="631"/>
      <c r="S2040" s="632" t="s">
        <v>1306</v>
      </c>
      <c r="T2040" s="633" t="s">
        <v>1176</v>
      </c>
      <c r="U2040" s="977" t="s">
        <v>1176</v>
      </c>
      <c r="V2040" s="634" t="s">
        <v>4121</v>
      </c>
    </row>
    <row r="2041" spans="2:22" ht="48" outlineLevel="1">
      <c r="B2041" s="612" t="s">
        <v>1380</v>
      </c>
      <c r="C2041" s="612" t="s">
        <v>1429</v>
      </c>
      <c r="D2041" s="612" t="s">
        <v>2340</v>
      </c>
      <c r="E2041" s="612" t="s">
        <v>1766</v>
      </c>
      <c r="F2041" s="612" t="s">
        <v>1623</v>
      </c>
      <c r="G2041" s="612"/>
      <c r="H2041" s="612"/>
      <c r="I2041" s="612"/>
      <c r="J2041" s="627" t="s">
        <v>1191</v>
      </c>
      <c r="K2041" s="628" t="s">
        <v>1312</v>
      </c>
      <c r="L2041" s="629" t="s">
        <v>4122</v>
      </c>
      <c r="M2041" s="630"/>
      <c r="N2041" s="670" t="s">
        <v>5718</v>
      </c>
      <c r="O2041" s="629" t="s">
        <v>1191</v>
      </c>
      <c r="P2041" s="629" t="s">
        <v>41</v>
      </c>
      <c r="Q2041" s="638" t="s">
        <v>7873</v>
      </c>
      <c r="R2041" s="641" t="s">
        <v>7995</v>
      </c>
      <c r="S2041" s="632" t="s">
        <v>1312</v>
      </c>
      <c r="T2041" s="633" t="s">
        <v>1191</v>
      </c>
      <c r="U2041" s="977" t="s">
        <v>1191</v>
      </c>
      <c r="V2041" s="634" t="s">
        <v>8028</v>
      </c>
    </row>
    <row r="2042" spans="2:22" outlineLevel="1">
      <c r="B2042" s="612" t="s">
        <v>1380</v>
      </c>
      <c r="C2042" s="612" t="s">
        <v>1429</v>
      </c>
      <c r="D2042" s="612" t="s">
        <v>2340</v>
      </c>
      <c r="E2042" s="612" t="s">
        <v>1766</v>
      </c>
      <c r="F2042" s="612" t="s">
        <v>2566</v>
      </c>
      <c r="G2042" s="612"/>
      <c r="H2042" s="612"/>
      <c r="I2042" s="612"/>
      <c r="J2042" s="627" t="s">
        <v>1191</v>
      </c>
      <c r="K2042" s="628" t="s">
        <v>2567</v>
      </c>
      <c r="L2042" s="629" t="s">
        <v>4918</v>
      </c>
      <c r="M2042" s="630" t="s">
        <v>1382</v>
      </c>
      <c r="N2042" s="670"/>
      <c r="O2042" s="629"/>
      <c r="P2042" s="629"/>
      <c r="Q2042" s="629"/>
      <c r="R2042" s="631"/>
      <c r="S2042" s="632" t="s">
        <v>41</v>
      </c>
      <c r="T2042" s="633" t="s">
        <v>1191</v>
      </c>
      <c r="U2042" s="977" t="s">
        <v>1821</v>
      </c>
      <c r="V2042" s="634" t="s">
        <v>1821</v>
      </c>
    </row>
    <row r="2043" spans="2:22" outlineLevel="1">
      <c r="B2043" s="612" t="s">
        <v>1380</v>
      </c>
      <c r="C2043" s="612" t="s">
        <v>1429</v>
      </c>
      <c r="D2043" s="612" t="s">
        <v>2340</v>
      </c>
      <c r="E2043" s="612" t="s">
        <v>1766</v>
      </c>
      <c r="F2043" s="612" t="s">
        <v>2566</v>
      </c>
      <c r="G2043" s="612" t="s">
        <v>2568</v>
      </c>
      <c r="H2043" s="612"/>
      <c r="I2043" s="612"/>
      <c r="J2043" s="627" t="s">
        <v>1176</v>
      </c>
      <c r="K2043" s="628" t="s">
        <v>2569</v>
      </c>
      <c r="L2043" s="629" t="s">
        <v>4919</v>
      </c>
      <c r="M2043" s="630"/>
      <c r="N2043" s="670"/>
      <c r="O2043" s="629"/>
      <c r="P2043" s="629"/>
      <c r="Q2043" s="629"/>
      <c r="R2043" s="631"/>
      <c r="S2043" s="632" t="s">
        <v>2569</v>
      </c>
      <c r="T2043" s="633" t="s">
        <v>1176</v>
      </c>
      <c r="U2043" s="977" t="s">
        <v>1821</v>
      </c>
      <c r="V2043" s="634" t="s">
        <v>7464</v>
      </c>
    </row>
    <row r="2044" spans="2:22" outlineLevel="1">
      <c r="B2044" s="612" t="s">
        <v>1380</v>
      </c>
      <c r="C2044" s="612" t="s">
        <v>1429</v>
      </c>
      <c r="D2044" s="612" t="s">
        <v>2340</v>
      </c>
      <c r="E2044" s="612" t="s">
        <v>1766</v>
      </c>
      <c r="F2044" s="612" t="s">
        <v>2566</v>
      </c>
      <c r="G2044" s="612" t="s">
        <v>2568</v>
      </c>
      <c r="H2044" s="639" t="s">
        <v>1402</v>
      </c>
      <c r="I2044" s="612"/>
      <c r="J2044" s="627" t="s">
        <v>1176</v>
      </c>
      <c r="K2044" s="628" t="s">
        <v>2570</v>
      </c>
      <c r="L2044" s="629" t="s">
        <v>4920</v>
      </c>
      <c r="M2044" s="630" t="s">
        <v>1404</v>
      </c>
      <c r="N2044" s="670"/>
      <c r="O2044" s="629"/>
      <c r="P2044" s="629"/>
      <c r="Q2044" s="629"/>
      <c r="R2044" s="631"/>
      <c r="S2044" s="632" t="s">
        <v>41</v>
      </c>
      <c r="T2044" s="633" t="s">
        <v>1176</v>
      </c>
      <c r="U2044" s="977" t="s">
        <v>1821</v>
      </c>
      <c r="V2044" s="634" t="s">
        <v>1821</v>
      </c>
    </row>
    <row r="2045" spans="2:22" ht="72" outlineLevel="1">
      <c r="B2045" s="612" t="s">
        <v>1380</v>
      </c>
      <c r="C2045" s="612" t="s">
        <v>1429</v>
      </c>
      <c r="D2045" s="612" t="s">
        <v>2340</v>
      </c>
      <c r="E2045" s="612" t="s">
        <v>1766</v>
      </c>
      <c r="F2045" s="612" t="s">
        <v>2571</v>
      </c>
      <c r="G2045" s="612"/>
      <c r="H2045" s="612"/>
      <c r="I2045" s="612"/>
      <c r="J2045" s="627" t="s">
        <v>1191</v>
      </c>
      <c r="K2045" s="628" t="s">
        <v>1190</v>
      </c>
      <c r="L2045" s="629" t="s">
        <v>4226</v>
      </c>
      <c r="M2045" s="630" t="s">
        <v>6477</v>
      </c>
      <c r="N2045" s="670" t="s">
        <v>5719</v>
      </c>
      <c r="O2045" s="629" t="s">
        <v>1191</v>
      </c>
      <c r="P2045" s="642" t="s">
        <v>2757</v>
      </c>
      <c r="Q2045" s="638" t="s">
        <v>7946</v>
      </c>
      <c r="R2045" s="631" t="s">
        <v>7945</v>
      </c>
      <c r="S2045" s="632" t="s">
        <v>1190</v>
      </c>
      <c r="T2045" s="633" t="s">
        <v>1191</v>
      </c>
      <c r="U2045" s="977" t="s">
        <v>1191</v>
      </c>
      <c r="V2045" s="634" t="s">
        <v>7500</v>
      </c>
    </row>
    <row r="2046" spans="2:22" outlineLevel="1">
      <c r="B2046" s="612" t="s">
        <v>1380</v>
      </c>
      <c r="C2046" s="612" t="s">
        <v>1429</v>
      </c>
      <c r="D2046" s="612" t="s">
        <v>2340</v>
      </c>
      <c r="E2046" s="612" t="s">
        <v>1766</v>
      </c>
      <c r="F2046" s="612" t="s">
        <v>1625</v>
      </c>
      <c r="G2046" s="612"/>
      <c r="H2046" s="612"/>
      <c r="I2046" s="612"/>
      <c r="J2046" s="627" t="s">
        <v>1191</v>
      </c>
      <c r="K2046" s="628" t="s">
        <v>1307</v>
      </c>
      <c r="L2046" s="629" t="s">
        <v>4123</v>
      </c>
      <c r="M2046" s="630"/>
      <c r="N2046" s="670" t="s">
        <v>4027</v>
      </c>
      <c r="O2046" s="629" t="s">
        <v>1176</v>
      </c>
      <c r="P2046" s="642" t="s">
        <v>2979</v>
      </c>
      <c r="Q2046" s="629" t="s">
        <v>794</v>
      </c>
      <c r="R2046" s="631" t="s">
        <v>5566</v>
      </c>
      <c r="S2046" s="632" t="s">
        <v>1307</v>
      </c>
      <c r="T2046" s="633" t="s">
        <v>1191</v>
      </c>
      <c r="U2046" s="977" t="s">
        <v>1191</v>
      </c>
      <c r="V2046" s="634" t="s">
        <v>4123</v>
      </c>
    </row>
    <row r="2047" spans="2:22" ht="36" outlineLevel="1">
      <c r="B2047" s="612" t="s">
        <v>1380</v>
      </c>
      <c r="C2047" s="612" t="s">
        <v>1429</v>
      </c>
      <c r="D2047" s="612" t="s">
        <v>2340</v>
      </c>
      <c r="E2047" s="612" t="s">
        <v>1774</v>
      </c>
      <c r="F2047" s="612"/>
      <c r="G2047" s="612"/>
      <c r="H2047" s="612"/>
      <c r="I2047" s="612"/>
      <c r="J2047" s="627" t="s">
        <v>1191</v>
      </c>
      <c r="K2047" s="628" t="s">
        <v>1259</v>
      </c>
      <c r="L2047" s="629" t="s">
        <v>4227</v>
      </c>
      <c r="M2047" s="630" t="s">
        <v>1382</v>
      </c>
      <c r="N2047" s="1119" t="s">
        <v>4227</v>
      </c>
      <c r="O2047" s="629" t="s">
        <v>1191</v>
      </c>
      <c r="P2047" s="629" t="s">
        <v>41</v>
      </c>
      <c r="Q2047" s="629" t="s">
        <v>1382</v>
      </c>
      <c r="R2047" s="782" t="s">
        <v>6068</v>
      </c>
      <c r="S2047" s="632" t="s">
        <v>1259</v>
      </c>
      <c r="T2047" s="633" t="s">
        <v>1191</v>
      </c>
      <c r="U2047" s="977" t="s">
        <v>1191</v>
      </c>
      <c r="V2047" s="634" t="s">
        <v>4227</v>
      </c>
    </row>
    <row r="2048" spans="2:22" outlineLevel="1">
      <c r="B2048" s="612" t="s">
        <v>1380</v>
      </c>
      <c r="C2048" s="612" t="s">
        <v>1429</v>
      </c>
      <c r="D2048" s="612" t="s">
        <v>2340</v>
      </c>
      <c r="E2048" s="612" t="s">
        <v>1774</v>
      </c>
      <c r="F2048" s="612" t="s">
        <v>1463</v>
      </c>
      <c r="G2048" s="612"/>
      <c r="H2048" s="612"/>
      <c r="I2048" s="612"/>
      <c r="J2048" s="627" t="s">
        <v>1191</v>
      </c>
      <c r="K2048" s="628" t="s">
        <v>2572</v>
      </c>
      <c r="L2048" s="629" t="s">
        <v>4228</v>
      </c>
      <c r="M2048" s="630"/>
      <c r="N2048" s="670"/>
      <c r="O2048" s="629"/>
      <c r="P2048" s="629"/>
      <c r="Q2048" s="629"/>
      <c r="R2048" s="631"/>
      <c r="S2048" s="632" t="s">
        <v>1821</v>
      </c>
      <c r="T2048" s="633" t="s">
        <v>1821</v>
      </c>
      <c r="U2048" s="977" t="s">
        <v>1821</v>
      </c>
      <c r="V2048" s="634" t="s">
        <v>1821</v>
      </c>
    </row>
    <row r="2049" spans="2:22" outlineLevel="1">
      <c r="B2049" s="612" t="s">
        <v>1380</v>
      </c>
      <c r="C2049" s="612" t="s">
        <v>1429</v>
      </c>
      <c r="D2049" s="612" t="s">
        <v>2340</v>
      </c>
      <c r="E2049" s="612" t="s">
        <v>1774</v>
      </c>
      <c r="F2049" s="612" t="s">
        <v>1775</v>
      </c>
      <c r="G2049" s="612"/>
      <c r="H2049" s="612"/>
      <c r="I2049" s="612"/>
      <c r="J2049" s="627" t="s">
        <v>1191</v>
      </c>
      <c r="K2049" s="628" t="s">
        <v>2573</v>
      </c>
      <c r="L2049" s="629" t="s">
        <v>4921</v>
      </c>
      <c r="M2049" s="630" t="s">
        <v>1382</v>
      </c>
      <c r="N2049" s="1119" t="s">
        <v>4921</v>
      </c>
      <c r="O2049" s="629" t="s">
        <v>1176</v>
      </c>
      <c r="P2049" s="629" t="s">
        <v>41</v>
      </c>
      <c r="Q2049" s="629" t="s">
        <v>1382</v>
      </c>
      <c r="R2049" s="631"/>
      <c r="S2049" s="632" t="s">
        <v>41</v>
      </c>
      <c r="T2049" s="633" t="s">
        <v>1191</v>
      </c>
      <c r="U2049" s="977" t="s">
        <v>1191</v>
      </c>
      <c r="V2049" s="634" t="s">
        <v>1821</v>
      </c>
    </row>
    <row r="2050" spans="2:22" outlineLevel="1">
      <c r="B2050" s="612" t="s">
        <v>1380</v>
      </c>
      <c r="C2050" s="612" t="s">
        <v>1429</v>
      </c>
      <c r="D2050" s="612" t="s">
        <v>2340</v>
      </c>
      <c r="E2050" s="612" t="s">
        <v>1774</v>
      </c>
      <c r="F2050" s="612" t="s">
        <v>1775</v>
      </c>
      <c r="G2050" s="612" t="s">
        <v>1401</v>
      </c>
      <c r="H2050" s="612"/>
      <c r="I2050" s="612"/>
      <c r="J2050" s="627" t="s">
        <v>1176</v>
      </c>
      <c r="K2050" s="628" t="s">
        <v>1261</v>
      </c>
      <c r="L2050" s="629" t="s">
        <v>4922</v>
      </c>
      <c r="M2050" s="630"/>
      <c r="N2050" s="670" t="s">
        <v>5721</v>
      </c>
      <c r="O2050" s="629" t="s">
        <v>1176</v>
      </c>
      <c r="P2050" s="642" t="s">
        <v>2756</v>
      </c>
      <c r="Q2050" s="629" t="s">
        <v>5357</v>
      </c>
      <c r="R2050" s="631"/>
      <c r="S2050" s="632" t="s">
        <v>1261</v>
      </c>
      <c r="T2050" s="633" t="s">
        <v>1176</v>
      </c>
      <c r="U2050" s="977" t="s">
        <v>1176</v>
      </c>
      <c r="V2050" s="634" t="s">
        <v>5721</v>
      </c>
    </row>
    <row r="2051" spans="2:22" outlineLevel="1">
      <c r="B2051" s="612" t="s">
        <v>1380</v>
      </c>
      <c r="C2051" s="612" t="s">
        <v>1429</v>
      </c>
      <c r="D2051" s="612" t="s">
        <v>2340</v>
      </c>
      <c r="E2051" s="612" t="s">
        <v>1774</v>
      </c>
      <c r="F2051" s="612" t="s">
        <v>1775</v>
      </c>
      <c r="G2051" s="612" t="s">
        <v>1401</v>
      </c>
      <c r="H2051" s="639" t="s">
        <v>1402</v>
      </c>
      <c r="I2051" s="612"/>
      <c r="J2051" s="627" t="s">
        <v>1176</v>
      </c>
      <c r="K2051" s="628" t="s">
        <v>2574</v>
      </c>
      <c r="L2051" s="629" t="s">
        <v>4923</v>
      </c>
      <c r="M2051" s="630" t="s">
        <v>1404</v>
      </c>
      <c r="N2051" s="670" t="s">
        <v>6494</v>
      </c>
      <c r="O2051" s="629" t="s">
        <v>1176</v>
      </c>
      <c r="P2051" s="629" t="s">
        <v>41</v>
      </c>
      <c r="Q2051" s="640" t="s">
        <v>1405</v>
      </c>
      <c r="R2051" s="631"/>
      <c r="S2051" s="632" t="s">
        <v>6487</v>
      </c>
      <c r="T2051" s="633" t="s">
        <v>1176</v>
      </c>
      <c r="U2051" s="977" t="s">
        <v>1176</v>
      </c>
      <c r="V2051" s="634" t="s">
        <v>8043</v>
      </c>
    </row>
    <row r="2052" spans="2:22" outlineLevel="1">
      <c r="B2052" s="612" t="s">
        <v>1380</v>
      </c>
      <c r="C2052" s="612" t="s">
        <v>1429</v>
      </c>
      <c r="D2052" s="612" t="s">
        <v>2340</v>
      </c>
      <c r="E2052" s="612" t="s">
        <v>1774</v>
      </c>
      <c r="F2052" s="612" t="s">
        <v>1778</v>
      </c>
      <c r="G2052" s="612"/>
      <c r="H2052" s="612"/>
      <c r="I2052" s="612"/>
      <c r="J2052" s="627" t="s">
        <v>1191</v>
      </c>
      <c r="K2052" s="628" t="s">
        <v>2575</v>
      </c>
      <c r="L2052" s="629" t="s">
        <v>4924</v>
      </c>
      <c r="M2052" s="630" t="s">
        <v>1382</v>
      </c>
      <c r="N2052" s="1119" t="s">
        <v>4924</v>
      </c>
      <c r="O2052" s="629" t="s">
        <v>1176</v>
      </c>
      <c r="P2052" s="629" t="s">
        <v>41</v>
      </c>
      <c r="Q2052" s="629" t="s">
        <v>1382</v>
      </c>
      <c r="R2052" s="631"/>
      <c r="S2052" s="632" t="s">
        <v>41</v>
      </c>
      <c r="T2052" s="633" t="s">
        <v>1191</v>
      </c>
      <c r="U2052" s="977" t="s">
        <v>1191</v>
      </c>
      <c r="V2052" s="634" t="s">
        <v>1821</v>
      </c>
    </row>
    <row r="2053" spans="2:22" outlineLevel="1">
      <c r="B2053" s="612" t="s">
        <v>1380</v>
      </c>
      <c r="C2053" s="612" t="s">
        <v>1429</v>
      </c>
      <c r="D2053" s="612" t="s">
        <v>2340</v>
      </c>
      <c r="E2053" s="612" t="s">
        <v>1774</v>
      </c>
      <c r="F2053" s="612" t="s">
        <v>1778</v>
      </c>
      <c r="G2053" s="612" t="s">
        <v>1401</v>
      </c>
      <c r="H2053" s="612"/>
      <c r="I2053" s="612"/>
      <c r="J2053" s="627" t="s">
        <v>1176</v>
      </c>
      <c r="K2053" s="628" t="s">
        <v>1263</v>
      </c>
      <c r="L2053" s="629" t="s">
        <v>4925</v>
      </c>
      <c r="M2053" s="630"/>
      <c r="N2053" s="670" t="s">
        <v>5722</v>
      </c>
      <c r="O2053" s="629" t="s">
        <v>1176</v>
      </c>
      <c r="P2053" s="642" t="s">
        <v>2756</v>
      </c>
      <c r="Q2053" s="629" t="s">
        <v>5357</v>
      </c>
      <c r="R2053" s="631"/>
      <c r="S2053" s="632" t="s">
        <v>1263</v>
      </c>
      <c r="T2053" s="633" t="s">
        <v>1176</v>
      </c>
      <c r="U2053" s="977" t="s">
        <v>1176</v>
      </c>
      <c r="V2053" s="634" t="s">
        <v>5722</v>
      </c>
    </row>
    <row r="2054" spans="2:22" outlineLevel="1">
      <c r="B2054" s="612" t="s">
        <v>1380</v>
      </c>
      <c r="C2054" s="612" t="s">
        <v>1429</v>
      </c>
      <c r="D2054" s="612" t="s">
        <v>2340</v>
      </c>
      <c r="E2054" s="612" t="s">
        <v>1774</v>
      </c>
      <c r="F2054" s="612" t="s">
        <v>1778</v>
      </c>
      <c r="G2054" s="612" t="s">
        <v>1401</v>
      </c>
      <c r="H2054" s="639" t="s">
        <v>1402</v>
      </c>
      <c r="I2054" s="612"/>
      <c r="J2054" s="627" t="s">
        <v>1176</v>
      </c>
      <c r="K2054" s="628" t="s">
        <v>2576</v>
      </c>
      <c r="L2054" s="629" t="s">
        <v>4926</v>
      </c>
      <c r="M2054" s="630" t="s">
        <v>1404</v>
      </c>
      <c r="N2054" s="670" t="s">
        <v>6494</v>
      </c>
      <c r="O2054" s="629" t="s">
        <v>1176</v>
      </c>
      <c r="P2054" s="629" t="s">
        <v>41</v>
      </c>
      <c r="Q2054" s="640" t="s">
        <v>1405</v>
      </c>
      <c r="R2054" s="631"/>
      <c r="S2054" s="632" t="s">
        <v>6488</v>
      </c>
      <c r="T2054" s="633" t="s">
        <v>1176</v>
      </c>
      <c r="U2054" s="977" t="s">
        <v>1176</v>
      </c>
      <c r="V2054" s="634" t="s">
        <v>8044</v>
      </c>
    </row>
    <row r="2055" spans="2:22" outlineLevel="1">
      <c r="B2055" s="612" t="s">
        <v>1380</v>
      </c>
      <c r="C2055" s="612" t="s">
        <v>1429</v>
      </c>
      <c r="D2055" s="612" t="s">
        <v>2340</v>
      </c>
      <c r="E2055" s="612" t="s">
        <v>1781</v>
      </c>
      <c r="F2055" s="612"/>
      <c r="G2055" s="612"/>
      <c r="H2055" s="612"/>
      <c r="I2055" s="612"/>
      <c r="J2055" s="627" t="s">
        <v>1195</v>
      </c>
      <c r="K2055" s="628" t="s">
        <v>1280</v>
      </c>
      <c r="L2055" s="629" t="s">
        <v>4229</v>
      </c>
      <c r="M2055" s="630" t="s">
        <v>1382</v>
      </c>
      <c r="N2055" s="670"/>
      <c r="O2055" s="629"/>
      <c r="P2055" s="629"/>
      <c r="Q2055" s="629"/>
      <c r="R2055" s="631"/>
      <c r="S2055" s="632" t="s">
        <v>1280</v>
      </c>
      <c r="T2055" s="633" t="s">
        <v>1195</v>
      </c>
      <c r="U2055" s="977" t="s">
        <v>1195</v>
      </c>
      <c r="V2055" s="634" t="s">
        <v>4229</v>
      </c>
    </row>
    <row r="2056" spans="2:22" outlineLevel="1">
      <c r="B2056" s="612" t="s">
        <v>1380</v>
      </c>
      <c r="C2056" s="612" t="s">
        <v>1429</v>
      </c>
      <c r="D2056" s="612" t="s">
        <v>2340</v>
      </c>
      <c r="E2056" s="612" t="s">
        <v>1781</v>
      </c>
      <c r="F2056" s="612" t="s">
        <v>1589</v>
      </c>
      <c r="G2056" s="612"/>
      <c r="H2056" s="612"/>
      <c r="I2056" s="612"/>
      <c r="J2056" s="627" t="s">
        <v>1176</v>
      </c>
      <c r="K2056" s="628" t="s">
        <v>2577</v>
      </c>
      <c r="L2056" s="629" t="s">
        <v>4339</v>
      </c>
      <c r="M2056" s="630" t="s">
        <v>1382</v>
      </c>
      <c r="N2056" s="670"/>
      <c r="O2056" s="629"/>
      <c r="P2056" s="629"/>
      <c r="Q2056" s="629"/>
      <c r="R2056" s="631"/>
      <c r="S2056" s="632" t="s">
        <v>41</v>
      </c>
      <c r="T2056" s="633" t="s">
        <v>1176</v>
      </c>
      <c r="U2056" s="977" t="s">
        <v>1176</v>
      </c>
      <c r="V2056" s="634" t="s">
        <v>1821</v>
      </c>
    </row>
    <row r="2057" spans="2:22" outlineLevel="1" collapsed="1">
      <c r="B2057" s="612" t="s">
        <v>1380</v>
      </c>
      <c r="C2057" s="612" t="s">
        <v>1429</v>
      </c>
      <c r="D2057" s="612" t="s">
        <v>2340</v>
      </c>
      <c r="E2057" s="612" t="s">
        <v>1781</v>
      </c>
      <c r="F2057" s="612" t="s">
        <v>1589</v>
      </c>
      <c r="G2057" s="612" t="s">
        <v>1386</v>
      </c>
      <c r="H2057" s="612"/>
      <c r="I2057" s="612"/>
      <c r="J2057" s="627" t="s">
        <v>1176</v>
      </c>
      <c r="K2057" s="628" t="s">
        <v>2578</v>
      </c>
      <c r="L2057" s="629" t="s">
        <v>4323</v>
      </c>
      <c r="M2057" s="664" t="s">
        <v>1784</v>
      </c>
      <c r="N2057" s="670"/>
      <c r="O2057" s="629"/>
      <c r="P2057" s="629"/>
      <c r="Q2057" s="629"/>
      <c r="R2057" s="631"/>
      <c r="S2057" s="632" t="s">
        <v>41</v>
      </c>
      <c r="T2057" s="633" t="s">
        <v>1176</v>
      </c>
      <c r="U2057" s="977" t="s">
        <v>1176</v>
      </c>
      <c r="V2057" s="634" t="s">
        <v>1821</v>
      </c>
    </row>
    <row r="2058" spans="2:22" outlineLevel="1">
      <c r="B2058" s="612" t="s">
        <v>1380</v>
      </c>
      <c r="C2058" s="612" t="s">
        <v>1429</v>
      </c>
      <c r="D2058" s="612" t="s">
        <v>2340</v>
      </c>
      <c r="E2058" s="612" t="s">
        <v>1781</v>
      </c>
      <c r="F2058" s="612" t="s">
        <v>2579</v>
      </c>
      <c r="G2058" s="612"/>
      <c r="H2058" s="612"/>
      <c r="I2058" s="612"/>
      <c r="J2058" s="627" t="s">
        <v>1191</v>
      </c>
      <c r="K2058" s="628" t="s">
        <v>2580</v>
      </c>
      <c r="L2058" s="629" t="s">
        <v>4324</v>
      </c>
      <c r="M2058" s="630"/>
      <c r="N2058" s="670"/>
      <c r="O2058" s="629"/>
      <c r="P2058" s="629"/>
      <c r="Q2058" s="629"/>
      <c r="R2058" s="631"/>
      <c r="S2058" s="632" t="s">
        <v>1821</v>
      </c>
      <c r="T2058" s="633" t="s">
        <v>1821</v>
      </c>
      <c r="U2058" s="977" t="s">
        <v>1821</v>
      </c>
      <c r="V2058" s="634" t="s">
        <v>1821</v>
      </c>
    </row>
    <row r="2059" spans="2:22" outlineLevel="1">
      <c r="B2059" s="612" t="s">
        <v>1380</v>
      </c>
      <c r="C2059" s="612" t="s">
        <v>1429</v>
      </c>
      <c r="D2059" s="612" t="s">
        <v>2340</v>
      </c>
      <c r="E2059" s="612" t="s">
        <v>1781</v>
      </c>
      <c r="F2059" s="612" t="s">
        <v>1592</v>
      </c>
      <c r="G2059" s="612"/>
      <c r="H2059" s="612"/>
      <c r="I2059" s="612"/>
      <c r="J2059" s="627" t="s">
        <v>1191</v>
      </c>
      <c r="K2059" s="628" t="s">
        <v>2581</v>
      </c>
      <c r="L2059" s="629" t="s">
        <v>4230</v>
      </c>
      <c r="M2059" s="630"/>
      <c r="N2059" s="670"/>
      <c r="O2059" s="629"/>
      <c r="P2059" s="629"/>
      <c r="Q2059" s="629"/>
      <c r="R2059" s="631"/>
      <c r="S2059" s="632" t="s">
        <v>2581</v>
      </c>
      <c r="T2059" s="633" t="s">
        <v>1191</v>
      </c>
      <c r="U2059" s="977" t="s">
        <v>1821</v>
      </c>
      <c r="V2059" s="634" t="s">
        <v>4230</v>
      </c>
    </row>
    <row r="2060" spans="2:22" outlineLevel="1">
      <c r="B2060" s="612" t="s">
        <v>1380</v>
      </c>
      <c r="C2060" s="612" t="s">
        <v>1429</v>
      </c>
      <c r="D2060" s="612" t="s">
        <v>2340</v>
      </c>
      <c r="E2060" s="612" t="s">
        <v>1781</v>
      </c>
      <c r="F2060" s="612" t="s">
        <v>1594</v>
      </c>
      <c r="G2060" s="612"/>
      <c r="H2060" s="612"/>
      <c r="I2060" s="612"/>
      <c r="J2060" s="627" t="s">
        <v>1191</v>
      </c>
      <c r="K2060" s="628" t="s">
        <v>2582</v>
      </c>
      <c r="L2060" s="629" t="s">
        <v>4231</v>
      </c>
      <c r="M2060" s="630"/>
      <c r="N2060" s="670"/>
      <c r="O2060" s="629"/>
      <c r="P2060" s="629"/>
      <c r="Q2060" s="629"/>
      <c r="R2060" s="631"/>
      <c r="S2060" s="632" t="s">
        <v>2582</v>
      </c>
      <c r="T2060" s="633" t="s">
        <v>1191</v>
      </c>
      <c r="U2060" s="977" t="s">
        <v>1821</v>
      </c>
      <c r="V2060" s="634" t="s">
        <v>4231</v>
      </c>
    </row>
    <row r="2061" spans="2:22" outlineLevel="1">
      <c r="B2061" s="612" t="s">
        <v>1380</v>
      </c>
      <c r="C2061" s="612" t="s">
        <v>1429</v>
      </c>
      <c r="D2061" s="612" t="s">
        <v>2340</v>
      </c>
      <c r="E2061" s="612" t="s">
        <v>1781</v>
      </c>
      <c r="F2061" s="612" t="s">
        <v>1584</v>
      </c>
      <c r="G2061" s="612"/>
      <c r="H2061" s="612"/>
      <c r="I2061" s="612"/>
      <c r="J2061" s="627" t="s">
        <v>1191</v>
      </c>
      <c r="K2061" s="628" t="s">
        <v>2583</v>
      </c>
      <c r="L2061" s="629" t="s">
        <v>4929</v>
      </c>
      <c r="M2061" s="630"/>
      <c r="N2061" s="670"/>
      <c r="O2061" s="629"/>
      <c r="P2061" s="629"/>
      <c r="Q2061" s="629"/>
      <c r="R2061" s="631"/>
      <c r="S2061" s="632" t="s">
        <v>1821</v>
      </c>
      <c r="T2061" s="633" t="s">
        <v>1821</v>
      </c>
      <c r="U2061" s="977" t="s">
        <v>1821</v>
      </c>
      <c r="V2061" s="634" t="s">
        <v>1821</v>
      </c>
    </row>
    <row r="2062" spans="2:22" outlineLevel="1">
      <c r="B2062" s="612" t="s">
        <v>1380</v>
      </c>
      <c r="C2062" s="612" t="s">
        <v>1429</v>
      </c>
      <c r="D2062" s="612" t="s">
        <v>2340</v>
      </c>
      <c r="E2062" s="612" t="s">
        <v>1781</v>
      </c>
      <c r="F2062" s="612" t="s">
        <v>1584</v>
      </c>
      <c r="G2062" s="639" t="s">
        <v>1479</v>
      </c>
      <c r="H2062" s="612"/>
      <c r="I2062" s="612"/>
      <c r="J2062" s="627" t="s">
        <v>1191</v>
      </c>
      <c r="K2062" s="628" t="s">
        <v>2584</v>
      </c>
      <c r="L2062" s="629" t="s">
        <v>5155</v>
      </c>
      <c r="M2062" s="630" t="s">
        <v>1481</v>
      </c>
      <c r="N2062" s="670"/>
      <c r="O2062" s="629"/>
      <c r="P2062" s="629"/>
      <c r="Q2062" s="629"/>
      <c r="R2062" s="631"/>
      <c r="S2062" s="632" t="s">
        <v>1821</v>
      </c>
      <c r="T2062" s="633" t="s">
        <v>1821</v>
      </c>
      <c r="U2062" s="977" t="s">
        <v>1821</v>
      </c>
      <c r="V2062" s="634" t="s">
        <v>1821</v>
      </c>
    </row>
    <row r="2063" spans="2:22" outlineLevel="1">
      <c r="B2063" s="612" t="s">
        <v>1380</v>
      </c>
      <c r="C2063" s="612" t="s">
        <v>1429</v>
      </c>
      <c r="D2063" s="612" t="s">
        <v>2340</v>
      </c>
      <c r="E2063" s="612" t="s">
        <v>1781</v>
      </c>
      <c r="F2063" s="612" t="s">
        <v>1596</v>
      </c>
      <c r="G2063" s="612"/>
      <c r="H2063" s="612"/>
      <c r="I2063" s="612"/>
      <c r="J2063" s="627" t="s">
        <v>1176</v>
      </c>
      <c r="K2063" s="628" t="s">
        <v>1281</v>
      </c>
      <c r="L2063" s="629" t="s">
        <v>4232</v>
      </c>
      <c r="M2063" s="630"/>
      <c r="N2063" s="670"/>
      <c r="O2063" s="629"/>
      <c r="P2063" s="629"/>
      <c r="Q2063" s="629"/>
      <c r="R2063" s="631"/>
      <c r="S2063" s="632" t="s">
        <v>1281</v>
      </c>
      <c r="T2063" s="633" t="s">
        <v>1176</v>
      </c>
      <c r="U2063" s="977" t="s">
        <v>1176</v>
      </c>
      <c r="V2063" s="634" t="s">
        <v>4232</v>
      </c>
    </row>
    <row r="2064" spans="2:22" outlineLevel="1">
      <c r="B2064" s="612" t="s">
        <v>1380</v>
      </c>
      <c r="C2064" s="612" t="s">
        <v>1429</v>
      </c>
      <c r="D2064" s="612" t="s">
        <v>2340</v>
      </c>
      <c r="E2064" s="612" t="s">
        <v>1781</v>
      </c>
      <c r="F2064" s="612" t="s">
        <v>1597</v>
      </c>
      <c r="G2064" s="612"/>
      <c r="H2064" s="612"/>
      <c r="I2064" s="612"/>
      <c r="J2064" s="627" t="s">
        <v>1191</v>
      </c>
      <c r="K2064" s="628" t="s">
        <v>2585</v>
      </c>
      <c r="L2064" s="629" t="s">
        <v>4233</v>
      </c>
      <c r="M2064" s="630"/>
      <c r="N2064" s="670"/>
      <c r="O2064" s="629"/>
      <c r="P2064" s="629"/>
      <c r="Q2064" s="629"/>
      <c r="R2064" s="631"/>
      <c r="S2064" s="632" t="s">
        <v>2585</v>
      </c>
      <c r="T2064" s="633" t="s">
        <v>1191</v>
      </c>
      <c r="U2064" s="977" t="s">
        <v>1821</v>
      </c>
      <c r="V2064" s="634" t="s">
        <v>4233</v>
      </c>
    </row>
    <row r="2065" spans="2:22" outlineLevel="1">
      <c r="B2065" s="612" t="s">
        <v>1380</v>
      </c>
      <c r="C2065" s="612" t="s">
        <v>1429</v>
      </c>
      <c r="D2065" s="612" t="s">
        <v>2340</v>
      </c>
      <c r="E2065" s="612" t="s">
        <v>1781</v>
      </c>
      <c r="F2065" s="612" t="s">
        <v>1600</v>
      </c>
      <c r="G2065" s="612"/>
      <c r="H2065" s="612"/>
      <c r="I2065" s="612"/>
      <c r="J2065" s="627" t="s">
        <v>1191</v>
      </c>
      <c r="K2065" s="628" t="s">
        <v>2586</v>
      </c>
      <c r="L2065" s="629" t="s">
        <v>4234</v>
      </c>
      <c r="M2065" s="630"/>
      <c r="N2065" s="670"/>
      <c r="O2065" s="629"/>
      <c r="P2065" s="629"/>
      <c r="Q2065" s="629"/>
      <c r="R2065" s="631"/>
      <c r="S2065" s="632" t="s">
        <v>2586</v>
      </c>
      <c r="T2065" s="633" t="s">
        <v>1191</v>
      </c>
      <c r="U2065" s="977" t="s">
        <v>1821</v>
      </c>
      <c r="V2065" s="634" t="s">
        <v>4234</v>
      </c>
    </row>
    <row r="2066" spans="2:22" outlineLevel="1">
      <c r="B2066" s="612" t="s">
        <v>1380</v>
      </c>
      <c r="C2066" s="612" t="s">
        <v>1429</v>
      </c>
      <c r="D2066" s="612" t="s">
        <v>2340</v>
      </c>
      <c r="E2066" s="612" t="s">
        <v>1781</v>
      </c>
      <c r="F2066" s="612" t="s">
        <v>2587</v>
      </c>
      <c r="G2066" s="612"/>
      <c r="H2066" s="612"/>
      <c r="I2066" s="612"/>
      <c r="J2066" s="627" t="s">
        <v>1176</v>
      </c>
      <c r="K2066" s="628" t="s">
        <v>2588</v>
      </c>
      <c r="L2066" s="629" t="s">
        <v>4930</v>
      </c>
      <c r="M2066" s="630" t="s">
        <v>1382</v>
      </c>
      <c r="N2066" s="670"/>
      <c r="O2066" s="629"/>
      <c r="P2066" s="629"/>
      <c r="Q2066" s="629"/>
      <c r="R2066" s="631"/>
      <c r="S2066" s="632" t="s">
        <v>41</v>
      </c>
      <c r="T2066" s="633" t="s">
        <v>1176</v>
      </c>
      <c r="U2066" s="977" t="s">
        <v>1176</v>
      </c>
      <c r="V2066" s="634" t="s">
        <v>1821</v>
      </c>
    </row>
    <row r="2067" spans="2:22" outlineLevel="1">
      <c r="B2067" s="612" t="s">
        <v>1380</v>
      </c>
      <c r="C2067" s="612" t="s">
        <v>1429</v>
      </c>
      <c r="D2067" s="612" t="s">
        <v>2340</v>
      </c>
      <c r="E2067" s="612" t="s">
        <v>1781</v>
      </c>
      <c r="F2067" s="612" t="s">
        <v>2587</v>
      </c>
      <c r="G2067" s="612" t="s">
        <v>1398</v>
      </c>
      <c r="H2067" s="612"/>
      <c r="I2067" s="612"/>
      <c r="J2067" s="627" t="s">
        <v>1176</v>
      </c>
      <c r="K2067" s="628" t="s">
        <v>2589</v>
      </c>
      <c r="L2067" s="629" t="s">
        <v>4927</v>
      </c>
      <c r="M2067" s="664" t="s">
        <v>1618</v>
      </c>
      <c r="N2067" s="670"/>
      <c r="O2067" s="629"/>
      <c r="P2067" s="629"/>
      <c r="Q2067" s="629"/>
      <c r="R2067" s="631"/>
      <c r="S2067" s="632" t="s">
        <v>2589</v>
      </c>
      <c r="T2067" s="633" t="s">
        <v>1176</v>
      </c>
      <c r="U2067" s="977" t="s">
        <v>1176</v>
      </c>
      <c r="V2067" s="634" t="s">
        <v>7506</v>
      </c>
    </row>
    <row r="2068" spans="2:22" outlineLevel="1">
      <c r="B2068" s="612" t="s">
        <v>1380</v>
      </c>
      <c r="C2068" s="612" t="s">
        <v>1429</v>
      </c>
      <c r="D2068" s="612" t="s">
        <v>2340</v>
      </c>
      <c r="E2068" s="612" t="s">
        <v>1781</v>
      </c>
      <c r="F2068" s="612" t="s">
        <v>2587</v>
      </c>
      <c r="G2068" s="612" t="s">
        <v>1619</v>
      </c>
      <c r="H2068" s="612"/>
      <c r="I2068" s="612"/>
      <c r="J2068" s="627" t="s">
        <v>1191</v>
      </c>
      <c r="K2068" s="628" t="s">
        <v>8659</v>
      </c>
      <c r="L2068" s="629" t="s">
        <v>7841</v>
      </c>
      <c r="M2068" s="664"/>
      <c r="N2068" s="670"/>
      <c r="O2068" s="629"/>
      <c r="P2068" s="629"/>
      <c r="Q2068" s="629"/>
      <c r="R2068" s="631"/>
      <c r="S2068" s="632" t="s">
        <v>7465</v>
      </c>
      <c r="T2068" s="633" t="s">
        <v>1191</v>
      </c>
      <c r="U2068" s="977"/>
      <c r="V2068" s="634" t="s">
        <v>7841</v>
      </c>
    </row>
    <row r="2069" spans="2:22" outlineLevel="1">
      <c r="B2069" s="612" t="s">
        <v>1380</v>
      </c>
      <c r="C2069" s="612" t="s">
        <v>1429</v>
      </c>
      <c r="D2069" s="612" t="s">
        <v>2340</v>
      </c>
      <c r="E2069" s="612" t="s">
        <v>1781</v>
      </c>
      <c r="F2069" s="612" t="s">
        <v>2587</v>
      </c>
      <c r="G2069" s="612" t="s">
        <v>1621</v>
      </c>
      <c r="H2069" s="612"/>
      <c r="I2069" s="612"/>
      <c r="J2069" s="627" t="s">
        <v>1176</v>
      </c>
      <c r="K2069" s="628" t="s">
        <v>1283</v>
      </c>
      <c r="L2069" s="629" t="s">
        <v>4235</v>
      </c>
      <c r="M2069" s="630" t="s">
        <v>1284</v>
      </c>
      <c r="N2069" s="670"/>
      <c r="O2069" s="629"/>
      <c r="P2069" s="629"/>
      <c r="Q2069" s="629"/>
      <c r="R2069" s="631"/>
      <c r="S2069" s="632" t="s">
        <v>1283</v>
      </c>
      <c r="T2069" s="633" t="s">
        <v>1176</v>
      </c>
      <c r="U2069" s="977" t="s">
        <v>1176</v>
      </c>
      <c r="V2069" s="634" t="s">
        <v>4235</v>
      </c>
    </row>
    <row r="2070" spans="2:22" outlineLevel="1">
      <c r="B2070" s="612" t="s">
        <v>1380</v>
      </c>
      <c r="C2070" s="612" t="s">
        <v>1429</v>
      </c>
      <c r="D2070" s="612" t="s">
        <v>2340</v>
      </c>
      <c r="E2070" s="612" t="s">
        <v>1781</v>
      </c>
      <c r="F2070" s="612" t="s">
        <v>2587</v>
      </c>
      <c r="G2070" s="612" t="s">
        <v>1623</v>
      </c>
      <c r="H2070" s="612"/>
      <c r="I2070" s="612"/>
      <c r="J2070" s="627" t="s">
        <v>1191</v>
      </c>
      <c r="K2070" s="628" t="s">
        <v>8660</v>
      </c>
      <c r="L2070" s="629" t="s">
        <v>7840</v>
      </c>
      <c r="N2070" s="670"/>
      <c r="O2070" s="629"/>
      <c r="P2070" s="629"/>
      <c r="Q2070" s="629"/>
      <c r="R2070" s="631"/>
      <c r="S2070" s="632" t="s">
        <v>7466</v>
      </c>
      <c r="T2070" s="633" t="s">
        <v>1191</v>
      </c>
      <c r="U2070" s="977"/>
      <c r="V2070" s="634" t="s">
        <v>7840</v>
      </c>
    </row>
    <row r="2071" spans="2:22" outlineLevel="1">
      <c r="B2071" s="612" t="s">
        <v>1380</v>
      </c>
      <c r="C2071" s="612" t="s">
        <v>1429</v>
      </c>
      <c r="D2071" s="612" t="s">
        <v>2340</v>
      </c>
      <c r="E2071" s="612" t="s">
        <v>1781</v>
      </c>
      <c r="F2071" s="612" t="s">
        <v>2587</v>
      </c>
      <c r="G2071" s="612" t="s">
        <v>1625</v>
      </c>
      <c r="H2071" s="612"/>
      <c r="I2071" s="612"/>
      <c r="J2071" s="627" t="s">
        <v>1191</v>
      </c>
      <c r="K2071" s="628" t="s">
        <v>1285</v>
      </c>
      <c r="L2071" s="629" t="s">
        <v>4236</v>
      </c>
      <c r="M2071" s="630" t="s">
        <v>7403</v>
      </c>
      <c r="N2071" s="670"/>
      <c r="O2071" s="629"/>
      <c r="P2071" s="629"/>
      <c r="Q2071" s="629"/>
      <c r="R2071" s="631"/>
      <c r="S2071" s="632" t="s">
        <v>1285</v>
      </c>
      <c r="T2071" s="633" t="s">
        <v>1191</v>
      </c>
      <c r="U2071" s="977" t="s">
        <v>1191</v>
      </c>
      <c r="V2071" s="634" t="s">
        <v>4236</v>
      </c>
    </row>
    <row r="2072" spans="2:22" outlineLevel="1">
      <c r="B2072" s="612" t="s">
        <v>1380</v>
      </c>
      <c r="C2072" s="612" t="s">
        <v>1429</v>
      </c>
      <c r="D2072" s="612" t="s">
        <v>2340</v>
      </c>
      <c r="E2072" s="612" t="s">
        <v>1781</v>
      </c>
      <c r="F2072" s="612"/>
      <c r="G2072" s="612"/>
      <c r="H2072" s="612"/>
      <c r="I2072" s="612"/>
      <c r="J2072" s="627" t="s">
        <v>1195</v>
      </c>
      <c r="K2072" s="628" t="s">
        <v>2590</v>
      </c>
      <c r="L2072" s="629" t="s">
        <v>4237</v>
      </c>
      <c r="M2072" s="630" t="s">
        <v>1382</v>
      </c>
      <c r="N2072" s="670"/>
      <c r="O2072" s="629"/>
      <c r="P2072" s="629"/>
      <c r="Q2072" s="629"/>
      <c r="R2072" s="631"/>
      <c r="S2072" s="632" t="s">
        <v>2590</v>
      </c>
      <c r="T2072" s="633" t="s">
        <v>1195</v>
      </c>
      <c r="U2072" s="977" t="s">
        <v>1195</v>
      </c>
      <c r="V2072" s="634" t="s">
        <v>8607</v>
      </c>
    </row>
    <row r="2073" spans="2:22" outlineLevel="1">
      <c r="B2073" s="612" t="s">
        <v>1380</v>
      </c>
      <c r="C2073" s="612" t="s">
        <v>1429</v>
      </c>
      <c r="D2073" s="612" t="s">
        <v>2340</v>
      </c>
      <c r="E2073" s="612" t="s">
        <v>1781</v>
      </c>
      <c r="F2073" s="612" t="s">
        <v>1589</v>
      </c>
      <c r="G2073" s="612"/>
      <c r="H2073" s="612"/>
      <c r="I2073" s="612"/>
      <c r="J2073" s="627" t="s">
        <v>1176</v>
      </c>
      <c r="K2073" s="628" t="s">
        <v>2591</v>
      </c>
      <c r="L2073" s="629" t="s">
        <v>4340</v>
      </c>
      <c r="M2073" s="630" t="s">
        <v>1382</v>
      </c>
      <c r="N2073" s="670"/>
      <c r="O2073" s="629"/>
      <c r="P2073" s="629"/>
      <c r="Q2073" s="629"/>
      <c r="R2073" s="631"/>
      <c r="S2073" s="632" t="s">
        <v>41</v>
      </c>
      <c r="T2073" s="633" t="s">
        <v>1176</v>
      </c>
      <c r="U2073" s="977" t="s">
        <v>1176</v>
      </c>
      <c r="V2073" s="634" t="s">
        <v>1821</v>
      </c>
    </row>
    <row r="2074" spans="2:22" outlineLevel="1">
      <c r="B2074" s="612" t="s">
        <v>1380</v>
      </c>
      <c r="C2074" s="612" t="s">
        <v>1429</v>
      </c>
      <c r="D2074" s="612" t="s">
        <v>2340</v>
      </c>
      <c r="E2074" s="612" t="s">
        <v>1781</v>
      </c>
      <c r="F2074" s="612" t="s">
        <v>1589</v>
      </c>
      <c r="G2074" s="612" t="s">
        <v>1386</v>
      </c>
      <c r="H2074" s="612"/>
      <c r="I2074" s="612"/>
      <c r="J2074" s="627" t="s">
        <v>1176</v>
      </c>
      <c r="K2074" s="628" t="s">
        <v>2592</v>
      </c>
      <c r="L2074" s="629" t="s">
        <v>4304</v>
      </c>
      <c r="M2074" s="664" t="s">
        <v>1791</v>
      </c>
      <c r="N2074" s="670"/>
      <c r="O2074" s="629"/>
      <c r="P2074" s="629"/>
      <c r="Q2074" s="629"/>
      <c r="R2074" s="631"/>
      <c r="S2074" s="632" t="s">
        <v>41</v>
      </c>
      <c r="T2074" s="633" t="s">
        <v>1176</v>
      </c>
      <c r="U2074" s="977" t="s">
        <v>1176</v>
      </c>
      <c r="V2074" s="634" t="s">
        <v>1821</v>
      </c>
    </row>
    <row r="2075" spans="2:22" outlineLevel="1">
      <c r="B2075" s="612" t="s">
        <v>1380</v>
      </c>
      <c r="C2075" s="612" t="s">
        <v>1429</v>
      </c>
      <c r="D2075" s="612" t="s">
        <v>2340</v>
      </c>
      <c r="E2075" s="612" t="s">
        <v>1781</v>
      </c>
      <c r="F2075" s="612" t="s">
        <v>2579</v>
      </c>
      <c r="G2075" s="612"/>
      <c r="H2075" s="612"/>
      <c r="I2075" s="612"/>
      <c r="J2075" s="627" t="s">
        <v>1191</v>
      </c>
      <c r="K2075" s="628" t="s">
        <v>2593</v>
      </c>
      <c r="L2075" s="629" t="s">
        <v>4324</v>
      </c>
      <c r="M2075" s="630"/>
      <c r="N2075" s="670"/>
      <c r="O2075" s="629"/>
      <c r="P2075" s="629"/>
      <c r="Q2075" s="629"/>
      <c r="R2075" s="631"/>
      <c r="S2075" s="632" t="s">
        <v>1821</v>
      </c>
      <c r="T2075" s="633" t="s">
        <v>1821</v>
      </c>
      <c r="U2075" s="977" t="s">
        <v>1821</v>
      </c>
      <c r="V2075" s="634" t="s">
        <v>1821</v>
      </c>
    </row>
    <row r="2076" spans="2:22" outlineLevel="1">
      <c r="B2076" s="612" t="s">
        <v>1380</v>
      </c>
      <c r="C2076" s="612" t="s">
        <v>1429</v>
      </c>
      <c r="D2076" s="612" t="s">
        <v>2340</v>
      </c>
      <c r="E2076" s="612" t="s">
        <v>1781</v>
      </c>
      <c r="F2076" s="612" t="s">
        <v>1592</v>
      </c>
      <c r="G2076" s="612"/>
      <c r="H2076" s="612"/>
      <c r="I2076" s="612"/>
      <c r="J2076" s="627" t="s">
        <v>1191</v>
      </c>
      <c r="K2076" s="628" t="s">
        <v>2594</v>
      </c>
      <c r="L2076" s="629" t="s">
        <v>4238</v>
      </c>
      <c r="M2076" s="630"/>
      <c r="N2076" s="670"/>
      <c r="O2076" s="629"/>
      <c r="P2076" s="629"/>
      <c r="Q2076" s="629"/>
      <c r="R2076" s="631"/>
      <c r="S2076" s="632" t="s">
        <v>2594</v>
      </c>
      <c r="T2076" s="633" t="s">
        <v>1191</v>
      </c>
      <c r="U2076" s="977" t="s">
        <v>1821</v>
      </c>
      <c r="V2076" s="634" t="s">
        <v>8625</v>
      </c>
    </row>
    <row r="2077" spans="2:22" outlineLevel="1">
      <c r="B2077" s="612" t="s">
        <v>1380</v>
      </c>
      <c r="C2077" s="612" t="s">
        <v>1429</v>
      </c>
      <c r="D2077" s="612" t="s">
        <v>2340</v>
      </c>
      <c r="E2077" s="612" t="s">
        <v>1781</v>
      </c>
      <c r="F2077" s="612" t="s">
        <v>1594</v>
      </c>
      <c r="G2077" s="612"/>
      <c r="H2077" s="612"/>
      <c r="I2077" s="612"/>
      <c r="J2077" s="627" t="s">
        <v>1191</v>
      </c>
      <c r="K2077" s="628" t="s">
        <v>2595</v>
      </c>
      <c r="L2077" s="629" t="s">
        <v>4239</v>
      </c>
      <c r="M2077" s="630"/>
      <c r="N2077" s="670"/>
      <c r="O2077" s="629"/>
      <c r="P2077" s="629"/>
      <c r="Q2077" s="629"/>
      <c r="R2077" s="631"/>
      <c r="S2077" s="632" t="s">
        <v>2595</v>
      </c>
      <c r="T2077" s="633" t="s">
        <v>1191</v>
      </c>
      <c r="U2077" s="977" t="s">
        <v>1821</v>
      </c>
      <c r="V2077" s="634" t="s">
        <v>8626</v>
      </c>
    </row>
    <row r="2078" spans="2:22" outlineLevel="1">
      <c r="B2078" s="612" t="s">
        <v>1380</v>
      </c>
      <c r="C2078" s="612" t="s">
        <v>1429</v>
      </c>
      <c r="D2078" s="612" t="s">
        <v>2340</v>
      </c>
      <c r="E2078" s="612" t="s">
        <v>1781</v>
      </c>
      <c r="F2078" s="612" t="s">
        <v>1584</v>
      </c>
      <c r="G2078" s="612"/>
      <c r="H2078" s="612"/>
      <c r="I2078" s="612"/>
      <c r="J2078" s="627" t="s">
        <v>1191</v>
      </c>
      <c r="K2078" s="628" t="s">
        <v>2596</v>
      </c>
      <c r="L2078" s="629" t="s">
        <v>4928</v>
      </c>
      <c r="M2078" s="630"/>
      <c r="N2078" s="670"/>
      <c r="O2078" s="629"/>
      <c r="P2078" s="629"/>
      <c r="Q2078" s="629"/>
      <c r="R2078" s="631"/>
      <c r="S2078" s="632" t="s">
        <v>1821</v>
      </c>
      <c r="T2078" s="633" t="s">
        <v>1821</v>
      </c>
      <c r="U2078" s="977" t="s">
        <v>1821</v>
      </c>
      <c r="V2078" s="634" t="s">
        <v>1821</v>
      </c>
    </row>
    <row r="2079" spans="2:22" outlineLevel="1">
      <c r="B2079" s="612" t="s">
        <v>1380</v>
      </c>
      <c r="C2079" s="612" t="s">
        <v>1429</v>
      </c>
      <c r="D2079" s="612" t="s">
        <v>2340</v>
      </c>
      <c r="E2079" s="612" t="s">
        <v>1781</v>
      </c>
      <c r="F2079" s="612" t="s">
        <v>1584</v>
      </c>
      <c r="G2079" s="639" t="s">
        <v>1479</v>
      </c>
      <c r="H2079" s="612"/>
      <c r="I2079" s="612"/>
      <c r="J2079" s="627" t="s">
        <v>1191</v>
      </c>
      <c r="K2079" s="628" t="s">
        <v>2597</v>
      </c>
      <c r="L2079" s="629" t="s">
        <v>5156</v>
      </c>
      <c r="M2079" s="630" t="s">
        <v>1481</v>
      </c>
      <c r="N2079" s="670"/>
      <c r="O2079" s="629"/>
      <c r="P2079" s="629"/>
      <c r="Q2079" s="629"/>
      <c r="R2079" s="631"/>
      <c r="S2079" s="632" t="s">
        <v>1821</v>
      </c>
      <c r="T2079" s="633" t="s">
        <v>1821</v>
      </c>
      <c r="U2079" s="977" t="s">
        <v>1821</v>
      </c>
      <c r="V2079" s="634" t="s">
        <v>1821</v>
      </c>
    </row>
    <row r="2080" spans="2:22" outlineLevel="1">
      <c r="B2080" s="612" t="s">
        <v>1380</v>
      </c>
      <c r="C2080" s="612" t="s">
        <v>1429</v>
      </c>
      <c r="D2080" s="612" t="s">
        <v>2340</v>
      </c>
      <c r="E2080" s="612" t="s">
        <v>1781</v>
      </c>
      <c r="F2080" s="612" t="s">
        <v>1596</v>
      </c>
      <c r="G2080" s="612"/>
      <c r="H2080" s="612"/>
      <c r="I2080" s="612"/>
      <c r="J2080" s="627" t="s">
        <v>1176</v>
      </c>
      <c r="K2080" s="628" t="s">
        <v>2598</v>
      </c>
      <c r="L2080" s="629" t="s">
        <v>4240</v>
      </c>
      <c r="M2080" s="630"/>
      <c r="N2080" s="670"/>
      <c r="O2080" s="629"/>
      <c r="P2080" s="629"/>
      <c r="Q2080" s="629"/>
      <c r="R2080" s="631"/>
      <c r="S2080" s="632" t="s">
        <v>2598</v>
      </c>
      <c r="T2080" s="633" t="s">
        <v>1176</v>
      </c>
      <c r="U2080" s="977" t="s">
        <v>1176</v>
      </c>
      <c r="V2080" s="634" t="s">
        <v>8627</v>
      </c>
    </row>
    <row r="2081" spans="2:22" outlineLevel="1">
      <c r="B2081" s="612" t="s">
        <v>1380</v>
      </c>
      <c r="C2081" s="612" t="s">
        <v>1429</v>
      </c>
      <c r="D2081" s="612" t="s">
        <v>2340</v>
      </c>
      <c r="E2081" s="612" t="s">
        <v>1781</v>
      </c>
      <c r="F2081" s="612" t="s">
        <v>1597</v>
      </c>
      <c r="G2081" s="612"/>
      <c r="H2081" s="612"/>
      <c r="I2081" s="612"/>
      <c r="J2081" s="627" t="s">
        <v>1191</v>
      </c>
      <c r="K2081" s="628" t="s">
        <v>2599</v>
      </c>
      <c r="L2081" s="629" t="s">
        <v>4241</v>
      </c>
      <c r="M2081" s="630" t="s">
        <v>1607</v>
      </c>
      <c r="N2081" s="670"/>
      <c r="O2081" s="629"/>
      <c r="P2081" s="629"/>
      <c r="Q2081" s="629"/>
      <c r="R2081" s="631"/>
      <c r="S2081" s="632" t="s">
        <v>2599</v>
      </c>
      <c r="T2081" s="633" t="s">
        <v>1191</v>
      </c>
      <c r="U2081" s="977" t="s">
        <v>1821</v>
      </c>
      <c r="V2081" s="634" t="s">
        <v>4241</v>
      </c>
    </row>
    <row r="2082" spans="2:22" outlineLevel="1">
      <c r="B2082" s="612" t="s">
        <v>1380</v>
      </c>
      <c r="C2082" s="612" t="s">
        <v>1429</v>
      </c>
      <c r="D2082" s="612" t="s">
        <v>2340</v>
      </c>
      <c r="E2082" s="612" t="s">
        <v>1781</v>
      </c>
      <c r="F2082" s="612" t="s">
        <v>1597</v>
      </c>
      <c r="G2082" s="612"/>
      <c r="H2082" s="612"/>
      <c r="I2082" s="612"/>
      <c r="J2082" s="627" t="s">
        <v>1191</v>
      </c>
      <c r="K2082" s="628" t="s">
        <v>8609</v>
      </c>
      <c r="L2082" s="629" t="s">
        <v>8628</v>
      </c>
      <c r="M2082" s="630" t="s">
        <v>8633</v>
      </c>
      <c r="N2082" s="670"/>
      <c r="O2082" s="629"/>
      <c r="P2082" s="629"/>
      <c r="Q2082" s="629"/>
      <c r="R2082" s="631"/>
      <c r="S2082" s="632" t="s">
        <v>8609</v>
      </c>
      <c r="T2082" s="633" t="s">
        <v>1191</v>
      </c>
      <c r="U2082" s="977" t="s">
        <v>1821</v>
      </c>
      <c r="V2082" s="634" t="s">
        <v>8628</v>
      </c>
    </row>
    <row r="2083" spans="2:22" outlineLevel="1">
      <c r="B2083" s="612" t="s">
        <v>1380</v>
      </c>
      <c r="C2083" s="612" t="s">
        <v>1429</v>
      </c>
      <c r="D2083" s="612" t="s">
        <v>2340</v>
      </c>
      <c r="E2083" s="612" t="s">
        <v>1781</v>
      </c>
      <c r="F2083" s="612" t="s">
        <v>1597</v>
      </c>
      <c r="G2083" s="639" t="s">
        <v>1498</v>
      </c>
      <c r="H2083" s="612"/>
      <c r="I2083" s="612"/>
      <c r="J2083" s="627" t="s">
        <v>1176</v>
      </c>
      <c r="K2083" s="628" t="s">
        <v>8613</v>
      </c>
      <c r="L2083" s="629" t="s">
        <v>8614</v>
      </c>
      <c r="M2083" s="1106" t="s">
        <v>8634</v>
      </c>
      <c r="N2083" s="670"/>
      <c r="O2083" s="629"/>
      <c r="P2083" s="629"/>
      <c r="Q2083" s="629"/>
      <c r="R2083" s="631"/>
      <c r="S2083" s="632" t="s">
        <v>8613</v>
      </c>
      <c r="T2083" s="633" t="s">
        <v>1176</v>
      </c>
      <c r="U2083" s="977" t="s">
        <v>1821</v>
      </c>
      <c r="V2083" s="634" t="s">
        <v>8614</v>
      </c>
    </row>
    <row r="2084" spans="2:22" outlineLevel="1">
      <c r="B2084" s="612" t="s">
        <v>1380</v>
      </c>
      <c r="C2084" s="612" t="s">
        <v>1429</v>
      </c>
      <c r="D2084" s="612" t="s">
        <v>2340</v>
      </c>
      <c r="E2084" s="612" t="s">
        <v>1781</v>
      </c>
      <c r="F2084" s="612" t="s">
        <v>1600</v>
      </c>
      <c r="G2084" s="612"/>
      <c r="H2084" s="612"/>
      <c r="I2084" s="612"/>
      <c r="J2084" s="627" t="s">
        <v>1191</v>
      </c>
      <c r="K2084" s="628" t="s">
        <v>2600</v>
      </c>
      <c r="L2084" s="629" t="s">
        <v>4242</v>
      </c>
      <c r="M2084" s="630"/>
      <c r="N2084" s="670"/>
      <c r="O2084" s="629"/>
      <c r="P2084" s="629"/>
      <c r="Q2084" s="629"/>
      <c r="R2084" s="631"/>
      <c r="S2084" s="632" t="s">
        <v>2600</v>
      </c>
      <c r="T2084" s="633" t="s">
        <v>1191</v>
      </c>
      <c r="U2084" s="977" t="s">
        <v>1821</v>
      </c>
      <c r="V2084" s="634" t="s">
        <v>8629</v>
      </c>
    </row>
    <row r="2085" spans="2:22" outlineLevel="1">
      <c r="B2085" s="612" t="s">
        <v>1380</v>
      </c>
      <c r="C2085" s="612" t="s">
        <v>1429</v>
      </c>
      <c r="D2085" s="612" t="s">
        <v>2340</v>
      </c>
      <c r="E2085" s="612" t="s">
        <v>1781</v>
      </c>
      <c r="F2085" s="612" t="s">
        <v>2587</v>
      </c>
      <c r="G2085" s="612"/>
      <c r="H2085" s="612"/>
      <c r="I2085" s="612"/>
      <c r="J2085" s="627" t="s">
        <v>1176</v>
      </c>
      <c r="K2085" s="628" t="s">
        <v>2601</v>
      </c>
      <c r="L2085" s="629" t="s">
        <v>4931</v>
      </c>
      <c r="M2085" s="630" t="s">
        <v>1382</v>
      </c>
      <c r="N2085" s="670"/>
      <c r="O2085" s="629"/>
      <c r="P2085" s="629"/>
      <c r="Q2085" s="629"/>
      <c r="R2085" s="631"/>
      <c r="S2085" s="632" t="s">
        <v>41</v>
      </c>
      <c r="T2085" s="633" t="s">
        <v>1176</v>
      </c>
      <c r="U2085" s="977" t="s">
        <v>1176</v>
      </c>
      <c r="V2085" s="634" t="s">
        <v>1821</v>
      </c>
    </row>
    <row r="2086" spans="2:22" outlineLevel="1">
      <c r="B2086" s="612" t="s">
        <v>1380</v>
      </c>
      <c r="C2086" s="612" t="s">
        <v>1429</v>
      </c>
      <c r="D2086" s="612" t="s">
        <v>2340</v>
      </c>
      <c r="E2086" s="612" t="s">
        <v>1781</v>
      </c>
      <c r="F2086" s="612" t="s">
        <v>2587</v>
      </c>
      <c r="G2086" s="612" t="s">
        <v>1398</v>
      </c>
      <c r="H2086" s="612"/>
      <c r="I2086" s="612"/>
      <c r="J2086" s="627" t="s">
        <v>1176</v>
      </c>
      <c r="K2086" s="628" t="s">
        <v>2602</v>
      </c>
      <c r="L2086" s="629" t="s">
        <v>4932</v>
      </c>
      <c r="M2086" s="664" t="s">
        <v>1618</v>
      </c>
      <c r="N2086" s="670"/>
      <c r="O2086" s="629"/>
      <c r="P2086" s="629"/>
      <c r="Q2086" s="629"/>
      <c r="R2086" s="631"/>
      <c r="S2086" s="632" t="s">
        <v>2602</v>
      </c>
      <c r="T2086" s="633" t="s">
        <v>1176</v>
      </c>
      <c r="U2086" s="977" t="s">
        <v>1176</v>
      </c>
      <c r="V2086" s="634" t="s">
        <v>8630</v>
      </c>
    </row>
    <row r="2087" spans="2:22" outlineLevel="1">
      <c r="B2087" s="612" t="s">
        <v>1380</v>
      </c>
      <c r="C2087" s="612" t="s">
        <v>1429</v>
      </c>
      <c r="D2087" s="612" t="s">
        <v>2340</v>
      </c>
      <c r="E2087" s="612" t="s">
        <v>1781</v>
      </c>
      <c r="F2087" s="612" t="s">
        <v>2587</v>
      </c>
      <c r="G2087" s="612" t="s">
        <v>1619</v>
      </c>
      <c r="H2087" s="612"/>
      <c r="I2087" s="612"/>
      <c r="J2087" s="627" t="s">
        <v>1191</v>
      </c>
      <c r="K2087" s="628" t="s">
        <v>8661</v>
      </c>
      <c r="L2087" s="629" t="s">
        <v>8662</v>
      </c>
      <c r="M2087" s="664"/>
      <c r="N2087" s="670"/>
      <c r="O2087" s="629"/>
      <c r="P2087" s="629"/>
      <c r="Q2087" s="629"/>
      <c r="R2087" s="631"/>
      <c r="S2087" s="632" t="s">
        <v>7467</v>
      </c>
      <c r="T2087" s="633" t="s">
        <v>1191</v>
      </c>
      <c r="U2087" s="977"/>
      <c r="V2087" s="634" t="s">
        <v>8663</v>
      </c>
    </row>
    <row r="2088" spans="2:22" outlineLevel="1">
      <c r="B2088" s="612" t="s">
        <v>1380</v>
      </c>
      <c r="C2088" s="612" t="s">
        <v>1429</v>
      </c>
      <c r="D2088" s="612" t="s">
        <v>2340</v>
      </c>
      <c r="E2088" s="612" t="s">
        <v>1781</v>
      </c>
      <c r="F2088" s="612" t="s">
        <v>2587</v>
      </c>
      <c r="G2088" s="612" t="s">
        <v>1621</v>
      </c>
      <c r="H2088" s="612"/>
      <c r="I2088" s="612"/>
      <c r="J2088" s="627" t="s">
        <v>1176</v>
      </c>
      <c r="K2088" s="628" t="s">
        <v>2603</v>
      </c>
      <c r="L2088" s="629" t="s">
        <v>4243</v>
      </c>
      <c r="M2088" s="630" t="s">
        <v>1284</v>
      </c>
      <c r="N2088" s="670"/>
      <c r="O2088" s="629"/>
      <c r="P2088" s="629"/>
      <c r="Q2088" s="629"/>
      <c r="R2088" s="631"/>
      <c r="S2088" s="632" t="s">
        <v>2603</v>
      </c>
      <c r="T2088" s="633" t="s">
        <v>1176</v>
      </c>
      <c r="U2088" s="977" t="s">
        <v>1176</v>
      </c>
      <c r="V2088" s="634" t="s">
        <v>8631</v>
      </c>
    </row>
    <row r="2089" spans="2:22" outlineLevel="1">
      <c r="B2089" s="612" t="s">
        <v>1380</v>
      </c>
      <c r="C2089" s="612" t="s">
        <v>1429</v>
      </c>
      <c r="D2089" s="612" t="s">
        <v>2340</v>
      </c>
      <c r="E2089" s="612" t="s">
        <v>1781</v>
      </c>
      <c r="F2089" s="612" t="s">
        <v>2587</v>
      </c>
      <c r="G2089" s="612" t="s">
        <v>1623</v>
      </c>
      <c r="H2089" s="612"/>
      <c r="I2089" s="612"/>
      <c r="J2089" s="627" t="s">
        <v>1191</v>
      </c>
      <c r="K2089" s="628" t="s">
        <v>8664</v>
      </c>
      <c r="L2089" s="629" t="s">
        <v>8665</v>
      </c>
      <c r="M2089" s="630" t="s">
        <v>7403</v>
      </c>
      <c r="N2089" s="670"/>
      <c r="O2089" s="629"/>
      <c r="P2089" s="629"/>
      <c r="Q2089" s="629"/>
      <c r="R2089" s="631"/>
      <c r="S2089" s="632" t="s">
        <v>7468</v>
      </c>
      <c r="T2089" s="633" t="s">
        <v>1191</v>
      </c>
      <c r="U2089" s="977"/>
      <c r="V2089" s="634" t="s">
        <v>8666</v>
      </c>
    </row>
    <row r="2090" spans="2:22" outlineLevel="1">
      <c r="B2090" s="612" t="s">
        <v>1380</v>
      </c>
      <c r="C2090" s="612" t="s">
        <v>1429</v>
      </c>
      <c r="D2090" s="612" t="s">
        <v>2340</v>
      </c>
      <c r="E2090" s="612" t="s">
        <v>1781</v>
      </c>
      <c r="F2090" s="612" t="s">
        <v>2587</v>
      </c>
      <c r="G2090" s="612" t="s">
        <v>1625</v>
      </c>
      <c r="H2090" s="612"/>
      <c r="I2090" s="612"/>
      <c r="J2090" s="627" t="s">
        <v>1191</v>
      </c>
      <c r="K2090" s="628" t="s">
        <v>2604</v>
      </c>
      <c r="L2090" s="629" t="s">
        <v>4244</v>
      </c>
      <c r="M2090" s="630"/>
      <c r="N2090" s="670"/>
      <c r="O2090" s="629"/>
      <c r="P2090" s="629"/>
      <c r="Q2090" s="629"/>
      <c r="R2090" s="631"/>
      <c r="S2090" s="632" t="s">
        <v>2604</v>
      </c>
      <c r="T2090" s="633" t="s">
        <v>1191</v>
      </c>
      <c r="U2090" s="977" t="s">
        <v>1191</v>
      </c>
      <c r="V2090" s="634" t="s">
        <v>8632</v>
      </c>
    </row>
    <row r="2091" spans="2:22" outlineLevel="1">
      <c r="B2091" s="612" t="s">
        <v>1380</v>
      </c>
      <c r="C2091" s="612" t="s">
        <v>1429</v>
      </c>
      <c r="D2091" s="612" t="s">
        <v>2340</v>
      </c>
      <c r="E2091" s="612" t="s">
        <v>2605</v>
      </c>
      <c r="F2091" s="612"/>
      <c r="G2091" s="612"/>
      <c r="H2091" s="612"/>
      <c r="I2091" s="612"/>
      <c r="J2091" s="627" t="s">
        <v>1195</v>
      </c>
      <c r="K2091" s="628" t="s">
        <v>2606</v>
      </c>
      <c r="L2091" s="629" t="s">
        <v>4933</v>
      </c>
      <c r="M2091" s="630" t="s">
        <v>1382</v>
      </c>
      <c r="N2091" s="670"/>
      <c r="O2091" s="629"/>
      <c r="P2091" s="629"/>
      <c r="Q2091" s="629"/>
      <c r="R2091" s="631"/>
      <c r="S2091" s="632" t="s">
        <v>1821</v>
      </c>
      <c r="T2091" s="633" t="s">
        <v>1821</v>
      </c>
      <c r="U2091" s="977" t="s">
        <v>1821</v>
      </c>
      <c r="V2091" s="634" t="s">
        <v>1821</v>
      </c>
    </row>
    <row r="2092" spans="2:22" outlineLevel="1">
      <c r="B2092" s="612" t="s">
        <v>1380</v>
      </c>
      <c r="C2092" s="612" t="s">
        <v>1429</v>
      </c>
      <c r="D2092" s="612" t="s">
        <v>2340</v>
      </c>
      <c r="E2092" s="612" t="s">
        <v>2605</v>
      </c>
      <c r="F2092" s="612" t="s">
        <v>1463</v>
      </c>
      <c r="G2092" s="612"/>
      <c r="H2092" s="612"/>
      <c r="I2092" s="612"/>
      <c r="J2092" s="627" t="s">
        <v>1176</v>
      </c>
      <c r="K2092" s="628" t="s">
        <v>2607</v>
      </c>
      <c r="L2092" s="629" t="s">
        <v>4935</v>
      </c>
      <c r="M2092" s="630"/>
      <c r="N2092" s="670"/>
      <c r="O2092" s="629"/>
      <c r="P2092" s="629"/>
      <c r="Q2092" s="629"/>
      <c r="R2092" s="631"/>
      <c r="S2092" s="632" t="s">
        <v>1821</v>
      </c>
      <c r="T2092" s="633" t="s">
        <v>1821</v>
      </c>
      <c r="U2092" s="977" t="s">
        <v>1821</v>
      </c>
      <c r="V2092" s="634" t="s">
        <v>1821</v>
      </c>
    </row>
    <row r="2093" spans="2:22" outlineLevel="1">
      <c r="B2093" s="612" t="s">
        <v>1380</v>
      </c>
      <c r="C2093" s="612" t="s">
        <v>1429</v>
      </c>
      <c r="D2093" s="612" t="s">
        <v>2340</v>
      </c>
      <c r="E2093" s="612" t="s">
        <v>2605</v>
      </c>
      <c r="F2093" s="612" t="s">
        <v>2608</v>
      </c>
      <c r="G2093" s="612"/>
      <c r="H2093" s="612"/>
      <c r="I2093" s="612"/>
      <c r="J2093" s="627" t="s">
        <v>1176</v>
      </c>
      <c r="K2093" s="628" t="s">
        <v>2609</v>
      </c>
      <c r="L2093" s="629" t="s">
        <v>4936</v>
      </c>
      <c r="M2093" s="630"/>
      <c r="N2093" s="670"/>
      <c r="O2093" s="629"/>
      <c r="P2093" s="629"/>
      <c r="Q2093" s="629"/>
      <c r="R2093" s="631"/>
      <c r="S2093" s="632" t="s">
        <v>1821</v>
      </c>
      <c r="T2093" s="633" t="s">
        <v>1821</v>
      </c>
      <c r="U2093" s="977" t="s">
        <v>1821</v>
      </c>
      <c r="V2093" s="634" t="s">
        <v>1821</v>
      </c>
    </row>
    <row r="2094" spans="2:22" outlineLevel="1">
      <c r="B2094" s="612" t="s">
        <v>1380</v>
      </c>
      <c r="C2094" s="612" t="s">
        <v>1429</v>
      </c>
      <c r="D2094" s="612" t="s">
        <v>2340</v>
      </c>
      <c r="E2094" s="612" t="s">
        <v>2605</v>
      </c>
      <c r="F2094" s="612" t="s">
        <v>2610</v>
      </c>
      <c r="G2094" s="612"/>
      <c r="H2094" s="612"/>
      <c r="I2094" s="612"/>
      <c r="J2094" s="627" t="s">
        <v>1300</v>
      </c>
      <c r="K2094" s="628" t="s">
        <v>2611</v>
      </c>
      <c r="L2094" s="629" t="s">
        <v>4934</v>
      </c>
      <c r="M2094" s="630" t="s">
        <v>1382</v>
      </c>
      <c r="N2094" s="670"/>
      <c r="O2094" s="629"/>
      <c r="P2094" s="629"/>
      <c r="Q2094" s="629"/>
      <c r="R2094" s="631"/>
      <c r="S2094" s="632" t="s">
        <v>1821</v>
      </c>
      <c r="T2094" s="633" t="s">
        <v>1821</v>
      </c>
      <c r="U2094" s="977" t="s">
        <v>1821</v>
      </c>
      <c r="V2094" s="634" t="s">
        <v>1821</v>
      </c>
    </row>
    <row r="2095" spans="2:22" outlineLevel="1">
      <c r="B2095" s="612" t="s">
        <v>1380</v>
      </c>
      <c r="C2095" s="612" t="s">
        <v>1429</v>
      </c>
      <c r="D2095" s="612" t="s">
        <v>2340</v>
      </c>
      <c r="E2095" s="612" t="s">
        <v>2605</v>
      </c>
      <c r="F2095" s="612" t="s">
        <v>2610</v>
      </c>
      <c r="G2095" s="612" t="s">
        <v>1398</v>
      </c>
      <c r="H2095" s="612"/>
      <c r="I2095" s="612"/>
      <c r="J2095" s="627" t="s">
        <v>1176</v>
      </c>
      <c r="K2095" s="628" t="s">
        <v>2612</v>
      </c>
      <c r="L2095" s="629" t="s">
        <v>4937</v>
      </c>
      <c r="M2095" s="664" t="s">
        <v>1618</v>
      </c>
      <c r="N2095" s="670"/>
      <c r="O2095" s="629"/>
      <c r="P2095" s="629"/>
      <c r="Q2095" s="629"/>
      <c r="R2095" s="631"/>
      <c r="S2095" s="632" t="s">
        <v>1821</v>
      </c>
      <c r="T2095" s="633" t="s">
        <v>1821</v>
      </c>
      <c r="U2095" s="977" t="s">
        <v>1821</v>
      </c>
      <c r="V2095" s="634" t="s">
        <v>1821</v>
      </c>
    </row>
    <row r="2096" spans="2:22" outlineLevel="1">
      <c r="B2096" s="612" t="s">
        <v>1380</v>
      </c>
      <c r="C2096" s="612" t="s">
        <v>1429</v>
      </c>
      <c r="D2096" s="612" t="s">
        <v>2340</v>
      </c>
      <c r="E2096" s="612" t="s">
        <v>2605</v>
      </c>
      <c r="F2096" s="612" t="s">
        <v>2610</v>
      </c>
      <c r="G2096" s="612" t="s">
        <v>1621</v>
      </c>
      <c r="H2096" s="612"/>
      <c r="I2096" s="612"/>
      <c r="J2096" s="627" t="s">
        <v>1176</v>
      </c>
      <c r="K2096" s="628" t="s">
        <v>2613</v>
      </c>
      <c r="L2096" s="629" t="s">
        <v>4938</v>
      </c>
      <c r="M2096" s="630" t="s">
        <v>1284</v>
      </c>
      <c r="N2096" s="670"/>
      <c r="O2096" s="629"/>
      <c r="P2096" s="629"/>
      <c r="Q2096" s="629"/>
      <c r="R2096" s="631"/>
      <c r="S2096" s="632" t="s">
        <v>1821</v>
      </c>
      <c r="T2096" s="633" t="s">
        <v>1821</v>
      </c>
      <c r="U2096" s="977" t="s">
        <v>1821</v>
      </c>
      <c r="V2096" s="634" t="s">
        <v>1821</v>
      </c>
    </row>
    <row r="2097" spans="2:22" outlineLevel="1">
      <c r="B2097" s="612" t="s">
        <v>1380</v>
      </c>
      <c r="C2097" s="612" t="s">
        <v>1429</v>
      </c>
      <c r="D2097" s="612" t="s">
        <v>2340</v>
      </c>
      <c r="E2097" s="612" t="s">
        <v>2605</v>
      </c>
      <c r="F2097" s="612" t="s">
        <v>2610</v>
      </c>
      <c r="G2097" s="612" t="s">
        <v>1625</v>
      </c>
      <c r="H2097" s="612"/>
      <c r="I2097" s="612"/>
      <c r="J2097" s="627" t="s">
        <v>1176</v>
      </c>
      <c r="K2097" s="628" t="s">
        <v>2614</v>
      </c>
      <c r="L2097" s="629" t="s">
        <v>4939</v>
      </c>
      <c r="M2097" s="630"/>
      <c r="N2097" s="670"/>
      <c r="O2097" s="629"/>
      <c r="P2097" s="629"/>
      <c r="Q2097" s="629"/>
      <c r="R2097" s="631"/>
      <c r="S2097" s="632" t="s">
        <v>1821</v>
      </c>
      <c r="T2097" s="633" t="s">
        <v>1821</v>
      </c>
      <c r="U2097" s="977" t="s">
        <v>1821</v>
      </c>
      <c r="V2097" s="634" t="s">
        <v>1821</v>
      </c>
    </row>
    <row r="2098" spans="2:22" outlineLevel="1">
      <c r="B2098" s="612" t="s">
        <v>1380</v>
      </c>
      <c r="C2098" s="612" t="s">
        <v>1429</v>
      </c>
      <c r="D2098" s="612" t="s">
        <v>2340</v>
      </c>
      <c r="E2098" s="612" t="s">
        <v>2615</v>
      </c>
      <c r="F2098" s="612"/>
      <c r="G2098" s="612"/>
      <c r="H2098" s="612"/>
      <c r="I2098" s="612"/>
      <c r="J2098" s="627" t="s">
        <v>1195</v>
      </c>
      <c r="K2098" s="628" t="s">
        <v>2616</v>
      </c>
      <c r="L2098" s="629" t="s">
        <v>3416</v>
      </c>
      <c r="M2098" s="630" t="s">
        <v>1382</v>
      </c>
      <c r="N2098" s="1119" t="s">
        <v>3416</v>
      </c>
      <c r="O2098" s="629" t="s">
        <v>1176</v>
      </c>
      <c r="P2098" s="629" t="s">
        <v>41</v>
      </c>
      <c r="Q2098" s="629" t="s">
        <v>1382</v>
      </c>
      <c r="R2098" s="781" t="s">
        <v>8566</v>
      </c>
      <c r="S2098" s="632" t="s">
        <v>41</v>
      </c>
      <c r="T2098" s="633" t="s">
        <v>1195</v>
      </c>
      <c r="U2098" s="977" t="s">
        <v>1195</v>
      </c>
      <c r="V2098" s="634" t="s">
        <v>1821</v>
      </c>
    </row>
    <row r="2099" spans="2:22" outlineLevel="1">
      <c r="B2099" s="612" t="s">
        <v>1380</v>
      </c>
      <c r="C2099" s="612" t="s">
        <v>1429</v>
      </c>
      <c r="D2099" s="612" t="s">
        <v>2340</v>
      </c>
      <c r="E2099" s="612" t="s">
        <v>2615</v>
      </c>
      <c r="F2099" s="612" t="s">
        <v>1463</v>
      </c>
      <c r="G2099" s="612"/>
      <c r="H2099" s="612"/>
      <c r="I2099" s="612"/>
      <c r="J2099" s="627" t="s">
        <v>1191</v>
      </c>
      <c r="K2099" s="628" t="s">
        <v>2617</v>
      </c>
      <c r="L2099" s="629" t="s">
        <v>4245</v>
      </c>
      <c r="M2099" s="630"/>
      <c r="N2099" s="670" t="s">
        <v>5338</v>
      </c>
      <c r="O2099" s="629" t="s">
        <v>1176</v>
      </c>
      <c r="P2099" s="637" t="s">
        <v>2764</v>
      </c>
      <c r="Q2099" s="629" t="s">
        <v>179</v>
      </c>
      <c r="R2099" s="631" t="s">
        <v>5470</v>
      </c>
      <c r="S2099" s="632" t="s">
        <v>2617</v>
      </c>
      <c r="T2099" s="633" t="s">
        <v>1191</v>
      </c>
      <c r="U2099" s="977" t="s">
        <v>1821</v>
      </c>
      <c r="V2099" s="634" t="s">
        <v>4245</v>
      </c>
    </row>
    <row r="2100" spans="2:22" outlineLevel="1">
      <c r="B2100" s="612" t="s">
        <v>1380</v>
      </c>
      <c r="C2100" s="612" t="s">
        <v>1429</v>
      </c>
      <c r="D2100" s="612" t="s">
        <v>2340</v>
      </c>
      <c r="E2100" s="612" t="s">
        <v>2615</v>
      </c>
      <c r="F2100" s="612" t="s">
        <v>2618</v>
      </c>
      <c r="G2100" s="612"/>
      <c r="H2100" s="612"/>
      <c r="I2100" s="612"/>
      <c r="J2100" s="627" t="s">
        <v>1191</v>
      </c>
      <c r="K2100" s="628" t="s">
        <v>2619</v>
      </c>
      <c r="L2100" s="629" t="s">
        <v>4940</v>
      </c>
      <c r="M2100" s="630" t="s">
        <v>1382</v>
      </c>
      <c r="N2100" s="670" t="s">
        <v>4940</v>
      </c>
      <c r="O2100" s="629" t="s">
        <v>1176</v>
      </c>
      <c r="P2100" s="629" t="s">
        <v>41</v>
      </c>
      <c r="Q2100" s="629"/>
      <c r="R2100" s="781" t="s">
        <v>8567</v>
      </c>
      <c r="S2100" s="632" t="s">
        <v>41</v>
      </c>
      <c r="T2100" s="633" t="s">
        <v>1191</v>
      </c>
      <c r="U2100" s="977" t="s">
        <v>1191</v>
      </c>
      <c r="V2100" s="634" t="s">
        <v>1821</v>
      </c>
    </row>
    <row r="2101" spans="2:22" outlineLevel="1">
      <c r="B2101" s="612" t="s">
        <v>1380</v>
      </c>
      <c r="C2101" s="612" t="s">
        <v>1429</v>
      </c>
      <c r="D2101" s="612" t="s">
        <v>2340</v>
      </c>
      <c r="E2101" s="612" t="s">
        <v>2615</v>
      </c>
      <c r="F2101" s="612" t="s">
        <v>2618</v>
      </c>
      <c r="G2101" s="612" t="s">
        <v>1401</v>
      </c>
      <c r="H2101" s="612"/>
      <c r="I2101" s="612"/>
      <c r="J2101" s="627" t="s">
        <v>1176</v>
      </c>
      <c r="K2101" s="628" t="s">
        <v>1193</v>
      </c>
      <c r="L2101" s="629" t="s">
        <v>4941</v>
      </c>
      <c r="M2101" s="630"/>
      <c r="N2101" s="670" t="s">
        <v>3576</v>
      </c>
      <c r="O2101" s="629" t="s">
        <v>1176</v>
      </c>
      <c r="P2101" s="637" t="s">
        <v>2849</v>
      </c>
      <c r="Q2101" s="629" t="s">
        <v>5357</v>
      </c>
      <c r="R2101" s="631"/>
      <c r="S2101" s="632" t="s">
        <v>1193</v>
      </c>
      <c r="T2101" s="633" t="s">
        <v>1176</v>
      </c>
      <c r="U2101" s="977" t="s">
        <v>1176</v>
      </c>
      <c r="V2101" s="634" t="s">
        <v>3576</v>
      </c>
    </row>
    <row r="2102" spans="2:22" outlineLevel="1">
      <c r="B2102" s="612" t="s">
        <v>1380</v>
      </c>
      <c r="C2102" s="612" t="s">
        <v>1429</v>
      </c>
      <c r="D2102" s="612" t="s">
        <v>2340</v>
      </c>
      <c r="E2102" s="612" t="s">
        <v>2615</v>
      </c>
      <c r="F2102" s="612" t="s">
        <v>2618</v>
      </c>
      <c r="G2102" s="612" t="s">
        <v>1401</v>
      </c>
      <c r="H2102" s="639" t="s">
        <v>1402</v>
      </c>
      <c r="I2102" s="612"/>
      <c r="J2102" s="627" t="s">
        <v>1176</v>
      </c>
      <c r="K2102" s="628" t="s">
        <v>2620</v>
      </c>
      <c r="L2102" s="629" t="s">
        <v>4942</v>
      </c>
      <c r="M2102" s="630" t="s">
        <v>1404</v>
      </c>
      <c r="N2102" s="670" t="s">
        <v>6494</v>
      </c>
      <c r="O2102" s="629" t="s">
        <v>1176</v>
      </c>
      <c r="P2102" s="629" t="s">
        <v>41</v>
      </c>
      <c r="Q2102" s="640" t="s">
        <v>1405</v>
      </c>
      <c r="R2102" s="631"/>
      <c r="S2102" s="632" t="s">
        <v>6484</v>
      </c>
      <c r="T2102" s="633" t="s">
        <v>1176</v>
      </c>
      <c r="U2102" s="977" t="s">
        <v>1176</v>
      </c>
      <c r="V2102" s="634" t="s">
        <v>8045</v>
      </c>
    </row>
    <row r="2103" spans="2:22" outlineLevel="1">
      <c r="B2103" s="612" t="s">
        <v>1380</v>
      </c>
      <c r="C2103" s="612" t="s">
        <v>1429</v>
      </c>
      <c r="D2103" s="612" t="s">
        <v>2340</v>
      </c>
      <c r="E2103" s="612" t="s">
        <v>2615</v>
      </c>
      <c r="F2103" s="612" t="s">
        <v>2621</v>
      </c>
      <c r="G2103" s="612"/>
      <c r="H2103" s="612"/>
      <c r="I2103" s="612"/>
      <c r="J2103" s="627" t="s">
        <v>1191</v>
      </c>
      <c r="K2103" s="628" t="s">
        <v>2622</v>
      </c>
      <c r="L2103" s="629" t="s">
        <v>4246</v>
      </c>
      <c r="M2103" s="630"/>
      <c r="N2103" s="670"/>
      <c r="O2103" s="629"/>
      <c r="P2103" s="629"/>
      <c r="Q2103" s="629"/>
      <c r="R2103" s="631"/>
      <c r="S2103" s="632" t="s">
        <v>2622</v>
      </c>
      <c r="T2103" s="633" t="s">
        <v>1191</v>
      </c>
      <c r="U2103" s="977" t="s">
        <v>1821</v>
      </c>
      <c r="V2103" s="634" t="s">
        <v>4246</v>
      </c>
    </row>
    <row r="2104" spans="2:22" outlineLevel="1">
      <c r="B2104" s="612" t="s">
        <v>1380</v>
      </c>
      <c r="C2104" s="612" t="s">
        <v>1429</v>
      </c>
      <c r="D2104" s="612" t="s">
        <v>2340</v>
      </c>
      <c r="E2104" s="612" t="s">
        <v>2615</v>
      </c>
      <c r="F2104" s="612" t="s">
        <v>2623</v>
      </c>
      <c r="G2104" s="612"/>
      <c r="H2104" s="612"/>
      <c r="I2104" s="612"/>
      <c r="J2104" s="627" t="s">
        <v>1191</v>
      </c>
      <c r="K2104" s="628" t="s">
        <v>2624</v>
      </c>
      <c r="L2104" s="629" t="s">
        <v>4247</v>
      </c>
      <c r="M2104" s="630"/>
      <c r="N2104" s="670"/>
      <c r="O2104" s="629"/>
      <c r="P2104" s="629"/>
      <c r="Q2104" s="629"/>
      <c r="R2104" s="631"/>
      <c r="S2104" s="632" t="s">
        <v>1821</v>
      </c>
      <c r="T2104" s="633" t="s">
        <v>1821</v>
      </c>
      <c r="U2104" s="977" t="s">
        <v>1821</v>
      </c>
      <c r="V2104" s="634" t="s">
        <v>1821</v>
      </c>
    </row>
    <row r="2105" spans="2:22" outlineLevel="1">
      <c r="B2105" s="612" t="s">
        <v>1380</v>
      </c>
      <c r="C2105" s="612" t="s">
        <v>1429</v>
      </c>
      <c r="D2105" s="612" t="s">
        <v>2340</v>
      </c>
      <c r="E2105" s="612" t="s">
        <v>2615</v>
      </c>
      <c r="F2105" s="612" t="s">
        <v>2625</v>
      </c>
      <c r="G2105" s="612"/>
      <c r="H2105" s="612"/>
      <c r="I2105" s="612"/>
      <c r="J2105" s="627" t="s">
        <v>1191</v>
      </c>
      <c r="K2105" s="628" t="s">
        <v>2626</v>
      </c>
      <c r="L2105" s="629" t="s">
        <v>4248</v>
      </c>
      <c r="M2105" s="630" t="s">
        <v>1382</v>
      </c>
      <c r="N2105" s="670"/>
      <c r="O2105" s="629"/>
      <c r="P2105" s="629"/>
      <c r="Q2105" s="629"/>
      <c r="R2105" s="631"/>
      <c r="S2105" s="632" t="s">
        <v>1821</v>
      </c>
      <c r="T2105" s="633" t="s">
        <v>1821</v>
      </c>
      <c r="U2105" s="977" t="s">
        <v>1821</v>
      </c>
      <c r="V2105" s="634" t="s">
        <v>1821</v>
      </c>
    </row>
    <row r="2106" spans="2:22" outlineLevel="1">
      <c r="B2106" s="612" t="s">
        <v>1380</v>
      </c>
      <c r="C2106" s="612" t="s">
        <v>1429</v>
      </c>
      <c r="D2106" s="612" t="s">
        <v>2340</v>
      </c>
      <c r="E2106" s="612" t="s">
        <v>2615</v>
      </c>
      <c r="F2106" s="612" t="s">
        <v>2625</v>
      </c>
      <c r="G2106" s="612" t="s">
        <v>2627</v>
      </c>
      <c r="H2106" s="612"/>
      <c r="I2106" s="612"/>
      <c r="J2106" s="627" t="s">
        <v>1191</v>
      </c>
      <c r="K2106" s="628" t="s">
        <v>2628</v>
      </c>
      <c r="L2106" s="629" t="s">
        <v>4943</v>
      </c>
      <c r="M2106" s="630" t="s">
        <v>1382</v>
      </c>
      <c r="N2106" s="670"/>
      <c r="O2106" s="629"/>
      <c r="P2106" s="629"/>
      <c r="Q2106" s="629"/>
      <c r="R2106" s="631"/>
      <c r="S2106" s="632" t="s">
        <v>1821</v>
      </c>
      <c r="T2106" s="633" t="s">
        <v>1821</v>
      </c>
      <c r="U2106" s="977" t="s">
        <v>1821</v>
      </c>
      <c r="V2106" s="634" t="s">
        <v>1821</v>
      </c>
    </row>
    <row r="2107" spans="2:22" outlineLevel="1">
      <c r="B2107" s="612" t="s">
        <v>1380</v>
      </c>
      <c r="C2107" s="612" t="s">
        <v>1429</v>
      </c>
      <c r="D2107" s="612" t="s">
        <v>2340</v>
      </c>
      <c r="E2107" s="612" t="s">
        <v>2615</v>
      </c>
      <c r="F2107" s="612" t="s">
        <v>2625</v>
      </c>
      <c r="G2107" s="612" t="s">
        <v>2627</v>
      </c>
      <c r="H2107" s="612" t="s">
        <v>1401</v>
      </c>
      <c r="I2107" s="612"/>
      <c r="J2107" s="627" t="s">
        <v>1176</v>
      </c>
      <c r="K2107" s="628" t="s">
        <v>2629</v>
      </c>
      <c r="L2107" s="629" t="s">
        <v>4249</v>
      </c>
      <c r="M2107" s="630"/>
      <c r="N2107" s="670"/>
      <c r="O2107" s="629"/>
      <c r="P2107" s="629"/>
      <c r="Q2107" s="629"/>
      <c r="R2107" s="631"/>
      <c r="S2107" s="632" t="s">
        <v>1821</v>
      </c>
      <c r="T2107" s="633" t="s">
        <v>1821</v>
      </c>
      <c r="U2107" s="977" t="s">
        <v>1821</v>
      </c>
      <c r="V2107" s="634" t="s">
        <v>1821</v>
      </c>
    </row>
    <row r="2108" spans="2:22" outlineLevel="1">
      <c r="B2108" s="612" t="s">
        <v>1380</v>
      </c>
      <c r="C2108" s="612" t="s">
        <v>1429</v>
      </c>
      <c r="D2108" s="612" t="s">
        <v>2340</v>
      </c>
      <c r="E2108" s="612" t="s">
        <v>2615</v>
      </c>
      <c r="F2108" s="612" t="s">
        <v>2625</v>
      </c>
      <c r="G2108" s="612" t="s">
        <v>2627</v>
      </c>
      <c r="H2108" s="612" t="s">
        <v>1401</v>
      </c>
      <c r="I2108" s="639" t="s">
        <v>1402</v>
      </c>
      <c r="J2108" s="627" t="s">
        <v>1176</v>
      </c>
      <c r="K2108" s="628" t="s">
        <v>2630</v>
      </c>
      <c r="L2108" s="629" t="s">
        <v>4944</v>
      </c>
      <c r="M2108" s="630" t="s">
        <v>1404</v>
      </c>
      <c r="N2108" s="670"/>
      <c r="O2108" s="629"/>
      <c r="P2108" s="629"/>
      <c r="Q2108" s="629"/>
      <c r="R2108" s="631"/>
      <c r="S2108" s="632" t="s">
        <v>1821</v>
      </c>
      <c r="T2108" s="633" t="s">
        <v>1821</v>
      </c>
      <c r="U2108" s="977" t="s">
        <v>1821</v>
      </c>
      <c r="V2108" s="634" t="s">
        <v>1821</v>
      </c>
    </row>
    <row r="2109" spans="2:22" outlineLevel="1">
      <c r="B2109" s="612" t="s">
        <v>1380</v>
      </c>
      <c r="C2109" s="612" t="s">
        <v>1429</v>
      </c>
      <c r="D2109" s="612" t="s">
        <v>2340</v>
      </c>
      <c r="E2109" s="612" t="s">
        <v>2615</v>
      </c>
      <c r="F2109" s="612" t="s">
        <v>2625</v>
      </c>
      <c r="G2109" s="612" t="s">
        <v>2631</v>
      </c>
      <c r="H2109" s="612"/>
      <c r="I2109" s="612"/>
      <c r="J2109" s="627" t="s">
        <v>1191</v>
      </c>
      <c r="K2109" s="628" t="s">
        <v>2632</v>
      </c>
      <c r="L2109" s="629" t="s">
        <v>4325</v>
      </c>
      <c r="M2109" s="630"/>
      <c r="N2109" s="670"/>
      <c r="O2109" s="629"/>
      <c r="P2109" s="629"/>
      <c r="Q2109" s="629"/>
      <c r="R2109" s="631"/>
      <c r="S2109" s="632" t="s">
        <v>1821</v>
      </c>
      <c r="T2109" s="633" t="s">
        <v>1821</v>
      </c>
      <c r="U2109" s="977" t="s">
        <v>1821</v>
      </c>
      <c r="V2109" s="634" t="s">
        <v>1821</v>
      </c>
    </row>
    <row r="2110" spans="2:22" outlineLevel="1">
      <c r="B2110" s="612" t="s">
        <v>1380</v>
      </c>
      <c r="C2110" s="612" t="s">
        <v>1429</v>
      </c>
      <c r="D2110" s="612" t="s">
        <v>2340</v>
      </c>
      <c r="E2110" s="612" t="s">
        <v>2615</v>
      </c>
      <c r="F2110" s="612" t="s">
        <v>2625</v>
      </c>
      <c r="G2110" s="612" t="s">
        <v>2631</v>
      </c>
      <c r="H2110" s="639" t="s">
        <v>1479</v>
      </c>
      <c r="I2110" s="612"/>
      <c r="J2110" s="627" t="s">
        <v>1191</v>
      </c>
      <c r="K2110" s="628" t="s">
        <v>2633</v>
      </c>
      <c r="L2110" s="629" t="s">
        <v>5157</v>
      </c>
      <c r="M2110" s="630" t="s">
        <v>1481</v>
      </c>
      <c r="N2110" s="670"/>
      <c r="O2110" s="629"/>
      <c r="P2110" s="629"/>
      <c r="Q2110" s="629"/>
      <c r="R2110" s="631"/>
      <c r="S2110" s="632" t="s">
        <v>1821</v>
      </c>
      <c r="T2110" s="633" t="s">
        <v>1821</v>
      </c>
      <c r="U2110" s="977" t="s">
        <v>1821</v>
      </c>
      <c r="V2110" s="634" t="s">
        <v>1821</v>
      </c>
    </row>
    <row r="2111" spans="2:22" outlineLevel="1">
      <c r="B2111" s="612" t="s">
        <v>1380</v>
      </c>
      <c r="C2111" s="612" t="s">
        <v>1429</v>
      </c>
      <c r="D2111" s="612" t="s">
        <v>2340</v>
      </c>
      <c r="E2111" s="612" t="s">
        <v>2615</v>
      </c>
      <c r="F2111" s="612" t="s">
        <v>2625</v>
      </c>
      <c r="G2111" s="612" t="s">
        <v>1594</v>
      </c>
      <c r="H2111" s="612"/>
      <c r="I2111" s="612"/>
      <c r="J2111" s="627" t="s">
        <v>1191</v>
      </c>
      <c r="K2111" s="628" t="s">
        <v>2634</v>
      </c>
      <c r="L2111" s="629" t="s">
        <v>4250</v>
      </c>
      <c r="M2111" s="630"/>
      <c r="N2111" s="670"/>
      <c r="O2111" s="629"/>
      <c r="P2111" s="629"/>
      <c r="Q2111" s="629"/>
      <c r="R2111" s="631"/>
      <c r="S2111" s="632" t="s">
        <v>1821</v>
      </c>
      <c r="T2111" s="633" t="s">
        <v>1821</v>
      </c>
      <c r="U2111" s="977" t="s">
        <v>1821</v>
      </c>
      <c r="V2111" s="634" t="s">
        <v>1821</v>
      </c>
    </row>
    <row r="2112" spans="2:22" outlineLevel="1">
      <c r="B2112" s="612" t="s">
        <v>1380</v>
      </c>
      <c r="C2112" s="612" t="s">
        <v>1429</v>
      </c>
      <c r="D2112" s="612" t="s">
        <v>2340</v>
      </c>
      <c r="E2112" s="612" t="s">
        <v>2615</v>
      </c>
      <c r="F2112" s="612" t="s">
        <v>2625</v>
      </c>
      <c r="G2112" s="612" t="s">
        <v>1592</v>
      </c>
      <c r="H2112" s="612"/>
      <c r="I2112" s="612"/>
      <c r="J2112" s="627" t="s">
        <v>1191</v>
      </c>
      <c r="K2112" s="628" t="s">
        <v>2635</v>
      </c>
      <c r="L2112" s="629" t="s">
        <v>4251</v>
      </c>
      <c r="M2112" s="630"/>
      <c r="N2112" s="670"/>
      <c r="O2112" s="629"/>
      <c r="P2112" s="629"/>
      <c r="Q2112" s="629"/>
      <c r="R2112" s="631"/>
      <c r="S2112" s="632" t="s">
        <v>1821</v>
      </c>
      <c r="T2112" s="633" t="s">
        <v>1821</v>
      </c>
      <c r="U2112" s="977" t="s">
        <v>1821</v>
      </c>
      <c r="V2112" s="634" t="s">
        <v>1821</v>
      </c>
    </row>
    <row r="2113" spans="2:22" outlineLevel="1">
      <c r="B2113" s="612" t="s">
        <v>1380</v>
      </c>
      <c r="C2113" s="612" t="s">
        <v>1429</v>
      </c>
      <c r="D2113" s="612" t="s">
        <v>2340</v>
      </c>
      <c r="E2113" s="612" t="s">
        <v>2615</v>
      </c>
      <c r="F2113" s="612" t="s">
        <v>2625</v>
      </c>
      <c r="G2113" s="612" t="s">
        <v>2636</v>
      </c>
      <c r="H2113" s="612"/>
      <c r="I2113" s="612"/>
      <c r="J2113" s="627" t="s">
        <v>1191</v>
      </c>
      <c r="K2113" s="628" t="s">
        <v>2637</v>
      </c>
      <c r="L2113" s="629" t="s">
        <v>4252</v>
      </c>
      <c r="M2113" s="630"/>
      <c r="N2113" s="670"/>
      <c r="O2113" s="629"/>
      <c r="P2113" s="629"/>
      <c r="Q2113" s="629"/>
      <c r="R2113" s="631"/>
      <c r="S2113" s="632" t="s">
        <v>1821</v>
      </c>
      <c r="T2113" s="633" t="s">
        <v>1821</v>
      </c>
      <c r="U2113" s="977" t="s">
        <v>1821</v>
      </c>
      <c r="V2113" s="634" t="s">
        <v>1821</v>
      </c>
    </row>
    <row r="2114" spans="2:22" outlineLevel="1">
      <c r="B2114" s="612" t="s">
        <v>1380</v>
      </c>
      <c r="C2114" s="612" t="s">
        <v>1429</v>
      </c>
      <c r="D2114" s="612" t="s">
        <v>2340</v>
      </c>
      <c r="E2114" s="612" t="s">
        <v>2615</v>
      </c>
      <c r="F2114" s="612" t="s">
        <v>2638</v>
      </c>
      <c r="G2114" s="612"/>
      <c r="H2114" s="612"/>
      <c r="I2114" s="612"/>
      <c r="J2114" s="627" t="s">
        <v>1191</v>
      </c>
      <c r="K2114" s="628" t="s">
        <v>2639</v>
      </c>
      <c r="L2114" s="629" t="s">
        <v>4253</v>
      </c>
      <c r="M2114" s="630" t="s">
        <v>1382</v>
      </c>
      <c r="N2114" s="670"/>
      <c r="O2114" s="629"/>
      <c r="P2114" s="629"/>
      <c r="Q2114" s="629"/>
      <c r="R2114" s="631"/>
      <c r="S2114" s="632" t="s">
        <v>1821</v>
      </c>
      <c r="T2114" s="633" t="s">
        <v>1821</v>
      </c>
      <c r="U2114" s="977" t="s">
        <v>1821</v>
      </c>
      <c r="V2114" s="634" t="s">
        <v>1821</v>
      </c>
    </row>
    <row r="2115" spans="2:22" outlineLevel="1">
      <c r="B2115" s="612" t="s">
        <v>1380</v>
      </c>
      <c r="C2115" s="612" t="s">
        <v>1429</v>
      </c>
      <c r="D2115" s="612" t="s">
        <v>2340</v>
      </c>
      <c r="E2115" s="612" t="s">
        <v>2615</v>
      </c>
      <c r="F2115" s="612" t="s">
        <v>2638</v>
      </c>
      <c r="G2115" s="612" t="s">
        <v>2627</v>
      </c>
      <c r="H2115" s="612"/>
      <c r="I2115" s="612"/>
      <c r="J2115" s="627" t="s">
        <v>1191</v>
      </c>
      <c r="K2115" s="628" t="s">
        <v>2640</v>
      </c>
      <c r="L2115" s="629" t="s">
        <v>4943</v>
      </c>
      <c r="M2115" s="630" t="s">
        <v>1382</v>
      </c>
      <c r="N2115" s="670"/>
      <c r="O2115" s="629"/>
      <c r="P2115" s="629"/>
      <c r="Q2115" s="629"/>
      <c r="R2115" s="631"/>
      <c r="S2115" s="632" t="s">
        <v>1821</v>
      </c>
      <c r="T2115" s="633" t="s">
        <v>1821</v>
      </c>
      <c r="U2115" s="977" t="s">
        <v>1821</v>
      </c>
      <c r="V2115" s="634" t="s">
        <v>1821</v>
      </c>
    </row>
    <row r="2116" spans="2:22" outlineLevel="1">
      <c r="B2116" s="612" t="s">
        <v>1380</v>
      </c>
      <c r="C2116" s="612" t="s">
        <v>1429</v>
      </c>
      <c r="D2116" s="612" t="s">
        <v>2340</v>
      </c>
      <c r="E2116" s="612" t="s">
        <v>2615</v>
      </c>
      <c r="F2116" s="612" t="s">
        <v>2638</v>
      </c>
      <c r="G2116" s="612" t="s">
        <v>2627</v>
      </c>
      <c r="H2116" s="612" t="s">
        <v>1401</v>
      </c>
      <c r="I2116" s="612"/>
      <c r="J2116" s="627" t="s">
        <v>1176</v>
      </c>
      <c r="K2116" s="628" t="s">
        <v>2641</v>
      </c>
      <c r="L2116" s="629" t="s">
        <v>4249</v>
      </c>
      <c r="M2116" s="630"/>
      <c r="N2116" s="670"/>
      <c r="O2116" s="629"/>
      <c r="P2116" s="629"/>
      <c r="Q2116" s="629"/>
      <c r="R2116" s="631"/>
      <c r="S2116" s="632" t="s">
        <v>1821</v>
      </c>
      <c r="T2116" s="633" t="s">
        <v>1821</v>
      </c>
      <c r="U2116" s="977" t="s">
        <v>1821</v>
      </c>
      <c r="V2116" s="634" t="s">
        <v>1821</v>
      </c>
    </row>
    <row r="2117" spans="2:22" outlineLevel="1">
      <c r="B2117" s="612" t="s">
        <v>1380</v>
      </c>
      <c r="C2117" s="612" t="s">
        <v>1429</v>
      </c>
      <c r="D2117" s="612" t="s">
        <v>2340</v>
      </c>
      <c r="E2117" s="612" t="s">
        <v>2615</v>
      </c>
      <c r="F2117" s="612" t="s">
        <v>2638</v>
      </c>
      <c r="G2117" s="612" t="s">
        <v>2627</v>
      </c>
      <c r="H2117" s="612" t="s">
        <v>1401</v>
      </c>
      <c r="I2117" s="639" t="s">
        <v>1402</v>
      </c>
      <c r="J2117" s="627" t="s">
        <v>1176</v>
      </c>
      <c r="K2117" s="628" t="s">
        <v>2642</v>
      </c>
      <c r="L2117" s="629" t="s">
        <v>4944</v>
      </c>
      <c r="M2117" s="630" t="s">
        <v>1404</v>
      </c>
      <c r="N2117" s="670"/>
      <c r="O2117" s="629"/>
      <c r="P2117" s="629"/>
      <c r="Q2117" s="629"/>
      <c r="R2117" s="631"/>
      <c r="S2117" s="632" t="s">
        <v>1821</v>
      </c>
      <c r="T2117" s="633" t="s">
        <v>1821</v>
      </c>
      <c r="U2117" s="977" t="s">
        <v>1821</v>
      </c>
      <c r="V2117" s="634" t="s">
        <v>1821</v>
      </c>
    </row>
    <row r="2118" spans="2:22" outlineLevel="1">
      <c r="B2118" s="612" t="s">
        <v>1380</v>
      </c>
      <c r="C2118" s="612" t="s">
        <v>1429</v>
      </c>
      <c r="D2118" s="612" t="s">
        <v>2340</v>
      </c>
      <c r="E2118" s="612" t="s">
        <v>2615</v>
      </c>
      <c r="F2118" s="612" t="s">
        <v>2638</v>
      </c>
      <c r="G2118" s="612" t="s">
        <v>2631</v>
      </c>
      <c r="H2118" s="612"/>
      <c r="I2118" s="612"/>
      <c r="J2118" s="627" t="s">
        <v>1191</v>
      </c>
      <c r="K2118" s="628" t="s">
        <v>2643</v>
      </c>
      <c r="L2118" s="629" t="s">
        <v>4325</v>
      </c>
      <c r="M2118" s="630"/>
      <c r="N2118" s="670"/>
      <c r="O2118" s="629"/>
      <c r="P2118" s="629"/>
      <c r="Q2118" s="629"/>
      <c r="R2118" s="631"/>
      <c r="S2118" s="632" t="s">
        <v>1821</v>
      </c>
      <c r="T2118" s="633" t="s">
        <v>1821</v>
      </c>
      <c r="U2118" s="977" t="s">
        <v>1821</v>
      </c>
      <c r="V2118" s="634" t="s">
        <v>1821</v>
      </c>
    </row>
    <row r="2119" spans="2:22" outlineLevel="1">
      <c r="B2119" s="612" t="s">
        <v>1380</v>
      </c>
      <c r="C2119" s="612" t="s">
        <v>1429</v>
      </c>
      <c r="D2119" s="612" t="s">
        <v>2340</v>
      </c>
      <c r="E2119" s="612" t="s">
        <v>2615</v>
      </c>
      <c r="F2119" s="612" t="s">
        <v>2638</v>
      </c>
      <c r="G2119" s="612" t="s">
        <v>2631</v>
      </c>
      <c r="H2119" s="639" t="s">
        <v>1479</v>
      </c>
      <c r="I2119" s="612"/>
      <c r="J2119" s="627" t="s">
        <v>1191</v>
      </c>
      <c r="K2119" s="628" t="s">
        <v>2644</v>
      </c>
      <c r="L2119" s="629" t="s">
        <v>5157</v>
      </c>
      <c r="M2119" s="630" t="s">
        <v>1481</v>
      </c>
      <c r="N2119" s="670"/>
      <c r="O2119" s="629"/>
      <c r="P2119" s="629"/>
      <c r="Q2119" s="629"/>
      <c r="R2119" s="631"/>
      <c r="S2119" s="632" t="s">
        <v>1821</v>
      </c>
      <c r="T2119" s="633" t="s">
        <v>1821</v>
      </c>
      <c r="U2119" s="977" t="s">
        <v>1821</v>
      </c>
      <c r="V2119" s="634" t="s">
        <v>1821</v>
      </c>
    </row>
    <row r="2120" spans="2:22" outlineLevel="1">
      <c r="B2120" s="612" t="s">
        <v>1380</v>
      </c>
      <c r="C2120" s="612" t="s">
        <v>1429</v>
      </c>
      <c r="D2120" s="612" t="s">
        <v>2340</v>
      </c>
      <c r="E2120" s="612" t="s">
        <v>2615</v>
      </c>
      <c r="F2120" s="612" t="s">
        <v>2638</v>
      </c>
      <c r="G2120" s="612" t="s">
        <v>1594</v>
      </c>
      <c r="H2120" s="612"/>
      <c r="I2120" s="612"/>
      <c r="J2120" s="627" t="s">
        <v>1191</v>
      </c>
      <c r="K2120" s="628" t="s">
        <v>2645</v>
      </c>
      <c r="L2120" s="629" t="s">
        <v>4254</v>
      </c>
      <c r="M2120" s="630"/>
      <c r="N2120" s="670"/>
      <c r="O2120" s="629"/>
      <c r="P2120" s="629"/>
      <c r="Q2120" s="629"/>
      <c r="R2120" s="631"/>
      <c r="S2120" s="632" t="s">
        <v>1821</v>
      </c>
      <c r="T2120" s="633" t="s">
        <v>1821</v>
      </c>
      <c r="U2120" s="977" t="s">
        <v>1821</v>
      </c>
      <c r="V2120" s="634" t="s">
        <v>1821</v>
      </c>
    </row>
    <row r="2121" spans="2:22" outlineLevel="1">
      <c r="B2121" s="612" t="s">
        <v>1380</v>
      </c>
      <c r="C2121" s="612" t="s">
        <v>1429</v>
      </c>
      <c r="D2121" s="612" t="s">
        <v>2340</v>
      </c>
      <c r="E2121" s="612" t="s">
        <v>2615</v>
      </c>
      <c r="F2121" s="612" t="s">
        <v>2638</v>
      </c>
      <c r="G2121" s="612" t="s">
        <v>1592</v>
      </c>
      <c r="H2121" s="612"/>
      <c r="I2121" s="612"/>
      <c r="J2121" s="627" t="s">
        <v>1191</v>
      </c>
      <c r="K2121" s="628" t="s">
        <v>2646</v>
      </c>
      <c r="L2121" s="629" t="s">
        <v>4255</v>
      </c>
      <c r="M2121" s="630"/>
      <c r="N2121" s="670"/>
      <c r="O2121" s="629"/>
      <c r="P2121" s="629"/>
      <c r="Q2121" s="629"/>
      <c r="R2121" s="631"/>
      <c r="S2121" s="632" t="s">
        <v>1821</v>
      </c>
      <c r="T2121" s="633" t="s">
        <v>1821</v>
      </c>
      <c r="U2121" s="977" t="s">
        <v>1821</v>
      </c>
      <c r="V2121" s="634" t="s">
        <v>1821</v>
      </c>
    </row>
    <row r="2122" spans="2:22" outlineLevel="1">
      <c r="B2122" s="612" t="s">
        <v>1380</v>
      </c>
      <c r="C2122" s="612" t="s">
        <v>1429</v>
      </c>
      <c r="D2122" s="612" t="s">
        <v>2340</v>
      </c>
      <c r="E2122" s="612" t="s">
        <v>2615</v>
      </c>
      <c r="F2122" s="612" t="s">
        <v>2638</v>
      </c>
      <c r="G2122" s="612" t="s">
        <v>2647</v>
      </c>
      <c r="H2122" s="612"/>
      <c r="I2122" s="612"/>
      <c r="J2122" s="627" t="s">
        <v>1191</v>
      </c>
      <c r="K2122" s="628" t="s">
        <v>2648</v>
      </c>
      <c r="L2122" s="629" t="s">
        <v>4256</v>
      </c>
      <c r="M2122" s="630"/>
      <c r="N2122" s="670"/>
      <c r="O2122" s="629"/>
      <c r="P2122" s="629"/>
      <c r="Q2122" s="629"/>
      <c r="R2122" s="631"/>
      <c r="S2122" s="632" t="s">
        <v>1821</v>
      </c>
      <c r="T2122" s="633" t="s">
        <v>1821</v>
      </c>
      <c r="U2122" s="977" t="s">
        <v>1821</v>
      </c>
      <c r="V2122" s="634" t="s">
        <v>1821</v>
      </c>
    </row>
    <row r="2123" spans="2:22" outlineLevel="1">
      <c r="B2123" s="612" t="s">
        <v>1380</v>
      </c>
      <c r="C2123" s="612" t="s">
        <v>1429</v>
      </c>
      <c r="D2123" s="612" t="s">
        <v>2340</v>
      </c>
      <c r="E2123" s="612" t="s">
        <v>2615</v>
      </c>
      <c r="F2123" s="612" t="s">
        <v>2437</v>
      </c>
      <c r="G2123" s="612"/>
      <c r="H2123" s="612"/>
      <c r="I2123" s="612"/>
      <c r="J2123" s="627" t="s">
        <v>1191</v>
      </c>
      <c r="K2123" s="628" t="s">
        <v>2649</v>
      </c>
      <c r="L2123" s="629" t="s">
        <v>4945</v>
      </c>
      <c r="M2123" s="630" t="s">
        <v>1382</v>
      </c>
      <c r="N2123" s="670"/>
      <c r="O2123" s="629"/>
      <c r="P2123" s="629"/>
      <c r="Q2123" s="629"/>
      <c r="R2123" s="631"/>
      <c r="S2123" s="632" t="s">
        <v>1821</v>
      </c>
      <c r="T2123" s="633" t="s">
        <v>1821</v>
      </c>
      <c r="U2123" s="977" t="s">
        <v>1821</v>
      </c>
      <c r="V2123" s="634" t="s">
        <v>1821</v>
      </c>
    </row>
    <row r="2124" spans="2:22" outlineLevel="1">
      <c r="B2124" s="612" t="s">
        <v>1380</v>
      </c>
      <c r="C2124" s="612" t="s">
        <v>1429</v>
      </c>
      <c r="D2124" s="612" t="s">
        <v>2340</v>
      </c>
      <c r="E2124" s="612" t="s">
        <v>2615</v>
      </c>
      <c r="F2124" s="612" t="s">
        <v>2437</v>
      </c>
      <c r="G2124" s="612" t="s">
        <v>1390</v>
      </c>
      <c r="H2124" s="612"/>
      <c r="I2124" s="612"/>
      <c r="J2124" s="627" t="s">
        <v>1191</v>
      </c>
      <c r="K2124" s="628" t="s">
        <v>2650</v>
      </c>
      <c r="L2124" s="629" t="s">
        <v>4946</v>
      </c>
      <c r="M2124" s="630"/>
      <c r="N2124" s="670"/>
      <c r="O2124" s="629"/>
      <c r="P2124" s="629"/>
      <c r="Q2124" s="629"/>
      <c r="R2124" s="631"/>
      <c r="S2124" s="632" t="s">
        <v>1821</v>
      </c>
      <c r="T2124" s="633" t="s">
        <v>1821</v>
      </c>
      <c r="U2124" s="977" t="s">
        <v>1821</v>
      </c>
      <c r="V2124" s="634" t="s">
        <v>1821</v>
      </c>
    </row>
    <row r="2125" spans="2:22" outlineLevel="1">
      <c r="B2125" s="612" t="s">
        <v>1380</v>
      </c>
      <c r="C2125" s="612" t="s">
        <v>1429</v>
      </c>
      <c r="D2125" s="612" t="s">
        <v>2340</v>
      </c>
      <c r="E2125" s="612" t="s">
        <v>2615</v>
      </c>
      <c r="F2125" s="612" t="s">
        <v>2437</v>
      </c>
      <c r="G2125" s="612" t="s">
        <v>1450</v>
      </c>
      <c r="H2125" s="612"/>
      <c r="I2125" s="612"/>
      <c r="J2125" s="627" t="s">
        <v>1195</v>
      </c>
      <c r="K2125" s="628" t="s">
        <v>2651</v>
      </c>
      <c r="L2125" s="629" t="s">
        <v>4948</v>
      </c>
      <c r="M2125" s="630"/>
      <c r="N2125" s="670"/>
      <c r="O2125" s="629"/>
      <c r="P2125" s="629"/>
      <c r="Q2125" s="629"/>
      <c r="R2125" s="631"/>
      <c r="S2125" s="632" t="s">
        <v>1821</v>
      </c>
      <c r="T2125" s="633" t="s">
        <v>1821</v>
      </c>
      <c r="U2125" s="977" t="s">
        <v>1821</v>
      </c>
      <c r="V2125" s="634" t="s">
        <v>1821</v>
      </c>
    </row>
    <row r="2126" spans="2:22" outlineLevel="1">
      <c r="B2126" s="612" t="s">
        <v>1380</v>
      </c>
      <c r="C2126" s="612" t="s">
        <v>1429</v>
      </c>
      <c r="D2126" s="612" t="s">
        <v>2340</v>
      </c>
      <c r="E2126" s="612" t="s">
        <v>2615</v>
      </c>
      <c r="F2126" s="612" t="s">
        <v>2437</v>
      </c>
      <c r="G2126" s="612" t="s">
        <v>1450</v>
      </c>
      <c r="H2126" s="639" t="s">
        <v>1452</v>
      </c>
      <c r="I2126" s="612"/>
      <c r="J2126" s="627" t="s">
        <v>1176</v>
      </c>
      <c r="K2126" s="628" t="s">
        <v>2652</v>
      </c>
      <c r="L2126" s="629" t="s">
        <v>4947</v>
      </c>
      <c r="M2126" s="630" t="s">
        <v>1454</v>
      </c>
      <c r="N2126" s="670"/>
      <c r="O2126" s="629"/>
      <c r="P2126" s="629"/>
      <c r="Q2126" s="629"/>
      <c r="R2126" s="631"/>
      <c r="S2126" s="632" t="s">
        <v>1821</v>
      </c>
      <c r="T2126" s="633" t="s">
        <v>1821</v>
      </c>
      <c r="U2126" s="977" t="s">
        <v>1821</v>
      </c>
      <c r="V2126" s="634" t="s">
        <v>1821</v>
      </c>
    </row>
    <row r="2127" spans="2:22" outlineLevel="1">
      <c r="B2127" s="612" t="s">
        <v>1380</v>
      </c>
      <c r="C2127" s="612" t="s">
        <v>1429</v>
      </c>
      <c r="D2127" s="612" t="s">
        <v>2340</v>
      </c>
      <c r="E2127" s="612" t="s">
        <v>2615</v>
      </c>
      <c r="F2127" s="612" t="s">
        <v>2437</v>
      </c>
      <c r="G2127" s="612" t="s">
        <v>1396</v>
      </c>
      <c r="H2127" s="612"/>
      <c r="I2127" s="612"/>
      <c r="J2127" s="627" t="s">
        <v>1176</v>
      </c>
      <c r="K2127" s="628" t="s">
        <v>2653</v>
      </c>
      <c r="L2127" s="629" t="s">
        <v>4949</v>
      </c>
      <c r="M2127" s="630"/>
      <c r="N2127" s="670"/>
      <c r="O2127" s="629"/>
      <c r="P2127" s="629"/>
      <c r="Q2127" s="629"/>
      <c r="R2127" s="631"/>
      <c r="S2127" s="632" t="s">
        <v>1821</v>
      </c>
      <c r="T2127" s="633" t="s">
        <v>1821</v>
      </c>
      <c r="U2127" s="977" t="s">
        <v>1821</v>
      </c>
      <c r="V2127" s="634" t="s">
        <v>1821</v>
      </c>
    </row>
    <row r="2128" spans="2:22" outlineLevel="1">
      <c r="B2128" s="612" t="s">
        <v>1380</v>
      </c>
      <c r="C2128" s="612" t="s">
        <v>1429</v>
      </c>
      <c r="D2128" s="612" t="s">
        <v>2340</v>
      </c>
      <c r="E2128" s="612" t="s">
        <v>2615</v>
      </c>
      <c r="F2128" s="612" t="s">
        <v>2437</v>
      </c>
      <c r="G2128" s="612" t="s">
        <v>1650</v>
      </c>
      <c r="H2128" s="612"/>
      <c r="I2128" s="612"/>
      <c r="J2128" s="627" t="s">
        <v>1191</v>
      </c>
      <c r="K2128" s="628" t="s">
        <v>2654</v>
      </c>
      <c r="L2128" s="629" t="s">
        <v>4950</v>
      </c>
      <c r="M2128" s="630" t="s">
        <v>1652</v>
      </c>
      <c r="N2128" s="670"/>
      <c r="O2128" s="629"/>
      <c r="P2128" s="629"/>
      <c r="Q2128" s="629"/>
      <c r="R2128" s="631"/>
      <c r="S2128" s="632" t="s">
        <v>1821</v>
      </c>
      <c r="T2128" s="633" t="s">
        <v>1821</v>
      </c>
      <c r="U2128" s="977" t="s">
        <v>1821</v>
      </c>
      <c r="V2128" s="634" t="s">
        <v>1821</v>
      </c>
    </row>
    <row r="2129" spans="2:22" outlineLevel="1">
      <c r="B2129" s="612" t="s">
        <v>1380</v>
      </c>
      <c r="C2129" s="612" t="s">
        <v>1429</v>
      </c>
      <c r="D2129" s="612" t="s">
        <v>2340</v>
      </c>
      <c r="E2129" s="612" t="s">
        <v>2615</v>
      </c>
      <c r="F2129" s="612" t="s">
        <v>2437</v>
      </c>
      <c r="G2129" s="612" t="s">
        <v>1653</v>
      </c>
      <c r="H2129" s="612"/>
      <c r="I2129" s="612"/>
      <c r="J2129" s="627" t="s">
        <v>1191</v>
      </c>
      <c r="K2129" s="628" t="s">
        <v>2655</v>
      </c>
      <c r="L2129" s="629" t="s">
        <v>4951</v>
      </c>
      <c r="M2129" s="630" t="s">
        <v>1382</v>
      </c>
      <c r="N2129" s="670"/>
      <c r="O2129" s="629"/>
      <c r="P2129" s="629"/>
      <c r="Q2129" s="629"/>
      <c r="R2129" s="631"/>
      <c r="S2129" s="632" t="s">
        <v>1821</v>
      </c>
      <c r="T2129" s="633" t="s">
        <v>1821</v>
      </c>
      <c r="U2129" s="977" t="s">
        <v>1821</v>
      </c>
      <c r="V2129" s="634" t="s">
        <v>1821</v>
      </c>
    </row>
    <row r="2130" spans="2:22" outlineLevel="1">
      <c r="B2130" s="612" t="s">
        <v>1380</v>
      </c>
      <c r="C2130" s="612" t="s">
        <v>1429</v>
      </c>
      <c r="D2130" s="612" t="s">
        <v>2340</v>
      </c>
      <c r="E2130" s="612" t="s">
        <v>2615</v>
      </c>
      <c r="F2130" s="612" t="s">
        <v>2437</v>
      </c>
      <c r="G2130" s="612" t="s">
        <v>1653</v>
      </c>
      <c r="H2130" s="612" t="s">
        <v>1390</v>
      </c>
      <c r="I2130" s="612"/>
      <c r="J2130" s="627" t="s">
        <v>1191</v>
      </c>
      <c r="K2130" s="628" t="s">
        <v>2656</v>
      </c>
      <c r="L2130" s="629" t="s">
        <v>4952</v>
      </c>
      <c r="M2130" s="630"/>
      <c r="N2130" s="670"/>
      <c r="O2130" s="629"/>
      <c r="P2130" s="629"/>
      <c r="Q2130" s="629"/>
      <c r="R2130" s="631"/>
      <c r="S2130" s="632" t="s">
        <v>1821</v>
      </c>
      <c r="T2130" s="633" t="s">
        <v>1821</v>
      </c>
      <c r="U2130" s="977" t="s">
        <v>1821</v>
      </c>
      <c r="V2130" s="634" t="s">
        <v>1821</v>
      </c>
    </row>
    <row r="2131" spans="2:22" outlineLevel="1">
      <c r="B2131" s="612" t="s">
        <v>1380</v>
      </c>
      <c r="C2131" s="612" t="s">
        <v>1429</v>
      </c>
      <c r="D2131" s="612" t="s">
        <v>2340</v>
      </c>
      <c r="E2131" s="612" t="s">
        <v>2615</v>
      </c>
      <c r="F2131" s="612" t="s">
        <v>2437</v>
      </c>
      <c r="G2131" s="612" t="s">
        <v>1653</v>
      </c>
      <c r="H2131" s="612" t="s">
        <v>1390</v>
      </c>
      <c r="I2131" s="639" t="s">
        <v>1452</v>
      </c>
      <c r="J2131" s="627" t="s">
        <v>1191</v>
      </c>
      <c r="K2131" s="628" t="s">
        <v>2657</v>
      </c>
      <c r="L2131" s="629" t="s">
        <v>4953</v>
      </c>
      <c r="M2131" s="630" t="s">
        <v>1454</v>
      </c>
      <c r="N2131" s="670"/>
      <c r="O2131" s="629"/>
      <c r="P2131" s="629"/>
      <c r="Q2131" s="629"/>
      <c r="R2131" s="631"/>
      <c r="S2131" s="632" t="s">
        <v>1821</v>
      </c>
      <c r="T2131" s="633" t="s">
        <v>1821</v>
      </c>
      <c r="U2131" s="977" t="s">
        <v>1821</v>
      </c>
      <c r="V2131" s="634" t="s">
        <v>1821</v>
      </c>
    </row>
    <row r="2132" spans="2:22" outlineLevel="1">
      <c r="B2132" s="612" t="s">
        <v>1380</v>
      </c>
      <c r="C2132" s="612" t="s">
        <v>1429</v>
      </c>
      <c r="D2132" s="612" t="s">
        <v>2340</v>
      </c>
      <c r="E2132" s="612" t="s">
        <v>2615</v>
      </c>
      <c r="F2132" s="612" t="s">
        <v>2437</v>
      </c>
      <c r="G2132" s="612" t="s">
        <v>1653</v>
      </c>
      <c r="H2132" s="612" t="s">
        <v>1657</v>
      </c>
      <c r="I2132" s="612"/>
      <c r="J2132" s="627" t="s">
        <v>1191</v>
      </c>
      <c r="K2132" s="628" t="s">
        <v>2658</v>
      </c>
      <c r="L2132" s="629" t="s">
        <v>4954</v>
      </c>
      <c r="M2132" s="630"/>
      <c r="N2132" s="670"/>
      <c r="O2132" s="629"/>
      <c r="P2132" s="629"/>
      <c r="Q2132" s="629"/>
      <c r="R2132" s="631"/>
      <c r="S2132" s="632" t="s">
        <v>1821</v>
      </c>
      <c r="T2132" s="633" t="s">
        <v>1821</v>
      </c>
      <c r="U2132" s="977" t="s">
        <v>1821</v>
      </c>
      <c r="V2132" s="634" t="s">
        <v>1821</v>
      </c>
    </row>
    <row r="2133" spans="2:22" outlineLevel="1">
      <c r="B2133" s="612" t="s">
        <v>1380</v>
      </c>
      <c r="C2133" s="612" t="s">
        <v>1429</v>
      </c>
      <c r="D2133" s="612" t="s">
        <v>2340</v>
      </c>
      <c r="E2133" s="612" t="s">
        <v>2615</v>
      </c>
      <c r="F2133" s="612" t="s">
        <v>2437</v>
      </c>
      <c r="G2133" s="612" t="s">
        <v>1653</v>
      </c>
      <c r="H2133" s="612" t="s">
        <v>1677</v>
      </c>
      <c r="I2133" s="612"/>
      <c r="J2133" s="627" t="s">
        <v>1191</v>
      </c>
      <c r="K2133" s="628" t="s">
        <v>2659</v>
      </c>
      <c r="L2133" s="629" t="s">
        <v>4955</v>
      </c>
      <c r="M2133" s="630" t="s">
        <v>1382</v>
      </c>
      <c r="N2133" s="670"/>
      <c r="O2133" s="629"/>
      <c r="P2133" s="629"/>
      <c r="Q2133" s="629"/>
      <c r="R2133" s="631"/>
      <c r="S2133" s="632" t="s">
        <v>1821</v>
      </c>
      <c r="T2133" s="633" t="s">
        <v>1821</v>
      </c>
      <c r="U2133" s="977" t="s">
        <v>1821</v>
      </c>
      <c r="V2133" s="634" t="s">
        <v>1821</v>
      </c>
    </row>
    <row r="2134" spans="2:22" outlineLevel="1">
      <c r="B2134" s="612" t="s">
        <v>1380</v>
      </c>
      <c r="C2134" s="612" t="s">
        <v>1429</v>
      </c>
      <c r="D2134" s="612" t="s">
        <v>2340</v>
      </c>
      <c r="E2134" s="612" t="s">
        <v>2615</v>
      </c>
      <c r="F2134" s="612" t="s">
        <v>2437</v>
      </c>
      <c r="G2134" s="612" t="s">
        <v>1653</v>
      </c>
      <c r="H2134" s="612" t="s">
        <v>1677</v>
      </c>
      <c r="I2134" s="612" t="s">
        <v>1679</v>
      </c>
      <c r="J2134" s="627" t="s">
        <v>1191</v>
      </c>
      <c r="K2134" s="628" t="s">
        <v>2660</v>
      </c>
      <c r="L2134" s="629" t="s">
        <v>4956</v>
      </c>
      <c r="M2134" s="630"/>
      <c r="N2134" s="670"/>
      <c r="O2134" s="629"/>
      <c r="P2134" s="629"/>
      <c r="Q2134" s="629"/>
      <c r="R2134" s="631"/>
      <c r="S2134" s="632" t="s">
        <v>1821</v>
      </c>
      <c r="T2134" s="633" t="s">
        <v>1821</v>
      </c>
      <c r="U2134" s="977" t="s">
        <v>1821</v>
      </c>
      <c r="V2134" s="634" t="s">
        <v>1821</v>
      </c>
    </row>
    <row r="2135" spans="2:22" outlineLevel="1">
      <c r="B2135" s="612" t="s">
        <v>1380</v>
      </c>
      <c r="C2135" s="612" t="s">
        <v>1429</v>
      </c>
      <c r="D2135" s="612" t="s">
        <v>2340</v>
      </c>
      <c r="E2135" s="612" t="s">
        <v>2615</v>
      </c>
      <c r="F2135" s="612" t="s">
        <v>2437</v>
      </c>
      <c r="G2135" s="612" t="s">
        <v>1653</v>
      </c>
      <c r="H2135" s="612" t="s">
        <v>1677</v>
      </c>
      <c r="I2135" s="612" t="s">
        <v>1681</v>
      </c>
      <c r="J2135" s="627" t="s">
        <v>1191</v>
      </c>
      <c r="K2135" s="628" t="s">
        <v>2661</v>
      </c>
      <c r="L2135" s="629" t="s">
        <v>4957</v>
      </c>
      <c r="M2135" s="630"/>
      <c r="N2135" s="670"/>
      <c r="O2135" s="629"/>
      <c r="P2135" s="629"/>
      <c r="Q2135" s="629"/>
      <c r="R2135" s="631"/>
      <c r="S2135" s="632" t="s">
        <v>1821</v>
      </c>
      <c r="T2135" s="633" t="s">
        <v>1821</v>
      </c>
      <c r="U2135" s="977" t="s">
        <v>1821</v>
      </c>
      <c r="V2135" s="634" t="s">
        <v>1821</v>
      </c>
    </row>
    <row r="2136" spans="2:22" outlineLevel="1">
      <c r="B2136" s="612" t="s">
        <v>1380</v>
      </c>
      <c r="C2136" s="612" t="s">
        <v>1429</v>
      </c>
      <c r="D2136" s="612" t="s">
        <v>2340</v>
      </c>
      <c r="E2136" s="612" t="s">
        <v>2615</v>
      </c>
      <c r="F2136" s="612" t="s">
        <v>2437</v>
      </c>
      <c r="G2136" s="612" t="s">
        <v>1653</v>
      </c>
      <c r="H2136" s="612" t="s">
        <v>1677</v>
      </c>
      <c r="I2136" s="612" t="s">
        <v>1683</v>
      </c>
      <c r="J2136" s="627" t="s">
        <v>1191</v>
      </c>
      <c r="K2136" s="628" t="s">
        <v>2662</v>
      </c>
      <c r="L2136" s="629" t="s">
        <v>4958</v>
      </c>
      <c r="M2136" s="630"/>
      <c r="N2136" s="670"/>
      <c r="O2136" s="629"/>
      <c r="P2136" s="629"/>
      <c r="Q2136" s="629"/>
      <c r="R2136" s="631"/>
      <c r="S2136" s="632" t="s">
        <v>1821</v>
      </c>
      <c r="T2136" s="633" t="s">
        <v>1821</v>
      </c>
      <c r="U2136" s="977" t="s">
        <v>1821</v>
      </c>
      <c r="V2136" s="634" t="s">
        <v>1821</v>
      </c>
    </row>
    <row r="2137" spans="2:22" outlineLevel="1">
      <c r="B2137" s="612" t="s">
        <v>1380</v>
      </c>
      <c r="C2137" s="612" t="s">
        <v>1429</v>
      </c>
      <c r="D2137" s="612" t="s">
        <v>2340</v>
      </c>
      <c r="E2137" s="612" t="s">
        <v>2615</v>
      </c>
      <c r="F2137" s="612" t="s">
        <v>2437</v>
      </c>
      <c r="G2137" s="612" t="s">
        <v>1653</v>
      </c>
      <c r="H2137" s="612" t="s">
        <v>1677</v>
      </c>
      <c r="I2137" s="612" t="s">
        <v>1685</v>
      </c>
      <c r="J2137" s="627" t="s">
        <v>1191</v>
      </c>
      <c r="K2137" s="628" t="s">
        <v>2663</v>
      </c>
      <c r="L2137" s="629" t="s">
        <v>4959</v>
      </c>
      <c r="M2137" s="630"/>
      <c r="N2137" s="670"/>
      <c r="O2137" s="629"/>
      <c r="P2137" s="629"/>
      <c r="Q2137" s="629"/>
      <c r="R2137" s="631"/>
      <c r="S2137" s="632" t="s">
        <v>1821</v>
      </c>
      <c r="T2137" s="633" t="s">
        <v>1821</v>
      </c>
      <c r="U2137" s="977" t="s">
        <v>1821</v>
      </c>
      <c r="V2137" s="634" t="s">
        <v>1821</v>
      </c>
    </row>
    <row r="2138" spans="2:22" outlineLevel="1">
      <c r="B2138" s="612" t="s">
        <v>1380</v>
      </c>
      <c r="C2138" s="612" t="s">
        <v>1429</v>
      </c>
      <c r="D2138" s="612" t="s">
        <v>2340</v>
      </c>
      <c r="E2138" s="612" t="s">
        <v>2615</v>
      </c>
      <c r="F2138" s="612" t="s">
        <v>2437</v>
      </c>
      <c r="G2138" s="612" t="s">
        <v>1653</v>
      </c>
      <c r="H2138" s="612" t="s">
        <v>1677</v>
      </c>
      <c r="I2138" s="612" t="s">
        <v>1687</v>
      </c>
      <c r="J2138" s="627" t="s">
        <v>1191</v>
      </c>
      <c r="K2138" s="628" t="s">
        <v>2664</v>
      </c>
      <c r="L2138" s="629" t="s">
        <v>4960</v>
      </c>
      <c r="M2138" s="630"/>
      <c r="N2138" s="670"/>
      <c r="O2138" s="629"/>
      <c r="P2138" s="629"/>
      <c r="Q2138" s="629"/>
      <c r="R2138" s="631"/>
      <c r="S2138" s="632" t="s">
        <v>1821</v>
      </c>
      <c r="T2138" s="633" t="s">
        <v>1821</v>
      </c>
      <c r="U2138" s="977" t="s">
        <v>1821</v>
      </c>
      <c r="V2138" s="634" t="s">
        <v>1821</v>
      </c>
    </row>
    <row r="2139" spans="2:22" outlineLevel="1">
      <c r="B2139" s="612" t="s">
        <v>1380</v>
      </c>
      <c r="C2139" s="612" t="s">
        <v>1429</v>
      </c>
      <c r="D2139" s="612" t="s">
        <v>2340</v>
      </c>
      <c r="E2139" s="612" t="s">
        <v>2615</v>
      </c>
      <c r="F2139" s="612" t="s">
        <v>2437</v>
      </c>
      <c r="G2139" s="612" t="s">
        <v>1653</v>
      </c>
      <c r="H2139" s="612" t="s">
        <v>1677</v>
      </c>
      <c r="I2139" s="612" t="s">
        <v>1689</v>
      </c>
      <c r="J2139" s="627" t="s">
        <v>1176</v>
      </c>
      <c r="K2139" s="628" t="s">
        <v>2665</v>
      </c>
      <c r="L2139" s="629" t="s">
        <v>4961</v>
      </c>
      <c r="M2139" s="630" t="s">
        <v>1515</v>
      </c>
      <c r="N2139" s="670"/>
      <c r="O2139" s="629"/>
      <c r="P2139" s="629"/>
      <c r="Q2139" s="629"/>
      <c r="R2139" s="631"/>
      <c r="S2139" s="632" t="s">
        <v>1821</v>
      </c>
      <c r="T2139" s="633" t="s">
        <v>1821</v>
      </c>
      <c r="U2139" s="977" t="s">
        <v>1821</v>
      </c>
      <c r="V2139" s="634" t="s">
        <v>1821</v>
      </c>
    </row>
    <row r="2140" spans="2:22" outlineLevel="1">
      <c r="B2140" s="612" t="s">
        <v>1380</v>
      </c>
      <c r="C2140" s="612" t="s">
        <v>1429</v>
      </c>
      <c r="D2140" s="612" t="s">
        <v>2340</v>
      </c>
      <c r="E2140" s="612" t="s">
        <v>2615</v>
      </c>
      <c r="F2140" s="612" t="s">
        <v>2437</v>
      </c>
      <c r="G2140" s="612" t="s">
        <v>1653</v>
      </c>
      <c r="H2140" s="612" t="s">
        <v>1677</v>
      </c>
      <c r="I2140" s="612" t="s">
        <v>1691</v>
      </c>
      <c r="J2140" s="627" t="s">
        <v>1191</v>
      </c>
      <c r="K2140" s="628" t="s">
        <v>2666</v>
      </c>
      <c r="L2140" s="629" t="s">
        <v>4962</v>
      </c>
      <c r="M2140" s="630"/>
      <c r="N2140" s="670"/>
      <c r="O2140" s="629"/>
      <c r="P2140" s="629"/>
      <c r="Q2140" s="629"/>
      <c r="R2140" s="631"/>
      <c r="S2140" s="632" t="s">
        <v>1821</v>
      </c>
      <c r="T2140" s="633" t="s">
        <v>1821</v>
      </c>
      <c r="U2140" s="977" t="s">
        <v>1821</v>
      </c>
      <c r="V2140" s="634" t="s">
        <v>1821</v>
      </c>
    </row>
    <row r="2141" spans="2:22" outlineLevel="1">
      <c r="B2141" s="612" t="s">
        <v>1380</v>
      </c>
      <c r="C2141" s="612" t="s">
        <v>1429</v>
      </c>
      <c r="D2141" s="612" t="s">
        <v>2340</v>
      </c>
      <c r="E2141" s="612" t="s">
        <v>2615</v>
      </c>
      <c r="F2141" s="612" t="s">
        <v>2437</v>
      </c>
      <c r="G2141" s="612" t="s">
        <v>1659</v>
      </c>
      <c r="H2141" s="612"/>
      <c r="I2141" s="612"/>
      <c r="J2141" s="627" t="s">
        <v>1195</v>
      </c>
      <c r="K2141" s="628" t="s">
        <v>2667</v>
      </c>
      <c r="L2141" s="629" t="s">
        <v>4963</v>
      </c>
      <c r="M2141" s="630" t="s">
        <v>1382</v>
      </c>
      <c r="N2141" s="670"/>
      <c r="O2141" s="629"/>
      <c r="P2141" s="629"/>
      <c r="Q2141" s="629"/>
      <c r="R2141" s="631"/>
      <c r="S2141" s="632" t="s">
        <v>1821</v>
      </c>
      <c r="T2141" s="633" t="s">
        <v>1821</v>
      </c>
      <c r="U2141" s="977" t="s">
        <v>1821</v>
      </c>
      <c r="V2141" s="634" t="s">
        <v>1821</v>
      </c>
    </row>
    <row r="2142" spans="2:22" outlineLevel="1">
      <c r="B2142" s="612" t="s">
        <v>1380</v>
      </c>
      <c r="C2142" s="612" t="s">
        <v>1429</v>
      </c>
      <c r="D2142" s="612" t="s">
        <v>2340</v>
      </c>
      <c r="E2142" s="612" t="s">
        <v>2615</v>
      </c>
      <c r="F2142" s="612" t="s">
        <v>2437</v>
      </c>
      <c r="G2142" s="612" t="s">
        <v>1659</v>
      </c>
      <c r="H2142" s="612" t="s">
        <v>1661</v>
      </c>
      <c r="I2142" s="612"/>
      <c r="J2142" s="627" t="s">
        <v>1191</v>
      </c>
      <c r="K2142" s="628" t="s">
        <v>2668</v>
      </c>
      <c r="L2142" s="629" t="s">
        <v>4964</v>
      </c>
      <c r="M2142" s="630"/>
      <c r="N2142" s="670"/>
      <c r="O2142" s="629"/>
      <c r="P2142" s="629"/>
      <c r="Q2142" s="629"/>
      <c r="R2142" s="631"/>
      <c r="S2142" s="632" t="s">
        <v>1821</v>
      </c>
      <c r="T2142" s="633" t="s">
        <v>1821</v>
      </c>
      <c r="U2142" s="977" t="s">
        <v>1821</v>
      </c>
      <c r="V2142" s="634" t="s">
        <v>1821</v>
      </c>
    </row>
    <row r="2143" spans="2:22" outlineLevel="1">
      <c r="B2143" s="612" t="s">
        <v>1380</v>
      </c>
      <c r="C2143" s="612" t="s">
        <v>1429</v>
      </c>
      <c r="D2143" s="612" t="s">
        <v>2340</v>
      </c>
      <c r="E2143" s="612" t="s">
        <v>2615</v>
      </c>
      <c r="F2143" s="612" t="s">
        <v>2437</v>
      </c>
      <c r="G2143" s="612" t="s">
        <v>1659</v>
      </c>
      <c r="H2143" s="612" t="s">
        <v>1663</v>
      </c>
      <c r="I2143" s="612"/>
      <c r="J2143" s="627" t="s">
        <v>1191</v>
      </c>
      <c r="K2143" s="628" t="s">
        <v>2669</v>
      </c>
      <c r="L2143" s="629" t="s">
        <v>4965</v>
      </c>
      <c r="M2143" s="630"/>
      <c r="N2143" s="670"/>
      <c r="O2143" s="629"/>
      <c r="P2143" s="629"/>
      <c r="Q2143" s="629"/>
      <c r="R2143" s="631"/>
      <c r="S2143" s="632" t="s">
        <v>1821</v>
      </c>
      <c r="T2143" s="633" t="s">
        <v>1821</v>
      </c>
      <c r="U2143" s="977" t="s">
        <v>1821</v>
      </c>
      <c r="V2143" s="634" t="s">
        <v>1821</v>
      </c>
    </row>
    <row r="2144" spans="2:22" outlineLevel="1">
      <c r="B2144" s="612" t="s">
        <v>1380</v>
      </c>
      <c r="C2144" s="612" t="s">
        <v>1429</v>
      </c>
      <c r="D2144" s="612" t="s">
        <v>2340</v>
      </c>
      <c r="E2144" s="612" t="s">
        <v>2615</v>
      </c>
      <c r="F2144" s="612" t="s">
        <v>2437</v>
      </c>
      <c r="G2144" s="612" t="s">
        <v>1659</v>
      </c>
      <c r="H2144" s="612" t="s">
        <v>1398</v>
      </c>
      <c r="I2144" s="612"/>
      <c r="J2144" s="627" t="s">
        <v>1191</v>
      </c>
      <c r="K2144" s="628" t="s">
        <v>2670</v>
      </c>
      <c r="L2144" s="629" t="s">
        <v>4966</v>
      </c>
      <c r="M2144" s="630" t="s">
        <v>1666</v>
      </c>
      <c r="N2144" s="670"/>
      <c r="O2144" s="629"/>
      <c r="P2144" s="629"/>
      <c r="Q2144" s="629"/>
      <c r="R2144" s="631"/>
      <c r="S2144" s="632" t="s">
        <v>1821</v>
      </c>
      <c r="T2144" s="633" t="s">
        <v>1821</v>
      </c>
      <c r="U2144" s="977" t="s">
        <v>1821</v>
      </c>
      <c r="V2144" s="634" t="s">
        <v>1821</v>
      </c>
    </row>
    <row r="2145" spans="2:22" outlineLevel="1">
      <c r="B2145" s="612" t="s">
        <v>1380</v>
      </c>
      <c r="C2145" s="612" t="s">
        <v>1429</v>
      </c>
      <c r="D2145" s="612" t="s">
        <v>2340</v>
      </c>
      <c r="E2145" s="612" t="s">
        <v>2615</v>
      </c>
      <c r="F2145" s="612" t="s">
        <v>2437</v>
      </c>
      <c r="G2145" s="612" t="s">
        <v>1659</v>
      </c>
      <c r="H2145" s="612" t="s">
        <v>1667</v>
      </c>
      <c r="I2145" s="612"/>
      <c r="J2145" s="627" t="s">
        <v>1191</v>
      </c>
      <c r="K2145" s="628" t="s">
        <v>2671</v>
      </c>
      <c r="L2145" s="629" t="s">
        <v>4970</v>
      </c>
      <c r="M2145" s="630" t="s">
        <v>1382</v>
      </c>
      <c r="N2145" s="670"/>
      <c r="O2145" s="629"/>
      <c r="P2145" s="629"/>
      <c r="Q2145" s="629"/>
      <c r="R2145" s="631"/>
      <c r="S2145" s="632" t="s">
        <v>1821</v>
      </c>
      <c r="T2145" s="633" t="s">
        <v>1821</v>
      </c>
      <c r="U2145" s="977" t="s">
        <v>1821</v>
      </c>
      <c r="V2145" s="634" t="s">
        <v>1821</v>
      </c>
    </row>
    <row r="2146" spans="2:22" outlineLevel="1">
      <c r="B2146" s="612" t="s">
        <v>1380</v>
      </c>
      <c r="C2146" s="612" t="s">
        <v>1429</v>
      </c>
      <c r="D2146" s="612" t="s">
        <v>2340</v>
      </c>
      <c r="E2146" s="612" t="s">
        <v>2615</v>
      </c>
      <c r="F2146" s="612" t="s">
        <v>2437</v>
      </c>
      <c r="G2146" s="612" t="s">
        <v>1659</v>
      </c>
      <c r="H2146" s="612" t="s">
        <v>1667</v>
      </c>
      <c r="I2146" s="612" t="s">
        <v>1669</v>
      </c>
      <c r="J2146" s="627" t="s">
        <v>1176</v>
      </c>
      <c r="K2146" s="628" t="s">
        <v>2672</v>
      </c>
      <c r="L2146" s="629" t="s">
        <v>4967</v>
      </c>
      <c r="M2146" s="630"/>
      <c r="N2146" s="670"/>
      <c r="O2146" s="629"/>
      <c r="P2146" s="629"/>
      <c r="Q2146" s="629"/>
      <c r="R2146" s="631"/>
      <c r="S2146" s="632" t="s">
        <v>1821</v>
      </c>
      <c r="T2146" s="633" t="s">
        <v>1821</v>
      </c>
      <c r="U2146" s="977" t="s">
        <v>1821</v>
      </c>
      <c r="V2146" s="634" t="s">
        <v>1821</v>
      </c>
    </row>
    <row r="2147" spans="2:22" outlineLevel="1">
      <c r="B2147" s="612" t="s">
        <v>1380</v>
      </c>
      <c r="C2147" s="612" t="s">
        <v>1429</v>
      </c>
      <c r="D2147" s="612" t="s">
        <v>2340</v>
      </c>
      <c r="E2147" s="612" t="s">
        <v>2615</v>
      </c>
      <c r="F2147" s="612" t="s">
        <v>2437</v>
      </c>
      <c r="G2147" s="612" t="s">
        <v>1659</v>
      </c>
      <c r="H2147" s="612" t="s">
        <v>1671</v>
      </c>
      <c r="I2147" s="612"/>
      <c r="J2147" s="627" t="s">
        <v>1191</v>
      </c>
      <c r="K2147" s="628" t="s">
        <v>2673</v>
      </c>
      <c r="L2147" s="629" t="s">
        <v>4971</v>
      </c>
      <c r="M2147" s="630" t="s">
        <v>1382</v>
      </c>
      <c r="N2147" s="670"/>
      <c r="O2147" s="629"/>
      <c r="P2147" s="629"/>
      <c r="Q2147" s="629"/>
      <c r="R2147" s="631"/>
      <c r="S2147" s="632" t="s">
        <v>1821</v>
      </c>
      <c r="T2147" s="633" t="s">
        <v>1821</v>
      </c>
      <c r="U2147" s="977" t="s">
        <v>1821</v>
      </c>
      <c r="V2147" s="634" t="s">
        <v>1821</v>
      </c>
    </row>
    <row r="2148" spans="2:22" outlineLevel="1">
      <c r="B2148" s="612" t="s">
        <v>1380</v>
      </c>
      <c r="C2148" s="612" t="s">
        <v>1429</v>
      </c>
      <c r="D2148" s="612" t="s">
        <v>2340</v>
      </c>
      <c r="E2148" s="612" t="s">
        <v>2615</v>
      </c>
      <c r="F2148" s="612" t="s">
        <v>2437</v>
      </c>
      <c r="G2148" s="612" t="s">
        <v>1659</v>
      </c>
      <c r="H2148" s="612" t="s">
        <v>1671</v>
      </c>
      <c r="I2148" s="612" t="s">
        <v>1669</v>
      </c>
      <c r="J2148" s="627" t="s">
        <v>1176</v>
      </c>
      <c r="K2148" s="628" t="s">
        <v>2674</v>
      </c>
      <c r="L2148" s="629" t="s">
        <v>4968</v>
      </c>
      <c r="M2148" s="630"/>
      <c r="N2148" s="670"/>
      <c r="O2148" s="629"/>
      <c r="P2148" s="629"/>
      <c r="Q2148" s="629"/>
      <c r="R2148" s="631"/>
      <c r="S2148" s="632" t="s">
        <v>1821</v>
      </c>
      <c r="T2148" s="633" t="s">
        <v>1821</v>
      </c>
      <c r="U2148" s="977" t="s">
        <v>1821</v>
      </c>
      <c r="V2148" s="634" t="s">
        <v>1821</v>
      </c>
    </row>
    <row r="2149" spans="2:22" outlineLevel="1">
      <c r="B2149" s="612" t="s">
        <v>1380</v>
      </c>
      <c r="C2149" s="612" t="s">
        <v>1429</v>
      </c>
      <c r="D2149" s="612" t="s">
        <v>2340</v>
      </c>
      <c r="E2149" s="612" t="s">
        <v>2615</v>
      </c>
      <c r="F2149" s="612" t="s">
        <v>2437</v>
      </c>
      <c r="G2149" s="612" t="s">
        <v>1659</v>
      </c>
      <c r="H2149" s="612" t="s">
        <v>1674</v>
      </c>
      <c r="I2149" s="612"/>
      <c r="J2149" s="627" t="s">
        <v>1191</v>
      </c>
      <c r="K2149" s="628" t="s">
        <v>2675</v>
      </c>
      <c r="L2149" s="629" t="s">
        <v>4972</v>
      </c>
      <c r="M2149" s="630" t="s">
        <v>1382</v>
      </c>
      <c r="N2149" s="670"/>
      <c r="O2149" s="629"/>
      <c r="P2149" s="629"/>
      <c r="Q2149" s="629"/>
      <c r="R2149" s="631"/>
      <c r="S2149" s="632" t="s">
        <v>1821</v>
      </c>
      <c r="T2149" s="633" t="s">
        <v>1821</v>
      </c>
      <c r="U2149" s="977" t="s">
        <v>1821</v>
      </c>
      <c r="V2149" s="634" t="s">
        <v>1821</v>
      </c>
    </row>
    <row r="2150" spans="2:22" outlineLevel="1">
      <c r="B2150" s="612" t="s">
        <v>1380</v>
      </c>
      <c r="C2150" s="612" t="s">
        <v>1429</v>
      </c>
      <c r="D2150" s="612" t="s">
        <v>2340</v>
      </c>
      <c r="E2150" s="612" t="s">
        <v>2615</v>
      </c>
      <c r="F2150" s="612" t="s">
        <v>2437</v>
      </c>
      <c r="G2150" s="612" t="s">
        <v>1659</v>
      </c>
      <c r="H2150" s="612" t="s">
        <v>1674</v>
      </c>
      <c r="I2150" s="612" t="s">
        <v>1564</v>
      </c>
      <c r="J2150" s="627" t="s">
        <v>1176</v>
      </c>
      <c r="K2150" s="628" t="s">
        <v>2676</v>
      </c>
      <c r="L2150" s="629" t="s">
        <v>4969</v>
      </c>
      <c r="M2150" s="630"/>
      <c r="N2150" s="670"/>
      <c r="O2150" s="629"/>
      <c r="P2150" s="629"/>
      <c r="Q2150" s="629"/>
      <c r="R2150" s="631"/>
      <c r="S2150" s="632" t="s">
        <v>1821</v>
      </c>
      <c r="T2150" s="633" t="s">
        <v>1821</v>
      </c>
      <c r="U2150" s="977" t="s">
        <v>1821</v>
      </c>
      <c r="V2150" s="634" t="s">
        <v>1821</v>
      </c>
    </row>
    <row r="2151" spans="2:22" outlineLevel="1">
      <c r="B2151" s="612" t="s">
        <v>1380</v>
      </c>
      <c r="C2151" s="612" t="s">
        <v>1429</v>
      </c>
      <c r="D2151" s="612" t="s">
        <v>2340</v>
      </c>
      <c r="E2151" s="612" t="s">
        <v>2615</v>
      </c>
      <c r="F2151" s="612" t="s">
        <v>2437</v>
      </c>
      <c r="G2151" s="612" t="s">
        <v>1677</v>
      </c>
      <c r="H2151" s="612"/>
      <c r="I2151" s="612"/>
      <c r="J2151" s="627" t="s">
        <v>1191</v>
      </c>
      <c r="K2151" s="628" t="s">
        <v>2677</v>
      </c>
      <c r="L2151" s="629" t="s">
        <v>4973</v>
      </c>
      <c r="M2151" s="630" t="s">
        <v>1382</v>
      </c>
      <c r="N2151" s="670"/>
      <c r="O2151" s="629"/>
      <c r="P2151" s="629"/>
      <c r="Q2151" s="629"/>
      <c r="R2151" s="631"/>
      <c r="S2151" s="632" t="s">
        <v>1821</v>
      </c>
      <c r="T2151" s="633" t="s">
        <v>1821</v>
      </c>
      <c r="U2151" s="977" t="s">
        <v>1821</v>
      </c>
      <c r="V2151" s="634" t="s">
        <v>1821</v>
      </c>
    </row>
    <row r="2152" spans="2:22" outlineLevel="1">
      <c r="B2152" s="612" t="s">
        <v>1380</v>
      </c>
      <c r="C2152" s="612" t="s">
        <v>1429</v>
      </c>
      <c r="D2152" s="612" t="s">
        <v>2340</v>
      </c>
      <c r="E2152" s="612" t="s">
        <v>2615</v>
      </c>
      <c r="F2152" s="612" t="s">
        <v>2437</v>
      </c>
      <c r="G2152" s="612" t="s">
        <v>1677</v>
      </c>
      <c r="H2152" s="612" t="s">
        <v>1679</v>
      </c>
      <c r="I2152" s="612"/>
      <c r="J2152" s="627" t="s">
        <v>1191</v>
      </c>
      <c r="K2152" s="628" t="s">
        <v>2678</v>
      </c>
      <c r="L2152" s="629" t="s">
        <v>4974</v>
      </c>
      <c r="M2152" s="630"/>
      <c r="N2152" s="670"/>
      <c r="O2152" s="629"/>
      <c r="P2152" s="629"/>
      <c r="Q2152" s="629"/>
      <c r="R2152" s="631"/>
      <c r="S2152" s="632" t="s">
        <v>1821</v>
      </c>
      <c r="T2152" s="633" t="s">
        <v>1821</v>
      </c>
      <c r="U2152" s="977" t="s">
        <v>1821</v>
      </c>
      <c r="V2152" s="634" t="s">
        <v>1821</v>
      </c>
    </row>
    <row r="2153" spans="2:22" outlineLevel="1">
      <c r="B2153" s="612" t="s">
        <v>1380</v>
      </c>
      <c r="C2153" s="612" t="s">
        <v>1429</v>
      </c>
      <c r="D2153" s="612" t="s">
        <v>2340</v>
      </c>
      <c r="E2153" s="612" t="s">
        <v>2615</v>
      </c>
      <c r="F2153" s="612" t="s">
        <v>2437</v>
      </c>
      <c r="G2153" s="612" t="s">
        <v>1677</v>
      </c>
      <c r="H2153" s="612" t="s">
        <v>1681</v>
      </c>
      <c r="I2153" s="612"/>
      <c r="J2153" s="627" t="s">
        <v>1191</v>
      </c>
      <c r="K2153" s="628" t="s">
        <v>2679</v>
      </c>
      <c r="L2153" s="629" t="s">
        <v>4975</v>
      </c>
      <c r="M2153" s="630"/>
      <c r="N2153" s="670"/>
      <c r="O2153" s="629"/>
      <c r="P2153" s="629"/>
      <c r="Q2153" s="629"/>
      <c r="R2153" s="631"/>
      <c r="S2153" s="632" t="s">
        <v>1821</v>
      </c>
      <c r="T2153" s="633" t="s">
        <v>1821</v>
      </c>
      <c r="U2153" s="977" t="s">
        <v>1821</v>
      </c>
      <c r="V2153" s="634" t="s">
        <v>1821</v>
      </c>
    </row>
    <row r="2154" spans="2:22" outlineLevel="1">
      <c r="B2154" s="612" t="s">
        <v>1380</v>
      </c>
      <c r="C2154" s="612" t="s">
        <v>1429</v>
      </c>
      <c r="D2154" s="612" t="s">
        <v>2340</v>
      </c>
      <c r="E2154" s="612" t="s">
        <v>2615</v>
      </c>
      <c r="F2154" s="612" t="s">
        <v>2437</v>
      </c>
      <c r="G2154" s="612" t="s">
        <v>1677</v>
      </c>
      <c r="H2154" s="612" t="s">
        <v>1683</v>
      </c>
      <c r="I2154" s="612"/>
      <c r="J2154" s="627" t="s">
        <v>1191</v>
      </c>
      <c r="K2154" s="628" t="s">
        <v>2680</v>
      </c>
      <c r="L2154" s="629" t="s">
        <v>4976</v>
      </c>
      <c r="M2154" s="630"/>
      <c r="N2154" s="670"/>
      <c r="O2154" s="629"/>
      <c r="P2154" s="629"/>
      <c r="Q2154" s="629"/>
      <c r="R2154" s="631"/>
      <c r="S2154" s="632" t="s">
        <v>1821</v>
      </c>
      <c r="T2154" s="633" t="s">
        <v>1821</v>
      </c>
      <c r="U2154" s="977" t="s">
        <v>1821</v>
      </c>
      <c r="V2154" s="634" t="s">
        <v>1821</v>
      </c>
    </row>
    <row r="2155" spans="2:22" outlineLevel="1">
      <c r="B2155" s="612" t="s">
        <v>1380</v>
      </c>
      <c r="C2155" s="612" t="s">
        <v>1429</v>
      </c>
      <c r="D2155" s="612" t="s">
        <v>2340</v>
      </c>
      <c r="E2155" s="612" t="s">
        <v>2615</v>
      </c>
      <c r="F2155" s="612" t="s">
        <v>2437</v>
      </c>
      <c r="G2155" s="612" t="s">
        <v>1677</v>
      </c>
      <c r="H2155" s="612" t="s">
        <v>1685</v>
      </c>
      <c r="I2155" s="612"/>
      <c r="J2155" s="627" t="s">
        <v>1191</v>
      </c>
      <c r="K2155" s="628" t="s">
        <v>2681</v>
      </c>
      <c r="L2155" s="629" t="s">
        <v>4977</v>
      </c>
      <c r="M2155" s="630"/>
      <c r="N2155" s="670"/>
      <c r="O2155" s="629"/>
      <c r="P2155" s="629"/>
      <c r="Q2155" s="629"/>
      <c r="R2155" s="631"/>
      <c r="S2155" s="632" t="s">
        <v>1821</v>
      </c>
      <c r="T2155" s="633" t="s">
        <v>1821</v>
      </c>
      <c r="U2155" s="977" t="s">
        <v>1821</v>
      </c>
      <c r="V2155" s="634" t="s">
        <v>1821</v>
      </c>
    </row>
    <row r="2156" spans="2:22" outlineLevel="1">
      <c r="B2156" s="612" t="s">
        <v>1380</v>
      </c>
      <c r="C2156" s="612" t="s">
        <v>1429</v>
      </c>
      <c r="D2156" s="612" t="s">
        <v>2340</v>
      </c>
      <c r="E2156" s="612" t="s">
        <v>2615</v>
      </c>
      <c r="F2156" s="612" t="s">
        <v>2437</v>
      </c>
      <c r="G2156" s="612" t="s">
        <v>1677</v>
      </c>
      <c r="H2156" s="612" t="s">
        <v>1687</v>
      </c>
      <c r="I2156" s="612"/>
      <c r="J2156" s="627" t="s">
        <v>1191</v>
      </c>
      <c r="K2156" s="628" t="s">
        <v>2682</v>
      </c>
      <c r="L2156" s="629" t="s">
        <v>4978</v>
      </c>
      <c r="M2156" s="630"/>
      <c r="N2156" s="670"/>
      <c r="O2156" s="629"/>
      <c r="P2156" s="629"/>
      <c r="Q2156" s="629"/>
      <c r="R2156" s="631"/>
      <c r="S2156" s="632" t="s">
        <v>1821</v>
      </c>
      <c r="T2156" s="633" t="s">
        <v>1821</v>
      </c>
      <c r="U2156" s="977" t="s">
        <v>1821</v>
      </c>
      <c r="V2156" s="634" t="s">
        <v>1821</v>
      </c>
    </row>
    <row r="2157" spans="2:22" outlineLevel="1">
      <c r="B2157" s="612" t="s">
        <v>1380</v>
      </c>
      <c r="C2157" s="612" t="s">
        <v>1429</v>
      </c>
      <c r="D2157" s="612" t="s">
        <v>2340</v>
      </c>
      <c r="E2157" s="612" t="s">
        <v>2615</v>
      </c>
      <c r="F2157" s="612" t="s">
        <v>2437</v>
      </c>
      <c r="G2157" s="612" t="s">
        <v>1677</v>
      </c>
      <c r="H2157" s="612" t="s">
        <v>1689</v>
      </c>
      <c r="I2157" s="612"/>
      <c r="J2157" s="627" t="s">
        <v>1176</v>
      </c>
      <c r="K2157" s="628" t="s">
        <v>2683</v>
      </c>
      <c r="L2157" s="629" t="s">
        <v>4979</v>
      </c>
      <c r="M2157" s="630" t="s">
        <v>1515</v>
      </c>
      <c r="N2157" s="670"/>
      <c r="O2157" s="629"/>
      <c r="P2157" s="629"/>
      <c r="Q2157" s="629"/>
      <c r="R2157" s="631"/>
      <c r="S2157" s="632" t="s">
        <v>1821</v>
      </c>
      <c r="T2157" s="633" t="s">
        <v>1821</v>
      </c>
      <c r="U2157" s="977" t="s">
        <v>1821</v>
      </c>
      <c r="V2157" s="634" t="s">
        <v>1821</v>
      </c>
    </row>
    <row r="2158" spans="2:22" outlineLevel="1">
      <c r="B2158" s="612" t="s">
        <v>1380</v>
      </c>
      <c r="C2158" s="612" t="s">
        <v>1429</v>
      </c>
      <c r="D2158" s="612" t="s">
        <v>2340</v>
      </c>
      <c r="E2158" s="612" t="s">
        <v>2615</v>
      </c>
      <c r="F2158" s="612" t="s">
        <v>2437</v>
      </c>
      <c r="G2158" s="612" t="s">
        <v>1677</v>
      </c>
      <c r="H2158" s="612" t="s">
        <v>1691</v>
      </c>
      <c r="I2158" s="612"/>
      <c r="J2158" s="627" t="s">
        <v>1191</v>
      </c>
      <c r="K2158" s="628" t="s">
        <v>2684</v>
      </c>
      <c r="L2158" s="629" t="s">
        <v>4980</v>
      </c>
      <c r="M2158" s="630"/>
      <c r="N2158" s="670"/>
      <c r="O2158" s="629"/>
      <c r="P2158" s="629"/>
      <c r="Q2158" s="629"/>
      <c r="R2158" s="631"/>
      <c r="S2158" s="632" t="s">
        <v>1821</v>
      </c>
      <c r="T2158" s="633" t="s">
        <v>1821</v>
      </c>
      <c r="U2158" s="977" t="s">
        <v>1821</v>
      </c>
      <c r="V2158" s="634" t="s">
        <v>1821</v>
      </c>
    </row>
    <row r="2159" spans="2:22" outlineLevel="1">
      <c r="B2159" s="612" t="s">
        <v>1380</v>
      </c>
      <c r="C2159" s="612" t="s">
        <v>1429</v>
      </c>
      <c r="D2159" s="612" t="s">
        <v>2340</v>
      </c>
      <c r="E2159" s="612" t="s">
        <v>2615</v>
      </c>
      <c r="F2159" s="612" t="s">
        <v>2437</v>
      </c>
      <c r="G2159" s="612" t="s">
        <v>1693</v>
      </c>
      <c r="H2159" s="612"/>
      <c r="I2159" s="612"/>
      <c r="J2159" s="627" t="s">
        <v>1191</v>
      </c>
      <c r="K2159" s="628" t="s">
        <v>2685</v>
      </c>
      <c r="L2159" s="629" t="s">
        <v>4981</v>
      </c>
      <c r="M2159" s="630" t="s">
        <v>1382</v>
      </c>
      <c r="N2159" s="670"/>
      <c r="O2159" s="629"/>
      <c r="P2159" s="629"/>
      <c r="Q2159" s="629"/>
      <c r="R2159" s="631"/>
      <c r="S2159" s="632" t="s">
        <v>1821</v>
      </c>
      <c r="T2159" s="633" t="s">
        <v>1821</v>
      </c>
      <c r="U2159" s="977" t="s">
        <v>1821</v>
      </c>
      <c r="V2159" s="634" t="s">
        <v>1821</v>
      </c>
    </row>
    <row r="2160" spans="2:22" outlineLevel="1">
      <c r="B2160" s="612" t="s">
        <v>1380</v>
      </c>
      <c r="C2160" s="612" t="s">
        <v>1429</v>
      </c>
      <c r="D2160" s="612" t="s">
        <v>2340</v>
      </c>
      <c r="E2160" s="612" t="s">
        <v>2615</v>
      </c>
      <c r="F2160" s="612" t="s">
        <v>2437</v>
      </c>
      <c r="G2160" s="612" t="s">
        <v>1693</v>
      </c>
      <c r="H2160" s="612" t="s">
        <v>1564</v>
      </c>
      <c r="I2160" s="612"/>
      <c r="J2160" s="627" t="s">
        <v>1176</v>
      </c>
      <c r="K2160" s="628" t="s">
        <v>2686</v>
      </c>
      <c r="L2160" s="629" t="s">
        <v>4982</v>
      </c>
      <c r="M2160" s="630"/>
      <c r="N2160" s="670"/>
      <c r="O2160" s="629"/>
      <c r="P2160" s="629"/>
      <c r="Q2160" s="629"/>
      <c r="R2160" s="631"/>
      <c r="S2160" s="632" t="s">
        <v>1821</v>
      </c>
      <c r="T2160" s="633" t="s">
        <v>1821</v>
      </c>
      <c r="U2160" s="977" t="s">
        <v>1821</v>
      </c>
      <c r="V2160" s="634" t="s">
        <v>1821</v>
      </c>
    </row>
    <row r="2161" spans="2:22" outlineLevel="1">
      <c r="B2161" s="612" t="s">
        <v>1380</v>
      </c>
      <c r="C2161" s="612" t="s">
        <v>1429</v>
      </c>
      <c r="D2161" s="612" t="s">
        <v>2340</v>
      </c>
      <c r="E2161" s="612" t="s">
        <v>2615</v>
      </c>
      <c r="F2161" s="612" t="s">
        <v>2437</v>
      </c>
      <c r="G2161" s="612" t="s">
        <v>1693</v>
      </c>
      <c r="H2161" s="612" t="s">
        <v>1564</v>
      </c>
      <c r="I2161" s="639" t="s">
        <v>1452</v>
      </c>
      <c r="J2161" s="627" t="s">
        <v>1176</v>
      </c>
      <c r="K2161" s="628" t="s">
        <v>2687</v>
      </c>
      <c r="L2161" s="629" t="s">
        <v>4983</v>
      </c>
      <c r="M2161" s="630"/>
      <c r="N2161" s="670"/>
      <c r="O2161" s="629"/>
      <c r="P2161" s="629"/>
      <c r="Q2161" s="629"/>
      <c r="R2161" s="631"/>
      <c r="S2161" s="632" t="s">
        <v>1821</v>
      </c>
      <c r="T2161" s="633" t="s">
        <v>1821</v>
      </c>
      <c r="U2161" s="977" t="s">
        <v>1821</v>
      </c>
      <c r="V2161" s="634" t="s">
        <v>1821</v>
      </c>
    </row>
    <row r="2162" spans="2:22" outlineLevel="1">
      <c r="B2162" s="612" t="s">
        <v>1380</v>
      </c>
      <c r="C2162" s="612" t="s">
        <v>1429</v>
      </c>
      <c r="D2162" s="612" t="s">
        <v>2340</v>
      </c>
      <c r="E2162" s="612" t="s">
        <v>2615</v>
      </c>
      <c r="F2162" s="612" t="s">
        <v>2437</v>
      </c>
      <c r="G2162" s="612" t="s">
        <v>1697</v>
      </c>
      <c r="H2162" s="612"/>
      <c r="I2162" s="612"/>
      <c r="J2162" s="627" t="s">
        <v>1191</v>
      </c>
      <c r="K2162" s="628" t="s">
        <v>2688</v>
      </c>
      <c r="L2162" s="629" t="s">
        <v>4984</v>
      </c>
      <c r="M2162" s="630" t="s">
        <v>1382</v>
      </c>
      <c r="N2162" s="670"/>
      <c r="O2162" s="629"/>
      <c r="P2162" s="629"/>
      <c r="Q2162" s="629"/>
      <c r="R2162" s="631"/>
      <c r="S2162" s="632" t="s">
        <v>1821</v>
      </c>
      <c r="T2162" s="633" t="s">
        <v>1821</v>
      </c>
      <c r="U2162" s="977" t="s">
        <v>1821</v>
      </c>
      <c r="V2162" s="634" t="s">
        <v>1821</v>
      </c>
    </row>
    <row r="2163" spans="2:22" outlineLevel="1">
      <c r="B2163" s="612" t="s">
        <v>1380</v>
      </c>
      <c r="C2163" s="612" t="s">
        <v>1429</v>
      </c>
      <c r="D2163" s="612" t="s">
        <v>2340</v>
      </c>
      <c r="E2163" s="612" t="s">
        <v>2615</v>
      </c>
      <c r="F2163" s="612" t="s">
        <v>2437</v>
      </c>
      <c r="G2163" s="612" t="s">
        <v>1697</v>
      </c>
      <c r="H2163" s="612" t="s">
        <v>1390</v>
      </c>
      <c r="I2163" s="612"/>
      <c r="J2163" s="627" t="s">
        <v>1176</v>
      </c>
      <c r="K2163" s="628" t="s">
        <v>2689</v>
      </c>
      <c r="L2163" s="629" t="s">
        <v>4985</v>
      </c>
      <c r="M2163" s="630"/>
      <c r="N2163" s="670"/>
      <c r="O2163" s="629"/>
      <c r="P2163" s="629"/>
      <c r="Q2163" s="629"/>
      <c r="R2163" s="631"/>
      <c r="S2163" s="632" t="s">
        <v>1821</v>
      </c>
      <c r="T2163" s="633" t="s">
        <v>1821</v>
      </c>
      <c r="U2163" s="977" t="s">
        <v>1821</v>
      </c>
      <c r="V2163" s="634" t="s">
        <v>1821</v>
      </c>
    </row>
    <row r="2164" spans="2:22" outlineLevel="1">
      <c r="B2164" s="612" t="s">
        <v>1380</v>
      </c>
      <c r="C2164" s="612" t="s">
        <v>1429</v>
      </c>
      <c r="D2164" s="612" t="s">
        <v>2340</v>
      </c>
      <c r="E2164" s="612" t="s">
        <v>2615</v>
      </c>
      <c r="F2164" s="612" t="s">
        <v>2437</v>
      </c>
      <c r="G2164" s="612" t="s">
        <v>1697</v>
      </c>
      <c r="H2164" s="612" t="s">
        <v>1390</v>
      </c>
      <c r="I2164" s="639" t="s">
        <v>1452</v>
      </c>
      <c r="J2164" s="627" t="s">
        <v>1176</v>
      </c>
      <c r="K2164" s="628" t="s">
        <v>2690</v>
      </c>
      <c r="L2164" s="629" t="s">
        <v>4986</v>
      </c>
      <c r="M2164" s="630" t="s">
        <v>1701</v>
      </c>
      <c r="N2164" s="670"/>
      <c r="O2164" s="629"/>
      <c r="P2164" s="629"/>
      <c r="Q2164" s="629"/>
      <c r="R2164" s="631"/>
      <c r="S2164" s="632" t="s">
        <v>1821</v>
      </c>
      <c r="T2164" s="633" t="s">
        <v>1821</v>
      </c>
      <c r="U2164" s="977" t="s">
        <v>1821</v>
      </c>
      <c r="V2164" s="634" t="s">
        <v>1821</v>
      </c>
    </row>
    <row r="2165" spans="2:22" outlineLevel="1">
      <c r="B2165" s="612" t="s">
        <v>1380</v>
      </c>
      <c r="C2165" s="612" t="s">
        <v>1429</v>
      </c>
      <c r="D2165" s="612" t="s">
        <v>2340</v>
      </c>
      <c r="E2165" s="612" t="s">
        <v>2691</v>
      </c>
      <c r="F2165" s="612"/>
      <c r="G2165" s="612"/>
      <c r="H2165" s="612"/>
      <c r="I2165" s="612"/>
      <c r="J2165" s="627" t="s">
        <v>1176</v>
      </c>
      <c r="K2165" s="628" t="s">
        <v>1287</v>
      </c>
      <c r="L2165" s="629" t="s">
        <v>4257</v>
      </c>
      <c r="M2165" s="630" t="s">
        <v>1382</v>
      </c>
      <c r="N2165" s="1119" t="s">
        <v>4257</v>
      </c>
      <c r="O2165" s="629" t="s">
        <v>1176</v>
      </c>
      <c r="P2165" s="629" t="s">
        <v>41</v>
      </c>
      <c r="Q2165" s="629" t="s">
        <v>1382</v>
      </c>
      <c r="R2165" s="781" t="s">
        <v>8568</v>
      </c>
      <c r="S2165" s="632" t="s">
        <v>1287</v>
      </c>
      <c r="T2165" s="633" t="s">
        <v>1176</v>
      </c>
      <c r="U2165" s="977" t="s">
        <v>1176</v>
      </c>
      <c r="V2165" s="634" t="s">
        <v>4257</v>
      </c>
    </row>
    <row r="2166" spans="2:22" ht="48" outlineLevel="1">
      <c r="B2166" s="612" t="s">
        <v>1380</v>
      </c>
      <c r="C2166" s="612" t="s">
        <v>1429</v>
      </c>
      <c r="D2166" s="612" t="s">
        <v>2340</v>
      </c>
      <c r="E2166" s="612" t="s">
        <v>2691</v>
      </c>
      <c r="F2166" s="612" t="s">
        <v>1798</v>
      </c>
      <c r="G2166" s="612"/>
      <c r="H2166" s="612"/>
      <c r="I2166" s="612"/>
      <c r="J2166" s="627" t="s">
        <v>1176</v>
      </c>
      <c r="K2166" s="628" t="s">
        <v>2692</v>
      </c>
      <c r="L2166" s="629" t="s">
        <v>4258</v>
      </c>
      <c r="M2166" s="630"/>
      <c r="N2166" s="670" t="s">
        <v>5422</v>
      </c>
      <c r="O2166" s="629" t="s">
        <v>1176</v>
      </c>
      <c r="P2166" s="637" t="s">
        <v>2959</v>
      </c>
      <c r="Q2166" s="629" t="s">
        <v>796</v>
      </c>
      <c r="R2166" s="775" t="s">
        <v>6069</v>
      </c>
      <c r="S2166" s="632" t="s">
        <v>2692</v>
      </c>
      <c r="T2166" s="633" t="s">
        <v>1176</v>
      </c>
      <c r="U2166" s="977" t="s">
        <v>1821</v>
      </c>
      <c r="V2166" s="634" t="s">
        <v>4258</v>
      </c>
    </row>
    <row r="2167" spans="2:22" outlineLevel="1">
      <c r="B2167" s="612" t="s">
        <v>1380</v>
      </c>
      <c r="C2167" s="612" t="s">
        <v>1429</v>
      </c>
      <c r="D2167" s="612" t="s">
        <v>2340</v>
      </c>
      <c r="E2167" s="612" t="s">
        <v>2691</v>
      </c>
      <c r="F2167" s="612" t="s">
        <v>1800</v>
      </c>
      <c r="G2167" s="612"/>
      <c r="H2167" s="612"/>
      <c r="I2167" s="612"/>
      <c r="J2167" s="627" t="s">
        <v>1191</v>
      </c>
      <c r="K2167" s="628" t="s">
        <v>2693</v>
      </c>
      <c r="L2167" s="629" t="s">
        <v>4259</v>
      </c>
      <c r="M2167" s="630"/>
      <c r="N2167" s="670"/>
      <c r="O2167" s="629"/>
      <c r="P2167" s="629"/>
      <c r="Q2167" s="629"/>
      <c r="R2167" s="631"/>
      <c r="S2167" s="632" t="s">
        <v>2693</v>
      </c>
      <c r="T2167" s="633" t="s">
        <v>1191</v>
      </c>
      <c r="U2167" s="977" t="s">
        <v>1821</v>
      </c>
      <c r="V2167" s="634" t="s">
        <v>4259</v>
      </c>
    </row>
    <row r="2168" spans="2:22" outlineLevel="1">
      <c r="B2168" s="612" t="s">
        <v>1380</v>
      </c>
      <c r="C2168" s="612" t="s">
        <v>1429</v>
      </c>
      <c r="D2168" s="612" t="s">
        <v>2340</v>
      </c>
      <c r="E2168" s="612" t="s">
        <v>2691</v>
      </c>
      <c r="F2168" s="612" t="s">
        <v>1802</v>
      </c>
      <c r="G2168" s="612"/>
      <c r="H2168" s="612"/>
      <c r="I2168" s="612"/>
      <c r="J2168" s="627" t="s">
        <v>1191</v>
      </c>
      <c r="K2168" s="628" t="s">
        <v>2694</v>
      </c>
      <c r="L2168" s="629" t="s">
        <v>4260</v>
      </c>
      <c r="M2168" s="630"/>
      <c r="N2168" s="670"/>
      <c r="O2168" s="629"/>
      <c r="P2168" s="629"/>
      <c r="Q2168" s="629"/>
      <c r="R2168" s="631"/>
      <c r="S2168" s="632" t="s">
        <v>2694</v>
      </c>
      <c r="T2168" s="633" t="s">
        <v>1191</v>
      </c>
      <c r="U2168" s="977" t="s">
        <v>1821</v>
      </c>
      <c r="V2168" s="634" t="s">
        <v>4260</v>
      </c>
    </row>
    <row r="2169" spans="2:22" ht="48" outlineLevel="1">
      <c r="B2169" s="612" t="s">
        <v>1380</v>
      </c>
      <c r="C2169" s="612" t="s">
        <v>1429</v>
      </c>
      <c r="D2169" s="612" t="s">
        <v>2340</v>
      </c>
      <c r="E2169" s="612" t="s">
        <v>2691</v>
      </c>
      <c r="F2169" s="612" t="s">
        <v>2695</v>
      </c>
      <c r="G2169" s="612"/>
      <c r="H2169" s="612"/>
      <c r="I2169" s="612"/>
      <c r="J2169" s="627" t="s">
        <v>1176</v>
      </c>
      <c r="K2169" s="628" t="s">
        <v>1289</v>
      </c>
      <c r="L2169" s="629" t="s">
        <v>4261</v>
      </c>
      <c r="M2169" s="630"/>
      <c r="N2169" s="670" t="s">
        <v>5422</v>
      </c>
      <c r="O2169" s="629" t="s">
        <v>1176</v>
      </c>
      <c r="P2169" s="637" t="s">
        <v>2959</v>
      </c>
      <c r="Q2169" s="629" t="s">
        <v>796</v>
      </c>
      <c r="R2169" s="775" t="s">
        <v>6069</v>
      </c>
      <c r="S2169" s="632" t="s">
        <v>1289</v>
      </c>
      <c r="T2169" s="633" t="s">
        <v>1176</v>
      </c>
      <c r="U2169" s="977" t="s">
        <v>1176</v>
      </c>
      <c r="V2169" s="634" t="s">
        <v>4261</v>
      </c>
    </row>
    <row r="2170" spans="2:22" ht="24" outlineLevel="1">
      <c r="B2170" s="612" t="s">
        <v>1380</v>
      </c>
      <c r="C2170" s="612" t="s">
        <v>1429</v>
      </c>
      <c r="D2170" s="612" t="s">
        <v>2340</v>
      </c>
      <c r="E2170" s="612" t="s">
        <v>2691</v>
      </c>
      <c r="F2170" s="612" t="s">
        <v>1804</v>
      </c>
      <c r="G2170" s="612"/>
      <c r="H2170" s="612"/>
      <c r="I2170" s="612"/>
      <c r="J2170" s="627" t="s">
        <v>1875</v>
      </c>
      <c r="K2170" s="628" t="s">
        <v>1291</v>
      </c>
      <c r="L2170" s="629" t="s">
        <v>4262</v>
      </c>
      <c r="M2170" s="630"/>
      <c r="N2170" s="670" t="s">
        <v>4009</v>
      </c>
      <c r="O2170" s="629" t="s">
        <v>1176</v>
      </c>
      <c r="P2170" s="637" t="s">
        <v>2965</v>
      </c>
      <c r="Q2170" s="629" t="s">
        <v>796</v>
      </c>
      <c r="R2170" s="631" t="s">
        <v>6071</v>
      </c>
      <c r="S2170" s="632" t="s">
        <v>1291</v>
      </c>
      <c r="T2170" s="633" t="s">
        <v>1875</v>
      </c>
      <c r="U2170" s="977" t="s">
        <v>1875</v>
      </c>
      <c r="V2170" s="634" t="s">
        <v>4262</v>
      </c>
    </row>
    <row r="2171" spans="2:22" outlineLevel="1">
      <c r="B2171" s="612" t="s">
        <v>1380</v>
      </c>
      <c r="C2171" s="612" t="s">
        <v>1429</v>
      </c>
      <c r="D2171" s="612" t="s">
        <v>2340</v>
      </c>
      <c r="E2171" s="612" t="s">
        <v>2691</v>
      </c>
      <c r="F2171" s="612" t="s">
        <v>1804</v>
      </c>
      <c r="G2171" s="639" t="s">
        <v>2696</v>
      </c>
      <c r="H2171" s="612"/>
      <c r="I2171" s="612"/>
      <c r="J2171" s="627" t="s">
        <v>1176</v>
      </c>
      <c r="K2171" s="628" t="s">
        <v>2697</v>
      </c>
      <c r="L2171" s="629" t="s">
        <v>4194</v>
      </c>
      <c r="M2171" s="630" t="s">
        <v>788</v>
      </c>
      <c r="N2171" s="670" t="s">
        <v>4194</v>
      </c>
      <c r="O2171" s="629" t="s">
        <v>1176</v>
      </c>
      <c r="P2171" s="637" t="s">
        <v>2848</v>
      </c>
      <c r="Q2171" s="629" t="s">
        <v>788</v>
      </c>
      <c r="R2171" s="631" t="s">
        <v>8569</v>
      </c>
      <c r="S2171" s="632" t="s">
        <v>1294</v>
      </c>
      <c r="T2171" s="633" t="s">
        <v>1176</v>
      </c>
      <c r="U2171" s="977" t="s">
        <v>1176</v>
      </c>
      <c r="V2171" s="634" t="s">
        <v>7519</v>
      </c>
    </row>
    <row r="2172" spans="2:22" outlineLevel="1">
      <c r="B2172" s="612" t="s">
        <v>1380</v>
      </c>
      <c r="C2172" s="612" t="s">
        <v>1429</v>
      </c>
      <c r="D2172" s="612" t="s">
        <v>2340</v>
      </c>
      <c r="E2172" s="612" t="s">
        <v>2691</v>
      </c>
      <c r="F2172" s="612" t="s">
        <v>1804</v>
      </c>
      <c r="G2172" s="612"/>
      <c r="H2172" s="612"/>
      <c r="I2172" s="612"/>
      <c r="J2172" s="627" t="s">
        <v>1875</v>
      </c>
      <c r="K2172" s="628" t="s">
        <v>1295</v>
      </c>
      <c r="L2172" s="629" t="s">
        <v>4263</v>
      </c>
      <c r="M2172" s="630"/>
      <c r="N2172" s="670"/>
      <c r="O2172" s="629"/>
      <c r="P2172" s="629"/>
      <c r="Q2172" s="629"/>
      <c r="R2172" s="631"/>
      <c r="S2172" s="632" t="s">
        <v>1295</v>
      </c>
      <c r="T2172" s="633" t="s">
        <v>1875</v>
      </c>
      <c r="U2172" s="977" t="s">
        <v>1875</v>
      </c>
      <c r="V2172" s="634" t="s">
        <v>4263</v>
      </c>
    </row>
    <row r="2173" spans="2:22" outlineLevel="1">
      <c r="B2173" s="612" t="s">
        <v>1380</v>
      </c>
      <c r="C2173" s="612" t="s">
        <v>1429</v>
      </c>
      <c r="D2173" s="612" t="s">
        <v>2340</v>
      </c>
      <c r="E2173" s="612" t="s">
        <v>2691</v>
      </c>
      <c r="F2173" s="612" t="s">
        <v>1804</v>
      </c>
      <c r="G2173" s="639" t="s">
        <v>2696</v>
      </c>
      <c r="H2173" s="612"/>
      <c r="I2173" s="612"/>
      <c r="J2173" s="627" t="s">
        <v>1176</v>
      </c>
      <c r="K2173" s="628" t="s">
        <v>2698</v>
      </c>
      <c r="L2173" s="629" t="s">
        <v>4193</v>
      </c>
      <c r="M2173" s="630" t="s">
        <v>788</v>
      </c>
      <c r="N2173" s="670"/>
      <c r="O2173" s="629"/>
      <c r="P2173" s="629"/>
      <c r="Q2173" s="629"/>
      <c r="R2173" s="631"/>
      <c r="S2173" s="632" t="s">
        <v>1297</v>
      </c>
      <c r="T2173" s="633" t="s">
        <v>1176</v>
      </c>
      <c r="U2173" s="977" t="s">
        <v>1176</v>
      </c>
      <c r="V2173" s="634" t="s">
        <v>7502</v>
      </c>
    </row>
    <row r="2174" spans="2:22" ht="108" outlineLevel="1">
      <c r="B2174" s="612" t="s">
        <v>1380</v>
      </c>
      <c r="C2174" s="612" t="s">
        <v>1429</v>
      </c>
      <c r="D2174" s="612" t="s">
        <v>2340</v>
      </c>
      <c r="E2174" s="612" t="s">
        <v>2691</v>
      </c>
      <c r="F2174" s="612" t="s">
        <v>2699</v>
      </c>
      <c r="G2174" s="612"/>
      <c r="H2174" s="612"/>
      <c r="I2174" s="612"/>
      <c r="J2174" s="627" t="s">
        <v>1191</v>
      </c>
      <c r="K2174" s="628" t="s">
        <v>2700</v>
      </c>
      <c r="L2174" s="629" t="s">
        <v>4264</v>
      </c>
      <c r="M2174" s="630"/>
      <c r="N2174" s="670" t="s">
        <v>6361</v>
      </c>
      <c r="O2174" s="629" t="s">
        <v>1191</v>
      </c>
      <c r="P2174" s="642" t="s">
        <v>6362</v>
      </c>
      <c r="Q2174" s="629" t="s">
        <v>834</v>
      </c>
      <c r="R2174" s="631" t="s">
        <v>6371</v>
      </c>
      <c r="S2174" s="632" t="s">
        <v>2700</v>
      </c>
      <c r="T2174" s="633" t="s">
        <v>1191</v>
      </c>
      <c r="U2174" s="977" t="s">
        <v>1821</v>
      </c>
      <c r="V2174" s="634" t="s">
        <v>4264</v>
      </c>
    </row>
    <row r="2175" spans="2:22" ht="36" outlineLevel="1">
      <c r="B2175" s="612" t="s">
        <v>1380</v>
      </c>
      <c r="C2175" s="612" t="s">
        <v>1429</v>
      </c>
      <c r="D2175" s="612" t="s">
        <v>2340</v>
      </c>
      <c r="E2175" s="612" t="s">
        <v>2691</v>
      </c>
      <c r="F2175" s="612" t="s">
        <v>1806</v>
      </c>
      <c r="G2175" s="612"/>
      <c r="H2175" s="612"/>
      <c r="I2175" s="612"/>
      <c r="J2175" s="627" t="s">
        <v>1176</v>
      </c>
      <c r="K2175" s="628" t="s">
        <v>2701</v>
      </c>
      <c r="L2175" s="629" t="s">
        <v>4265</v>
      </c>
      <c r="M2175" s="630"/>
      <c r="N2175" s="670" t="s">
        <v>3999</v>
      </c>
      <c r="O2175" s="629" t="s">
        <v>1176</v>
      </c>
      <c r="P2175" s="637" t="s">
        <v>2960</v>
      </c>
      <c r="Q2175" s="629" t="s">
        <v>796</v>
      </c>
      <c r="R2175" s="631" t="s">
        <v>6072</v>
      </c>
      <c r="S2175" s="632" t="s">
        <v>2701</v>
      </c>
      <c r="T2175" s="633" t="s">
        <v>1176</v>
      </c>
      <c r="U2175" s="977" t="s">
        <v>1821</v>
      </c>
      <c r="V2175" s="634" t="s">
        <v>4265</v>
      </c>
    </row>
    <row r="2176" spans="2:22" ht="24" outlineLevel="1">
      <c r="B2176" s="612" t="s">
        <v>1380</v>
      </c>
      <c r="C2176" s="612" t="s">
        <v>1429</v>
      </c>
      <c r="D2176" s="612" t="s">
        <v>2340</v>
      </c>
      <c r="E2176" s="612" t="s">
        <v>2691</v>
      </c>
      <c r="F2176" s="612" t="s">
        <v>2702</v>
      </c>
      <c r="G2176" s="612"/>
      <c r="H2176" s="612"/>
      <c r="I2176" s="612"/>
      <c r="J2176" s="627" t="s">
        <v>1191</v>
      </c>
      <c r="K2176" s="628" t="s">
        <v>2703</v>
      </c>
      <c r="L2176" s="629" t="s">
        <v>4266</v>
      </c>
      <c r="M2176" s="630"/>
      <c r="N2176" s="670" t="s">
        <v>4007</v>
      </c>
      <c r="O2176" s="629" t="s">
        <v>1191</v>
      </c>
      <c r="P2176" s="642" t="s">
        <v>2961</v>
      </c>
      <c r="Q2176" s="629" t="s">
        <v>796</v>
      </c>
      <c r="R2176" s="641" t="s">
        <v>6073</v>
      </c>
      <c r="S2176" s="632" t="s">
        <v>2703</v>
      </c>
      <c r="T2176" s="633" t="s">
        <v>1191</v>
      </c>
      <c r="U2176" s="977" t="s">
        <v>1821</v>
      </c>
      <c r="V2176" s="634" t="s">
        <v>4266</v>
      </c>
    </row>
    <row r="2177" spans="2:22" ht="24" outlineLevel="1">
      <c r="B2177" s="612" t="s">
        <v>1380</v>
      </c>
      <c r="C2177" s="612" t="s">
        <v>1429</v>
      </c>
      <c r="D2177" s="612" t="s">
        <v>2340</v>
      </c>
      <c r="E2177" s="612" t="s">
        <v>2691</v>
      </c>
      <c r="F2177" s="612" t="s">
        <v>2704</v>
      </c>
      <c r="G2177" s="612"/>
      <c r="H2177" s="612"/>
      <c r="I2177" s="612"/>
      <c r="J2177" s="627" t="s">
        <v>1176</v>
      </c>
      <c r="K2177" s="628" t="s">
        <v>2705</v>
      </c>
      <c r="L2177" s="629" t="s">
        <v>4267</v>
      </c>
      <c r="M2177" s="630"/>
      <c r="N2177" s="670" t="s">
        <v>4005</v>
      </c>
      <c r="O2177" s="629" t="s">
        <v>1176</v>
      </c>
      <c r="P2177" s="637" t="s">
        <v>2964</v>
      </c>
      <c r="Q2177" s="629" t="s">
        <v>796</v>
      </c>
      <c r="R2177" s="631" t="s">
        <v>6074</v>
      </c>
      <c r="S2177" s="632" t="s">
        <v>2705</v>
      </c>
      <c r="T2177" s="633" t="s">
        <v>1176</v>
      </c>
      <c r="U2177" s="977" t="s">
        <v>1821</v>
      </c>
      <c r="V2177" s="634" t="s">
        <v>4267</v>
      </c>
    </row>
    <row r="2178" spans="2:22" ht="24" outlineLevel="1">
      <c r="B2178" s="612" t="s">
        <v>1380</v>
      </c>
      <c r="C2178" s="612" t="s">
        <v>1429</v>
      </c>
      <c r="D2178" s="612" t="s">
        <v>2340</v>
      </c>
      <c r="E2178" s="612" t="s">
        <v>1810</v>
      </c>
      <c r="F2178" s="612"/>
      <c r="G2178" s="612"/>
      <c r="H2178" s="612"/>
      <c r="I2178" s="612"/>
      <c r="J2178" s="627" t="s">
        <v>1195</v>
      </c>
      <c r="K2178" s="628" t="s">
        <v>1212</v>
      </c>
      <c r="L2178" s="629" t="s">
        <v>4145</v>
      </c>
      <c r="M2178" s="630" t="s">
        <v>1382</v>
      </c>
      <c r="N2178" s="1119" t="s">
        <v>8361</v>
      </c>
      <c r="O2178" s="629" t="s">
        <v>1191</v>
      </c>
      <c r="P2178" s="629" t="s">
        <v>41</v>
      </c>
      <c r="Q2178" s="629" t="s">
        <v>1382</v>
      </c>
      <c r="R2178" s="631" t="s">
        <v>8571</v>
      </c>
      <c r="S2178" s="632" t="s">
        <v>1212</v>
      </c>
      <c r="T2178" s="633" t="s">
        <v>1195</v>
      </c>
      <c r="U2178" s="977" t="s">
        <v>1195</v>
      </c>
      <c r="V2178" s="634" t="s">
        <v>4145</v>
      </c>
    </row>
    <row r="2179" spans="2:22" outlineLevel="1">
      <c r="B2179" s="612" t="s">
        <v>1380</v>
      </c>
      <c r="C2179" s="612" t="s">
        <v>1429</v>
      </c>
      <c r="D2179" s="612" t="s">
        <v>2340</v>
      </c>
      <c r="E2179" s="612" t="s">
        <v>1810</v>
      </c>
      <c r="F2179" s="612" t="s">
        <v>1532</v>
      </c>
      <c r="G2179" s="612"/>
      <c r="H2179" s="612"/>
      <c r="I2179" s="612"/>
      <c r="J2179" s="627" t="s">
        <v>1176</v>
      </c>
      <c r="K2179" s="628" t="s">
        <v>1214</v>
      </c>
      <c r="L2179" s="629" t="s">
        <v>4146</v>
      </c>
      <c r="M2179" s="630"/>
      <c r="N2179" s="670" t="s">
        <v>8355</v>
      </c>
      <c r="O2179" s="629" t="s">
        <v>1176</v>
      </c>
      <c r="P2179" s="635" t="s">
        <v>2769</v>
      </c>
      <c r="Q2179" s="629" t="s">
        <v>105</v>
      </c>
      <c r="R2179" s="631"/>
      <c r="S2179" s="632" t="s">
        <v>1214</v>
      </c>
      <c r="T2179" s="633" t="s">
        <v>1176</v>
      </c>
      <c r="U2179" s="977" t="s">
        <v>1176</v>
      </c>
      <c r="V2179" s="634" t="s">
        <v>4146</v>
      </c>
    </row>
    <row r="2180" spans="2:22" outlineLevel="1">
      <c r="B2180" s="612" t="s">
        <v>1380</v>
      </c>
      <c r="C2180" s="612" t="s">
        <v>1429</v>
      </c>
      <c r="D2180" s="612" t="s">
        <v>2340</v>
      </c>
      <c r="E2180" s="612" t="s">
        <v>1810</v>
      </c>
      <c r="F2180" s="612" t="s">
        <v>1398</v>
      </c>
      <c r="G2180" s="612"/>
      <c r="H2180" s="612"/>
      <c r="I2180" s="612"/>
      <c r="J2180" s="627" t="s">
        <v>1191</v>
      </c>
      <c r="K2180" s="628" t="s">
        <v>2706</v>
      </c>
      <c r="L2180" s="629" t="s">
        <v>4309</v>
      </c>
      <c r="M2180" s="630" t="s">
        <v>1184</v>
      </c>
      <c r="N2180" s="670"/>
      <c r="O2180" s="629"/>
      <c r="P2180" s="629"/>
      <c r="Q2180" s="629"/>
      <c r="R2180" s="631"/>
      <c r="S2180" s="632" t="s">
        <v>7400</v>
      </c>
      <c r="T2180" s="633" t="s">
        <v>1191</v>
      </c>
      <c r="U2180" s="977" t="s">
        <v>1821</v>
      </c>
      <c r="V2180" s="634" t="s">
        <v>7441</v>
      </c>
    </row>
    <row r="2181" spans="2:22" outlineLevel="1">
      <c r="B2181" s="612" t="s">
        <v>1380</v>
      </c>
      <c r="C2181" s="612" t="s">
        <v>1429</v>
      </c>
      <c r="D2181" s="612" t="s">
        <v>2340</v>
      </c>
      <c r="E2181" s="612" t="s">
        <v>1810</v>
      </c>
      <c r="F2181" s="612" t="s">
        <v>1535</v>
      </c>
      <c r="G2181" s="612"/>
      <c r="H2181" s="612"/>
      <c r="I2181" s="612"/>
      <c r="J2181" s="627" t="s">
        <v>1191</v>
      </c>
      <c r="K2181" s="628" t="s">
        <v>2707</v>
      </c>
      <c r="L2181" s="629" t="s">
        <v>4342</v>
      </c>
      <c r="M2181" s="630" t="s">
        <v>1382</v>
      </c>
      <c r="N2181" s="1119" t="s">
        <v>8362</v>
      </c>
      <c r="O2181" s="629" t="s">
        <v>1191</v>
      </c>
      <c r="P2181" s="629" t="s">
        <v>41</v>
      </c>
      <c r="Q2181" s="629" t="s">
        <v>1382</v>
      </c>
      <c r="R2181" s="782" t="s">
        <v>8570</v>
      </c>
      <c r="S2181" s="632" t="s">
        <v>41</v>
      </c>
      <c r="T2181" s="633" t="s">
        <v>1191</v>
      </c>
      <c r="U2181" s="977" t="s">
        <v>1191</v>
      </c>
      <c r="V2181" s="634" t="s">
        <v>1821</v>
      </c>
    </row>
    <row r="2182" spans="2:22" outlineLevel="1">
      <c r="B2182" s="612" t="s">
        <v>1380</v>
      </c>
      <c r="C2182" s="612" t="s">
        <v>1429</v>
      </c>
      <c r="D2182" s="612" t="s">
        <v>2340</v>
      </c>
      <c r="E2182" s="612" t="s">
        <v>1810</v>
      </c>
      <c r="F2182" s="612" t="s">
        <v>1535</v>
      </c>
      <c r="G2182" s="612" t="s">
        <v>1537</v>
      </c>
      <c r="H2182" s="612"/>
      <c r="I2182" s="612"/>
      <c r="J2182" s="627" t="s">
        <v>1176</v>
      </c>
      <c r="K2182" s="628" t="s">
        <v>1216</v>
      </c>
      <c r="L2182" s="629" t="s">
        <v>4147</v>
      </c>
      <c r="M2182" s="630"/>
      <c r="N2182" s="670" t="s">
        <v>8356</v>
      </c>
      <c r="O2182" s="629" t="s">
        <v>1176</v>
      </c>
      <c r="P2182" s="635" t="s">
        <v>2770</v>
      </c>
      <c r="Q2182" s="629" t="s">
        <v>5357</v>
      </c>
      <c r="R2182" s="641"/>
      <c r="S2182" s="632" t="s">
        <v>1216</v>
      </c>
      <c r="T2182" s="633" t="s">
        <v>1176</v>
      </c>
      <c r="U2182" s="977" t="s">
        <v>1176</v>
      </c>
      <c r="V2182" s="634" t="s">
        <v>7469</v>
      </c>
    </row>
    <row r="2183" spans="2:22" outlineLevel="1">
      <c r="B2183" s="612" t="s">
        <v>1380</v>
      </c>
      <c r="C2183" s="612" t="s">
        <v>1429</v>
      </c>
      <c r="D2183" s="612" t="s">
        <v>2340</v>
      </c>
      <c r="E2183" s="612" t="s">
        <v>1810</v>
      </c>
      <c r="F2183" s="612" t="s">
        <v>1535</v>
      </c>
      <c r="G2183" s="612" t="s">
        <v>1537</v>
      </c>
      <c r="H2183" s="639" t="s">
        <v>1402</v>
      </c>
      <c r="I2183" s="612"/>
      <c r="J2183" s="627" t="s">
        <v>1176</v>
      </c>
      <c r="K2183" s="628" t="s">
        <v>2708</v>
      </c>
      <c r="L2183" s="629" t="s">
        <v>4987</v>
      </c>
      <c r="M2183" s="630" t="s">
        <v>1404</v>
      </c>
      <c r="N2183" s="670" t="s">
        <v>6494</v>
      </c>
      <c r="O2183" s="629" t="s">
        <v>1176</v>
      </c>
      <c r="P2183" s="629" t="s">
        <v>41</v>
      </c>
      <c r="Q2183" s="640" t="s">
        <v>1405</v>
      </c>
      <c r="R2183" s="631"/>
      <c r="S2183" s="632" t="s">
        <v>6485</v>
      </c>
      <c r="T2183" s="633" t="s">
        <v>1176</v>
      </c>
      <c r="U2183" s="977" t="s">
        <v>1176</v>
      </c>
      <c r="V2183" s="634" t="s">
        <v>8033</v>
      </c>
    </row>
    <row r="2184" spans="2:22" outlineLevel="1">
      <c r="B2184" s="612" t="s">
        <v>1380</v>
      </c>
      <c r="C2184" s="612" t="s">
        <v>1429</v>
      </c>
      <c r="D2184" s="612" t="s">
        <v>2340</v>
      </c>
      <c r="E2184" s="612" t="s">
        <v>1810</v>
      </c>
      <c r="F2184" s="612"/>
      <c r="G2184" s="612"/>
      <c r="H2184" s="612"/>
      <c r="I2184" s="612"/>
      <c r="J2184" s="627" t="s">
        <v>1195</v>
      </c>
      <c r="K2184" s="628" t="s">
        <v>1212</v>
      </c>
      <c r="L2184" s="629" t="s">
        <v>4145</v>
      </c>
      <c r="M2184" s="630" t="s">
        <v>1382</v>
      </c>
      <c r="N2184" s="1119" t="s">
        <v>5723</v>
      </c>
      <c r="O2184" s="629" t="s">
        <v>1191</v>
      </c>
      <c r="P2184" s="629" t="s">
        <v>41</v>
      </c>
      <c r="Q2184" s="629" t="s">
        <v>1382</v>
      </c>
      <c r="R2184" s="782" t="s">
        <v>8572</v>
      </c>
      <c r="S2184" s="632" t="s">
        <v>1212</v>
      </c>
      <c r="T2184" s="633" t="s">
        <v>1195</v>
      </c>
      <c r="U2184" s="977" t="s">
        <v>1195</v>
      </c>
      <c r="V2184" s="634" t="s">
        <v>4145</v>
      </c>
    </row>
    <row r="2185" spans="2:22" outlineLevel="1">
      <c r="B2185" s="612" t="s">
        <v>1380</v>
      </c>
      <c r="C2185" s="612" t="s">
        <v>1429</v>
      </c>
      <c r="D2185" s="612" t="s">
        <v>2340</v>
      </c>
      <c r="E2185" s="612" t="s">
        <v>1810</v>
      </c>
      <c r="F2185" s="612" t="s">
        <v>1532</v>
      </c>
      <c r="G2185" s="612"/>
      <c r="H2185" s="612"/>
      <c r="I2185" s="612"/>
      <c r="J2185" s="627" t="s">
        <v>1176</v>
      </c>
      <c r="K2185" s="628" t="s">
        <v>1214</v>
      </c>
      <c r="L2185" s="629" t="s">
        <v>4146</v>
      </c>
      <c r="M2185" s="630"/>
      <c r="N2185" s="670" t="s">
        <v>4001</v>
      </c>
      <c r="O2185" s="629" t="s">
        <v>1176</v>
      </c>
      <c r="P2185" s="642" t="s">
        <v>2962</v>
      </c>
      <c r="Q2185" s="629" t="s">
        <v>105</v>
      </c>
      <c r="R2185" s="641" t="s">
        <v>7956</v>
      </c>
      <c r="S2185" s="632" t="s">
        <v>1214</v>
      </c>
      <c r="T2185" s="633" t="s">
        <v>1176</v>
      </c>
      <c r="U2185" s="977" t="s">
        <v>1176</v>
      </c>
      <c r="V2185" s="634" t="s">
        <v>4146</v>
      </c>
    </row>
    <row r="2186" spans="2:22" outlineLevel="1">
      <c r="B2186" s="612" t="s">
        <v>1380</v>
      </c>
      <c r="C2186" s="612" t="s">
        <v>1429</v>
      </c>
      <c r="D2186" s="612" t="s">
        <v>2340</v>
      </c>
      <c r="E2186" s="612" t="s">
        <v>1810</v>
      </c>
      <c r="F2186" s="612" t="s">
        <v>1398</v>
      </c>
      <c r="G2186" s="612"/>
      <c r="H2186" s="612"/>
      <c r="I2186" s="612"/>
      <c r="J2186" s="627" t="s">
        <v>1191</v>
      </c>
      <c r="K2186" s="628" t="s">
        <v>2706</v>
      </c>
      <c r="L2186" s="629" t="s">
        <v>4309</v>
      </c>
      <c r="M2186" s="630" t="s">
        <v>1184</v>
      </c>
      <c r="N2186" s="670" t="s">
        <v>5724</v>
      </c>
      <c r="O2186" s="629" t="s">
        <v>1176</v>
      </c>
      <c r="P2186" s="629" t="s">
        <v>41</v>
      </c>
      <c r="Q2186" s="629" t="s">
        <v>3319</v>
      </c>
      <c r="R2186" s="631"/>
      <c r="S2186" s="632" t="s">
        <v>7400</v>
      </c>
      <c r="T2186" s="633" t="s">
        <v>1191</v>
      </c>
      <c r="U2186" s="977" t="s">
        <v>1821</v>
      </c>
      <c r="V2186" s="634" t="s">
        <v>7441</v>
      </c>
    </row>
    <row r="2187" spans="2:22" outlineLevel="1">
      <c r="B2187" s="612" t="s">
        <v>1380</v>
      </c>
      <c r="C2187" s="612" t="s">
        <v>1429</v>
      </c>
      <c r="D2187" s="612" t="s">
        <v>2340</v>
      </c>
      <c r="E2187" s="612" t="s">
        <v>1810</v>
      </c>
      <c r="F2187" s="612" t="s">
        <v>1535</v>
      </c>
      <c r="G2187" s="612"/>
      <c r="H2187" s="612"/>
      <c r="I2187" s="612"/>
      <c r="J2187" s="627" t="s">
        <v>1191</v>
      </c>
      <c r="K2187" s="628" t="s">
        <v>2707</v>
      </c>
      <c r="L2187" s="629" t="s">
        <v>4342</v>
      </c>
      <c r="M2187" s="630" t="s">
        <v>1382</v>
      </c>
      <c r="N2187" s="1119" t="s">
        <v>5725</v>
      </c>
      <c r="O2187" s="629" t="s">
        <v>1191</v>
      </c>
      <c r="P2187" s="629" t="s">
        <v>41</v>
      </c>
      <c r="Q2187" s="629" t="s">
        <v>1382</v>
      </c>
      <c r="R2187" s="782" t="s">
        <v>6076</v>
      </c>
      <c r="S2187" s="632" t="s">
        <v>41</v>
      </c>
      <c r="T2187" s="633" t="s">
        <v>1191</v>
      </c>
      <c r="U2187" s="977" t="s">
        <v>1191</v>
      </c>
      <c r="V2187" s="634" t="s">
        <v>1821</v>
      </c>
    </row>
    <row r="2188" spans="2:22" outlineLevel="1">
      <c r="B2188" s="612" t="s">
        <v>1380</v>
      </c>
      <c r="C2188" s="612" t="s">
        <v>1429</v>
      </c>
      <c r="D2188" s="612" t="s">
        <v>2340</v>
      </c>
      <c r="E2188" s="612" t="s">
        <v>1810</v>
      </c>
      <c r="F2188" s="612" t="s">
        <v>1535</v>
      </c>
      <c r="G2188" s="612" t="s">
        <v>1537</v>
      </c>
      <c r="H2188" s="612"/>
      <c r="I2188" s="612"/>
      <c r="J2188" s="627" t="s">
        <v>1176</v>
      </c>
      <c r="K2188" s="628" t="s">
        <v>1216</v>
      </c>
      <c r="L2188" s="629" t="s">
        <v>4147</v>
      </c>
      <c r="M2188" s="630"/>
      <c r="N2188" s="670" t="s">
        <v>4000</v>
      </c>
      <c r="O2188" s="629" t="s">
        <v>1176</v>
      </c>
      <c r="P2188" s="642" t="s">
        <v>2963</v>
      </c>
      <c r="Q2188" s="629" t="s">
        <v>5357</v>
      </c>
      <c r="R2188" s="641" t="s">
        <v>6075</v>
      </c>
      <c r="S2188" s="632" t="s">
        <v>1216</v>
      </c>
      <c r="T2188" s="633" t="s">
        <v>1176</v>
      </c>
      <c r="U2188" s="977" t="s">
        <v>1176</v>
      </c>
      <c r="V2188" s="634" t="s">
        <v>7469</v>
      </c>
    </row>
    <row r="2189" spans="2:22" outlineLevel="1">
      <c r="B2189" s="612" t="s">
        <v>1380</v>
      </c>
      <c r="C2189" s="612" t="s">
        <v>1429</v>
      </c>
      <c r="D2189" s="612" t="s">
        <v>2340</v>
      </c>
      <c r="E2189" s="612" t="s">
        <v>1810</v>
      </c>
      <c r="F2189" s="612" t="s">
        <v>1535</v>
      </c>
      <c r="G2189" s="612" t="s">
        <v>1537</v>
      </c>
      <c r="H2189" s="639" t="s">
        <v>1402</v>
      </c>
      <c r="I2189" s="612"/>
      <c r="J2189" s="627" t="s">
        <v>1176</v>
      </c>
      <c r="K2189" s="628" t="s">
        <v>2708</v>
      </c>
      <c r="L2189" s="629" t="s">
        <v>4987</v>
      </c>
      <c r="M2189" s="630" t="s">
        <v>1404</v>
      </c>
      <c r="N2189" s="670" t="s">
        <v>6494</v>
      </c>
      <c r="O2189" s="629" t="s">
        <v>1176</v>
      </c>
      <c r="P2189" s="629" t="s">
        <v>41</v>
      </c>
      <c r="Q2189" s="640" t="s">
        <v>1405</v>
      </c>
      <c r="R2189" s="631"/>
      <c r="S2189" s="632" t="s">
        <v>6485</v>
      </c>
      <c r="T2189" s="633" t="s">
        <v>1176</v>
      </c>
      <c r="U2189" s="977" t="s">
        <v>1176</v>
      </c>
      <c r="V2189" s="634" t="s">
        <v>8033</v>
      </c>
    </row>
    <row r="2190" spans="2:22" outlineLevel="1">
      <c r="B2190" s="612" t="s">
        <v>1380</v>
      </c>
      <c r="C2190" s="612" t="s">
        <v>1429</v>
      </c>
      <c r="D2190" s="612" t="s">
        <v>2340</v>
      </c>
      <c r="E2190" s="612" t="s">
        <v>1830</v>
      </c>
      <c r="F2190" s="612"/>
      <c r="G2190" s="612"/>
      <c r="H2190" s="612"/>
      <c r="I2190" s="612"/>
      <c r="J2190" s="627" t="s">
        <v>1195</v>
      </c>
      <c r="K2190" s="628" t="s">
        <v>2709</v>
      </c>
      <c r="L2190" s="629" t="s">
        <v>4988</v>
      </c>
      <c r="M2190" s="630" t="s">
        <v>1382</v>
      </c>
      <c r="N2190" s="670"/>
      <c r="O2190" s="629"/>
      <c r="P2190" s="629"/>
      <c r="Q2190" s="629"/>
      <c r="R2190" s="631"/>
      <c r="S2190" s="632" t="s">
        <v>41</v>
      </c>
      <c r="T2190" s="633" t="s">
        <v>1195</v>
      </c>
      <c r="U2190" s="977" t="s">
        <v>1821</v>
      </c>
      <c r="V2190" s="634" t="s">
        <v>1821</v>
      </c>
    </row>
    <row r="2191" spans="2:22" outlineLevel="1">
      <c r="B2191" s="612" t="s">
        <v>1380</v>
      </c>
      <c r="C2191" s="612" t="s">
        <v>1429</v>
      </c>
      <c r="D2191" s="612" t="s">
        <v>2340</v>
      </c>
      <c r="E2191" s="612" t="s">
        <v>1830</v>
      </c>
      <c r="F2191" s="612" t="s">
        <v>1390</v>
      </c>
      <c r="G2191" s="612"/>
      <c r="H2191" s="612"/>
      <c r="I2191" s="612"/>
      <c r="J2191" s="627" t="s">
        <v>1176</v>
      </c>
      <c r="K2191" s="628" t="s">
        <v>2710</v>
      </c>
      <c r="L2191" s="629" t="s">
        <v>4268</v>
      </c>
      <c r="M2191" s="630"/>
      <c r="N2191" s="670"/>
      <c r="O2191" s="629"/>
      <c r="P2191" s="629"/>
      <c r="Q2191" s="629"/>
      <c r="R2191" s="631"/>
      <c r="S2191" s="632" t="s">
        <v>2710</v>
      </c>
      <c r="T2191" s="633" t="s">
        <v>1176</v>
      </c>
      <c r="U2191" s="977" t="s">
        <v>1821</v>
      </c>
      <c r="V2191" s="634" t="s">
        <v>4268</v>
      </c>
    </row>
    <row r="2192" spans="2:22" outlineLevel="1">
      <c r="B2192" s="612" t="s">
        <v>1380</v>
      </c>
      <c r="C2192" s="612" t="s">
        <v>1429</v>
      </c>
      <c r="D2192" s="612" t="s">
        <v>2340</v>
      </c>
      <c r="E2192" s="612" t="s">
        <v>1830</v>
      </c>
      <c r="F2192" s="612" t="s">
        <v>1398</v>
      </c>
      <c r="G2192" s="612"/>
      <c r="H2192" s="612"/>
      <c r="I2192" s="612"/>
      <c r="J2192" s="627" t="s">
        <v>1191</v>
      </c>
      <c r="K2192" s="628" t="s">
        <v>2711</v>
      </c>
      <c r="L2192" s="629" t="s">
        <v>4989</v>
      </c>
      <c r="M2192" s="630"/>
      <c r="N2192" s="670"/>
      <c r="O2192" s="629"/>
      <c r="P2192" s="629"/>
      <c r="Q2192" s="629"/>
      <c r="R2192" s="631"/>
      <c r="S2192" s="632" t="s">
        <v>1821</v>
      </c>
      <c r="T2192" s="633" t="s">
        <v>1821</v>
      </c>
      <c r="U2192" s="977" t="s">
        <v>1821</v>
      </c>
      <c r="V2192" s="634" t="s">
        <v>1821</v>
      </c>
    </row>
    <row r="2193" spans="2:22" outlineLevel="1">
      <c r="B2193" s="612" t="s">
        <v>1380</v>
      </c>
      <c r="C2193" s="612" t="s">
        <v>1429</v>
      </c>
      <c r="D2193" s="612" t="s">
        <v>2340</v>
      </c>
      <c r="E2193" s="612" t="s">
        <v>2712</v>
      </c>
      <c r="F2193" s="612"/>
      <c r="G2193" s="612"/>
      <c r="H2193" s="612"/>
      <c r="I2193" s="612"/>
      <c r="J2193" s="627" t="s">
        <v>1195</v>
      </c>
      <c r="K2193" s="628" t="s">
        <v>2713</v>
      </c>
      <c r="L2193" s="629" t="s">
        <v>4269</v>
      </c>
      <c r="M2193" s="630" t="s">
        <v>1382</v>
      </c>
      <c r="N2193" s="670"/>
      <c r="O2193" s="629"/>
      <c r="P2193" s="629"/>
      <c r="Q2193" s="629"/>
      <c r="R2193" s="631"/>
      <c r="S2193" s="632" t="s">
        <v>1821</v>
      </c>
      <c r="T2193" s="633" t="s">
        <v>1821</v>
      </c>
      <c r="U2193" s="977" t="s">
        <v>1821</v>
      </c>
      <c r="V2193" s="634" t="s">
        <v>1821</v>
      </c>
    </row>
    <row r="2194" spans="2:22" outlineLevel="1">
      <c r="B2194" s="612" t="s">
        <v>1380</v>
      </c>
      <c r="C2194" s="612" t="s">
        <v>1429</v>
      </c>
      <c r="D2194" s="612" t="s">
        <v>2340</v>
      </c>
      <c r="E2194" s="612" t="s">
        <v>2712</v>
      </c>
      <c r="F2194" s="612" t="s">
        <v>2714</v>
      </c>
      <c r="G2194" s="612"/>
      <c r="H2194" s="612"/>
      <c r="I2194" s="612"/>
      <c r="J2194" s="627" t="s">
        <v>1176</v>
      </c>
      <c r="K2194" s="628" t="s">
        <v>2715</v>
      </c>
      <c r="L2194" s="629" t="s">
        <v>4990</v>
      </c>
      <c r="M2194" s="630"/>
      <c r="N2194" s="670"/>
      <c r="O2194" s="629"/>
      <c r="P2194" s="629"/>
      <c r="Q2194" s="629"/>
      <c r="R2194" s="631"/>
      <c r="S2194" s="632" t="s">
        <v>1821</v>
      </c>
      <c r="T2194" s="633" t="s">
        <v>1821</v>
      </c>
      <c r="U2194" s="977" t="s">
        <v>1821</v>
      </c>
      <c r="V2194" s="634" t="s">
        <v>1821</v>
      </c>
    </row>
    <row r="2195" spans="2:22" outlineLevel="1">
      <c r="B2195" s="612" t="s">
        <v>1380</v>
      </c>
      <c r="C2195" s="612" t="s">
        <v>1429</v>
      </c>
      <c r="D2195" s="612" t="s">
        <v>2340</v>
      </c>
      <c r="E2195" s="612" t="s">
        <v>2712</v>
      </c>
      <c r="F2195" s="612" t="s">
        <v>2716</v>
      </c>
      <c r="G2195" s="612"/>
      <c r="H2195" s="612"/>
      <c r="I2195" s="612"/>
      <c r="J2195" s="627" t="s">
        <v>1191</v>
      </c>
      <c r="K2195" s="628" t="s">
        <v>2717</v>
      </c>
      <c r="L2195" s="629" t="s">
        <v>4991</v>
      </c>
      <c r="M2195" s="630" t="s">
        <v>1382</v>
      </c>
      <c r="N2195" s="670"/>
      <c r="O2195" s="629"/>
      <c r="P2195" s="629"/>
      <c r="Q2195" s="629"/>
      <c r="R2195" s="631"/>
      <c r="S2195" s="632" t="s">
        <v>1821</v>
      </c>
      <c r="T2195" s="633" t="s">
        <v>1821</v>
      </c>
      <c r="U2195" s="977" t="s">
        <v>1821</v>
      </c>
      <c r="V2195" s="634" t="s">
        <v>1821</v>
      </c>
    </row>
    <row r="2196" spans="2:22" outlineLevel="1">
      <c r="B2196" s="612" t="s">
        <v>1380</v>
      </c>
      <c r="C2196" s="612" t="s">
        <v>1429</v>
      </c>
      <c r="D2196" s="612" t="s">
        <v>2340</v>
      </c>
      <c r="E2196" s="612" t="s">
        <v>2712</v>
      </c>
      <c r="F2196" s="612" t="s">
        <v>2716</v>
      </c>
      <c r="G2196" s="612" t="s">
        <v>1537</v>
      </c>
      <c r="H2196" s="612"/>
      <c r="I2196" s="612"/>
      <c r="J2196" s="627" t="s">
        <v>1176</v>
      </c>
      <c r="K2196" s="628" t="s">
        <v>2718</v>
      </c>
      <c r="L2196" s="629" t="s">
        <v>4270</v>
      </c>
      <c r="M2196" s="630"/>
      <c r="N2196" s="670"/>
      <c r="O2196" s="629"/>
      <c r="P2196" s="629"/>
      <c r="Q2196" s="629"/>
      <c r="R2196" s="631"/>
      <c r="S2196" s="632" t="s">
        <v>1821</v>
      </c>
      <c r="T2196" s="633" t="s">
        <v>1821</v>
      </c>
      <c r="U2196" s="977" t="s">
        <v>1821</v>
      </c>
      <c r="V2196" s="634" t="s">
        <v>1821</v>
      </c>
    </row>
    <row r="2197" spans="2:22" outlineLevel="1">
      <c r="B2197" s="612" t="s">
        <v>1380</v>
      </c>
      <c r="C2197" s="612" t="s">
        <v>1429</v>
      </c>
      <c r="D2197" s="612" t="s">
        <v>2340</v>
      </c>
      <c r="E2197" s="612" t="s">
        <v>2712</v>
      </c>
      <c r="F2197" s="612" t="s">
        <v>2716</v>
      </c>
      <c r="G2197" s="612" t="s">
        <v>1537</v>
      </c>
      <c r="H2197" s="639" t="s">
        <v>1402</v>
      </c>
      <c r="I2197" s="612"/>
      <c r="J2197" s="627" t="s">
        <v>1176</v>
      </c>
      <c r="K2197" s="628" t="s">
        <v>2719</v>
      </c>
      <c r="L2197" s="629" t="s">
        <v>4992</v>
      </c>
      <c r="M2197" s="630" t="s">
        <v>1404</v>
      </c>
      <c r="N2197" s="670"/>
      <c r="O2197" s="629"/>
      <c r="P2197" s="629"/>
      <c r="Q2197" s="629"/>
      <c r="R2197" s="631"/>
      <c r="S2197" s="632" t="s">
        <v>1821</v>
      </c>
      <c r="T2197" s="633" t="s">
        <v>1821</v>
      </c>
      <c r="U2197" s="977" t="s">
        <v>1821</v>
      </c>
      <c r="V2197" s="634" t="s">
        <v>1821</v>
      </c>
    </row>
    <row r="2198" spans="2:22" outlineLevel="1">
      <c r="B2198" s="612" t="s">
        <v>1380</v>
      </c>
      <c r="C2198" s="612" t="s">
        <v>1429</v>
      </c>
      <c r="D2198" s="612" t="s">
        <v>2340</v>
      </c>
      <c r="E2198" s="612" t="s">
        <v>2712</v>
      </c>
      <c r="F2198" s="612" t="s">
        <v>1613</v>
      </c>
      <c r="G2198" s="612"/>
      <c r="H2198" s="612"/>
      <c r="I2198" s="612"/>
      <c r="J2198" s="627" t="s">
        <v>1300</v>
      </c>
      <c r="K2198" s="628" t="s">
        <v>2720</v>
      </c>
      <c r="L2198" s="629" t="s">
        <v>4993</v>
      </c>
      <c r="M2198" s="630" t="s">
        <v>1382</v>
      </c>
      <c r="N2198" s="670"/>
      <c r="O2198" s="629"/>
      <c r="P2198" s="629"/>
      <c r="Q2198" s="629"/>
      <c r="R2198" s="631"/>
      <c r="S2198" s="632" t="s">
        <v>1821</v>
      </c>
      <c r="T2198" s="633" t="s">
        <v>1821</v>
      </c>
      <c r="U2198" s="977" t="s">
        <v>1821</v>
      </c>
      <c r="V2198" s="634" t="s">
        <v>1821</v>
      </c>
    </row>
    <row r="2199" spans="2:22" outlineLevel="1">
      <c r="B2199" s="612" t="s">
        <v>1380</v>
      </c>
      <c r="C2199" s="612" t="s">
        <v>1429</v>
      </c>
      <c r="D2199" s="612" t="s">
        <v>2340</v>
      </c>
      <c r="E2199" s="612" t="s">
        <v>2712</v>
      </c>
      <c r="F2199" s="612" t="s">
        <v>1613</v>
      </c>
      <c r="G2199" s="612" t="s">
        <v>1615</v>
      </c>
      <c r="H2199" s="612"/>
      <c r="I2199" s="612"/>
      <c r="J2199" s="627" t="s">
        <v>1176</v>
      </c>
      <c r="K2199" s="628" t="s">
        <v>2721</v>
      </c>
      <c r="L2199" s="629" t="s">
        <v>4995</v>
      </c>
      <c r="M2199" s="630"/>
      <c r="N2199" s="670"/>
      <c r="O2199" s="629"/>
      <c r="P2199" s="629"/>
      <c r="Q2199" s="629"/>
      <c r="R2199" s="631"/>
      <c r="S2199" s="632" t="s">
        <v>1821</v>
      </c>
      <c r="T2199" s="633" t="s">
        <v>1821</v>
      </c>
      <c r="U2199" s="977" t="s">
        <v>1821</v>
      </c>
      <c r="V2199" s="634" t="s">
        <v>1821</v>
      </c>
    </row>
    <row r="2200" spans="2:22" outlineLevel="1">
      <c r="B2200" s="612" t="s">
        <v>1380</v>
      </c>
      <c r="C2200" s="612" t="s">
        <v>1429</v>
      </c>
      <c r="D2200" s="612" t="s">
        <v>2340</v>
      </c>
      <c r="E2200" s="612" t="s">
        <v>2712</v>
      </c>
      <c r="F2200" s="612" t="s">
        <v>1613</v>
      </c>
      <c r="G2200" s="612" t="s">
        <v>1398</v>
      </c>
      <c r="H2200" s="612"/>
      <c r="I2200" s="612"/>
      <c r="J2200" s="627" t="s">
        <v>1176</v>
      </c>
      <c r="K2200" s="628" t="s">
        <v>2722</v>
      </c>
      <c r="L2200" s="629" t="s">
        <v>4994</v>
      </c>
      <c r="M2200" s="664" t="s">
        <v>1618</v>
      </c>
      <c r="N2200" s="670"/>
      <c r="O2200" s="629"/>
      <c r="P2200" s="629"/>
      <c r="Q2200" s="629"/>
      <c r="R2200" s="631"/>
      <c r="S2200" s="632" t="s">
        <v>1821</v>
      </c>
      <c r="T2200" s="633" t="s">
        <v>1821</v>
      </c>
      <c r="U2200" s="977" t="s">
        <v>1821</v>
      </c>
      <c r="V2200" s="634" t="s">
        <v>1821</v>
      </c>
    </row>
    <row r="2201" spans="2:22" outlineLevel="1">
      <c r="B2201" s="612" t="s">
        <v>1380</v>
      </c>
      <c r="C2201" s="612" t="s">
        <v>1429</v>
      </c>
      <c r="D2201" s="612" t="s">
        <v>2340</v>
      </c>
      <c r="E2201" s="612" t="s">
        <v>2712</v>
      </c>
      <c r="F2201" s="612" t="s">
        <v>1613</v>
      </c>
      <c r="G2201" s="612" t="s">
        <v>1619</v>
      </c>
      <c r="H2201" s="612"/>
      <c r="I2201" s="612"/>
      <c r="J2201" s="627" t="s">
        <v>1191</v>
      </c>
      <c r="K2201" s="628" t="s">
        <v>2723</v>
      </c>
      <c r="L2201" s="629" t="s">
        <v>4996</v>
      </c>
      <c r="M2201" s="630"/>
      <c r="N2201" s="670"/>
      <c r="O2201" s="629"/>
      <c r="P2201" s="629"/>
      <c r="Q2201" s="629"/>
      <c r="R2201" s="631"/>
      <c r="S2201" s="632" t="s">
        <v>1821</v>
      </c>
      <c r="T2201" s="633" t="s">
        <v>1821</v>
      </c>
      <c r="U2201" s="977" t="s">
        <v>1821</v>
      </c>
      <c r="V2201" s="634" t="s">
        <v>1821</v>
      </c>
    </row>
    <row r="2202" spans="2:22" outlineLevel="1">
      <c r="B2202" s="612" t="s">
        <v>1380</v>
      </c>
      <c r="C2202" s="612" t="s">
        <v>1429</v>
      </c>
      <c r="D2202" s="612" t="s">
        <v>2340</v>
      </c>
      <c r="E2202" s="612" t="s">
        <v>2712</v>
      </c>
      <c r="F2202" s="612" t="s">
        <v>1613</v>
      </c>
      <c r="G2202" s="612" t="s">
        <v>1621</v>
      </c>
      <c r="H2202" s="612"/>
      <c r="I2202" s="612"/>
      <c r="J2202" s="627" t="s">
        <v>1176</v>
      </c>
      <c r="K2202" s="628" t="s">
        <v>2724</v>
      </c>
      <c r="L2202" s="629" t="s">
        <v>4997</v>
      </c>
      <c r="M2202" s="630" t="s">
        <v>1284</v>
      </c>
      <c r="N2202" s="670"/>
      <c r="O2202" s="629"/>
      <c r="P2202" s="629"/>
      <c r="Q2202" s="629"/>
      <c r="R2202" s="631"/>
      <c r="S2202" s="632" t="s">
        <v>1821</v>
      </c>
      <c r="T2202" s="633" t="s">
        <v>1821</v>
      </c>
      <c r="U2202" s="977" t="s">
        <v>1821</v>
      </c>
      <c r="V2202" s="634" t="s">
        <v>1821</v>
      </c>
    </row>
    <row r="2203" spans="2:22" outlineLevel="1">
      <c r="B2203" s="612" t="s">
        <v>1380</v>
      </c>
      <c r="C2203" s="612" t="s">
        <v>1429</v>
      </c>
      <c r="D2203" s="612" t="s">
        <v>2340</v>
      </c>
      <c r="E2203" s="612" t="s">
        <v>2712</v>
      </c>
      <c r="F2203" s="612" t="s">
        <v>1613</v>
      </c>
      <c r="G2203" s="612" t="s">
        <v>1623</v>
      </c>
      <c r="H2203" s="612"/>
      <c r="I2203" s="612"/>
      <c r="J2203" s="627" t="s">
        <v>1191</v>
      </c>
      <c r="K2203" s="628" t="s">
        <v>2725</v>
      </c>
      <c r="L2203" s="629" t="s">
        <v>4998</v>
      </c>
      <c r="M2203" s="630"/>
      <c r="N2203" s="670"/>
      <c r="O2203" s="629"/>
      <c r="P2203" s="629"/>
      <c r="Q2203" s="629"/>
      <c r="R2203" s="631"/>
      <c r="S2203" s="632" t="s">
        <v>1821</v>
      </c>
      <c r="T2203" s="633" t="s">
        <v>1821</v>
      </c>
      <c r="U2203" s="977" t="s">
        <v>1821</v>
      </c>
      <c r="V2203" s="634" t="s">
        <v>1821</v>
      </c>
    </row>
    <row r="2204" spans="2:22" outlineLevel="1">
      <c r="B2204" s="612" t="s">
        <v>1380</v>
      </c>
      <c r="C2204" s="612" t="s">
        <v>1429</v>
      </c>
      <c r="D2204" s="612" t="s">
        <v>2340</v>
      </c>
      <c r="E2204" s="612" t="s">
        <v>2712</v>
      </c>
      <c r="F2204" s="612" t="s">
        <v>1613</v>
      </c>
      <c r="G2204" s="612" t="s">
        <v>1625</v>
      </c>
      <c r="H2204" s="612"/>
      <c r="I2204" s="612"/>
      <c r="J2204" s="627" t="s">
        <v>1191</v>
      </c>
      <c r="K2204" s="628" t="s">
        <v>2726</v>
      </c>
      <c r="L2204" s="629" t="s">
        <v>4999</v>
      </c>
      <c r="M2204" s="630"/>
      <c r="N2204" s="670"/>
      <c r="O2204" s="629"/>
      <c r="P2204" s="629"/>
      <c r="Q2204" s="629"/>
      <c r="R2204" s="631"/>
      <c r="S2204" s="632" t="s">
        <v>1821</v>
      </c>
      <c r="T2204" s="633" t="s">
        <v>1821</v>
      </c>
      <c r="U2204" s="977" t="s">
        <v>1821</v>
      </c>
      <c r="V2204" s="634" t="s">
        <v>1821</v>
      </c>
    </row>
    <row r="2205" spans="2:22" outlineLevel="1">
      <c r="B2205" s="612" t="s">
        <v>1380</v>
      </c>
      <c r="C2205" s="612" t="s">
        <v>1429</v>
      </c>
      <c r="D2205" s="612" t="s">
        <v>2340</v>
      </c>
      <c r="E2205" s="612" t="s">
        <v>2712</v>
      </c>
      <c r="F2205" s="612" t="s">
        <v>2727</v>
      </c>
      <c r="G2205" s="612"/>
      <c r="H2205" s="612"/>
      <c r="I2205" s="612"/>
      <c r="J2205" s="627" t="s">
        <v>1191</v>
      </c>
      <c r="K2205" s="628" t="s">
        <v>2728</v>
      </c>
      <c r="L2205" s="629" t="s">
        <v>4271</v>
      </c>
      <c r="M2205" s="630" t="s">
        <v>1382</v>
      </c>
      <c r="N2205" s="670"/>
      <c r="O2205" s="629"/>
      <c r="P2205" s="629"/>
      <c r="Q2205" s="629"/>
      <c r="R2205" s="631"/>
      <c r="S2205" s="632" t="s">
        <v>1821</v>
      </c>
      <c r="T2205" s="633" t="s">
        <v>1821</v>
      </c>
      <c r="U2205" s="977" t="s">
        <v>1821</v>
      </c>
      <c r="V2205" s="634" t="s">
        <v>1821</v>
      </c>
    </row>
    <row r="2206" spans="2:22" outlineLevel="1">
      <c r="B2206" s="612" t="s">
        <v>1380</v>
      </c>
      <c r="C2206" s="612" t="s">
        <v>1429</v>
      </c>
      <c r="D2206" s="612" t="s">
        <v>2340</v>
      </c>
      <c r="E2206" s="612" t="s">
        <v>2712</v>
      </c>
      <c r="F2206" s="612" t="s">
        <v>2727</v>
      </c>
      <c r="G2206" s="612" t="s">
        <v>1532</v>
      </c>
      <c r="H2206" s="612"/>
      <c r="I2206" s="612"/>
      <c r="J2206" s="627" t="s">
        <v>1176</v>
      </c>
      <c r="K2206" s="628" t="s">
        <v>2729</v>
      </c>
      <c r="L2206" s="629" t="s">
        <v>5000</v>
      </c>
      <c r="M2206" s="630"/>
      <c r="N2206" s="670"/>
      <c r="O2206" s="629"/>
      <c r="P2206" s="629"/>
      <c r="Q2206" s="629"/>
      <c r="R2206" s="631"/>
      <c r="S2206" s="632" t="s">
        <v>1821</v>
      </c>
      <c r="T2206" s="633" t="s">
        <v>1821</v>
      </c>
      <c r="U2206" s="977" t="s">
        <v>1821</v>
      </c>
      <c r="V2206" s="634" t="s">
        <v>1821</v>
      </c>
    </row>
    <row r="2207" spans="2:22" outlineLevel="1">
      <c r="B2207" s="612" t="s">
        <v>1380</v>
      </c>
      <c r="C2207" s="612" t="s">
        <v>1429</v>
      </c>
      <c r="D2207" s="612" t="s">
        <v>2340</v>
      </c>
      <c r="E2207" s="612" t="s">
        <v>2712</v>
      </c>
      <c r="F2207" s="612" t="s">
        <v>2727</v>
      </c>
      <c r="G2207" s="612" t="s">
        <v>1398</v>
      </c>
      <c r="H2207" s="612"/>
      <c r="I2207" s="612"/>
      <c r="J2207" s="627" t="s">
        <v>1191</v>
      </c>
      <c r="K2207" s="628" t="s">
        <v>2730</v>
      </c>
      <c r="L2207" s="629" t="s">
        <v>5001</v>
      </c>
      <c r="M2207" s="630" t="s">
        <v>1184</v>
      </c>
      <c r="N2207" s="670"/>
      <c r="O2207" s="629"/>
      <c r="P2207" s="629"/>
      <c r="Q2207" s="629"/>
      <c r="R2207" s="631"/>
      <c r="S2207" s="632" t="s">
        <v>1821</v>
      </c>
      <c r="T2207" s="633" t="s">
        <v>1821</v>
      </c>
      <c r="U2207" s="977" t="s">
        <v>1821</v>
      </c>
      <c r="V2207" s="634" t="s">
        <v>1821</v>
      </c>
    </row>
    <row r="2208" spans="2:22" outlineLevel="1">
      <c r="B2208" s="612" t="s">
        <v>1380</v>
      </c>
      <c r="C2208" s="612" t="s">
        <v>1429</v>
      </c>
      <c r="D2208" s="612" t="s">
        <v>2340</v>
      </c>
      <c r="E2208" s="612" t="s">
        <v>2712</v>
      </c>
      <c r="F2208" s="612" t="s">
        <v>2727</v>
      </c>
      <c r="G2208" s="612" t="s">
        <v>1535</v>
      </c>
      <c r="H2208" s="612"/>
      <c r="I2208" s="612"/>
      <c r="J2208" s="627" t="s">
        <v>1191</v>
      </c>
      <c r="K2208" s="628" t="s">
        <v>2731</v>
      </c>
      <c r="L2208" s="629" t="s">
        <v>5002</v>
      </c>
      <c r="M2208" s="630" t="s">
        <v>1382</v>
      </c>
      <c r="N2208" s="670"/>
      <c r="O2208" s="629"/>
      <c r="P2208" s="629"/>
      <c r="Q2208" s="629"/>
      <c r="R2208" s="631"/>
      <c r="S2208" s="632" t="s">
        <v>1821</v>
      </c>
      <c r="T2208" s="633" t="s">
        <v>1821</v>
      </c>
      <c r="U2208" s="977" t="s">
        <v>1821</v>
      </c>
      <c r="V2208" s="634" t="s">
        <v>1821</v>
      </c>
    </row>
    <row r="2209" spans="2:23" outlineLevel="1">
      <c r="B2209" s="612" t="s">
        <v>1380</v>
      </c>
      <c r="C2209" s="612" t="s">
        <v>1429</v>
      </c>
      <c r="D2209" s="612" t="s">
        <v>2340</v>
      </c>
      <c r="E2209" s="612" t="s">
        <v>2712</v>
      </c>
      <c r="F2209" s="612" t="s">
        <v>2727</v>
      </c>
      <c r="G2209" s="612" t="s">
        <v>1535</v>
      </c>
      <c r="H2209" s="612" t="s">
        <v>1537</v>
      </c>
      <c r="I2209" s="612"/>
      <c r="J2209" s="627" t="s">
        <v>1176</v>
      </c>
      <c r="K2209" s="628" t="s">
        <v>2732</v>
      </c>
      <c r="L2209" s="629" t="s">
        <v>5003</v>
      </c>
      <c r="M2209" s="630"/>
      <c r="N2209" s="670"/>
      <c r="O2209" s="629"/>
      <c r="P2209" s="629"/>
      <c r="Q2209" s="629"/>
      <c r="R2209" s="631"/>
      <c r="S2209" s="632" t="s">
        <v>1821</v>
      </c>
      <c r="T2209" s="633" t="s">
        <v>1821</v>
      </c>
      <c r="U2209" s="977" t="s">
        <v>1821</v>
      </c>
      <c r="V2209" s="634" t="s">
        <v>1821</v>
      </c>
    </row>
    <row r="2210" spans="2:23" outlineLevel="1">
      <c r="B2210" s="612" t="s">
        <v>1380</v>
      </c>
      <c r="C2210" s="612" t="s">
        <v>1429</v>
      </c>
      <c r="D2210" s="612" t="s">
        <v>2340</v>
      </c>
      <c r="E2210" s="612" t="s">
        <v>2712</v>
      </c>
      <c r="F2210" s="612" t="s">
        <v>2727</v>
      </c>
      <c r="G2210" s="612" t="s">
        <v>1535</v>
      </c>
      <c r="H2210" s="612" t="s">
        <v>1537</v>
      </c>
      <c r="I2210" s="639" t="s">
        <v>1402</v>
      </c>
      <c r="J2210" s="671" t="s">
        <v>1176</v>
      </c>
      <c r="K2210" s="672" t="s">
        <v>2733</v>
      </c>
      <c r="L2210" s="769" t="s">
        <v>5004</v>
      </c>
      <c r="M2210" s="674" t="s">
        <v>1404</v>
      </c>
      <c r="N2210" s="1128"/>
      <c r="O2210" s="673"/>
      <c r="P2210" s="673"/>
      <c r="Q2210" s="673"/>
      <c r="R2210" s="675"/>
      <c r="S2210" s="676" t="s">
        <v>1821</v>
      </c>
      <c r="T2210" s="677" t="s">
        <v>1821</v>
      </c>
      <c r="U2210" s="985" t="s">
        <v>1821</v>
      </c>
      <c r="V2210" s="678" t="s">
        <v>1821</v>
      </c>
    </row>
    <row r="2213" spans="2:23">
      <c r="B2213" s="1323" t="s">
        <v>7227</v>
      </c>
      <c r="C2213" s="1323"/>
      <c r="D2213" s="9"/>
      <c r="E2213" s="9"/>
      <c r="F2213" s="9"/>
      <c r="G2213" s="9"/>
      <c r="W2213" s="597"/>
    </row>
    <row r="2214" spans="2:23">
      <c r="B2214" s="1310" t="s">
        <v>7228</v>
      </c>
      <c r="C2214" s="1311"/>
      <c r="D2214" s="1305" t="s">
        <v>7226</v>
      </c>
      <c r="E2214" s="1305"/>
      <c r="F2214" s="1305"/>
      <c r="G2214" s="1305"/>
      <c r="W2214" s="597"/>
    </row>
    <row r="2215" spans="2:23">
      <c r="B2215" s="1312" t="s">
        <v>7228</v>
      </c>
      <c r="C2215" s="1313"/>
      <c r="D2215" s="1305" t="s">
        <v>7229</v>
      </c>
      <c r="E2215" s="1305"/>
      <c r="F2215" s="1305"/>
      <c r="G2215" s="1305"/>
      <c r="W2215" s="597"/>
    </row>
    <row r="2216" spans="2:23">
      <c r="B2216" s="1314" t="s">
        <v>7228</v>
      </c>
      <c r="C2216" s="1315"/>
      <c r="D2216" s="1305" t="s">
        <v>7230</v>
      </c>
      <c r="E2216" s="1305"/>
      <c r="F2216" s="1305"/>
      <c r="G2216" s="1305"/>
      <c r="W2216" s="597"/>
    </row>
    <row r="2217" spans="2:23">
      <c r="B2217" s="1303" t="s">
        <v>7228</v>
      </c>
      <c r="C2217" s="1304"/>
      <c r="D2217" s="1305" t="s">
        <v>7231</v>
      </c>
      <c r="E2217" s="1305"/>
      <c r="F2217" s="1305"/>
      <c r="G2217" s="1305"/>
      <c r="W2217" s="597"/>
    </row>
    <row r="2218" spans="2:23">
      <c r="B2218" s="1306" t="s">
        <v>7228</v>
      </c>
      <c r="C2218" s="1307"/>
      <c r="D2218" s="1305" t="s">
        <v>7232</v>
      </c>
      <c r="E2218" s="1305"/>
      <c r="F2218" s="1305"/>
      <c r="G2218" s="1305"/>
      <c r="W2218" s="597"/>
    </row>
    <row r="2219" spans="2:23">
      <c r="B2219" s="1308" t="s">
        <v>7228</v>
      </c>
      <c r="C2219" s="1309"/>
      <c r="D2219" s="1305" t="s">
        <v>7233</v>
      </c>
      <c r="E2219" s="1305"/>
      <c r="F2219" s="1305"/>
      <c r="G2219" s="1305"/>
      <c r="W2219" s="597"/>
    </row>
  </sheetData>
  <autoFilter ref="B6:V2210" xr:uid="{2ACE212A-CA84-47C1-9F96-E3B6CF6CF2BE}"/>
  <mergeCells count="17">
    <mergeCell ref="B4:I4"/>
    <mergeCell ref="S4:V4"/>
    <mergeCell ref="B2:I2"/>
    <mergeCell ref="B3:M3"/>
    <mergeCell ref="B2213:C2213"/>
    <mergeCell ref="B2214:C2214"/>
    <mergeCell ref="D2214:G2214"/>
    <mergeCell ref="B2215:C2215"/>
    <mergeCell ref="D2215:G2215"/>
    <mergeCell ref="B2216:C2216"/>
    <mergeCell ref="D2216:G2216"/>
    <mergeCell ref="B2217:C2217"/>
    <mergeCell ref="D2217:G2217"/>
    <mergeCell ref="B2218:C2218"/>
    <mergeCell ref="D2218:G2218"/>
    <mergeCell ref="B2219:C2219"/>
    <mergeCell ref="D2219:G2219"/>
  </mergeCells>
  <conditionalFormatting sqref="B7:H2210">
    <cfRule type="expression" dxfId="40" priority="2">
      <formula>C7&lt;&gt;""</formula>
    </cfRule>
    <cfRule type="expression" dxfId="39" priority="3">
      <formula>AND(B7&lt;&gt;"",C7="")</formula>
    </cfRule>
    <cfRule type="expression" dxfId="38" priority="4">
      <formula>B7=""</formula>
    </cfRule>
  </conditionalFormatting>
  <conditionalFormatting sqref="B7:I2210">
    <cfRule type="expression" dxfId="37" priority="5">
      <formula>$U7&lt;&gt;""</formula>
    </cfRule>
    <cfRule type="expression" dxfId="36" priority="118">
      <formula>$T7&lt;&gt;""</formula>
    </cfRule>
    <cfRule type="expression" dxfId="35" priority="119">
      <formula>AND($N7&lt;&gt;"",$T7&lt;&gt;"")</formula>
    </cfRule>
    <cfRule type="expression" dxfId="34" priority="122">
      <formula>AND($N7&lt;&gt;"",$T7="")</formula>
    </cfRule>
    <cfRule type="expression" dxfId="33" priority="123">
      <formula>AND($N7="",$T7="")</formula>
    </cfRule>
  </conditionalFormatting>
  <conditionalFormatting sqref="I7:I2210">
    <cfRule type="expression" dxfId="32" priority="120">
      <formula>$I7=""</formula>
    </cfRule>
    <cfRule type="expression" dxfId="31" priority="121">
      <formula>$I7&lt;&gt;""</formula>
    </cfRule>
  </conditionalFormatting>
  <conditionalFormatting sqref="J7:J2210">
    <cfRule type="expression" dxfId="30" priority="6">
      <formula>OR($J7="1..1",$J7="1..n")</formula>
    </cfRule>
  </conditionalFormatting>
  <conditionalFormatting sqref="O7:O2210">
    <cfRule type="expression" dxfId="29" priority="7">
      <formula>OR($O7="1..1",J7="1..n")</formula>
    </cfRule>
  </conditionalFormatting>
  <conditionalFormatting sqref="T7:T2210">
    <cfRule type="expression" dxfId="28" priority="9">
      <formula>OR($T7="1..1",$T7="1..n")</formula>
    </cfRule>
  </conditionalFormatting>
  <conditionalFormatting sqref="U7:U2210">
    <cfRule type="expression" dxfId="27" priority="8">
      <formula>OR($U7="1..1",$U7="1..n")</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14219-E828-44F5-AFB4-0843E3A557D2}">
  <sheetPr>
    <outlinePr summaryBelow="0" summaryRight="0"/>
  </sheetPr>
  <dimension ref="A1:AD1247"/>
  <sheetViews>
    <sheetView showGridLines="0" workbookViewId="0">
      <pane xSplit="9" ySplit="6" topLeftCell="J7" activePane="bottomRight" state="frozen"/>
      <selection pane="topRight" activeCell="J1" sqref="J1"/>
      <selection pane="bottomLeft" activeCell="A7" sqref="A7"/>
      <selection pane="bottomRight" activeCell="A7" sqref="A7"/>
    </sheetView>
  </sheetViews>
  <sheetFormatPr baseColWidth="10" defaultRowHeight="12" outlineLevelRow="1" outlineLevelCol="1"/>
  <cols>
    <col min="1" max="1" width="1.6328125" style="9" customWidth="1"/>
    <col min="2" max="8" width="5.6328125" style="9" customWidth="1"/>
    <col min="9" max="9" width="16.81640625" style="9" customWidth="1"/>
    <col min="10" max="10" width="1.6328125" style="9" customWidth="1" outlineLevel="1"/>
    <col min="11" max="17" width="5.6328125" style="9" customWidth="1" outlineLevel="1"/>
    <col min="18" max="18" width="16.81640625" style="9" customWidth="1" outlineLevel="1"/>
    <col min="19" max="19" width="3.36328125" style="9" customWidth="1"/>
    <col min="20" max="20" width="13.1796875" style="9" bestFit="1" customWidth="1"/>
    <col min="21" max="21" width="62.90625" style="9" customWidth="1" outlineLevel="1"/>
    <col min="22" max="22" width="12" style="9" customWidth="1" outlineLevel="1"/>
    <col min="23" max="23" width="6.08984375" style="9" customWidth="1" outlineLevel="1"/>
    <col min="24" max="24" width="67.6328125" style="9" customWidth="1"/>
    <col min="25" max="25" width="3.54296875" style="9" customWidth="1"/>
    <col min="26" max="26" width="9.453125" style="9" bestFit="1" customWidth="1"/>
    <col min="27" max="27" width="92.453125" style="9" customWidth="1" outlineLevel="1"/>
    <col min="28" max="28" width="95.36328125" style="9" customWidth="1" outlineLevel="1"/>
    <col min="29" max="29" width="10.90625" style="9"/>
    <col min="30" max="31" width="10.90625" style="9" customWidth="1"/>
    <col min="32" max="16384" width="10.90625" style="9"/>
  </cols>
  <sheetData>
    <row r="1" spans="2:30" s="986" customFormat="1" ht="6" customHeight="1">
      <c r="M1" s="987"/>
      <c r="N1" s="987"/>
      <c r="O1" s="987"/>
      <c r="P1" s="987"/>
    </row>
    <row r="2" spans="2:30" s="986" customFormat="1" ht="13.5" customHeight="1">
      <c r="B2" s="1321" t="s">
        <v>6659</v>
      </c>
      <c r="C2" s="1321"/>
      <c r="D2" s="1321"/>
      <c r="E2" s="1321"/>
      <c r="F2" s="1321"/>
      <c r="G2" s="1321"/>
      <c r="H2" s="1321"/>
      <c r="I2" s="1321"/>
      <c r="M2" s="987"/>
      <c r="N2" s="987"/>
      <c r="O2" s="987"/>
      <c r="P2" s="987"/>
    </row>
    <row r="3" spans="2:30" s="986" customFormat="1" ht="20" customHeight="1">
      <c r="B3" s="724" t="s">
        <v>8692</v>
      </c>
      <c r="C3" s="724"/>
      <c r="D3" s="724"/>
      <c r="E3" s="724"/>
      <c r="F3" s="724"/>
      <c r="G3" s="724"/>
      <c r="H3" s="724"/>
      <c r="I3" s="724"/>
      <c r="M3" s="987"/>
      <c r="N3" s="987"/>
      <c r="O3" s="987"/>
      <c r="P3" s="987"/>
    </row>
    <row r="4" spans="2:30" ht="13">
      <c r="B4" s="1324" t="s">
        <v>7670</v>
      </c>
      <c r="C4" s="1325"/>
      <c r="D4" s="1325"/>
      <c r="E4" s="1325"/>
      <c r="F4" s="1325"/>
      <c r="G4" s="1325"/>
      <c r="H4" s="1325"/>
      <c r="I4" s="1325"/>
      <c r="J4" s="988"/>
      <c r="K4" s="1324" t="s">
        <v>7671</v>
      </c>
      <c r="L4" s="1325"/>
      <c r="M4" s="1325"/>
      <c r="N4" s="1325"/>
      <c r="O4" s="1325"/>
      <c r="P4" s="1325"/>
      <c r="Q4" s="1325"/>
      <c r="R4" s="1326"/>
      <c r="S4" s="1324" t="s">
        <v>7827</v>
      </c>
      <c r="T4" s="1325"/>
      <c r="U4" s="1325"/>
      <c r="V4" s="1325"/>
      <c r="W4" s="989" t="s">
        <v>7401</v>
      </c>
      <c r="X4" s="990" t="s">
        <v>7828</v>
      </c>
      <c r="Y4" s="991"/>
      <c r="Z4" s="991"/>
      <c r="AA4" s="991"/>
      <c r="AB4" s="992"/>
    </row>
    <row r="5" spans="2:30">
      <c r="B5" s="993" t="s">
        <v>1376</v>
      </c>
      <c r="C5" s="994" t="s">
        <v>1171</v>
      </c>
      <c r="D5" s="994" t="s">
        <v>1172</v>
      </c>
      <c r="E5" s="994" t="s">
        <v>1173</v>
      </c>
      <c r="F5" s="994" t="s">
        <v>1174</v>
      </c>
      <c r="G5" s="994" t="s">
        <v>1377</v>
      </c>
      <c r="H5" s="994" t="s">
        <v>1378</v>
      </c>
      <c r="I5" s="995" t="s">
        <v>1379</v>
      </c>
      <c r="J5" s="996"/>
      <c r="K5" s="997" t="s">
        <v>1376</v>
      </c>
      <c r="L5" s="994" t="s">
        <v>1171</v>
      </c>
      <c r="M5" s="994" t="s">
        <v>1172</v>
      </c>
      <c r="N5" s="994" t="s">
        <v>1173</v>
      </c>
      <c r="O5" s="994" t="s">
        <v>1174</v>
      </c>
      <c r="P5" s="994" t="s">
        <v>1377</v>
      </c>
      <c r="Q5" s="994" t="s">
        <v>1378</v>
      </c>
      <c r="R5" s="996" t="s">
        <v>1379</v>
      </c>
      <c r="S5" s="1050" t="s">
        <v>1170</v>
      </c>
      <c r="T5" s="1051" t="s">
        <v>1169</v>
      </c>
      <c r="U5" s="1051" t="s">
        <v>5160</v>
      </c>
      <c r="V5" s="1052" t="s">
        <v>7672</v>
      </c>
      <c r="W5" s="998" t="s">
        <v>1170</v>
      </c>
      <c r="X5" s="999" t="s">
        <v>5160</v>
      </c>
      <c r="Y5" s="1000" t="s">
        <v>1170</v>
      </c>
      <c r="Z5" s="1000" t="s">
        <v>2982</v>
      </c>
      <c r="AA5" s="1000" t="s">
        <v>5161</v>
      </c>
      <c r="AB5" s="1001" t="s">
        <v>5162</v>
      </c>
    </row>
    <row r="6" spans="2:30">
      <c r="B6" s="1002"/>
      <c r="C6" s="1003"/>
      <c r="D6" s="1003"/>
      <c r="E6" s="1003"/>
      <c r="F6" s="1003"/>
      <c r="G6" s="1003"/>
      <c r="H6" s="1003"/>
      <c r="I6" s="1004"/>
      <c r="J6" s="1005"/>
      <c r="K6" s="1006"/>
      <c r="L6" s="1003"/>
      <c r="M6" s="1003"/>
      <c r="N6" s="1003"/>
      <c r="O6" s="1003"/>
      <c r="P6" s="1003"/>
      <c r="Q6" s="1003"/>
      <c r="R6" s="1005"/>
      <c r="S6" s="1053"/>
      <c r="T6" s="1054" t="s">
        <v>8112</v>
      </c>
      <c r="U6" s="1054"/>
      <c r="V6" s="1055"/>
      <c r="W6" s="1007"/>
      <c r="X6" s="1008"/>
      <c r="Y6" s="1009"/>
      <c r="Z6" s="1009" t="s">
        <v>8115</v>
      </c>
      <c r="AA6" s="1009"/>
      <c r="AB6" s="1010"/>
    </row>
    <row r="7" spans="2:30">
      <c r="B7" s="9" t="s">
        <v>7092</v>
      </c>
      <c r="I7" s="1011"/>
      <c r="K7" s="1011" t="s">
        <v>7093</v>
      </c>
      <c r="R7" s="260"/>
      <c r="S7" s="1012" t="s">
        <v>1176</v>
      </c>
      <c r="T7" s="1013" t="s">
        <v>1203</v>
      </c>
      <c r="U7" s="1013" t="s">
        <v>7404</v>
      </c>
      <c r="V7" s="1014" t="s">
        <v>1382</v>
      </c>
      <c r="W7" s="1015" t="s">
        <v>1176</v>
      </c>
      <c r="X7" s="1129" t="s">
        <v>5159</v>
      </c>
      <c r="Y7" s="1016" t="s">
        <v>1176</v>
      </c>
      <c r="Z7" s="1016" t="s">
        <v>41</v>
      </c>
      <c r="AA7" s="1016" t="s">
        <v>1382</v>
      </c>
      <c r="AB7" s="1017"/>
      <c r="AD7" s="596"/>
    </row>
    <row r="8" spans="2:30" ht="24" outlineLevel="1">
      <c r="B8" s="9" t="s">
        <v>7092</v>
      </c>
      <c r="C8" s="9" t="s">
        <v>7099</v>
      </c>
      <c r="K8" s="9" t="s">
        <v>7093</v>
      </c>
      <c r="L8" s="9" t="s">
        <v>7099</v>
      </c>
      <c r="R8" s="260"/>
      <c r="S8" s="1012" t="s">
        <v>1176</v>
      </c>
      <c r="T8" s="1013" t="s">
        <v>1209</v>
      </c>
      <c r="U8" s="1013" t="s">
        <v>4065</v>
      </c>
      <c r="V8" s="1014" t="s">
        <v>1821</v>
      </c>
      <c r="W8" s="1018" t="s">
        <v>1176</v>
      </c>
      <c r="X8" s="1023" t="s">
        <v>4065</v>
      </c>
      <c r="Y8" s="1013" t="s">
        <v>1176</v>
      </c>
      <c r="Z8" s="1013" t="s">
        <v>41</v>
      </c>
      <c r="AA8" s="1056" t="s">
        <v>7673</v>
      </c>
      <c r="AB8" s="631" t="s">
        <v>5909</v>
      </c>
      <c r="AD8" s="596"/>
    </row>
    <row r="9" spans="2:30" ht="156" outlineLevel="1">
      <c r="B9" s="9" t="s">
        <v>7092</v>
      </c>
      <c r="C9" s="9" t="s">
        <v>6857</v>
      </c>
      <c r="K9" s="9" t="s">
        <v>7093</v>
      </c>
      <c r="L9" s="9" t="s">
        <v>6857</v>
      </c>
      <c r="R9" s="260"/>
      <c r="S9" s="1012" t="s">
        <v>1191</v>
      </c>
      <c r="T9" s="1013" t="s">
        <v>1206</v>
      </c>
      <c r="U9" s="1013" t="s">
        <v>4063</v>
      </c>
      <c r="V9" s="1014" t="s">
        <v>1821</v>
      </c>
      <c r="W9" s="1018" t="s">
        <v>1176</v>
      </c>
      <c r="X9" s="1023" t="s">
        <v>5330</v>
      </c>
      <c r="Y9" s="1013" t="s">
        <v>1176</v>
      </c>
      <c r="Z9" s="1057" t="s">
        <v>2752</v>
      </c>
      <c r="AA9" s="1058" t="s">
        <v>7866</v>
      </c>
      <c r="AB9" s="631" t="s">
        <v>5908</v>
      </c>
      <c r="AD9" s="596"/>
    </row>
    <row r="10" spans="2:30" ht="36" outlineLevel="1">
      <c r="B10" s="9" t="s">
        <v>7092</v>
      </c>
      <c r="C10" s="9" t="s">
        <v>6858</v>
      </c>
      <c r="K10" s="9" t="s">
        <v>7093</v>
      </c>
      <c r="L10" s="9" t="s">
        <v>6858</v>
      </c>
      <c r="R10" s="260"/>
      <c r="S10" s="1012" t="s">
        <v>1176</v>
      </c>
      <c r="T10" s="1013" t="s">
        <v>1175</v>
      </c>
      <c r="U10" s="1013" t="s">
        <v>4066</v>
      </c>
      <c r="V10" s="1014" t="s">
        <v>1821</v>
      </c>
      <c r="W10" s="1018" t="s">
        <v>1176</v>
      </c>
      <c r="X10" s="1023" t="s">
        <v>5387</v>
      </c>
      <c r="Y10" s="1013" t="s">
        <v>1176</v>
      </c>
      <c r="Z10" s="1057" t="s">
        <v>2753</v>
      </c>
      <c r="AA10" s="1033" t="s">
        <v>105</v>
      </c>
      <c r="AB10" s="631" t="s">
        <v>6340</v>
      </c>
      <c r="AD10" s="596"/>
    </row>
    <row r="11" spans="2:30" outlineLevel="1">
      <c r="B11" s="9" t="s">
        <v>7092</v>
      </c>
      <c r="C11" s="9" t="s">
        <v>7674</v>
      </c>
      <c r="K11" s="9" t="s">
        <v>7093</v>
      </c>
      <c r="L11" s="9" t="s">
        <v>7674</v>
      </c>
      <c r="R11" s="260"/>
      <c r="S11" s="1012" t="s">
        <v>1191</v>
      </c>
      <c r="T11" s="1013"/>
      <c r="U11" s="1013" t="s">
        <v>1821</v>
      </c>
      <c r="V11" s="1020" t="s">
        <v>1791</v>
      </c>
      <c r="W11" s="1018"/>
      <c r="X11" s="1023" t="s">
        <v>5326</v>
      </c>
      <c r="Y11" s="1013" t="s">
        <v>1191</v>
      </c>
      <c r="Z11" s="1056" t="s">
        <v>2746</v>
      </c>
      <c r="AA11" s="1013" t="s">
        <v>7867</v>
      </c>
      <c r="AB11" s="1021" t="s">
        <v>8483</v>
      </c>
      <c r="AD11" s="596"/>
    </row>
    <row r="12" spans="2:30" ht="24" outlineLevel="1">
      <c r="B12" s="9" t="s">
        <v>7092</v>
      </c>
      <c r="C12" s="9" t="s">
        <v>7094</v>
      </c>
      <c r="K12" s="9" t="s">
        <v>7093</v>
      </c>
      <c r="L12" s="9" t="s">
        <v>7094</v>
      </c>
      <c r="R12" s="260"/>
      <c r="S12" s="1012" t="s">
        <v>1176</v>
      </c>
      <c r="T12" s="1013" t="s">
        <v>1178</v>
      </c>
      <c r="U12" s="1013" t="s">
        <v>7405</v>
      </c>
      <c r="V12" s="1014" t="s">
        <v>7865</v>
      </c>
      <c r="W12" s="1018" t="s">
        <v>1176</v>
      </c>
      <c r="X12" s="1023" t="s">
        <v>5386</v>
      </c>
      <c r="Y12" s="1013" t="s">
        <v>1176</v>
      </c>
      <c r="Z12" s="1057" t="s">
        <v>2754</v>
      </c>
      <c r="AA12" s="1033" t="s">
        <v>7868</v>
      </c>
      <c r="AB12" s="631" t="s">
        <v>5911</v>
      </c>
      <c r="AD12" s="596"/>
    </row>
    <row r="13" spans="2:30" outlineLevel="1">
      <c r="B13" s="9" t="s">
        <v>7092</v>
      </c>
      <c r="C13" s="9" t="s">
        <v>6931</v>
      </c>
      <c r="R13" s="260"/>
      <c r="S13" s="1012" t="s">
        <v>1191</v>
      </c>
      <c r="T13" s="1013" t="s">
        <v>1193</v>
      </c>
      <c r="U13" s="1013" t="s">
        <v>3576</v>
      </c>
      <c r="V13" s="1014" t="s">
        <v>7865</v>
      </c>
      <c r="W13" s="1018" t="s">
        <v>1191</v>
      </c>
      <c r="X13" s="1023" t="s">
        <v>7893</v>
      </c>
      <c r="Y13" s="1013" t="s">
        <v>1176</v>
      </c>
      <c r="Z13" s="1057" t="s">
        <v>2849</v>
      </c>
      <c r="AA13" s="1033" t="s">
        <v>7868</v>
      </c>
      <c r="AB13" s="1022"/>
      <c r="AD13" s="596"/>
    </row>
    <row r="14" spans="2:30" ht="228" outlineLevel="1">
      <c r="B14" s="9" t="s">
        <v>7092</v>
      </c>
      <c r="C14" s="9" t="s">
        <v>6855</v>
      </c>
      <c r="K14" s="9" t="s">
        <v>7093</v>
      </c>
      <c r="L14" s="9" t="s">
        <v>6856</v>
      </c>
      <c r="R14" s="260"/>
      <c r="S14" s="1012" t="s">
        <v>1176</v>
      </c>
      <c r="T14" s="1013" t="s">
        <v>1181</v>
      </c>
      <c r="U14" s="1013" t="s">
        <v>4068</v>
      </c>
      <c r="V14" s="1014" t="s">
        <v>1184</v>
      </c>
      <c r="W14" s="1018" t="s">
        <v>1176</v>
      </c>
      <c r="X14" s="1023" t="s">
        <v>5329</v>
      </c>
      <c r="Y14" s="1013" t="s">
        <v>1176</v>
      </c>
      <c r="Z14" s="1057" t="s">
        <v>2751</v>
      </c>
      <c r="AA14" s="1061" t="s">
        <v>8354</v>
      </c>
      <c r="AB14" s="631" t="s">
        <v>5910</v>
      </c>
      <c r="AD14" s="596"/>
    </row>
    <row r="15" spans="2:30" ht="36" outlineLevel="1">
      <c r="B15" s="9" t="s">
        <v>7092</v>
      </c>
      <c r="C15" s="9" t="s">
        <v>7098</v>
      </c>
      <c r="K15" s="9" t="s">
        <v>7093</v>
      </c>
      <c r="L15" s="9" t="s">
        <v>7098</v>
      </c>
      <c r="R15" s="260"/>
      <c r="S15" s="1023" t="s">
        <v>7675</v>
      </c>
      <c r="T15" s="1024" t="s">
        <v>8117</v>
      </c>
      <c r="U15" s="1024" t="s">
        <v>7830</v>
      </c>
      <c r="V15" s="1025" t="s">
        <v>7676</v>
      </c>
      <c r="W15" s="1026" t="s">
        <v>1195</v>
      </c>
      <c r="X15" s="1023" t="s">
        <v>5328</v>
      </c>
      <c r="Y15" s="1013" t="s">
        <v>1176</v>
      </c>
      <c r="Z15" s="1057" t="s">
        <v>2750</v>
      </c>
      <c r="AA15" s="1024" t="s">
        <v>7883</v>
      </c>
      <c r="AB15" s="1022" t="s">
        <v>8123</v>
      </c>
      <c r="AD15" s="596"/>
    </row>
    <row r="16" spans="2:30" ht="48" outlineLevel="1">
      <c r="B16" s="9" t="s">
        <v>7092</v>
      </c>
      <c r="C16" s="9" t="s">
        <v>7098</v>
      </c>
      <c r="K16" s="9" t="s">
        <v>7093</v>
      </c>
      <c r="L16" s="9" t="s">
        <v>7098</v>
      </c>
      <c r="R16" s="260"/>
      <c r="S16" s="1023" t="s">
        <v>7675</v>
      </c>
      <c r="T16" s="1024" t="s">
        <v>8117</v>
      </c>
      <c r="U16" s="1024" t="s">
        <v>7830</v>
      </c>
      <c r="V16" s="1025" t="s">
        <v>7676</v>
      </c>
      <c r="W16" s="1026" t="s">
        <v>1195</v>
      </c>
      <c r="X16" s="1023" t="s">
        <v>5336</v>
      </c>
      <c r="Y16" s="1013" t="s">
        <v>1191</v>
      </c>
      <c r="Z16" s="1059" t="s">
        <v>2761</v>
      </c>
      <c r="AA16" s="1024" t="s">
        <v>7884</v>
      </c>
      <c r="AB16" s="1027" t="s">
        <v>7890</v>
      </c>
      <c r="AD16" s="596"/>
    </row>
    <row r="17" spans="2:30" ht="36" outlineLevel="1">
      <c r="B17" s="9" t="s">
        <v>7092</v>
      </c>
      <c r="C17" s="9" t="s">
        <v>7098</v>
      </c>
      <c r="K17" s="9" t="s">
        <v>7093</v>
      </c>
      <c r="L17" s="9" t="s">
        <v>7098</v>
      </c>
      <c r="R17" s="260"/>
      <c r="S17" s="1023" t="s">
        <v>7675</v>
      </c>
      <c r="T17" s="1024" t="s">
        <v>8117</v>
      </c>
      <c r="U17" s="1024" t="s">
        <v>7830</v>
      </c>
      <c r="V17" s="1025" t="s">
        <v>7676</v>
      </c>
      <c r="W17" s="1026" t="s">
        <v>1195</v>
      </c>
      <c r="X17" s="1023" t="s">
        <v>5337</v>
      </c>
      <c r="Y17" s="1013" t="s">
        <v>1191</v>
      </c>
      <c r="Z17" s="1059" t="s">
        <v>2762</v>
      </c>
      <c r="AA17" s="1024" t="s">
        <v>8129</v>
      </c>
      <c r="AB17" s="1027" t="s">
        <v>8130</v>
      </c>
      <c r="AD17" s="596"/>
    </row>
    <row r="18" spans="2:30" ht="36" outlineLevel="1">
      <c r="B18" s="9" t="s">
        <v>7092</v>
      </c>
      <c r="C18" s="9" t="s">
        <v>7098</v>
      </c>
      <c r="K18" s="9" t="s">
        <v>7093</v>
      </c>
      <c r="L18" s="9" t="s">
        <v>7098</v>
      </c>
      <c r="R18" s="260"/>
      <c r="S18" s="1023" t="s">
        <v>7675</v>
      </c>
      <c r="T18" s="1024" t="s">
        <v>8117</v>
      </c>
      <c r="U18" s="1024" t="s">
        <v>7830</v>
      </c>
      <c r="V18" s="1025" t="s">
        <v>7676</v>
      </c>
      <c r="W18" s="1026" t="s">
        <v>1195</v>
      </c>
      <c r="X18" s="1023" t="s">
        <v>3559</v>
      </c>
      <c r="Y18" s="1013" t="s">
        <v>1191</v>
      </c>
      <c r="Z18" s="1056" t="s">
        <v>2763</v>
      </c>
      <c r="AA18" s="1024" t="s">
        <v>7885</v>
      </c>
      <c r="AB18" s="654" t="s">
        <v>7941</v>
      </c>
      <c r="AD18" s="596"/>
    </row>
    <row r="19" spans="2:30" ht="36" outlineLevel="1">
      <c r="B19" s="9" t="s">
        <v>7092</v>
      </c>
      <c r="C19" s="9" t="s">
        <v>7098</v>
      </c>
      <c r="K19" s="9" t="s">
        <v>7093</v>
      </c>
      <c r="L19" s="9" t="s">
        <v>7098</v>
      </c>
      <c r="R19" s="260"/>
      <c r="S19" s="1023" t="s">
        <v>7675</v>
      </c>
      <c r="T19" s="1024" t="s">
        <v>8117</v>
      </c>
      <c r="U19" s="1024" t="s">
        <v>7830</v>
      </c>
      <c r="V19" s="1025" t="s">
        <v>7676</v>
      </c>
      <c r="W19" s="1026" t="s">
        <v>1195</v>
      </c>
      <c r="X19" s="1023" t="s">
        <v>5339</v>
      </c>
      <c r="Y19" s="1013" t="s">
        <v>1176</v>
      </c>
      <c r="Z19" s="1057" t="s">
        <v>2765</v>
      </c>
      <c r="AA19" s="1024" t="s">
        <v>7886</v>
      </c>
      <c r="AB19" s="1019" t="s">
        <v>7940</v>
      </c>
      <c r="AD19" s="596"/>
    </row>
    <row r="20" spans="2:30" ht="36" outlineLevel="1">
      <c r="B20" s="9" t="s">
        <v>7092</v>
      </c>
      <c r="C20" s="9" t="s">
        <v>7098</v>
      </c>
      <c r="K20" s="9" t="s">
        <v>7093</v>
      </c>
      <c r="L20" s="9" t="s">
        <v>7098</v>
      </c>
      <c r="R20" s="260"/>
      <c r="S20" s="1023" t="s">
        <v>7675</v>
      </c>
      <c r="T20" s="1024" t="s">
        <v>8117</v>
      </c>
      <c r="U20" s="1024" t="s">
        <v>7830</v>
      </c>
      <c r="V20" s="1025" t="s">
        <v>7676</v>
      </c>
      <c r="W20" s="1026" t="s">
        <v>1195</v>
      </c>
      <c r="X20" s="1023" t="s">
        <v>5340</v>
      </c>
      <c r="Y20" s="1013" t="s">
        <v>1176</v>
      </c>
      <c r="Z20" s="1057" t="s">
        <v>2766</v>
      </c>
      <c r="AA20" s="1024" t="s">
        <v>7887</v>
      </c>
      <c r="AB20" s="1019" t="s">
        <v>7942</v>
      </c>
      <c r="AD20" s="596"/>
    </row>
    <row r="21" spans="2:30" ht="36" outlineLevel="1">
      <c r="B21" s="9" t="s">
        <v>7092</v>
      </c>
      <c r="C21" s="9" t="s">
        <v>7098</v>
      </c>
      <c r="K21" s="9" t="s">
        <v>7093</v>
      </c>
      <c r="L21" s="9" t="s">
        <v>7098</v>
      </c>
      <c r="R21" s="260"/>
      <c r="S21" s="1023" t="s">
        <v>7675</v>
      </c>
      <c r="T21" s="1024" t="s">
        <v>8117</v>
      </c>
      <c r="U21" s="1024" t="s">
        <v>7830</v>
      </c>
      <c r="V21" s="1025" t="s">
        <v>7676</v>
      </c>
      <c r="W21" s="1026" t="s">
        <v>1195</v>
      </c>
      <c r="X21" s="1023" t="s">
        <v>5341</v>
      </c>
      <c r="Y21" s="1013" t="s">
        <v>1176</v>
      </c>
      <c r="Z21" s="1057" t="s">
        <v>2767</v>
      </c>
      <c r="AA21" s="1024" t="s">
        <v>7888</v>
      </c>
      <c r="AB21" s="1019" t="s">
        <v>7943</v>
      </c>
      <c r="AD21" s="596"/>
    </row>
    <row r="22" spans="2:30" ht="144" outlineLevel="1">
      <c r="B22" s="9" t="s">
        <v>7092</v>
      </c>
      <c r="C22" s="9" t="s">
        <v>7098</v>
      </c>
      <c r="K22" s="9" t="s">
        <v>7093</v>
      </c>
      <c r="L22" s="9" t="s">
        <v>7098</v>
      </c>
      <c r="R22" s="260"/>
      <c r="S22" s="1023" t="s">
        <v>7675</v>
      </c>
      <c r="T22" s="1024" t="s">
        <v>8117</v>
      </c>
      <c r="U22" s="1024" t="s">
        <v>7830</v>
      </c>
      <c r="V22" s="1025" t="s">
        <v>7676</v>
      </c>
      <c r="W22" s="1026" t="s">
        <v>1195</v>
      </c>
      <c r="X22" s="1023" t="s">
        <v>5587</v>
      </c>
      <c r="Y22" s="1013" t="s">
        <v>1191</v>
      </c>
      <c r="Z22" s="1060" t="s">
        <v>7677</v>
      </c>
      <c r="AA22" s="1024" t="s">
        <v>7882</v>
      </c>
      <c r="AB22" s="1019" t="s">
        <v>7944</v>
      </c>
      <c r="AD22" s="596"/>
    </row>
    <row r="23" spans="2:30" outlineLevel="1">
      <c r="B23" s="9" t="s">
        <v>7092</v>
      </c>
      <c r="C23" s="9" t="s">
        <v>7678</v>
      </c>
      <c r="K23" s="9" t="s">
        <v>7093</v>
      </c>
      <c r="L23" s="9" t="s">
        <v>7678</v>
      </c>
      <c r="R23" s="260"/>
      <c r="S23" s="1012" t="s">
        <v>1191</v>
      </c>
      <c r="T23" s="1013" t="s">
        <v>2569</v>
      </c>
      <c r="U23" s="1013" t="s">
        <v>7464</v>
      </c>
      <c r="V23" s="1014" t="s">
        <v>7865</v>
      </c>
      <c r="W23" s="1018"/>
      <c r="X23" s="1023"/>
      <c r="Y23" s="1013"/>
      <c r="Z23" s="1013"/>
      <c r="AA23" s="1013"/>
      <c r="AB23" s="1022"/>
      <c r="AD23" s="596"/>
    </row>
    <row r="24" spans="2:30" outlineLevel="1">
      <c r="B24" s="9" t="s">
        <v>7092</v>
      </c>
      <c r="C24" s="9" t="s">
        <v>7095</v>
      </c>
      <c r="K24" s="9" t="s">
        <v>7093</v>
      </c>
      <c r="L24" s="9" t="s">
        <v>7095</v>
      </c>
      <c r="R24" s="260"/>
      <c r="S24" s="1012" t="s">
        <v>1176</v>
      </c>
      <c r="T24" s="1013" t="s">
        <v>1186</v>
      </c>
      <c r="U24" s="1013" t="s">
        <v>4194</v>
      </c>
      <c r="V24" s="1014" t="s">
        <v>788</v>
      </c>
      <c r="W24" s="1018" t="s">
        <v>1176</v>
      </c>
      <c r="X24" s="1023" t="s">
        <v>4194</v>
      </c>
      <c r="Y24" s="1013" t="s">
        <v>1176</v>
      </c>
      <c r="Z24" s="1057" t="s">
        <v>2848</v>
      </c>
      <c r="AA24" s="1013" t="s">
        <v>788</v>
      </c>
      <c r="AB24" s="1022"/>
      <c r="AD24" s="596"/>
    </row>
    <row r="25" spans="2:30" outlineLevel="1">
      <c r="B25" s="9" t="s">
        <v>7092</v>
      </c>
      <c r="C25" s="9" t="s">
        <v>7679</v>
      </c>
      <c r="K25" s="9" t="s">
        <v>7093</v>
      </c>
      <c r="L25" s="9" t="s">
        <v>7679</v>
      </c>
      <c r="R25" s="260"/>
      <c r="S25" s="1012" t="s">
        <v>1191</v>
      </c>
      <c r="T25" s="1013" t="s">
        <v>2347</v>
      </c>
      <c r="U25" s="1013" t="s">
        <v>4193</v>
      </c>
      <c r="V25" s="1014" t="s">
        <v>788</v>
      </c>
      <c r="W25" s="1018"/>
      <c r="X25" s="1023"/>
      <c r="Y25" s="1013"/>
      <c r="Z25" s="1013"/>
      <c r="AA25" s="1013"/>
      <c r="AB25" s="1022"/>
      <c r="AD25" s="596"/>
    </row>
    <row r="26" spans="2:30" outlineLevel="1">
      <c r="B26" s="9" t="s">
        <v>7092</v>
      </c>
      <c r="C26" s="9" t="s">
        <v>7680</v>
      </c>
      <c r="K26" s="9" t="s">
        <v>7093</v>
      </c>
      <c r="L26" s="9" t="s">
        <v>7680</v>
      </c>
      <c r="R26" s="260"/>
      <c r="S26" s="1012" t="s">
        <v>1191</v>
      </c>
      <c r="T26" s="1013" t="s">
        <v>2710</v>
      </c>
      <c r="U26" s="1013" t="s">
        <v>4268</v>
      </c>
      <c r="V26" s="1014" t="s">
        <v>1821</v>
      </c>
      <c r="W26" s="1018"/>
      <c r="X26" s="1023"/>
      <c r="Y26" s="1013"/>
      <c r="Z26" s="1013"/>
      <c r="AA26" s="1013"/>
      <c r="AB26" s="1022"/>
      <c r="AD26" s="596"/>
    </row>
    <row r="27" spans="2:30" outlineLevel="1">
      <c r="B27" s="9" t="s">
        <v>7092</v>
      </c>
      <c r="C27" s="9" t="s">
        <v>7681</v>
      </c>
      <c r="K27" s="9" t="s">
        <v>7093</v>
      </c>
      <c r="L27" s="9" t="s">
        <v>7681</v>
      </c>
      <c r="R27" s="260"/>
      <c r="S27" s="1012" t="s">
        <v>1191</v>
      </c>
      <c r="T27" s="1013" t="s">
        <v>1837</v>
      </c>
      <c r="U27" s="1013" t="s">
        <v>4151</v>
      </c>
      <c r="V27" s="1014" t="s">
        <v>1821</v>
      </c>
      <c r="W27" s="1018"/>
      <c r="X27" s="1023"/>
      <c r="Y27" s="1013"/>
      <c r="Z27" s="1013"/>
      <c r="AA27" s="1013"/>
      <c r="AB27" s="1022"/>
      <c r="AD27" s="596"/>
    </row>
    <row r="28" spans="2:30" ht="60" outlineLevel="1">
      <c r="B28" s="9" t="s">
        <v>7092</v>
      </c>
      <c r="C28" s="9" t="s">
        <v>7124</v>
      </c>
      <c r="K28" s="9" t="s">
        <v>7093</v>
      </c>
      <c r="L28" s="9" t="s">
        <v>7124</v>
      </c>
      <c r="R28" s="260"/>
      <c r="S28" s="1012" t="s">
        <v>1191</v>
      </c>
      <c r="T28" s="1013" t="s">
        <v>1259</v>
      </c>
      <c r="U28" s="1013" t="s">
        <v>4227</v>
      </c>
      <c r="V28" s="1014" t="s">
        <v>1382</v>
      </c>
      <c r="W28" s="1018" t="s">
        <v>1191</v>
      </c>
      <c r="X28" s="1130" t="s">
        <v>4227</v>
      </c>
      <c r="Y28" s="1013" t="s">
        <v>1191</v>
      </c>
      <c r="Z28" s="1013" t="s">
        <v>41</v>
      </c>
      <c r="AA28" s="1013" t="s">
        <v>1382</v>
      </c>
      <c r="AB28" s="1028" t="s">
        <v>7948</v>
      </c>
      <c r="AD28" s="596"/>
    </row>
    <row r="29" spans="2:30" outlineLevel="1">
      <c r="B29" s="9" t="s">
        <v>7092</v>
      </c>
      <c r="C29" s="9" t="s">
        <v>7124</v>
      </c>
      <c r="D29" s="9" t="s">
        <v>7682</v>
      </c>
      <c r="K29" s="9" t="s">
        <v>7093</v>
      </c>
      <c r="L29" s="9" t="s">
        <v>7124</v>
      </c>
      <c r="M29" s="9" t="s">
        <v>7682</v>
      </c>
      <c r="R29" s="260"/>
      <c r="S29" s="1012" t="s">
        <v>1191</v>
      </c>
      <c r="T29" s="1013" t="s">
        <v>1261</v>
      </c>
      <c r="U29" s="1013" t="s">
        <v>5721</v>
      </c>
      <c r="V29" s="1014" t="s">
        <v>7865</v>
      </c>
      <c r="W29" s="1018" t="s">
        <v>1191</v>
      </c>
      <c r="X29" s="1023" t="s">
        <v>5721</v>
      </c>
      <c r="Y29" s="1013" t="s">
        <v>1176</v>
      </c>
      <c r="Z29" s="1059" t="s">
        <v>2756</v>
      </c>
      <c r="AA29" s="1033" t="s">
        <v>7868</v>
      </c>
      <c r="AB29" s="1022"/>
      <c r="AD29" s="596"/>
    </row>
    <row r="30" spans="2:30" outlineLevel="1">
      <c r="B30" s="9" t="s">
        <v>7092</v>
      </c>
      <c r="C30" s="9" t="s">
        <v>7124</v>
      </c>
      <c r="D30" s="9" t="s">
        <v>7683</v>
      </c>
      <c r="K30" s="9" t="s">
        <v>7093</v>
      </c>
      <c r="L30" s="9" t="s">
        <v>7124</v>
      </c>
      <c r="M30" s="9" t="s">
        <v>7683</v>
      </c>
      <c r="R30" s="260"/>
      <c r="S30" s="1012" t="s">
        <v>1191</v>
      </c>
      <c r="T30" s="1013" t="s">
        <v>1263</v>
      </c>
      <c r="U30" s="1013" t="s">
        <v>5722</v>
      </c>
      <c r="V30" s="1014" t="s">
        <v>7865</v>
      </c>
      <c r="W30" s="1018" t="s">
        <v>1191</v>
      </c>
      <c r="X30" s="1023" t="s">
        <v>5722</v>
      </c>
      <c r="Y30" s="1013" t="s">
        <v>1176</v>
      </c>
      <c r="Z30" s="1059" t="s">
        <v>2756</v>
      </c>
      <c r="AA30" s="1033" t="s">
        <v>7868</v>
      </c>
      <c r="AB30" s="1022"/>
      <c r="AD30" s="596"/>
    </row>
    <row r="31" spans="2:30" ht="72" outlineLevel="1">
      <c r="B31" s="9" t="s">
        <v>7092</v>
      </c>
      <c r="C31" s="9" t="s">
        <v>7124</v>
      </c>
      <c r="D31" s="9" t="s">
        <v>7684</v>
      </c>
      <c r="K31" s="9" t="s">
        <v>7093</v>
      </c>
      <c r="L31" s="9" t="s">
        <v>7124</v>
      </c>
      <c r="M31" s="9" t="s">
        <v>7684</v>
      </c>
      <c r="R31" s="260"/>
      <c r="S31" s="1012" t="s">
        <v>1191</v>
      </c>
      <c r="T31" s="1013" t="s">
        <v>1190</v>
      </c>
      <c r="U31" s="1013" t="s">
        <v>7500</v>
      </c>
      <c r="V31" s="1014" t="s">
        <v>7685</v>
      </c>
      <c r="W31" s="1018" t="s">
        <v>1191</v>
      </c>
      <c r="X31" s="1023" t="s">
        <v>5719</v>
      </c>
      <c r="Y31" s="1013" t="s">
        <v>1191</v>
      </c>
      <c r="Z31" s="1059" t="s">
        <v>2757</v>
      </c>
      <c r="AA31" s="1061" t="s">
        <v>7869</v>
      </c>
      <c r="AB31" s="1027" t="s">
        <v>7947</v>
      </c>
      <c r="AD31" s="596"/>
    </row>
    <row r="32" spans="2:30" outlineLevel="1">
      <c r="B32" s="9" t="s">
        <v>7092</v>
      </c>
      <c r="C32" s="9" t="s">
        <v>7686</v>
      </c>
      <c r="K32" s="9" t="s">
        <v>7093</v>
      </c>
      <c r="L32" s="9" t="s">
        <v>7686</v>
      </c>
      <c r="R32" s="260"/>
      <c r="S32" s="1012" t="s">
        <v>1191</v>
      </c>
      <c r="T32" s="1013" t="s">
        <v>41</v>
      </c>
      <c r="U32" s="1013" t="s">
        <v>835</v>
      </c>
      <c r="V32" s="1014" t="s">
        <v>1382</v>
      </c>
      <c r="W32" s="1018"/>
      <c r="X32" s="1023"/>
      <c r="Y32" s="1013"/>
      <c r="Z32" s="1013"/>
      <c r="AA32" s="1013"/>
      <c r="AB32" s="1022"/>
      <c r="AD32" s="596"/>
    </row>
    <row r="33" spans="2:30" outlineLevel="1">
      <c r="B33" s="9" t="s">
        <v>7092</v>
      </c>
      <c r="C33" s="9" t="s">
        <v>7686</v>
      </c>
      <c r="D33" s="9" t="s">
        <v>6858</v>
      </c>
      <c r="K33" s="9" t="s">
        <v>7093</v>
      </c>
      <c r="L33" s="9" t="s">
        <v>7686</v>
      </c>
      <c r="M33" s="9" t="s">
        <v>6858</v>
      </c>
      <c r="R33" s="260"/>
      <c r="S33" s="1012" t="s">
        <v>1191</v>
      </c>
      <c r="T33" s="1013" t="s">
        <v>2101</v>
      </c>
      <c r="U33" s="1013" t="s">
        <v>7521</v>
      </c>
      <c r="V33" s="1014" t="s">
        <v>1821</v>
      </c>
      <c r="W33" s="1018"/>
      <c r="X33" s="1023"/>
      <c r="Y33" s="1013"/>
      <c r="Z33" s="1013"/>
      <c r="AA33" s="1013"/>
      <c r="AB33" s="1022"/>
      <c r="AD33" s="596"/>
    </row>
    <row r="34" spans="2:30" outlineLevel="1">
      <c r="B34" s="9" t="s">
        <v>7092</v>
      </c>
      <c r="C34" s="9" t="s">
        <v>7686</v>
      </c>
      <c r="D34" s="9" t="s">
        <v>7687</v>
      </c>
      <c r="K34" s="9" t="s">
        <v>7093</v>
      </c>
      <c r="L34" s="9" t="s">
        <v>7686</v>
      </c>
      <c r="M34" s="9" t="s">
        <v>7687</v>
      </c>
      <c r="R34" s="260"/>
      <c r="S34" s="1012" t="s">
        <v>1191</v>
      </c>
      <c r="T34" s="1013" t="s">
        <v>2096</v>
      </c>
      <c r="U34" s="1013" t="s">
        <v>7520</v>
      </c>
      <c r="V34" s="1014" t="s">
        <v>1821</v>
      </c>
      <c r="W34" s="1018"/>
      <c r="X34" s="1023"/>
      <c r="Y34" s="1013"/>
      <c r="Z34" s="1013"/>
      <c r="AA34" s="1013"/>
      <c r="AB34" s="1022"/>
      <c r="AD34" s="596"/>
    </row>
    <row r="35" spans="2:30" outlineLevel="1">
      <c r="B35" s="9" t="s">
        <v>7092</v>
      </c>
      <c r="C35" s="9" t="s">
        <v>7686</v>
      </c>
      <c r="D35" s="9" t="s">
        <v>7094</v>
      </c>
      <c r="K35" s="9" t="s">
        <v>7093</v>
      </c>
      <c r="L35" s="9" t="s">
        <v>7686</v>
      </c>
      <c r="M35" s="9" t="s">
        <v>7094</v>
      </c>
      <c r="R35" s="260"/>
      <c r="S35" s="1012" t="s">
        <v>1191</v>
      </c>
      <c r="T35" s="1013" t="s">
        <v>8576</v>
      </c>
      <c r="U35" s="1013" t="s">
        <v>8577</v>
      </c>
      <c r="V35" s="1014" t="s">
        <v>7865</v>
      </c>
      <c r="W35" s="1018"/>
      <c r="X35" s="1023"/>
      <c r="Y35" s="1013"/>
      <c r="Z35" s="1013"/>
      <c r="AA35" s="1013"/>
      <c r="AB35" s="1022"/>
      <c r="AD35" s="596"/>
    </row>
    <row r="36" spans="2:30" outlineLevel="1">
      <c r="B36" s="9" t="s">
        <v>7092</v>
      </c>
      <c r="C36" s="9" t="s">
        <v>7100</v>
      </c>
      <c r="K36" s="9" t="s">
        <v>7093</v>
      </c>
      <c r="L36" s="9" t="s">
        <v>7100</v>
      </c>
      <c r="R36" s="260"/>
      <c r="S36" s="1012" t="s">
        <v>1195</v>
      </c>
      <c r="T36" s="1013" t="s">
        <v>1212</v>
      </c>
      <c r="U36" s="1013" t="s">
        <v>4145</v>
      </c>
      <c r="V36" s="1014" t="s">
        <v>1382</v>
      </c>
      <c r="W36" s="1018" t="s">
        <v>1195</v>
      </c>
      <c r="X36" s="1119" t="s">
        <v>8361</v>
      </c>
      <c r="Y36" s="1013" t="s">
        <v>1191</v>
      </c>
      <c r="Z36" s="1013" t="s">
        <v>41</v>
      </c>
      <c r="AA36" s="1013" t="s">
        <v>1382</v>
      </c>
      <c r="AB36" s="1028" t="s">
        <v>8453</v>
      </c>
      <c r="AD36" s="596"/>
    </row>
    <row r="37" spans="2:30" outlineLevel="1">
      <c r="B37" s="9" t="s">
        <v>7092</v>
      </c>
      <c r="C37" s="9" t="s">
        <v>7100</v>
      </c>
      <c r="D37" s="9" t="s">
        <v>7688</v>
      </c>
      <c r="K37" s="9" t="s">
        <v>7093</v>
      </c>
      <c r="L37" s="9" t="s">
        <v>7100</v>
      </c>
      <c r="M37" s="9" t="s">
        <v>7688</v>
      </c>
      <c r="R37" s="260"/>
      <c r="S37" s="1012" t="s">
        <v>1176</v>
      </c>
      <c r="T37" s="1013" t="s">
        <v>41</v>
      </c>
      <c r="U37" s="1013" t="s">
        <v>835</v>
      </c>
      <c r="V37" s="1014" t="s">
        <v>1382</v>
      </c>
      <c r="W37" s="1018" t="s">
        <v>1176</v>
      </c>
      <c r="X37" s="1023" t="s">
        <v>41</v>
      </c>
      <c r="Y37" s="1013" t="s">
        <v>1176</v>
      </c>
      <c r="Z37" s="1013" t="s">
        <v>41</v>
      </c>
      <c r="AA37" s="1013" t="s">
        <v>1382</v>
      </c>
      <c r="AB37" s="1029"/>
      <c r="AD37" s="596"/>
    </row>
    <row r="38" spans="2:30" ht="24" outlineLevel="1">
      <c r="B38" s="9" t="s">
        <v>7092</v>
      </c>
      <c r="C38" s="9" t="s">
        <v>7100</v>
      </c>
      <c r="D38" s="9" t="s">
        <v>7688</v>
      </c>
      <c r="E38" s="9" t="s">
        <v>6858</v>
      </c>
      <c r="K38" s="9" t="s">
        <v>7093</v>
      </c>
      <c r="L38" s="9" t="s">
        <v>7100</v>
      </c>
      <c r="M38" s="9" t="s">
        <v>7688</v>
      </c>
      <c r="N38" s="9" t="s">
        <v>6858</v>
      </c>
      <c r="R38" s="260"/>
      <c r="S38" s="1012" t="s">
        <v>1176</v>
      </c>
      <c r="T38" s="1013" t="s">
        <v>1214</v>
      </c>
      <c r="U38" s="1013" t="s">
        <v>4146</v>
      </c>
      <c r="V38" s="1014" t="s">
        <v>1821</v>
      </c>
      <c r="W38" s="1018" t="s">
        <v>1176</v>
      </c>
      <c r="X38" s="1023" t="s">
        <v>8355</v>
      </c>
      <c r="Y38" s="1013" t="s">
        <v>1176</v>
      </c>
      <c r="Z38" s="1056" t="s">
        <v>2769</v>
      </c>
      <c r="AA38" s="1013" t="s">
        <v>105</v>
      </c>
      <c r="AB38" s="654" t="s">
        <v>8357</v>
      </c>
      <c r="AD38" s="596"/>
    </row>
    <row r="39" spans="2:30" outlineLevel="1">
      <c r="B39" s="9" t="s">
        <v>7092</v>
      </c>
      <c r="C39" s="9" t="s">
        <v>7100</v>
      </c>
      <c r="D39" s="9" t="s">
        <v>7688</v>
      </c>
      <c r="E39" s="9" t="s">
        <v>7094</v>
      </c>
      <c r="K39" s="9" t="s">
        <v>7093</v>
      </c>
      <c r="L39" s="9" t="s">
        <v>7100</v>
      </c>
      <c r="M39" s="9" t="s">
        <v>7688</v>
      </c>
      <c r="N39" s="9" t="s">
        <v>7094</v>
      </c>
      <c r="R39" s="260"/>
      <c r="S39" s="1012" t="s">
        <v>1191</v>
      </c>
      <c r="T39" s="1013" t="s">
        <v>1216</v>
      </c>
      <c r="U39" s="1013" t="s">
        <v>7469</v>
      </c>
      <c r="V39" s="1014" t="s">
        <v>7865</v>
      </c>
      <c r="W39" s="1018" t="s">
        <v>1191</v>
      </c>
      <c r="X39" s="1023" t="s">
        <v>8356</v>
      </c>
      <c r="Y39" s="1013" t="s">
        <v>1191</v>
      </c>
      <c r="Z39" s="1056" t="s">
        <v>2770</v>
      </c>
      <c r="AA39" s="1033" t="s">
        <v>7868</v>
      </c>
      <c r="AB39" s="654" t="s">
        <v>8363</v>
      </c>
      <c r="AD39" s="596"/>
    </row>
    <row r="40" spans="2:30" outlineLevel="1">
      <c r="B40" s="9" t="s">
        <v>7092</v>
      </c>
      <c r="C40" s="9" t="s">
        <v>7100</v>
      </c>
      <c r="D40" s="9" t="s">
        <v>7688</v>
      </c>
      <c r="E40" s="9" t="s">
        <v>7689</v>
      </c>
      <c r="K40" s="9" t="s">
        <v>7093</v>
      </c>
      <c r="L40" s="9" t="s">
        <v>7100</v>
      </c>
      <c r="M40" s="9" t="s">
        <v>7688</v>
      </c>
      <c r="N40" s="9" t="s">
        <v>7689</v>
      </c>
      <c r="R40" s="260"/>
      <c r="S40" s="1012" t="s">
        <v>1191</v>
      </c>
      <c r="T40" s="1013" t="s">
        <v>7400</v>
      </c>
      <c r="U40" s="1013" t="s">
        <v>7441</v>
      </c>
      <c r="V40" s="1014" t="s">
        <v>1184</v>
      </c>
      <c r="W40" s="1018"/>
      <c r="X40" s="1023"/>
      <c r="Y40" s="1013"/>
      <c r="Z40" s="1013"/>
      <c r="AA40" s="1013"/>
      <c r="AB40" s="1022"/>
      <c r="AD40" s="596"/>
    </row>
    <row r="41" spans="2:30" outlineLevel="1">
      <c r="B41" s="9" t="s">
        <v>7092</v>
      </c>
      <c r="C41" s="9" t="s">
        <v>7100</v>
      </c>
      <c r="K41" s="9" t="s">
        <v>7093</v>
      </c>
      <c r="L41" s="9" t="s">
        <v>7100</v>
      </c>
      <c r="R41" s="260"/>
      <c r="S41" s="1012" t="s">
        <v>1195</v>
      </c>
      <c r="T41" s="1013" t="s">
        <v>1212</v>
      </c>
      <c r="U41" s="1013" t="s">
        <v>4145</v>
      </c>
      <c r="V41" s="1014" t="s">
        <v>1382</v>
      </c>
      <c r="W41" s="1018" t="s">
        <v>1195</v>
      </c>
      <c r="X41" s="1119" t="s">
        <v>5723</v>
      </c>
      <c r="Y41" s="1013" t="s">
        <v>1191</v>
      </c>
      <c r="Z41" s="1013" t="s">
        <v>41</v>
      </c>
      <c r="AA41" s="1013" t="s">
        <v>1382</v>
      </c>
      <c r="AB41" s="1028" t="s">
        <v>7949</v>
      </c>
      <c r="AD41" s="596"/>
    </row>
    <row r="42" spans="2:30" outlineLevel="1">
      <c r="B42" s="9" t="s">
        <v>7092</v>
      </c>
      <c r="C42" s="9" t="s">
        <v>7100</v>
      </c>
      <c r="D42" s="9" t="s">
        <v>7688</v>
      </c>
      <c r="K42" s="9" t="s">
        <v>7093</v>
      </c>
      <c r="L42" s="9" t="s">
        <v>7100</v>
      </c>
      <c r="M42" s="9" t="s">
        <v>7688</v>
      </c>
      <c r="R42" s="260"/>
      <c r="S42" s="1012" t="s">
        <v>1176</v>
      </c>
      <c r="T42" s="1013" t="s">
        <v>41</v>
      </c>
      <c r="U42" s="1013" t="s">
        <v>835</v>
      </c>
      <c r="V42" s="1014" t="s">
        <v>1382</v>
      </c>
      <c r="W42" s="1018" t="s">
        <v>1176</v>
      </c>
      <c r="X42" s="1023" t="s">
        <v>41</v>
      </c>
      <c r="Y42" s="1013" t="s">
        <v>1176</v>
      </c>
      <c r="Z42" s="1013" t="s">
        <v>41</v>
      </c>
      <c r="AA42" s="1013" t="s">
        <v>1382</v>
      </c>
      <c r="AB42" s="1022"/>
      <c r="AD42" s="596"/>
    </row>
    <row r="43" spans="2:30" outlineLevel="1">
      <c r="B43" s="9" t="s">
        <v>7092</v>
      </c>
      <c r="C43" s="9" t="s">
        <v>7100</v>
      </c>
      <c r="D43" s="9" t="s">
        <v>7688</v>
      </c>
      <c r="E43" s="9" t="s">
        <v>6858</v>
      </c>
      <c r="K43" s="9" t="s">
        <v>7093</v>
      </c>
      <c r="L43" s="9" t="s">
        <v>7100</v>
      </c>
      <c r="M43" s="9" t="s">
        <v>7688</v>
      </c>
      <c r="N43" s="9" t="s">
        <v>6858</v>
      </c>
      <c r="R43" s="260"/>
      <c r="S43" s="1012" t="s">
        <v>1176</v>
      </c>
      <c r="T43" s="1013" t="s">
        <v>1214</v>
      </c>
      <c r="U43" s="1013" t="s">
        <v>4146</v>
      </c>
      <c r="V43" s="1014" t="s">
        <v>1821</v>
      </c>
      <c r="W43" s="1018" t="s">
        <v>1176</v>
      </c>
      <c r="X43" s="1023" t="s">
        <v>4001</v>
      </c>
      <c r="Y43" s="1013" t="s">
        <v>1176</v>
      </c>
      <c r="Z43" s="1059" t="s">
        <v>2962</v>
      </c>
      <c r="AA43" s="1013" t="s">
        <v>105</v>
      </c>
      <c r="AB43" s="1027" t="s">
        <v>7956</v>
      </c>
      <c r="AD43" s="596"/>
    </row>
    <row r="44" spans="2:30" outlineLevel="1">
      <c r="B44" s="9" t="s">
        <v>7092</v>
      </c>
      <c r="C44" s="9" t="s">
        <v>7100</v>
      </c>
      <c r="D44" s="9" t="s">
        <v>7688</v>
      </c>
      <c r="E44" s="9" t="s">
        <v>7094</v>
      </c>
      <c r="K44" s="9" t="s">
        <v>7093</v>
      </c>
      <c r="L44" s="9" t="s">
        <v>7100</v>
      </c>
      <c r="M44" s="9" t="s">
        <v>7688</v>
      </c>
      <c r="N44" s="9" t="s">
        <v>7094</v>
      </c>
      <c r="R44" s="260"/>
      <c r="S44" s="1012" t="s">
        <v>1191</v>
      </c>
      <c r="T44" s="1013" t="s">
        <v>1216</v>
      </c>
      <c r="U44" s="1013" t="s">
        <v>7469</v>
      </c>
      <c r="V44" s="1014" t="s">
        <v>7865</v>
      </c>
      <c r="W44" s="1018" t="s">
        <v>1191</v>
      </c>
      <c r="X44" s="1023" t="s">
        <v>4000</v>
      </c>
      <c r="Y44" s="1013" t="s">
        <v>1176</v>
      </c>
      <c r="Z44" s="1059" t="s">
        <v>2963</v>
      </c>
      <c r="AA44" s="1033" t="s">
        <v>7868</v>
      </c>
      <c r="AB44" s="1027" t="s">
        <v>6075</v>
      </c>
      <c r="AD44" s="596"/>
    </row>
    <row r="45" spans="2:30" outlineLevel="1">
      <c r="B45" s="9" t="s">
        <v>7092</v>
      </c>
      <c r="C45" s="9" t="s">
        <v>7100</v>
      </c>
      <c r="D45" s="9" t="s">
        <v>7688</v>
      </c>
      <c r="E45" s="9" t="s">
        <v>7689</v>
      </c>
      <c r="K45" s="9" t="s">
        <v>7093</v>
      </c>
      <c r="L45" s="9" t="s">
        <v>7100</v>
      </c>
      <c r="M45" s="9" t="s">
        <v>7688</v>
      </c>
      <c r="N45" s="9" t="s">
        <v>7689</v>
      </c>
      <c r="R45" s="260"/>
      <c r="S45" s="1012" t="s">
        <v>1191</v>
      </c>
      <c r="T45" s="1013" t="s">
        <v>7400</v>
      </c>
      <c r="U45" s="1013" t="s">
        <v>7441</v>
      </c>
      <c r="V45" s="1014" t="s">
        <v>1184</v>
      </c>
      <c r="W45" s="1018"/>
      <c r="X45" s="1023" t="s">
        <v>5724</v>
      </c>
      <c r="Y45" s="1013" t="s">
        <v>1176</v>
      </c>
      <c r="Z45" s="1013" t="s">
        <v>41</v>
      </c>
      <c r="AA45" s="1013" t="s">
        <v>7690</v>
      </c>
      <c r="AB45" s="1022"/>
      <c r="AD45" s="596"/>
    </row>
    <row r="46" spans="2:30" outlineLevel="1">
      <c r="B46" s="9" t="s">
        <v>7092</v>
      </c>
      <c r="C46" s="9" t="s">
        <v>7691</v>
      </c>
      <c r="K46" s="9" t="s">
        <v>7093</v>
      </c>
      <c r="L46" s="9" t="s">
        <v>7691</v>
      </c>
      <c r="R46" s="260"/>
      <c r="S46" s="1012" t="s">
        <v>1191</v>
      </c>
      <c r="T46" s="1013" t="s">
        <v>41</v>
      </c>
      <c r="U46" s="1013" t="s">
        <v>835</v>
      </c>
      <c r="V46" s="1014" t="s">
        <v>1382</v>
      </c>
      <c r="W46" s="1018"/>
      <c r="X46" s="1023"/>
      <c r="Y46" s="1013"/>
      <c r="Z46" s="1013"/>
      <c r="AA46" s="1013"/>
      <c r="AB46" s="1022"/>
      <c r="AD46" s="596"/>
    </row>
    <row r="47" spans="2:30" outlineLevel="1">
      <c r="B47" s="9" t="s">
        <v>7092</v>
      </c>
      <c r="C47" s="9" t="s">
        <v>7691</v>
      </c>
      <c r="D47" s="9" t="s">
        <v>6858</v>
      </c>
      <c r="K47" s="9" t="s">
        <v>7093</v>
      </c>
      <c r="L47" s="9" t="s">
        <v>7691</v>
      </c>
      <c r="M47" s="9" t="s">
        <v>6858</v>
      </c>
      <c r="R47" s="260"/>
      <c r="S47" s="1012" t="s">
        <v>1176</v>
      </c>
      <c r="T47" s="1013" t="s">
        <v>2326</v>
      </c>
      <c r="U47" s="1013" t="s">
        <v>7459</v>
      </c>
      <c r="V47" s="1014" t="s">
        <v>1821</v>
      </c>
      <c r="W47" s="1018"/>
      <c r="X47" s="1023"/>
      <c r="Y47" s="1013"/>
      <c r="Z47" s="1013"/>
      <c r="AA47" s="1013"/>
      <c r="AB47" s="1022"/>
      <c r="AD47" s="596"/>
    </row>
    <row r="48" spans="2:30" outlineLevel="1">
      <c r="B48" s="9" t="s">
        <v>7092</v>
      </c>
      <c r="C48" s="9" t="s">
        <v>7691</v>
      </c>
      <c r="D48" s="9" t="s">
        <v>7094</v>
      </c>
      <c r="K48" s="9" t="s">
        <v>7093</v>
      </c>
      <c r="L48" s="9" t="s">
        <v>7691</v>
      </c>
      <c r="M48" s="9" t="s">
        <v>7094</v>
      </c>
      <c r="R48" s="260"/>
      <c r="S48" s="1012" t="s">
        <v>1191</v>
      </c>
      <c r="T48" s="1013" t="s">
        <v>8579</v>
      </c>
      <c r="U48" s="1013" t="s">
        <v>8578</v>
      </c>
      <c r="V48" s="1014" t="s">
        <v>7865</v>
      </c>
      <c r="W48" s="1018"/>
      <c r="X48" s="1023"/>
      <c r="Y48" s="1013"/>
      <c r="Z48" s="1013"/>
      <c r="AA48" s="1013"/>
      <c r="AB48" s="1022"/>
      <c r="AD48" s="596"/>
    </row>
    <row r="49" spans="2:30" outlineLevel="1">
      <c r="B49" s="9" t="s">
        <v>7092</v>
      </c>
      <c r="C49" s="9" t="s">
        <v>7692</v>
      </c>
      <c r="K49" s="9" t="s">
        <v>7093</v>
      </c>
      <c r="L49" s="9" t="s">
        <v>7692</v>
      </c>
      <c r="R49" s="260"/>
      <c r="S49" s="1012" t="s">
        <v>1191</v>
      </c>
      <c r="T49" s="1013" t="s">
        <v>41</v>
      </c>
      <c r="U49" s="1013" t="s">
        <v>835</v>
      </c>
      <c r="V49" s="1014" t="s">
        <v>1382</v>
      </c>
      <c r="W49" s="1018"/>
      <c r="X49" s="1023"/>
      <c r="Y49" s="1013"/>
      <c r="Z49" s="1013"/>
      <c r="AA49" s="1013"/>
      <c r="AB49" s="1022"/>
      <c r="AD49" s="596"/>
    </row>
    <row r="50" spans="2:30" outlineLevel="1">
      <c r="B50" s="9" t="s">
        <v>7092</v>
      </c>
      <c r="C50" s="9" t="s">
        <v>7692</v>
      </c>
      <c r="D50" s="9" t="s">
        <v>6858</v>
      </c>
      <c r="K50" s="9" t="s">
        <v>7093</v>
      </c>
      <c r="L50" s="9" t="s">
        <v>7692</v>
      </c>
      <c r="M50" s="9" t="s">
        <v>6858</v>
      </c>
      <c r="R50" s="260"/>
      <c r="S50" s="1012" t="s">
        <v>1176</v>
      </c>
      <c r="T50" s="1013" t="s">
        <v>2331</v>
      </c>
      <c r="U50" s="1013" t="s">
        <v>7460</v>
      </c>
      <c r="V50" s="1014" t="s">
        <v>1821</v>
      </c>
      <c r="W50" s="1018"/>
      <c r="X50" s="1023"/>
      <c r="Y50" s="1013"/>
      <c r="Z50" s="1013"/>
      <c r="AA50" s="1013"/>
      <c r="AB50" s="1022"/>
      <c r="AD50" s="596"/>
    </row>
    <row r="51" spans="2:30" outlineLevel="1">
      <c r="B51" s="9" t="s">
        <v>7092</v>
      </c>
      <c r="C51" s="9" t="s">
        <v>7693</v>
      </c>
      <c r="K51" s="9" t="s">
        <v>7093</v>
      </c>
      <c r="L51" s="9" t="s">
        <v>7693</v>
      </c>
      <c r="R51" s="260"/>
      <c r="S51" s="1012" t="s">
        <v>1191</v>
      </c>
      <c r="T51" s="1013" t="s">
        <v>41</v>
      </c>
      <c r="U51" s="1013" t="s">
        <v>835</v>
      </c>
      <c r="V51" s="1014" t="s">
        <v>1382</v>
      </c>
      <c r="W51" s="1018"/>
      <c r="X51" s="1023"/>
      <c r="Y51" s="1013"/>
      <c r="Z51" s="1013"/>
      <c r="AA51" s="1013"/>
      <c r="AB51" s="1022"/>
      <c r="AD51" s="596"/>
    </row>
    <row r="52" spans="2:30" outlineLevel="1">
      <c r="B52" s="9" t="s">
        <v>7092</v>
      </c>
      <c r="C52" s="9" t="s">
        <v>7693</v>
      </c>
      <c r="D52" s="9" t="s">
        <v>6858</v>
      </c>
      <c r="K52" s="9" t="s">
        <v>7093</v>
      </c>
      <c r="L52" s="9" t="s">
        <v>7693</v>
      </c>
      <c r="M52" s="9" t="s">
        <v>6858</v>
      </c>
      <c r="R52" s="260"/>
      <c r="S52" s="1012" t="s">
        <v>1176</v>
      </c>
      <c r="T52" s="1013" t="s">
        <v>2129</v>
      </c>
      <c r="U52" s="1013" t="s">
        <v>7457</v>
      </c>
      <c r="V52" s="1014" t="s">
        <v>1821</v>
      </c>
      <c r="W52" s="1018"/>
      <c r="X52" s="1023"/>
      <c r="Y52" s="1013"/>
      <c r="Z52" s="1013"/>
      <c r="AA52" s="1013"/>
      <c r="AB52" s="1022"/>
      <c r="AD52" s="596"/>
    </row>
    <row r="53" spans="2:30" outlineLevel="1">
      <c r="B53" s="9" t="s">
        <v>7092</v>
      </c>
      <c r="C53" s="9" t="s">
        <v>7694</v>
      </c>
      <c r="K53" s="9" t="s">
        <v>7093</v>
      </c>
      <c r="L53" s="9" t="s">
        <v>7694</v>
      </c>
      <c r="R53" s="260"/>
      <c r="S53" s="1012" t="s">
        <v>1191</v>
      </c>
      <c r="T53" s="1013" t="s">
        <v>41</v>
      </c>
      <c r="U53" s="1013" t="s">
        <v>835</v>
      </c>
      <c r="V53" s="1014" t="s">
        <v>1382</v>
      </c>
      <c r="W53" s="1018"/>
      <c r="X53" s="1023"/>
      <c r="Y53" s="1013"/>
      <c r="Z53" s="1013"/>
      <c r="AA53" s="1013"/>
      <c r="AB53" s="1022"/>
      <c r="AD53" s="596"/>
    </row>
    <row r="54" spans="2:30" outlineLevel="1">
      <c r="B54" s="9" t="s">
        <v>7092</v>
      </c>
      <c r="C54" s="9" t="s">
        <v>7694</v>
      </c>
      <c r="D54" s="9" t="s">
        <v>6858</v>
      </c>
      <c r="K54" s="9" t="s">
        <v>7093</v>
      </c>
      <c r="L54" s="9" t="s">
        <v>7694</v>
      </c>
      <c r="M54" s="9" t="s">
        <v>6858</v>
      </c>
      <c r="R54" s="260"/>
      <c r="S54" s="1012" t="s">
        <v>1176</v>
      </c>
      <c r="T54" s="1013" t="s">
        <v>2111</v>
      </c>
      <c r="U54" s="1013" t="s">
        <v>7456</v>
      </c>
      <c r="V54" s="1014" t="s">
        <v>1821</v>
      </c>
      <c r="W54" s="1018"/>
      <c r="X54" s="1023"/>
      <c r="Y54" s="1013"/>
      <c r="Z54" s="1013"/>
      <c r="AA54" s="1013"/>
      <c r="AB54" s="1022"/>
      <c r="AD54" s="596"/>
    </row>
    <row r="55" spans="2:30" outlineLevel="1">
      <c r="B55" s="9" t="s">
        <v>7092</v>
      </c>
      <c r="C55" s="9" t="s">
        <v>7694</v>
      </c>
      <c r="D55" s="9" t="s">
        <v>7094</v>
      </c>
      <c r="K55" s="9" t="s">
        <v>7093</v>
      </c>
      <c r="L55" s="9" t="s">
        <v>7694</v>
      </c>
      <c r="M55" s="9" t="s">
        <v>7094</v>
      </c>
      <c r="R55" s="260"/>
      <c r="S55" s="1012" t="s">
        <v>1191</v>
      </c>
      <c r="T55" s="1013" t="s">
        <v>8580</v>
      </c>
      <c r="U55" s="1013" t="s">
        <v>8581</v>
      </c>
      <c r="V55" s="1014" t="s">
        <v>7865</v>
      </c>
      <c r="W55" s="1018"/>
      <c r="X55" s="1023"/>
      <c r="Y55" s="1013"/>
      <c r="Z55" s="1013"/>
      <c r="AA55" s="1013"/>
      <c r="AB55" s="1022"/>
      <c r="AD55" s="596"/>
    </row>
    <row r="56" spans="2:30" outlineLevel="1">
      <c r="B56" s="9" t="s">
        <v>7092</v>
      </c>
      <c r="C56" s="9" t="s">
        <v>7694</v>
      </c>
      <c r="D56" s="9" t="s">
        <v>7695</v>
      </c>
      <c r="K56" s="9" t="s">
        <v>7093</v>
      </c>
      <c r="L56" s="9" t="s">
        <v>7694</v>
      </c>
      <c r="M56" s="9" t="s">
        <v>7695</v>
      </c>
      <c r="R56" s="260"/>
      <c r="S56" s="1012" t="s">
        <v>1191</v>
      </c>
      <c r="T56" s="1013" t="s">
        <v>7286</v>
      </c>
      <c r="U56" s="1013" t="s">
        <v>7533</v>
      </c>
      <c r="V56" s="1014" t="s">
        <v>1821</v>
      </c>
      <c r="W56" s="1018"/>
      <c r="X56" s="1023"/>
      <c r="Y56" s="1013"/>
      <c r="Z56" s="1013"/>
      <c r="AA56" s="1013"/>
      <c r="AB56" s="1022"/>
      <c r="AD56" s="596"/>
    </row>
    <row r="57" spans="2:30" outlineLevel="1">
      <c r="B57" s="9" t="s">
        <v>7092</v>
      </c>
      <c r="C57" s="9" t="s">
        <v>7696</v>
      </c>
      <c r="K57" s="9" t="s">
        <v>7093</v>
      </c>
      <c r="L57" s="9" t="s">
        <v>7696</v>
      </c>
      <c r="R57" s="260"/>
      <c r="S57" s="1012" t="s">
        <v>1195</v>
      </c>
      <c r="T57" s="1013" t="s">
        <v>2116</v>
      </c>
      <c r="U57" s="1013" t="s">
        <v>4180</v>
      </c>
      <c r="V57" s="1014" t="s">
        <v>1382</v>
      </c>
      <c r="W57" s="1018"/>
      <c r="X57" s="1023"/>
      <c r="Y57" s="1013"/>
      <c r="Z57" s="1013"/>
      <c r="AA57" s="1013"/>
      <c r="AB57" s="1022"/>
      <c r="AD57" s="596"/>
    </row>
    <row r="58" spans="2:30" outlineLevel="1">
      <c r="B58" s="9" t="s">
        <v>7092</v>
      </c>
      <c r="C58" s="9" t="s">
        <v>7696</v>
      </c>
      <c r="D58" s="9" t="s">
        <v>6858</v>
      </c>
      <c r="K58" s="9" t="s">
        <v>7093</v>
      </c>
      <c r="L58" s="9" t="s">
        <v>7696</v>
      </c>
      <c r="M58" s="9" t="s">
        <v>6858</v>
      </c>
      <c r="R58" s="260"/>
      <c r="S58" s="1012" t="s">
        <v>1176</v>
      </c>
      <c r="T58" s="1013" t="s">
        <v>2117</v>
      </c>
      <c r="U58" s="1013" t="s">
        <v>4181</v>
      </c>
      <c r="V58" s="1014" t="s">
        <v>1821</v>
      </c>
      <c r="W58" s="1018"/>
      <c r="X58" s="1023"/>
      <c r="Y58" s="1013"/>
      <c r="Z58" s="1013"/>
      <c r="AA58" s="1013"/>
      <c r="AB58" s="1022"/>
      <c r="AD58" s="596"/>
    </row>
    <row r="59" spans="2:30" outlineLevel="1">
      <c r="B59" s="9" t="s">
        <v>7092</v>
      </c>
      <c r="C59" s="9" t="s">
        <v>7696</v>
      </c>
      <c r="D59" s="9" t="s">
        <v>7697</v>
      </c>
      <c r="K59" s="9" t="s">
        <v>7093</v>
      </c>
      <c r="L59" s="9" t="s">
        <v>7696</v>
      </c>
      <c r="M59" s="9" t="s">
        <v>7697</v>
      </c>
      <c r="R59" s="260"/>
      <c r="S59" s="1012" t="s">
        <v>1191</v>
      </c>
      <c r="T59" s="1013" t="s">
        <v>2121</v>
      </c>
      <c r="U59" s="1013" t="s">
        <v>4182</v>
      </c>
      <c r="V59" s="1014" t="s">
        <v>1821</v>
      </c>
      <c r="W59" s="1018"/>
      <c r="X59" s="1023"/>
      <c r="Y59" s="1013"/>
      <c r="Z59" s="1013"/>
      <c r="AA59" s="1013"/>
      <c r="AB59" s="1022"/>
      <c r="AD59" s="596"/>
    </row>
    <row r="60" spans="2:30" outlineLevel="1">
      <c r="B60" s="9" t="s">
        <v>7092</v>
      </c>
      <c r="C60" s="9" t="s">
        <v>7696</v>
      </c>
      <c r="D60" s="9" t="s">
        <v>7698</v>
      </c>
      <c r="K60" s="9" t="s">
        <v>7093</v>
      </c>
      <c r="L60" s="9" t="s">
        <v>7696</v>
      </c>
      <c r="M60" s="9" t="s">
        <v>7698</v>
      </c>
      <c r="R60" s="260"/>
      <c r="S60" s="1012" t="s">
        <v>1191</v>
      </c>
      <c r="T60" s="1013" t="s">
        <v>41</v>
      </c>
      <c r="U60" s="1013" t="s">
        <v>835</v>
      </c>
      <c r="V60" s="1014" t="s">
        <v>1382</v>
      </c>
      <c r="W60" s="1018"/>
      <c r="X60" s="1023"/>
      <c r="Y60" s="1013"/>
      <c r="Z60" s="1013"/>
      <c r="AA60" s="1013"/>
      <c r="AB60" s="1022"/>
      <c r="AD60" s="596"/>
    </row>
    <row r="61" spans="2:30" outlineLevel="1">
      <c r="B61" s="9" t="s">
        <v>7092</v>
      </c>
      <c r="C61" s="9" t="s">
        <v>7696</v>
      </c>
      <c r="D61" s="9" t="s">
        <v>7698</v>
      </c>
      <c r="E61" s="9" t="s">
        <v>7699</v>
      </c>
      <c r="K61" s="9" t="s">
        <v>7093</v>
      </c>
      <c r="L61" s="9" t="s">
        <v>7696</v>
      </c>
      <c r="M61" s="9" t="s">
        <v>7698</v>
      </c>
      <c r="N61" s="9" t="s">
        <v>7699</v>
      </c>
      <c r="R61" s="260"/>
      <c r="S61" s="1012" t="s">
        <v>1191</v>
      </c>
      <c r="T61" s="1013" t="s">
        <v>2122</v>
      </c>
      <c r="U61" s="1013" t="s">
        <v>4103</v>
      </c>
      <c r="V61" s="1014" t="s">
        <v>1821</v>
      </c>
      <c r="W61" s="1018"/>
      <c r="X61" s="1023"/>
      <c r="Y61" s="1013"/>
      <c r="Z61" s="1013"/>
      <c r="AA61" s="1013"/>
      <c r="AB61" s="1022"/>
      <c r="AD61" s="596"/>
    </row>
    <row r="62" spans="2:30" outlineLevel="1">
      <c r="B62" s="9" t="s">
        <v>7092</v>
      </c>
      <c r="C62" s="9" t="s">
        <v>7696</v>
      </c>
      <c r="D62" s="9" t="s">
        <v>7698</v>
      </c>
      <c r="E62" s="9" t="s">
        <v>7699</v>
      </c>
      <c r="F62" s="9" t="s">
        <v>1572</v>
      </c>
      <c r="K62" s="9" t="s">
        <v>7093</v>
      </c>
      <c r="L62" s="9" t="s">
        <v>7696</v>
      </c>
      <c r="M62" s="9" t="s">
        <v>7698</v>
      </c>
      <c r="N62" s="9" t="s">
        <v>7699</v>
      </c>
      <c r="O62" s="9" t="s">
        <v>1572</v>
      </c>
      <c r="R62" s="260"/>
      <c r="S62" s="1012" t="s">
        <v>1176</v>
      </c>
      <c r="T62" s="1013" t="s">
        <v>2123</v>
      </c>
      <c r="U62" s="1013" t="s">
        <v>4104</v>
      </c>
      <c r="V62" s="1014" t="s">
        <v>1821</v>
      </c>
      <c r="W62" s="1018"/>
      <c r="X62" s="1023"/>
      <c r="Y62" s="1013"/>
      <c r="Z62" s="1013"/>
      <c r="AA62" s="1013"/>
      <c r="AB62" s="1022"/>
      <c r="AD62" s="596"/>
    </row>
    <row r="63" spans="2:30" outlineLevel="1">
      <c r="B63" s="9" t="s">
        <v>7092</v>
      </c>
      <c r="C63" s="9" t="s">
        <v>7696</v>
      </c>
      <c r="D63" s="9" t="s">
        <v>7698</v>
      </c>
      <c r="E63" s="9" t="s">
        <v>7699</v>
      </c>
      <c r="F63" s="9" t="s">
        <v>1574</v>
      </c>
      <c r="K63" s="9" t="s">
        <v>7093</v>
      </c>
      <c r="L63" s="9" t="s">
        <v>7696</v>
      </c>
      <c r="M63" s="9" t="s">
        <v>7698</v>
      </c>
      <c r="N63" s="9" t="s">
        <v>7699</v>
      </c>
      <c r="O63" s="9" t="s">
        <v>1574</v>
      </c>
      <c r="R63" s="260"/>
      <c r="S63" s="1012" t="s">
        <v>1176</v>
      </c>
      <c r="T63" s="1013" t="s">
        <v>2124</v>
      </c>
      <c r="U63" s="1013" t="s">
        <v>4105</v>
      </c>
      <c r="V63" s="1014" t="s">
        <v>1821</v>
      </c>
      <c r="W63" s="1018"/>
      <c r="X63" s="1023"/>
      <c r="Y63" s="1013"/>
      <c r="Z63" s="1013"/>
      <c r="AA63" s="1013"/>
      <c r="AB63" s="1022"/>
      <c r="AD63" s="596"/>
    </row>
    <row r="64" spans="2:30" outlineLevel="1">
      <c r="B64" s="9" t="s">
        <v>7092</v>
      </c>
      <c r="C64" s="9" t="s">
        <v>7696</v>
      </c>
      <c r="D64" s="9" t="s">
        <v>7698</v>
      </c>
      <c r="E64" s="9" t="s">
        <v>7700</v>
      </c>
      <c r="K64" s="9" t="s">
        <v>7093</v>
      </c>
      <c r="L64" s="9" t="s">
        <v>7696</v>
      </c>
      <c r="M64" s="9" t="s">
        <v>7698</v>
      </c>
      <c r="N64" s="9" t="s">
        <v>7700</v>
      </c>
      <c r="R64" s="260"/>
      <c r="S64" s="1012" t="s">
        <v>1191</v>
      </c>
      <c r="T64" s="1013" t="s">
        <v>41</v>
      </c>
      <c r="U64" s="1013" t="s">
        <v>835</v>
      </c>
      <c r="V64" s="1014" t="s">
        <v>1382</v>
      </c>
      <c r="W64" s="1018"/>
      <c r="X64" s="1023"/>
      <c r="Y64" s="1013"/>
      <c r="Z64" s="1013"/>
      <c r="AA64" s="1013"/>
      <c r="AB64" s="1022"/>
      <c r="AD64" s="596"/>
    </row>
    <row r="65" spans="2:30" outlineLevel="1">
      <c r="B65" s="9" t="s">
        <v>7092</v>
      </c>
      <c r="C65" s="9" t="s">
        <v>7696</v>
      </c>
      <c r="D65" s="9" t="s">
        <v>7698</v>
      </c>
      <c r="E65" s="9" t="s">
        <v>7700</v>
      </c>
      <c r="F65" s="9" t="s">
        <v>7701</v>
      </c>
      <c r="K65" s="9" t="s">
        <v>7093</v>
      </c>
      <c r="L65" s="9" t="s">
        <v>7696</v>
      </c>
      <c r="M65" s="9" t="s">
        <v>7698</v>
      </c>
      <c r="N65" s="9" t="s">
        <v>7700</v>
      </c>
      <c r="O65" s="9" t="s">
        <v>7701</v>
      </c>
      <c r="R65" s="260"/>
      <c r="S65" s="1012" t="s">
        <v>1176</v>
      </c>
      <c r="T65" s="1013" t="s">
        <v>2118</v>
      </c>
      <c r="U65" s="1013" t="s">
        <v>4102</v>
      </c>
      <c r="V65" s="1014" t="s">
        <v>1821</v>
      </c>
      <c r="W65" s="1018"/>
      <c r="X65" s="1023"/>
      <c r="Y65" s="1013"/>
      <c r="Z65" s="1013"/>
      <c r="AA65" s="1013"/>
      <c r="AB65" s="1022"/>
      <c r="AD65" s="596"/>
    </row>
    <row r="66" spans="2:30" outlineLevel="1">
      <c r="B66" s="9" t="s">
        <v>7092</v>
      </c>
      <c r="C66" s="9" t="s">
        <v>7696</v>
      </c>
      <c r="K66" s="9" t="s">
        <v>7093</v>
      </c>
      <c r="L66" s="9" t="s">
        <v>7696</v>
      </c>
      <c r="R66" s="260"/>
      <c r="S66" s="1012" t="s">
        <v>1195</v>
      </c>
      <c r="T66" s="1013" t="s">
        <v>41</v>
      </c>
      <c r="U66" s="1013" t="s">
        <v>835</v>
      </c>
      <c r="V66" s="1014" t="s">
        <v>1382</v>
      </c>
      <c r="W66" s="1018"/>
      <c r="X66" s="1119" t="s">
        <v>6730</v>
      </c>
      <c r="Y66" s="1013" t="s">
        <v>1191</v>
      </c>
      <c r="Z66" s="1013" t="s">
        <v>41</v>
      </c>
      <c r="AA66" s="1013" t="s">
        <v>1382</v>
      </c>
      <c r="AB66" s="782" t="s">
        <v>8545</v>
      </c>
      <c r="AD66" s="596"/>
    </row>
    <row r="67" spans="2:30" ht="288" outlineLevel="1">
      <c r="B67" s="9" t="s">
        <v>7092</v>
      </c>
      <c r="C67" s="9" t="s">
        <v>7696</v>
      </c>
      <c r="D67" s="9" t="s">
        <v>6858</v>
      </c>
      <c r="K67" s="9" t="s">
        <v>7093</v>
      </c>
      <c r="L67" s="9" t="s">
        <v>7696</v>
      </c>
      <c r="M67" s="9" t="s">
        <v>6858</v>
      </c>
      <c r="R67" s="260"/>
      <c r="S67" s="1012" t="s">
        <v>1176</v>
      </c>
      <c r="T67" s="1013" t="s">
        <v>2136</v>
      </c>
      <c r="U67" s="1013" t="s">
        <v>4183</v>
      </c>
      <c r="V67" s="1014" t="s">
        <v>1821</v>
      </c>
      <c r="W67" s="1018"/>
      <c r="X67" s="670" t="s">
        <v>8145</v>
      </c>
      <c r="Y67" s="1013" t="s">
        <v>1176</v>
      </c>
      <c r="Z67" s="773" t="s">
        <v>8146</v>
      </c>
      <c r="AA67" s="638" t="s">
        <v>8148</v>
      </c>
      <c r="AB67" s="631" t="s">
        <v>7076</v>
      </c>
      <c r="AD67" s="596"/>
    </row>
    <row r="68" spans="2:30" outlineLevel="1">
      <c r="B68" s="9" t="s">
        <v>7092</v>
      </c>
      <c r="C68" s="9" t="s">
        <v>7696</v>
      </c>
      <c r="D68" s="9" t="s">
        <v>6858</v>
      </c>
      <c r="E68" s="9" t="s">
        <v>1452</v>
      </c>
      <c r="K68" s="9" t="s">
        <v>7093</v>
      </c>
      <c r="L68" s="9" t="s">
        <v>7696</v>
      </c>
      <c r="M68" s="9" t="s">
        <v>6858</v>
      </c>
      <c r="N68" s="9" t="s">
        <v>1452</v>
      </c>
      <c r="R68" s="260"/>
      <c r="S68" s="1012" t="s">
        <v>1191</v>
      </c>
      <c r="T68" s="1013" t="s">
        <v>2138</v>
      </c>
      <c r="U68" s="1013" t="s">
        <v>7526</v>
      </c>
      <c r="V68" s="1014" t="s">
        <v>1825</v>
      </c>
      <c r="W68" s="1018"/>
      <c r="X68" s="1023" t="s">
        <v>5673</v>
      </c>
      <c r="Y68" s="1013" t="s">
        <v>1176</v>
      </c>
      <c r="Z68" s="1013" t="s">
        <v>41</v>
      </c>
      <c r="AA68" s="629" t="s">
        <v>8147</v>
      </c>
      <c r="AB68" s="1022"/>
      <c r="AD68" s="596"/>
    </row>
    <row r="69" spans="2:30" outlineLevel="1">
      <c r="B69" s="9" t="s">
        <v>7092</v>
      </c>
      <c r="C69" s="9" t="s">
        <v>7696</v>
      </c>
      <c r="D69" s="9" t="s">
        <v>7689</v>
      </c>
      <c r="K69" s="9" t="s">
        <v>7093</v>
      </c>
      <c r="L69" s="9" t="s">
        <v>7696</v>
      </c>
      <c r="M69" s="9" t="s">
        <v>7689</v>
      </c>
      <c r="R69" s="260"/>
      <c r="S69" s="1012" t="s">
        <v>1191</v>
      </c>
      <c r="T69" s="1013" t="s">
        <v>41</v>
      </c>
      <c r="U69" s="1013" t="s">
        <v>835</v>
      </c>
      <c r="V69" s="1020" t="s">
        <v>8116</v>
      </c>
      <c r="W69" s="1018"/>
      <c r="X69" s="1023" t="s">
        <v>7929</v>
      </c>
      <c r="Y69" s="1013" t="s">
        <v>1176</v>
      </c>
      <c r="Z69" s="1013" t="s">
        <v>41</v>
      </c>
      <c r="AA69" s="1013" t="s">
        <v>7799</v>
      </c>
      <c r="AB69" s="1022"/>
      <c r="AD69" s="596"/>
    </row>
    <row r="70" spans="2:30" outlineLevel="1">
      <c r="B70" s="9" t="s">
        <v>7092</v>
      </c>
      <c r="C70" s="9" t="s">
        <v>7696</v>
      </c>
      <c r="K70" s="9" t="s">
        <v>7093</v>
      </c>
      <c r="L70" s="9" t="s">
        <v>7696</v>
      </c>
      <c r="R70" s="260"/>
      <c r="S70" s="1012" t="s">
        <v>1195</v>
      </c>
      <c r="T70" s="1013" t="s">
        <v>41</v>
      </c>
      <c r="U70" s="1013" t="s">
        <v>835</v>
      </c>
      <c r="V70" s="1014" t="s">
        <v>1382</v>
      </c>
      <c r="W70" s="1018"/>
      <c r="X70" s="1130" t="s">
        <v>8131</v>
      </c>
      <c r="Y70" s="1013" t="s">
        <v>1191</v>
      </c>
      <c r="Z70" s="1013" t="s">
        <v>41</v>
      </c>
      <c r="AA70" s="1013" t="s">
        <v>1382</v>
      </c>
      <c r="AB70" s="782" t="s">
        <v>8546</v>
      </c>
      <c r="AD70" s="596"/>
    </row>
    <row r="71" spans="2:30" ht="36" outlineLevel="1">
      <c r="B71" s="9" t="s">
        <v>7092</v>
      </c>
      <c r="C71" s="9" t="s">
        <v>7696</v>
      </c>
      <c r="D71" s="9" t="s">
        <v>6858</v>
      </c>
      <c r="K71" s="9" t="s">
        <v>7093</v>
      </c>
      <c r="L71" s="9" t="s">
        <v>7696</v>
      </c>
      <c r="M71" s="9" t="s">
        <v>6858</v>
      </c>
      <c r="R71" s="260"/>
      <c r="S71" s="1012" t="s">
        <v>1176</v>
      </c>
      <c r="T71" s="1013" t="s">
        <v>2136</v>
      </c>
      <c r="U71" s="1013" t="s">
        <v>4183</v>
      </c>
      <c r="V71" s="1014" t="s">
        <v>1821</v>
      </c>
      <c r="W71" s="1018"/>
      <c r="X71" s="1023" t="s">
        <v>8414</v>
      </c>
      <c r="Y71" s="1013" t="s">
        <v>1176</v>
      </c>
      <c r="Z71" s="1056" t="s">
        <v>2792</v>
      </c>
      <c r="AA71" s="1013" t="s">
        <v>106</v>
      </c>
      <c r="AB71" s="1022" t="s">
        <v>5481</v>
      </c>
      <c r="AD71" s="596"/>
    </row>
    <row r="72" spans="2:30" outlineLevel="1">
      <c r="B72" s="9" t="s">
        <v>7092</v>
      </c>
      <c r="C72" s="9" t="s">
        <v>7696</v>
      </c>
      <c r="D72" s="9" t="s">
        <v>6858</v>
      </c>
      <c r="E72" s="9" t="s">
        <v>1452</v>
      </c>
      <c r="K72" s="9" t="s">
        <v>7093</v>
      </c>
      <c r="L72" s="9" t="s">
        <v>7696</v>
      </c>
      <c r="M72" s="9" t="s">
        <v>6858</v>
      </c>
      <c r="N72" s="9" t="s">
        <v>1452</v>
      </c>
      <c r="R72" s="260"/>
      <c r="S72" s="1012" t="s">
        <v>1191</v>
      </c>
      <c r="T72" s="1013" t="s">
        <v>2138</v>
      </c>
      <c r="U72" s="1013" t="s">
        <v>7526</v>
      </c>
      <c r="V72" s="1014" t="s">
        <v>1825</v>
      </c>
      <c r="W72" s="1018"/>
      <c r="X72" s="1023" t="s">
        <v>5673</v>
      </c>
      <c r="Y72" s="1013" t="s">
        <v>1176</v>
      </c>
      <c r="Z72" s="1013" t="s">
        <v>41</v>
      </c>
      <c r="AA72" s="629" t="s">
        <v>8132</v>
      </c>
      <c r="AB72" s="1022"/>
      <c r="AD72" s="596"/>
    </row>
    <row r="73" spans="2:30" outlineLevel="1">
      <c r="B73" s="9" t="s">
        <v>7092</v>
      </c>
      <c r="C73" s="9" t="s">
        <v>7696</v>
      </c>
      <c r="D73" s="9" t="s">
        <v>7689</v>
      </c>
      <c r="K73" s="9" t="s">
        <v>7093</v>
      </c>
      <c r="L73" s="9" t="s">
        <v>7696</v>
      </c>
      <c r="M73" s="9" t="s">
        <v>7689</v>
      </c>
      <c r="R73" s="260"/>
      <c r="S73" s="1012" t="s">
        <v>1191</v>
      </c>
      <c r="T73" s="1013" t="s">
        <v>41</v>
      </c>
      <c r="U73" s="1013" t="s">
        <v>835</v>
      </c>
      <c r="V73" s="1020" t="s">
        <v>8116</v>
      </c>
      <c r="W73" s="1018"/>
      <c r="X73" s="1023" t="s">
        <v>7929</v>
      </c>
      <c r="Y73" s="1013" t="s">
        <v>1176</v>
      </c>
      <c r="Z73" s="1013" t="s">
        <v>41</v>
      </c>
      <c r="AA73" s="1013" t="s">
        <v>7799</v>
      </c>
      <c r="AB73" s="1022"/>
      <c r="AD73" s="596"/>
    </row>
    <row r="74" spans="2:30" outlineLevel="1">
      <c r="B74" s="9" t="s">
        <v>7092</v>
      </c>
      <c r="C74" s="9" t="s">
        <v>7696</v>
      </c>
      <c r="K74" s="9" t="s">
        <v>7093</v>
      </c>
      <c r="L74" s="9" t="s">
        <v>7696</v>
      </c>
      <c r="R74" s="260"/>
      <c r="S74" s="1012" t="s">
        <v>1195</v>
      </c>
      <c r="T74" s="1013" t="s">
        <v>41</v>
      </c>
      <c r="U74" s="1013" t="s">
        <v>835</v>
      </c>
      <c r="V74" s="1014" t="s">
        <v>1382</v>
      </c>
      <c r="W74" s="1018"/>
      <c r="X74" s="1119" t="s">
        <v>8451</v>
      </c>
      <c r="Y74" s="1013" t="s">
        <v>1191</v>
      </c>
      <c r="Z74" s="1013" t="s">
        <v>41</v>
      </c>
      <c r="AA74" s="1013" t="s">
        <v>1382</v>
      </c>
      <c r="AB74" s="782" t="s">
        <v>8547</v>
      </c>
      <c r="AD74" s="596"/>
    </row>
    <row r="75" spans="2:30" outlineLevel="1">
      <c r="B75" s="9" t="s">
        <v>7092</v>
      </c>
      <c r="C75" s="9" t="s">
        <v>7696</v>
      </c>
      <c r="D75" s="9" t="s">
        <v>6858</v>
      </c>
      <c r="K75" s="9" t="s">
        <v>7093</v>
      </c>
      <c r="L75" s="9" t="s">
        <v>7696</v>
      </c>
      <c r="M75" s="9" t="s">
        <v>6858</v>
      </c>
      <c r="R75" s="260"/>
      <c r="S75" s="1012" t="s">
        <v>1176</v>
      </c>
      <c r="T75" s="1013" t="s">
        <v>2136</v>
      </c>
      <c r="U75" s="1013" t="s">
        <v>4183</v>
      </c>
      <c r="V75" s="1014" t="s">
        <v>1821</v>
      </c>
      <c r="W75" s="1018"/>
      <c r="X75" s="670" t="s">
        <v>8419</v>
      </c>
      <c r="Y75" s="1013" t="s">
        <v>1176</v>
      </c>
      <c r="Z75" s="1056" t="s">
        <v>8416</v>
      </c>
      <c r="AA75" s="1013" t="s">
        <v>105</v>
      </c>
      <c r="AB75" s="631" t="s">
        <v>8423</v>
      </c>
      <c r="AD75" s="596"/>
    </row>
    <row r="76" spans="2:30" outlineLevel="1">
      <c r="B76" s="9" t="s">
        <v>7092</v>
      </c>
      <c r="C76" s="9" t="s">
        <v>7696</v>
      </c>
      <c r="D76" s="9" t="s">
        <v>6858</v>
      </c>
      <c r="E76" s="9" t="s">
        <v>1452</v>
      </c>
      <c r="K76" s="9" t="s">
        <v>7093</v>
      </c>
      <c r="L76" s="9" t="s">
        <v>7696</v>
      </c>
      <c r="M76" s="9" t="s">
        <v>6858</v>
      </c>
      <c r="N76" s="9" t="s">
        <v>1452</v>
      </c>
      <c r="R76" s="260"/>
      <c r="S76" s="1012" t="s">
        <v>1191</v>
      </c>
      <c r="T76" s="1013" t="s">
        <v>2138</v>
      </c>
      <c r="U76" s="1013" t="s">
        <v>7526</v>
      </c>
      <c r="V76" s="1014" t="s">
        <v>1825</v>
      </c>
      <c r="W76" s="1018"/>
      <c r="X76" s="1023" t="s">
        <v>5673</v>
      </c>
      <c r="Y76" s="1013" t="s">
        <v>1176</v>
      </c>
      <c r="Z76" s="1013" t="s">
        <v>41</v>
      </c>
      <c r="AA76" s="629" t="s">
        <v>8452</v>
      </c>
      <c r="AB76" s="1022"/>
      <c r="AD76" s="596"/>
    </row>
    <row r="77" spans="2:30" outlineLevel="1">
      <c r="B77" s="9" t="s">
        <v>7092</v>
      </c>
      <c r="C77" s="9" t="s">
        <v>7696</v>
      </c>
      <c r="D77" s="9" t="s">
        <v>7689</v>
      </c>
      <c r="K77" s="9" t="s">
        <v>7093</v>
      </c>
      <c r="L77" s="9" t="s">
        <v>7696</v>
      </c>
      <c r="M77" s="9" t="s">
        <v>7689</v>
      </c>
      <c r="R77" s="260"/>
      <c r="S77" s="1012" t="s">
        <v>1191</v>
      </c>
      <c r="T77" s="1013" t="s">
        <v>41</v>
      </c>
      <c r="U77" s="1013" t="s">
        <v>835</v>
      </c>
      <c r="V77" s="1020" t="s">
        <v>8116</v>
      </c>
      <c r="W77" s="1018"/>
      <c r="X77" s="1023" t="s">
        <v>7929</v>
      </c>
      <c r="Y77" s="1013" t="s">
        <v>1176</v>
      </c>
      <c r="Z77" s="1013" t="s">
        <v>41</v>
      </c>
      <c r="AA77" s="1013" t="s">
        <v>7799</v>
      </c>
      <c r="AB77" s="1022"/>
      <c r="AD77" s="596"/>
    </row>
    <row r="78" spans="2:30" outlineLevel="1">
      <c r="B78" s="9" t="s">
        <v>7092</v>
      </c>
      <c r="C78" s="9" t="s">
        <v>7696</v>
      </c>
      <c r="K78" s="9" t="s">
        <v>7093</v>
      </c>
      <c r="L78" s="9" t="s">
        <v>7696</v>
      </c>
      <c r="R78" s="260"/>
      <c r="S78" s="1012" t="s">
        <v>1195</v>
      </c>
      <c r="T78" s="1013" t="s">
        <v>41</v>
      </c>
      <c r="U78" s="1013" t="s">
        <v>835</v>
      </c>
      <c r="V78" s="1014" t="s">
        <v>1382</v>
      </c>
      <c r="W78" s="1018"/>
      <c r="X78" s="1130" t="s">
        <v>7894</v>
      </c>
      <c r="Y78" s="1013" t="s">
        <v>1191</v>
      </c>
      <c r="Z78" s="1013" t="s">
        <v>41</v>
      </c>
      <c r="AA78" s="1013" t="s">
        <v>1382</v>
      </c>
      <c r="AB78" s="782" t="s">
        <v>8548</v>
      </c>
      <c r="AD78" s="596"/>
    </row>
    <row r="79" spans="2:30" outlineLevel="1">
      <c r="B79" s="9" t="s">
        <v>7092</v>
      </c>
      <c r="C79" s="9" t="s">
        <v>7696</v>
      </c>
      <c r="D79" s="9" t="s">
        <v>6858</v>
      </c>
      <c r="K79" s="9" t="s">
        <v>7093</v>
      </c>
      <c r="L79" s="9" t="s">
        <v>7696</v>
      </c>
      <c r="M79" s="9" t="s">
        <v>6858</v>
      </c>
      <c r="R79" s="260"/>
      <c r="S79" s="1012" t="s">
        <v>1176</v>
      </c>
      <c r="T79" s="1013" t="s">
        <v>2136</v>
      </c>
      <c r="U79" s="1013" t="s">
        <v>4183</v>
      </c>
      <c r="V79" s="1014" t="s">
        <v>1821</v>
      </c>
      <c r="W79" s="1018"/>
      <c r="X79" s="1023" t="s">
        <v>3671</v>
      </c>
      <c r="Y79" s="1013" t="s">
        <v>1176</v>
      </c>
      <c r="Z79" s="1056" t="s">
        <v>2768</v>
      </c>
      <c r="AA79" s="1013" t="s">
        <v>105</v>
      </c>
      <c r="AB79" s="651" t="s">
        <v>5474</v>
      </c>
      <c r="AD79" s="596"/>
    </row>
    <row r="80" spans="2:30" outlineLevel="1">
      <c r="B80" s="9" t="s">
        <v>7092</v>
      </c>
      <c r="C80" s="9" t="s">
        <v>7696</v>
      </c>
      <c r="D80" s="9" t="s">
        <v>6858</v>
      </c>
      <c r="E80" s="9" t="s">
        <v>1452</v>
      </c>
      <c r="K80" s="9" t="s">
        <v>7093</v>
      </c>
      <c r="L80" s="9" t="s">
        <v>7696</v>
      </c>
      <c r="M80" s="9" t="s">
        <v>6858</v>
      </c>
      <c r="N80" s="9" t="s">
        <v>1452</v>
      </c>
      <c r="R80" s="260"/>
      <c r="S80" s="1012" t="s">
        <v>1191</v>
      </c>
      <c r="T80" s="1013" t="s">
        <v>2138</v>
      </c>
      <c r="U80" s="1013" t="s">
        <v>7526</v>
      </c>
      <c r="V80" s="1014" t="s">
        <v>1825</v>
      </c>
      <c r="W80" s="1018"/>
      <c r="X80" s="1023" t="s">
        <v>5673</v>
      </c>
      <c r="Y80" s="1013" t="s">
        <v>1176</v>
      </c>
      <c r="Z80" s="1013" t="s">
        <v>41</v>
      </c>
      <c r="AA80" s="1033" t="s">
        <v>2139</v>
      </c>
      <c r="AB80" s="1022"/>
      <c r="AD80" s="596"/>
    </row>
    <row r="81" spans="2:30" outlineLevel="1">
      <c r="B81" s="9" t="s">
        <v>7092</v>
      </c>
      <c r="C81" s="9" t="s">
        <v>7696</v>
      </c>
      <c r="D81" s="9" t="s">
        <v>7689</v>
      </c>
      <c r="K81" s="9" t="s">
        <v>7093</v>
      </c>
      <c r="L81" s="9" t="s">
        <v>7696</v>
      </c>
      <c r="M81" s="9" t="s">
        <v>7689</v>
      </c>
      <c r="R81" s="260"/>
      <c r="S81" s="1012" t="s">
        <v>1191</v>
      </c>
      <c r="T81" s="1013" t="s">
        <v>41</v>
      </c>
      <c r="U81" s="1013" t="s">
        <v>835</v>
      </c>
      <c r="V81" s="1020" t="s">
        <v>8116</v>
      </c>
      <c r="W81" s="1018"/>
      <c r="X81" s="1023" t="s">
        <v>7929</v>
      </c>
      <c r="Y81" s="1013" t="s">
        <v>1176</v>
      </c>
      <c r="Z81" s="1013" t="s">
        <v>41</v>
      </c>
      <c r="AA81" s="1013" t="s">
        <v>7799</v>
      </c>
      <c r="AB81" s="1022"/>
      <c r="AD81" s="596"/>
    </row>
    <row r="82" spans="2:30" outlineLevel="1">
      <c r="B82" s="9" t="s">
        <v>7092</v>
      </c>
      <c r="C82" s="9" t="s">
        <v>7696</v>
      </c>
      <c r="K82" s="9" t="s">
        <v>7093</v>
      </c>
      <c r="L82" s="9" t="s">
        <v>7696</v>
      </c>
      <c r="R82" s="260"/>
      <c r="S82" s="1012" t="s">
        <v>1195</v>
      </c>
      <c r="T82" s="1013" t="s">
        <v>41</v>
      </c>
      <c r="U82" s="1013" t="s">
        <v>835</v>
      </c>
      <c r="V82" s="1014" t="s">
        <v>1382</v>
      </c>
      <c r="W82" s="1018"/>
      <c r="X82" s="1130" t="s">
        <v>5619</v>
      </c>
      <c r="Y82" s="1013" t="s">
        <v>1191</v>
      </c>
      <c r="Z82" s="1013" t="s">
        <v>41</v>
      </c>
      <c r="AA82" s="1013" t="s">
        <v>1382</v>
      </c>
      <c r="AB82" s="1028" t="s">
        <v>8573</v>
      </c>
      <c r="AD82" s="596"/>
    </row>
    <row r="83" spans="2:30" ht="48" outlineLevel="1">
      <c r="B83" s="9" t="s">
        <v>7092</v>
      </c>
      <c r="C83" s="9" t="s">
        <v>7696</v>
      </c>
      <c r="D83" s="9" t="s">
        <v>6858</v>
      </c>
      <c r="K83" s="9" t="s">
        <v>7093</v>
      </c>
      <c r="L83" s="9" t="s">
        <v>7696</v>
      </c>
      <c r="M83" s="9" t="s">
        <v>6858</v>
      </c>
      <c r="R83" s="260"/>
      <c r="S83" s="1012" t="s">
        <v>1176</v>
      </c>
      <c r="T83" s="1013" t="s">
        <v>2136</v>
      </c>
      <c r="U83" s="1013" t="s">
        <v>4183</v>
      </c>
      <c r="V83" s="1014" t="s">
        <v>1821</v>
      </c>
      <c r="W83" s="1018"/>
      <c r="X83" s="1023" t="s">
        <v>3824</v>
      </c>
      <c r="Y83" s="1013" t="s">
        <v>1176</v>
      </c>
      <c r="Z83" s="1056" t="s">
        <v>2802</v>
      </c>
      <c r="AA83" s="1013" t="s">
        <v>105</v>
      </c>
      <c r="AB83" s="1022" t="s">
        <v>6051</v>
      </c>
      <c r="AD83" s="596"/>
    </row>
    <row r="84" spans="2:30" outlineLevel="1">
      <c r="B84" s="9" t="s">
        <v>7092</v>
      </c>
      <c r="C84" s="9" t="s">
        <v>7696</v>
      </c>
      <c r="D84" s="9" t="s">
        <v>6858</v>
      </c>
      <c r="E84" s="9" t="s">
        <v>1452</v>
      </c>
      <c r="K84" s="9" t="s">
        <v>7093</v>
      </c>
      <c r="L84" s="9" t="s">
        <v>7696</v>
      </c>
      <c r="M84" s="9" t="s">
        <v>6858</v>
      </c>
      <c r="N84" s="9" t="s">
        <v>1452</v>
      </c>
      <c r="R84" s="260"/>
      <c r="S84" s="1012" t="s">
        <v>1191</v>
      </c>
      <c r="T84" s="1013" t="s">
        <v>2138</v>
      </c>
      <c r="U84" s="1013" t="s">
        <v>7526</v>
      </c>
      <c r="V84" s="1014" t="s">
        <v>1825</v>
      </c>
      <c r="W84" s="1018"/>
      <c r="X84" s="1023" t="s">
        <v>5673</v>
      </c>
      <c r="Y84" s="1013" t="s">
        <v>1176</v>
      </c>
      <c r="Z84" s="1013" t="s">
        <v>41</v>
      </c>
      <c r="AA84" s="629" t="s">
        <v>8294</v>
      </c>
      <c r="AB84" s="1022"/>
      <c r="AD84" s="596"/>
    </row>
    <row r="85" spans="2:30" outlineLevel="1">
      <c r="B85" s="9" t="s">
        <v>7092</v>
      </c>
      <c r="C85" s="9" t="s">
        <v>7696</v>
      </c>
      <c r="D85" s="9" t="s">
        <v>7689</v>
      </c>
      <c r="K85" s="9" t="s">
        <v>7093</v>
      </c>
      <c r="L85" s="9" t="s">
        <v>7696</v>
      </c>
      <c r="M85" s="9" t="s">
        <v>7689</v>
      </c>
      <c r="R85" s="260"/>
      <c r="S85" s="1012" t="s">
        <v>1191</v>
      </c>
      <c r="T85" s="1013" t="s">
        <v>41</v>
      </c>
      <c r="U85" s="1013" t="s">
        <v>835</v>
      </c>
      <c r="V85" s="1020" t="s">
        <v>8116</v>
      </c>
      <c r="W85" s="1018"/>
      <c r="X85" s="1023" t="s">
        <v>7929</v>
      </c>
      <c r="Y85" s="1013" t="s">
        <v>1176</v>
      </c>
      <c r="Z85" s="1013" t="s">
        <v>41</v>
      </c>
      <c r="AA85" s="1013" t="s">
        <v>7799</v>
      </c>
      <c r="AB85" s="1022"/>
      <c r="AD85" s="596"/>
    </row>
    <row r="86" spans="2:30" outlineLevel="1">
      <c r="B86" s="9" t="s">
        <v>7092</v>
      </c>
      <c r="C86" s="9" t="s">
        <v>7702</v>
      </c>
      <c r="K86" s="9" t="s">
        <v>7093</v>
      </c>
      <c r="L86" s="9" t="s">
        <v>7702</v>
      </c>
      <c r="R86" s="260"/>
      <c r="S86" s="1012" t="s">
        <v>1191</v>
      </c>
      <c r="T86" s="1013" t="s">
        <v>41</v>
      </c>
      <c r="U86" s="1013" t="s">
        <v>835</v>
      </c>
      <c r="V86" s="1014" t="s">
        <v>1382</v>
      </c>
      <c r="W86" s="1018"/>
      <c r="X86" s="1023"/>
      <c r="Y86" s="1013"/>
      <c r="Z86" s="1013"/>
      <c r="AA86" s="1013"/>
      <c r="AB86" s="1022"/>
      <c r="AD86" s="596"/>
    </row>
    <row r="87" spans="2:30" outlineLevel="1">
      <c r="B87" s="9" t="s">
        <v>7092</v>
      </c>
      <c r="C87" s="9" t="s">
        <v>7702</v>
      </c>
      <c r="D87" s="9" t="s">
        <v>6858</v>
      </c>
      <c r="K87" s="9" t="s">
        <v>7093</v>
      </c>
      <c r="L87" s="9" t="s">
        <v>7702</v>
      </c>
      <c r="M87" s="9" t="s">
        <v>6858</v>
      </c>
      <c r="R87" s="260"/>
      <c r="S87" s="1012" t="s">
        <v>1176</v>
      </c>
      <c r="T87" s="1013" t="s">
        <v>2189</v>
      </c>
      <c r="U87" s="1013" t="s">
        <v>4186</v>
      </c>
      <c r="V87" s="1014" t="s">
        <v>1821</v>
      </c>
      <c r="W87" s="1018"/>
      <c r="X87" s="1023"/>
      <c r="Y87" s="1013"/>
      <c r="Z87" s="1013"/>
      <c r="AA87" s="1013"/>
      <c r="AB87" s="1022"/>
      <c r="AD87" s="596"/>
    </row>
    <row r="88" spans="2:30">
      <c r="B88" s="9" t="s">
        <v>7092</v>
      </c>
      <c r="C88" s="9" t="s">
        <v>7103</v>
      </c>
      <c r="K88" s="9" t="s">
        <v>7093</v>
      </c>
      <c r="L88" s="9" t="s">
        <v>7103</v>
      </c>
      <c r="R88" s="260"/>
      <c r="S88" s="1012" t="s">
        <v>1176</v>
      </c>
      <c r="T88" s="1013" t="s">
        <v>1218</v>
      </c>
      <c r="U88" s="1013" t="s">
        <v>4374</v>
      </c>
      <c r="V88" s="1014" t="s">
        <v>1382</v>
      </c>
      <c r="W88" s="1018" t="s">
        <v>1176</v>
      </c>
      <c r="X88" s="1119" t="s">
        <v>5654</v>
      </c>
      <c r="Y88" s="1013" t="s">
        <v>1176</v>
      </c>
      <c r="Z88" s="1013" t="s">
        <v>41</v>
      </c>
      <c r="AA88" s="1013" t="s">
        <v>1382</v>
      </c>
      <c r="AB88" s="1022"/>
      <c r="AD88" s="596"/>
    </row>
    <row r="89" spans="2:30" outlineLevel="1">
      <c r="B89" s="9" t="s">
        <v>7092</v>
      </c>
      <c r="C89" s="9" t="s">
        <v>7103</v>
      </c>
      <c r="D89" s="9" t="s">
        <v>7703</v>
      </c>
      <c r="K89" s="9" t="s">
        <v>7093</v>
      </c>
      <c r="L89" s="9" t="s">
        <v>7103</v>
      </c>
      <c r="M89" s="9" t="s">
        <v>7703</v>
      </c>
      <c r="R89" s="260"/>
      <c r="S89" s="1012" t="s">
        <v>1176</v>
      </c>
      <c r="T89" s="1013" t="s">
        <v>41</v>
      </c>
      <c r="U89" s="1013" t="s">
        <v>835</v>
      </c>
      <c r="V89" s="1014" t="s">
        <v>1382</v>
      </c>
      <c r="W89" s="1018" t="s">
        <v>1176</v>
      </c>
      <c r="X89" s="1023" t="s">
        <v>41</v>
      </c>
      <c r="Y89" s="1013" t="s">
        <v>1176</v>
      </c>
      <c r="Z89" s="1013" t="s">
        <v>41</v>
      </c>
      <c r="AA89" s="1013" t="s">
        <v>1382</v>
      </c>
      <c r="AB89" s="1022"/>
      <c r="AD89" s="596"/>
    </row>
    <row r="90" spans="2:30" ht="36" outlineLevel="1">
      <c r="B90" s="9" t="s">
        <v>7092</v>
      </c>
      <c r="C90" s="9" t="s">
        <v>7103</v>
      </c>
      <c r="D90" s="9" t="s">
        <v>7703</v>
      </c>
      <c r="E90" s="9" t="s">
        <v>7704</v>
      </c>
      <c r="K90" s="9" t="s">
        <v>7093</v>
      </c>
      <c r="L90" s="9" t="s">
        <v>7103</v>
      </c>
      <c r="M90" s="9" t="s">
        <v>7703</v>
      </c>
      <c r="N90" s="9" t="s">
        <v>7704</v>
      </c>
      <c r="R90" s="260"/>
      <c r="S90" s="1012" t="s">
        <v>1191</v>
      </c>
      <c r="T90" s="1013" t="s">
        <v>1873</v>
      </c>
      <c r="U90" s="1013" t="s">
        <v>7659</v>
      </c>
      <c r="V90" s="1014" t="s">
        <v>1821</v>
      </c>
      <c r="W90" s="1018"/>
      <c r="X90" s="1023" t="s">
        <v>6111</v>
      </c>
      <c r="Y90" s="1013" t="s">
        <v>1191</v>
      </c>
      <c r="Z90" s="1059" t="s">
        <v>6105</v>
      </c>
      <c r="AA90" s="1013" t="s">
        <v>1156</v>
      </c>
      <c r="AB90" s="651" t="s">
        <v>7950</v>
      </c>
      <c r="AD90" s="596"/>
    </row>
    <row r="91" spans="2:30" outlineLevel="1">
      <c r="B91" s="9" t="s">
        <v>7092</v>
      </c>
      <c r="C91" s="9" t="s">
        <v>7103</v>
      </c>
      <c r="D91" s="9" t="s">
        <v>7703</v>
      </c>
      <c r="E91" s="9" t="s">
        <v>7704</v>
      </c>
      <c r="F91" s="9" t="s">
        <v>1452</v>
      </c>
      <c r="K91" s="9" t="s">
        <v>7093</v>
      </c>
      <c r="L91" s="9" t="s">
        <v>7103</v>
      </c>
      <c r="M91" s="9" t="s">
        <v>7703</v>
      </c>
      <c r="N91" s="9" t="s">
        <v>7704</v>
      </c>
      <c r="O91" s="9" t="s">
        <v>1452</v>
      </c>
      <c r="R91" s="260"/>
      <c r="S91" s="1012" t="s">
        <v>1176</v>
      </c>
      <c r="T91" s="1013" t="s">
        <v>1874</v>
      </c>
      <c r="U91" s="1013" t="s">
        <v>7660</v>
      </c>
      <c r="V91" s="1014" t="s">
        <v>7403</v>
      </c>
      <c r="W91" s="1018"/>
      <c r="X91" s="1023" t="s">
        <v>7895</v>
      </c>
      <c r="Y91" s="1013" t="s">
        <v>1176</v>
      </c>
      <c r="Z91" s="1013" t="s">
        <v>41</v>
      </c>
      <c r="AA91" s="1062" t="s">
        <v>1918</v>
      </c>
      <c r="AB91" s="1022"/>
      <c r="AD91" s="596"/>
    </row>
    <row r="92" spans="2:30" outlineLevel="1">
      <c r="B92" s="9" t="s">
        <v>7092</v>
      </c>
      <c r="C92" s="9" t="s">
        <v>7103</v>
      </c>
      <c r="D92" s="9" t="s">
        <v>7703</v>
      </c>
      <c r="E92" s="9" t="s">
        <v>7705</v>
      </c>
      <c r="K92" s="9" t="s">
        <v>7093</v>
      </c>
      <c r="L92" s="9" t="s">
        <v>7103</v>
      </c>
      <c r="M92" s="9" t="s">
        <v>7703</v>
      </c>
      <c r="N92" s="9" t="s">
        <v>7705</v>
      </c>
      <c r="R92" s="260"/>
      <c r="S92" s="1012" t="s">
        <v>1195</v>
      </c>
      <c r="T92" s="1013" t="s">
        <v>41</v>
      </c>
      <c r="U92" s="1013" t="s">
        <v>835</v>
      </c>
      <c r="V92" s="1014" t="s">
        <v>1382</v>
      </c>
      <c r="W92" s="1018"/>
      <c r="X92" s="1023" t="s">
        <v>41</v>
      </c>
      <c r="Y92" s="1013" t="s">
        <v>1176</v>
      </c>
      <c r="Z92" s="1013" t="s">
        <v>41</v>
      </c>
      <c r="AA92" s="1013" t="s">
        <v>1382</v>
      </c>
      <c r="AB92" s="1022"/>
      <c r="AD92" s="596"/>
    </row>
    <row r="93" spans="2:30" ht="48" outlineLevel="1">
      <c r="B93" s="9" t="s">
        <v>7092</v>
      </c>
      <c r="C93" s="9" t="s">
        <v>7103</v>
      </c>
      <c r="D93" s="9" t="s">
        <v>7703</v>
      </c>
      <c r="E93" s="9" t="s">
        <v>7705</v>
      </c>
      <c r="F93" s="9" t="s">
        <v>6858</v>
      </c>
      <c r="K93" s="9" t="s">
        <v>7093</v>
      </c>
      <c r="L93" s="9" t="s">
        <v>7103</v>
      </c>
      <c r="M93" s="9" t="s">
        <v>7703</v>
      </c>
      <c r="N93" s="9" t="s">
        <v>7705</v>
      </c>
      <c r="O93" s="9" t="s">
        <v>6858</v>
      </c>
      <c r="R93" s="260"/>
      <c r="S93" s="1012" t="s">
        <v>1176</v>
      </c>
      <c r="T93" s="1013" t="s">
        <v>1839</v>
      </c>
      <c r="U93" s="1013" t="s">
        <v>7648</v>
      </c>
      <c r="V93" s="1014" t="s">
        <v>1821</v>
      </c>
      <c r="W93" s="1018"/>
      <c r="X93" s="1023" t="s">
        <v>3685</v>
      </c>
      <c r="Y93" s="1013" t="s">
        <v>1176</v>
      </c>
      <c r="Z93" s="1057" t="s">
        <v>2771</v>
      </c>
      <c r="AA93" s="1013" t="s">
        <v>105</v>
      </c>
      <c r="AB93" s="1022" t="s">
        <v>7978</v>
      </c>
      <c r="AD93" s="596"/>
    </row>
    <row r="94" spans="2:30" ht="24" outlineLevel="1">
      <c r="B94" s="9" t="s">
        <v>7092</v>
      </c>
      <c r="C94" s="9" t="s">
        <v>7103</v>
      </c>
      <c r="D94" s="9" t="s">
        <v>7703</v>
      </c>
      <c r="E94" s="9" t="s">
        <v>7705</v>
      </c>
      <c r="F94" s="9" t="s">
        <v>6858</v>
      </c>
      <c r="G94" s="9" t="s">
        <v>1452</v>
      </c>
      <c r="K94" s="9" t="s">
        <v>7093</v>
      </c>
      <c r="L94" s="9" t="s">
        <v>7103</v>
      </c>
      <c r="M94" s="9" t="s">
        <v>7703</v>
      </c>
      <c r="N94" s="9" t="s">
        <v>7705</v>
      </c>
      <c r="O94" s="9" t="s">
        <v>6858</v>
      </c>
      <c r="P94" s="9" t="s">
        <v>1452</v>
      </c>
      <c r="R94" s="260"/>
      <c r="S94" s="1012" t="s">
        <v>1191</v>
      </c>
      <c r="T94" s="1013" t="s">
        <v>1841</v>
      </c>
      <c r="U94" s="1013" t="s">
        <v>7649</v>
      </c>
      <c r="V94" s="1014" t="s">
        <v>1821</v>
      </c>
      <c r="W94" s="1018"/>
      <c r="X94" s="1131" t="s">
        <v>5342</v>
      </c>
      <c r="Y94" s="1030" t="s">
        <v>1176</v>
      </c>
      <c r="Z94" s="1063" t="s">
        <v>2772</v>
      </c>
      <c r="AA94" s="1030" t="s">
        <v>5752</v>
      </c>
      <c r="AB94" s="1022"/>
      <c r="AD94" s="596"/>
    </row>
    <row r="95" spans="2:30" outlineLevel="1">
      <c r="B95" s="9" t="s">
        <v>7092</v>
      </c>
      <c r="C95" s="9" t="s">
        <v>7103</v>
      </c>
      <c r="D95" s="9" t="s">
        <v>7703</v>
      </c>
      <c r="E95" s="9" t="s">
        <v>7705</v>
      </c>
      <c r="K95" s="9" t="s">
        <v>7093</v>
      </c>
      <c r="L95" s="9" t="s">
        <v>7103</v>
      </c>
      <c r="M95" s="9" t="s">
        <v>7703</v>
      </c>
      <c r="N95" s="9" t="s">
        <v>7705</v>
      </c>
      <c r="R95" s="260"/>
      <c r="S95" s="1012" t="s">
        <v>1195</v>
      </c>
      <c r="T95" s="1013" t="s">
        <v>41</v>
      </c>
      <c r="U95" s="1013" t="s">
        <v>835</v>
      </c>
      <c r="V95" s="1014" t="s">
        <v>1382</v>
      </c>
      <c r="W95" s="1018"/>
      <c r="X95" s="1023"/>
      <c r="Y95" s="1013"/>
      <c r="Z95" s="1013"/>
      <c r="AA95" s="1013"/>
      <c r="AB95" s="1022"/>
      <c r="AD95" s="596"/>
    </row>
    <row r="96" spans="2:30" outlineLevel="1">
      <c r="B96" s="9" t="s">
        <v>7092</v>
      </c>
      <c r="C96" s="9" t="s">
        <v>7103</v>
      </c>
      <c r="D96" s="9" t="s">
        <v>7703</v>
      </c>
      <c r="E96" s="9" t="s">
        <v>7705</v>
      </c>
      <c r="F96" s="9" t="s">
        <v>6858</v>
      </c>
      <c r="K96" s="9" t="s">
        <v>7093</v>
      </c>
      <c r="L96" s="9" t="s">
        <v>7103</v>
      </c>
      <c r="M96" s="9" t="s">
        <v>7703</v>
      </c>
      <c r="N96" s="9" t="s">
        <v>7705</v>
      </c>
      <c r="O96" s="9" t="s">
        <v>6858</v>
      </c>
      <c r="R96" s="260"/>
      <c r="S96" s="1012" t="s">
        <v>1176</v>
      </c>
      <c r="T96" s="1013" t="s">
        <v>7442</v>
      </c>
      <c r="U96" s="1013" t="s">
        <v>7832</v>
      </c>
      <c r="V96" s="1014" t="s">
        <v>1821</v>
      </c>
      <c r="W96" s="1018"/>
      <c r="X96" s="1023"/>
      <c r="Y96" s="1013"/>
      <c r="Z96" s="1013"/>
      <c r="AA96" s="1013"/>
      <c r="AB96" s="1022"/>
      <c r="AD96" s="596"/>
    </row>
    <row r="97" spans="2:30" outlineLevel="1">
      <c r="B97" s="9" t="s">
        <v>7092</v>
      </c>
      <c r="C97" s="9" t="s">
        <v>7103</v>
      </c>
      <c r="D97" s="9" t="s">
        <v>7703</v>
      </c>
      <c r="E97" s="9" t="s">
        <v>7705</v>
      </c>
      <c r="F97" s="9" t="s">
        <v>6858</v>
      </c>
      <c r="G97" s="9" t="s">
        <v>1452</v>
      </c>
      <c r="K97" s="9" t="s">
        <v>7093</v>
      </c>
      <c r="L97" s="9" t="s">
        <v>7103</v>
      </c>
      <c r="M97" s="9" t="s">
        <v>7703</v>
      </c>
      <c r="N97" s="9" t="s">
        <v>7705</v>
      </c>
      <c r="O97" s="9" t="s">
        <v>6858</v>
      </c>
      <c r="P97" s="9" t="s">
        <v>1452</v>
      </c>
      <c r="R97" s="260"/>
      <c r="S97" s="1012" t="s">
        <v>1191</v>
      </c>
      <c r="T97" s="1013" t="s">
        <v>7443</v>
      </c>
      <c r="U97" s="1013" t="s">
        <v>7833</v>
      </c>
      <c r="V97" s="1014" t="s">
        <v>1454</v>
      </c>
      <c r="W97" s="1018"/>
      <c r="X97" s="1023"/>
      <c r="Y97" s="1013"/>
      <c r="Z97" s="1013"/>
      <c r="AA97" s="1013"/>
      <c r="AB97" s="1022"/>
      <c r="AD97" s="596"/>
    </row>
    <row r="98" spans="2:30" outlineLevel="1">
      <c r="B98" s="9" t="s">
        <v>7092</v>
      </c>
      <c r="C98" s="9" t="s">
        <v>7103</v>
      </c>
      <c r="D98" s="9" t="s">
        <v>7703</v>
      </c>
      <c r="E98" s="9" t="s">
        <v>7705</v>
      </c>
      <c r="K98" s="9" t="s">
        <v>7093</v>
      </c>
      <c r="L98" s="9" t="s">
        <v>7103</v>
      </c>
      <c r="M98" s="9" t="s">
        <v>7703</v>
      </c>
      <c r="N98" s="9" t="s">
        <v>7705</v>
      </c>
      <c r="R98" s="260"/>
      <c r="S98" s="1012" t="s">
        <v>1195</v>
      </c>
      <c r="T98" s="1013" t="s">
        <v>41</v>
      </c>
      <c r="U98" s="1013" t="s">
        <v>835</v>
      </c>
      <c r="V98" s="1014" t="s">
        <v>1382</v>
      </c>
      <c r="W98" s="1018"/>
      <c r="X98" s="1023"/>
      <c r="Y98" s="1013"/>
      <c r="Z98" s="1013"/>
      <c r="AA98" s="1013"/>
      <c r="AB98" s="1022"/>
      <c r="AD98" s="596"/>
    </row>
    <row r="99" spans="2:30" outlineLevel="1">
      <c r="B99" s="9" t="s">
        <v>7092</v>
      </c>
      <c r="C99" s="9" t="s">
        <v>7103</v>
      </c>
      <c r="D99" s="9" t="s">
        <v>7703</v>
      </c>
      <c r="E99" s="9" t="s">
        <v>7705</v>
      </c>
      <c r="F99" s="9" t="s">
        <v>6858</v>
      </c>
      <c r="K99" s="9" t="s">
        <v>7093</v>
      </c>
      <c r="L99" s="9" t="s">
        <v>7103</v>
      </c>
      <c r="M99" s="9" t="s">
        <v>7703</v>
      </c>
      <c r="N99" s="9" t="s">
        <v>7705</v>
      </c>
      <c r="O99" s="9" t="s">
        <v>6858</v>
      </c>
      <c r="R99" s="260"/>
      <c r="S99" s="1012" t="s">
        <v>1176</v>
      </c>
      <c r="T99" s="1013" t="s">
        <v>7444</v>
      </c>
      <c r="U99" s="1013" t="s">
        <v>7834</v>
      </c>
      <c r="V99" s="1014" t="s">
        <v>1821</v>
      </c>
      <c r="W99" s="1018"/>
      <c r="X99" s="1023"/>
      <c r="Y99" s="1013"/>
      <c r="Z99" s="1013"/>
      <c r="AA99" s="1013"/>
      <c r="AB99" s="1022"/>
      <c r="AD99" s="596"/>
    </row>
    <row r="100" spans="2:30" outlineLevel="1">
      <c r="B100" s="9" t="s">
        <v>7092</v>
      </c>
      <c r="C100" s="9" t="s">
        <v>7103</v>
      </c>
      <c r="D100" s="9" t="s">
        <v>7703</v>
      </c>
      <c r="E100" s="9" t="s">
        <v>7705</v>
      </c>
      <c r="F100" s="9" t="s">
        <v>6858</v>
      </c>
      <c r="G100" s="9" t="s">
        <v>1452</v>
      </c>
      <c r="K100" s="9" t="s">
        <v>7093</v>
      </c>
      <c r="L100" s="9" t="s">
        <v>7103</v>
      </c>
      <c r="M100" s="9" t="s">
        <v>7703</v>
      </c>
      <c r="N100" s="9" t="s">
        <v>7705</v>
      </c>
      <c r="O100" s="9" t="s">
        <v>6858</v>
      </c>
      <c r="P100" s="9" t="s">
        <v>1452</v>
      </c>
      <c r="R100" s="260"/>
      <c r="S100" s="1012" t="s">
        <v>1191</v>
      </c>
      <c r="T100" s="1013" t="s">
        <v>7445</v>
      </c>
      <c r="U100" s="1013" t="s">
        <v>7835</v>
      </c>
      <c r="V100" s="1014" t="s">
        <v>1821</v>
      </c>
      <c r="W100" s="1018"/>
      <c r="X100" s="1023"/>
      <c r="Y100" s="1013"/>
      <c r="Z100" s="1013"/>
      <c r="AA100" s="1013"/>
      <c r="AB100" s="1022"/>
      <c r="AD100" s="596"/>
    </row>
    <row r="101" spans="2:30" ht="48" outlineLevel="1">
      <c r="B101" s="9" t="s">
        <v>7092</v>
      </c>
      <c r="C101" s="9" t="s">
        <v>7103</v>
      </c>
      <c r="D101" s="9" t="s">
        <v>7703</v>
      </c>
      <c r="E101" s="9" t="s">
        <v>7705</v>
      </c>
      <c r="K101" s="9" t="s">
        <v>7093</v>
      </c>
      <c r="L101" s="9" t="s">
        <v>7103</v>
      </c>
      <c r="M101" s="9" t="s">
        <v>7703</v>
      </c>
      <c r="N101" s="9" t="s">
        <v>7705</v>
      </c>
      <c r="R101" s="260"/>
      <c r="S101" s="1012" t="s">
        <v>1195</v>
      </c>
      <c r="T101" s="1013" t="s">
        <v>41</v>
      </c>
      <c r="U101" s="1013" t="s">
        <v>835</v>
      </c>
      <c r="V101" s="1014" t="s">
        <v>1382</v>
      </c>
      <c r="W101" s="1018" t="s">
        <v>1191</v>
      </c>
      <c r="X101" s="1023" t="s">
        <v>41</v>
      </c>
      <c r="Y101" s="1013" t="s">
        <v>1191</v>
      </c>
      <c r="Z101" s="1013" t="s">
        <v>41</v>
      </c>
      <c r="AA101" s="1013" t="s">
        <v>1382</v>
      </c>
      <c r="AB101" s="1022" t="s">
        <v>7952</v>
      </c>
      <c r="AD101" s="596"/>
    </row>
    <row r="102" spans="2:30" outlineLevel="1">
      <c r="B102" s="9" t="s">
        <v>7092</v>
      </c>
      <c r="C102" s="9" t="s">
        <v>7103</v>
      </c>
      <c r="D102" s="9" t="s">
        <v>7703</v>
      </c>
      <c r="E102" s="9" t="s">
        <v>7705</v>
      </c>
      <c r="F102" s="9" t="s">
        <v>6858</v>
      </c>
      <c r="K102" s="9" t="s">
        <v>7093</v>
      </c>
      <c r="L102" s="9" t="s">
        <v>7103</v>
      </c>
      <c r="M102" s="9" t="s">
        <v>7703</v>
      </c>
      <c r="N102" s="9" t="s">
        <v>7705</v>
      </c>
      <c r="O102" s="9" t="s">
        <v>6858</v>
      </c>
      <c r="R102" s="260"/>
      <c r="S102" s="1012" t="s">
        <v>1176</v>
      </c>
      <c r="T102" s="1013" t="s">
        <v>1220</v>
      </c>
      <c r="U102" s="1013" t="s">
        <v>7650</v>
      </c>
      <c r="V102" s="1014" t="s">
        <v>1821</v>
      </c>
      <c r="W102" s="1018" t="s">
        <v>1176</v>
      </c>
      <c r="X102" s="1023" t="s">
        <v>3752</v>
      </c>
      <c r="Y102" s="1013" t="s">
        <v>1176</v>
      </c>
      <c r="Z102" s="1059" t="s">
        <v>2840</v>
      </c>
      <c r="AA102" s="1013" t="s">
        <v>312</v>
      </c>
      <c r="AB102" s="1022" t="s">
        <v>7951</v>
      </c>
      <c r="AD102" s="596"/>
    </row>
    <row r="103" spans="2:30" outlineLevel="1">
      <c r="B103" s="9" t="s">
        <v>7092</v>
      </c>
      <c r="C103" s="9" t="s">
        <v>7103</v>
      </c>
      <c r="D103" s="9" t="s">
        <v>7703</v>
      </c>
      <c r="E103" s="9" t="s">
        <v>7705</v>
      </c>
      <c r="F103" s="9" t="s">
        <v>6858</v>
      </c>
      <c r="G103" s="9" t="s">
        <v>1452</v>
      </c>
      <c r="K103" s="9" t="s">
        <v>7093</v>
      </c>
      <c r="L103" s="9" t="s">
        <v>7103</v>
      </c>
      <c r="M103" s="9" t="s">
        <v>7703</v>
      </c>
      <c r="N103" s="9" t="s">
        <v>7705</v>
      </c>
      <c r="O103" s="9" t="s">
        <v>6858</v>
      </c>
      <c r="P103" s="9" t="s">
        <v>1452</v>
      </c>
      <c r="R103" s="260"/>
      <c r="S103" s="1012" t="s">
        <v>1191</v>
      </c>
      <c r="T103" s="1013" t="s">
        <v>1222</v>
      </c>
      <c r="U103" s="1013" t="s">
        <v>7651</v>
      </c>
      <c r="V103" s="1014" t="s">
        <v>1454</v>
      </c>
      <c r="W103" s="1018" t="s">
        <v>1176</v>
      </c>
      <c r="X103" s="1023" t="s">
        <v>7896</v>
      </c>
      <c r="Y103" s="1013" t="s">
        <v>1176</v>
      </c>
      <c r="Z103" s="1013" t="s">
        <v>41</v>
      </c>
      <c r="AA103" s="640" t="s">
        <v>5755</v>
      </c>
      <c r="AB103" s="1021"/>
      <c r="AD103" s="596"/>
    </row>
    <row r="104" spans="2:30" outlineLevel="1">
      <c r="B104" s="9" t="s">
        <v>7092</v>
      </c>
      <c r="C104" s="9" t="s">
        <v>7103</v>
      </c>
      <c r="D104" s="9" t="s">
        <v>7703</v>
      </c>
      <c r="E104" s="9" t="s">
        <v>7705</v>
      </c>
      <c r="K104" s="9" t="s">
        <v>7093</v>
      </c>
      <c r="L104" s="9" t="s">
        <v>7103</v>
      </c>
      <c r="M104" s="9" t="s">
        <v>7703</v>
      </c>
      <c r="N104" s="9" t="s">
        <v>7705</v>
      </c>
      <c r="R104" s="260"/>
      <c r="S104" s="1012" t="s">
        <v>1195</v>
      </c>
      <c r="T104" s="1013" t="s">
        <v>41</v>
      </c>
      <c r="U104" s="1013" t="s">
        <v>835</v>
      </c>
      <c r="V104" s="1014" t="s">
        <v>1382</v>
      </c>
      <c r="W104" s="1018"/>
      <c r="X104" s="1023"/>
      <c r="Y104" s="1013"/>
      <c r="Z104" s="1013"/>
      <c r="AA104" s="1013"/>
      <c r="AB104" s="1022"/>
      <c r="AD104" s="596"/>
    </row>
    <row r="105" spans="2:30" outlineLevel="1">
      <c r="B105" s="9" t="s">
        <v>7092</v>
      </c>
      <c r="C105" s="9" t="s">
        <v>7103</v>
      </c>
      <c r="D105" s="9" t="s">
        <v>7703</v>
      </c>
      <c r="E105" s="9" t="s">
        <v>7705</v>
      </c>
      <c r="F105" s="9" t="s">
        <v>6858</v>
      </c>
      <c r="K105" s="9" t="s">
        <v>7093</v>
      </c>
      <c r="L105" s="9" t="s">
        <v>7103</v>
      </c>
      <c r="M105" s="9" t="s">
        <v>7703</v>
      </c>
      <c r="N105" s="9" t="s">
        <v>7705</v>
      </c>
      <c r="O105" s="9" t="s">
        <v>6858</v>
      </c>
      <c r="R105" s="260"/>
      <c r="S105" s="1012" t="s">
        <v>1176</v>
      </c>
      <c r="T105" s="1013" t="s">
        <v>2343</v>
      </c>
      <c r="U105" s="1013" t="s">
        <v>4191</v>
      </c>
      <c r="V105" s="1014" t="s">
        <v>1821</v>
      </c>
      <c r="W105" s="1018"/>
      <c r="X105" s="1023"/>
      <c r="Y105" s="1013"/>
      <c r="Z105" s="1013"/>
      <c r="AA105" s="1013"/>
      <c r="AB105" s="1022"/>
      <c r="AD105" s="596"/>
    </row>
    <row r="106" spans="2:30" outlineLevel="1">
      <c r="B106" s="9" t="s">
        <v>7092</v>
      </c>
      <c r="C106" s="9" t="s">
        <v>7103</v>
      </c>
      <c r="D106" s="9" t="s">
        <v>7703</v>
      </c>
      <c r="E106" s="9" t="s">
        <v>7705</v>
      </c>
      <c r="F106" s="9" t="s">
        <v>6858</v>
      </c>
      <c r="G106" s="9" t="s">
        <v>1452</v>
      </c>
      <c r="K106" s="9" t="s">
        <v>7093</v>
      </c>
      <c r="L106" s="9" t="s">
        <v>7103</v>
      </c>
      <c r="M106" s="9" t="s">
        <v>7703</v>
      </c>
      <c r="N106" s="9" t="s">
        <v>7705</v>
      </c>
      <c r="O106" s="9" t="s">
        <v>6858</v>
      </c>
      <c r="P106" s="9" t="s">
        <v>1452</v>
      </c>
      <c r="R106" s="260"/>
      <c r="S106" s="1012" t="s">
        <v>1191</v>
      </c>
      <c r="T106" s="1013" t="s">
        <v>41</v>
      </c>
      <c r="U106" s="1013" t="s">
        <v>835</v>
      </c>
      <c r="V106" s="1020" t="s">
        <v>7706</v>
      </c>
      <c r="W106" s="1018"/>
      <c r="X106" s="1023"/>
      <c r="Y106" s="1013"/>
      <c r="Z106" s="1013"/>
      <c r="AA106" s="1013"/>
      <c r="AB106" s="1022"/>
      <c r="AD106" s="596"/>
    </row>
    <row r="107" spans="2:30" outlineLevel="1">
      <c r="B107" s="9" t="s">
        <v>7092</v>
      </c>
      <c r="C107" s="9" t="s">
        <v>7103</v>
      </c>
      <c r="D107" s="9" t="s">
        <v>7703</v>
      </c>
      <c r="E107" s="9" t="s">
        <v>7707</v>
      </c>
      <c r="K107" s="9" t="s">
        <v>7093</v>
      </c>
      <c r="L107" s="9" t="s">
        <v>7103</v>
      </c>
      <c r="M107" s="9" t="s">
        <v>7703</v>
      </c>
      <c r="N107" s="9" t="s">
        <v>7707</v>
      </c>
      <c r="R107" s="260"/>
      <c r="S107" s="1012" t="s">
        <v>1191</v>
      </c>
      <c r="T107" s="1013" t="s">
        <v>41</v>
      </c>
      <c r="U107" s="1013" t="s">
        <v>835</v>
      </c>
      <c r="V107" s="1014" t="s">
        <v>1382</v>
      </c>
      <c r="W107" s="1018"/>
      <c r="X107" s="1023" t="s">
        <v>41</v>
      </c>
      <c r="Y107" s="1013" t="s">
        <v>1176</v>
      </c>
      <c r="Z107" s="1013" t="s">
        <v>41</v>
      </c>
      <c r="AA107" s="1013" t="s">
        <v>1382</v>
      </c>
      <c r="AB107" s="1022"/>
      <c r="AD107" s="596"/>
    </row>
    <row r="108" spans="2:30" outlineLevel="1">
      <c r="B108" s="9" t="s">
        <v>7092</v>
      </c>
      <c r="C108" s="9" t="s">
        <v>7103</v>
      </c>
      <c r="D108" s="9" t="s">
        <v>7703</v>
      </c>
      <c r="E108" s="9" t="s">
        <v>7707</v>
      </c>
      <c r="F108" s="9" t="s">
        <v>7708</v>
      </c>
      <c r="K108" s="9" t="s">
        <v>7093</v>
      </c>
      <c r="L108" s="9" t="s">
        <v>7103</v>
      </c>
      <c r="M108" s="9" t="s">
        <v>7703</v>
      </c>
      <c r="N108" s="9" t="s">
        <v>7707</v>
      </c>
      <c r="O108" s="9" t="s">
        <v>7708</v>
      </c>
      <c r="R108" s="260"/>
      <c r="S108" s="1012" t="s">
        <v>1176</v>
      </c>
      <c r="T108" s="1013" t="s">
        <v>1847</v>
      </c>
      <c r="U108" s="1013" t="s">
        <v>7647</v>
      </c>
      <c r="V108" s="1014" t="s">
        <v>1821</v>
      </c>
      <c r="W108" s="1018"/>
      <c r="X108" s="1023" t="s">
        <v>3693</v>
      </c>
      <c r="Y108" s="1013" t="s">
        <v>1176</v>
      </c>
      <c r="Z108" s="1057" t="s">
        <v>2774</v>
      </c>
      <c r="AA108" s="1013" t="s">
        <v>105</v>
      </c>
      <c r="AB108" s="1022"/>
      <c r="AD108" s="596"/>
    </row>
    <row r="109" spans="2:30" outlineLevel="1">
      <c r="B109" s="9" t="s">
        <v>7092</v>
      </c>
      <c r="C109" s="9" t="s">
        <v>7103</v>
      </c>
      <c r="D109" s="9" t="s">
        <v>7703</v>
      </c>
      <c r="E109" s="9" t="s">
        <v>7709</v>
      </c>
      <c r="K109" s="9" t="s">
        <v>7093</v>
      </c>
      <c r="L109" s="9" t="s">
        <v>7103</v>
      </c>
      <c r="M109" s="9" t="s">
        <v>7703</v>
      </c>
      <c r="N109" s="9" t="s">
        <v>7709</v>
      </c>
      <c r="R109" s="260"/>
      <c r="S109" s="1012" t="s">
        <v>1176</v>
      </c>
      <c r="T109" s="1013" t="s">
        <v>1233</v>
      </c>
      <c r="U109" s="1013" t="s">
        <v>7643</v>
      </c>
      <c r="V109" s="1014" t="s">
        <v>1382</v>
      </c>
      <c r="W109" s="1018" t="s">
        <v>1176</v>
      </c>
      <c r="X109" s="1023" t="s">
        <v>41</v>
      </c>
      <c r="Y109" s="1013" t="s">
        <v>1176</v>
      </c>
      <c r="Z109" s="1013" t="s">
        <v>41</v>
      </c>
      <c r="AA109" s="1013" t="s">
        <v>1382</v>
      </c>
      <c r="AB109" s="1022"/>
      <c r="AD109" s="596"/>
    </row>
    <row r="110" spans="2:30" outlineLevel="1">
      <c r="B110" s="9" t="s">
        <v>7092</v>
      </c>
      <c r="C110" s="9" t="s">
        <v>7103</v>
      </c>
      <c r="D110" s="9" t="s">
        <v>7703</v>
      </c>
      <c r="E110" s="9" t="s">
        <v>7709</v>
      </c>
      <c r="F110" s="9" t="s">
        <v>7710</v>
      </c>
      <c r="K110" s="9" t="s">
        <v>7093</v>
      </c>
      <c r="L110" s="9" t="s">
        <v>7103</v>
      </c>
      <c r="M110" s="9" t="s">
        <v>7703</v>
      </c>
      <c r="N110" s="9" t="s">
        <v>7709</v>
      </c>
      <c r="O110" s="9" t="s">
        <v>7710</v>
      </c>
      <c r="R110" s="260"/>
      <c r="S110" s="1012" t="s">
        <v>1191</v>
      </c>
      <c r="T110" s="1013" t="s">
        <v>1867</v>
      </c>
      <c r="U110" s="1013" t="s">
        <v>7661</v>
      </c>
      <c r="V110" s="1014" t="s">
        <v>1821</v>
      </c>
      <c r="W110" s="1018"/>
      <c r="X110" s="1023" t="s">
        <v>3687</v>
      </c>
      <c r="Y110" s="1013" t="s">
        <v>1176</v>
      </c>
      <c r="Z110" s="1057" t="s">
        <v>2775</v>
      </c>
      <c r="AA110" s="1013" t="s">
        <v>105</v>
      </c>
      <c r="AB110" s="1022"/>
      <c r="AD110" s="596"/>
    </row>
    <row r="111" spans="2:30" outlineLevel="1">
      <c r="B111" s="9" t="s">
        <v>7092</v>
      </c>
      <c r="C111" s="9" t="s">
        <v>7103</v>
      </c>
      <c r="D111" s="9" t="s">
        <v>7703</v>
      </c>
      <c r="E111" s="9" t="s">
        <v>7709</v>
      </c>
      <c r="F111" s="9" t="s">
        <v>7711</v>
      </c>
      <c r="K111" s="9" t="s">
        <v>7093</v>
      </c>
      <c r="L111" s="9" t="s">
        <v>7103</v>
      </c>
      <c r="M111" s="9" t="s">
        <v>7703</v>
      </c>
      <c r="N111" s="9" t="s">
        <v>7709</v>
      </c>
      <c r="O111" s="9" t="s">
        <v>7711</v>
      </c>
      <c r="R111" s="260"/>
      <c r="S111" s="1012" t="s">
        <v>1191</v>
      </c>
      <c r="T111" s="1013" t="s">
        <v>1868</v>
      </c>
      <c r="U111" s="1013" t="s">
        <v>7662</v>
      </c>
      <c r="V111" s="1014" t="s">
        <v>1821</v>
      </c>
      <c r="W111" s="1018"/>
      <c r="X111" s="1023" t="s">
        <v>3688</v>
      </c>
      <c r="Y111" s="1013" t="s">
        <v>1191</v>
      </c>
      <c r="Z111" s="1056" t="s">
        <v>2776</v>
      </c>
      <c r="AA111" s="1013" t="s">
        <v>105</v>
      </c>
      <c r="AB111" s="1022"/>
      <c r="AD111" s="596"/>
    </row>
    <row r="112" spans="2:30" outlineLevel="1">
      <c r="B112" s="9" t="s">
        <v>7092</v>
      </c>
      <c r="C112" s="9" t="s">
        <v>7103</v>
      </c>
      <c r="D112" s="9" t="s">
        <v>7703</v>
      </c>
      <c r="E112" s="9" t="s">
        <v>7709</v>
      </c>
      <c r="F112" s="9" t="s">
        <v>7712</v>
      </c>
      <c r="K112" s="9" t="s">
        <v>7093</v>
      </c>
      <c r="L112" s="9" t="s">
        <v>7103</v>
      </c>
      <c r="M112" s="9" t="s">
        <v>7703</v>
      </c>
      <c r="N112" s="9" t="s">
        <v>7709</v>
      </c>
      <c r="O112" s="9" t="s">
        <v>7712</v>
      </c>
      <c r="R112" s="260"/>
      <c r="S112" s="1012" t="s">
        <v>1191</v>
      </c>
      <c r="T112" s="1013" t="s">
        <v>1870</v>
      </c>
      <c r="U112" s="1013" t="s">
        <v>7663</v>
      </c>
      <c r="V112" s="1014" t="s">
        <v>1821</v>
      </c>
      <c r="W112" s="1018"/>
      <c r="X112" s="1031" t="s">
        <v>3690</v>
      </c>
      <c r="Y112" s="1013" t="s">
        <v>1176</v>
      </c>
      <c r="Z112" s="1064" t="s">
        <v>2778</v>
      </c>
      <c r="AA112" s="1013" t="s">
        <v>105</v>
      </c>
      <c r="AB112" s="1022"/>
      <c r="AD112" s="596"/>
    </row>
    <row r="113" spans="2:30" outlineLevel="1">
      <c r="B113" s="9" t="s">
        <v>7092</v>
      </c>
      <c r="C113" s="9" t="s">
        <v>7103</v>
      </c>
      <c r="D113" s="9" t="s">
        <v>7703</v>
      </c>
      <c r="E113" s="9" t="s">
        <v>7709</v>
      </c>
      <c r="F113" s="9" t="s">
        <v>7713</v>
      </c>
      <c r="K113" s="9" t="s">
        <v>7093</v>
      </c>
      <c r="L113" s="9" t="s">
        <v>7103</v>
      </c>
      <c r="M113" s="9" t="s">
        <v>7703</v>
      </c>
      <c r="N113" s="9" t="s">
        <v>7709</v>
      </c>
      <c r="O113" s="9" t="s">
        <v>7713</v>
      </c>
      <c r="R113" s="260"/>
      <c r="S113" s="1012" t="s">
        <v>1191</v>
      </c>
      <c r="T113" s="1013" t="s">
        <v>1866</v>
      </c>
      <c r="U113" s="1013" t="s">
        <v>7664</v>
      </c>
      <c r="V113" s="1014" t="s">
        <v>1821</v>
      </c>
      <c r="W113" s="1018"/>
      <c r="X113" s="1023" t="s">
        <v>3691</v>
      </c>
      <c r="Y113" s="1013" t="s">
        <v>1176</v>
      </c>
      <c r="Z113" s="1057" t="s">
        <v>2779</v>
      </c>
      <c r="AA113" s="1013" t="s">
        <v>157</v>
      </c>
      <c r="AB113" s="1022"/>
      <c r="AD113" s="596"/>
    </row>
    <row r="114" spans="2:30" outlineLevel="1">
      <c r="B114" s="9" t="s">
        <v>7092</v>
      </c>
      <c r="C114" s="9" t="s">
        <v>7103</v>
      </c>
      <c r="D114" s="9" t="s">
        <v>7703</v>
      </c>
      <c r="E114" s="9" t="s">
        <v>7709</v>
      </c>
      <c r="F114" s="9" t="s">
        <v>7714</v>
      </c>
      <c r="K114" s="9" t="s">
        <v>7093</v>
      </c>
      <c r="L114" s="9" t="s">
        <v>7103</v>
      </c>
      <c r="M114" s="9" t="s">
        <v>7703</v>
      </c>
      <c r="N114" s="9" t="s">
        <v>7709</v>
      </c>
      <c r="O114" s="9" t="s">
        <v>7714</v>
      </c>
      <c r="R114" s="260"/>
      <c r="S114" s="1012" t="s">
        <v>1191</v>
      </c>
      <c r="T114" s="1013" t="s">
        <v>1871</v>
      </c>
      <c r="U114" s="1013" t="s">
        <v>7665</v>
      </c>
      <c r="V114" s="1014" t="s">
        <v>1821</v>
      </c>
      <c r="W114" s="1018"/>
      <c r="X114" s="1023"/>
      <c r="Y114" s="1013"/>
      <c r="Z114" s="1013"/>
      <c r="AA114" s="1013"/>
      <c r="AB114" s="1022"/>
      <c r="AD114" s="596"/>
    </row>
    <row r="115" spans="2:30" outlineLevel="1">
      <c r="B115" s="9" t="s">
        <v>7092</v>
      </c>
      <c r="C115" s="9" t="s">
        <v>7103</v>
      </c>
      <c r="D115" s="9" t="s">
        <v>7703</v>
      </c>
      <c r="E115" s="9" t="s">
        <v>7709</v>
      </c>
      <c r="F115" s="9" t="s">
        <v>7715</v>
      </c>
      <c r="K115" s="9" t="s">
        <v>7093</v>
      </c>
      <c r="L115" s="9" t="s">
        <v>7103</v>
      </c>
      <c r="M115" s="9" t="s">
        <v>7703</v>
      </c>
      <c r="N115" s="9" t="s">
        <v>7709</v>
      </c>
      <c r="O115" s="9" t="s">
        <v>7715</v>
      </c>
      <c r="R115" s="260"/>
      <c r="S115" s="1012" t="s">
        <v>1191</v>
      </c>
      <c r="T115" s="1013" t="s">
        <v>41</v>
      </c>
      <c r="U115" s="1013" t="s">
        <v>835</v>
      </c>
      <c r="V115" s="1014" t="s">
        <v>1382</v>
      </c>
      <c r="W115" s="1018"/>
      <c r="X115" s="1023" t="s">
        <v>41</v>
      </c>
      <c r="Y115" s="1013" t="s">
        <v>1191</v>
      </c>
      <c r="Z115" s="1013" t="s">
        <v>41</v>
      </c>
      <c r="AA115" s="1013" t="s">
        <v>1382</v>
      </c>
      <c r="AB115" s="1028" t="s">
        <v>7953</v>
      </c>
      <c r="AD115" s="596"/>
    </row>
    <row r="116" spans="2:30" outlineLevel="1">
      <c r="B116" s="9" t="s">
        <v>7092</v>
      </c>
      <c r="C116" s="9" t="s">
        <v>7103</v>
      </c>
      <c r="D116" s="9" t="s">
        <v>7703</v>
      </c>
      <c r="E116" s="9" t="s">
        <v>7709</v>
      </c>
      <c r="F116" s="9" t="s">
        <v>7715</v>
      </c>
      <c r="G116" s="9" t="s">
        <v>7716</v>
      </c>
      <c r="K116" s="9" t="s">
        <v>7093</v>
      </c>
      <c r="L116" s="9" t="s">
        <v>7103</v>
      </c>
      <c r="M116" s="9" t="s">
        <v>7703</v>
      </c>
      <c r="N116" s="9" t="s">
        <v>7709</v>
      </c>
      <c r="O116" s="9" t="s">
        <v>7715</v>
      </c>
      <c r="P116" s="9" t="s">
        <v>7716</v>
      </c>
      <c r="R116" s="260"/>
      <c r="S116" s="1012" t="s">
        <v>1176</v>
      </c>
      <c r="T116" s="1013" t="s">
        <v>1869</v>
      </c>
      <c r="U116" s="1013" t="s">
        <v>7645</v>
      </c>
      <c r="V116" s="1014" t="s">
        <v>1821</v>
      </c>
      <c r="W116" s="1018"/>
      <c r="X116" s="1023" t="s">
        <v>3689</v>
      </c>
      <c r="Y116" s="1013" t="s">
        <v>1176</v>
      </c>
      <c r="Z116" s="1056" t="s">
        <v>2777</v>
      </c>
      <c r="AA116" s="1013" t="s">
        <v>105</v>
      </c>
      <c r="AB116" s="1022"/>
      <c r="AD116" s="596"/>
    </row>
    <row r="117" spans="2:30" outlineLevel="1">
      <c r="B117" s="9" t="s">
        <v>7092</v>
      </c>
      <c r="C117" s="9" t="s">
        <v>7103</v>
      </c>
      <c r="D117" s="9" t="s">
        <v>7703</v>
      </c>
      <c r="E117" s="9" t="s">
        <v>7709</v>
      </c>
      <c r="F117" s="9" t="s">
        <v>7717</v>
      </c>
      <c r="K117" s="9" t="s">
        <v>7093</v>
      </c>
      <c r="L117" s="9" t="s">
        <v>7103</v>
      </c>
      <c r="M117" s="9" t="s">
        <v>7703</v>
      </c>
      <c r="N117" s="9" t="s">
        <v>7709</v>
      </c>
      <c r="O117" s="9" t="s">
        <v>7717</v>
      </c>
      <c r="R117" s="260"/>
      <c r="S117" s="1012" t="s">
        <v>1176</v>
      </c>
      <c r="T117" s="1013" t="s">
        <v>41</v>
      </c>
      <c r="U117" s="1013" t="s">
        <v>835</v>
      </c>
      <c r="V117" s="1014" t="s">
        <v>1382</v>
      </c>
      <c r="W117" s="1018" t="s">
        <v>1176</v>
      </c>
      <c r="X117" s="1023" t="s">
        <v>41</v>
      </c>
      <c r="Y117" s="1013" t="s">
        <v>1176</v>
      </c>
      <c r="Z117" s="1013" t="s">
        <v>41</v>
      </c>
      <c r="AA117" s="1013" t="s">
        <v>1382</v>
      </c>
      <c r="AB117" s="1022"/>
      <c r="AD117" s="596"/>
    </row>
    <row r="118" spans="2:30" outlineLevel="1">
      <c r="B118" s="9" t="s">
        <v>7092</v>
      </c>
      <c r="C118" s="9" t="s">
        <v>7103</v>
      </c>
      <c r="D118" s="9" t="s">
        <v>7703</v>
      </c>
      <c r="E118" s="9" t="s">
        <v>7709</v>
      </c>
      <c r="F118" s="9" t="s">
        <v>7717</v>
      </c>
      <c r="G118" s="9" t="s">
        <v>7718</v>
      </c>
      <c r="K118" s="9" t="s">
        <v>7093</v>
      </c>
      <c r="L118" s="9" t="s">
        <v>7103</v>
      </c>
      <c r="M118" s="9" t="s">
        <v>7703</v>
      </c>
      <c r="N118" s="9" t="s">
        <v>7709</v>
      </c>
      <c r="O118" s="9" t="s">
        <v>7717</v>
      </c>
      <c r="P118" s="9" t="s">
        <v>7718</v>
      </c>
      <c r="R118" s="260"/>
      <c r="S118" s="1012" t="s">
        <v>1176</v>
      </c>
      <c r="T118" s="1013" t="s">
        <v>1235</v>
      </c>
      <c r="U118" s="1013" t="s">
        <v>7666</v>
      </c>
      <c r="V118" s="1014" t="s">
        <v>1515</v>
      </c>
      <c r="W118" s="1018" t="s">
        <v>1176</v>
      </c>
      <c r="X118" s="1023" t="s">
        <v>5343</v>
      </c>
      <c r="Y118" s="1013" t="s">
        <v>1176</v>
      </c>
      <c r="Z118" s="1057" t="s">
        <v>2780</v>
      </c>
      <c r="AA118" s="1013" t="s">
        <v>1515</v>
      </c>
      <c r="AB118" s="1022"/>
      <c r="AD118" s="596"/>
    </row>
    <row r="119" spans="2:30" outlineLevel="1">
      <c r="B119" s="9" t="s">
        <v>7092</v>
      </c>
      <c r="C119" s="9" t="s">
        <v>7103</v>
      </c>
      <c r="D119" s="9" t="s">
        <v>7703</v>
      </c>
      <c r="E119" s="9" t="s">
        <v>7719</v>
      </c>
      <c r="K119" s="9" t="s">
        <v>7093</v>
      </c>
      <c r="L119" s="9" t="s">
        <v>7103</v>
      </c>
      <c r="M119" s="9" t="s">
        <v>7703</v>
      </c>
      <c r="N119" s="9" t="s">
        <v>7719</v>
      </c>
      <c r="R119" s="260"/>
      <c r="S119" s="1012" t="s">
        <v>1875</v>
      </c>
      <c r="T119" s="1013" t="s">
        <v>41</v>
      </c>
      <c r="U119" s="1013" t="s">
        <v>835</v>
      </c>
      <c r="V119" s="1014" t="s">
        <v>1382</v>
      </c>
      <c r="W119" s="1018" t="s">
        <v>1191</v>
      </c>
      <c r="X119" s="1023" t="s">
        <v>41</v>
      </c>
      <c r="Y119" s="1013" t="s">
        <v>1191</v>
      </c>
      <c r="Z119" s="1013" t="s">
        <v>41</v>
      </c>
      <c r="AA119" s="1013" t="s">
        <v>1382</v>
      </c>
      <c r="AB119" s="1028" t="s">
        <v>7954</v>
      </c>
      <c r="AD119" s="596"/>
    </row>
    <row r="120" spans="2:30" outlineLevel="1">
      <c r="B120" s="9" t="s">
        <v>7092</v>
      </c>
      <c r="C120" s="9" t="s">
        <v>7103</v>
      </c>
      <c r="D120" s="9" t="s">
        <v>7703</v>
      </c>
      <c r="E120" s="9" t="s">
        <v>7719</v>
      </c>
      <c r="F120" s="9" t="s">
        <v>7720</v>
      </c>
      <c r="K120" s="9" t="s">
        <v>7093</v>
      </c>
      <c r="L120" s="9" t="s">
        <v>7103</v>
      </c>
      <c r="M120" s="9" t="s">
        <v>7703</v>
      </c>
      <c r="N120" s="9" t="s">
        <v>7719</v>
      </c>
      <c r="O120" s="9" t="s">
        <v>7720</v>
      </c>
      <c r="R120" s="260"/>
      <c r="S120" s="1012" t="s">
        <v>1176</v>
      </c>
      <c r="T120" s="1013" t="s">
        <v>1230</v>
      </c>
      <c r="U120" s="1013" t="s">
        <v>7654</v>
      </c>
      <c r="V120" s="1014" t="s">
        <v>1821</v>
      </c>
      <c r="W120" s="1018" t="s">
        <v>1176</v>
      </c>
      <c r="X120" s="1132" t="s">
        <v>7897</v>
      </c>
      <c r="Y120" s="1033" t="s">
        <v>1176</v>
      </c>
      <c r="Z120" s="1063" t="s">
        <v>2771</v>
      </c>
      <c r="AA120" s="1033" t="s">
        <v>105</v>
      </c>
      <c r="AB120" s="1019" t="s">
        <v>7955</v>
      </c>
      <c r="AD120" s="596"/>
    </row>
    <row r="121" spans="2:30" outlineLevel="1">
      <c r="B121" s="9" t="s">
        <v>7092</v>
      </c>
      <c r="C121" s="9" t="s">
        <v>7103</v>
      </c>
      <c r="D121" s="9" t="s">
        <v>7703</v>
      </c>
      <c r="E121" s="9" t="s">
        <v>7719</v>
      </c>
      <c r="F121" s="9" t="s">
        <v>7721</v>
      </c>
      <c r="K121" s="9" t="s">
        <v>7093</v>
      </c>
      <c r="L121" s="9" t="s">
        <v>7103</v>
      </c>
      <c r="M121" s="9" t="s">
        <v>7703</v>
      </c>
      <c r="N121" s="9" t="s">
        <v>7719</v>
      </c>
      <c r="O121" s="9" t="s">
        <v>7721</v>
      </c>
      <c r="R121" s="260"/>
      <c r="S121" s="1012" t="s">
        <v>1176</v>
      </c>
      <c r="T121" s="1013" t="s">
        <v>41</v>
      </c>
      <c r="U121" s="1013" t="s">
        <v>835</v>
      </c>
      <c r="V121" s="1014" t="s">
        <v>1382</v>
      </c>
      <c r="W121" s="1018" t="s">
        <v>1176</v>
      </c>
      <c r="X121" s="1023" t="s">
        <v>41</v>
      </c>
      <c r="Y121" s="1013" t="s">
        <v>1176</v>
      </c>
      <c r="Z121" s="1013" t="s">
        <v>41</v>
      </c>
      <c r="AA121" s="1013" t="s">
        <v>1382</v>
      </c>
      <c r="AB121" s="1022"/>
      <c r="AD121" s="596"/>
    </row>
    <row r="122" spans="2:30" outlineLevel="1">
      <c r="B122" s="9" t="s">
        <v>7092</v>
      </c>
      <c r="C122" s="9" t="s">
        <v>7103</v>
      </c>
      <c r="D122" s="9" t="s">
        <v>7703</v>
      </c>
      <c r="E122" s="9" t="s">
        <v>7719</v>
      </c>
      <c r="F122" s="9" t="s">
        <v>7721</v>
      </c>
      <c r="G122" s="9" t="s">
        <v>6858</v>
      </c>
      <c r="K122" s="9" t="s">
        <v>7093</v>
      </c>
      <c r="L122" s="9" t="s">
        <v>7103</v>
      </c>
      <c r="M122" s="9" t="s">
        <v>7703</v>
      </c>
      <c r="N122" s="9" t="s">
        <v>7719</v>
      </c>
      <c r="O122" s="9" t="s">
        <v>7721</v>
      </c>
      <c r="P122" s="9" t="s">
        <v>6858</v>
      </c>
      <c r="R122" s="260"/>
      <c r="S122" s="1012" t="s">
        <v>1176</v>
      </c>
      <c r="T122" s="1013" t="s">
        <v>1232</v>
      </c>
      <c r="U122" s="1013" t="s">
        <v>7655</v>
      </c>
      <c r="V122" s="1020" t="s">
        <v>6506</v>
      </c>
      <c r="W122" s="1018" t="s">
        <v>1176</v>
      </c>
      <c r="X122" s="1132" t="s">
        <v>7898</v>
      </c>
      <c r="Y122" s="1013" t="s">
        <v>1176</v>
      </c>
      <c r="Z122" s="1013" t="s">
        <v>41</v>
      </c>
      <c r="AA122" s="1056" t="s">
        <v>7722</v>
      </c>
      <c r="AB122" s="1022"/>
      <c r="AD122" s="596"/>
    </row>
    <row r="123" spans="2:30" outlineLevel="1">
      <c r="B123" s="9" t="s">
        <v>7092</v>
      </c>
      <c r="C123" s="9" t="s">
        <v>7103</v>
      </c>
      <c r="D123" s="9" t="s">
        <v>7703</v>
      </c>
      <c r="E123" s="9" t="s">
        <v>7719</v>
      </c>
      <c r="K123" s="9" t="s">
        <v>7093</v>
      </c>
      <c r="L123" s="9" t="s">
        <v>7103</v>
      </c>
      <c r="M123" s="9" t="s">
        <v>7703</v>
      </c>
      <c r="N123" s="9" t="s">
        <v>7719</v>
      </c>
      <c r="R123" s="260"/>
      <c r="S123" s="1012" t="s">
        <v>1875</v>
      </c>
      <c r="T123" s="1013" t="s">
        <v>41</v>
      </c>
      <c r="U123" s="1013" t="s">
        <v>835</v>
      </c>
      <c r="V123" s="1014" t="s">
        <v>1382</v>
      </c>
      <c r="W123" s="1018"/>
      <c r="X123" s="1023"/>
      <c r="Y123" s="1013"/>
      <c r="Z123" s="1013"/>
      <c r="AA123" s="1013"/>
      <c r="AB123" s="1022"/>
      <c r="AD123" s="596"/>
    </row>
    <row r="124" spans="2:30" outlineLevel="1">
      <c r="B124" s="9" t="s">
        <v>7092</v>
      </c>
      <c r="C124" s="9" t="s">
        <v>7103</v>
      </c>
      <c r="D124" s="9" t="s">
        <v>7703</v>
      </c>
      <c r="E124" s="9" t="s">
        <v>7719</v>
      </c>
      <c r="F124" s="9" t="s">
        <v>7720</v>
      </c>
      <c r="K124" s="9" t="s">
        <v>7093</v>
      </c>
      <c r="L124" s="9" t="s">
        <v>7103</v>
      </c>
      <c r="M124" s="9" t="s">
        <v>7703</v>
      </c>
      <c r="N124" s="9" t="s">
        <v>7719</v>
      </c>
      <c r="O124" s="9" t="s">
        <v>7720</v>
      </c>
      <c r="R124" s="260"/>
      <c r="S124" s="1012" t="s">
        <v>1176</v>
      </c>
      <c r="T124" s="1013" t="s">
        <v>1879</v>
      </c>
      <c r="U124" s="1013" t="s">
        <v>7656</v>
      </c>
      <c r="V124" s="1014" t="s">
        <v>1821</v>
      </c>
      <c r="W124" s="1018"/>
      <c r="X124" s="1023"/>
      <c r="Y124" s="1013"/>
      <c r="Z124" s="1013"/>
      <c r="AA124" s="1013"/>
      <c r="AB124" s="1022"/>
      <c r="AD124" s="596"/>
    </row>
    <row r="125" spans="2:30" outlineLevel="1">
      <c r="B125" s="9" t="s">
        <v>7092</v>
      </c>
      <c r="C125" s="9" t="s">
        <v>7103</v>
      </c>
      <c r="D125" s="9" t="s">
        <v>7703</v>
      </c>
      <c r="E125" s="9" t="s">
        <v>7719</v>
      </c>
      <c r="F125" s="9" t="s">
        <v>7721</v>
      </c>
      <c r="K125" s="9" t="s">
        <v>7093</v>
      </c>
      <c r="L125" s="9" t="s">
        <v>7103</v>
      </c>
      <c r="M125" s="9" t="s">
        <v>7703</v>
      </c>
      <c r="N125" s="9" t="s">
        <v>7719</v>
      </c>
      <c r="O125" s="9" t="s">
        <v>7721</v>
      </c>
      <c r="R125" s="260"/>
      <c r="S125" s="1012" t="s">
        <v>1176</v>
      </c>
      <c r="T125" s="1013" t="s">
        <v>41</v>
      </c>
      <c r="U125" s="1013" t="s">
        <v>835</v>
      </c>
      <c r="V125" s="1014" t="s">
        <v>1382</v>
      </c>
      <c r="W125" s="1018"/>
      <c r="X125" s="1023"/>
      <c r="Y125" s="1013"/>
      <c r="Z125" s="1013"/>
      <c r="AA125" s="1013"/>
      <c r="AB125" s="1022"/>
      <c r="AD125" s="596"/>
    </row>
    <row r="126" spans="2:30" outlineLevel="1">
      <c r="B126" s="9" t="s">
        <v>7092</v>
      </c>
      <c r="C126" s="9" t="s">
        <v>7103</v>
      </c>
      <c r="D126" s="9" t="s">
        <v>7703</v>
      </c>
      <c r="E126" s="9" t="s">
        <v>7719</v>
      </c>
      <c r="F126" s="9" t="s">
        <v>7721</v>
      </c>
      <c r="G126" s="9" t="s">
        <v>6858</v>
      </c>
      <c r="K126" s="9" t="s">
        <v>7093</v>
      </c>
      <c r="L126" s="9" t="s">
        <v>7103</v>
      </c>
      <c r="M126" s="9" t="s">
        <v>7703</v>
      </c>
      <c r="N126" s="9" t="s">
        <v>7719</v>
      </c>
      <c r="O126" s="9" t="s">
        <v>7721</v>
      </c>
      <c r="P126" s="9" t="s">
        <v>6858</v>
      </c>
      <c r="R126" s="260"/>
      <c r="S126" s="1012" t="s">
        <v>1176</v>
      </c>
      <c r="T126" s="1013" t="s">
        <v>1880</v>
      </c>
      <c r="U126" s="1013" t="s">
        <v>7657</v>
      </c>
      <c r="V126" s="1020" t="s">
        <v>7723</v>
      </c>
      <c r="W126" s="1018"/>
      <c r="X126" s="1023"/>
      <c r="Y126" s="1013"/>
      <c r="Z126" s="1013"/>
      <c r="AA126" s="1013"/>
      <c r="AB126" s="1022"/>
      <c r="AD126" s="596"/>
    </row>
    <row r="127" spans="2:30" outlineLevel="1">
      <c r="B127" s="9" t="s">
        <v>7092</v>
      </c>
      <c r="C127" s="9" t="s">
        <v>7103</v>
      </c>
      <c r="D127" s="9" t="s">
        <v>7703</v>
      </c>
      <c r="E127" s="9" t="s">
        <v>7724</v>
      </c>
      <c r="K127" s="9" t="s">
        <v>7093</v>
      </c>
      <c r="L127" s="9" t="s">
        <v>7103</v>
      </c>
      <c r="M127" s="9" t="s">
        <v>7703</v>
      </c>
      <c r="N127" s="9" t="s">
        <v>7724</v>
      </c>
      <c r="R127" s="260"/>
      <c r="S127" s="1012" t="s">
        <v>1176</v>
      </c>
      <c r="T127" s="1013" t="s">
        <v>41</v>
      </c>
      <c r="U127" s="1013" t="s">
        <v>835</v>
      </c>
      <c r="V127" s="1014" t="s">
        <v>1382</v>
      </c>
      <c r="W127" s="1018" t="s">
        <v>1176</v>
      </c>
      <c r="X127" s="1023" t="s">
        <v>41</v>
      </c>
      <c r="Y127" s="1013" t="s">
        <v>1176</v>
      </c>
      <c r="Z127" s="1013" t="s">
        <v>41</v>
      </c>
      <c r="AA127" s="1013" t="s">
        <v>1382</v>
      </c>
      <c r="AB127" s="1022"/>
      <c r="AD127" s="596"/>
    </row>
    <row r="128" spans="2:30" outlineLevel="1">
      <c r="B128" s="9" t="s">
        <v>7092</v>
      </c>
      <c r="C128" s="9" t="s">
        <v>7103</v>
      </c>
      <c r="D128" s="9" t="s">
        <v>7703</v>
      </c>
      <c r="E128" s="9" t="s">
        <v>7724</v>
      </c>
      <c r="F128" s="9" t="s">
        <v>7725</v>
      </c>
      <c r="K128" s="9" t="s">
        <v>7093</v>
      </c>
      <c r="L128" s="9" t="s">
        <v>7103</v>
      </c>
      <c r="M128" s="9" t="s">
        <v>7703</v>
      </c>
      <c r="N128" s="9" t="s">
        <v>7724</v>
      </c>
      <c r="O128" s="9" t="s">
        <v>7725</v>
      </c>
      <c r="R128" s="260"/>
      <c r="S128" s="1012" t="s">
        <v>1176</v>
      </c>
      <c r="T128" s="1013" t="s">
        <v>1842</v>
      </c>
      <c r="U128" s="1013" t="s">
        <v>7646</v>
      </c>
      <c r="V128" s="1014" t="s">
        <v>1821</v>
      </c>
      <c r="W128" s="1018"/>
      <c r="X128" s="1023" t="s">
        <v>5334</v>
      </c>
      <c r="Y128" s="1013" t="s">
        <v>1176</v>
      </c>
      <c r="Z128" s="1057" t="s">
        <v>2759</v>
      </c>
      <c r="AA128" s="1013" t="s">
        <v>179</v>
      </c>
      <c r="AB128" s="1022"/>
      <c r="AD128" s="596"/>
    </row>
    <row r="129" spans="2:30" ht="24" outlineLevel="1">
      <c r="B129" s="9" t="s">
        <v>7092</v>
      </c>
      <c r="C129" s="9" t="s">
        <v>7103</v>
      </c>
      <c r="D129" s="9" t="s">
        <v>7703</v>
      </c>
      <c r="E129" s="9" t="s">
        <v>7724</v>
      </c>
      <c r="F129" s="9" t="s">
        <v>7720</v>
      </c>
      <c r="K129" s="9" t="s">
        <v>7093</v>
      </c>
      <c r="L129" s="9" t="s">
        <v>7103</v>
      </c>
      <c r="M129" s="9" t="s">
        <v>7703</v>
      </c>
      <c r="N129" s="9" t="s">
        <v>7724</v>
      </c>
      <c r="O129" s="9" t="s">
        <v>7720</v>
      </c>
      <c r="R129" s="260"/>
      <c r="S129" s="1012" t="s">
        <v>1191</v>
      </c>
      <c r="T129" s="1013" t="s">
        <v>1225</v>
      </c>
      <c r="U129" s="1013" t="s">
        <v>7652</v>
      </c>
      <c r="V129" s="1014" t="s">
        <v>1821</v>
      </c>
      <c r="W129" s="1018" t="s">
        <v>1176</v>
      </c>
      <c r="X129" s="1023" t="s">
        <v>3694</v>
      </c>
      <c r="Y129" s="1013" t="s">
        <v>1191</v>
      </c>
      <c r="Z129" s="1059" t="s">
        <v>2773</v>
      </c>
      <c r="AA129" s="1013" t="s">
        <v>1134</v>
      </c>
      <c r="AB129" s="651" t="s">
        <v>7957</v>
      </c>
      <c r="AD129" s="596"/>
    </row>
    <row r="130" spans="2:30" outlineLevel="1">
      <c r="B130" s="9" t="s">
        <v>7092</v>
      </c>
      <c r="C130" s="9" t="s">
        <v>7103</v>
      </c>
      <c r="D130" s="9" t="s">
        <v>7703</v>
      </c>
      <c r="E130" s="9" t="s">
        <v>7724</v>
      </c>
      <c r="F130" s="9" t="s">
        <v>7720</v>
      </c>
      <c r="G130" s="9" t="s">
        <v>1452</v>
      </c>
      <c r="K130" s="9" t="s">
        <v>7093</v>
      </c>
      <c r="L130" s="9" t="s">
        <v>7103</v>
      </c>
      <c r="M130" s="9" t="s">
        <v>7703</v>
      </c>
      <c r="N130" s="9" t="s">
        <v>7724</v>
      </c>
      <c r="O130" s="9" t="s">
        <v>7720</v>
      </c>
      <c r="P130" s="9" t="s">
        <v>1452</v>
      </c>
      <c r="R130" s="260"/>
      <c r="S130" s="1012" t="s">
        <v>1191</v>
      </c>
      <c r="T130" s="1013" t="s">
        <v>1229</v>
      </c>
      <c r="U130" s="1013" t="s">
        <v>7653</v>
      </c>
      <c r="V130" s="1014" t="s">
        <v>1454</v>
      </c>
      <c r="W130" s="1018" t="s">
        <v>1176</v>
      </c>
      <c r="X130" s="1132" t="s">
        <v>7899</v>
      </c>
      <c r="Y130" s="1013" t="s">
        <v>1176</v>
      </c>
      <c r="Z130" s="1013" t="s">
        <v>41</v>
      </c>
      <c r="AA130" s="1065" t="s">
        <v>1846</v>
      </c>
      <c r="AB130" s="1022"/>
      <c r="AD130" s="596"/>
    </row>
    <row r="131" spans="2:30" ht="36" outlineLevel="1">
      <c r="B131" s="9" t="s">
        <v>7092</v>
      </c>
      <c r="C131" s="9" t="s">
        <v>7103</v>
      </c>
      <c r="D131" s="9" t="s">
        <v>7703</v>
      </c>
      <c r="E131" s="9" t="s">
        <v>7724</v>
      </c>
      <c r="F131" s="9" t="s">
        <v>7726</v>
      </c>
      <c r="K131" s="9" t="s">
        <v>7093</v>
      </c>
      <c r="L131" s="9" t="s">
        <v>7103</v>
      </c>
      <c r="M131" s="9" t="s">
        <v>7703</v>
      </c>
      <c r="N131" s="9" t="s">
        <v>7724</v>
      </c>
      <c r="O131" s="9" t="s">
        <v>7726</v>
      </c>
      <c r="R131" s="260"/>
      <c r="S131" s="1012" t="s">
        <v>1191</v>
      </c>
      <c r="T131" s="1013" t="s">
        <v>1844</v>
      </c>
      <c r="U131" s="1013" t="s">
        <v>7658</v>
      </c>
      <c r="V131" s="1014" t="s">
        <v>1821</v>
      </c>
      <c r="W131" s="1018"/>
      <c r="X131" s="1023" t="s">
        <v>5335</v>
      </c>
      <c r="Y131" s="1013" t="s">
        <v>1176</v>
      </c>
      <c r="Z131" s="1057" t="s">
        <v>2760</v>
      </c>
      <c r="AA131" s="1013" t="s">
        <v>1133</v>
      </c>
      <c r="AB131" s="651" t="s">
        <v>6043</v>
      </c>
      <c r="AD131" s="596"/>
    </row>
    <row r="132" spans="2:30" outlineLevel="1">
      <c r="B132" s="9" t="s">
        <v>7092</v>
      </c>
      <c r="C132" s="9" t="s">
        <v>7103</v>
      </c>
      <c r="D132" s="9" t="s">
        <v>7703</v>
      </c>
      <c r="E132" s="9" t="s">
        <v>7727</v>
      </c>
      <c r="K132" s="9" t="s">
        <v>7093</v>
      </c>
      <c r="L132" s="9" t="s">
        <v>7103</v>
      </c>
      <c r="M132" s="9" t="s">
        <v>7703</v>
      </c>
      <c r="N132" s="9" t="s">
        <v>7727</v>
      </c>
      <c r="R132" s="260"/>
      <c r="S132" s="1012" t="s">
        <v>1191</v>
      </c>
      <c r="T132" s="1013" t="s">
        <v>1856</v>
      </c>
      <c r="U132" s="1013" t="s">
        <v>7644</v>
      </c>
      <c r="V132" s="1014" t="s">
        <v>1382</v>
      </c>
      <c r="W132" s="1018"/>
      <c r="X132" s="1023"/>
      <c r="Y132" s="1013"/>
      <c r="Z132" s="1013"/>
      <c r="AA132" s="1013"/>
      <c r="AB132" s="1022"/>
      <c r="AD132" s="596"/>
    </row>
    <row r="133" spans="2:30" outlineLevel="1">
      <c r="B133" s="9" t="s">
        <v>7092</v>
      </c>
      <c r="C133" s="9" t="s">
        <v>7103</v>
      </c>
      <c r="D133" s="9" t="s">
        <v>7703</v>
      </c>
      <c r="E133" s="9" t="s">
        <v>7727</v>
      </c>
      <c r="F133" s="9" t="s">
        <v>7708</v>
      </c>
      <c r="K133" s="9" t="s">
        <v>7093</v>
      </c>
      <c r="L133" s="9" t="s">
        <v>7103</v>
      </c>
      <c r="M133" s="9" t="s">
        <v>7703</v>
      </c>
      <c r="N133" s="9" t="s">
        <v>7727</v>
      </c>
      <c r="O133" s="9" t="s">
        <v>7708</v>
      </c>
      <c r="R133" s="260"/>
      <c r="S133" s="1012" t="s">
        <v>1191</v>
      </c>
      <c r="T133" s="1013" t="s">
        <v>1857</v>
      </c>
      <c r="U133" s="1013" t="s">
        <v>7667</v>
      </c>
      <c r="V133" s="1014" t="s">
        <v>1821</v>
      </c>
      <c r="W133" s="1018"/>
      <c r="X133" s="1023"/>
      <c r="Y133" s="1013"/>
      <c r="Z133" s="1013"/>
      <c r="AA133" s="1013"/>
      <c r="AB133" s="1022"/>
      <c r="AD133" s="596"/>
    </row>
    <row r="134" spans="2:30" outlineLevel="1">
      <c r="B134" s="9" t="s">
        <v>7092</v>
      </c>
      <c r="C134" s="9" t="s">
        <v>7103</v>
      </c>
      <c r="D134" s="9" t="s">
        <v>7703</v>
      </c>
      <c r="E134" s="9" t="s">
        <v>7727</v>
      </c>
      <c r="F134" s="9" t="s">
        <v>7728</v>
      </c>
      <c r="K134" s="9" t="s">
        <v>7093</v>
      </c>
      <c r="L134" s="9" t="s">
        <v>7103</v>
      </c>
      <c r="M134" s="9" t="s">
        <v>7703</v>
      </c>
      <c r="N134" s="9" t="s">
        <v>7727</v>
      </c>
      <c r="O134" s="9" t="s">
        <v>7728</v>
      </c>
      <c r="R134" s="260"/>
      <c r="S134" s="1012" t="s">
        <v>1191</v>
      </c>
      <c r="T134" s="1013" t="s">
        <v>1861</v>
      </c>
      <c r="U134" s="1013" t="s">
        <v>7668</v>
      </c>
      <c r="V134" s="1014" t="s">
        <v>1821</v>
      </c>
      <c r="W134" s="1018"/>
      <c r="X134" s="1023"/>
      <c r="Y134" s="1013"/>
      <c r="Z134" s="1013"/>
      <c r="AA134" s="1013"/>
      <c r="AB134" s="1022"/>
      <c r="AD134" s="596"/>
    </row>
    <row r="135" spans="2:30" outlineLevel="1">
      <c r="B135" s="9" t="s">
        <v>7092</v>
      </c>
      <c r="C135" s="9" t="s">
        <v>7103</v>
      </c>
      <c r="D135" s="9" t="s">
        <v>7703</v>
      </c>
      <c r="E135" s="9" t="s">
        <v>7727</v>
      </c>
      <c r="F135" s="9" t="s">
        <v>7729</v>
      </c>
      <c r="K135" s="9" t="s">
        <v>7093</v>
      </c>
      <c r="L135" s="9" t="s">
        <v>7103</v>
      </c>
      <c r="M135" s="9" t="s">
        <v>7703</v>
      </c>
      <c r="N135" s="9" t="s">
        <v>7727</v>
      </c>
      <c r="O135" s="9" t="s">
        <v>7729</v>
      </c>
      <c r="R135" s="260"/>
      <c r="S135" s="1012" t="s">
        <v>1191</v>
      </c>
      <c r="T135" s="1013" t="s">
        <v>1865</v>
      </c>
      <c r="U135" s="1013" t="s">
        <v>7669</v>
      </c>
      <c r="V135" s="1014" t="s">
        <v>1821</v>
      </c>
      <c r="W135" s="1018"/>
      <c r="X135" s="1023"/>
      <c r="Y135" s="1013"/>
      <c r="Z135" s="1013"/>
      <c r="AA135" s="1013"/>
      <c r="AB135" s="1022"/>
      <c r="AD135" s="596"/>
    </row>
    <row r="136" spans="2:30" outlineLevel="1">
      <c r="B136" s="9" t="s">
        <v>7092</v>
      </c>
      <c r="C136" s="9" t="s">
        <v>7103</v>
      </c>
      <c r="D136" s="9" t="s">
        <v>7703</v>
      </c>
      <c r="E136" s="9" t="s">
        <v>7730</v>
      </c>
      <c r="K136" s="9" t="s">
        <v>7093</v>
      </c>
      <c r="L136" s="9" t="s">
        <v>7103</v>
      </c>
      <c r="M136" s="9" t="s">
        <v>7703</v>
      </c>
      <c r="N136" s="9" t="s">
        <v>7730</v>
      </c>
      <c r="R136" s="260"/>
      <c r="S136" s="1012" t="s">
        <v>1191</v>
      </c>
      <c r="T136" s="1013" t="s">
        <v>7260</v>
      </c>
      <c r="U136" s="1013" t="s">
        <v>4376</v>
      </c>
      <c r="V136" s="1014" t="s">
        <v>1382</v>
      </c>
      <c r="W136" s="1018"/>
      <c r="X136" s="1023"/>
      <c r="Y136" s="1013"/>
      <c r="Z136" s="1013"/>
      <c r="AA136" s="1013"/>
      <c r="AB136" s="1022"/>
      <c r="AD136" s="596"/>
    </row>
    <row r="137" spans="2:30" outlineLevel="1">
      <c r="B137" s="9" t="s">
        <v>7092</v>
      </c>
      <c r="C137" s="9" t="s">
        <v>7103</v>
      </c>
      <c r="D137" s="9" t="s">
        <v>7703</v>
      </c>
      <c r="E137" s="9" t="s">
        <v>7730</v>
      </c>
      <c r="F137" s="9" t="s">
        <v>7704</v>
      </c>
      <c r="K137" s="9" t="s">
        <v>7093</v>
      </c>
      <c r="L137" s="9" t="s">
        <v>7103</v>
      </c>
      <c r="M137" s="9" t="s">
        <v>7703</v>
      </c>
      <c r="N137" s="9" t="s">
        <v>7730</v>
      </c>
      <c r="O137" s="9" t="s">
        <v>7704</v>
      </c>
      <c r="R137" s="260"/>
      <c r="S137" s="1012" t="s">
        <v>1191</v>
      </c>
      <c r="T137" s="1013" t="s">
        <v>7280</v>
      </c>
      <c r="U137" s="1013" t="s">
        <v>8097</v>
      </c>
      <c r="V137" s="1014" t="s">
        <v>1821</v>
      </c>
      <c r="W137" s="1018"/>
      <c r="X137" s="1023"/>
      <c r="Y137" s="1013"/>
      <c r="Z137" s="1013"/>
      <c r="AA137" s="1013"/>
      <c r="AB137" s="1022"/>
      <c r="AD137" s="596"/>
    </row>
    <row r="138" spans="2:30" outlineLevel="1">
      <c r="B138" s="9" t="s">
        <v>7092</v>
      </c>
      <c r="C138" s="9" t="s">
        <v>7103</v>
      </c>
      <c r="D138" s="9" t="s">
        <v>7703</v>
      </c>
      <c r="E138" s="9" t="s">
        <v>7730</v>
      </c>
      <c r="F138" s="9" t="s">
        <v>7704</v>
      </c>
      <c r="G138" s="9" t="s">
        <v>1452</v>
      </c>
      <c r="K138" s="9" t="s">
        <v>7093</v>
      </c>
      <c r="L138" s="9" t="s">
        <v>7103</v>
      </c>
      <c r="M138" s="9" t="s">
        <v>7703</v>
      </c>
      <c r="N138" s="9" t="s">
        <v>7730</v>
      </c>
      <c r="O138" s="9" t="s">
        <v>7704</v>
      </c>
      <c r="P138" s="9" t="s">
        <v>1452</v>
      </c>
      <c r="R138" s="260"/>
      <c r="S138" s="1012" t="s">
        <v>1176</v>
      </c>
      <c r="T138" s="1013" t="s">
        <v>7281</v>
      </c>
      <c r="U138" s="1013" t="s">
        <v>8098</v>
      </c>
      <c r="V138" s="1014" t="s">
        <v>1454</v>
      </c>
      <c r="W138" s="1018"/>
      <c r="X138" s="1023"/>
      <c r="Y138" s="1013"/>
      <c r="Z138" s="1013"/>
      <c r="AA138" s="1013"/>
      <c r="AB138" s="1022"/>
      <c r="AD138" s="596"/>
    </row>
    <row r="139" spans="2:30" outlineLevel="1">
      <c r="B139" s="9" t="s">
        <v>7092</v>
      </c>
      <c r="C139" s="9" t="s">
        <v>7103</v>
      </c>
      <c r="D139" s="9" t="s">
        <v>7703</v>
      </c>
      <c r="E139" s="9" t="s">
        <v>7730</v>
      </c>
      <c r="F139" s="9" t="s">
        <v>7731</v>
      </c>
      <c r="K139" s="9" t="s">
        <v>7093</v>
      </c>
      <c r="L139" s="9" t="s">
        <v>7103</v>
      </c>
      <c r="M139" s="9" t="s">
        <v>7703</v>
      </c>
      <c r="N139" s="9" t="s">
        <v>7730</v>
      </c>
      <c r="O139" s="9" t="s">
        <v>7731</v>
      </c>
      <c r="R139" s="260"/>
      <c r="S139" s="1012" t="s">
        <v>1191</v>
      </c>
      <c r="T139" s="1013" t="s">
        <v>7264</v>
      </c>
      <c r="U139" s="1013" t="s">
        <v>8089</v>
      </c>
      <c r="V139" s="1014" t="s">
        <v>7732</v>
      </c>
      <c r="W139" s="1018"/>
      <c r="X139" s="1023"/>
      <c r="Y139" s="1013"/>
      <c r="Z139" s="1013"/>
      <c r="AA139" s="1013"/>
      <c r="AB139" s="1022"/>
      <c r="AD139" s="596"/>
    </row>
    <row r="140" spans="2:30" outlineLevel="1">
      <c r="B140" s="9" t="s">
        <v>7092</v>
      </c>
      <c r="C140" s="9" t="s">
        <v>7103</v>
      </c>
      <c r="D140" s="9" t="s">
        <v>7703</v>
      </c>
      <c r="E140" s="9" t="s">
        <v>7730</v>
      </c>
      <c r="F140" s="9" t="s">
        <v>7705</v>
      </c>
      <c r="K140" s="9" t="s">
        <v>7093</v>
      </c>
      <c r="L140" s="9" t="s">
        <v>7103</v>
      </c>
      <c r="M140" s="9" t="s">
        <v>7703</v>
      </c>
      <c r="N140" s="9" t="s">
        <v>7730</v>
      </c>
      <c r="O140" s="9" t="s">
        <v>7705</v>
      </c>
      <c r="R140" s="260"/>
      <c r="S140" s="1012" t="s">
        <v>1195</v>
      </c>
      <c r="T140" s="1013" t="s">
        <v>41</v>
      </c>
      <c r="U140" s="1013" t="s">
        <v>835</v>
      </c>
      <c r="V140" s="1014" t="s">
        <v>1382</v>
      </c>
      <c r="W140" s="1018"/>
      <c r="X140" s="1023"/>
      <c r="Y140" s="1013"/>
      <c r="Z140" s="1013"/>
      <c r="AA140" s="1013"/>
      <c r="AB140" s="1022"/>
      <c r="AD140" s="596"/>
    </row>
    <row r="141" spans="2:30" outlineLevel="1">
      <c r="B141" s="9" t="s">
        <v>7092</v>
      </c>
      <c r="C141" s="9" t="s">
        <v>7103</v>
      </c>
      <c r="D141" s="9" t="s">
        <v>7703</v>
      </c>
      <c r="E141" s="9" t="s">
        <v>7730</v>
      </c>
      <c r="F141" s="9" t="s">
        <v>7705</v>
      </c>
      <c r="G141" s="9" t="s">
        <v>6858</v>
      </c>
      <c r="K141" s="9" t="s">
        <v>7093</v>
      </c>
      <c r="L141" s="9" t="s">
        <v>7103</v>
      </c>
      <c r="M141" s="9" t="s">
        <v>7703</v>
      </c>
      <c r="N141" s="9" t="s">
        <v>7730</v>
      </c>
      <c r="O141" s="9" t="s">
        <v>7705</v>
      </c>
      <c r="P141" s="9" t="s">
        <v>6858</v>
      </c>
      <c r="R141" s="260"/>
      <c r="S141" s="1012" t="s">
        <v>1176</v>
      </c>
      <c r="T141" s="1013" t="s">
        <v>7261</v>
      </c>
      <c r="U141" s="1013" t="s">
        <v>8091</v>
      </c>
      <c r="V141" s="1014" t="s">
        <v>1821</v>
      </c>
      <c r="W141" s="1018"/>
      <c r="X141" s="1023"/>
      <c r="Y141" s="1013"/>
      <c r="Z141" s="1013"/>
      <c r="AA141" s="1013"/>
      <c r="AB141" s="1022"/>
      <c r="AD141" s="596"/>
    </row>
    <row r="142" spans="2:30" outlineLevel="1">
      <c r="B142" s="9" t="s">
        <v>7092</v>
      </c>
      <c r="C142" s="9" t="s">
        <v>7103</v>
      </c>
      <c r="D142" s="9" t="s">
        <v>7703</v>
      </c>
      <c r="E142" s="9" t="s">
        <v>7730</v>
      </c>
      <c r="F142" s="9" t="s">
        <v>7705</v>
      </c>
      <c r="G142" s="9" t="s">
        <v>6858</v>
      </c>
      <c r="H142" s="9" t="s">
        <v>1452</v>
      </c>
      <c r="K142" s="9" t="s">
        <v>7093</v>
      </c>
      <c r="L142" s="9" t="s">
        <v>7103</v>
      </c>
      <c r="M142" s="9" t="s">
        <v>7703</v>
      </c>
      <c r="N142" s="9" t="s">
        <v>7730</v>
      </c>
      <c r="O142" s="9" t="s">
        <v>7705</v>
      </c>
      <c r="P142" s="9" t="s">
        <v>6858</v>
      </c>
      <c r="Q142" s="9" t="s">
        <v>1452</v>
      </c>
      <c r="R142" s="260"/>
      <c r="S142" s="1012" t="s">
        <v>1191</v>
      </c>
      <c r="T142" s="1013" t="s">
        <v>7262</v>
      </c>
      <c r="U142" s="1013" t="s">
        <v>8092</v>
      </c>
      <c r="V142" s="1014" t="s">
        <v>1454</v>
      </c>
      <c r="W142" s="1018"/>
      <c r="X142" s="1023"/>
      <c r="Y142" s="1013"/>
      <c r="Z142" s="1013"/>
      <c r="AA142" s="1013"/>
      <c r="AB142" s="1022"/>
      <c r="AD142" s="596"/>
    </row>
    <row r="143" spans="2:30" outlineLevel="1">
      <c r="B143" s="9" t="s">
        <v>7092</v>
      </c>
      <c r="C143" s="9" t="s">
        <v>7103</v>
      </c>
      <c r="D143" s="9" t="s">
        <v>7703</v>
      </c>
      <c r="E143" s="9" t="s">
        <v>7730</v>
      </c>
      <c r="F143" s="9" t="s">
        <v>7707</v>
      </c>
      <c r="K143" s="9" t="s">
        <v>7093</v>
      </c>
      <c r="L143" s="9" t="s">
        <v>7103</v>
      </c>
      <c r="M143" s="9" t="s">
        <v>7703</v>
      </c>
      <c r="N143" s="9" t="s">
        <v>7730</v>
      </c>
      <c r="O143" s="9" t="s">
        <v>7707</v>
      </c>
      <c r="R143" s="260"/>
      <c r="S143" s="1012" t="s">
        <v>1191</v>
      </c>
      <c r="T143" s="1013" t="s">
        <v>41</v>
      </c>
      <c r="U143" s="1013" t="s">
        <v>835</v>
      </c>
      <c r="V143" s="1014" t="s">
        <v>1382</v>
      </c>
      <c r="W143" s="1018"/>
      <c r="X143" s="1023"/>
      <c r="Y143" s="1013"/>
      <c r="Z143" s="1013"/>
      <c r="AA143" s="1013"/>
      <c r="AB143" s="1022"/>
      <c r="AD143" s="596"/>
    </row>
    <row r="144" spans="2:30" outlineLevel="1">
      <c r="B144" s="9" t="s">
        <v>7092</v>
      </c>
      <c r="C144" s="9" t="s">
        <v>7103</v>
      </c>
      <c r="D144" s="9" t="s">
        <v>7703</v>
      </c>
      <c r="E144" s="9" t="s">
        <v>7730</v>
      </c>
      <c r="F144" s="9" t="s">
        <v>7707</v>
      </c>
      <c r="G144" s="9" t="s">
        <v>7708</v>
      </c>
      <c r="K144" s="9" t="s">
        <v>7093</v>
      </c>
      <c r="L144" s="9" t="s">
        <v>7103</v>
      </c>
      <c r="M144" s="9" t="s">
        <v>7703</v>
      </c>
      <c r="N144" s="9" t="s">
        <v>7730</v>
      </c>
      <c r="O144" s="9" t="s">
        <v>7707</v>
      </c>
      <c r="P144" s="9" t="s">
        <v>7708</v>
      </c>
      <c r="R144" s="260"/>
      <c r="S144" s="1012" t="s">
        <v>1176</v>
      </c>
      <c r="T144" s="1013" t="s">
        <v>7267</v>
      </c>
      <c r="U144" s="1013" t="s">
        <v>8090</v>
      </c>
      <c r="V144" s="1014" t="s">
        <v>1821</v>
      </c>
      <c r="W144" s="1018"/>
      <c r="X144" s="1023"/>
      <c r="Y144" s="1013"/>
      <c r="Z144" s="1013"/>
      <c r="AA144" s="1013"/>
      <c r="AB144" s="1022"/>
      <c r="AD144" s="596"/>
    </row>
    <row r="145" spans="2:30" outlineLevel="1">
      <c r="B145" s="9" t="s">
        <v>7092</v>
      </c>
      <c r="C145" s="9" t="s">
        <v>7103</v>
      </c>
      <c r="D145" s="9" t="s">
        <v>7703</v>
      </c>
      <c r="E145" s="9" t="s">
        <v>7730</v>
      </c>
      <c r="F145" s="9" t="s">
        <v>7709</v>
      </c>
      <c r="K145" s="9" t="s">
        <v>7093</v>
      </c>
      <c r="L145" s="9" t="s">
        <v>7103</v>
      </c>
      <c r="M145" s="9" t="s">
        <v>7703</v>
      </c>
      <c r="N145" s="9" t="s">
        <v>7730</v>
      </c>
      <c r="O145" s="9" t="s">
        <v>7709</v>
      </c>
      <c r="R145" s="260"/>
      <c r="S145" s="1012" t="s">
        <v>1191</v>
      </c>
      <c r="T145" s="1013" t="s">
        <v>7272</v>
      </c>
      <c r="U145" s="1013" t="s">
        <v>8099</v>
      </c>
      <c r="V145" s="1014" t="s">
        <v>1382</v>
      </c>
      <c r="W145" s="1018"/>
      <c r="X145" s="1023"/>
      <c r="Y145" s="1013"/>
      <c r="Z145" s="1013"/>
      <c r="AA145" s="1013"/>
      <c r="AB145" s="1022"/>
      <c r="AD145" s="596"/>
    </row>
    <row r="146" spans="2:30" outlineLevel="1">
      <c r="B146" s="9" t="s">
        <v>7092</v>
      </c>
      <c r="C146" s="9" t="s">
        <v>7103</v>
      </c>
      <c r="D146" s="9" t="s">
        <v>7703</v>
      </c>
      <c r="E146" s="9" t="s">
        <v>7730</v>
      </c>
      <c r="F146" s="9" t="s">
        <v>7709</v>
      </c>
      <c r="G146" s="9" t="s">
        <v>7710</v>
      </c>
      <c r="K146" s="9" t="s">
        <v>7093</v>
      </c>
      <c r="L146" s="9" t="s">
        <v>7103</v>
      </c>
      <c r="M146" s="9" t="s">
        <v>7703</v>
      </c>
      <c r="N146" s="9" t="s">
        <v>7730</v>
      </c>
      <c r="O146" s="9" t="s">
        <v>7709</v>
      </c>
      <c r="P146" s="9" t="s">
        <v>7710</v>
      </c>
      <c r="R146" s="260"/>
      <c r="S146" s="1012" t="s">
        <v>1191</v>
      </c>
      <c r="T146" s="1013" t="s">
        <v>7274</v>
      </c>
      <c r="U146" s="1013" t="s">
        <v>8100</v>
      </c>
      <c r="V146" s="1014" t="s">
        <v>1821</v>
      </c>
      <c r="W146" s="1018"/>
      <c r="X146" s="1023"/>
      <c r="Y146" s="1013"/>
      <c r="Z146" s="1013"/>
      <c r="AA146" s="1013"/>
      <c r="AB146" s="1022"/>
      <c r="AD146" s="596"/>
    </row>
    <row r="147" spans="2:30" outlineLevel="1">
      <c r="B147" s="9" t="s">
        <v>7092</v>
      </c>
      <c r="C147" s="9" t="s">
        <v>7103</v>
      </c>
      <c r="D147" s="9" t="s">
        <v>7703</v>
      </c>
      <c r="E147" s="9" t="s">
        <v>7730</v>
      </c>
      <c r="F147" s="9" t="s">
        <v>7709</v>
      </c>
      <c r="G147" s="9" t="s">
        <v>7711</v>
      </c>
      <c r="K147" s="9" t="s">
        <v>7093</v>
      </c>
      <c r="L147" s="9" t="s">
        <v>7103</v>
      </c>
      <c r="M147" s="9" t="s">
        <v>7703</v>
      </c>
      <c r="N147" s="9" t="s">
        <v>7730</v>
      </c>
      <c r="O147" s="9" t="s">
        <v>7709</v>
      </c>
      <c r="P147" s="9" t="s">
        <v>7711</v>
      </c>
      <c r="R147" s="260"/>
      <c r="S147" s="1012" t="s">
        <v>1191</v>
      </c>
      <c r="T147" s="1013" t="s">
        <v>7275</v>
      </c>
      <c r="U147" s="1013" t="s">
        <v>8101</v>
      </c>
      <c r="V147" s="1014" t="s">
        <v>1821</v>
      </c>
      <c r="W147" s="1018"/>
      <c r="X147" s="1023"/>
      <c r="Y147" s="1013"/>
      <c r="Z147" s="1013"/>
      <c r="AA147" s="1013"/>
      <c r="AB147" s="1022"/>
      <c r="AD147" s="596"/>
    </row>
    <row r="148" spans="2:30" outlineLevel="1">
      <c r="B148" s="9" t="s">
        <v>7092</v>
      </c>
      <c r="C148" s="9" t="s">
        <v>7103</v>
      </c>
      <c r="D148" s="9" t="s">
        <v>7703</v>
      </c>
      <c r="E148" s="9" t="s">
        <v>7730</v>
      </c>
      <c r="F148" s="9" t="s">
        <v>7709</v>
      </c>
      <c r="G148" s="9" t="s">
        <v>7712</v>
      </c>
      <c r="K148" s="9" t="s">
        <v>7093</v>
      </c>
      <c r="L148" s="9" t="s">
        <v>7103</v>
      </c>
      <c r="M148" s="9" t="s">
        <v>7703</v>
      </c>
      <c r="N148" s="9" t="s">
        <v>7730</v>
      </c>
      <c r="O148" s="9" t="s">
        <v>7709</v>
      </c>
      <c r="P148" s="9" t="s">
        <v>7712</v>
      </c>
      <c r="R148" s="260"/>
      <c r="S148" s="1012" t="s">
        <v>1191</v>
      </c>
      <c r="T148" s="1013" t="s">
        <v>7277</v>
      </c>
      <c r="U148" s="1013" t="s">
        <v>8104</v>
      </c>
      <c r="V148" s="1014" t="s">
        <v>1821</v>
      </c>
      <c r="W148" s="1018"/>
      <c r="X148" s="1023"/>
      <c r="Y148" s="1013"/>
      <c r="Z148" s="1013"/>
      <c r="AA148" s="1013"/>
      <c r="AB148" s="1022"/>
      <c r="AD148" s="596"/>
    </row>
    <row r="149" spans="2:30" outlineLevel="1">
      <c r="B149" s="9" t="s">
        <v>7092</v>
      </c>
      <c r="C149" s="9" t="s">
        <v>7103</v>
      </c>
      <c r="D149" s="9" t="s">
        <v>7703</v>
      </c>
      <c r="E149" s="9" t="s">
        <v>7730</v>
      </c>
      <c r="F149" s="9" t="s">
        <v>7709</v>
      </c>
      <c r="G149" s="9" t="s">
        <v>7713</v>
      </c>
      <c r="K149" s="9" t="s">
        <v>7093</v>
      </c>
      <c r="L149" s="9" t="s">
        <v>7103</v>
      </c>
      <c r="M149" s="9" t="s">
        <v>7703</v>
      </c>
      <c r="N149" s="9" t="s">
        <v>7730</v>
      </c>
      <c r="O149" s="9" t="s">
        <v>7709</v>
      </c>
      <c r="P149" s="9" t="s">
        <v>7713</v>
      </c>
      <c r="R149" s="260"/>
      <c r="S149" s="1012" t="s">
        <v>1191</v>
      </c>
      <c r="T149" s="1013" t="s">
        <v>7273</v>
      </c>
      <c r="U149" s="1013" t="s">
        <v>8103</v>
      </c>
      <c r="V149" s="1014" t="s">
        <v>1821</v>
      </c>
      <c r="W149" s="1018"/>
      <c r="X149" s="1023"/>
      <c r="Y149" s="1013"/>
      <c r="Z149" s="1013"/>
      <c r="AA149" s="1013"/>
      <c r="AB149" s="1022"/>
      <c r="AD149" s="596"/>
    </row>
    <row r="150" spans="2:30" outlineLevel="1">
      <c r="B150" s="9" t="s">
        <v>7092</v>
      </c>
      <c r="C150" s="9" t="s">
        <v>7103</v>
      </c>
      <c r="D150" s="9" t="s">
        <v>7703</v>
      </c>
      <c r="E150" s="9" t="s">
        <v>7730</v>
      </c>
      <c r="F150" s="9" t="s">
        <v>7709</v>
      </c>
      <c r="G150" s="9" t="s">
        <v>7714</v>
      </c>
      <c r="K150" s="9" t="s">
        <v>7093</v>
      </c>
      <c r="L150" s="9" t="s">
        <v>7103</v>
      </c>
      <c r="M150" s="9" t="s">
        <v>7703</v>
      </c>
      <c r="N150" s="9" t="s">
        <v>7730</v>
      </c>
      <c r="O150" s="9" t="s">
        <v>7709</v>
      </c>
      <c r="P150" s="9" t="s">
        <v>7714</v>
      </c>
      <c r="R150" s="260"/>
      <c r="S150" s="1012" t="s">
        <v>1191</v>
      </c>
      <c r="T150" s="1013" t="s">
        <v>7279</v>
      </c>
      <c r="U150" s="1013" t="s">
        <v>8105</v>
      </c>
      <c r="V150" s="1014" t="s">
        <v>1821</v>
      </c>
      <c r="W150" s="1018"/>
      <c r="X150" s="1023"/>
      <c r="Y150" s="1013"/>
      <c r="Z150" s="1013"/>
      <c r="AA150" s="1013"/>
      <c r="AB150" s="1022"/>
      <c r="AD150" s="596"/>
    </row>
    <row r="151" spans="2:30" outlineLevel="1">
      <c r="B151" s="9" t="s">
        <v>7092</v>
      </c>
      <c r="C151" s="9" t="s">
        <v>7103</v>
      </c>
      <c r="D151" s="9" t="s">
        <v>7703</v>
      </c>
      <c r="E151" s="9" t="s">
        <v>7730</v>
      </c>
      <c r="F151" s="9" t="s">
        <v>7709</v>
      </c>
      <c r="G151" s="9" t="s">
        <v>7715</v>
      </c>
      <c r="K151" s="9" t="s">
        <v>7093</v>
      </c>
      <c r="L151" s="9" t="s">
        <v>7103</v>
      </c>
      <c r="M151" s="9" t="s">
        <v>7703</v>
      </c>
      <c r="N151" s="9" t="s">
        <v>7730</v>
      </c>
      <c r="O151" s="9" t="s">
        <v>7709</v>
      </c>
      <c r="P151" s="9" t="s">
        <v>7715</v>
      </c>
      <c r="R151" s="260"/>
      <c r="S151" s="1012" t="s">
        <v>1191</v>
      </c>
      <c r="T151" s="1013" t="s">
        <v>41</v>
      </c>
      <c r="U151" s="1013" t="s">
        <v>835</v>
      </c>
      <c r="V151" s="1014" t="s">
        <v>1382</v>
      </c>
      <c r="W151" s="1018"/>
      <c r="X151" s="1023"/>
      <c r="Y151" s="1013"/>
      <c r="Z151" s="1013"/>
      <c r="AA151" s="1013"/>
      <c r="AB151" s="1022"/>
      <c r="AD151" s="596"/>
    </row>
    <row r="152" spans="2:30" outlineLevel="1">
      <c r="B152" s="9" t="s">
        <v>7092</v>
      </c>
      <c r="C152" s="9" t="s">
        <v>7103</v>
      </c>
      <c r="D152" s="9" t="s">
        <v>7703</v>
      </c>
      <c r="E152" s="9" t="s">
        <v>7730</v>
      </c>
      <c r="F152" s="9" t="s">
        <v>7709</v>
      </c>
      <c r="G152" s="9" t="s">
        <v>7715</v>
      </c>
      <c r="H152" s="9" t="s">
        <v>7716</v>
      </c>
      <c r="K152" s="9" t="s">
        <v>7093</v>
      </c>
      <c r="L152" s="9" t="s">
        <v>7103</v>
      </c>
      <c r="M152" s="9" t="s">
        <v>7703</v>
      </c>
      <c r="N152" s="9" t="s">
        <v>7730</v>
      </c>
      <c r="O152" s="9" t="s">
        <v>7709</v>
      </c>
      <c r="P152" s="9" t="s">
        <v>7715</v>
      </c>
      <c r="Q152" s="9" t="s">
        <v>7716</v>
      </c>
      <c r="R152" s="260"/>
      <c r="S152" s="1012" t="s">
        <v>1176</v>
      </c>
      <c r="T152" s="1013" t="s">
        <v>7276</v>
      </c>
      <c r="U152" s="1013" t="s">
        <v>8102</v>
      </c>
      <c r="V152" s="1014" t="s">
        <v>1821</v>
      </c>
      <c r="W152" s="1018"/>
      <c r="X152" s="1023"/>
      <c r="Y152" s="1013"/>
      <c r="Z152" s="1013"/>
      <c r="AA152" s="1013"/>
      <c r="AB152" s="1022"/>
      <c r="AD152" s="596"/>
    </row>
    <row r="153" spans="2:30" outlineLevel="1">
      <c r="B153" s="9" t="s">
        <v>7092</v>
      </c>
      <c r="C153" s="9" t="s">
        <v>7103</v>
      </c>
      <c r="D153" s="9" t="s">
        <v>7703</v>
      </c>
      <c r="E153" s="9" t="s">
        <v>7730</v>
      </c>
      <c r="F153" s="9" t="s">
        <v>7709</v>
      </c>
      <c r="G153" s="9" t="s">
        <v>7717</v>
      </c>
      <c r="K153" s="9" t="s">
        <v>7093</v>
      </c>
      <c r="L153" s="9" t="s">
        <v>7103</v>
      </c>
      <c r="M153" s="9" t="s">
        <v>7703</v>
      </c>
      <c r="N153" s="9" t="s">
        <v>7730</v>
      </c>
      <c r="O153" s="9" t="s">
        <v>7709</v>
      </c>
      <c r="P153" s="9" t="s">
        <v>7717</v>
      </c>
      <c r="R153" s="260"/>
      <c r="S153" s="1012" t="s">
        <v>1176</v>
      </c>
      <c r="T153" s="1013" t="s">
        <v>41</v>
      </c>
      <c r="U153" s="1013" t="s">
        <v>835</v>
      </c>
      <c r="V153" s="1014" t="s">
        <v>1382</v>
      </c>
      <c r="W153" s="1018"/>
      <c r="X153" s="1023"/>
      <c r="Y153" s="1013"/>
      <c r="Z153" s="1013"/>
      <c r="AA153" s="1013"/>
      <c r="AB153" s="1022"/>
      <c r="AD153" s="596"/>
    </row>
    <row r="154" spans="2:30" outlineLevel="1">
      <c r="B154" s="9" t="s">
        <v>7092</v>
      </c>
      <c r="C154" s="9" t="s">
        <v>7103</v>
      </c>
      <c r="D154" s="9" t="s">
        <v>7703</v>
      </c>
      <c r="E154" s="9" t="s">
        <v>7730</v>
      </c>
      <c r="F154" s="9" t="s">
        <v>7709</v>
      </c>
      <c r="G154" s="9" t="s">
        <v>7717</v>
      </c>
      <c r="H154" s="9" t="s">
        <v>7718</v>
      </c>
      <c r="K154" s="9" t="s">
        <v>7093</v>
      </c>
      <c r="L154" s="9" t="s">
        <v>7103</v>
      </c>
      <c r="M154" s="9" t="s">
        <v>7703</v>
      </c>
      <c r="N154" s="9" t="s">
        <v>7730</v>
      </c>
      <c r="O154" s="9" t="s">
        <v>7709</v>
      </c>
      <c r="P154" s="9" t="s">
        <v>7717</v>
      </c>
      <c r="Q154" s="9" t="s">
        <v>7718</v>
      </c>
      <c r="R154" s="260"/>
      <c r="S154" s="1012" t="s">
        <v>1176</v>
      </c>
      <c r="T154" s="1013" t="s">
        <v>7278</v>
      </c>
      <c r="U154" s="1013" t="s">
        <v>8106</v>
      </c>
      <c r="V154" s="1014" t="s">
        <v>1515</v>
      </c>
      <c r="W154" s="1018"/>
      <c r="X154" s="1023"/>
      <c r="Y154" s="1013"/>
      <c r="Z154" s="1013"/>
      <c r="AA154" s="1013"/>
      <c r="AB154" s="1022"/>
      <c r="AD154" s="596"/>
    </row>
    <row r="155" spans="2:30" outlineLevel="1">
      <c r="B155" s="9" t="s">
        <v>7092</v>
      </c>
      <c r="C155" s="9" t="s">
        <v>7103</v>
      </c>
      <c r="D155" s="9" t="s">
        <v>7703</v>
      </c>
      <c r="E155" s="9" t="s">
        <v>7730</v>
      </c>
      <c r="F155" s="9" t="s">
        <v>7719</v>
      </c>
      <c r="K155" s="9" t="s">
        <v>7093</v>
      </c>
      <c r="L155" s="9" t="s">
        <v>7103</v>
      </c>
      <c r="M155" s="9" t="s">
        <v>7703</v>
      </c>
      <c r="N155" s="9" t="s">
        <v>7730</v>
      </c>
      <c r="O155" s="9" t="s">
        <v>7719</v>
      </c>
      <c r="R155" s="260"/>
      <c r="S155" s="1012" t="s">
        <v>1191</v>
      </c>
      <c r="T155" s="1013" t="s">
        <v>41</v>
      </c>
      <c r="U155" s="1013" t="s">
        <v>835</v>
      </c>
      <c r="V155" s="1014" t="s">
        <v>1382</v>
      </c>
      <c r="W155" s="1018"/>
      <c r="X155" s="1023"/>
      <c r="Y155" s="1013"/>
      <c r="Z155" s="1013"/>
      <c r="AA155" s="1013"/>
      <c r="AB155" s="1022"/>
      <c r="AD155" s="596"/>
    </row>
    <row r="156" spans="2:30" outlineLevel="1">
      <c r="B156" s="9" t="s">
        <v>7092</v>
      </c>
      <c r="C156" s="9" t="s">
        <v>7103</v>
      </c>
      <c r="D156" s="9" t="s">
        <v>7703</v>
      </c>
      <c r="E156" s="9" t="s">
        <v>7730</v>
      </c>
      <c r="F156" s="9" t="s">
        <v>7719</v>
      </c>
      <c r="G156" s="9" t="s">
        <v>7720</v>
      </c>
      <c r="K156" s="9" t="s">
        <v>7093</v>
      </c>
      <c r="L156" s="9" t="s">
        <v>7103</v>
      </c>
      <c r="M156" s="9" t="s">
        <v>7703</v>
      </c>
      <c r="N156" s="9" t="s">
        <v>7730</v>
      </c>
      <c r="O156" s="9" t="s">
        <v>7719</v>
      </c>
      <c r="P156" s="9" t="s">
        <v>7720</v>
      </c>
      <c r="R156" s="260"/>
      <c r="S156" s="1012" t="s">
        <v>1176</v>
      </c>
      <c r="T156" s="1013" t="s">
        <v>7282</v>
      </c>
      <c r="U156" s="1013" t="s">
        <v>8095</v>
      </c>
      <c r="V156" s="1014" t="s">
        <v>1821</v>
      </c>
      <c r="W156" s="1018"/>
      <c r="X156" s="1023"/>
      <c r="Y156" s="1013"/>
      <c r="Z156" s="1013"/>
      <c r="AA156" s="1013"/>
      <c r="AB156" s="1022"/>
      <c r="AD156" s="596"/>
    </row>
    <row r="157" spans="2:30" outlineLevel="1">
      <c r="B157" s="9" t="s">
        <v>7092</v>
      </c>
      <c r="C157" s="9" t="s">
        <v>7103</v>
      </c>
      <c r="D157" s="9" t="s">
        <v>7703</v>
      </c>
      <c r="E157" s="9" t="s">
        <v>7730</v>
      </c>
      <c r="F157" s="9" t="s">
        <v>7719</v>
      </c>
      <c r="G157" s="9" t="s">
        <v>7721</v>
      </c>
      <c r="K157" s="9" t="s">
        <v>7093</v>
      </c>
      <c r="L157" s="9" t="s">
        <v>7103</v>
      </c>
      <c r="M157" s="9" t="s">
        <v>7703</v>
      </c>
      <c r="N157" s="9" t="s">
        <v>7730</v>
      </c>
      <c r="O157" s="9" t="s">
        <v>7719</v>
      </c>
      <c r="P157" s="9" t="s">
        <v>7721</v>
      </c>
      <c r="R157" s="260"/>
      <c r="S157" s="1012" t="s">
        <v>1176</v>
      </c>
      <c r="T157" s="1013" t="s">
        <v>41</v>
      </c>
      <c r="U157" s="1013" t="s">
        <v>835</v>
      </c>
      <c r="V157" s="1014" t="s">
        <v>1382</v>
      </c>
      <c r="W157" s="1018"/>
      <c r="X157" s="1023"/>
      <c r="Y157" s="1013"/>
      <c r="Z157" s="1013"/>
      <c r="AA157" s="1013"/>
      <c r="AB157" s="1022"/>
      <c r="AD157" s="596"/>
    </row>
    <row r="158" spans="2:30" outlineLevel="1">
      <c r="B158" s="9" t="s">
        <v>7092</v>
      </c>
      <c r="C158" s="9" t="s">
        <v>7103</v>
      </c>
      <c r="D158" s="9" t="s">
        <v>7703</v>
      </c>
      <c r="E158" s="9" t="s">
        <v>7730</v>
      </c>
      <c r="F158" s="9" t="s">
        <v>7719</v>
      </c>
      <c r="G158" s="9" t="s">
        <v>7721</v>
      </c>
      <c r="H158" s="9" t="s">
        <v>6858</v>
      </c>
      <c r="K158" s="9" t="s">
        <v>7093</v>
      </c>
      <c r="L158" s="9" t="s">
        <v>7103</v>
      </c>
      <c r="M158" s="9" t="s">
        <v>7703</v>
      </c>
      <c r="N158" s="9" t="s">
        <v>7730</v>
      </c>
      <c r="O158" s="9" t="s">
        <v>7719</v>
      </c>
      <c r="P158" s="9" t="s">
        <v>7721</v>
      </c>
      <c r="Q158" s="9" t="s">
        <v>6858</v>
      </c>
      <c r="R158" s="260"/>
      <c r="S158" s="1012" t="s">
        <v>1176</v>
      </c>
      <c r="T158" s="1013" t="s">
        <v>7283</v>
      </c>
      <c r="U158" s="1013" t="s">
        <v>8096</v>
      </c>
      <c r="V158" s="1020" t="s">
        <v>6506</v>
      </c>
      <c r="W158" s="1018"/>
      <c r="X158" s="1023"/>
      <c r="Y158" s="1013"/>
      <c r="Z158" s="1013"/>
      <c r="AA158" s="1013"/>
      <c r="AB158" s="1022"/>
      <c r="AD158" s="596"/>
    </row>
    <row r="159" spans="2:30" outlineLevel="1">
      <c r="B159" s="9" t="s">
        <v>7092</v>
      </c>
      <c r="C159" s="9" t="s">
        <v>7103</v>
      </c>
      <c r="D159" s="9" t="s">
        <v>7703</v>
      </c>
      <c r="E159" s="9" t="s">
        <v>7730</v>
      </c>
      <c r="F159" s="9" t="s">
        <v>7724</v>
      </c>
      <c r="K159" s="9" t="s">
        <v>7093</v>
      </c>
      <c r="L159" s="9" t="s">
        <v>7103</v>
      </c>
      <c r="M159" s="9" t="s">
        <v>7703</v>
      </c>
      <c r="N159" s="9" t="s">
        <v>7730</v>
      </c>
      <c r="O159" s="9" t="s">
        <v>7724</v>
      </c>
      <c r="R159" s="260"/>
      <c r="S159" s="1012" t="s">
        <v>1176</v>
      </c>
      <c r="T159" s="1013" t="s">
        <v>41</v>
      </c>
      <c r="U159" s="1013" t="s">
        <v>835</v>
      </c>
      <c r="V159" s="1014" t="s">
        <v>1382</v>
      </c>
      <c r="W159" s="1018"/>
      <c r="X159" s="1023"/>
      <c r="Y159" s="1013"/>
      <c r="Z159" s="1013"/>
      <c r="AA159" s="1013"/>
      <c r="AB159" s="1022"/>
      <c r="AD159" s="596"/>
    </row>
    <row r="160" spans="2:30" outlineLevel="1">
      <c r="B160" s="9" t="s">
        <v>7092</v>
      </c>
      <c r="C160" s="9" t="s">
        <v>7103</v>
      </c>
      <c r="D160" s="9" t="s">
        <v>7703</v>
      </c>
      <c r="E160" s="9" t="s">
        <v>7730</v>
      </c>
      <c r="F160" s="9" t="s">
        <v>7724</v>
      </c>
      <c r="G160" s="9" t="s">
        <v>7725</v>
      </c>
      <c r="K160" s="9" t="s">
        <v>7093</v>
      </c>
      <c r="L160" s="9" t="s">
        <v>7103</v>
      </c>
      <c r="M160" s="9" t="s">
        <v>7703</v>
      </c>
      <c r="N160" s="9" t="s">
        <v>7730</v>
      </c>
      <c r="O160" s="9" t="s">
        <v>7724</v>
      </c>
      <c r="P160" s="9" t="s">
        <v>7725</v>
      </c>
      <c r="R160" s="260"/>
      <c r="S160" s="1012" t="s">
        <v>1176</v>
      </c>
      <c r="T160" s="1013" t="s">
        <v>7263</v>
      </c>
      <c r="U160" s="1013" t="s">
        <v>8088</v>
      </c>
      <c r="V160" s="1014" t="s">
        <v>1821</v>
      </c>
      <c r="W160" s="1018"/>
      <c r="X160" s="1023"/>
      <c r="Y160" s="1013"/>
      <c r="Z160" s="1013"/>
      <c r="AA160" s="1013"/>
      <c r="AB160" s="1022"/>
      <c r="AD160" s="596"/>
    </row>
    <row r="161" spans="2:30" outlineLevel="1">
      <c r="B161" s="9" t="s">
        <v>7092</v>
      </c>
      <c r="C161" s="9" t="s">
        <v>7103</v>
      </c>
      <c r="D161" s="9" t="s">
        <v>7703</v>
      </c>
      <c r="E161" s="9" t="s">
        <v>7730</v>
      </c>
      <c r="F161" s="9" t="s">
        <v>7724</v>
      </c>
      <c r="G161" s="9" t="s">
        <v>7720</v>
      </c>
      <c r="K161" s="9" t="s">
        <v>7093</v>
      </c>
      <c r="L161" s="9" t="s">
        <v>7103</v>
      </c>
      <c r="M161" s="9" t="s">
        <v>7703</v>
      </c>
      <c r="N161" s="9" t="s">
        <v>7730</v>
      </c>
      <c r="O161" s="9" t="s">
        <v>7724</v>
      </c>
      <c r="P161" s="9" t="s">
        <v>7720</v>
      </c>
      <c r="R161" s="260"/>
      <c r="S161" s="1012" t="s">
        <v>1191</v>
      </c>
      <c r="T161" s="1013" t="s">
        <v>7265</v>
      </c>
      <c r="U161" s="1013" t="s">
        <v>8093</v>
      </c>
      <c r="V161" s="1014" t="s">
        <v>1821</v>
      </c>
      <c r="W161" s="1018"/>
      <c r="X161" s="1023"/>
      <c r="Y161" s="1013"/>
      <c r="Z161" s="1013"/>
      <c r="AA161" s="1013"/>
      <c r="AB161" s="1022"/>
      <c r="AD161" s="596"/>
    </row>
    <row r="162" spans="2:30" outlineLevel="1">
      <c r="B162" s="9" t="s">
        <v>7092</v>
      </c>
      <c r="C162" s="9" t="s">
        <v>7103</v>
      </c>
      <c r="D162" s="9" t="s">
        <v>7703</v>
      </c>
      <c r="E162" s="9" t="s">
        <v>7730</v>
      </c>
      <c r="F162" s="9" t="s">
        <v>7724</v>
      </c>
      <c r="G162" s="9" t="s">
        <v>7720</v>
      </c>
      <c r="H162" s="9" t="s">
        <v>1452</v>
      </c>
      <c r="K162" s="9" t="s">
        <v>7093</v>
      </c>
      <c r="L162" s="9" t="s">
        <v>7103</v>
      </c>
      <c r="M162" s="9" t="s">
        <v>7703</v>
      </c>
      <c r="N162" s="9" t="s">
        <v>7730</v>
      </c>
      <c r="O162" s="9" t="s">
        <v>7724</v>
      </c>
      <c r="P162" s="9" t="s">
        <v>7720</v>
      </c>
      <c r="Q162" s="9" t="s">
        <v>1452</v>
      </c>
      <c r="R162" s="260"/>
      <c r="S162" s="1012" t="s">
        <v>1176</v>
      </c>
      <c r="T162" s="1013" t="s">
        <v>7266</v>
      </c>
      <c r="U162" s="1013" t="s">
        <v>8094</v>
      </c>
      <c r="V162" s="1014" t="s">
        <v>1454</v>
      </c>
      <c r="W162" s="1018"/>
      <c r="X162" s="1023"/>
      <c r="Y162" s="1013"/>
      <c r="Z162" s="1013"/>
      <c r="AA162" s="1013"/>
      <c r="AB162" s="1022"/>
      <c r="AD162" s="596"/>
    </row>
    <row r="163" spans="2:30" outlineLevel="1">
      <c r="B163" s="9" t="s">
        <v>7092</v>
      </c>
      <c r="C163" s="9" t="s">
        <v>7103</v>
      </c>
      <c r="D163" s="9" t="s">
        <v>7703</v>
      </c>
      <c r="E163" s="9" t="s">
        <v>7730</v>
      </c>
      <c r="F163" s="9" t="s">
        <v>7727</v>
      </c>
      <c r="K163" s="9" t="s">
        <v>7093</v>
      </c>
      <c r="L163" s="9" t="s">
        <v>7103</v>
      </c>
      <c r="M163" s="9" t="s">
        <v>7703</v>
      </c>
      <c r="N163" s="9" t="s">
        <v>7730</v>
      </c>
      <c r="O163" s="9" t="s">
        <v>7727</v>
      </c>
      <c r="R163" s="260"/>
      <c r="S163" s="1012" t="s">
        <v>1191</v>
      </c>
      <c r="T163" s="1013" t="s">
        <v>7268</v>
      </c>
      <c r="U163" s="1013" t="s">
        <v>8107</v>
      </c>
      <c r="V163" s="1014" t="s">
        <v>1382</v>
      </c>
      <c r="W163" s="1018"/>
      <c r="X163" s="1023"/>
      <c r="Y163" s="1013"/>
      <c r="Z163" s="1013"/>
      <c r="AA163" s="1013"/>
      <c r="AB163" s="1022"/>
      <c r="AD163" s="596"/>
    </row>
    <row r="164" spans="2:30" outlineLevel="1">
      <c r="B164" s="9" t="s">
        <v>7092</v>
      </c>
      <c r="C164" s="9" t="s">
        <v>7103</v>
      </c>
      <c r="D164" s="9" t="s">
        <v>7703</v>
      </c>
      <c r="E164" s="9" t="s">
        <v>7730</v>
      </c>
      <c r="F164" s="9" t="s">
        <v>7727</v>
      </c>
      <c r="G164" s="9" t="s">
        <v>7708</v>
      </c>
      <c r="K164" s="9" t="s">
        <v>7093</v>
      </c>
      <c r="L164" s="9" t="s">
        <v>7103</v>
      </c>
      <c r="M164" s="9" t="s">
        <v>7703</v>
      </c>
      <c r="N164" s="9" t="s">
        <v>7730</v>
      </c>
      <c r="O164" s="9" t="s">
        <v>7727</v>
      </c>
      <c r="P164" s="9" t="s">
        <v>7708</v>
      </c>
      <c r="R164" s="260"/>
      <c r="S164" s="1012" t="s">
        <v>1191</v>
      </c>
      <c r="T164" s="1013" t="s">
        <v>7269</v>
      </c>
      <c r="U164" s="1013" t="s">
        <v>8108</v>
      </c>
      <c r="V164" s="1014" t="s">
        <v>1821</v>
      </c>
      <c r="W164" s="1018"/>
      <c r="X164" s="1023"/>
      <c r="Y164" s="1013"/>
      <c r="Z164" s="1013"/>
      <c r="AA164" s="1013"/>
      <c r="AB164" s="1022"/>
      <c r="AD164" s="596"/>
    </row>
    <row r="165" spans="2:30" outlineLevel="1">
      <c r="B165" s="9" t="s">
        <v>7092</v>
      </c>
      <c r="C165" s="9" t="s">
        <v>7103</v>
      </c>
      <c r="D165" s="9" t="s">
        <v>7703</v>
      </c>
      <c r="E165" s="9" t="s">
        <v>7730</v>
      </c>
      <c r="F165" s="9" t="s">
        <v>7727</v>
      </c>
      <c r="G165" s="9" t="s">
        <v>7728</v>
      </c>
      <c r="K165" s="9" t="s">
        <v>7093</v>
      </c>
      <c r="L165" s="9" t="s">
        <v>7103</v>
      </c>
      <c r="M165" s="9" t="s">
        <v>7703</v>
      </c>
      <c r="N165" s="9" t="s">
        <v>7730</v>
      </c>
      <c r="O165" s="9" t="s">
        <v>7727</v>
      </c>
      <c r="P165" s="9" t="s">
        <v>7728</v>
      </c>
      <c r="R165" s="260"/>
      <c r="S165" s="1012" t="s">
        <v>1191</v>
      </c>
      <c r="T165" s="1013" t="s">
        <v>7270</v>
      </c>
      <c r="U165" s="1013" t="s">
        <v>8109</v>
      </c>
      <c r="V165" s="1014" t="s">
        <v>1821</v>
      </c>
      <c r="W165" s="1018"/>
      <c r="X165" s="1023"/>
      <c r="Y165" s="1013"/>
      <c r="Z165" s="1013"/>
      <c r="AA165" s="1013"/>
      <c r="AB165" s="1022"/>
      <c r="AD165" s="596"/>
    </row>
    <row r="166" spans="2:30" outlineLevel="1">
      <c r="B166" s="9" t="s">
        <v>7092</v>
      </c>
      <c r="C166" s="9" t="s">
        <v>7103</v>
      </c>
      <c r="D166" s="9" t="s">
        <v>7703</v>
      </c>
      <c r="E166" s="9" t="s">
        <v>7730</v>
      </c>
      <c r="F166" s="9" t="s">
        <v>7727</v>
      </c>
      <c r="G166" s="9" t="s">
        <v>7729</v>
      </c>
      <c r="K166" s="9" t="s">
        <v>7093</v>
      </c>
      <c r="L166" s="9" t="s">
        <v>7103</v>
      </c>
      <c r="M166" s="9" t="s">
        <v>7703</v>
      </c>
      <c r="N166" s="9" t="s">
        <v>7730</v>
      </c>
      <c r="O166" s="9" t="s">
        <v>7727</v>
      </c>
      <c r="P166" s="9" t="s">
        <v>7729</v>
      </c>
      <c r="R166" s="260"/>
      <c r="S166" s="1012" t="s">
        <v>1191</v>
      </c>
      <c r="T166" s="1013" t="s">
        <v>7271</v>
      </c>
      <c r="U166" s="1013" t="s">
        <v>8110</v>
      </c>
      <c r="V166" s="1014" t="s">
        <v>1821</v>
      </c>
      <c r="W166" s="1018"/>
      <c r="X166" s="1023"/>
      <c r="Y166" s="1013"/>
      <c r="Z166" s="1013"/>
      <c r="AA166" s="1013"/>
      <c r="AB166" s="1022"/>
      <c r="AD166" s="596"/>
    </row>
    <row r="167" spans="2:30" outlineLevel="1">
      <c r="B167" s="9" t="s">
        <v>7092</v>
      </c>
      <c r="C167" s="9" t="s">
        <v>7103</v>
      </c>
      <c r="D167" s="9" t="s">
        <v>7703</v>
      </c>
      <c r="E167" s="9" t="s">
        <v>7733</v>
      </c>
      <c r="F167" s="9" t="s">
        <v>7703</v>
      </c>
      <c r="K167" s="9" t="s">
        <v>7093</v>
      </c>
      <c r="L167" s="9" t="s">
        <v>7103</v>
      </c>
      <c r="M167" s="9" t="s">
        <v>7703</v>
      </c>
      <c r="N167" s="9" t="s">
        <v>7733</v>
      </c>
      <c r="O167" s="9" t="s">
        <v>7703</v>
      </c>
      <c r="R167" s="260"/>
      <c r="S167" s="1012" t="s">
        <v>1191</v>
      </c>
      <c r="T167" s="1013" t="s">
        <v>7311</v>
      </c>
      <c r="U167" s="1013" t="s">
        <v>7461</v>
      </c>
      <c r="V167" s="1014" t="s">
        <v>1382</v>
      </c>
      <c r="W167" s="1018"/>
      <c r="X167" s="1023"/>
      <c r="Y167" s="1013"/>
      <c r="Z167" s="1013"/>
      <c r="AA167" s="1013"/>
      <c r="AB167" s="1022"/>
      <c r="AD167" s="596"/>
    </row>
    <row r="168" spans="2:30" outlineLevel="1">
      <c r="B168" s="9" t="s">
        <v>7092</v>
      </c>
      <c r="C168" s="9" t="s">
        <v>7103</v>
      </c>
      <c r="D168" s="9" t="s">
        <v>7703</v>
      </c>
      <c r="E168" s="9" t="s">
        <v>7733</v>
      </c>
      <c r="F168" s="9" t="s">
        <v>7703</v>
      </c>
      <c r="G168" s="9" t="s">
        <v>7704</v>
      </c>
      <c r="K168" s="9" t="s">
        <v>7093</v>
      </c>
      <c r="L168" s="9" t="s">
        <v>7103</v>
      </c>
      <c r="M168" s="9" t="s">
        <v>7703</v>
      </c>
      <c r="N168" s="9" t="s">
        <v>7733</v>
      </c>
      <c r="O168" s="9" t="s">
        <v>7703</v>
      </c>
      <c r="P168" s="9" t="s">
        <v>7704</v>
      </c>
      <c r="R168" s="260"/>
      <c r="S168" s="1012" t="s">
        <v>1191</v>
      </c>
      <c r="T168" s="1013" t="s">
        <v>7331</v>
      </c>
      <c r="U168" s="1013" t="s">
        <v>7556</v>
      </c>
      <c r="V168" s="1014" t="s">
        <v>1821</v>
      </c>
      <c r="W168" s="1018"/>
      <c r="X168" s="1023"/>
      <c r="Y168" s="1013"/>
      <c r="Z168" s="1013"/>
      <c r="AA168" s="1013"/>
      <c r="AB168" s="1022"/>
      <c r="AD168" s="596"/>
    </row>
    <row r="169" spans="2:30" outlineLevel="1">
      <c r="B169" s="9" t="s">
        <v>7092</v>
      </c>
      <c r="C169" s="9" t="s">
        <v>7103</v>
      </c>
      <c r="D169" s="9" t="s">
        <v>7703</v>
      </c>
      <c r="E169" s="9" t="s">
        <v>7733</v>
      </c>
      <c r="F169" s="9" t="s">
        <v>7703</v>
      </c>
      <c r="G169" s="9" t="s">
        <v>7704</v>
      </c>
      <c r="H169" s="9" t="s">
        <v>1452</v>
      </c>
      <c r="K169" s="9" t="s">
        <v>7093</v>
      </c>
      <c r="L169" s="9" t="s">
        <v>7103</v>
      </c>
      <c r="M169" s="9" t="s">
        <v>7703</v>
      </c>
      <c r="N169" s="9" t="s">
        <v>7733</v>
      </c>
      <c r="O169" s="9" t="s">
        <v>7703</v>
      </c>
      <c r="P169" s="9" t="s">
        <v>7704</v>
      </c>
      <c r="Q169" s="9" t="s">
        <v>1452</v>
      </c>
      <c r="R169" s="260"/>
      <c r="S169" s="1012" t="s">
        <v>1176</v>
      </c>
      <c r="T169" s="1013" t="s">
        <v>7332</v>
      </c>
      <c r="U169" s="1013" t="s">
        <v>7557</v>
      </c>
      <c r="V169" s="1014" t="s">
        <v>1454</v>
      </c>
      <c r="W169" s="1018"/>
      <c r="X169" s="1023"/>
      <c r="Y169" s="1013"/>
      <c r="Z169" s="1013"/>
      <c r="AA169" s="1013"/>
      <c r="AB169" s="1022"/>
      <c r="AD169" s="596"/>
    </row>
    <row r="170" spans="2:30" outlineLevel="1">
      <c r="B170" s="9" t="s">
        <v>7092</v>
      </c>
      <c r="C170" s="9" t="s">
        <v>7103</v>
      </c>
      <c r="D170" s="9" t="s">
        <v>7703</v>
      </c>
      <c r="E170" s="9" t="s">
        <v>7733</v>
      </c>
      <c r="F170" s="9" t="s">
        <v>7703</v>
      </c>
      <c r="G170" s="9" t="s">
        <v>7731</v>
      </c>
      <c r="K170" s="9" t="s">
        <v>7093</v>
      </c>
      <c r="L170" s="9" t="s">
        <v>7103</v>
      </c>
      <c r="M170" s="9" t="s">
        <v>7703</v>
      </c>
      <c r="N170" s="9" t="s">
        <v>7733</v>
      </c>
      <c r="O170" s="9" t="s">
        <v>7703</v>
      </c>
      <c r="P170" s="9" t="s">
        <v>7731</v>
      </c>
      <c r="R170" s="260"/>
      <c r="S170" s="1012" t="s">
        <v>1191</v>
      </c>
      <c r="T170" s="1013" t="s">
        <v>7315</v>
      </c>
      <c r="U170" s="1013" t="s">
        <v>7548</v>
      </c>
      <c r="V170" s="1014" t="s">
        <v>7732</v>
      </c>
      <c r="W170" s="1018"/>
      <c r="X170" s="1023"/>
      <c r="Y170" s="1013"/>
      <c r="Z170" s="1013"/>
      <c r="AA170" s="1013"/>
      <c r="AB170" s="1022"/>
      <c r="AD170" s="596"/>
    </row>
    <row r="171" spans="2:30" outlineLevel="1">
      <c r="B171" s="9" t="s">
        <v>7092</v>
      </c>
      <c r="C171" s="9" t="s">
        <v>7103</v>
      </c>
      <c r="D171" s="9" t="s">
        <v>7703</v>
      </c>
      <c r="E171" s="9" t="s">
        <v>7733</v>
      </c>
      <c r="F171" s="9" t="s">
        <v>7703</v>
      </c>
      <c r="G171" s="9" t="s">
        <v>7705</v>
      </c>
      <c r="K171" s="9" t="s">
        <v>7093</v>
      </c>
      <c r="L171" s="9" t="s">
        <v>7103</v>
      </c>
      <c r="M171" s="9" t="s">
        <v>7703</v>
      </c>
      <c r="N171" s="9" t="s">
        <v>7733</v>
      </c>
      <c r="O171" s="9" t="s">
        <v>7703</v>
      </c>
      <c r="P171" s="9" t="s">
        <v>7705</v>
      </c>
      <c r="R171" s="260"/>
      <c r="S171" s="1012" t="s">
        <v>1195</v>
      </c>
      <c r="T171" s="1013" t="s">
        <v>41</v>
      </c>
      <c r="U171" s="1013" t="s">
        <v>835</v>
      </c>
      <c r="V171" s="1014" t="s">
        <v>1382</v>
      </c>
      <c r="W171" s="1018"/>
      <c r="X171" s="1023"/>
      <c r="Y171" s="1013"/>
      <c r="Z171" s="1013"/>
      <c r="AA171" s="1013"/>
      <c r="AB171" s="1022"/>
      <c r="AD171" s="596"/>
    </row>
    <row r="172" spans="2:30" outlineLevel="1">
      <c r="B172" s="9" t="s">
        <v>7092</v>
      </c>
      <c r="C172" s="9" t="s">
        <v>7103</v>
      </c>
      <c r="D172" s="9" t="s">
        <v>7703</v>
      </c>
      <c r="E172" s="9" t="s">
        <v>7733</v>
      </c>
      <c r="F172" s="9" t="s">
        <v>7703</v>
      </c>
      <c r="G172" s="9" t="s">
        <v>7705</v>
      </c>
      <c r="H172" s="9" t="s">
        <v>6858</v>
      </c>
      <c r="K172" s="9" t="s">
        <v>7093</v>
      </c>
      <c r="L172" s="9" t="s">
        <v>7103</v>
      </c>
      <c r="M172" s="9" t="s">
        <v>7703</v>
      </c>
      <c r="N172" s="9" t="s">
        <v>7733</v>
      </c>
      <c r="O172" s="9" t="s">
        <v>7703</v>
      </c>
      <c r="P172" s="9" t="s">
        <v>7705</v>
      </c>
      <c r="Q172" s="9" t="s">
        <v>6858</v>
      </c>
      <c r="R172" s="260"/>
      <c r="S172" s="1012" t="s">
        <v>1176</v>
      </c>
      <c r="T172" s="1013" t="s">
        <v>7312</v>
      </c>
      <c r="U172" s="1013" t="s">
        <v>7550</v>
      </c>
      <c r="V172" s="1014" t="s">
        <v>1821</v>
      </c>
      <c r="W172" s="1018"/>
      <c r="X172" s="1023"/>
      <c r="Y172" s="1013"/>
      <c r="Z172" s="1013"/>
      <c r="AA172" s="1013"/>
      <c r="AB172" s="1022"/>
      <c r="AD172" s="596"/>
    </row>
    <row r="173" spans="2:30" outlineLevel="1">
      <c r="B173" s="9" t="s">
        <v>7092</v>
      </c>
      <c r="C173" s="9" t="s">
        <v>7103</v>
      </c>
      <c r="D173" s="9" t="s">
        <v>7703</v>
      </c>
      <c r="E173" s="9" t="s">
        <v>7733</v>
      </c>
      <c r="F173" s="9" t="s">
        <v>7703</v>
      </c>
      <c r="G173" s="9" t="s">
        <v>7705</v>
      </c>
      <c r="H173" s="9" t="s">
        <v>6858</v>
      </c>
      <c r="I173" s="9" t="s">
        <v>1452</v>
      </c>
      <c r="K173" s="9" t="s">
        <v>7093</v>
      </c>
      <c r="L173" s="9" t="s">
        <v>7103</v>
      </c>
      <c r="M173" s="9" t="s">
        <v>7703</v>
      </c>
      <c r="N173" s="9" t="s">
        <v>7733</v>
      </c>
      <c r="O173" s="9" t="s">
        <v>7703</v>
      </c>
      <c r="P173" s="9" t="s">
        <v>7705</v>
      </c>
      <c r="Q173" s="9" t="s">
        <v>6858</v>
      </c>
      <c r="R173" s="260" t="s">
        <v>1452</v>
      </c>
      <c r="S173" s="1012" t="s">
        <v>1191</v>
      </c>
      <c r="T173" s="1013" t="s">
        <v>7313</v>
      </c>
      <c r="U173" s="1013" t="s">
        <v>7551</v>
      </c>
      <c r="V173" s="1014" t="s">
        <v>1454</v>
      </c>
      <c r="W173" s="1018"/>
      <c r="X173" s="1023"/>
      <c r="Y173" s="1013"/>
      <c r="Z173" s="1013"/>
      <c r="AA173" s="1013"/>
      <c r="AB173" s="1022"/>
      <c r="AD173" s="596"/>
    </row>
    <row r="174" spans="2:30" outlineLevel="1">
      <c r="B174" s="9" t="s">
        <v>7092</v>
      </c>
      <c r="C174" s="9" t="s">
        <v>7103</v>
      </c>
      <c r="D174" s="9" t="s">
        <v>7703</v>
      </c>
      <c r="E174" s="9" t="s">
        <v>7733</v>
      </c>
      <c r="F174" s="9" t="s">
        <v>7703</v>
      </c>
      <c r="G174" s="9" t="s">
        <v>7707</v>
      </c>
      <c r="K174" s="9" t="s">
        <v>7093</v>
      </c>
      <c r="L174" s="9" t="s">
        <v>7103</v>
      </c>
      <c r="M174" s="9" t="s">
        <v>7703</v>
      </c>
      <c r="N174" s="9" t="s">
        <v>7733</v>
      </c>
      <c r="O174" s="9" t="s">
        <v>7703</v>
      </c>
      <c r="P174" s="9" t="s">
        <v>7707</v>
      </c>
      <c r="R174" s="260"/>
      <c r="S174" s="1012" t="s">
        <v>1191</v>
      </c>
      <c r="T174" s="1013" t="s">
        <v>41</v>
      </c>
      <c r="U174" s="1013" t="s">
        <v>835</v>
      </c>
      <c r="V174" s="1014" t="s">
        <v>1382</v>
      </c>
      <c r="W174" s="1018"/>
      <c r="X174" s="1023"/>
      <c r="Y174" s="1013"/>
      <c r="Z174" s="1013"/>
      <c r="AA174" s="1013"/>
      <c r="AB174" s="1022"/>
      <c r="AD174" s="596"/>
    </row>
    <row r="175" spans="2:30" outlineLevel="1">
      <c r="B175" s="9" t="s">
        <v>7092</v>
      </c>
      <c r="C175" s="9" t="s">
        <v>7103</v>
      </c>
      <c r="D175" s="9" t="s">
        <v>7703</v>
      </c>
      <c r="E175" s="9" t="s">
        <v>7733</v>
      </c>
      <c r="F175" s="9" t="s">
        <v>7703</v>
      </c>
      <c r="G175" s="9" t="s">
        <v>7707</v>
      </c>
      <c r="H175" s="9" t="s">
        <v>7708</v>
      </c>
      <c r="K175" s="9" t="s">
        <v>7093</v>
      </c>
      <c r="L175" s="9" t="s">
        <v>7103</v>
      </c>
      <c r="M175" s="9" t="s">
        <v>7703</v>
      </c>
      <c r="N175" s="9" t="s">
        <v>7733</v>
      </c>
      <c r="O175" s="9" t="s">
        <v>7703</v>
      </c>
      <c r="P175" s="9" t="s">
        <v>7707</v>
      </c>
      <c r="Q175" s="9" t="s">
        <v>7708</v>
      </c>
      <c r="R175" s="260"/>
      <c r="S175" s="1012" t="s">
        <v>1176</v>
      </c>
      <c r="T175" s="1013" t="s">
        <v>7318</v>
      </c>
      <c r="U175" s="1013" t="s">
        <v>7549</v>
      </c>
      <c r="V175" s="1014" t="s">
        <v>1821</v>
      </c>
      <c r="W175" s="1018"/>
      <c r="X175" s="1023"/>
      <c r="Y175" s="1013"/>
      <c r="Z175" s="1013"/>
      <c r="AA175" s="1013"/>
      <c r="AB175" s="1022"/>
      <c r="AD175" s="596"/>
    </row>
    <row r="176" spans="2:30" outlineLevel="1">
      <c r="B176" s="9" t="s">
        <v>7092</v>
      </c>
      <c r="C176" s="9" t="s">
        <v>7103</v>
      </c>
      <c r="D176" s="9" t="s">
        <v>7703</v>
      </c>
      <c r="E176" s="9" t="s">
        <v>7733</v>
      </c>
      <c r="F176" s="9" t="s">
        <v>7703</v>
      </c>
      <c r="G176" s="9" t="s">
        <v>7709</v>
      </c>
      <c r="K176" s="9" t="s">
        <v>7093</v>
      </c>
      <c r="L176" s="9" t="s">
        <v>7103</v>
      </c>
      <c r="M176" s="9" t="s">
        <v>7703</v>
      </c>
      <c r="N176" s="9" t="s">
        <v>7733</v>
      </c>
      <c r="O176" s="9" t="s">
        <v>7703</v>
      </c>
      <c r="P176" s="9" t="s">
        <v>7709</v>
      </c>
      <c r="R176" s="260"/>
      <c r="S176" s="1012" t="s">
        <v>1191</v>
      </c>
      <c r="T176" s="1013" t="s">
        <v>7323</v>
      </c>
      <c r="U176" s="1013" t="s">
        <v>7558</v>
      </c>
      <c r="V176" s="1014" t="s">
        <v>1382</v>
      </c>
      <c r="W176" s="1018"/>
      <c r="X176" s="1023"/>
      <c r="Y176" s="1013"/>
      <c r="Z176" s="1013"/>
      <c r="AA176" s="1013"/>
      <c r="AB176" s="1022"/>
      <c r="AD176" s="596"/>
    </row>
    <row r="177" spans="2:30" outlineLevel="1">
      <c r="B177" s="9" t="s">
        <v>7092</v>
      </c>
      <c r="C177" s="9" t="s">
        <v>7103</v>
      </c>
      <c r="D177" s="9" t="s">
        <v>7703</v>
      </c>
      <c r="E177" s="9" t="s">
        <v>7733</v>
      </c>
      <c r="F177" s="9" t="s">
        <v>7703</v>
      </c>
      <c r="G177" s="9" t="s">
        <v>7709</v>
      </c>
      <c r="H177" s="9" t="s">
        <v>7710</v>
      </c>
      <c r="K177" s="9" t="s">
        <v>7093</v>
      </c>
      <c r="L177" s="9" t="s">
        <v>7103</v>
      </c>
      <c r="M177" s="9" t="s">
        <v>7703</v>
      </c>
      <c r="N177" s="9" t="s">
        <v>7733</v>
      </c>
      <c r="O177" s="9" t="s">
        <v>7703</v>
      </c>
      <c r="P177" s="9" t="s">
        <v>7709</v>
      </c>
      <c r="Q177" s="9" t="s">
        <v>7710</v>
      </c>
      <c r="R177" s="260"/>
      <c r="S177" s="1012" t="s">
        <v>1191</v>
      </c>
      <c r="T177" s="1013" t="s">
        <v>7325</v>
      </c>
      <c r="U177" s="1013" t="s">
        <v>7559</v>
      </c>
      <c r="V177" s="1014" t="s">
        <v>1821</v>
      </c>
      <c r="W177" s="1018"/>
      <c r="X177" s="1023"/>
      <c r="Y177" s="1013"/>
      <c r="Z177" s="1013"/>
      <c r="AA177" s="1013"/>
      <c r="AB177" s="1022"/>
      <c r="AD177" s="596"/>
    </row>
    <row r="178" spans="2:30" outlineLevel="1">
      <c r="B178" s="9" t="s">
        <v>7092</v>
      </c>
      <c r="C178" s="9" t="s">
        <v>7103</v>
      </c>
      <c r="D178" s="9" t="s">
        <v>7703</v>
      </c>
      <c r="E178" s="9" t="s">
        <v>7733</v>
      </c>
      <c r="F178" s="9" t="s">
        <v>7703</v>
      </c>
      <c r="G178" s="9" t="s">
        <v>7709</v>
      </c>
      <c r="H178" s="9" t="s">
        <v>7711</v>
      </c>
      <c r="K178" s="9" t="s">
        <v>7093</v>
      </c>
      <c r="L178" s="9" t="s">
        <v>7103</v>
      </c>
      <c r="M178" s="9" t="s">
        <v>7703</v>
      </c>
      <c r="N178" s="9" t="s">
        <v>7733</v>
      </c>
      <c r="O178" s="9" t="s">
        <v>7703</v>
      </c>
      <c r="P178" s="9" t="s">
        <v>7709</v>
      </c>
      <c r="Q178" s="9" t="s">
        <v>7711</v>
      </c>
      <c r="R178" s="260"/>
      <c r="S178" s="1012" t="s">
        <v>1191</v>
      </c>
      <c r="T178" s="1013" t="s">
        <v>7326</v>
      </c>
      <c r="U178" s="1013" t="s">
        <v>7560</v>
      </c>
      <c r="V178" s="1014" t="s">
        <v>1821</v>
      </c>
      <c r="W178" s="1018"/>
      <c r="X178" s="1023"/>
      <c r="Y178" s="1013"/>
      <c r="Z178" s="1013"/>
      <c r="AA178" s="1013"/>
      <c r="AB178" s="1022"/>
      <c r="AD178" s="596"/>
    </row>
    <row r="179" spans="2:30" outlineLevel="1">
      <c r="B179" s="9" t="s">
        <v>7092</v>
      </c>
      <c r="C179" s="9" t="s">
        <v>7103</v>
      </c>
      <c r="D179" s="9" t="s">
        <v>7703</v>
      </c>
      <c r="E179" s="9" t="s">
        <v>7733</v>
      </c>
      <c r="F179" s="9" t="s">
        <v>7703</v>
      </c>
      <c r="G179" s="9" t="s">
        <v>7709</v>
      </c>
      <c r="H179" s="9" t="s">
        <v>7712</v>
      </c>
      <c r="K179" s="9" t="s">
        <v>7093</v>
      </c>
      <c r="L179" s="9" t="s">
        <v>7103</v>
      </c>
      <c r="M179" s="9" t="s">
        <v>7703</v>
      </c>
      <c r="N179" s="9" t="s">
        <v>7733</v>
      </c>
      <c r="O179" s="9" t="s">
        <v>7703</v>
      </c>
      <c r="P179" s="9" t="s">
        <v>7709</v>
      </c>
      <c r="Q179" s="9" t="s">
        <v>7712</v>
      </c>
      <c r="R179" s="260"/>
      <c r="S179" s="1012" t="s">
        <v>1191</v>
      </c>
      <c r="T179" s="1013" t="s">
        <v>7328</v>
      </c>
      <c r="U179" s="1013" t="s">
        <v>7562</v>
      </c>
      <c r="V179" s="1014" t="s">
        <v>1821</v>
      </c>
      <c r="W179" s="1018"/>
      <c r="X179" s="1023"/>
      <c r="Y179" s="1013"/>
      <c r="Z179" s="1013"/>
      <c r="AA179" s="1013"/>
      <c r="AB179" s="1022"/>
      <c r="AD179" s="596"/>
    </row>
    <row r="180" spans="2:30" outlineLevel="1">
      <c r="B180" s="9" t="s">
        <v>7092</v>
      </c>
      <c r="C180" s="9" t="s">
        <v>7103</v>
      </c>
      <c r="D180" s="9" t="s">
        <v>7703</v>
      </c>
      <c r="E180" s="9" t="s">
        <v>7733</v>
      </c>
      <c r="F180" s="9" t="s">
        <v>7703</v>
      </c>
      <c r="G180" s="9" t="s">
        <v>7709</v>
      </c>
      <c r="H180" s="9" t="s">
        <v>7713</v>
      </c>
      <c r="K180" s="9" t="s">
        <v>7093</v>
      </c>
      <c r="L180" s="9" t="s">
        <v>7103</v>
      </c>
      <c r="M180" s="9" t="s">
        <v>7703</v>
      </c>
      <c r="N180" s="9" t="s">
        <v>7733</v>
      </c>
      <c r="O180" s="9" t="s">
        <v>7703</v>
      </c>
      <c r="P180" s="9" t="s">
        <v>7709</v>
      </c>
      <c r="Q180" s="9" t="s">
        <v>7713</v>
      </c>
      <c r="R180" s="260"/>
      <c r="S180" s="1012" t="s">
        <v>1191</v>
      </c>
      <c r="T180" s="1013" t="s">
        <v>7324</v>
      </c>
      <c r="U180" s="1013" t="s">
        <v>7563</v>
      </c>
      <c r="V180" s="1014" t="s">
        <v>1821</v>
      </c>
      <c r="W180" s="1018"/>
      <c r="X180" s="1023"/>
      <c r="Y180" s="1013"/>
      <c r="Z180" s="1013"/>
      <c r="AA180" s="1013"/>
      <c r="AB180" s="1022"/>
      <c r="AD180" s="596"/>
    </row>
    <row r="181" spans="2:30" outlineLevel="1">
      <c r="B181" s="9" t="s">
        <v>7092</v>
      </c>
      <c r="C181" s="9" t="s">
        <v>7103</v>
      </c>
      <c r="D181" s="9" t="s">
        <v>7703</v>
      </c>
      <c r="E181" s="9" t="s">
        <v>7733</v>
      </c>
      <c r="F181" s="9" t="s">
        <v>7703</v>
      </c>
      <c r="G181" s="9" t="s">
        <v>7709</v>
      </c>
      <c r="H181" s="9" t="s">
        <v>7714</v>
      </c>
      <c r="K181" s="9" t="s">
        <v>7093</v>
      </c>
      <c r="L181" s="9" t="s">
        <v>7103</v>
      </c>
      <c r="M181" s="9" t="s">
        <v>7703</v>
      </c>
      <c r="N181" s="9" t="s">
        <v>7733</v>
      </c>
      <c r="O181" s="9" t="s">
        <v>7703</v>
      </c>
      <c r="P181" s="9" t="s">
        <v>7709</v>
      </c>
      <c r="Q181" s="9" t="s">
        <v>7714</v>
      </c>
      <c r="R181" s="260"/>
      <c r="S181" s="1012" t="s">
        <v>1191</v>
      </c>
      <c r="T181" s="1013" t="s">
        <v>7330</v>
      </c>
      <c r="U181" s="1013" t="s">
        <v>7564</v>
      </c>
      <c r="V181" s="1014" t="s">
        <v>1821</v>
      </c>
      <c r="W181" s="1018"/>
      <c r="X181" s="1023"/>
      <c r="Y181" s="1013"/>
      <c r="Z181" s="1013"/>
      <c r="AA181" s="1013"/>
      <c r="AB181" s="1022"/>
      <c r="AD181" s="596"/>
    </row>
    <row r="182" spans="2:30" outlineLevel="1">
      <c r="B182" s="9" t="s">
        <v>7092</v>
      </c>
      <c r="C182" s="9" t="s">
        <v>7103</v>
      </c>
      <c r="D182" s="9" t="s">
        <v>7703</v>
      </c>
      <c r="E182" s="9" t="s">
        <v>7733</v>
      </c>
      <c r="F182" s="9" t="s">
        <v>7703</v>
      </c>
      <c r="G182" s="9" t="s">
        <v>7709</v>
      </c>
      <c r="H182" s="9" t="s">
        <v>7715</v>
      </c>
      <c r="K182" s="9" t="s">
        <v>7093</v>
      </c>
      <c r="L182" s="9" t="s">
        <v>7103</v>
      </c>
      <c r="M182" s="9" t="s">
        <v>7703</v>
      </c>
      <c r="N182" s="9" t="s">
        <v>7733</v>
      </c>
      <c r="O182" s="9" t="s">
        <v>7703</v>
      </c>
      <c r="P182" s="9" t="s">
        <v>7709</v>
      </c>
      <c r="Q182" s="9" t="s">
        <v>7715</v>
      </c>
      <c r="R182" s="260"/>
      <c r="S182" s="1012" t="s">
        <v>1191</v>
      </c>
      <c r="T182" s="1013" t="s">
        <v>41</v>
      </c>
      <c r="U182" s="1013" t="s">
        <v>835</v>
      </c>
      <c r="V182" s="1014" t="s">
        <v>1382</v>
      </c>
      <c r="W182" s="1018"/>
      <c r="X182" s="1023"/>
      <c r="Y182" s="1013"/>
      <c r="Z182" s="1013"/>
      <c r="AA182" s="1013"/>
      <c r="AB182" s="1022"/>
      <c r="AD182" s="596"/>
    </row>
    <row r="183" spans="2:30" outlineLevel="1">
      <c r="B183" s="9" t="s">
        <v>7092</v>
      </c>
      <c r="C183" s="9" t="s">
        <v>7103</v>
      </c>
      <c r="D183" s="9" t="s">
        <v>7703</v>
      </c>
      <c r="E183" s="9" t="s">
        <v>7733</v>
      </c>
      <c r="F183" s="9" t="s">
        <v>7703</v>
      </c>
      <c r="G183" s="9" t="s">
        <v>7709</v>
      </c>
      <c r="H183" s="9" t="s">
        <v>7715</v>
      </c>
      <c r="I183" s="9" t="s">
        <v>7716</v>
      </c>
      <c r="K183" s="9" t="s">
        <v>7093</v>
      </c>
      <c r="L183" s="9" t="s">
        <v>7103</v>
      </c>
      <c r="M183" s="9" t="s">
        <v>7703</v>
      </c>
      <c r="N183" s="9" t="s">
        <v>7733</v>
      </c>
      <c r="O183" s="9" t="s">
        <v>7703</v>
      </c>
      <c r="P183" s="9" t="s">
        <v>7709</v>
      </c>
      <c r="Q183" s="9" t="s">
        <v>7715</v>
      </c>
      <c r="R183" s="260" t="s">
        <v>7716</v>
      </c>
      <c r="S183" s="1012" t="s">
        <v>1176</v>
      </c>
      <c r="T183" s="1013" t="s">
        <v>7327</v>
      </c>
      <c r="U183" s="1013" t="s">
        <v>7561</v>
      </c>
      <c r="V183" s="1014" t="s">
        <v>1821</v>
      </c>
      <c r="W183" s="1018"/>
      <c r="X183" s="1023"/>
      <c r="Y183" s="1013"/>
      <c r="Z183" s="1013"/>
      <c r="AA183" s="1013"/>
      <c r="AB183" s="1022"/>
      <c r="AD183" s="596"/>
    </row>
    <row r="184" spans="2:30" outlineLevel="1">
      <c r="B184" s="9" t="s">
        <v>7092</v>
      </c>
      <c r="C184" s="9" t="s">
        <v>7103</v>
      </c>
      <c r="D184" s="9" t="s">
        <v>7703</v>
      </c>
      <c r="E184" s="9" t="s">
        <v>7733</v>
      </c>
      <c r="F184" s="9" t="s">
        <v>7703</v>
      </c>
      <c r="G184" s="9" t="s">
        <v>7709</v>
      </c>
      <c r="H184" s="9" t="s">
        <v>7717</v>
      </c>
      <c r="K184" s="9" t="s">
        <v>7093</v>
      </c>
      <c r="L184" s="9" t="s">
        <v>7103</v>
      </c>
      <c r="M184" s="9" t="s">
        <v>7703</v>
      </c>
      <c r="N184" s="9" t="s">
        <v>7733</v>
      </c>
      <c r="O184" s="9" t="s">
        <v>7703</v>
      </c>
      <c r="P184" s="9" t="s">
        <v>7709</v>
      </c>
      <c r="Q184" s="9" t="s">
        <v>7717</v>
      </c>
      <c r="R184" s="260"/>
      <c r="S184" s="1012" t="s">
        <v>1176</v>
      </c>
      <c r="T184" s="1013" t="s">
        <v>41</v>
      </c>
      <c r="U184" s="1013" t="s">
        <v>835</v>
      </c>
      <c r="V184" s="1014" t="s">
        <v>1382</v>
      </c>
      <c r="W184" s="1018"/>
      <c r="X184" s="1023"/>
      <c r="Y184" s="1013"/>
      <c r="Z184" s="1013"/>
      <c r="AA184" s="1013"/>
      <c r="AB184" s="1022"/>
      <c r="AD184" s="596"/>
    </row>
    <row r="185" spans="2:30" outlineLevel="1">
      <c r="B185" s="9" t="s">
        <v>7092</v>
      </c>
      <c r="C185" s="9" t="s">
        <v>7103</v>
      </c>
      <c r="D185" s="9" t="s">
        <v>7703</v>
      </c>
      <c r="E185" s="9" t="s">
        <v>7733</v>
      </c>
      <c r="F185" s="9" t="s">
        <v>7703</v>
      </c>
      <c r="G185" s="9" t="s">
        <v>7709</v>
      </c>
      <c r="H185" s="9" t="s">
        <v>7717</v>
      </c>
      <c r="I185" s="9" t="s">
        <v>7718</v>
      </c>
      <c r="K185" s="9" t="s">
        <v>7093</v>
      </c>
      <c r="L185" s="9" t="s">
        <v>7103</v>
      </c>
      <c r="M185" s="9" t="s">
        <v>7703</v>
      </c>
      <c r="N185" s="9" t="s">
        <v>7733</v>
      </c>
      <c r="O185" s="9" t="s">
        <v>7703</v>
      </c>
      <c r="P185" s="9" t="s">
        <v>7709</v>
      </c>
      <c r="Q185" s="9" t="s">
        <v>7717</v>
      </c>
      <c r="R185" s="260" t="s">
        <v>7718</v>
      </c>
      <c r="S185" s="1012" t="s">
        <v>1176</v>
      </c>
      <c r="T185" s="1013" t="s">
        <v>7329</v>
      </c>
      <c r="U185" s="1013" t="s">
        <v>7565</v>
      </c>
      <c r="V185" s="1014" t="s">
        <v>1515</v>
      </c>
      <c r="W185" s="1018"/>
      <c r="X185" s="1023"/>
      <c r="Y185" s="1013"/>
      <c r="Z185" s="1013"/>
      <c r="AA185" s="1013"/>
      <c r="AB185" s="1022"/>
      <c r="AD185" s="596"/>
    </row>
    <row r="186" spans="2:30" outlineLevel="1">
      <c r="B186" s="9" t="s">
        <v>7092</v>
      </c>
      <c r="C186" s="9" t="s">
        <v>7103</v>
      </c>
      <c r="D186" s="9" t="s">
        <v>7703</v>
      </c>
      <c r="E186" s="9" t="s">
        <v>7733</v>
      </c>
      <c r="F186" s="9" t="s">
        <v>7703</v>
      </c>
      <c r="G186" s="9" t="s">
        <v>7719</v>
      </c>
      <c r="K186" s="9" t="s">
        <v>7093</v>
      </c>
      <c r="L186" s="9" t="s">
        <v>7103</v>
      </c>
      <c r="M186" s="9" t="s">
        <v>7703</v>
      </c>
      <c r="N186" s="9" t="s">
        <v>7733</v>
      </c>
      <c r="O186" s="9" t="s">
        <v>7703</v>
      </c>
      <c r="P186" s="9" t="s">
        <v>7719</v>
      </c>
      <c r="R186" s="260"/>
      <c r="S186" s="1012" t="s">
        <v>1191</v>
      </c>
      <c r="T186" s="1013" t="s">
        <v>41</v>
      </c>
      <c r="U186" s="1013" t="s">
        <v>835</v>
      </c>
      <c r="V186" s="1014" t="s">
        <v>1382</v>
      </c>
      <c r="W186" s="1018"/>
      <c r="X186" s="1023"/>
      <c r="Y186" s="1013"/>
      <c r="Z186" s="1013"/>
      <c r="AA186" s="1013"/>
      <c r="AB186" s="1022"/>
      <c r="AD186" s="596"/>
    </row>
    <row r="187" spans="2:30" outlineLevel="1">
      <c r="B187" s="9" t="s">
        <v>7092</v>
      </c>
      <c r="C187" s="9" t="s">
        <v>7103</v>
      </c>
      <c r="D187" s="9" t="s">
        <v>7703</v>
      </c>
      <c r="E187" s="9" t="s">
        <v>7733</v>
      </c>
      <c r="F187" s="9" t="s">
        <v>7703</v>
      </c>
      <c r="G187" s="9" t="s">
        <v>7719</v>
      </c>
      <c r="H187" s="9" t="s">
        <v>7720</v>
      </c>
      <c r="K187" s="9" t="s">
        <v>7093</v>
      </c>
      <c r="L187" s="9" t="s">
        <v>7103</v>
      </c>
      <c r="M187" s="9" t="s">
        <v>7703</v>
      </c>
      <c r="N187" s="9" t="s">
        <v>7733</v>
      </c>
      <c r="O187" s="9" t="s">
        <v>7703</v>
      </c>
      <c r="P187" s="9" t="s">
        <v>7719</v>
      </c>
      <c r="Q187" s="9" t="s">
        <v>7720</v>
      </c>
      <c r="R187" s="260"/>
      <c r="S187" s="1012" t="s">
        <v>1176</v>
      </c>
      <c r="T187" s="1013" t="s">
        <v>7333</v>
      </c>
      <c r="U187" s="1013" t="s">
        <v>7554</v>
      </c>
      <c r="V187" s="1014" t="s">
        <v>1821</v>
      </c>
      <c r="W187" s="1018"/>
      <c r="X187" s="1023"/>
      <c r="Y187" s="1013"/>
      <c r="Z187" s="1013"/>
      <c r="AA187" s="1013"/>
      <c r="AB187" s="1022"/>
      <c r="AD187" s="596"/>
    </row>
    <row r="188" spans="2:30" outlineLevel="1">
      <c r="B188" s="9" t="s">
        <v>7092</v>
      </c>
      <c r="C188" s="9" t="s">
        <v>7103</v>
      </c>
      <c r="D188" s="9" t="s">
        <v>7703</v>
      </c>
      <c r="E188" s="9" t="s">
        <v>7733</v>
      </c>
      <c r="F188" s="9" t="s">
        <v>7703</v>
      </c>
      <c r="G188" s="9" t="s">
        <v>7719</v>
      </c>
      <c r="H188" s="9" t="s">
        <v>7721</v>
      </c>
      <c r="K188" s="9" t="s">
        <v>7093</v>
      </c>
      <c r="L188" s="9" t="s">
        <v>7103</v>
      </c>
      <c r="M188" s="9" t="s">
        <v>7703</v>
      </c>
      <c r="N188" s="9" t="s">
        <v>7733</v>
      </c>
      <c r="O188" s="9" t="s">
        <v>7703</v>
      </c>
      <c r="P188" s="9" t="s">
        <v>7719</v>
      </c>
      <c r="Q188" s="9" t="s">
        <v>7721</v>
      </c>
      <c r="R188" s="260"/>
      <c r="S188" s="1012" t="s">
        <v>1176</v>
      </c>
      <c r="T188" s="1013" t="s">
        <v>41</v>
      </c>
      <c r="U188" s="1013" t="s">
        <v>835</v>
      </c>
      <c r="V188" s="1014" t="s">
        <v>1382</v>
      </c>
      <c r="W188" s="1018"/>
      <c r="X188" s="1023"/>
      <c r="Y188" s="1013"/>
      <c r="Z188" s="1013"/>
      <c r="AA188" s="1013"/>
      <c r="AB188" s="1022"/>
      <c r="AD188" s="596"/>
    </row>
    <row r="189" spans="2:30" outlineLevel="1">
      <c r="B189" s="9" t="s">
        <v>7092</v>
      </c>
      <c r="C189" s="9" t="s">
        <v>7103</v>
      </c>
      <c r="D189" s="9" t="s">
        <v>7703</v>
      </c>
      <c r="E189" s="9" t="s">
        <v>7733</v>
      </c>
      <c r="F189" s="9" t="s">
        <v>7703</v>
      </c>
      <c r="G189" s="9" t="s">
        <v>7719</v>
      </c>
      <c r="H189" s="9" t="s">
        <v>7721</v>
      </c>
      <c r="I189" s="9" t="s">
        <v>6858</v>
      </c>
      <c r="K189" s="9" t="s">
        <v>7093</v>
      </c>
      <c r="L189" s="9" t="s">
        <v>7103</v>
      </c>
      <c r="M189" s="9" t="s">
        <v>7703</v>
      </c>
      <c r="N189" s="9" t="s">
        <v>7733</v>
      </c>
      <c r="O189" s="9" t="s">
        <v>7703</v>
      </c>
      <c r="P189" s="9" t="s">
        <v>7719</v>
      </c>
      <c r="Q189" s="9" t="s">
        <v>7721</v>
      </c>
      <c r="R189" s="260" t="s">
        <v>6858</v>
      </c>
      <c r="S189" s="1012" t="s">
        <v>1176</v>
      </c>
      <c r="T189" s="1013" t="s">
        <v>7334</v>
      </c>
      <c r="U189" s="1013" t="s">
        <v>7555</v>
      </c>
      <c r="V189" s="1020" t="s">
        <v>6506</v>
      </c>
      <c r="W189" s="1018"/>
      <c r="X189" s="1023"/>
      <c r="Y189" s="1013"/>
      <c r="Z189" s="1013"/>
      <c r="AA189" s="1013"/>
      <c r="AB189" s="1022"/>
      <c r="AD189" s="596"/>
    </row>
    <row r="190" spans="2:30" outlineLevel="1">
      <c r="B190" s="9" t="s">
        <v>7092</v>
      </c>
      <c r="C190" s="9" t="s">
        <v>7103</v>
      </c>
      <c r="D190" s="9" t="s">
        <v>7703</v>
      </c>
      <c r="E190" s="9" t="s">
        <v>7733</v>
      </c>
      <c r="F190" s="9" t="s">
        <v>7703</v>
      </c>
      <c r="G190" s="9" t="s">
        <v>7724</v>
      </c>
      <c r="K190" s="9" t="s">
        <v>7093</v>
      </c>
      <c r="L190" s="9" t="s">
        <v>7103</v>
      </c>
      <c r="M190" s="9" t="s">
        <v>7703</v>
      </c>
      <c r="N190" s="9" t="s">
        <v>7733</v>
      </c>
      <c r="O190" s="9" t="s">
        <v>7703</v>
      </c>
      <c r="P190" s="9" t="s">
        <v>7724</v>
      </c>
      <c r="R190" s="260"/>
      <c r="S190" s="1012" t="s">
        <v>1176</v>
      </c>
      <c r="T190" s="1013" t="s">
        <v>41</v>
      </c>
      <c r="U190" s="1013" t="s">
        <v>835</v>
      </c>
      <c r="V190" s="1014" t="s">
        <v>1382</v>
      </c>
      <c r="W190" s="1018"/>
      <c r="X190" s="1023"/>
      <c r="Y190" s="1013"/>
      <c r="Z190" s="1013"/>
      <c r="AA190" s="1013"/>
      <c r="AB190" s="1022"/>
      <c r="AD190" s="596"/>
    </row>
    <row r="191" spans="2:30" outlineLevel="1">
      <c r="B191" s="9" t="s">
        <v>7092</v>
      </c>
      <c r="C191" s="9" t="s">
        <v>7103</v>
      </c>
      <c r="D191" s="9" t="s">
        <v>7703</v>
      </c>
      <c r="E191" s="9" t="s">
        <v>7733</v>
      </c>
      <c r="F191" s="9" t="s">
        <v>7703</v>
      </c>
      <c r="G191" s="9" t="s">
        <v>7724</v>
      </c>
      <c r="H191" s="9" t="s">
        <v>7725</v>
      </c>
      <c r="K191" s="9" t="s">
        <v>7093</v>
      </c>
      <c r="L191" s="9" t="s">
        <v>7103</v>
      </c>
      <c r="M191" s="9" t="s">
        <v>7703</v>
      </c>
      <c r="N191" s="9" t="s">
        <v>7733</v>
      </c>
      <c r="O191" s="9" t="s">
        <v>7703</v>
      </c>
      <c r="P191" s="9" t="s">
        <v>7724</v>
      </c>
      <c r="Q191" s="9" t="s">
        <v>7725</v>
      </c>
      <c r="R191" s="260"/>
      <c r="S191" s="1012" t="s">
        <v>1176</v>
      </c>
      <c r="T191" s="1013" t="s">
        <v>7314</v>
      </c>
      <c r="U191" s="1013" t="s">
        <v>7547</v>
      </c>
      <c r="V191" s="1014" t="s">
        <v>1821</v>
      </c>
      <c r="W191" s="1018"/>
      <c r="X191" s="1023"/>
      <c r="Y191" s="1013"/>
      <c r="Z191" s="1013"/>
      <c r="AA191" s="1013"/>
      <c r="AB191" s="1022"/>
      <c r="AD191" s="596"/>
    </row>
    <row r="192" spans="2:30" outlineLevel="1">
      <c r="B192" s="9" t="s">
        <v>7092</v>
      </c>
      <c r="C192" s="9" t="s">
        <v>7103</v>
      </c>
      <c r="D192" s="9" t="s">
        <v>7703</v>
      </c>
      <c r="E192" s="9" t="s">
        <v>7733</v>
      </c>
      <c r="F192" s="9" t="s">
        <v>7703</v>
      </c>
      <c r="G192" s="9" t="s">
        <v>7724</v>
      </c>
      <c r="H192" s="9" t="s">
        <v>7720</v>
      </c>
      <c r="K192" s="9" t="s">
        <v>7093</v>
      </c>
      <c r="L192" s="9" t="s">
        <v>7103</v>
      </c>
      <c r="M192" s="9" t="s">
        <v>7703</v>
      </c>
      <c r="N192" s="9" t="s">
        <v>7733</v>
      </c>
      <c r="O192" s="9" t="s">
        <v>7703</v>
      </c>
      <c r="P192" s="9" t="s">
        <v>7724</v>
      </c>
      <c r="Q192" s="9" t="s">
        <v>7720</v>
      </c>
      <c r="R192" s="260"/>
      <c r="S192" s="1012" t="s">
        <v>1191</v>
      </c>
      <c r="T192" s="1013" t="s">
        <v>7316</v>
      </c>
      <c r="U192" s="1013" t="s">
        <v>7552</v>
      </c>
      <c r="V192" s="1014" t="s">
        <v>1821</v>
      </c>
      <c r="W192" s="1018"/>
      <c r="X192" s="1023"/>
      <c r="Y192" s="1013"/>
      <c r="Z192" s="1013"/>
      <c r="AA192" s="1013"/>
      <c r="AB192" s="1022"/>
      <c r="AD192" s="596"/>
    </row>
    <row r="193" spans="2:30" outlineLevel="1">
      <c r="B193" s="9" t="s">
        <v>7092</v>
      </c>
      <c r="C193" s="9" t="s">
        <v>7103</v>
      </c>
      <c r="D193" s="9" t="s">
        <v>7703</v>
      </c>
      <c r="E193" s="9" t="s">
        <v>7733</v>
      </c>
      <c r="F193" s="9" t="s">
        <v>7703</v>
      </c>
      <c r="G193" s="9" t="s">
        <v>7724</v>
      </c>
      <c r="H193" s="9" t="s">
        <v>7720</v>
      </c>
      <c r="I193" s="9" t="s">
        <v>1452</v>
      </c>
      <c r="K193" s="9" t="s">
        <v>7093</v>
      </c>
      <c r="L193" s="9" t="s">
        <v>7103</v>
      </c>
      <c r="M193" s="9" t="s">
        <v>7703</v>
      </c>
      <c r="N193" s="9" t="s">
        <v>7733</v>
      </c>
      <c r="O193" s="9" t="s">
        <v>7703</v>
      </c>
      <c r="P193" s="9" t="s">
        <v>7724</v>
      </c>
      <c r="Q193" s="9" t="s">
        <v>7720</v>
      </c>
      <c r="R193" s="260" t="s">
        <v>1452</v>
      </c>
      <c r="S193" s="1012" t="s">
        <v>1176</v>
      </c>
      <c r="T193" s="1013" t="s">
        <v>7317</v>
      </c>
      <c r="U193" s="1013" t="s">
        <v>7553</v>
      </c>
      <c r="V193" s="1014" t="s">
        <v>1454</v>
      </c>
      <c r="W193" s="1018"/>
      <c r="X193" s="1023"/>
      <c r="Y193" s="1013"/>
      <c r="Z193" s="1013"/>
      <c r="AA193" s="1013"/>
      <c r="AB193" s="1022"/>
      <c r="AD193" s="596"/>
    </row>
    <row r="194" spans="2:30" outlineLevel="1">
      <c r="B194" s="9" t="s">
        <v>7092</v>
      </c>
      <c r="C194" s="9" t="s">
        <v>7103</v>
      </c>
      <c r="D194" s="9" t="s">
        <v>7703</v>
      </c>
      <c r="E194" s="9" t="s">
        <v>7733</v>
      </c>
      <c r="F194" s="9" t="s">
        <v>7703</v>
      </c>
      <c r="G194" s="9" t="s">
        <v>7727</v>
      </c>
      <c r="K194" s="9" t="s">
        <v>7093</v>
      </c>
      <c r="L194" s="9" t="s">
        <v>7103</v>
      </c>
      <c r="M194" s="9" t="s">
        <v>7703</v>
      </c>
      <c r="N194" s="9" t="s">
        <v>7733</v>
      </c>
      <c r="O194" s="9" t="s">
        <v>7703</v>
      </c>
      <c r="P194" s="9" t="s">
        <v>7727</v>
      </c>
      <c r="R194" s="260"/>
      <c r="S194" s="1012" t="s">
        <v>1191</v>
      </c>
      <c r="T194" s="1013" t="s">
        <v>7319</v>
      </c>
      <c r="U194" s="1013" t="s">
        <v>7566</v>
      </c>
      <c r="V194" s="1014" t="s">
        <v>1382</v>
      </c>
      <c r="W194" s="1018"/>
      <c r="X194" s="1023"/>
      <c r="Y194" s="1013"/>
      <c r="Z194" s="1013"/>
      <c r="AA194" s="1013"/>
      <c r="AB194" s="1022"/>
      <c r="AD194" s="596"/>
    </row>
    <row r="195" spans="2:30" outlineLevel="1">
      <c r="B195" s="9" t="s">
        <v>7092</v>
      </c>
      <c r="C195" s="9" t="s">
        <v>7103</v>
      </c>
      <c r="D195" s="9" t="s">
        <v>7703</v>
      </c>
      <c r="E195" s="9" t="s">
        <v>7733</v>
      </c>
      <c r="F195" s="9" t="s">
        <v>7703</v>
      </c>
      <c r="G195" s="9" t="s">
        <v>7727</v>
      </c>
      <c r="H195" s="9" t="s">
        <v>7708</v>
      </c>
      <c r="K195" s="9" t="s">
        <v>7093</v>
      </c>
      <c r="L195" s="9" t="s">
        <v>7103</v>
      </c>
      <c r="M195" s="9" t="s">
        <v>7703</v>
      </c>
      <c r="N195" s="9" t="s">
        <v>7733</v>
      </c>
      <c r="O195" s="9" t="s">
        <v>7703</v>
      </c>
      <c r="P195" s="9" t="s">
        <v>7727</v>
      </c>
      <c r="Q195" s="9" t="s">
        <v>7708</v>
      </c>
      <c r="R195" s="260"/>
      <c r="S195" s="1012" t="s">
        <v>1191</v>
      </c>
      <c r="T195" s="1013" t="s">
        <v>7320</v>
      </c>
      <c r="U195" s="1013" t="s">
        <v>7567</v>
      </c>
      <c r="V195" s="1014" t="s">
        <v>1821</v>
      </c>
      <c r="W195" s="1018"/>
      <c r="X195" s="1023"/>
      <c r="Y195" s="1013"/>
      <c r="Z195" s="1013"/>
      <c r="AA195" s="1013"/>
      <c r="AB195" s="1022"/>
      <c r="AD195" s="596"/>
    </row>
    <row r="196" spans="2:30" outlineLevel="1">
      <c r="B196" s="9" t="s">
        <v>7092</v>
      </c>
      <c r="C196" s="9" t="s">
        <v>7103</v>
      </c>
      <c r="D196" s="9" t="s">
        <v>7703</v>
      </c>
      <c r="E196" s="9" t="s">
        <v>7733</v>
      </c>
      <c r="F196" s="9" t="s">
        <v>7703</v>
      </c>
      <c r="G196" s="9" t="s">
        <v>7727</v>
      </c>
      <c r="H196" s="9" t="s">
        <v>7728</v>
      </c>
      <c r="K196" s="9" t="s">
        <v>7093</v>
      </c>
      <c r="L196" s="9" t="s">
        <v>7103</v>
      </c>
      <c r="M196" s="9" t="s">
        <v>7703</v>
      </c>
      <c r="N196" s="9" t="s">
        <v>7733</v>
      </c>
      <c r="O196" s="9" t="s">
        <v>7703</v>
      </c>
      <c r="P196" s="9" t="s">
        <v>7727</v>
      </c>
      <c r="Q196" s="9" t="s">
        <v>7728</v>
      </c>
      <c r="R196" s="260"/>
      <c r="S196" s="1012" t="s">
        <v>1191</v>
      </c>
      <c r="T196" s="1013" t="s">
        <v>7321</v>
      </c>
      <c r="U196" s="1013" t="s">
        <v>7568</v>
      </c>
      <c r="V196" s="1014" t="s">
        <v>1821</v>
      </c>
      <c r="W196" s="1018"/>
      <c r="X196" s="1023"/>
      <c r="Y196" s="1013"/>
      <c r="Z196" s="1013"/>
      <c r="AA196" s="1013"/>
      <c r="AB196" s="1022"/>
      <c r="AD196" s="596"/>
    </row>
    <row r="197" spans="2:30" outlineLevel="1">
      <c r="B197" s="9" t="s">
        <v>7092</v>
      </c>
      <c r="C197" s="9" t="s">
        <v>7103</v>
      </c>
      <c r="D197" s="9" t="s">
        <v>7703</v>
      </c>
      <c r="E197" s="9" t="s">
        <v>7733</v>
      </c>
      <c r="F197" s="9" t="s">
        <v>7703</v>
      </c>
      <c r="G197" s="9" t="s">
        <v>7727</v>
      </c>
      <c r="H197" s="9" t="s">
        <v>7729</v>
      </c>
      <c r="K197" s="9" t="s">
        <v>7093</v>
      </c>
      <c r="L197" s="9" t="s">
        <v>7103</v>
      </c>
      <c r="M197" s="9" t="s">
        <v>7703</v>
      </c>
      <c r="N197" s="9" t="s">
        <v>7733</v>
      </c>
      <c r="O197" s="9" t="s">
        <v>7703</v>
      </c>
      <c r="P197" s="9" t="s">
        <v>7727</v>
      </c>
      <c r="Q197" s="9" t="s">
        <v>7729</v>
      </c>
      <c r="R197" s="260"/>
      <c r="S197" s="1012" t="s">
        <v>1191</v>
      </c>
      <c r="T197" s="1013" t="s">
        <v>7322</v>
      </c>
      <c r="U197" s="1013" t="s">
        <v>7569</v>
      </c>
      <c r="V197" s="1014" t="s">
        <v>1821</v>
      </c>
      <c r="W197" s="1018"/>
      <c r="X197" s="1023"/>
      <c r="Y197" s="1013"/>
      <c r="Z197" s="1013"/>
      <c r="AA197" s="1013"/>
      <c r="AB197" s="1022"/>
      <c r="AD197" s="596"/>
    </row>
    <row r="198" spans="2:30">
      <c r="B198" s="9" t="s">
        <v>7092</v>
      </c>
      <c r="C198" s="9" t="s">
        <v>7112</v>
      </c>
      <c r="K198" s="9" t="s">
        <v>7093</v>
      </c>
      <c r="L198" s="9" t="s">
        <v>7112</v>
      </c>
      <c r="R198" s="260"/>
      <c r="S198" s="1012" t="s">
        <v>1176</v>
      </c>
      <c r="T198" s="1013" t="s">
        <v>1238</v>
      </c>
      <c r="U198" s="1013" t="s">
        <v>4375</v>
      </c>
      <c r="V198" s="1014" t="s">
        <v>1382</v>
      </c>
      <c r="W198" s="1018" t="s">
        <v>1176</v>
      </c>
      <c r="X198" s="1130" t="s">
        <v>7903</v>
      </c>
      <c r="Y198" s="1013" t="s">
        <v>1176</v>
      </c>
      <c r="Z198" s="1013" t="s">
        <v>41</v>
      </c>
      <c r="AA198" s="1013" t="s">
        <v>1382</v>
      </c>
      <c r="AB198" s="1022"/>
      <c r="AD198" s="596"/>
    </row>
    <row r="199" spans="2:30" outlineLevel="1">
      <c r="B199" s="9" t="s">
        <v>7092</v>
      </c>
      <c r="C199" s="9" t="s">
        <v>7112</v>
      </c>
      <c r="D199" s="9" t="s">
        <v>7703</v>
      </c>
      <c r="K199" s="9" t="s">
        <v>7093</v>
      </c>
      <c r="L199" s="9" t="s">
        <v>7112</v>
      </c>
      <c r="M199" s="9" t="s">
        <v>7703</v>
      </c>
      <c r="R199" s="260"/>
      <c r="S199" s="1012" t="s">
        <v>1176</v>
      </c>
      <c r="T199" s="1013" t="s">
        <v>41</v>
      </c>
      <c r="U199" s="1013" t="s">
        <v>835</v>
      </c>
      <c r="V199" s="1014" t="s">
        <v>1382</v>
      </c>
      <c r="W199" s="1018" t="s">
        <v>1176</v>
      </c>
      <c r="X199" s="1023" t="s">
        <v>41</v>
      </c>
      <c r="Y199" s="1013" t="s">
        <v>1176</v>
      </c>
      <c r="Z199" s="1013" t="s">
        <v>41</v>
      </c>
      <c r="AA199" s="1013" t="s">
        <v>1382</v>
      </c>
      <c r="AB199" s="1022"/>
      <c r="AD199" s="596"/>
    </row>
    <row r="200" spans="2:30" ht="36" outlineLevel="1">
      <c r="B200" s="9" t="s">
        <v>7092</v>
      </c>
      <c r="C200" s="9" t="s">
        <v>7112</v>
      </c>
      <c r="D200" s="9" t="s">
        <v>7703</v>
      </c>
      <c r="E200" s="9" t="s">
        <v>7704</v>
      </c>
      <c r="K200" s="9" t="s">
        <v>7093</v>
      </c>
      <c r="L200" s="9" t="s">
        <v>7112</v>
      </c>
      <c r="M200" s="9" t="s">
        <v>7703</v>
      </c>
      <c r="N200" s="9" t="s">
        <v>7704</v>
      </c>
      <c r="R200" s="260"/>
      <c r="S200" s="1012" t="s">
        <v>1191</v>
      </c>
      <c r="T200" s="1013" t="s">
        <v>1916</v>
      </c>
      <c r="U200" s="1013" t="s">
        <v>7632</v>
      </c>
      <c r="V200" s="1014" t="s">
        <v>1821</v>
      </c>
      <c r="W200" s="1018"/>
      <c r="X200" s="1023" t="s">
        <v>5403</v>
      </c>
      <c r="Y200" s="1013" t="s">
        <v>1191</v>
      </c>
      <c r="Z200" s="1059" t="s">
        <v>2817</v>
      </c>
      <c r="AA200" s="1013" t="s">
        <v>1156</v>
      </c>
      <c r="AB200" s="651" t="s">
        <v>7950</v>
      </c>
      <c r="AD200" s="596"/>
    </row>
    <row r="201" spans="2:30" outlineLevel="1">
      <c r="B201" s="9" t="s">
        <v>7092</v>
      </c>
      <c r="C201" s="9" t="s">
        <v>7112</v>
      </c>
      <c r="D201" s="9" t="s">
        <v>7703</v>
      </c>
      <c r="E201" s="9" t="s">
        <v>7704</v>
      </c>
      <c r="F201" s="9" t="s">
        <v>1452</v>
      </c>
      <c r="K201" s="9" t="s">
        <v>7093</v>
      </c>
      <c r="L201" s="9" t="s">
        <v>7112</v>
      </c>
      <c r="M201" s="9" t="s">
        <v>7703</v>
      </c>
      <c r="N201" s="9" t="s">
        <v>7704</v>
      </c>
      <c r="O201" s="9" t="s">
        <v>1452</v>
      </c>
      <c r="R201" s="260"/>
      <c r="S201" s="1012" t="s">
        <v>1176</v>
      </c>
      <c r="T201" s="1013" t="s">
        <v>1917</v>
      </c>
      <c r="U201" s="1013" t="s">
        <v>7633</v>
      </c>
      <c r="V201" s="1014" t="s">
        <v>1454</v>
      </c>
      <c r="W201" s="1018"/>
      <c r="X201" s="1023" t="s">
        <v>7900</v>
      </c>
      <c r="Y201" s="1013" t="s">
        <v>1176</v>
      </c>
      <c r="Z201" s="1013" t="s">
        <v>41</v>
      </c>
      <c r="AA201" s="1062" t="s">
        <v>1918</v>
      </c>
      <c r="AB201" s="1022"/>
      <c r="AD201" s="596"/>
    </row>
    <row r="202" spans="2:30" outlineLevel="1">
      <c r="B202" s="9" t="s">
        <v>7092</v>
      </c>
      <c r="C202" s="9" t="s">
        <v>7112</v>
      </c>
      <c r="D202" s="9" t="s">
        <v>7703</v>
      </c>
      <c r="E202" s="9" t="s">
        <v>7705</v>
      </c>
      <c r="K202" s="9" t="s">
        <v>7093</v>
      </c>
      <c r="L202" s="9" t="s">
        <v>7112</v>
      </c>
      <c r="M202" s="9" t="s">
        <v>7703</v>
      </c>
      <c r="N202" s="9" t="s">
        <v>7705</v>
      </c>
      <c r="R202" s="260"/>
      <c r="S202" s="1012" t="s">
        <v>1195</v>
      </c>
      <c r="T202" s="1013" t="s">
        <v>41</v>
      </c>
      <c r="U202" s="1013" t="s">
        <v>835</v>
      </c>
      <c r="V202" s="1014" t="s">
        <v>1382</v>
      </c>
      <c r="W202" s="1018"/>
      <c r="X202" s="1023" t="s">
        <v>41</v>
      </c>
      <c r="Y202" s="1013" t="s">
        <v>1176</v>
      </c>
      <c r="Z202" s="1013" t="s">
        <v>41</v>
      </c>
      <c r="AA202" s="1013" t="s">
        <v>1382</v>
      </c>
      <c r="AB202" s="1022"/>
      <c r="AD202" s="596"/>
    </row>
    <row r="203" spans="2:30" ht="48" outlineLevel="1">
      <c r="B203" s="9" t="s">
        <v>7092</v>
      </c>
      <c r="C203" s="9" t="s">
        <v>7112</v>
      </c>
      <c r="D203" s="9" t="s">
        <v>7703</v>
      </c>
      <c r="E203" s="9" t="s">
        <v>7705</v>
      </c>
      <c r="F203" s="9" t="s">
        <v>6858</v>
      </c>
      <c r="K203" s="9" t="s">
        <v>7093</v>
      </c>
      <c r="L203" s="9" t="s">
        <v>7112</v>
      </c>
      <c r="M203" s="9" t="s">
        <v>7703</v>
      </c>
      <c r="N203" s="9" t="s">
        <v>7705</v>
      </c>
      <c r="O203" s="9" t="s">
        <v>6858</v>
      </c>
      <c r="R203" s="260"/>
      <c r="S203" s="1012" t="s">
        <v>1176</v>
      </c>
      <c r="T203" s="1013" t="s">
        <v>1883</v>
      </c>
      <c r="U203" s="1013" t="s">
        <v>7626</v>
      </c>
      <c r="V203" s="1014" t="s">
        <v>1821</v>
      </c>
      <c r="W203" s="1018"/>
      <c r="X203" s="1023" t="s">
        <v>3570</v>
      </c>
      <c r="Y203" s="1013" t="s">
        <v>1176</v>
      </c>
      <c r="Z203" s="1057" t="s">
        <v>2814</v>
      </c>
      <c r="AA203" s="1013" t="s">
        <v>105</v>
      </c>
      <c r="AB203" s="1022" t="s">
        <v>7979</v>
      </c>
      <c r="AD203" s="596"/>
    </row>
    <row r="204" spans="2:30" ht="24" outlineLevel="1">
      <c r="B204" s="9" t="s">
        <v>7092</v>
      </c>
      <c r="C204" s="9" t="s">
        <v>7112</v>
      </c>
      <c r="D204" s="9" t="s">
        <v>7703</v>
      </c>
      <c r="E204" s="9" t="s">
        <v>7705</v>
      </c>
      <c r="F204" s="9" t="s">
        <v>6858</v>
      </c>
      <c r="G204" s="9" t="s">
        <v>1452</v>
      </c>
      <c r="K204" s="9" t="s">
        <v>7093</v>
      </c>
      <c r="L204" s="9" t="s">
        <v>7112</v>
      </c>
      <c r="M204" s="9" t="s">
        <v>7703</v>
      </c>
      <c r="N204" s="9" t="s">
        <v>7705</v>
      </c>
      <c r="O204" s="9" t="s">
        <v>6858</v>
      </c>
      <c r="P204" s="9" t="s">
        <v>1452</v>
      </c>
      <c r="R204" s="260"/>
      <c r="S204" s="1012" t="s">
        <v>1191</v>
      </c>
      <c r="T204" s="1013" t="s">
        <v>1885</v>
      </c>
      <c r="U204" s="1013" t="s">
        <v>7627</v>
      </c>
      <c r="V204" s="1014" t="s">
        <v>1454</v>
      </c>
      <c r="W204" s="1018"/>
      <c r="X204" s="1023" t="s">
        <v>5350</v>
      </c>
      <c r="Y204" s="1013" t="s">
        <v>1176</v>
      </c>
      <c r="Z204" s="1057" t="s">
        <v>2815</v>
      </c>
      <c r="AA204" s="1030" t="s">
        <v>5752</v>
      </c>
      <c r="AB204" s="1022"/>
      <c r="AD204" s="596"/>
    </row>
    <row r="205" spans="2:30" outlineLevel="1">
      <c r="B205" s="9" t="s">
        <v>7092</v>
      </c>
      <c r="C205" s="9" t="s">
        <v>7112</v>
      </c>
      <c r="D205" s="9" t="s">
        <v>7703</v>
      </c>
      <c r="E205" s="9" t="s">
        <v>7705</v>
      </c>
      <c r="K205" s="9" t="s">
        <v>7093</v>
      </c>
      <c r="L205" s="9" t="s">
        <v>7112</v>
      </c>
      <c r="M205" s="9" t="s">
        <v>7703</v>
      </c>
      <c r="N205" s="9" t="s">
        <v>7705</v>
      </c>
      <c r="R205" s="260"/>
      <c r="S205" s="1012" t="s">
        <v>1195</v>
      </c>
      <c r="T205" s="1013" t="s">
        <v>41</v>
      </c>
      <c r="U205" s="1013" t="s">
        <v>835</v>
      </c>
      <c r="V205" s="1014" t="s">
        <v>1382</v>
      </c>
      <c r="W205" s="1018"/>
      <c r="X205" s="1023"/>
      <c r="Y205" s="1013"/>
      <c r="Z205" s="1013"/>
      <c r="AA205" s="1013"/>
      <c r="AB205" s="1022"/>
      <c r="AD205" s="596"/>
    </row>
    <row r="206" spans="2:30" outlineLevel="1">
      <c r="B206" s="9" t="s">
        <v>7092</v>
      </c>
      <c r="C206" s="9" t="s">
        <v>7112</v>
      </c>
      <c r="D206" s="9" t="s">
        <v>7703</v>
      </c>
      <c r="E206" s="9" t="s">
        <v>7705</v>
      </c>
      <c r="F206" s="9" t="s">
        <v>6858</v>
      </c>
      <c r="K206" s="9" t="s">
        <v>7093</v>
      </c>
      <c r="L206" s="9" t="s">
        <v>7112</v>
      </c>
      <c r="M206" s="9" t="s">
        <v>7703</v>
      </c>
      <c r="N206" s="9" t="s">
        <v>7705</v>
      </c>
      <c r="O206" s="9" t="s">
        <v>6858</v>
      </c>
      <c r="R206" s="260"/>
      <c r="S206" s="1012" t="s">
        <v>1176</v>
      </c>
      <c r="T206" s="1013" t="s">
        <v>7448</v>
      </c>
      <c r="U206" s="1013" t="s">
        <v>7836</v>
      </c>
      <c r="V206" s="1014" t="s">
        <v>1821</v>
      </c>
      <c r="W206" s="1018"/>
      <c r="X206" s="1023"/>
      <c r="Y206" s="1013"/>
      <c r="Z206" s="1013"/>
      <c r="AA206" s="1013"/>
      <c r="AB206" s="1022"/>
      <c r="AD206" s="596"/>
    </row>
    <row r="207" spans="2:30" outlineLevel="1">
      <c r="B207" s="9" t="s">
        <v>7092</v>
      </c>
      <c r="C207" s="9" t="s">
        <v>7112</v>
      </c>
      <c r="D207" s="9" t="s">
        <v>7703</v>
      </c>
      <c r="E207" s="9" t="s">
        <v>7705</v>
      </c>
      <c r="F207" s="9" t="s">
        <v>6858</v>
      </c>
      <c r="G207" s="9" t="s">
        <v>1452</v>
      </c>
      <c r="K207" s="9" t="s">
        <v>7093</v>
      </c>
      <c r="L207" s="9" t="s">
        <v>7112</v>
      </c>
      <c r="M207" s="9" t="s">
        <v>7703</v>
      </c>
      <c r="N207" s="9" t="s">
        <v>7705</v>
      </c>
      <c r="O207" s="9" t="s">
        <v>6858</v>
      </c>
      <c r="P207" s="9" t="s">
        <v>1452</v>
      </c>
      <c r="R207" s="260"/>
      <c r="S207" s="1012" t="s">
        <v>1191</v>
      </c>
      <c r="T207" s="1013" t="s">
        <v>7449</v>
      </c>
      <c r="U207" s="1013" t="s">
        <v>7837</v>
      </c>
      <c r="V207" s="1014" t="s">
        <v>1454</v>
      </c>
      <c r="W207" s="1018"/>
      <c r="X207" s="1023"/>
      <c r="Y207" s="1013"/>
      <c r="Z207" s="1013"/>
      <c r="AA207" s="1013"/>
      <c r="AB207" s="1022"/>
      <c r="AD207" s="596"/>
    </row>
    <row r="208" spans="2:30" outlineLevel="1">
      <c r="B208" s="9" t="s">
        <v>7092</v>
      </c>
      <c r="C208" s="9" t="s">
        <v>7112</v>
      </c>
      <c r="D208" s="9" t="s">
        <v>7703</v>
      </c>
      <c r="E208" s="9" t="s">
        <v>7705</v>
      </c>
      <c r="K208" s="9" t="s">
        <v>7093</v>
      </c>
      <c r="L208" s="9" t="s">
        <v>7112</v>
      </c>
      <c r="M208" s="9" t="s">
        <v>7703</v>
      </c>
      <c r="N208" s="9" t="s">
        <v>7705</v>
      </c>
      <c r="R208" s="260"/>
      <c r="S208" s="1012" t="s">
        <v>1195</v>
      </c>
      <c r="T208" s="1013" t="s">
        <v>41</v>
      </c>
      <c r="U208" s="1013" t="s">
        <v>835</v>
      </c>
      <c r="V208" s="1014" t="s">
        <v>1382</v>
      </c>
      <c r="W208" s="1018"/>
      <c r="X208" s="1023"/>
      <c r="Y208" s="1013"/>
      <c r="Z208" s="1013"/>
      <c r="AA208" s="1013"/>
      <c r="AB208" s="1022"/>
      <c r="AD208" s="596"/>
    </row>
    <row r="209" spans="2:30" outlineLevel="1">
      <c r="B209" s="9" t="s">
        <v>7092</v>
      </c>
      <c r="C209" s="9" t="s">
        <v>7112</v>
      </c>
      <c r="D209" s="9" t="s">
        <v>7703</v>
      </c>
      <c r="E209" s="9" t="s">
        <v>7705</v>
      </c>
      <c r="F209" s="9" t="s">
        <v>6858</v>
      </c>
      <c r="K209" s="9" t="s">
        <v>7093</v>
      </c>
      <c r="L209" s="9" t="s">
        <v>7112</v>
      </c>
      <c r="M209" s="9" t="s">
        <v>7703</v>
      </c>
      <c r="N209" s="9" t="s">
        <v>7705</v>
      </c>
      <c r="O209" s="9" t="s">
        <v>6858</v>
      </c>
      <c r="R209" s="260"/>
      <c r="S209" s="1012" t="s">
        <v>1176</v>
      </c>
      <c r="T209" s="1013" t="s">
        <v>7450</v>
      </c>
      <c r="U209" s="1013" t="s">
        <v>7838</v>
      </c>
      <c r="V209" s="1014" t="s">
        <v>1821</v>
      </c>
      <c r="W209" s="1018"/>
      <c r="X209" s="1023"/>
      <c r="Y209" s="1013"/>
      <c r="Z209" s="1013"/>
      <c r="AA209" s="1013"/>
      <c r="AB209" s="1022"/>
      <c r="AD209" s="596"/>
    </row>
    <row r="210" spans="2:30" outlineLevel="1">
      <c r="B210" s="9" t="s">
        <v>7092</v>
      </c>
      <c r="C210" s="9" t="s">
        <v>7112</v>
      </c>
      <c r="D210" s="9" t="s">
        <v>7703</v>
      </c>
      <c r="E210" s="9" t="s">
        <v>7705</v>
      </c>
      <c r="F210" s="9" t="s">
        <v>6858</v>
      </c>
      <c r="G210" s="9" t="s">
        <v>1452</v>
      </c>
      <c r="K210" s="9" t="s">
        <v>7093</v>
      </c>
      <c r="L210" s="9" t="s">
        <v>7112</v>
      </c>
      <c r="M210" s="9" t="s">
        <v>7703</v>
      </c>
      <c r="N210" s="9" t="s">
        <v>7705</v>
      </c>
      <c r="O210" s="9" t="s">
        <v>6858</v>
      </c>
      <c r="P210" s="9" t="s">
        <v>1452</v>
      </c>
      <c r="R210" s="260"/>
      <c r="S210" s="1012" t="s">
        <v>1191</v>
      </c>
      <c r="T210" s="1013" t="s">
        <v>7451</v>
      </c>
      <c r="U210" s="1013" t="s">
        <v>7839</v>
      </c>
      <c r="V210" s="1014" t="s">
        <v>1821</v>
      </c>
      <c r="W210" s="1018"/>
      <c r="X210" s="1023"/>
      <c r="Y210" s="1013"/>
      <c r="Z210" s="1013"/>
      <c r="AA210" s="1013"/>
      <c r="AB210" s="1022"/>
      <c r="AD210" s="596"/>
    </row>
    <row r="211" spans="2:30" outlineLevel="1">
      <c r="B211" s="9" t="s">
        <v>7092</v>
      </c>
      <c r="C211" s="9" t="s">
        <v>7112</v>
      </c>
      <c r="D211" s="9" t="s">
        <v>7703</v>
      </c>
      <c r="E211" s="9" t="s">
        <v>7707</v>
      </c>
      <c r="K211" s="9" t="s">
        <v>7093</v>
      </c>
      <c r="L211" s="9" t="s">
        <v>7112</v>
      </c>
      <c r="M211" s="9" t="s">
        <v>7703</v>
      </c>
      <c r="N211" s="9" t="s">
        <v>7707</v>
      </c>
      <c r="R211" s="260"/>
      <c r="S211" s="1012" t="s">
        <v>1191</v>
      </c>
      <c r="T211" s="1013" t="s">
        <v>41</v>
      </c>
      <c r="U211" s="1013" t="s">
        <v>835</v>
      </c>
      <c r="V211" s="1014" t="s">
        <v>1382</v>
      </c>
      <c r="W211" s="1018"/>
      <c r="X211" s="1023" t="s">
        <v>41</v>
      </c>
      <c r="Y211" s="1013" t="s">
        <v>1176</v>
      </c>
      <c r="Z211" s="1013" t="s">
        <v>41</v>
      </c>
      <c r="AA211" s="1013" t="s">
        <v>1382</v>
      </c>
      <c r="AB211" s="1022"/>
      <c r="AD211" s="596"/>
    </row>
    <row r="212" spans="2:30" outlineLevel="1">
      <c r="B212" s="9" t="s">
        <v>7092</v>
      </c>
      <c r="C212" s="9" t="s">
        <v>7112</v>
      </c>
      <c r="D212" s="9" t="s">
        <v>7703</v>
      </c>
      <c r="E212" s="9" t="s">
        <v>7707</v>
      </c>
      <c r="F212" s="9" t="s">
        <v>7708</v>
      </c>
      <c r="K212" s="9" t="s">
        <v>7093</v>
      </c>
      <c r="L212" s="9" t="s">
        <v>7112</v>
      </c>
      <c r="M212" s="9" t="s">
        <v>7703</v>
      </c>
      <c r="N212" s="9" t="s">
        <v>7707</v>
      </c>
      <c r="O212" s="9" t="s">
        <v>7708</v>
      </c>
      <c r="R212" s="260"/>
      <c r="S212" s="1012" t="s">
        <v>1176</v>
      </c>
      <c r="T212" s="1013" t="s">
        <v>1890</v>
      </c>
      <c r="U212" s="1013" t="s">
        <v>7625</v>
      </c>
      <c r="V212" s="1014" t="s">
        <v>1821</v>
      </c>
      <c r="W212" s="1018"/>
      <c r="X212" s="1023" t="s">
        <v>3723</v>
      </c>
      <c r="Y212" s="1013" t="s">
        <v>1176</v>
      </c>
      <c r="Z212" s="1057" t="s">
        <v>2818</v>
      </c>
      <c r="AA212" s="1013" t="s">
        <v>105</v>
      </c>
      <c r="AB212" s="1022"/>
      <c r="AD212" s="596"/>
    </row>
    <row r="213" spans="2:30" outlineLevel="1">
      <c r="B213" s="9" t="s">
        <v>7092</v>
      </c>
      <c r="C213" s="9" t="s">
        <v>7112</v>
      </c>
      <c r="D213" s="9" t="s">
        <v>7703</v>
      </c>
      <c r="E213" s="9" t="s">
        <v>7709</v>
      </c>
      <c r="K213" s="9" t="s">
        <v>7093</v>
      </c>
      <c r="L213" s="9" t="s">
        <v>7112</v>
      </c>
      <c r="M213" s="9" t="s">
        <v>7703</v>
      </c>
      <c r="N213" s="9" t="s">
        <v>7709</v>
      </c>
      <c r="R213" s="260"/>
      <c r="S213" s="1012" t="s">
        <v>1176</v>
      </c>
      <c r="T213" s="1013" t="s">
        <v>1247</v>
      </c>
      <c r="U213" s="1013" t="s">
        <v>7621</v>
      </c>
      <c r="V213" s="1014" t="s">
        <v>1382</v>
      </c>
      <c r="W213" s="1018" t="s">
        <v>1176</v>
      </c>
      <c r="X213" s="1023" t="s">
        <v>41</v>
      </c>
      <c r="Y213" s="1013" t="s">
        <v>1176</v>
      </c>
      <c r="Z213" s="1013" t="s">
        <v>41</v>
      </c>
      <c r="AA213" s="1013" t="s">
        <v>1382</v>
      </c>
      <c r="AB213" s="1022"/>
      <c r="AD213" s="596"/>
    </row>
    <row r="214" spans="2:30" outlineLevel="1">
      <c r="B214" s="9" t="s">
        <v>7092</v>
      </c>
      <c r="C214" s="9" t="s">
        <v>7112</v>
      </c>
      <c r="D214" s="9" t="s">
        <v>7703</v>
      </c>
      <c r="E214" s="9" t="s">
        <v>7709</v>
      </c>
      <c r="F214" s="9" t="s">
        <v>7710</v>
      </c>
      <c r="K214" s="9" t="s">
        <v>7093</v>
      </c>
      <c r="L214" s="9" t="s">
        <v>7112</v>
      </c>
      <c r="M214" s="9" t="s">
        <v>7703</v>
      </c>
      <c r="N214" s="9" t="s">
        <v>7709</v>
      </c>
      <c r="O214" s="9" t="s">
        <v>7710</v>
      </c>
      <c r="R214" s="260"/>
      <c r="S214" s="1012" t="s">
        <v>1191</v>
      </c>
      <c r="T214" s="1013" t="s">
        <v>1910</v>
      </c>
      <c r="U214" s="1013" t="s">
        <v>7634</v>
      </c>
      <c r="V214" s="1014" t="s">
        <v>1821</v>
      </c>
      <c r="W214" s="1018"/>
      <c r="X214" s="1023" t="s">
        <v>3724</v>
      </c>
      <c r="Y214" s="1013" t="s">
        <v>1176</v>
      </c>
      <c r="Z214" s="1057" t="s">
        <v>2819</v>
      </c>
      <c r="AA214" s="1013" t="s">
        <v>105</v>
      </c>
      <c r="AB214" s="1022"/>
      <c r="AD214" s="596"/>
    </row>
    <row r="215" spans="2:30" outlineLevel="1">
      <c r="B215" s="9" t="s">
        <v>7092</v>
      </c>
      <c r="C215" s="9" t="s">
        <v>7112</v>
      </c>
      <c r="D215" s="9" t="s">
        <v>7703</v>
      </c>
      <c r="E215" s="9" t="s">
        <v>7709</v>
      </c>
      <c r="F215" s="9" t="s">
        <v>7711</v>
      </c>
      <c r="K215" s="9" t="s">
        <v>7093</v>
      </c>
      <c r="L215" s="9" t="s">
        <v>7112</v>
      </c>
      <c r="M215" s="9" t="s">
        <v>7703</v>
      </c>
      <c r="N215" s="9" t="s">
        <v>7709</v>
      </c>
      <c r="O215" s="9" t="s">
        <v>7711</v>
      </c>
      <c r="R215" s="260"/>
      <c r="S215" s="1012" t="s">
        <v>1191</v>
      </c>
      <c r="T215" s="1013" t="s">
        <v>1911</v>
      </c>
      <c r="U215" s="1013" t="s">
        <v>7635</v>
      </c>
      <c r="V215" s="1014" t="s">
        <v>1821</v>
      </c>
      <c r="W215" s="1018"/>
      <c r="X215" s="1023" t="s">
        <v>3725</v>
      </c>
      <c r="Y215" s="1013" t="s">
        <v>1191</v>
      </c>
      <c r="Z215" s="1056" t="s">
        <v>2820</v>
      </c>
      <c r="AA215" s="1013" t="s">
        <v>105</v>
      </c>
      <c r="AB215" s="1022"/>
      <c r="AD215" s="596"/>
    </row>
    <row r="216" spans="2:30" outlineLevel="1">
      <c r="B216" s="9" t="s">
        <v>7092</v>
      </c>
      <c r="C216" s="9" t="s">
        <v>7112</v>
      </c>
      <c r="D216" s="9" t="s">
        <v>7703</v>
      </c>
      <c r="E216" s="9" t="s">
        <v>7709</v>
      </c>
      <c r="F216" s="9" t="s">
        <v>7712</v>
      </c>
      <c r="K216" s="9" t="s">
        <v>7093</v>
      </c>
      <c r="L216" s="9" t="s">
        <v>7112</v>
      </c>
      <c r="M216" s="9" t="s">
        <v>7703</v>
      </c>
      <c r="N216" s="9" t="s">
        <v>7709</v>
      </c>
      <c r="O216" s="9" t="s">
        <v>7712</v>
      </c>
      <c r="R216" s="260"/>
      <c r="S216" s="1012" t="s">
        <v>1191</v>
      </c>
      <c r="T216" s="1013" t="s">
        <v>1913</v>
      </c>
      <c r="U216" s="1013" t="s">
        <v>7636</v>
      </c>
      <c r="V216" s="1014" t="s">
        <v>1821</v>
      </c>
      <c r="W216" s="1018"/>
      <c r="X216" s="1023" t="s">
        <v>3727</v>
      </c>
      <c r="Y216" s="1013" t="s">
        <v>1176</v>
      </c>
      <c r="Z216" s="1057" t="s">
        <v>2822</v>
      </c>
      <c r="AA216" s="1013" t="s">
        <v>105</v>
      </c>
      <c r="AB216" s="1022"/>
      <c r="AD216" s="596"/>
    </row>
    <row r="217" spans="2:30" outlineLevel="1">
      <c r="B217" s="9" t="s">
        <v>7092</v>
      </c>
      <c r="C217" s="9" t="s">
        <v>7112</v>
      </c>
      <c r="D217" s="9" t="s">
        <v>7703</v>
      </c>
      <c r="E217" s="9" t="s">
        <v>7709</v>
      </c>
      <c r="F217" s="9" t="s">
        <v>7713</v>
      </c>
      <c r="K217" s="9" t="s">
        <v>7093</v>
      </c>
      <c r="L217" s="9" t="s">
        <v>7112</v>
      </c>
      <c r="M217" s="9" t="s">
        <v>7703</v>
      </c>
      <c r="N217" s="9" t="s">
        <v>7709</v>
      </c>
      <c r="O217" s="9" t="s">
        <v>7713</v>
      </c>
      <c r="R217" s="260"/>
      <c r="S217" s="1012" t="s">
        <v>1191</v>
      </c>
      <c r="T217" s="1013" t="s">
        <v>1909</v>
      </c>
      <c r="U217" s="1013" t="s">
        <v>7637</v>
      </c>
      <c r="V217" s="1014" t="s">
        <v>1821</v>
      </c>
      <c r="W217" s="1018"/>
      <c r="X217" s="1023" t="s">
        <v>3728</v>
      </c>
      <c r="Y217" s="1013" t="s">
        <v>1176</v>
      </c>
      <c r="Z217" s="1056" t="s">
        <v>2823</v>
      </c>
      <c r="AA217" s="1013" t="s">
        <v>157</v>
      </c>
      <c r="AB217" s="1022"/>
      <c r="AD217" s="596"/>
    </row>
    <row r="218" spans="2:30" outlineLevel="1">
      <c r="B218" s="9" t="s">
        <v>7092</v>
      </c>
      <c r="C218" s="9" t="s">
        <v>7112</v>
      </c>
      <c r="D218" s="9" t="s">
        <v>7703</v>
      </c>
      <c r="E218" s="9" t="s">
        <v>7709</v>
      </c>
      <c r="F218" s="9" t="s">
        <v>7714</v>
      </c>
      <c r="K218" s="9" t="s">
        <v>7093</v>
      </c>
      <c r="L218" s="9" t="s">
        <v>7112</v>
      </c>
      <c r="M218" s="9" t="s">
        <v>7703</v>
      </c>
      <c r="N218" s="9" t="s">
        <v>7709</v>
      </c>
      <c r="O218" s="9" t="s">
        <v>7714</v>
      </c>
      <c r="R218" s="260"/>
      <c r="S218" s="1012" t="s">
        <v>1191</v>
      </c>
      <c r="T218" s="1013" t="s">
        <v>1914</v>
      </c>
      <c r="U218" s="1013" t="s">
        <v>7638</v>
      </c>
      <c r="V218" s="1014" t="s">
        <v>1821</v>
      </c>
      <c r="W218" s="1018"/>
      <c r="X218" s="1023"/>
      <c r="Y218" s="1013"/>
      <c r="Z218" s="1013"/>
      <c r="AA218" s="1013"/>
      <c r="AB218" s="1022"/>
      <c r="AD218" s="596"/>
    </row>
    <row r="219" spans="2:30" outlineLevel="1">
      <c r="B219" s="9" t="s">
        <v>7092</v>
      </c>
      <c r="C219" s="9" t="s">
        <v>7112</v>
      </c>
      <c r="D219" s="9" t="s">
        <v>7703</v>
      </c>
      <c r="E219" s="9" t="s">
        <v>7709</v>
      </c>
      <c r="F219" s="9" t="s">
        <v>7715</v>
      </c>
      <c r="K219" s="9" t="s">
        <v>7093</v>
      </c>
      <c r="L219" s="9" t="s">
        <v>7112</v>
      </c>
      <c r="M219" s="9" t="s">
        <v>7703</v>
      </c>
      <c r="N219" s="9" t="s">
        <v>7709</v>
      </c>
      <c r="O219" s="9" t="s">
        <v>7715</v>
      </c>
      <c r="R219" s="260"/>
      <c r="S219" s="1012" t="s">
        <v>1191</v>
      </c>
      <c r="T219" s="1013" t="s">
        <v>41</v>
      </c>
      <c r="U219" s="1013" t="s">
        <v>835</v>
      </c>
      <c r="V219" s="1014" t="s">
        <v>1382</v>
      </c>
      <c r="W219" s="1018"/>
      <c r="X219" s="1023" t="s">
        <v>41</v>
      </c>
      <c r="Y219" s="1013" t="s">
        <v>1191</v>
      </c>
      <c r="Z219" s="1013" t="s">
        <v>41</v>
      </c>
      <c r="AA219" s="1013" t="s">
        <v>1382</v>
      </c>
      <c r="AB219" s="1028" t="s">
        <v>7953</v>
      </c>
      <c r="AD219" s="596"/>
    </row>
    <row r="220" spans="2:30" outlineLevel="1">
      <c r="B220" s="9" t="s">
        <v>7092</v>
      </c>
      <c r="C220" s="9" t="s">
        <v>7112</v>
      </c>
      <c r="D220" s="9" t="s">
        <v>7703</v>
      </c>
      <c r="E220" s="9" t="s">
        <v>7709</v>
      </c>
      <c r="F220" s="9" t="s">
        <v>7715</v>
      </c>
      <c r="G220" s="9" t="s">
        <v>7716</v>
      </c>
      <c r="K220" s="9" t="s">
        <v>7093</v>
      </c>
      <c r="L220" s="9" t="s">
        <v>7112</v>
      </c>
      <c r="M220" s="9" t="s">
        <v>7703</v>
      </c>
      <c r="N220" s="9" t="s">
        <v>7709</v>
      </c>
      <c r="O220" s="9" t="s">
        <v>7715</v>
      </c>
      <c r="P220" s="9" t="s">
        <v>7716</v>
      </c>
      <c r="R220" s="260"/>
      <c r="S220" s="1012" t="s">
        <v>1176</v>
      </c>
      <c r="T220" s="1013" t="s">
        <v>1912</v>
      </c>
      <c r="U220" s="1013" t="s">
        <v>7623</v>
      </c>
      <c r="V220" s="1014" t="s">
        <v>1821</v>
      </c>
      <c r="W220" s="1018"/>
      <c r="X220" s="1023" t="s">
        <v>3726</v>
      </c>
      <c r="Y220" s="1013" t="s">
        <v>1176</v>
      </c>
      <c r="Z220" s="1056" t="s">
        <v>2821</v>
      </c>
      <c r="AA220" s="1013" t="s">
        <v>105</v>
      </c>
      <c r="AB220" s="1022"/>
      <c r="AD220" s="596"/>
    </row>
    <row r="221" spans="2:30" outlineLevel="1">
      <c r="B221" s="9" t="s">
        <v>7092</v>
      </c>
      <c r="C221" s="9" t="s">
        <v>7112</v>
      </c>
      <c r="D221" s="9" t="s">
        <v>7703</v>
      </c>
      <c r="E221" s="9" t="s">
        <v>7709</v>
      </c>
      <c r="F221" s="9" t="s">
        <v>7717</v>
      </c>
      <c r="K221" s="9" t="s">
        <v>7093</v>
      </c>
      <c r="L221" s="9" t="s">
        <v>7112</v>
      </c>
      <c r="M221" s="9" t="s">
        <v>7703</v>
      </c>
      <c r="N221" s="9" t="s">
        <v>7709</v>
      </c>
      <c r="O221" s="9" t="s">
        <v>7717</v>
      </c>
      <c r="R221" s="260"/>
      <c r="S221" s="1012" t="s">
        <v>1176</v>
      </c>
      <c r="T221" s="1013" t="s">
        <v>41</v>
      </c>
      <c r="U221" s="1013" t="s">
        <v>835</v>
      </c>
      <c r="V221" s="1014" t="s">
        <v>1382</v>
      </c>
      <c r="W221" s="1018" t="s">
        <v>1176</v>
      </c>
      <c r="X221" s="1023" t="s">
        <v>41</v>
      </c>
      <c r="Y221" s="1013" t="s">
        <v>1176</v>
      </c>
      <c r="Z221" s="1013" t="s">
        <v>41</v>
      </c>
      <c r="AA221" s="1013" t="s">
        <v>1382</v>
      </c>
      <c r="AB221" s="1022"/>
      <c r="AD221" s="596"/>
    </row>
    <row r="222" spans="2:30" outlineLevel="1">
      <c r="B222" s="9" t="s">
        <v>7092</v>
      </c>
      <c r="C222" s="9" t="s">
        <v>7112</v>
      </c>
      <c r="D222" s="9" t="s">
        <v>7703</v>
      </c>
      <c r="E222" s="9" t="s">
        <v>7709</v>
      </c>
      <c r="F222" s="9" t="s">
        <v>7717</v>
      </c>
      <c r="G222" s="9" t="s">
        <v>7718</v>
      </c>
      <c r="K222" s="9" t="s">
        <v>7093</v>
      </c>
      <c r="L222" s="9" t="s">
        <v>7112</v>
      </c>
      <c r="M222" s="9" t="s">
        <v>7703</v>
      </c>
      <c r="N222" s="9" t="s">
        <v>7709</v>
      </c>
      <c r="O222" s="9" t="s">
        <v>7717</v>
      </c>
      <c r="P222" s="9" t="s">
        <v>7718</v>
      </c>
      <c r="R222" s="260"/>
      <c r="S222" s="1012" t="s">
        <v>1176</v>
      </c>
      <c r="T222" s="1013" t="s">
        <v>1249</v>
      </c>
      <c r="U222" s="1013" t="s">
        <v>7639</v>
      </c>
      <c r="V222" s="1014" t="s">
        <v>1515</v>
      </c>
      <c r="W222" s="1018" t="s">
        <v>1176</v>
      </c>
      <c r="X222" s="1023" t="s">
        <v>5351</v>
      </c>
      <c r="Y222" s="1013" t="s">
        <v>1176</v>
      </c>
      <c r="Z222" s="1057" t="s">
        <v>2824</v>
      </c>
      <c r="AA222" s="1013" t="s">
        <v>1515</v>
      </c>
      <c r="AB222" s="1022"/>
      <c r="AD222" s="596"/>
    </row>
    <row r="223" spans="2:30" outlineLevel="1">
      <c r="B223" s="9" t="s">
        <v>7092</v>
      </c>
      <c r="C223" s="9" t="s">
        <v>7112</v>
      </c>
      <c r="D223" s="9" t="s">
        <v>7703</v>
      </c>
      <c r="E223" s="9" t="s">
        <v>7719</v>
      </c>
      <c r="K223" s="9" t="s">
        <v>7093</v>
      </c>
      <c r="L223" s="9" t="s">
        <v>7112</v>
      </c>
      <c r="M223" s="9" t="s">
        <v>7703</v>
      </c>
      <c r="N223" s="9" t="s">
        <v>7719</v>
      </c>
      <c r="R223" s="260"/>
      <c r="S223" s="1012" t="s">
        <v>1191</v>
      </c>
      <c r="T223" s="1013" t="s">
        <v>41</v>
      </c>
      <c r="U223" s="1013" t="s">
        <v>835</v>
      </c>
      <c r="V223" s="1014" t="s">
        <v>1382</v>
      </c>
      <c r="W223" s="1018" t="s">
        <v>1191</v>
      </c>
      <c r="X223" s="1023" t="s">
        <v>41</v>
      </c>
      <c r="Y223" s="1013" t="s">
        <v>1191</v>
      </c>
      <c r="Z223" s="1013" t="s">
        <v>41</v>
      </c>
      <c r="AA223" s="1013" t="s">
        <v>1382</v>
      </c>
      <c r="AB223" s="1028" t="s">
        <v>7958</v>
      </c>
      <c r="AD223" s="596"/>
    </row>
    <row r="224" spans="2:30" outlineLevel="1">
      <c r="B224" s="9" t="s">
        <v>7092</v>
      </c>
      <c r="C224" s="9" t="s">
        <v>7112</v>
      </c>
      <c r="D224" s="9" t="s">
        <v>7703</v>
      </c>
      <c r="E224" s="9" t="s">
        <v>7719</v>
      </c>
      <c r="F224" s="9" t="s">
        <v>7720</v>
      </c>
      <c r="K224" s="9" t="s">
        <v>7093</v>
      </c>
      <c r="L224" s="9" t="s">
        <v>7112</v>
      </c>
      <c r="M224" s="9" t="s">
        <v>7703</v>
      </c>
      <c r="N224" s="9" t="s">
        <v>7719</v>
      </c>
      <c r="O224" s="9" t="s">
        <v>7720</v>
      </c>
      <c r="R224" s="260"/>
      <c r="S224" s="1012" t="s">
        <v>1176</v>
      </c>
      <c r="T224" s="1013" t="s">
        <v>1244</v>
      </c>
      <c r="U224" s="1013" t="s">
        <v>7630</v>
      </c>
      <c r="V224" s="1014" t="s">
        <v>1821</v>
      </c>
      <c r="W224" s="1018" t="s">
        <v>1176</v>
      </c>
      <c r="X224" s="1023" t="s">
        <v>7901</v>
      </c>
      <c r="Y224" s="1013" t="s">
        <v>1176</v>
      </c>
      <c r="Z224" s="1057" t="s">
        <v>2814</v>
      </c>
      <c r="AA224" s="1013" t="s">
        <v>105</v>
      </c>
      <c r="AB224" s="1019" t="s">
        <v>7955</v>
      </c>
      <c r="AD224" s="596"/>
    </row>
    <row r="225" spans="2:30" outlineLevel="1">
      <c r="B225" s="9" t="s">
        <v>7092</v>
      </c>
      <c r="C225" s="9" t="s">
        <v>7112</v>
      </c>
      <c r="D225" s="9" t="s">
        <v>7703</v>
      </c>
      <c r="E225" s="9" t="s">
        <v>7719</v>
      </c>
      <c r="F225" s="9" t="s">
        <v>7721</v>
      </c>
      <c r="K225" s="9" t="s">
        <v>7093</v>
      </c>
      <c r="L225" s="9" t="s">
        <v>7112</v>
      </c>
      <c r="M225" s="9" t="s">
        <v>7703</v>
      </c>
      <c r="N225" s="9" t="s">
        <v>7719</v>
      </c>
      <c r="O225" s="9" t="s">
        <v>7721</v>
      </c>
      <c r="R225" s="260"/>
      <c r="S225" s="1012" t="s">
        <v>1176</v>
      </c>
      <c r="T225" s="1013" t="s">
        <v>41</v>
      </c>
      <c r="U225" s="1013" t="s">
        <v>835</v>
      </c>
      <c r="V225" s="1014" t="s">
        <v>1382</v>
      </c>
      <c r="W225" s="1018" t="s">
        <v>1176</v>
      </c>
      <c r="X225" s="1023" t="s">
        <v>41</v>
      </c>
      <c r="Y225" s="1013" t="s">
        <v>1176</v>
      </c>
      <c r="Z225" s="1013" t="s">
        <v>41</v>
      </c>
      <c r="AA225" s="1013" t="s">
        <v>1382</v>
      </c>
      <c r="AB225" s="1022"/>
      <c r="AD225" s="596"/>
    </row>
    <row r="226" spans="2:30" outlineLevel="1">
      <c r="B226" s="9" t="s">
        <v>7092</v>
      </c>
      <c r="C226" s="9" t="s">
        <v>7112</v>
      </c>
      <c r="D226" s="9" t="s">
        <v>7703</v>
      </c>
      <c r="E226" s="9" t="s">
        <v>7719</v>
      </c>
      <c r="F226" s="9" t="s">
        <v>7721</v>
      </c>
      <c r="G226" s="9" t="s">
        <v>6858</v>
      </c>
      <c r="K226" s="9" t="s">
        <v>7093</v>
      </c>
      <c r="L226" s="9" t="s">
        <v>7112</v>
      </c>
      <c r="M226" s="9" t="s">
        <v>7703</v>
      </c>
      <c r="N226" s="9" t="s">
        <v>7719</v>
      </c>
      <c r="O226" s="9" t="s">
        <v>7721</v>
      </c>
      <c r="P226" s="9" t="s">
        <v>6858</v>
      </c>
      <c r="R226" s="260"/>
      <c r="S226" s="1012" t="s">
        <v>1176</v>
      </c>
      <c r="T226" s="1013" t="s">
        <v>1246</v>
      </c>
      <c r="U226" s="1013" t="s">
        <v>7631</v>
      </c>
      <c r="V226" s="1020" t="s">
        <v>6506</v>
      </c>
      <c r="W226" s="1018" t="s">
        <v>1176</v>
      </c>
      <c r="X226" s="1023" t="s">
        <v>7902</v>
      </c>
      <c r="Y226" s="1013" t="s">
        <v>1176</v>
      </c>
      <c r="Z226" s="1013" t="s">
        <v>41</v>
      </c>
      <c r="AA226" s="1056" t="s">
        <v>7722</v>
      </c>
      <c r="AB226" s="1022"/>
      <c r="AD226" s="596"/>
    </row>
    <row r="227" spans="2:30" outlineLevel="1">
      <c r="B227" s="9" t="s">
        <v>7092</v>
      </c>
      <c r="C227" s="9" t="s">
        <v>7112</v>
      </c>
      <c r="D227" s="9" t="s">
        <v>7703</v>
      </c>
      <c r="E227" s="9" t="s">
        <v>7724</v>
      </c>
      <c r="K227" s="9" t="s">
        <v>7093</v>
      </c>
      <c r="L227" s="9" t="s">
        <v>7112</v>
      </c>
      <c r="M227" s="9" t="s">
        <v>7703</v>
      </c>
      <c r="N227" s="9" t="s">
        <v>7724</v>
      </c>
      <c r="R227" s="260"/>
      <c r="S227" s="1012" t="s">
        <v>1176</v>
      </c>
      <c r="T227" s="1013" t="s">
        <v>41</v>
      </c>
      <c r="U227" s="1013" t="s">
        <v>835</v>
      </c>
      <c r="V227" s="1014" t="s">
        <v>1382</v>
      </c>
      <c r="W227" s="1018" t="s">
        <v>1176</v>
      </c>
      <c r="X227" s="1023" t="s">
        <v>41</v>
      </c>
      <c r="Y227" s="1013" t="s">
        <v>1176</v>
      </c>
      <c r="Z227" s="1013" t="s">
        <v>41</v>
      </c>
      <c r="AA227" s="1013" t="s">
        <v>1382</v>
      </c>
      <c r="AB227" s="1022"/>
      <c r="AD227" s="596"/>
    </row>
    <row r="228" spans="2:30" outlineLevel="1">
      <c r="B228" s="9" t="s">
        <v>7092</v>
      </c>
      <c r="C228" s="9" t="s">
        <v>7112</v>
      </c>
      <c r="D228" s="9" t="s">
        <v>7703</v>
      </c>
      <c r="E228" s="9" t="s">
        <v>7724</v>
      </c>
      <c r="F228" s="9" t="s">
        <v>7725</v>
      </c>
      <c r="K228" s="9" t="s">
        <v>7093</v>
      </c>
      <c r="L228" s="9" t="s">
        <v>7112</v>
      </c>
      <c r="M228" s="9" t="s">
        <v>7703</v>
      </c>
      <c r="N228" s="9" t="s">
        <v>7724</v>
      </c>
      <c r="O228" s="9" t="s">
        <v>7725</v>
      </c>
      <c r="R228" s="260"/>
      <c r="S228" s="1012" t="s">
        <v>1176</v>
      </c>
      <c r="T228" s="1013" t="s">
        <v>1886</v>
      </c>
      <c r="U228" s="1013" t="s">
        <v>7624</v>
      </c>
      <c r="V228" s="1014" t="s">
        <v>1821</v>
      </c>
      <c r="W228" s="1018"/>
      <c r="X228" s="1023" t="s">
        <v>3723</v>
      </c>
      <c r="Y228" s="1013" t="s">
        <v>1176</v>
      </c>
      <c r="Z228" s="1057" t="s">
        <v>2818</v>
      </c>
      <c r="AA228" s="1013" t="s">
        <v>105</v>
      </c>
      <c r="AB228" s="1022"/>
      <c r="AD228" s="596"/>
    </row>
    <row r="229" spans="2:30" ht="24" outlineLevel="1">
      <c r="B229" s="9" t="s">
        <v>7092</v>
      </c>
      <c r="C229" s="9" t="s">
        <v>7112</v>
      </c>
      <c r="D229" s="9" t="s">
        <v>7703</v>
      </c>
      <c r="E229" s="9" t="s">
        <v>7724</v>
      </c>
      <c r="F229" s="9" t="s">
        <v>7720</v>
      </c>
      <c r="K229" s="9" t="s">
        <v>7093</v>
      </c>
      <c r="L229" s="9" t="s">
        <v>7112</v>
      </c>
      <c r="M229" s="9" t="s">
        <v>7703</v>
      </c>
      <c r="N229" s="9" t="s">
        <v>7724</v>
      </c>
      <c r="O229" s="9" t="s">
        <v>7720</v>
      </c>
      <c r="R229" s="260"/>
      <c r="S229" s="1012" t="s">
        <v>1191</v>
      </c>
      <c r="T229" s="1013" t="s">
        <v>1240</v>
      </c>
      <c r="U229" s="1013" t="s">
        <v>7628</v>
      </c>
      <c r="V229" s="1014" t="s">
        <v>1821</v>
      </c>
      <c r="W229" s="1018" t="s">
        <v>1176</v>
      </c>
      <c r="X229" s="1023" t="s">
        <v>3731</v>
      </c>
      <c r="Y229" s="1013" t="s">
        <v>1191</v>
      </c>
      <c r="Z229" s="1059" t="s">
        <v>2816</v>
      </c>
      <c r="AA229" s="1013" t="s">
        <v>1134</v>
      </c>
      <c r="AB229" s="651" t="s">
        <v>7959</v>
      </c>
      <c r="AD229" s="596"/>
    </row>
    <row r="230" spans="2:30" outlineLevel="1">
      <c r="B230" s="9" t="s">
        <v>7092</v>
      </c>
      <c r="C230" s="9" t="s">
        <v>7112</v>
      </c>
      <c r="D230" s="9" t="s">
        <v>7703</v>
      </c>
      <c r="E230" s="9" t="s">
        <v>7724</v>
      </c>
      <c r="F230" s="9" t="s">
        <v>7720</v>
      </c>
      <c r="G230" s="9" t="s">
        <v>1452</v>
      </c>
      <c r="K230" s="9" t="s">
        <v>7093</v>
      </c>
      <c r="L230" s="9" t="s">
        <v>7112</v>
      </c>
      <c r="M230" s="9" t="s">
        <v>7703</v>
      </c>
      <c r="N230" s="9" t="s">
        <v>7724</v>
      </c>
      <c r="O230" s="9" t="s">
        <v>7720</v>
      </c>
      <c r="P230" s="9" t="s">
        <v>1452</v>
      </c>
      <c r="R230" s="260"/>
      <c r="S230" s="1012" t="s">
        <v>1191</v>
      </c>
      <c r="T230" s="1013" t="s">
        <v>1243</v>
      </c>
      <c r="U230" s="1013" t="s">
        <v>7629</v>
      </c>
      <c r="V230" s="1014" t="s">
        <v>1454</v>
      </c>
      <c r="W230" s="1018" t="s">
        <v>1176</v>
      </c>
      <c r="X230" s="1023" t="s">
        <v>7904</v>
      </c>
      <c r="Y230" s="1013" t="s">
        <v>1176</v>
      </c>
      <c r="Z230" s="1013" t="s">
        <v>41</v>
      </c>
      <c r="AA230" s="1065" t="s">
        <v>1846</v>
      </c>
      <c r="AB230" s="1022"/>
      <c r="AD230" s="596"/>
    </row>
    <row r="231" spans="2:30" outlineLevel="1">
      <c r="B231" s="9" t="s">
        <v>7092</v>
      </c>
      <c r="C231" s="9" t="s">
        <v>7112</v>
      </c>
      <c r="D231" s="9" t="s">
        <v>7703</v>
      </c>
      <c r="E231" s="9" t="s">
        <v>7727</v>
      </c>
      <c r="K231" s="9" t="s">
        <v>7093</v>
      </c>
      <c r="L231" s="9" t="s">
        <v>7112</v>
      </c>
      <c r="M231" s="9" t="s">
        <v>7703</v>
      </c>
      <c r="N231" s="9" t="s">
        <v>7727</v>
      </c>
      <c r="R231" s="260"/>
      <c r="S231" s="1012" t="s">
        <v>1191</v>
      </c>
      <c r="T231" s="1013" t="s">
        <v>1899</v>
      </c>
      <c r="U231" s="1013" t="s">
        <v>7622</v>
      </c>
      <c r="V231" s="1014" t="s">
        <v>1382</v>
      </c>
      <c r="W231" s="1018"/>
      <c r="X231" s="1023"/>
      <c r="Y231" s="1013"/>
      <c r="Z231" s="1013"/>
      <c r="AA231" s="1013"/>
      <c r="AB231" s="1022"/>
      <c r="AD231" s="596"/>
    </row>
    <row r="232" spans="2:30" outlineLevel="1">
      <c r="B232" s="9" t="s">
        <v>7092</v>
      </c>
      <c r="C232" s="9" t="s">
        <v>7112</v>
      </c>
      <c r="D232" s="9" t="s">
        <v>7703</v>
      </c>
      <c r="E232" s="9" t="s">
        <v>7727</v>
      </c>
      <c r="F232" s="9" t="s">
        <v>7708</v>
      </c>
      <c r="K232" s="9" t="s">
        <v>7093</v>
      </c>
      <c r="L232" s="9" t="s">
        <v>7112</v>
      </c>
      <c r="M232" s="9" t="s">
        <v>7703</v>
      </c>
      <c r="N232" s="9" t="s">
        <v>7727</v>
      </c>
      <c r="O232" s="9" t="s">
        <v>7708</v>
      </c>
      <c r="R232" s="260"/>
      <c r="S232" s="1012" t="s">
        <v>1191</v>
      </c>
      <c r="T232" s="1013" t="s">
        <v>1900</v>
      </c>
      <c r="U232" s="1013" t="s">
        <v>7640</v>
      </c>
      <c r="V232" s="1014" t="s">
        <v>1821</v>
      </c>
      <c r="W232" s="1018"/>
      <c r="X232" s="1023"/>
      <c r="Y232" s="1013"/>
      <c r="Z232" s="1013"/>
      <c r="AA232" s="1013"/>
      <c r="AB232" s="1022"/>
      <c r="AD232" s="596"/>
    </row>
    <row r="233" spans="2:30" outlineLevel="1">
      <c r="B233" s="9" t="s">
        <v>7092</v>
      </c>
      <c r="C233" s="9" t="s">
        <v>7112</v>
      </c>
      <c r="D233" s="9" t="s">
        <v>7703</v>
      </c>
      <c r="E233" s="9" t="s">
        <v>7727</v>
      </c>
      <c r="F233" s="9" t="s">
        <v>7728</v>
      </c>
      <c r="K233" s="9" t="s">
        <v>7093</v>
      </c>
      <c r="L233" s="9" t="s">
        <v>7112</v>
      </c>
      <c r="M233" s="9" t="s">
        <v>7703</v>
      </c>
      <c r="N233" s="9" t="s">
        <v>7727</v>
      </c>
      <c r="O233" s="9" t="s">
        <v>7728</v>
      </c>
      <c r="R233" s="260"/>
      <c r="S233" s="1012" t="s">
        <v>1191</v>
      </c>
      <c r="T233" s="1013" t="s">
        <v>1904</v>
      </c>
      <c r="U233" s="1013" t="s">
        <v>7641</v>
      </c>
      <c r="V233" s="1014" t="s">
        <v>1821</v>
      </c>
      <c r="W233" s="1018"/>
      <c r="X233" s="1023"/>
      <c r="Y233" s="1013"/>
      <c r="Z233" s="1013"/>
      <c r="AA233" s="1013"/>
      <c r="AB233" s="1022"/>
      <c r="AD233" s="596"/>
    </row>
    <row r="234" spans="2:30" outlineLevel="1">
      <c r="B234" s="9" t="s">
        <v>7092</v>
      </c>
      <c r="C234" s="9" t="s">
        <v>7112</v>
      </c>
      <c r="D234" s="9" t="s">
        <v>7703</v>
      </c>
      <c r="E234" s="9" t="s">
        <v>7727</v>
      </c>
      <c r="F234" s="9" t="s">
        <v>7729</v>
      </c>
      <c r="K234" s="9" t="s">
        <v>7093</v>
      </c>
      <c r="L234" s="9" t="s">
        <v>7112</v>
      </c>
      <c r="M234" s="9" t="s">
        <v>7703</v>
      </c>
      <c r="N234" s="9" t="s">
        <v>7727</v>
      </c>
      <c r="O234" s="9" t="s">
        <v>7729</v>
      </c>
      <c r="R234" s="260"/>
      <c r="S234" s="1012" t="s">
        <v>1191</v>
      </c>
      <c r="T234" s="1013" t="s">
        <v>1908</v>
      </c>
      <c r="U234" s="1013" t="s">
        <v>7642</v>
      </c>
      <c r="V234" s="1014" t="s">
        <v>1821</v>
      </c>
      <c r="W234" s="1018"/>
      <c r="X234" s="1023"/>
      <c r="Y234" s="1013"/>
      <c r="Z234" s="1013"/>
      <c r="AA234" s="1013"/>
      <c r="AB234" s="1022"/>
      <c r="AD234" s="596"/>
    </row>
    <row r="235" spans="2:30" outlineLevel="1">
      <c r="B235" s="9" t="s">
        <v>7092</v>
      </c>
      <c r="C235" s="9" t="s">
        <v>7112</v>
      </c>
      <c r="D235" s="9" t="s">
        <v>7703</v>
      </c>
      <c r="E235" s="9" t="s">
        <v>7730</v>
      </c>
      <c r="K235" s="9" t="s">
        <v>7093</v>
      </c>
      <c r="L235" s="9" t="s">
        <v>7112</v>
      </c>
      <c r="M235" s="9" t="s">
        <v>7703</v>
      </c>
      <c r="N235" s="9" t="s">
        <v>7730</v>
      </c>
      <c r="R235" s="260"/>
      <c r="S235" s="1012" t="s">
        <v>1191</v>
      </c>
      <c r="T235" s="1013" t="s">
        <v>7287</v>
      </c>
      <c r="U235" s="1013" t="s">
        <v>4396</v>
      </c>
      <c r="V235" s="1014" t="s">
        <v>1382</v>
      </c>
      <c r="W235" s="1018"/>
      <c r="X235" s="1130" t="s">
        <v>5675</v>
      </c>
      <c r="Y235" s="1013" t="s">
        <v>1176</v>
      </c>
      <c r="Z235" s="1013" t="s">
        <v>41</v>
      </c>
      <c r="AA235" s="1013" t="s">
        <v>1382</v>
      </c>
      <c r="AB235" s="1022"/>
      <c r="AD235" s="596"/>
    </row>
    <row r="236" spans="2:30" outlineLevel="1">
      <c r="B236" s="9" t="s">
        <v>7092</v>
      </c>
      <c r="C236" s="9" t="s">
        <v>7112</v>
      </c>
      <c r="D236" s="9" t="s">
        <v>7703</v>
      </c>
      <c r="E236" s="9" t="s">
        <v>7730</v>
      </c>
      <c r="F236" s="9" t="s">
        <v>7704</v>
      </c>
      <c r="K236" s="9" t="s">
        <v>7093</v>
      </c>
      <c r="L236" s="9" t="s">
        <v>7112</v>
      </c>
      <c r="M236" s="9" t="s">
        <v>7703</v>
      </c>
      <c r="N236" s="9" t="s">
        <v>7730</v>
      </c>
      <c r="O236" s="9" t="s">
        <v>7704</v>
      </c>
      <c r="R236" s="260"/>
      <c r="S236" s="1012" t="s">
        <v>1191</v>
      </c>
      <c r="T236" s="1013" t="s">
        <v>7307</v>
      </c>
      <c r="U236" s="1013" t="s">
        <v>8055</v>
      </c>
      <c r="V236" s="1014" t="s">
        <v>1821</v>
      </c>
      <c r="W236" s="1018"/>
      <c r="X236" s="1023"/>
      <c r="Y236" s="1013"/>
      <c r="Z236" s="1013"/>
      <c r="AA236" s="1013"/>
      <c r="AB236" s="1022"/>
      <c r="AD236" s="596"/>
    </row>
    <row r="237" spans="2:30" outlineLevel="1">
      <c r="B237" s="9" t="s">
        <v>7092</v>
      </c>
      <c r="C237" s="9" t="s">
        <v>7112</v>
      </c>
      <c r="D237" s="9" t="s">
        <v>7703</v>
      </c>
      <c r="E237" s="9" t="s">
        <v>7730</v>
      </c>
      <c r="F237" s="9" t="s">
        <v>7704</v>
      </c>
      <c r="G237" s="9" t="s">
        <v>1452</v>
      </c>
      <c r="K237" s="9" t="s">
        <v>7093</v>
      </c>
      <c r="L237" s="9" t="s">
        <v>7112</v>
      </c>
      <c r="M237" s="9" t="s">
        <v>7703</v>
      </c>
      <c r="N237" s="9" t="s">
        <v>7730</v>
      </c>
      <c r="O237" s="9" t="s">
        <v>7704</v>
      </c>
      <c r="P237" s="9" t="s">
        <v>1452</v>
      </c>
      <c r="R237" s="260"/>
      <c r="S237" s="1012" t="s">
        <v>1176</v>
      </c>
      <c r="T237" s="1013" t="s">
        <v>7308</v>
      </c>
      <c r="U237" s="1013" t="s">
        <v>8056</v>
      </c>
      <c r="V237" s="1014" t="s">
        <v>1454</v>
      </c>
      <c r="W237" s="1018"/>
      <c r="X237" s="1023"/>
      <c r="Y237" s="1013"/>
      <c r="Z237" s="1013"/>
      <c r="AA237" s="1013"/>
      <c r="AB237" s="1022"/>
      <c r="AD237" s="596"/>
    </row>
    <row r="238" spans="2:30" outlineLevel="1">
      <c r="B238" s="9" t="s">
        <v>7092</v>
      </c>
      <c r="C238" s="9" t="s">
        <v>7112</v>
      </c>
      <c r="D238" s="9" t="s">
        <v>7703</v>
      </c>
      <c r="E238" s="9" t="s">
        <v>7730</v>
      </c>
      <c r="F238" s="9" t="s">
        <v>7731</v>
      </c>
      <c r="K238" s="9" t="s">
        <v>7093</v>
      </c>
      <c r="L238" s="9" t="s">
        <v>7112</v>
      </c>
      <c r="M238" s="9" t="s">
        <v>7703</v>
      </c>
      <c r="N238" s="9" t="s">
        <v>7730</v>
      </c>
      <c r="O238" s="9" t="s">
        <v>7731</v>
      </c>
      <c r="R238" s="260"/>
      <c r="S238" s="1012" t="s">
        <v>1191</v>
      </c>
      <c r="T238" s="1013" t="s">
        <v>7291</v>
      </c>
      <c r="U238" s="1013" t="s">
        <v>8047</v>
      </c>
      <c r="V238" s="1014" t="s">
        <v>7732</v>
      </c>
      <c r="W238" s="1018"/>
      <c r="X238" s="1023"/>
      <c r="Y238" s="1013"/>
      <c r="Z238" s="1013"/>
      <c r="AA238" s="1013"/>
      <c r="AB238" s="1022"/>
      <c r="AD238" s="596"/>
    </row>
    <row r="239" spans="2:30" outlineLevel="1">
      <c r="B239" s="9" t="s">
        <v>7092</v>
      </c>
      <c r="C239" s="9" t="s">
        <v>7112</v>
      </c>
      <c r="D239" s="9" t="s">
        <v>7703</v>
      </c>
      <c r="E239" s="9" t="s">
        <v>7730</v>
      </c>
      <c r="F239" s="9" t="s">
        <v>7705</v>
      </c>
      <c r="K239" s="9" t="s">
        <v>7093</v>
      </c>
      <c r="L239" s="9" t="s">
        <v>7112</v>
      </c>
      <c r="M239" s="9" t="s">
        <v>7703</v>
      </c>
      <c r="N239" s="9" t="s">
        <v>7730</v>
      </c>
      <c r="O239" s="9" t="s">
        <v>7705</v>
      </c>
      <c r="R239" s="260"/>
      <c r="S239" s="1012" t="s">
        <v>1195</v>
      </c>
      <c r="T239" s="1013" t="s">
        <v>41</v>
      </c>
      <c r="U239" s="1013" t="s">
        <v>835</v>
      </c>
      <c r="V239" s="1014" t="s">
        <v>1382</v>
      </c>
      <c r="W239" s="1018"/>
      <c r="X239" s="1023" t="s">
        <v>41</v>
      </c>
      <c r="Y239" s="1013" t="s">
        <v>1176</v>
      </c>
      <c r="Z239" s="1013"/>
      <c r="AA239" s="1013" t="s">
        <v>1382</v>
      </c>
      <c r="AB239" s="1022"/>
      <c r="AD239" s="596"/>
    </row>
    <row r="240" spans="2:30" ht="48" outlineLevel="1">
      <c r="B240" s="9" t="s">
        <v>7092</v>
      </c>
      <c r="C240" s="9" t="s">
        <v>7112</v>
      </c>
      <c r="D240" s="9" t="s">
        <v>7703</v>
      </c>
      <c r="E240" s="9" t="s">
        <v>7730</v>
      </c>
      <c r="F240" s="9" t="s">
        <v>7705</v>
      </c>
      <c r="G240" s="9" t="s">
        <v>6858</v>
      </c>
      <c r="K240" s="9" t="s">
        <v>7093</v>
      </c>
      <c r="L240" s="9" t="s">
        <v>7112</v>
      </c>
      <c r="M240" s="9" t="s">
        <v>7703</v>
      </c>
      <c r="N240" s="9" t="s">
        <v>7730</v>
      </c>
      <c r="O240" s="9" t="s">
        <v>7705</v>
      </c>
      <c r="P240" s="9" t="s">
        <v>6858</v>
      </c>
      <c r="R240" s="260"/>
      <c r="S240" s="1012" t="s">
        <v>1176</v>
      </c>
      <c r="T240" s="1013" t="s">
        <v>7288</v>
      </c>
      <c r="U240" s="1013" t="s">
        <v>8049</v>
      </c>
      <c r="V240" s="1014" t="s">
        <v>1821</v>
      </c>
      <c r="W240" s="1018"/>
      <c r="X240" s="1023" t="s">
        <v>3565</v>
      </c>
      <c r="Y240" s="1013" t="s">
        <v>1176</v>
      </c>
      <c r="Z240" s="1057" t="s">
        <v>2782</v>
      </c>
      <c r="AA240" s="1013" t="s">
        <v>105</v>
      </c>
      <c r="AB240" s="1022" t="s">
        <v>7980</v>
      </c>
      <c r="AD240" s="596"/>
    </row>
    <row r="241" spans="2:30" ht="24" outlineLevel="1">
      <c r="B241" s="9" t="s">
        <v>7092</v>
      </c>
      <c r="C241" s="9" t="s">
        <v>7112</v>
      </c>
      <c r="D241" s="9" t="s">
        <v>7703</v>
      </c>
      <c r="E241" s="9" t="s">
        <v>7730</v>
      </c>
      <c r="F241" s="9" t="s">
        <v>7705</v>
      </c>
      <c r="G241" s="9" t="s">
        <v>6858</v>
      </c>
      <c r="H241" s="9" t="s">
        <v>1452</v>
      </c>
      <c r="K241" s="9" t="s">
        <v>7093</v>
      </c>
      <c r="L241" s="9" t="s">
        <v>7112</v>
      </c>
      <c r="M241" s="9" t="s">
        <v>7703</v>
      </c>
      <c r="N241" s="9" t="s">
        <v>7730</v>
      </c>
      <c r="O241" s="9" t="s">
        <v>7705</v>
      </c>
      <c r="P241" s="9" t="s">
        <v>6858</v>
      </c>
      <c r="Q241" s="9" t="s">
        <v>1452</v>
      </c>
      <c r="R241" s="260"/>
      <c r="S241" s="1012" t="s">
        <v>1191</v>
      </c>
      <c r="T241" s="1013" t="s">
        <v>7289</v>
      </c>
      <c r="U241" s="1013" t="s">
        <v>8050</v>
      </c>
      <c r="V241" s="1014" t="s">
        <v>1454</v>
      </c>
      <c r="W241" s="1018"/>
      <c r="X241" s="1023" t="s">
        <v>7905</v>
      </c>
      <c r="Y241" s="1013" t="s">
        <v>1176</v>
      </c>
      <c r="Z241" s="1057" t="s">
        <v>2783</v>
      </c>
      <c r="AA241" s="1030" t="s">
        <v>5752</v>
      </c>
      <c r="AB241" s="1022"/>
      <c r="AD241" s="596"/>
    </row>
    <row r="242" spans="2:30" outlineLevel="1">
      <c r="B242" s="9" t="s">
        <v>7092</v>
      </c>
      <c r="C242" s="9" t="s">
        <v>7112</v>
      </c>
      <c r="D242" s="9" t="s">
        <v>7703</v>
      </c>
      <c r="E242" s="9" t="s">
        <v>7730</v>
      </c>
      <c r="F242" s="9" t="s">
        <v>7707</v>
      </c>
      <c r="K242" s="9" t="s">
        <v>7093</v>
      </c>
      <c r="L242" s="9" t="s">
        <v>7112</v>
      </c>
      <c r="M242" s="9" t="s">
        <v>7703</v>
      </c>
      <c r="N242" s="9" t="s">
        <v>7730</v>
      </c>
      <c r="O242" s="9" t="s">
        <v>7707</v>
      </c>
      <c r="R242" s="260"/>
      <c r="S242" s="1012" t="s">
        <v>1191</v>
      </c>
      <c r="T242" s="1013" t="s">
        <v>41</v>
      </c>
      <c r="U242" s="1013" t="s">
        <v>835</v>
      </c>
      <c r="V242" s="1014" t="s">
        <v>1382</v>
      </c>
      <c r="W242" s="1018"/>
      <c r="X242" s="1023" t="s">
        <v>41</v>
      </c>
      <c r="Y242" s="1013" t="s">
        <v>1176</v>
      </c>
      <c r="Z242" s="1013" t="s">
        <v>41</v>
      </c>
      <c r="AA242" s="1013" t="s">
        <v>1382</v>
      </c>
      <c r="AB242" s="1022"/>
      <c r="AD242" s="596"/>
    </row>
    <row r="243" spans="2:30" outlineLevel="1">
      <c r="B243" s="9" t="s">
        <v>7092</v>
      </c>
      <c r="C243" s="9" t="s">
        <v>7112</v>
      </c>
      <c r="D243" s="9" t="s">
        <v>7703</v>
      </c>
      <c r="E243" s="9" t="s">
        <v>7730</v>
      </c>
      <c r="F243" s="9" t="s">
        <v>7707</v>
      </c>
      <c r="G243" s="9" t="s">
        <v>7708</v>
      </c>
      <c r="K243" s="9" t="s">
        <v>7093</v>
      </c>
      <c r="L243" s="9" t="s">
        <v>7112</v>
      </c>
      <c r="M243" s="9" t="s">
        <v>7703</v>
      </c>
      <c r="N243" s="9" t="s">
        <v>7730</v>
      </c>
      <c r="O243" s="9" t="s">
        <v>7707</v>
      </c>
      <c r="P243" s="9" t="s">
        <v>7708</v>
      </c>
      <c r="R243" s="260"/>
      <c r="S243" s="1012" t="s">
        <v>1176</v>
      </c>
      <c r="T243" s="1013" t="s">
        <v>7294</v>
      </c>
      <c r="U243" s="1013" t="s">
        <v>8048</v>
      </c>
      <c r="V243" s="1014" t="s">
        <v>1821</v>
      </c>
      <c r="W243" s="1018"/>
      <c r="X243" s="1023" t="s">
        <v>3672</v>
      </c>
      <c r="Y243" s="1013" t="s">
        <v>1176</v>
      </c>
      <c r="Z243" s="1057" t="s">
        <v>2785</v>
      </c>
      <c r="AA243" s="1013" t="s">
        <v>105</v>
      </c>
      <c r="AB243" s="1022"/>
      <c r="AD243" s="596"/>
    </row>
    <row r="244" spans="2:30" outlineLevel="1">
      <c r="B244" s="9" t="s">
        <v>7092</v>
      </c>
      <c r="C244" s="9" t="s">
        <v>7112</v>
      </c>
      <c r="D244" s="9" t="s">
        <v>7703</v>
      </c>
      <c r="E244" s="9" t="s">
        <v>7730</v>
      </c>
      <c r="F244" s="9" t="s">
        <v>7709</v>
      </c>
      <c r="K244" s="9" t="s">
        <v>7093</v>
      </c>
      <c r="L244" s="9" t="s">
        <v>7112</v>
      </c>
      <c r="M244" s="9" t="s">
        <v>7703</v>
      </c>
      <c r="N244" s="9" t="s">
        <v>7730</v>
      </c>
      <c r="O244" s="9" t="s">
        <v>7709</v>
      </c>
      <c r="R244" s="260"/>
      <c r="S244" s="1012" t="s">
        <v>1191</v>
      </c>
      <c r="T244" s="1013" t="s">
        <v>7299</v>
      </c>
      <c r="U244" s="1013" t="s">
        <v>8062</v>
      </c>
      <c r="V244" s="1014" t="s">
        <v>1382</v>
      </c>
      <c r="W244" s="1018"/>
      <c r="X244" s="1023" t="s">
        <v>41</v>
      </c>
      <c r="Y244" s="1013" t="s">
        <v>1176</v>
      </c>
      <c r="Z244" s="1013" t="s">
        <v>41</v>
      </c>
      <c r="AA244" s="1013" t="s">
        <v>1382</v>
      </c>
      <c r="AB244" s="1022"/>
      <c r="AD244" s="596"/>
    </row>
    <row r="245" spans="2:30" outlineLevel="1">
      <c r="B245" s="9" t="s">
        <v>7092</v>
      </c>
      <c r="C245" s="9" t="s">
        <v>7112</v>
      </c>
      <c r="D245" s="9" t="s">
        <v>7703</v>
      </c>
      <c r="E245" s="9" t="s">
        <v>7730</v>
      </c>
      <c r="F245" s="9" t="s">
        <v>7709</v>
      </c>
      <c r="G245" s="9" t="s">
        <v>7710</v>
      </c>
      <c r="K245" s="9" t="s">
        <v>7093</v>
      </c>
      <c r="L245" s="9" t="s">
        <v>7112</v>
      </c>
      <c r="M245" s="9" t="s">
        <v>7703</v>
      </c>
      <c r="N245" s="9" t="s">
        <v>7730</v>
      </c>
      <c r="O245" s="9" t="s">
        <v>7709</v>
      </c>
      <c r="P245" s="9" t="s">
        <v>7710</v>
      </c>
      <c r="R245" s="260"/>
      <c r="S245" s="1012" t="s">
        <v>1191</v>
      </c>
      <c r="T245" s="1013" t="s">
        <v>7301</v>
      </c>
      <c r="U245" s="1013" t="s">
        <v>8066</v>
      </c>
      <c r="V245" s="1014" t="s">
        <v>1821</v>
      </c>
      <c r="W245" s="1018"/>
      <c r="X245" s="1023" t="s">
        <v>3673</v>
      </c>
      <c r="Y245" s="1013" t="s">
        <v>1176</v>
      </c>
      <c r="Z245" s="1057" t="s">
        <v>2786</v>
      </c>
      <c r="AA245" s="1013" t="s">
        <v>105</v>
      </c>
      <c r="AB245" s="1022"/>
      <c r="AD245" s="596"/>
    </row>
    <row r="246" spans="2:30" outlineLevel="1">
      <c r="B246" s="9" t="s">
        <v>7092</v>
      </c>
      <c r="C246" s="9" t="s">
        <v>7112</v>
      </c>
      <c r="D246" s="9" t="s">
        <v>7703</v>
      </c>
      <c r="E246" s="9" t="s">
        <v>7730</v>
      </c>
      <c r="F246" s="9" t="s">
        <v>7709</v>
      </c>
      <c r="G246" s="9" t="s">
        <v>7711</v>
      </c>
      <c r="K246" s="9" t="s">
        <v>7093</v>
      </c>
      <c r="L246" s="9" t="s">
        <v>7112</v>
      </c>
      <c r="M246" s="9" t="s">
        <v>7703</v>
      </c>
      <c r="N246" s="9" t="s">
        <v>7730</v>
      </c>
      <c r="O246" s="9" t="s">
        <v>7709</v>
      </c>
      <c r="P246" s="9" t="s">
        <v>7711</v>
      </c>
      <c r="R246" s="260"/>
      <c r="S246" s="1012" t="s">
        <v>1191</v>
      </c>
      <c r="T246" s="1013" t="s">
        <v>7302</v>
      </c>
      <c r="U246" s="1013" t="s">
        <v>8076</v>
      </c>
      <c r="V246" s="1014" t="s">
        <v>1821</v>
      </c>
      <c r="W246" s="1018"/>
      <c r="X246" s="1023" t="s">
        <v>3674</v>
      </c>
      <c r="Y246" s="1013" t="s">
        <v>1191</v>
      </c>
      <c r="Z246" s="1056" t="s">
        <v>2787</v>
      </c>
      <c r="AA246" s="1013" t="s">
        <v>105</v>
      </c>
      <c r="AB246" s="1022"/>
      <c r="AD246" s="596"/>
    </row>
    <row r="247" spans="2:30" outlineLevel="1">
      <c r="B247" s="9" t="s">
        <v>7092</v>
      </c>
      <c r="C247" s="9" t="s">
        <v>7112</v>
      </c>
      <c r="D247" s="9" t="s">
        <v>7703</v>
      </c>
      <c r="E247" s="9" t="s">
        <v>7730</v>
      </c>
      <c r="F247" s="9" t="s">
        <v>7709</v>
      </c>
      <c r="G247" s="9" t="s">
        <v>7712</v>
      </c>
      <c r="K247" s="9" t="s">
        <v>7093</v>
      </c>
      <c r="L247" s="9" t="s">
        <v>7112</v>
      </c>
      <c r="M247" s="9" t="s">
        <v>7703</v>
      </c>
      <c r="N247" s="9" t="s">
        <v>7730</v>
      </c>
      <c r="O247" s="9" t="s">
        <v>7709</v>
      </c>
      <c r="P247" s="9" t="s">
        <v>7712</v>
      </c>
      <c r="R247" s="260"/>
      <c r="S247" s="1012" t="s">
        <v>1191</v>
      </c>
      <c r="T247" s="1013" t="s">
        <v>7304</v>
      </c>
      <c r="U247" s="1013" t="s">
        <v>8079</v>
      </c>
      <c r="V247" s="1014" t="s">
        <v>1821</v>
      </c>
      <c r="W247" s="1018"/>
      <c r="X247" s="1023" t="s">
        <v>3676</v>
      </c>
      <c r="Y247" s="1013" t="s">
        <v>1176</v>
      </c>
      <c r="Z247" s="1057" t="s">
        <v>2789</v>
      </c>
      <c r="AA247" s="1013" t="s">
        <v>105</v>
      </c>
      <c r="AB247" s="1022"/>
      <c r="AD247" s="596"/>
    </row>
    <row r="248" spans="2:30" outlineLevel="1">
      <c r="B248" s="9" t="s">
        <v>7092</v>
      </c>
      <c r="C248" s="9" t="s">
        <v>7112</v>
      </c>
      <c r="D248" s="9" t="s">
        <v>7703</v>
      </c>
      <c r="E248" s="9" t="s">
        <v>7730</v>
      </c>
      <c r="F248" s="9" t="s">
        <v>7709</v>
      </c>
      <c r="G248" s="9" t="s">
        <v>7713</v>
      </c>
      <c r="K248" s="9" t="s">
        <v>7093</v>
      </c>
      <c r="L248" s="9" t="s">
        <v>7112</v>
      </c>
      <c r="M248" s="9" t="s">
        <v>7703</v>
      </c>
      <c r="N248" s="9" t="s">
        <v>7730</v>
      </c>
      <c r="O248" s="9" t="s">
        <v>7709</v>
      </c>
      <c r="P248" s="9" t="s">
        <v>7713</v>
      </c>
      <c r="R248" s="260"/>
      <c r="S248" s="1012" t="s">
        <v>1191</v>
      </c>
      <c r="T248" s="1013" t="s">
        <v>7300</v>
      </c>
      <c r="U248" s="1013" t="s">
        <v>8078</v>
      </c>
      <c r="V248" s="1014" t="s">
        <v>1821</v>
      </c>
      <c r="W248" s="1018"/>
      <c r="X248" s="1023" t="s">
        <v>3677</v>
      </c>
      <c r="Y248" s="1013" t="s">
        <v>1176</v>
      </c>
      <c r="Z248" s="1057" t="s">
        <v>2790</v>
      </c>
      <c r="AA248" s="1013" t="s">
        <v>157</v>
      </c>
      <c r="AB248" s="1022"/>
      <c r="AD248" s="596"/>
    </row>
    <row r="249" spans="2:30" outlineLevel="1">
      <c r="B249" s="9" t="s">
        <v>7092</v>
      </c>
      <c r="C249" s="9" t="s">
        <v>7112</v>
      </c>
      <c r="D249" s="9" t="s">
        <v>7703</v>
      </c>
      <c r="E249" s="9" t="s">
        <v>7730</v>
      </c>
      <c r="F249" s="9" t="s">
        <v>7709</v>
      </c>
      <c r="G249" s="9" t="s">
        <v>7714</v>
      </c>
      <c r="K249" s="9" t="s">
        <v>7093</v>
      </c>
      <c r="L249" s="9" t="s">
        <v>7112</v>
      </c>
      <c r="M249" s="9" t="s">
        <v>7703</v>
      </c>
      <c r="N249" s="9" t="s">
        <v>7730</v>
      </c>
      <c r="O249" s="9" t="s">
        <v>7709</v>
      </c>
      <c r="P249" s="9" t="s">
        <v>7714</v>
      </c>
      <c r="R249" s="260"/>
      <c r="S249" s="1012" t="s">
        <v>1191</v>
      </c>
      <c r="T249" s="1013" t="s">
        <v>7306</v>
      </c>
      <c r="U249" s="1013" t="s">
        <v>8082</v>
      </c>
      <c r="V249" s="1014" t="s">
        <v>1821</v>
      </c>
      <c r="W249" s="1018"/>
      <c r="X249" s="1023"/>
      <c r="Y249" s="1013"/>
      <c r="Z249" s="1013"/>
      <c r="AA249" s="1013"/>
      <c r="AB249" s="1022"/>
      <c r="AD249" s="596"/>
    </row>
    <row r="250" spans="2:30" outlineLevel="1">
      <c r="B250" s="9" t="s">
        <v>7092</v>
      </c>
      <c r="C250" s="9" t="s">
        <v>7112</v>
      </c>
      <c r="D250" s="9" t="s">
        <v>7703</v>
      </c>
      <c r="E250" s="9" t="s">
        <v>7730</v>
      </c>
      <c r="F250" s="9" t="s">
        <v>7709</v>
      </c>
      <c r="G250" s="9" t="s">
        <v>7715</v>
      </c>
      <c r="K250" s="9" t="s">
        <v>7093</v>
      </c>
      <c r="L250" s="9" t="s">
        <v>7112</v>
      </c>
      <c r="M250" s="9" t="s">
        <v>7703</v>
      </c>
      <c r="N250" s="9" t="s">
        <v>7730</v>
      </c>
      <c r="O250" s="9" t="s">
        <v>7709</v>
      </c>
      <c r="P250" s="9" t="s">
        <v>7715</v>
      </c>
      <c r="R250" s="260"/>
      <c r="S250" s="1012" t="s">
        <v>1191</v>
      </c>
      <c r="T250" s="1013" t="s">
        <v>41</v>
      </c>
      <c r="U250" s="1013" t="s">
        <v>835</v>
      </c>
      <c r="V250" s="1014" t="s">
        <v>1382</v>
      </c>
      <c r="W250" s="1018"/>
      <c r="X250" s="1023" t="s">
        <v>41</v>
      </c>
      <c r="Y250" s="1013" t="s">
        <v>1191</v>
      </c>
      <c r="Z250" s="1013" t="s">
        <v>41</v>
      </c>
      <c r="AA250" s="1013" t="s">
        <v>1382</v>
      </c>
      <c r="AB250" s="1028" t="s">
        <v>7953</v>
      </c>
      <c r="AD250" s="596"/>
    </row>
    <row r="251" spans="2:30" outlineLevel="1">
      <c r="B251" s="9" t="s">
        <v>7092</v>
      </c>
      <c r="C251" s="9" t="s">
        <v>7112</v>
      </c>
      <c r="D251" s="9" t="s">
        <v>7703</v>
      </c>
      <c r="E251" s="9" t="s">
        <v>7730</v>
      </c>
      <c r="F251" s="9" t="s">
        <v>7709</v>
      </c>
      <c r="G251" s="9" t="s">
        <v>7715</v>
      </c>
      <c r="H251" s="9" t="s">
        <v>7716</v>
      </c>
      <c r="K251" s="9" t="s">
        <v>7093</v>
      </c>
      <c r="L251" s="9" t="s">
        <v>7112</v>
      </c>
      <c r="M251" s="9" t="s">
        <v>7703</v>
      </c>
      <c r="N251" s="9" t="s">
        <v>7730</v>
      </c>
      <c r="O251" s="9" t="s">
        <v>7709</v>
      </c>
      <c r="P251" s="9" t="s">
        <v>7715</v>
      </c>
      <c r="Q251" s="9" t="s">
        <v>7716</v>
      </c>
      <c r="R251" s="260"/>
      <c r="S251" s="1012" t="s">
        <v>1176</v>
      </c>
      <c r="T251" s="1013" t="s">
        <v>7303</v>
      </c>
      <c r="U251" s="1013" t="s">
        <v>8077</v>
      </c>
      <c r="V251" s="1014" t="s">
        <v>1821</v>
      </c>
      <c r="W251" s="1018"/>
      <c r="X251" s="1023" t="s">
        <v>3675</v>
      </c>
      <c r="Y251" s="1013" t="s">
        <v>1176</v>
      </c>
      <c r="Z251" s="1056" t="s">
        <v>2788</v>
      </c>
      <c r="AA251" s="1013" t="s">
        <v>105</v>
      </c>
      <c r="AB251" s="1022"/>
      <c r="AD251" s="596"/>
    </row>
    <row r="252" spans="2:30" outlineLevel="1">
      <c r="B252" s="9" t="s">
        <v>7092</v>
      </c>
      <c r="C252" s="9" t="s">
        <v>7112</v>
      </c>
      <c r="D252" s="9" t="s">
        <v>7703</v>
      </c>
      <c r="E252" s="9" t="s">
        <v>7730</v>
      </c>
      <c r="F252" s="9" t="s">
        <v>7709</v>
      </c>
      <c r="G252" s="9" t="s">
        <v>7717</v>
      </c>
      <c r="K252" s="9" t="s">
        <v>7093</v>
      </c>
      <c r="L252" s="9" t="s">
        <v>7112</v>
      </c>
      <c r="M252" s="9" t="s">
        <v>7703</v>
      </c>
      <c r="N252" s="9" t="s">
        <v>7730</v>
      </c>
      <c r="O252" s="9" t="s">
        <v>7709</v>
      </c>
      <c r="P252" s="9" t="s">
        <v>7717</v>
      </c>
      <c r="R252" s="260"/>
      <c r="S252" s="1012" t="s">
        <v>1176</v>
      </c>
      <c r="T252" s="1013" t="s">
        <v>41</v>
      </c>
      <c r="U252" s="1013" t="s">
        <v>835</v>
      </c>
      <c r="V252" s="1014" t="s">
        <v>1382</v>
      </c>
      <c r="W252" s="1018"/>
      <c r="X252" s="1023" t="s">
        <v>41</v>
      </c>
      <c r="Y252" s="1013" t="s">
        <v>1176</v>
      </c>
      <c r="Z252" s="1013" t="s">
        <v>41</v>
      </c>
      <c r="AA252" s="1013" t="s">
        <v>1382</v>
      </c>
      <c r="AB252" s="1022"/>
      <c r="AD252" s="596"/>
    </row>
    <row r="253" spans="2:30" outlineLevel="1">
      <c r="B253" s="9" t="s">
        <v>7092</v>
      </c>
      <c r="C253" s="9" t="s">
        <v>7112</v>
      </c>
      <c r="D253" s="9" t="s">
        <v>7703</v>
      </c>
      <c r="E253" s="9" t="s">
        <v>7730</v>
      </c>
      <c r="F253" s="9" t="s">
        <v>7709</v>
      </c>
      <c r="G253" s="9" t="s">
        <v>7717</v>
      </c>
      <c r="H253" s="9" t="s">
        <v>7718</v>
      </c>
      <c r="K253" s="9" t="s">
        <v>7093</v>
      </c>
      <c r="L253" s="9" t="s">
        <v>7112</v>
      </c>
      <c r="M253" s="9" t="s">
        <v>7703</v>
      </c>
      <c r="N253" s="9" t="s">
        <v>7730</v>
      </c>
      <c r="O253" s="9" t="s">
        <v>7709</v>
      </c>
      <c r="P253" s="9" t="s">
        <v>7717</v>
      </c>
      <c r="Q253" s="9" t="s">
        <v>7718</v>
      </c>
      <c r="R253" s="260"/>
      <c r="S253" s="1012" t="s">
        <v>1176</v>
      </c>
      <c r="T253" s="1013" t="s">
        <v>7305</v>
      </c>
      <c r="U253" s="1013" t="s">
        <v>8083</v>
      </c>
      <c r="V253" s="1014" t="s">
        <v>1515</v>
      </c>
      <c r="W253" s="1018"/>
      <c r="X253" s="1023" t="s">
        <v>5345</v>
      </c>
      <c r="Y253" s="1013" t="s">
        <v>1176</v>
      </c>
      <c r="Z253" s="1057" t="s">
        <v>2791</v>
      </c>
      <c r="AA253" s="1013" t="s">
        <v>1515</v>
      </c>
      <c r="AB253" s="1022"/>
      <c r="AD253" s="596"/>
    </row>
    <row r="254" spans="2:30" outlineLevel="1">
      <c r="B254" s="9" t="s">
        <v>7092</v>
      </c>
      <c r="C254" s="9" t="s">
        <v>7112</v>
      </c>
      <c r="D254" s="9" t="s">
        <v>7703</v>
      </c>
      <c r="E254" s="9" t="s">
        <v>7730</v>
      </c>
      <c r="F254" s="9" t="s">
        <v>7719</v>
      </c>
      <c r="K254" s="9" t="s">
        <v>7093</v>
      </c>
      <c r="L254" s="9" t="s">
        <v>7112</v>
      </c>
      <c r="M254" s="9" t="s">
        <v>7703</v>
      </c>
      <c r="N254" s="9" t="s">
        <v>7730</v>
      </c>
      <c r="O254" s="9" t="s">
        <v>7719</v>
      </c>
      <c r="R254" s="260"/>
      <c r="S254" s="1012" t="s">
        <v>1191</v>
      </c>
      <c r="T254" s="1013" t="s">
        <v>41</v>
      </c>
      <c r="U254" s="1013" t="s">
        <v>835</v>
      </c>
      <c r="V254" s="1014" t="s">
        <v>1382</v>
      </c>
      <c r="W254" s="1018"/>
      <c r="X254" s="1023" t="s">
        <v>41</v>
      </c>
      <c r="Y254" s="1013" t="s">
        <v>1191</v>
      </c>
      <c r="Z254" s="1013" t="s">
        <v>41</v>
      </c>
      <c r="AA254" s="1013" t="s">
        <v>1382</v>
      </c>
      <c r="AB254" s="1028" t="s">
        <v>7960</v>
      </c>
      <c r="AD254" s="596"/>
    </row>
    <row r="255" spans="2:30" outlineLevel="1">
      <c r="B255" s="9" t="s">
        <v>7092</v>
      </c>
      <c r="C255" s="9" t="s">
        <v>7112</v>
      </c>
      <c r="D255" s="9" t="s">
        <v>7703</v>
      </c>
      <c r="E255" s="9" t="s">
        <v>7730</v>
      </c>
      <c r="F255" s="9" t="s">
        <v>7719</v>
      </c>
      <c r="G255" s="9" t="s">
        <v>7720</v>
      </c>
      <c r="K255" s="9" t="s">
        <v>7093</v>
      </c>
      <c r="L255" s="9" t="s">
        <v>7112</v>
      </c>
      <c r="M255" s="9" t="s">
        <v>7703</v>
      </c>
      <c r="N255" s="9" t="s">
        <v>7730</v>
      </c>
      <c r="O255" s="9" t="s">
        <v>7719</v>
      </c>
      <c r="P255" s="9" t="s">
        <v>7720</v>
      </c>
      <c r="R255" s="260"/>
      <c r="S255" s="1012" t="s">
        <v>1176</v>
      </c>
      <c r="T255" s="1013" t="s">
        <v>7309</v>
      </c>
      <c r="U255" s="1013" t="s">
        <v>8053</v>
      </c>
      <c r="V255" s="1014" t="s">
        <v>1821</v>
      </c>
      <c r="W255" s="1018"/>
      <c r="X255" s="1023" t="s">
        <v>7906</v>
      </c>
      <c r="Y255" s="1013" t="s">
        <v>1176</v>
      </c>
      <c r="Z255" s="1057" t="s">
        <v>2782</v>
      </c>
      <c r="AA255" s="1013" t="s">
        <v>105</v>
      </c>
      <c r="AB255" s="1019" t="s">
        <v>7955</v>
      </c>
      <c r="AD255" s="596"/>
    </row>
    <row r="256" spans="2:30" outlineLevel="1">
      <c r="B256" s="9" t="s">
        <v>7092</v>
      </c>
      <c r="C256" s="9" t="s">
        <v>7112</v>
      </c>
      <c r="D256" s="9" t="s">
        <v>7703</v>
      </c>
      <c r="E256" s="9" t="s">
        <v>7730</v>
      </c>
      <c r="F256" s="9" t="s">
        <v>7719</v>
      </c>
      <c r="G256" s="9" t="s">
        <v>7721</v>
      </c>
      <c r="K256" s="9" t="s">
        <v>7093</v>
      </c>
      <c r="L256" s="9" t="s">
        <v>7112</v>
      </c>
      <c r="M256" s="9" t="s">
        <v>7703</v>
      </c>
      <c r="N256" s="9" t="s">
        <v>7730</v>
      </c>
      <c r="O256" s="9" t="s">
        <v>7719</v>
      </c>
      <c r="P256" s="9" t="s">
        <v>7721</v>
      </c>
      <c r="R256" s="260"/>
      <c r="S256" s="1012" t="s">
        <v>1176</v>
      </c>
      <c r="T256" s="1013" t="s">
        <v>41</v>
      </c>
      <c r="U256" s="1013" t="s">
        <v>835</v>
      </c>
      <c r="V256" s="1014" t="s">
        <v>1382</v>
      </c>
      <c r="W256" s="1018"/>
      <c r="X256" s="1023" t="s">
        <v>41</v>
      </c>
      <c r="Y256" s="1013" t="s">
        <v>1176</v>
      </c>
      <c r="Z256" s="1013" t="s">
        <v>41</v>
      </c>
      <c r="AA256" s="1013" t="s">
        <v>1382</v>
      </c>
      <c r="AB256" s="1022"/>
      <c r="AD256" s="596"/>
    </row>
    <row r="257" spans="2:30" outlineLevel="1">
      <c r="B257" s="9" t="s">
        <v>7092</v>
      </c>
      <c r="C257" s="9" t="s">
        <v>7112</v>
      </c>
      <c r="D257" s="9" t="s">
        <v>7703</v>
      </c>
      <c r="E257" s="9" t="s">
        <v>7730</v>
      </c>
      <c r="F257" s="9" t="s">
        <v>7719</v>
      </c>
      <c r="G257" s="9" t="s">
        <v>7721</v>
      </c>
      <c r="H257" s="9" t="s">
        <v>6858</v>
      </c>
      <c r="K257" s="9" t="s">
        <v>7093</v>
      </c>
      <c r="L257" s="9" t="s">
        <v>7112</v>
      </c>
      <c r="M257" s="9" t="s">
        <v>7703</v>
      </c>
      <c r="N257" s="9" t="s">
        <v>7730</v>
      </c>
      <c r="O257" s="9" t="s">
        <v>7719</v>
      </c>
      <c r="P257" s="9" t="s">
        <v>7721</v>
      </c>
      <c r="Q257" s="9" t="s">
        <v>6858</v>
      </c>
      <c r="R257" s="260"/>
      <c r="S257" s="1012" t="s">
        <v>1176</v>
      </c>
      <c r="T257" s="1013" t="s">
        <v>7310</v>
      </c>
      <c r="U257" s="1013" t="s">
        <v>8054</v>
      </c>
      <c r="V257" s="1020" t="s">
        <v>6506</v>
      </c>
      <c r="W257" s="1018"/>
      <c r="X257" s="1023" t="s">
        <v>7907</v>
      </c>
      <c r="Y257" s="1013" t="s">
        <v>1176</v>
      </c>
      <c r="Z257" s="1013" t="s">
        <v>41</v>
      </c>
      <c r="AA257" s="1056" t="s">
        <v>7722</v>
      </c>
      <c r="AB257" s="1022"/>
      <c r="AD257" s="596"/>
    </row>
    <row r="258" spans="2:30" outlineLevel="1">
      <c r="B258" s="9" t="s">
        <v>7092</v>
      </c>
      <c r="C258" s="9" t="s">
        <v>7112</v>
      </c>
      <c r="D258" s="9" t="s">
        <v>7703</v>
      </c>
      <c r="E258" s="9" t="s">
        <v>7730</v>
      </c>
      <c r="F258" s="9" t="s">
        <v>7724</v>
      </c>
      <c r="K258" s="9" t="s">
        <v>7093</v>
      </c>
      <c r="L258" s="9" t="s">
        <v>7112</v>
      </c>
      <c r="M258" s="9" t="s">
        <v>7703</v>
      </c>
      <c r="N258" s="9" t="s">
        <v>7730</v>
      </c>
      <c r="O258" s="9" t="s">
        <v>7724</v>
      </c>
      <c r="R258" s="260"/>
      <c r="S258" s="1012" t="s">
        <v>1176</v>
      </c>
      <c r="T258" s="1013" t="s">
        <v>41</v>
      </c>
      <c r="U258" s="1013" t="s">
        <v>835</v>
      </c>
      <c r="V258" s="1014" t="s">
        <v>1382</v>
      </c>
      <c r="W258" s="1018"/>
      <c r="X258" s="1023" t="s">
        <v>41</v>
      </c>
      <c r="Y258" s="1013" t="s">
        <v>1176</v>
      </c>
      <c r="Z258" s="1013" t="s">
        <v>41</v>
      </c>
      <c r="AA258" s="1013" t="s">
        <v>1382</v>
      </c>
      <c r="AB258" s="1022"/>
      <c r="AD258" s="596"/>
    </row>
    <row r="259" spans="2:30" outlineLevel="1">
      <c r="B259" s="9" t="s">
        <v>7092</v>
      </c>
      <c r="C259" s="9" t="s">
        <v>7112</v>
      </c>
      <c r="D259" s="9" t="s">
        <v>7703</v>
      </c>
      <c r="E259" s="9" t="s">
        <v>7730</v>
      </c>
      <c r="F259" s="9" t="s">
        <v>7724</v>
      </c>
      <c r="G259" s="9" t="s">
        <v>7725</v>
      </c>
      <c r="K259" s="9" t="s">
        <v>7093</v>
      </c>
      <c r="L259" s="9" t="s">
        <v>7112</v>
      </c>
      <c r="M259" s="9" t="s">
        <v>7703</v>
      </c>
      <c r="N259" s="9" t="s">
        <v>7730</v>
      </c>
      <c r="O259" s="9" t="s">
        <v>7724</v>
      </c>
      <c r="P259" s="9" t="s">
        <v>7725</v>
      </c>
      <c r="R259" s="260"/>
      <c r="S259" s="1012" t="s">
        <v>1176</v>
      </c>
      <c r="T259" s="1013" t="s">
        <v>7290</v>
      </c>
      <c r="U259" s="1013" t="s">
        <v>8046</v>
      </c>
      <c r="V259" s="1014" t="s">
        <v>1821</v>
      </c>
      <c r="W259" s="1018"/>
      <c r="X259" s="1023" t="s">
        <v>3672</v>
      </c>
      <c r="Y259" s="1013" t="s">
        <v>1176</v>
      </c>
      <c r="Z259" s="1057" t="s">
        <v>2785</v>
      </c>
      <c r="AA259" s="1013" t="s">
        <v>105</v>
      </c>
      <c r="AB259" s="1022"/>
      <c r="AD259" s="596"/>
    </row>
    <row r="260" spans="2:30" ht="24" outlineLevel="1">
      <c r="B260" s="9" t="s">
        <v>7092</v>
      </c>
      <c r="C260" s="9" t="s">
        <v>7112</v>
      </c>
      <c r="D260" s="9" t="s">
        <v>7703</v>
      </c>
      <c r="E260" s="9" t="s">
        <v>7730</v>
      </c>
      <c r="F260" s="9" t="s">
        <v>7724</v>
      </c>
      <c r="G260" s="9" t="s">
        <v>7720</v>
      </c>
      <c r="K260" s="9" t="s">
        <v>7093</v>
      </c>
      <c r="L260" s="9" t="s">
        <v>7112</v>
      </c>
      <c r="M260" s="9" t="s">
        <v>7703</v>
      </c>
      <c r="N260" s="9" t="s">
        <v>7730</v>
      </c>
      <c r="O260" s="9" t="s">
        <v>7724</v>
      </c>
      <c r="P260" s="9" t="s">
        <v>7720</v>
      </c>
      <c r="R260" s="260"/>
      <c r="S260" s="1012" t="s">
        <v>1191</v>
      </c>
      <c r="T260" s="1013" t="s">
        <v>7292</v>
      </c>
      <c r="U260" s="1013" t="s">
        <v>8051</v>
      </c>
      <c r="V260" s="1014"/>
      <c r="W260" s="1018"/>
      <c r="X260" s="1023" t="s">
        <v>3684</v>
      </c>
      <c r="Y260" s="1013" t="s">
        <v>1191</v>
      </c>
      <c r="Z260" s="1059" t="s">
        <v>2784</v>
      </c>
      <c r="AA260" s="1013" t="s">
        <v>804</v>
      </c>
      <c r="AB260" s="1022" t="s">
        <v>7961</v>
      </c>
      <c r="AD260" s="596"/>
    </row>
    <row r="261" spans="2:30" outlineLevel="1">
      <c r="B261" s="9" t="s">
        <v>7092</v>
      </c>
      <c r="C261" s="9" t="s">
        <v>7112</v>
      </c>
      <c r="D261" s="9" t="s">
        <v>7703</v>
      </c>
      <c r="E261" s="9" t="s">
        <v>7730</v>
      </c>
      <c r="F261" s="9" t="s">
        <v>7724</v>
      </c>
      <c r="G261" s="9" t="s">
        <v>7720</v>
      </c>
      <c r="H261" s="9" t="s">
        <v>1452</v>
      </c>
      <c r="K261" s="9" t="s">
        <v>7093</v>
      </c>
      <c r="L261" s="9" t="s">
        <v>7112</v>
      </c>
      <c r="M261" s="9" t="s">
        <v>7703</v>
      </c>
      <c r="N261" s="9" t="s">
        <v>7730</v>
      </c>
      <c r="O261" s="9" t="s">
        <v>7724</v>
      </c>
      <c r="P261" s="9" t="s">
        <v>7720</v>
      </c>
      <c r="Q261" s="9" t="s">
        <v>1452</v>
      </c>
      <c r="R261" s="260"/>
      <c r="S261" s="1012" t="s">
        <v>1176</v>
      </c>
      <c r="T261" s="1013" t="s">
        <v>7293</v>
      </c>
      <c r="U261" s="1013" t="s">
        <v>8052</v>
      </c>
      <c r="V261" s="1014" t="s">
        <v>1454</v>
      </c>
      <c r="W261" s="1018"/>
      <c r="X261" s="1023" t="s">
        <v>7908</v>
      </c>
      <c r="Y261" s="1013" t="s">
        <v>1176</v>
      </c>
      <c r="Z261" s="1013" t="s">
        <v>41</v>
      </c>
      <c r="AA261" s="1065" t="s">
        <v>2148</v>
      </c>
      <c r="AB261" s="1022"/>
      <c r="AD261" s="596"/>
    </row>
    <row r="262" spans="2:30" outlineLevel="1">
      <c r="B262" s="9" t="s">
        <v>7092</v>
      </c>
      <c r="C262" s="9" t="s">
        <v>7112</v>
      </c>
      <c r="D262" s="9" t="s">
        <v>7703</v>
      </c>
      <c r="E262" s="9" t="s">
        <v>7730</v>
      </c>
      <c r="F262" s="9" t="s">
        <v>7727</v>
      </c>
      <c r="K262" s="9" t="s">
        <v>7093</v>
      </c>
      <c r="L262" s="9" t="s">
        <v>7112</v>
      </c>
      <c r="M262" s="9" t="s">
        <v>7703</v>
      </c>
      <c r="N262" s="9" t="s">
        <v>7730</v>
      </c>
      <c r="O262" s="9" t="s">
        <v>7727</v>
      </c>
      <c r="R262" s="260"/>
      <c r="S262" s="1012" t="s">
        <v>1191</v>
      </c>
      <c r="T262" s="1013" t="s">
        <v>7295</v>
      </c>
      <c r="U262" s="1013" t="s">
        <v>8084</v>
      </c>
      <c r="V262" s="1014" t="s">
        <v>1382</v>
      </c>
      <c r="W262" s="1018"/>
      <c r="X262" s="1023"/>
      <c r="Y262" s="1013"/>
      <c r="Z262" s="1013"/>
      <c r="AA262" s="1013"/>
      <c r="AB262" s="1022"/>
      <c r="AD262" s="596"/>
    </row>
    <row r="263" spans="2:30" outlineLevel="1">
      <c r="B263" s="9" t="s">
        <v>7092</v>
      </c>
      <c r="C263" s="9" t="s">
        <v>7112</v>
      </c>
      <c r="D263" s="9" t="s">
        <v>7703</v>
      </c>
      <c r="E263" s="9" t="s">
        <v>7730</v>
      </c>
      <c r="F263" s="9" t="s">
        <v>7727</v>
      </c>
      <c r="G263" s="9" t="s">
        <v>7708</v>
      </c>
      <c r="K263" s="9" t="s">
        <v>7093</v>
      </c>
      <c r="L263" s="9" t="s">
        <v>7112</v>
      </c>
      <c r="M263" s="9" t="s">
        <v>7703</v>
      </c>
      <c r="N263" s="9" t="s">
        <v>7730</v>
      </c>
      <c r="O263" s="9" t="s">
        <v>7727</v>
      </c>
      <c r="P263" s="9" t="s">
        <v>7708</v>
      </c>
      <c r="R263" s="260"/>
      <c r="S263" s="1012" t="s">
        <v>1191</v>
      </c>
      <c r="T263" s="1013" t="s">
        <v>7296</v>
      </c>
      <c r="U263" s="1013" t="s">
        <v>8085</v>
      </c>
      <c r="V263" s="1014" t="s">
        <v>1821</v>
      </c>
      <c r="W263" s="1018"/>
      <c r="X263" s="1023"/>
      <c r="Y263" s="1013"/>
      <c r="Z263" s="1013"/>
      <c r="AA263" s="1013"/>
      <c r="AB263" s="1022"/>
      <c r="AD263" s="596"/>
    </row>
    <row r="264" spans="2:30" outlineLevel="1">
      <c r="B264" s="9" t="s">
        <v>7092</v>
      </c>
      <c r="C264" s="9" t="s">
        <v>7112</v>
      </c>
      <c r="D264" s="9" t="s">
        <v>7703</v>
      </c>
      <c r="E264" s="9" t="s">
        <v>7730</v>
      </c>
      <c r="F264" s="9" t="s">
        <v>7727</v>
      </c>
      <c r="G264" s="9" t="s">
        <v>7728</v>
      </c>
      <c r="K264" s="9" t="s">
        <v>7093</v>
      </c>
      <c r="L264" s="9" t="s">
        <v>7112</v>
      </c>
      <c r="M264" s="9" t="s">
        <v>7703</v>
      </c>
      <c r="N264" s="9" t="s">
        <v>7730</v>
      </c>
      <c r="O264" s="9" t="s">
        <v>7727</v>
      </c>
      <c r="P264" s="9" t="s">
        <v>7728</v>
      </c>
      <c r="R264" s="260"/>
      <c r="S264" s="1012" t="s">
        <v>1191</v>
      </c>
      <c r="T264" s="1013" t="s">
        <v>7297</v>
      </c>
      <c r="U264" s="1013" t="s">
        <v>8086</v>
      </c>
      <c r="V264" s="1014" t="s">
        <v>1821</v>
      </c>
      <c r="W264" s="1018"/>
      <c r="X264" s="1023"/>
      <c r="Y264" s="1013"/>
      <c r="Z264" s="1013"/>
      <c r="AA264" s="1013"/>
      <c r="AB264" s="1022"/>
      <c r="AD264" s="596"/>
    </row>
    <row r="265" spans="2:30" outlineLevel="1">
      <c r="B265" s="9" t="s">
        <v>7092</v>
      </c>
      <c r="C265" s="9" t="s">
        <v>7112</v>
      </c>
      <c r="D265" s="9" t="s">
        <v>7703</v>
      </c>
      <c r="E265" s="9" t="s">
        <v>7730</v>
      </c>
      <c r="F265" s="9" t="s">
        <v>7727</v>
      </c>
      <c r="G265" s="9" t="s">
        <v>7729</v>
      </c>
      <c r="K265" s="9" t="s">
        <v>7093</v>
      </c>
      <c r="L265" s="9" t="s">
        <v>7112</v>
      </c>
      <c r="M265" s="9" t="s">
        <v>7703</v>
      </c>
      <c r="N265" s="9" t="s">
        <v>7730</v>
      </c>
      <c r="O265" s="9" t="s">
        <v>7727</v>
      </c>
      <c r="P265" s="9" t="s">
        <v>7729</v>
      </c>
      <c r="R265" s="260"/>
      <c r="S265" s="1012" t="s">
        <v>1191</v>
      </c>
      <c r="T265" s="1013" t="s">
        <v>7298</v>
      </c>
      <c r="U265" s="1013" t="s">
        <v>8087</v>
      </c>
      <c r="V265" s="1014" t="s">
        <v>1821</v>
      </c>
      <c r="W265" s="1018"/>
      <c r="X265" s="1023"/>
      <c r="Y265" s="1013"/>
      <c r="Z265" s="1013"/>
      <c r="AA265" s="1013"/>
      <c r="AB265" s="1022"/>
      <c r="AD265" s="596"/>
    </row>
    <row r="266" spans="2:30" outlineLevel="1">
      <c r="B266" s="9" t="s">
        <v>7092</v>
      </c>
      <c r="C266" s="9" t="s">
        <v>7112</v>
      </c>
      <c r="D266" s="9" t="s">
        <v>7703</v>
      </c>
      <c r="E266" s="9" t="s">
        <v>7733</v>
      </c>
      <c r="K266" s="9" t="s">
        <v>7093</v>
      </c>
      <c r="L266" s="9" t="s">
        <v>7112</v>
      </c>
      <c r="M266" s="9" t="s">
        <v>7703</v>
      </c>
      <c r="N266" s="9" t="s">
        <v>7733</v>
      </c>
      <c r="R266" s="260"/>
      <c r="S266" s="1012" t="s">
        <v>1191</v>
      </c>
      <c r="T266" s="1013" t="s">
        <v>7335</v>
      </c>
      <c r="U266" s="1013" t="s">
        <v>7462</v>
      </c>
      <c r="V266" s="1014" t="s">
        <v>1382</v>
      </c>
      <c r="W266" s="1018"/>
      <c r="X266" s="1023"/>
      <c r="Y266" s="1013"/>
      <c r="Z266" s="1013"/>
      <c r="AA266" s="1013"/>
      <c r="AB266" s="1022"/>
      <c r="AD266" s="596"/>
    </row>
    <row r="267" spans="2:30" outlineLevel="1">
      <c r="B267" s="9" t="s">
        <v>7092</v>
      </c>
      <c r="C267" s="9" t="s">
        <v>7112</v>
      </c>
      <c r="D267" s="9" t="s">
        <v>7703</v>
      </c>
      <c r="E267" s="9" t="s">
        <v>7733</v>
      </c>
      <c r="F267" s="9" t="s">
        <v>7703</v>
      </c>
      <c r="K267" s="9" t="s">
        <v>7093</v>
      </c>
      <c r="L267" s="9" t="s">
        <v>7112</v>
      </c>
      <c r="M267" s="9" t="s">
        <v>7703</v>
      </c>
      <c r="N267" s="9" t="s">
        <v>7733</v>
      </c>
      <c r="O267" s="9" t="s">
        <v>7703</v>
      </c>
      <c r="R267" s="260"/>
      <c r="S267" s="1012" t="s">
        <v>1191</v>
      </c>
      <c r="T267" s="1013" t="s">
        <v>7335</v>
      </c>
      <c r="U267" s="1013" t="s">
        <v>7462</v>
      </c>
      <c r="V267" s="1014" t="s">
        <v>1382</v>
      </c>
      <c r="W267" s="1018"/>
      <c r="X267" s="1023"/>
      <c r="Y267" s="1013"/>
      <c r="Z267" s="1013"/>
      <c r="AA267" s="1013"/>
      <c r="AB267" s="1022"/>
      <c r="AD267" s="596"/>
    </row>
    <row r="268" spans="2:30" outlineLevel="1">
      <c r="B268" s="9" t="s">
        <v>7092</v>
      </c>
      <c r="C268" s="9" t="s">
        <v>7112</v>
      </c>
      <c r="D268" s="9" t="s">
        <v>7703</v>
      </c>
      <c r="E268" s="9" t="s">
        <v>7733</v>
      </c>
      <c r="F268" s="9" t="s">
        <v>7703</v>
      </c>
      <c r="G268" s="9" t="s">
        <v>7704</v>
      </c>
      <c r="K268" s="9" t="s">
        <v>7093</v>
      </c>
      <c r="L268" s="9" t="s">
        <v>7112</v>
      </c>
      <c r="M268" s="9" t="s">
        <v>7703</v>
      </c>
      <c r="N268" s="9" t="s">
        <v>7733</v>
      </c>
      <c r="O268" s="9" t="s">
        <v>7703</v>
      </c>
      <c r="P268" s="9" t="s">
        <v>7704</v>
      </c>
      <c r="R268" s="260"/>
      <c r="S268" s="1012" t="s">
        <v>1191</v>
      </c>
      <c r="T268" s="1013" t="s">
        <v>7355</v>
      </c>
      <c r="U268" s="1013" t="s">
        <v>7619</v>
      </c>
      <c r="V268" s="1014" t="s">
        <v>1821</v>
      </c>
      <c r="W268" s="1018"/>
      <c r="X268" s="1023"/>
      <c r="Y268" s="1013"/>
      <c r="Z268" s="1013"/>
      <c r="AA268" s="1013"/>
      <c r="AB268" s="1022"/>
      <c r="AD268" s="596"/>
    </row>
    <row r="269" spans="2:30" outlineLevel="1">
      <c r="B269" s="9" t="s">
        <v>7092</v>
      </c>
      <c r="C269" s="9" t="s">
        <v>7112</v>
      </c>
      <c r="D269" s="9" t="s">
        <v>7703</v>
      </c>
      <c r="E269" s="9" t="s">
        <v>7733</v>
      </c>
      <c r="F269" s="9" t="s">
        <v>7703</v>
      </c>
      <c r="G269" s="9" t="s">
        <v>7704</v>
      </c>
      <c r="H269" s="9" t="s">
        <v>1452</v>
      </c>
      <c r="K269" s="9" t="s">
        <v>7093</v>
      </c>
      <c r="L269" s="9" t="s">
        <v>7112</v>
      </c>
      <c r="M269" s="9" t="s">
        <v>7703</v>
      </c>
      <c r="N269" s="9" t="s">
        <v>7733</v>
      </c>
      <c r="O269" s="9" t="s">
        <v>7703</v>
      </c>
      <c r="P269" s="9" t="s">
        <v>7704</v>
      </c>
      <c r="Q269" s="9" t="s">
        <v>1452</v>
      </c>
      <c r="R269" s="260"/>
      <c r="S269" s="1012" t="s">
        <v>1176</v>
      </c>
      <c r="T269" s="1013" t="s">
        <v>7356</v>
      </c>
      <c r="U269" s="1013" t="s">
        <v>7620</v>
      </c>
      <c r="V269" s="1014" t="s">
        <v>1454</v>
      </c>
      <c r="W269" s="1018"/>
      <c r="X269" s="1023"/>
      <c r="Y269" s="1013"/>
      <c r="Z269" s="1013"/>
      <c r="AA269" s="1013"/>
      <c r="AB269" s="1022"/>
      <c r="AD269" s="596"/>
    </row>
    <row r="270" spans="2:30" outlineLevel="1">
      <c r="B270" s="9" t="s">
        <v>7092</v>
      </c>
      <c r="C270" s="9" t="s">
        <v>7112</v>
      </c>
      <c r="D270" s="9" t="s">
        <v>7703</v>
      </c>
      <c r="E270" s="9" t="s">
        <v>7733</v>
      </c>
      <c r="F270" s="9" t="s">
        <v>7703</v>
      </c>
      <c r="G270" s="9" t="s">
        <v>7731</v>
      </c>
      <c r="K270" s="9" t="s">
        <v>7093</v>
      </c>
      <c r="L270" s="9" t="s">
        <v>7112</v>
      </c>
      <c r="M270" s="9" t="s">
        <v>7703</v>
      </c>
      <c r="N270" s="9" t="s">
        <v>7733</v>
      </c>
      <c r="O270" s="9" t="s">
        <v>7703</v>
      </c>
      <c r="P270" s="9" t="s">
        <v>7731</v>
      </c>
      <c r="R270" s="260"/>
      <c r="S270" s="1012" t="s">
        <v>1191</v>
      </c>
      <c r="T270" s="1013" t="s">
        <v>7339</v>
      </c>
      <c r="U270" s="1013" t="s">
        <v>7611</v>
      </c>
      <c r="V270" s="1014" t="s">
        <v>7732</v>
      </c>
      <c r="W270" s="1018"/>
      <c r="X270" s="1023"/>
      <c r="Y270" s="1013"/>
      <c r="Z270" s="1013"/>
      <c r="AA270" s="1013"/>
      <c r="AB270" s="1022"/>
      <c r="AD270" s="596"/>
    </row>
    <row r="271" spans="2:30" outlineLevel="1">
      <c r="B271" s="9" t="s">
        <v>7092</v>
      </c>
      <c r="C271" s="9" t="s">
        <v>7112</v>
      </c>
      <c r="D271" s="9" t="s">
        <v>7703</v>
      </c>
      <c r="E271" s="9" t="s">
        <v>7733</v>
      </c>
      <c r="F271" s="9" t="s">
        <v>7703</v>
      </c>
      <c r="G271" s="9" t="s">
        <v>7705</v>
      </c>
      <c r="K271" s="9" t="s">
        <v>7093</v>
      </c>
      <c r="L271" s="9" t="s">
        <v>7112</v>
      </c>
      <c r="M271" s="9" t="s">
        <v>7703</v>
      </c>
      <c r="N271" s="9" t="s">
        <v>7733</v>
      </c>
      <c r="O271" s="9" t="s">
        <v>7703</v>
      </c>
      <c r="P271" s="9" t="s">
        <v>7705</v>
      </c>
      <c r="R271" s="260"/>
      <c r="S271" s="1012" t="s">
        <v>1195</v>
      </c>
      <c r="T271" s="1013" t="s">
        <v>41</v>
      </c>
      <c r="U271" s="1013" t="s">
        <v>835</v>
      </c>
      <c r="V271" s="1014" t="s">
        <v>1382</v>
      </c>
      <c r="W271" s="1018"/>
      <c r="X271" s="1023"/>
      <c r="Y271" s="1013"/>
      <c r="Z271" s="1013"/>
      <c r="AA271" s="1013"/>
      <c r="AB271" s="1022"/>
      <c r="AD271" s="596"/>
    </row>
    <row r="272" spans="2:30" outlineLevel="1">
      <c r="B272" s="9" t="s">
        <v>7092</v>
      </c>
      <c r="C272" s="9" t="s">
        <v>7112</v>
      </c>
      <c r="D272" s="9" t="s">
        <v>7703</v>
      </c>
      <c r="E272" s="9" t="s">
        <v>7733</v>
      </c>
      <c r="F272" s="9" t="s">
        <v>7703</v>
      </c>
      <c r="G272" s="9" t="s">
        <v>7705</v>
      </c>
      <c r="H272" s="9" t="s">
        <v>6858</v>
      </c>
      <c r="K272" s="9" t="s">
        <v>7093</v>
      </c>
      <c r="L272" s="9" t="s">
        <v>7112</v>
      </c>
      <c r="M272" s="9" t="s">
        <v>7703</v>
      </c>
      <c r="N272" s="9" t="s">
        <v>7733</v>
      </c>
      <c r="O272" s="9" t="s">
        <v>7703</v>
      </c>
      <c r="P272" s="9" t="s">
        <v>7705</v>
      </c>
      <c r="Q272" s="9" t="s">
        <v>6858</v>
      </c>
      <c r="R272" s="260"/>
      <c r="S272" s="1012" t="s">
        <v>1176</v>
      </c>
      <c r="T272" s="1013" t="s">
        <v>7336</v>
      </c>
      <c r="U272" s="1013" t="s">
        <v>7613</v>
      </c>
      <c r="V272" s="1014" t="s">
        <v>1821</v>
      </c>
      <c r="W272" s="1018"/>
      <c r="X272" s="1023"/>
      <c r="Y272" s="1013"/>
      <c r="Z272" s="1013"/>
      <c r="AA272" s="1013"/>
      <c r="AB272" s="1022"/>
      <c r="AD272" s="596"/>
    </row>
    <row r="273" spans="2:30" outlineLevel="1">
      <c r="B273" s="9" t="s">
        <v>7092</v>
      </c>
      <c r="C273" s="9" t="s">
        <v>7112</v>
      </c>
      <c r="D273" s="9" t="s">
        <v>7703</v>
      </c>
      <c r="E273" s="9" t="s">
        <v>7733</v>
      </c>
      <c r="F273" s="9" t="s">
        <v>7703</v>
      </c>
      <c r="G273" s="9" t="s">
        <v>7705</v>
      </c>
      <c r="H273" s="9" t="s">
        <v>6858</v>
      </c>
      <c r="I273" s="9" t="s">
        <v>1452</v>
      </c>
      <c r="K273" s="9" t="s">
        <v>7093</v>
      </c>
      <c r="L273" s="9" t="s">
        <v>7112</v>
      </c>
      <c r="M273" s="9" t="s">
        <v>7703</v>
      </c>
      <c r="N273" s="9" t="s">
        <v>7733</v>
      </c>
      <c r="O273" s="9" t="s">
        <v>7703</v>
      </c>
      <c r="P273" s="9" t="s">
        <v>7705</v>
      </c>
      <c r="Q273" s="9" t="s">
        <v>6858</v>
      </c>
      <c r="R273" s="260" t="s">
        <v>1452</v>
      </c>
      <c r="S273" s="1012" t="s">
        <v>1191</v>
      </c>
      <c r="T273" s="1013" t="s">
        <v>7337</v>
      </c>
      <c r="U273" s="1013" t="s">
        <v>7614</v>
      </c>
      <c r="V273" s="1014" t="s">
        <v>1454</v>
      </c>
      <c r="W273" s="1018"/>
      <c r="X273" s="1023"/>
      <c r="Y273" s="1013"/>
      <c r="Z273" s="1013"/>
      <c r="AA273" s="1013"/>
      <c r="AB273" s="1022"/>
      <c r="AD273" s="596"/>
    </row>
    <row r="274" spans="2:30" outlineLevel="1">
      <c r="B274" s="9" t="s">
        <v>7092</v>
      </c>
      <c r="C274" s="9" t="s">
        <v>7112</v>
      </c>
      <c r="D274" s="9" t="s">
        <v>7703</v>
      </c>
      <c r="E274" s="9" t="s">
        <v>7733</v>
      </c>
      <c r="F274" s="9" t="s">
        <v>7703</v>
      </c>
      <c r="G274" s="9" t="s">
        <v>7707</v>
      </c>
      <c r="K274" s="9" t="s">
        <v>7093</v>
      </c>
      <c r="L274" s="9" t="s">
        <v>7112</v>
      </c>
      <c r="M274" s="9" t="s">
        <v>7703</v>
      </c>
      <c r="N274" s="9" t="s">
        <v>7733</v>
      </c>
      <c r="O274" s="9" t="s">
        <v>7703</v>
      </c>
      <c r="P274" s="9" t="s">
        <v>7707</v>
      </c>
      <c r="R274" s="260"/>
      <c r="S274" s="1012" t="s">
        <v>1191</v>
      </c>
      <c r="T274" s="1013" t="s">
        <v>41</v>
      </c>
      <c r="U274" s="1013" t="s">
        <v>835</v>
      </c>
      <c r="V274" s="1014" t="s">
        <v>1382</v>
      </c>
      <c r="W274" s="1018"/>
      <c r="X274" s="1023"/>
      <c r="Y274" s="1013"/>
      <c r="Z274" s="1013"/>
      <c r="AA274" s="1013"/>
      <c r="AB274" s="1022"/>
      <c r="AD274" s="596"/>
    </row>
    <row r="275" spans="2:30" outlineLevel="1">
      <c r="B275" s="9" t="s">
        <v>7092</v>
      </c>
      <c r="C275" s="9" t="s">
        <v>7112</v>
      </c>
      <c r="D275" s="9" t="s">
        <v>7703</v>
      </c>
      <c r="E275" s="9" t="s">
        <v>7733</v>
      </c>
      <c r="F275" s="9" t="s">
        <v>7703</v>
      </c>
      <c r="G275" s="9" t="s">
        <v>7707</v>
      </c>
      <c r="H275" s="9" t="s">
        <v>7708</v>
      </c>
      <c r="K275" s="9" t="s">
        <v>7093</v>
      </c>
      <c r="L275" s="9" t="s">
        <v>7112</v>
      </c>
      <c r="M275" s="9" t="s">
        <v>7703</v>
      </c>
      <c r="N275" s="9" t="s">
        <v>7733</v>
      </c>
      <c r="O275" s="9" t="s">
        <v>7703</v>
      </c>
      <c r="P275" s="9" t="s">
        <v>7707</v>
      </c>
      <c r="Q275" s="9" t="s">
        <v>7708</v>
      </c>
      <c r="R275" s="260"/>
      <c r="S275" s="1012" t="s">
        <v>1176</v>
      </c>
      <c r="T275" s="1013" t="s">
        <v>7342</v>
      </c>
      <c r="U275" s="1013" t="s">
        <v>7612</v>
      </c>
      <c r="V275" s="1014" t="s">
        <v>1821</v>
      </c>
      <c r="W275" s="1018"/>
      <c r="X275" s="1023"/>
      <c r="Y275" s="1013"/>
      <c r="Z275" s="1013"/>
      <c r="AA275" s="1013"/>
      <c r="AB275" s="1022"/>
      <c r="AD275" s="596"/>
    </row>
    <row r="276" spans="2:30" outlineLevel="1">
      <c r="B276" s="9" t="s">
        <v>7092</v>
      </c>
      <c r="C276" s="9" t="s">
        <v>7112</v>
      </c>
      <c r="D276" s="9" t="s">
        <v>7703</v>
      </c>
      <c r="E276" s="9" t="s">
        <v>7733</v>
      </c>
      <c r="F276" s="9" t="s">
        <v>7703</v>
      </c>
      <c r="G276" s="9" t="s">
        <v>7709</v>
      </c>
      <c r="K276" s="9" t="s">
        <v>7093</v>
      </c>
      <c r="L276" s="9" t="s">
        <v>7112</v>
      </c>
      <c r="M276" s="9" t="s">
        <v>7703</v>
      </c>
      <c r="N276" s="9" t="s">
        <v>7733</v>
      </c>
      <c r="O276" s="9" t="s">
        <v>7703</v>
      </c>
      <c r="P276" s="9" t="s">
        <v>7709</v>
      </c>
      <c r="R276" s="260"/>
      <c r="S276" s="1012" t="s">
        <v>1191</v>
      </c>
      <c r="T276" s="1013" t="s">
        <v>7347</v>
      </c>
      <c r="U276" s="1013" t="s">
        <v>7535</v>
      </c>
      <c r="V276" s="1014" t="s">
        <v>1382</v>
      </c>
      <c r="W276" s="1018"/>
      <c r="X276" s="1023"/>
      <c r="Y276" s="1013"/>
      <c r="Z276" s="1013"/>
      <c r="AA276" s="1013"/>
      <c r="AB276" s="1022"/>
      <c r="AD276" s="596"/>
    </row>
    <row r="277" spans="2:30" outlineLevel="1">
      <c r="B277" s="9" t="s">
        <v>7092</v>
      </c>
      <c r="C277" s="9" t="s">
        <v>7112</v>
      </c>
      <c r="D277" s="9" t="s">
        <v>7703</v>
      </c>
      <c r="E277" s="9" t="s">
        <v>7733</v>
      </c>
      <c r="F277" s="9" t="s">
        <v>7703</v>
      </c>
      <c r="G277" s="9" t="s">
        <v>7709</v>
      </c>
      <c r="H277" s="9" t="s">
        <v>7710</v>
      </c>
      <c r="K277" s="9" t="s">
        <v>7093</v>
      </c>
      <c r="L277" s="9" t="s">
        <v>7112</v>
      </c>
      <c r="M277" s="9" t="s">
        <v>7703</v>
      </c>
      <c r="N277" s="9" t="s">
        <v>7733</v>
      </c>
      <c r="O277" s="9" t="s">
        <v>7703</v>
      </c>
      <c r="P277" s="9" t="s">
        <v>7709</v>
      </c>
      <c r="Q277" s="9" t="s">
        <v>7710</v>
      </c>
      <c r="R277" s="260"/>
      <c r="S277" s="1012" t="s">
        <v>1191</v>
      </c>
      <c r="T277" s="1013" t="s">
        <v>7349</v>
      </c>
      <c r="U277" s="1013" t="s">
        <v>7536</v>
      </c>
      <c r="V277" s="1014" t="s">
        <v>1821</v>
      </c>
      <c r="W277" s="1018"/>
      <c r="X277" s="1023"/>
      <c r="Y277" s="1013"/>
      <c r="Z277" s="1013"/>
      <c r="AA277" s="1013"/>
      <c r="AB277" s="1022"/>
      <c r="AD277" s="596"/>
    </row>
    <row r="278" spans="2:30" outlineLevel="1">
      <c r="B278" s="9" t="s">
        <v>7092</v>
      </c>
      <c r="C278" s="9" t="s">
        <v>7112</v>
      </c>
      <c r="D278" s="9" t="s">
        <v>7703</v>
      </c>
      <c r="E278" s="9" t="s">
        <v>7733</v>
      </c>
      <c r="F278" s="9" t="s">
        <v>7703</v>
      </c>
      <c r="G278" s="9" t="s">
        <v>7709</v>
      </c>
      <c r="H278" s="9" t="s">
        <v>7711</v>
      </c>
      <c r="K278" s="9" t="s">
        <v>7093</v>
      </c>
      <c r="L278" s="9" t="s">
        <v>7112</v>
      </c>
      <c r="M278" s="9" t="s">
        <v>7703</v>
      </c>
      <c r="N278" s="9" t="s">
        <v>7733</v>
      </c>
      <c r="O278" s="9" t="s">
        <v>7703</v>
      </c>
      <c r="P278" s="9" t="s">
        <v>7709</v>
      </c>
      <c r="Q278" s="9" t="s">
        <v>7711</v>
      </c>
      <c r="R278" s="260"/>
      <c r="S278" s="1012" t="s">
        <v>1191</v>
      </c>
      <c r="T278" s="1013" t="s">
        <v>7350</v>
      </c>
      <c r="U278" s="1013" t="s">
        <v>7537</v>
      </c>
      <c r="V278" s="1014" t="s">
        <v>1821</v>
      </c>
      <c r="W278" s="1018"/>
      <c r="X278" s="1023"/>
      <c r="Y278" s="1013"/>
      <c r="Z278" s="1013"/>
      <c r="AA278" s="1013"/>
      <c r="AB278" s="1022"/>
      <c r="AD278" s="596"/>
    </row>
    <row r="279" spans="2:30" outlineLevel="1">
      <c r="B279" s="9" t="s">
        <v>7092</v>
      </c>
      <c r="C279" s="9" t="s">
        <v>7112</v>
      </c>
      <c r="D279" s="9" t="s">
        <v>7703</v>
      </c>
      <c r="E279" s="9" t="s">
        <v>7733</v>
      </c>
      <c r="F279" s="9" t="s">
        <v>7703</v>
      </c>
      <c r="G279" s="9" t="s">
        <v>7709</v>
      </c>
      <c r="H279" s="9" t="s">
        <v>7712</v>
      </c>
      <c r="K279" s="9" t="s">
        <v>7093</v>
      </c>
      <c r="L279" s="9" t="s">
        <v>7112</v>
      </c>
      <c r="M279" s="9" t="s">
        <v>7703</v>
      </c>
      <c r="N279" s="9" t="s">
        <v>7733</v>
      </c>
      <c r="O279" s="9" t="s">
        <v>7703</v>
      </c>
      <c r="P279" s="9" t="s">
        <v>7709</v>
      </c>
      <c r="Q279" s="9" t="s">
        <v>7712</v>
      </c>
      <c r="R279" s="260"/>
      <c r="S279" s="1012" t="s">
        <v>1191</v>
      </c>
      <c r="T279" s="1013" t="s">
        <v>7352</v>
      </c>
      <c r="U279" s="1013" t="s">
        <v>7539</v>
      </c>
      <c r="V279" s="1014" t="s">
        <v>1821</v>
      </c>
      <c r="W279" s="1018"/>
      <c r="X279" s="1023"/>
      <c r="Y279" s="1013"/>
      <c r="Z279" s="1013"/>
      <c r="AA279" s="1013"/>
      <c r="AB279" s="1022"/>
      <c r="AD279" s="596"/>
    </row>
    <row r="280" spans="2:30" outlineLevel="1">
      <c r="B280" s="9" t="s">
        <v>7092</v>
      </c>
      <c r="C280" s="9" t="s">
        <v>7112</v>
      </c>
      <c r="D280" s="9" t="s">
        <v>7703</v>
      </c>
      <c r="E280" s="9" t="s">
        <v>7733</v>
      </c>
      <c r="F280" s="9" t="s">
        <v>7703</v>
      </c>
      <c r="G280" s="9" t="s">
        <v>7709</v>
      </c>
      <c r="H280" s="9" t="s">
        <v>7713</v>
      </c>
      <c r="K280" s="9" t="s">
        <v>7093</v>
      </c>
      <c r="L280" s="9" t="s">
        <v>7112</v>
      </c>
      <c r="M280" s="9" t="s">
        <v>7703</v>
      </c>
      <c r="N280" s="9" t="s">
        <v>7733</v>
      </c>
      <c r="O280" s="9" t="s">
        <v>7703</v>
      </c>
      <c r="P280" s="9" t="s">
        <v>7709</v>
      </c>
      <c r="Q280" s="9" t="s">
        <v>7713</v>
      </c>
      <c r="R280" s="260"/>
      <c r="S280" s="1012" t="s">
        <v>1191</v>
      </c>
      <c r="T280" s="1013" t="s">
        <v>7348</v>
      </c>
      <c r="U280" s="1013" t="s">
        <v>7540</v>
      </c>
      <c r="V280" s="1014" t="s">
        <v>1821</v>
      </c>
      <c r="W280" s="1018"/>
      <c r="X280" s="1023"/>
      <c r="Y280" s="1013"/>
      <c r="Z280" s="1013"/>
      <c r="AA280" s="1013"/>
      <c r="AB280" s="1022"/>
      <c r="AD280" s="596"/>
    </row>
    <row r="281" spans="2:30" outlineLevel="1">
      <c r="B281" s="9" t="s">
        <v>7092</v>
      </c>
      <c r="C281" s="9" t="s">
        <v>7112</v>
      </c>
      <c r="D281" s="9" t="s">
        <v>7703</v>
      </c>
      <c r="E281" s="9" t="s">
        <v>7733</v>
      </c>
      <c r="F281" s="9" t="s">
        <v>7703</v>
      </c>
      <c r="G281" s="9" t="s">
        <v>7709</v>
      </c>
      <c r="H281" s="9" t="s">
        <v>7714</v>
      </c>
      <c r="K281" s="9" t="s">
        <v>7093</v>
      </c>
      <c r="L281" s="9" t="s">
        <v>7112</v>
      </c>
      <c r="M281" s="9" t="s">
        <v>7703</v>
      </c>
      <c r="N281" s="9" t="s">
        <v>7733</v>
      </c>
      <c r="O281" s="9" t="s">
        <v>7703</v>
      </c>
      <c r="P281" s="9" t="s">
        <v>7709</v>
      </c>
      <c r="Q281" s="9" t="s">
        <v>7714</v>
      </c>
      <c r="R281" s="260"/>
      <c r="S281" s="1012" t="s">
        <v>1191</v>
      </c>
      <c r="T281" s="1013" t="s">
        <v>7354</v>
      </c>
      <c r="U281" s="1013" t="s">
        <v>7541</v>
      </c>
      <c r="V281" s="1014" t="s">
        <v>1821</v>
      </c>
      <c r="W281" s="1018"/>
      <c r="X281" s="1023"/>
      <c r="Y281" s="1013"/>
      <c r="Z281" s="1013"/>
      <c r="AA281" s="1013"/>
      <c r="AB281" s="1022"/>
      <c r="AD281" s="596"/>
    </row>
    <row r="282" spans="2:30" outlineLevel="1">
      <c r="B282" s="9" t="s">
        <v>7092</v>
      </c>
      <c r="C282" s="9" t="s">
        <v>7112</v>
      </c>
      <c r="D282" s="9" t="s">
        <v>7703</v>
      </c>
      <c r="E282" s="9" t="s">
        <v>7733</v>
      </c>
      <c r="F282" s="9" t="s">
        <v>7703</v>
      </c>
      <c r="G282" s="9" t="s">
        <v>7709</v>
      </c>
      <c r="H282" s="9" t="s">
        <v>7715</v>
      </c>
      <c r="K282" s="9" t="s">
        <v>7093</v>
      </c>
      <c r="L282" s="9" t="s">
        <v>7112</v>
      </c>
      <c r="M282" s="9" t="s">
        <v>7703</v>
      </c>
      <c r="N282" s="9" t="s">
        <v>7733</v>
      </c>
      <c r="O282" s="9" t="s">
        <v>7703</v>
      </c>
      <c r="P282" s="9" t="s">
        <v>7709</v>
      </c>
      <c r="Q282" s="9" t="s">
        <v>7715</v>
      </c>
      <c r="R282" s="260"/>
      <c r="S282" s="1012" t="s">
        <v>1191</v>
      </c>
      <c r="T282" s="1013" t="s">
        <v>41</v>
      </c>
      <c r="U282" s="1013" t="s">
        <v>835</v>
      </c>
      <c r="V282" s="1014" t="s">
        <v>1382</v>
      </c>
      <c r="W282" s="1018"/>
      <c r="X282" s="1023"/>
      <c r="Y282" s="1013"/>
      <c r="Z282" s="1013"/>
      <c r="AA282" s="1013"/>
      <c r="AB282" s="1022"/>
      <c r="AD282" s="596"/>
    </row>
    <row r="283" spans="2:30" outlineLevel="1">
      <c r="B283" s="9" t="s">
        <v>7092</v>
      </c>
      <c r="C283" s="9" t="s">
        <v>7112</v>
      </c>
      <c r="D283" s="9" t="s">
        <v>7703</v>
      </c>
      <c r="E283" s="9" t="s">
        <v>7733</v>
      </c>
      <c r="F283" s="9" t="s">
        <v>7703</v>
      </c>
      <c r="G283" s="9" t="s">
        <v>7709</v>
      </c>
      <c r="H283" s="9" t="s">
        <v>7715</v>
      </c>
      <c r="I283" s="9" t="s">
        <v>7716</v>
      </c>
      <c r="K283" s="9" t="s">
        <v>7093</v>
      </c>
      <c r="L283" s="9" t="s">
        <v>7112</v>
      </c>
      <c r="M283" s="9" t="s">
        <v>7703</v>
      </c>
      <c r="N283" s="9" t="s">
        <v>7733</v>
      </c>
      <c r="O283" s="9" t="s">
        <v>7703</v>
      </c>
      <c r="P283" s="9" t="s">
        <v>7709</v>
      </c>
      <c r="Q283" s="9" t="s">
        <v>7715</v>
      </c>
      <c r="R283" s="260" t="s">
        <v>7716</v>
      </c>
      <c r="S283" s="1012" t="s">
        <v>1176</v>
      </c>
      <c r="T283" s="1013" t="s">
        <v>7351</v>
      </c>
      <c r="U283" s="1013" t="s">
        <v>7538</v>
      </c>
      <c r="V283" s="1014" t="s">
        <v>1821</v>
      </c>
      <c r="W283" s="1018"/>
      <c r="X283" s="1023"/>
      <c r="Y283" s="1013"/>
      <c r="Z283" s="1013"/>
      <c r="AA283" s="1013"/>
      <c r="AB283" s="1022"/>
      <c r="AD283" s="596"/>
    </row>
    <row r="284" spans="2:30" outlineLevel="1">
      <c r="B284" s="9" t="s">
        <v>7092</v>
      </c>
      <c r="C284" s="9" t="s">
        <v>7112</v>
      </c>
      <c r="D284" s="9" t="s">
        <v>7703</v>
      </c>
      <c r="E284" s="9" t="s">
        <v>7733</v>
      </c>
      <c r="F284" s="9" t="s">
        <v>7703</v>
      </c>
      <c r="G284" s="9" t="s">
        <v>7709</v>
      </c>
      <c r="H284" s="9" t="s">
        <v>7717</v>
      </c>
      <c r="K284" s="9" t="s">
        <v>7093</v>
      </c>
      <c r="L284" s="9" t="s">
        <v>7112</v>
      </c>
      <c r="M284" s="9" t="s">
        <v>7703</v>
      </c>
      <c r="N284" s="9" t="s">
        <v>7733</v>
      </c>
      <c r="O284" s="9" t="s">
        <v>7703</v>
      </c>
      <c r="P284" s="9" t="s">
        <v>7709</v>
      </c>
      <c r="Q284" s="9" t="s">
        <v>7717</v>
      </c>
      <c r="R284" s="260"/>
      <c r="S284" s="1012" t="s">
        <v>1176</v>
      </c>
      <c r="T284" s="1013" t="s">
        <v>41</v>
      </c>
      <c r="U284" s="1013" t="s">
        <v>835</v>
      </c>
      <c r="V284" s="1014" t="s">
        <v>1382</v>
      </c>
      <c r="W284" s="1018"/>
      <c r="X284" s="1023"/>
      <c r="Y284" s="1013"/>
      <c r="Z284" s="1013"/>
      <c r="AA284" s="1013"/>
      <c r="AB284" s="1022"/>
      <c r="AD284" s="596"/>
    </row>
    <row r="285" spans="2:30" outlineLevel="1">
      <c r="B285" s="9" t="s">
        <v>7092</v>
      </c>
      <c r="C285" s="9" t="s">
        <v>7112</v>
      </c>
      <c r="D285" s="9" t="s">
        <v>7703</v>
      </c>
      <c r="E285" s="9" t="s">
        <v>7733</v>
      </c>
      <c r="F285" s="9" t="s">
        <v>7703</v>
      </c>
      <c r="G285" s="9" t="s">
        <v>7709</v>
      </c>
      <c r="H285" s="9" t="s">
        <v>7717</v>
      </c>
      <c r="I285" s="9" t="s">
        <v>7718</v>
      </c>
      <c r="K285" s="9" t="s">
        <v>7093</v>
      </c>
      <c r="L285" s="9" t="s">
        <v>7112</v>
      </c>
      <c r="M285" s="9" t="s">
        <v>7703</v>
      </c>
      <c r="N285" s="9" t="s">
        <v>7733</v>
      </c>
      <c r="O285" s="9" t="s">
        <v>7703</v>
      </c>
      <c r="P285" s="9" t="s">
        <v>7709</v>
      </c>
      <c r="Q285" s="9" t="s">
        <v>7717</v>
      </c>
      <c r="R285" s="260" t="s">
        <v>7718</v>
      </c>
      <c r="S285" s="1012" t="s">
        <v>1176</v>
      </c>
      <c r="T285" s="1013" t="s">
        <v>7353</v>
      </c>
      <c r="U285" s="1013" t="s">
        <v>7542</v>
      </c>
      <c r="V285" s="1014" t="s">
        <v>1515</v>
      </c>
      <c r="W285" s="1018"/>
      <c r="X285" s="1023"/>
      <c r="Y285" s="1013"/>
      <c r="Z285" s="1013"/>
      <c r="AA285" s="1013"/>
      <c r="AB285" s="1022"/>
      <c r="AD285" s="596"/>
    </row>
    <row r="286" spans="2:30" outlineLevel="1">
      <c r="B286" s="9" t="s">
        <v>7092</v>
      </c>
      <c r="C286" s="9" t="s">
        <v>7112</v>
      </c>
      <c r="D286" s="9" t="s">
        <v>7703</v>
      </c>
      <c r="E286" s="9" t="s">
        <v>7733</v>
      </c>
      <c r="F286" s="9" t="s">
        <v>7703</v>
      </c>
      <c r="G286" s="9" t="s">
        <v>7719</v>
      </c>
      <c r="K286" s="9" t="s">
        <v>7093</v>
      </c>
      <c r="L286" s="9" t="s">
        <v>7112</v>
      </c>
      <c r="M286" s="9" t="s">
        <v>7703</v>
      </c>
      <c r="N286" s="9" t="s">
        <v>7733</v>
      </c>
      <c r="O286" s="9" t="s">
        <v>7703</v>
      </c>
      <c r="P286" s="9" t="s">
        <v>7719</v>
      </c>
      <c r="R286" s="260"/>
      <c r="S286" s="1012" t="s">
        <v>1191</v>
      </c>
      <c r="T286" s="1013" t="s">
        <v>41</v>
      </c>
      <c r="U286" s="1013" t="s">
        <v>835</v>
      </c>
      <c r="V286" s="1014" t="s">
        <v>1382</v>
      </c>
      <c r="W286" s="1018"/>
      <c r="X286" s="1023"/>
      <c r="Y286" s="1013"/>
      <c r="Z286" s="1013"/>
      <c r="AA286" s="1013"/>
      <c r="AB286" s="1022"/>
      <c r="AD286" s="596"/>
    </row>
    <row r="287" spans="2:30" outlineLevel="1">
      <c r="B287" s="9" t="s">
        <v>7092</v>
      </c>
      <c r="C287" s="9" t="s">
        <v>7112</v>
      </c>
      <c r="D287" s="9" t="s">
        <v>7703</v>
      </c>
      <c r="E287" s="9" t="s">
        <v>7733</v>
      </c>
      <c r="F287" s="9" t="s">
        <v>7703</v>
      </c>
      <c r="G287" s="9" t="s">
        <v>7719</v>
      </c>
      <c r="H287" s="9" t="s">
        <v>7720</v>
      </c>
      <c r="K287" s="9" t="s">
        <v>7093</v>
      </c>
      <c r="L287" s="9" t="s">
        <v>7112</v>
      </c>
      <c r="M287" s="9" t="s">
        <v>7703</v>
      </c>
      <c r="N287" s="9" t="s">
        <v>7733</v>
      </c>
      <c r="O287" s="9" t="s">
        <v>7703</v>
      </c>
      <c r="P287" s="9" t="s">
        <v>7719</v>
      </c>
      <c r="Q287" s="9" t="s">
        <v>7720</v>
      </c>
      <c r="R287" s="260"/>
      <c r="S287" s="1012" t="s">
        <v>1176</v>
      </c>
      <c r="T287" s="1013" t="s">
        <v>7357</v>
      </c>
      <c r="U287" s="1013" t="s">
        <v>7617</v>
      </c>
      <c r="V287" s="1014" t="s">
        <v>1821</v>
      </c>
      <c r="W287" s="1018"/>
      <c r="X287" s="1023"/>
      <c r="Y287" s="1013"/>
      <c r="Z287" s="1013"/>
      <c r="AA287" s="1013"/>
      <c r="AB287" s="1022"/>
      <c r="AD287" s="596"/>
    </row>
    <row r="288" spans="2:30" outlineLevel="1">
      <c r="B288" s="9" t="s">
        <v>7092</v>
      </c>
      <c r="C288" s="9" t="s">
        <v>7112</v>
      </c>
      <c r="D288" s="9" t="s">
        <v>7703</v>
      </c>
      <c r="E288" s="9" t="s">
        <v>7733</v>
      </c>
      <c r="F288" s="9" t="s">
        <v>7703</v>
      </c>
      <c r="G288" s="9" t="s">
        <v>7719</v>
      </c>
      <c r="H288" s="9" t="s">
        <v>7721</v>
      </c>
      <c r="K288" s="9" t="s">
        <v>7093</v>
      </c>
      <c r="L288" s="9" t="s">
        <v>7112</v>
      </c>
      <c r="M288" s="9" t="s">
        <v>7703</v>
      </c>
      <c r="N288" s="9" t="s">
        <v>7733</v>
      </c>
      <c r="O288" s="9" t="s">
        <v>7703</v>
      </c>
      <c r="P288" s="9" t="s">
        <v>7719</v>
      </c>
      <c r="Q288" s="9" t="s">
        <v>7721</v>
      </c>
      <c r="R288" s="260"/>
      <c r="S288" s="1012" t="s">
        <v>1176</v>
      </c>
      <c r="T288" s="1013" t="s">
        <v>41</v>
      </c>
      <c r="U288" s="1013" t="s">
        <v>835</v>
      </c>
      <c r="V288" s="1014" t="s">
        <v>1382</v>
      </c>
      <c r="W288" s="1018"/>
      <c r="X288" s="1023"/>
      <c r="Y288" s="1013"/>
      <c r="Z288" s="1013"/>
      <c r="AA288" s="1013"/>
      <c r="AB288" s="1022"/>
      <c r="AD288" s="596"/>
    </row>
    <row r="289" spans="2:30" outlineLevel="1">
      <c r="B289" s="9" t="s">
        <v>7092</v>
      </c>
      <c r="C289" s="9" t="s">
        <v>7112</v>
      </c>
      <c r="D289" s="9" t="s">
        <v>7703</v>
      </c>
      <c r="E289" s="9" t="s">
        <v>7733</v>
      </c>
      <c r="F289" s="9" t="s">
        <v>7703</v>
      </c>
      <c r="G289" s="9" t="s">
        <v>7719</v>
      </c>
      <c r="H289" s="9" t="s">
        <v>7721</v>
      </c>
      <c r="I289" s="9" t="s">
        <v>6858</v>
      </c>
      <c r="K289" s="9" t="s">
        <v>7093</v>
      </c>
      <c r="L289" s="9" t="s">
        <v>7112</v>
      </c>
      <c r="M289" s="9" t="s">
        <v>7703</v>
      </c>
      <c r="N289" s="9" t="s">
        <v>7733</v>
      </c>
      <c r="O289" s="9" t="s">
        <v>7703</v>
      </c>
      <c r="P289" s="9" t="s">
        <v>7719</v>
      </c>
      <c r="Q289" s="9" t="s">
        <v>7721</v>
      </c>
      <c r="R289" s="260" t="s">
        <v>6858</v>
      </c>
      <c r="S289" s="1012" t="s">
        <v>1176</v>
      </c>
      <c r="T289" s="1013" t="s">
        <v>7358</v>
      </c>
      <c r="U289" s="1013" t="s">
        <v>7618</v>
      </c>
      <c r="V289" s="1014" t="s">
        <v>1454</v>
      </c>
      <c r="W289" s="1018"/>
      <c r="X289" s="1023"/>
      <c r="Y289" s="1013"/>
      <c r="Z289" s="1013"/>
      <c r="AA289" s="1013"/>
      <c r="AB289" s="1022"/>
      <c r="AD289" s="596"/>
    </row>
    <row r="290" spans="2:30" outlineLevel="1">
      <c r="B290" s="9" t="s">
        <v>7092</v>
      </c>
      <c r="C290" s="9" t="s">
        <v>7112</v>
      </c>
      <c r="D290" s="9" t="s">
        <v>7703</v>
      </c>
      <c r="E290" s="9" t="s">
        <v>7733</v>
      </c>
      <c r="F290" s="9" t="s">
        <v>7703</v>
      </c>
      <c r="G290" s="9" t="s">
        <v>7734</v>
      </c>
      <c r="K290" s="9" t="s">
        <v>7093</v>
      </c>
      <c r="L290" s="9" t="s">
        <v>7112</v>
      </c>
      <c r="M290" s="9" t="s">
        <v>7703</v>
      </c>
      <c r="N290" s="9" t="s">
        <v>7733</v>
      </c>
      <c r="O290" s="9" t="s">
        <v>7703</v>
      </c>
      <c r="P290" s="9" t="s">
        <v>7734</v>
      </c>
      <c r="R290" s="260"/>
      <c r="S290" s="1012" t="s">
        <v>1176</v>
      </c>
      <c r="T290" s="1013" t="s">
        <v>41</v>
      </c>
      <c r="U290" s="1013" t="s">
        <v>835</v>
      </c>
      <c r="V290" s="1014" t="s">
        <v>1382</v>
      </c>
      <c r="W290" s="1018"/>
      <c r="X290" s="1023"/>
      <c r="Y290" s="1013"/>
      <c r="Z290" s="1013"/>
      <c r="AA290" s="1013"/>
      <c r="AB290" s="1022"/>
      <c r="AD290" s="596"/>
    </row>
    <row r="291" spans="2:30" outlineLevel="1">
      <c r="B291" s="9" t="s">
        <v>7092</v>
      </c>
      <c r="C291" s="9" t="s">
        <v>7112</v>
      </c>
      <c r="D291" s="9" t="s">
        <v>7703</v>
      </c>
      <c r="E291" s="9" t="s">
        <v>7733</v>
      </c>
      <c r="F291" s="9" t="s">
        <v>7703</v>
      </c>
      <c r="G291" s="9" t="s">
        <v>7724</v>
      </c>
      <c r="H291" s="9" t="s">
        <v>7725</v>
      </c>
      <c r="K291" s="9" t="s">
        <v>7093</v>
      </c>
      <c r="L291" s="9" t="s">
        <v>7112</v>
      </c>
      <c r="M291" s="9" t="s">
        <v>7703</v>
      </c>
      <c r="N291" s="9" t="s">
        <v>7733</v>
      </c>
      <c r="O291" s="9" t="s">
        <v>7703</v>
      </c>
      <c r="P291" s="9" t="s">
        <v>7724</v>
      </c>
      <c r="Q291" s="9" t="s">
        <v>7725</v>
      </c>
      <c r="R291" s="260"/>
      <c r="S291" s="1012" t="s">
        <v>1176</v>
      </c>
      <c r="T291" s="1013" t="s">
        <v>7338</v>
      </c>
      <c r="U291" s="1013" t="s">
        <v>7610</v>
      </c>
      <c r="V291" s="1014" t="s">
        <v>1821</v>
      </c>
      <c r="W291" s="1018"/>
      <c r="X291" s="1023"/>
      <c r="Y291" s="1013"/>
      <c r="Z291" s="1013"/>
      <c r="AA291" s="1013"/>
      <c r="AB291" s="1022"/>
      <c r="AD291" s="596"/>
    </row>
    <row r="292" spans="2:30" outlineLevel="1">
      <c r="B292" s="9" t="s">
        <v>7092</v>
      </c>
      <c r="C292" s="9" t="s">
        <v>7112</v>
      </c>
      <c r="D292" s="9" t="s">
        <v>7703</v>
      </c>
      <c r="E292" s="9" t="s">
        <v>7733</v>
      </c>
      <c r="F292" s="9" t="s">
        <v>7703</v>
      </c>
      <c r="G292" s="9" t="s">
        <v>7724</v>
      </c>
      <c r="H292" s="9" t="s">
        <v>7720</v>
      </c>
      <c r="K292" s="9" t="s">
        <v>7093</v>
      </c>
      <c r="L292" s="9" t="s">
        <v>7112</v>
      </c>
      <c r="M292" s="9" t="s">
        <v>7703</v>
      </c>
      <c r="N292" s="9" t="s">
        <v>7733</v>
      </c>
      <c r="O292" s="9" t="s">
        <v>7703</v>
      </c>
      <c r="P292" s="9" t="s">
        <v>7724</v>
      </c>
      <c r="Q292" s="9" t="s">
        <v>7720</v>
      </c>
      <c r="R292" s="260"/>
      <c r="S292" s="1012" t="s">
        <v>1191</v>
      </c>
      <c r="T292" s="1013" t="s">
        <v>7340</v>
      </c>
      <c r="U292" s="1013" t="s">
        <v>7615</v>
      </c>
      <c r="V292" s="1014" t="s">
        <v>1821</v>
      </c>
      <c r="W292" s="1018"/>
      <c r="X292" s="1023"/>
      <c r="Y292" s="1013"/>
      <c r="Z292" s="1013"/>
      <c r="AA292" s="1013"/>
      <c r="AB292" s="1022"/>
      <c r="AD292" s="596"/>
    </row>
    <row r="293" spans="2:30" outlineLevel="1">
      <c r="B293" s="9" t="s">
        <v>7092</v>
      </c>
      <c r="C293" s="9" t="s">
        <v>7112</v>
      </c>
      <c r="D293" s="9" t="s">
        <v>7703</v>
      </c>
      <c r="E293" s="9" t="s">
        <v>7733</v>
      </c>
      <c r="F293" s="9" t="s">
        <v>7703</v>
      </c>
      <c r="G293" s="9" t="s">
        <v>7724</v>
      </c>
      <c r="H293" s="9" t="s">
        <v>7720</v>
      </c>
      <c r="I293" s="9" t="s">
        <v>1452</v>
      </c>
      <c r="K293" s="9" t="s">
        <v>7093</v>
      </c>
      <c r="L293" s="9" t="s">
        <v>7112</v>
      </c>
      <c r="M293" s="9" t="s">
        <v>7703</v>
      </c>
      <c r="N293" s="9" t="s">
        <v>7733</v>
      </c>
      <c r="O293" s="9" t="s">
        <v>7703</v>
      </c>
      <c r="P293" s="9" t="s">
        <v>7724</v>
      </c>
      <c r="Q293" s="9" t="s">
        <v>7720</v>
      </c>
      <c r="R293" s="260" t="s">
        <v>1452</v>
      </c>
      <c r="S293" s="1012" t="s">
        <v>1176</v>
      </c>
      <c r="T293" s="1013" t="s">
        <v>7341</v>
      </c>
      <c r="U293" s="1013" t="s">
        <v>7616</v>
      </c>
      <c r="V293" s="1014" t="s">
        <v>1821</v>
      </c>
      <c r="W293" s="1018"/>
      <c r="X293" s="1023"/>
      <c r="Y293" s="1013"/>
      <c r="Z293" s="1013"/>
      <c r="AA293" s="1013"/>
      <c r="AB293" s="1022"/>
      <c r="AD293" s="596"/>
    </row>
    <row r="294" spans="2:30" outlineLevel="1">
      <c r="B294" s="9" t="s">
        <v>7092</v>
      </c>
      <c r="C294" s="9" t="s">
        <v>7112</v>
      </c>
      <c r="D294" s="9" t="s">
        <v>7703</v>
      </c>
      <c r="E294" s="9" t="s">
        <v>7733</v>
      </c>
      <c r="F294" s="9" t="s">
        <v>7703</v>
      </c>
      <c r="G294" s="9" t="s">
        <v>7727</v>
      </c>
      <c r="K294" s="9" t="s">
        <v>7093</v>
      </c>
      <c r="L294" s="9" t="s">
        <v>7112</v>
      </c>
      <c r="M294" s="9" t="s">
        <v>7703</v>
      </c>
      <c r="N294" s="9" t="s">
        <v>7733</v>
      </c>
      <c r="O294" s="9" t="s">
        <v>7703</v>
      </c>
      <c r="P294" s="9" t="s">
        <v>7727</v>
      </c>
      <c r="R294" s="260"/>
      <c r="S294" s="1012" t="s">
        <v>1191</v>
      </c>
      <c r="T294" s="1013" t="s">
        <v>7343</v>
      </c>
      <c r="U294" s="1013" t="s">
        <v>7543</v>
      </c>
      <c r="V294" s="1014" t="s">
        <v>1382</v>
      </c>
      <c r="W294" s="1018"/>
      <c r="X294" s="1023"/>
      <c r="Y294" s="1013"/>
      <c r="Z294" s="1013"/>
      <c r="AA294" s="1013"/>
      <c r="AB294" s="1022"/>
      <c r="AD294" s="596"/>
    </row>
    <row r="295" spans="2:30" outlineLevel="1">
      <c r="B295" s="9" t="s">
        <v>7092</v>
      </c>
      <c r="C295" s="9" t="s">
        <v>7112</v>
      </c>
      <c r="D295" s="9" t="s">
        <v>7703</v>
      </c>
      <c r="E295" s="9" t="s">
        <v>7733</v>
      </c>
      <c r="F295" s="9" t="s">
        <v>7703</v>
      </c>
      <c r="G295" s="9" t="s">
        <v>7727</v>
      </c>
      <c r="H295" s="9" t="s">
        <v>7708</v>
      </c>
      <c r="K295" s="9" t="s">
        <v>7093</v>
      </c>
      <c r="L295" s="9" t="s">
        <v>7112</v>
      </c>
      <c r="M295" s="9" t="s">
        <v>7703</v>
      </c>
      <c r="N295" s="9" t="s">
        <v>7733</v>
      </c>
      <c r="O295" s="9" t="s">
        <v>7703</v>
      </c>
      <c r="P295" s="9" t="s">
        <v>7727</v>
      </c>
      <c r="Q295" s="9" t="s">
        <v>7708</v>
      </c>
      <c r="R295" s="260"/>
      <c r="S295" s="1012" t="s">
        <v>1191</v>
      </c>
      <c r="T295" s="1013" t="s">
        <v>7344</v>
      </c>
      <c r="U295" s="1013" t="s">
        <v>7544</v>
      </c>
      <c r="V295" s="1014" t="s">
        <v>1821</v>
      </c>
      <c r="W295" s="1018"/>
      <c r="X295" s="1023"/>
      <c r="Y295" s="1013"/>
      <c r="Z295" s="1013"/>
      <c r="AA295" s="1013"/>
      <c r="AB295" s="1022"/>
      <c r="AD295" s="596"/>
    </row>
    <row r="296" spans="2:30" outlineLevel="1">
      <c r="B296" s="9" t="s">
        <v>7092</v>
      </c>
      <c r="C296" s="9" t="s">
        <v>7112</v>
      </c>
      <c r="D296" s="9" t="s">
        <v>7703</v>
      </c>
      <c r="E296" s="9" t="s">
        <v>7733</v>
      </c>
      <c r="F296" s="9" t="s">
        <v>7703</v>
      </c>
      <c r="G296" s="9" t="s">
        <v>7727</v>
      </c>
      <c r="H296" s="9" t="s">
        <v>7728</v>
      </c>
      <c r="K296" s="9" t="s">
        <v>7093</v>
      </c>
      <c r="L296" s="9" t="s">
        <v>7112</v>
      </c>
      <c r="M296" s="9" t="s">
        <v>7703</v>
      </c>
      <c r="N296" s="9" t="s">
        <v>7733</v>
      </c>
      <c r="O296" s="9" t="s">
        <v>7703</v>
      </c>
      <c r="P296" s="9" t="s">
        <v>7727</v>
      </c>
      <c r="Q296" s="9" t="s">
        <v>7728</v>
      </c>
      <c r="R296" s="260"/>
      <c r="S296" s="1012" t="s">
        <v>1191</v>
      </c>
      <c r="T296" s="1013" t="s">
        <v>7345</v>
      </c>
      <c r="U296" s="1013" t="s">
        <v>7545</v>
      </c>
      <c r="V296" s="1014" t="s">
        <v>1821</v>
      </c>
      <c r="W296" s="1018"/>
      <c r="X296" s="1023"/>
      <c r="Y296" s="1013"/>
      <c r="Z296" s="1013"/>
      <c r="AA296" s="1013"/>
      <c r="AB296" s="1022"/>
      <c r="AD296" s="596"/>
    </row>
    <row r="297" spans="2:30" outlineLevel="1">
      <c r="B297" s="9" t="s">
        <v>7092</v>
      </c>
      <c r="C297" s="9" t="s">
        <v>7112</v>
      </c>
      <c r="D297" s="9" t="s">
        <v>7703</v>
      </c>
      <c r="E297" s="9" t="s">
        <v>7733</v>
      </c>
      <c r="F297" s="9" t="s">
        <v>7703</v>
      </c>
      <c r="G297" s="9" t="s">
        <v>7727</v>
      </c>
      <c r="H297" s="9" t="s">
        <v>7729</v>
      </c>
      <c r="K297" s="9" t="s">
        <v>7093</v>
      </c>
      <c r="L297" s="9" t="s">
        <v>7112</v>
      </c>
      <c r="M297" s="9" t="s">
        <v>7703</v>
      </c>
      <c r="N297" s="9" t="s">
        <v>7733</v>
      </c>
      <c r="O297" s="9" t="s">
        <v>7703</v>
      </c>
      <c r="P297" s="9" t="s">
        <v>7727</v>
      </c>
      <c r="Q297" s="9" t="s">
        <v>7729</v>
      </c>
      <c r="R297" s="260"/>
      <c r="S297" s="1012" t="s">
        <v>1191</v>
      </c>
      <c r="T297" s="1013" t="s">
        <v>7346</v>
      </c>
      <c r="U297" s="1013" t="s">
        <v>7546</v>
      </c>
      <c r="V297" s="1014" t="s">
        <v>1821</v>
      </c>
      <c r="W297" s="1018"/>
      <c r="X297" s="1023"/>
      <c r="Y297" s="1013"/>
      <c r="Z297" s="1013"/>
      <c r="AA297" s="1013"/>
      <c r="AB297" s="1022"/>
      <c r="AD297" s="596"/>
    </row>
    <row r="298" spans="2:30">
      <c r="B298" s="9" t="s">
        <v>7092</v>
      </c>
      <c r="C298" s="9" t="s">
        <v>7735</v>
      </c>
      <c r="K298" s="9" t="s">
        <v>7093</v>
      </c>
      <c r="L298" s="9" t="s">
        <v>7735</v>
      </c>
      <c r="R298" s="260"/>
      <c r="S298" s="1012" t="s">
        <v>1191</v>
      </c>
      <c r="T298" s="1013" t="s">
        <v>2438</v>
      </c>
      <c r="U298" s="1013" t="s">
        <v>7463</v>
      </c>
      <c r="V298" s="1014" t="s">
        <v>1382</v>
      </c>
      <c r="W298" s="1018"/>
      <c r="X298" s="1130" t="s">
        <v>5684</v>
      </c>
      <c r="Y298" s="1013" t="s">
        <v>1191</v>
      </c>
      <c r="Z298" s="1013" t="s">
        <v>41</v>
      </c>
      <c r="AA298" s="1013" t="s">
        <v>1382</v>
      </c>
      <c r="AB298" s="1032" t="s">
        <v>7962</v>
      </c>
      <c r="AD298" s="596"/>
    </row>
    <row r="299" spans="2:30" outlineLevel="1">
      <c r="B299" s="9" t="s">
        <v>7092</v>
      </c>
      <c r="C299" s="9" t="s">
        <v>7735</v>
      </c>
      <c r="D299" s="9" t="s">
        <v>7704</v>
      </c>
      <c r="K299" s="9" t="s">
        <v>7093</v>
      </c>
      <c r="L299" s="9" t="s">
        <v>7735</v>
      </c>
      <c r="M299" s="9" t="s">
        <v>7704</v>
      </c>
      <c r="R299" s="260"/>
      <c r="S299" s="1012" t="s">
        <v>1191</v>
      </c>
      <c r="T299" s="1013" t="s">
        <v>7372</v>
      </c>
      <c r="U299" s="1013" t="s">
        <v>7573</v>
      </c>
      <c r="V299" s="1014" t="s">
        <v>1821</v>
      </c>
      <c r="W299" s="1018"/>
      <c r="X299" s="1023"/>
      <c r="Y299" s="1013"/>
      <c r="Z299" s="1013"/>
      <c r="AA299" s="1013"/>
      <c r="AB299" s="1022"/>
      <c r="AD299" s="596"/>
    </row>
    <row r="300" spans="2:30" outlineLevel="1">
      <c r="B300" s="9" t="s">
        <v>7092</v>
      </c>
      <c r="C300" s="9" t="s">
        <v>7735</v>
      </c>
      <c r="D300" s="9" t="s">
        <v>7704</v>
      </c>
      <c r="E300" s="9" t="s">
        <v>1452</v>
      </c>
      <c r="K300" s="9" t="s">
        <v>7093</v>
      </c>
      <c r="L300" s="9" t="s">
        <v>7735</v>
      </c>
      <c r="M300" s="9" t="s">
        <v>7704</v>
      </c>
      <c r="N300" s="9" t="s">
        <v>1452</v>
      </c>
      <c r="R300" s="260"/>
      <c r="S300" s="1012" t="s">
        <v>1176</v>
      </c>
      <c r="T300" s="1013" t="s">
        <v>7373</v>
      </c>
      <c r="U300" s="1013" t="s">
        <v>7574</v>
      </c>
      <c r="V300" s="1014" t="s">
        <v>1454</v>
      </c>
      <c r="W300" s="1018"/>
      <c r="X300" s="1023"/>
      <c r="Y300" s="1013"/>
      <c r="Z300" s="1013"/>
      <c r="AA300" s="1013"/>
      <c r="AB300" s="1022"/>
      <c r="AD300" s="596"/>
    </row>
    <row r="301" spans="2:30" outlineLevel="1">
      <c r="B301" s="9" t="s">
        <v>7092</v>
      </c>
      <c r="C301" s="9" t="s">
        <v>7735</v>
      </c>
      <c r="D301" s="9" t="s">
        <v>7731</v>
      </c>
      <c r="K301" s="9" t="s">
        <v>7093</v>
      </c>
      <c r="L301" s="9" t="s">
        <v>7735</v>
      </c>
      <c r="M301" s="9" t="s">
        <v>7731</v>
      </c>
      <c r="R301" s="260"/>
      <c r="S301" s="1012" t="s">
        <v>1191</v>
      </c>
      <c r="T301" s="1013" t="s">
        <v>7359</v>
      </c>
      <c r="U301" s="1013" t="s">
        <v>7570</v>
      </c>
      <c r="V301" s="1014" t="s">
        <v>7732</v>
      </c>
      <c r="W301" s="1018"/>
      <c r="X301" s="1023"/>
      <c r="Y301" s="1013"/>
      <c r="Z301" s="1013"/>
      <c r="AA301" s="1013"/>
      <c r="AB301" s="1022"/>
      <c r="AD301" s="596"/>
    </row>
    <row r="302" spans="2:30" outlineLevel="1">
      <c r="B302" s="9" t="s">
        <v>7092</v>
      </c>
      <c r="C302" s="9" t="s">
        <v>7735</v>
      </c>
      <c r="D302" s="9" t="s">
        <v>7705</v>
      </c>
      <c r="K302" s="9" t="s">
        <v>7093</v>
      </c>
      <c r="L302" s="9" t="s">
        <v>7735</v>
      </c>
      <c r="M302" s="9" t="s">
        <v>7705</v>
      </c>
      <c r="R302" s="260"/>
      <c r="S302" s="1012" t="s">
        <v>1195</v>
      </c>
      <c r="T302" s="1013" t="s">
        <v>41</v>
      </c>
      <c r="U302" s="1013" t="s">
        <v>835</v>
      </c>
      <c r="V302" s="1014" t="s">
        <v>1382</v>
      </c>
      <c r="W302" s="1018"/>
      <c r="X302" s="1023" t="s">
        <v>41</v>
      </c>
      <c r="Y302" s="1013" t="s">
        <v>1176</v>
      </c>
      <c r="Z302" s="1013" t="s">
        <v>41</v>
      </c>
      <c r="AA302" s="1013" t="s">
        <v>1382</v>
      </c>
      <c r="AB302" s="1022"/>
      <c r="AD302" s="596"/>
    </row>
    <row r="303" spans="2:30" ht="48" outlineLevel="1">
      <c r="B303" s="9" t="s">
        <v>7092</v>
      </c>
      <c r="C303" s="9" t="s">
        <v>7735</v>
      </c>
      <c r="D303" s="9" t="s">
        <v>7705</v>
      </c>
      <c r="E303" s="9" t="s">
        <v>6858</v>
      </c>
      <c r="K303" s="9" t="s">
        <v>7093</v>
      </c>
      <c r="L303" s="9" t="s">
        <v>7735</v>
      </c>
      <c r="M303" s="9" t="s">
        <v>7705</v>
      </c>
      <c r="N303" s="9" t="s">
        <v>6858</v>
      </c>
      <c r="R303" s="260"/>
      <c r="S303" s="1012" t="s">
        <v>1176</v>
      </c>
      <c r="T303" s="1013" t="s">
        <v>2439</v>
      </c>
      <c r="U303" s="1013" t="s">
        <v>7527</v>
      </c>
      <c r="V303" s="1014" t="s">
        <v>1821</v>
      </c>
      <c r="W303" s="1018"/>
      <c r="X303" s="1023" t="s">
        <v>3571</v>
      </c>
      <c r="Y303" s="1013" t="s">
        <v>1176</v>
      </c>
      <c r="Z303" s="1059" t="s">
        <v>2825</v>
      </c>
      <c r="AA303" s="1013" t="s">
        <v>105</v>
      </c>
      <c r="AB303" s="1022" t="s">
        <v>7981</v>
      </c>
      <c r="AD303" s="596"/>
    </row>
    <row r="304" spans="2:30" ht="24" outlineLevel="1">
      <c r="B304" s="9" t="s">
        <v>7092</v>
      </c>
      <c r="C304" s="9" t="s">
        <v>7735</v>
      </c>
      <c r="D304" s="9" t="s">
        <v>7705</v>
      </c>
      <c r="E304" s="9" t="s">
        <v>6858</v>
      </c>
      <c r="F304" s="9" t="s">
        <v>1452</v>
      </c>
      <c r="K304" s="9" t="s">
        <v>7093</v>
      </c>
      <c r="L304" s="9" t="s">
        <v>7735</v>
      </c>
      <c r="M304" s="9" t="s">
        <v>7705</v>
      </c>
      <c r="N304" s="9" t="s">
        <v>6858</v>
      </c>
      <c r="O304" s="9" t="s">
        <v>1452</v>
      </c>
      <c r="R304" s="260"/>
      <c r="S304" s="1012" t="s">
        <v>1191</v>
      </c>
      <c r="T304" s="1013" t="s">
        <v>2441</v>
      </c>
      <c r="U304" s="1013" t="s">
        <v>7528</v>
      </c>
      <c r="V304" s="1014" t="s">
        <v>1454</v>
      </c>
      <c r="W304" s="1018"/>
      <c r="X304" s="1023" t="s">
        <v>5352</v>
      </c>
      <c r="Y304" s="1013" t="s">
        <v>1176</v>
      </c>
      <c r="Z304" s="1059" t="s">
        <v>2826</v>
      </c>
      <c r="AA304" s="1030" t="s">
        <v>5752</v>
      </c>
      <c r="AB304" s="1022"/>
      <c r="AD304" s="596"/>
    </row>
    <row r="305" spans="2:30" outlineLevel="1">
      <c r="B305" s="9" t="s">
        <v>7092</v>
      </c>
      <c r="C305" s="9" t="s">
        <v>7735</v>
      </c>
      <c r="D305" s="9" t="s">
        <v>7705</v>
      </c>
      <c r="K305" s="9" t="s">
        <v>7093</v>
      </c>
      <c r="L305" s="9" t="s">
        <v>7735</v>
      </c>
      <c r="M305" s="9" t="s">
        <v>7705</v>
      </c>
      <c r="R305" s="260"/>
      <c r="S305" s="1012" t="s">
        <v>1875</v>
      </c>
      <c r="T305" s="1013" t="s">
        <v>41</v>
      </c>
      <c r="U305" s="1013" t="s">
        <v>835</v>
      </c>
      <c r="V305" s="1014" t="s">
        <v>1382</v>
      </c>
      <c r="W305" s="1018"/>
      <c r="X305" s="1023"/>
      <c r="Y305" s="1013"/>
      <c r="Z305" s="1013"/>
      <c r="AA305" s="1013"/>
      <c r="AB305" s="1022"/>
      <c r="AD305" s="596"/>
    </row>
    <row r="306" spans="2:30" outlineLevel="1">
      <c r="B306" s="9" t="s">
        <v>7092</v>
      </c>
      <c r="C306" s="9" t="s">
        <v>7735</v>
      </c>
      <c r="D306" s="9" t="s">
        <v>7705</v>
      </c>
      <c r="E306" s="9" t="s">
        <v>6858</v>
      </c>
      <c r="K306" s="9" t="s">
        <v>7093</v>
      </c>
      <c r="L306" s="9" t="s">
        <v>7735</v>
      </c>
      <c r="M306" s="9" t="s">
        <v>7705</v>
      </c>
      <c r="N306" s="9" t="s">
        <v>6858</v>
      </c>
      <c r="R306" s="260"/>
      <c r="S306" s="1012" t="s">
        <v>1176</v>
      </c>
      <c r="T306" s="1013" t="s">
        <v>2343</v>
      </c>
      <c r="U306" s="1013" t="s">
        <v>4191</v>
      </c>
      <c r="V306" s="1014" t="s">
        <v>1821</v>
      </c>
      <c r="W306" s="1018"/>
      <c r="X306" s="1023"/>
      <c r="Y306" s="1013"/>
      <c r="Z306" s="1013"/>
      <c r="AA306" s="1013"/>
      <c r="AB306" s="1022"/>
      <c r="AD306" s="596"/>
    </row>
    <row r="307" spans="2:30" outlineLevel="1">
      <c r="B307" s="9" t="s">
        <v>7092</v>
      </c>
      <c r="C307" s="9" t="s">
        <v>7735</v>
      </c>
      <c r="D307" s="9" t="s">
        <v>7705</v>
      </c>
      <c r="E307" s="9" t="s">
        <v>6858</v>
      </c>
      <c r="F307" s="9" t="s">
        <v>1452</v>
      </c>
      <c r="K307" s="9" t="s">
        <v>7093</v>
      </c>
      <c r="L307" s="9" t="s">
        <v>7735</v>
      </c>
      <c r="M307" s="9" t="s">
        <v>7705</v>
      </c>
      <c r="N307" s="9" t="s">
        <v>6858</v>
      </c>
      <c r="O307" s="9" t="s">
        <v>1452</v>
      </c>
      <c r="R307" s="260"/>
      <c r="S307" s="1012" t="s">
        <v>1191</v>
      </c>
      <c r="T307" s="1013" t="s">
        <v>41</v>
      </c>
      <c r="U307" s="1013" t="s">
        <v>835</v>
      </c>
      <c r="V307" s="1014" t="s">
        <v>7706</v>
      </c>
      <c r="W307" s="1018"/>
      <c r="X307" s="1023"/>
      <c r="Y307" s="1013"/>
      <c r="Z307" s="1013"/>
      <c r="AA307" s="1013"/>
      <c r="AB307" s="1022"/>
      <c r="AD307" s="596"/>
    </row>
    <row r="308" spans="2:30" outlineLevel="1">
      <c r="B308" s="9" t="s">
        <v>7092</v>
      </c>
      <c r="C308" s="9" t="s">
        <v>7735</v>
      </c>
      <c r="D308" s="9" t="s">
        <v>7707</v>
      </c>
      <c r="K308" s="9" t="s">
        <v>7093</v>
      </c>
      <c r="L308" s="9" t="s">
        <v>7735</v>
      </c>
      <c r="M308" s="9" t="s">
        <v>7707</v>
      </c>
      <c r="R308" s="260"/>
      <c r="S308" s="1012" t="s">
        <v>1176</v>
      </c>
      <c r="T308" s="1013" t="s">
        <v>41</v>
      </c>
      <c r="U308" s="1013" t="s">
        <v>835</v>
      </c>
      <c r="V308" s="1014" t="s">
        <v>1382</v>
      </c>
      <c r="W308" s="1018"/>
      <c r="X308" s="1023" t="s">
        <v>41</v>
      </c>
      <c r="Y308" s="1013" t="s">
        <v>1176</v>
      </c>
      <c r="Z308" s="1013" t="s">
        <v>41</v>
      </c>
      <c r="AA308" s="1013" t="s">
        <v>1382</v>
      </c>
      <c r="AB308" s="1032" t="s">
        <v>7969</v>
      </c>
      <c r="AD308" s="596"/>
    </row>
    <row r="309" spans="2:30" outlineLevel="1">
      <c r="B309" s="9" t="s">
        <v>7092</v>
      </c>
      <c r="C309" s="9" t="s">
        <v>7735</v>
      </c>
      <c r="D309" s="9" t="s">
        <v>7707</v>
      </c>
      <c r="E309" s="9" t="s">
        <v>7708</v>
      </c>
      <c r="K309" s="9" t="s">
        <v>7093</v>
      </c>
      <c r="L309" s="9" t="s">
        <v>7735</v>
      </c>
      <c r="M309" s="9" t="s">
        <v>7707</v>
      </c>
      <c r="N309" s="9" t="s">
        <v>7708</v>
      </c>
      <c r="R309" s="260"/>
      <c r="S309" s="1012" t="s">
        <v>1176</v>
      </c>
      <c r="T309" s="1013" t="s">
        <v>2442</v>
      </c>
      <c r="U309" s="1013" t="s">
        <v>4202</v>
      </c>
      <c r="V309" s="1014" t="s">
        <v>1821</v>
      </c>
      <c r="W309" s="1018"/>
      <c r="X309" s="1023" t="s">
        <v>3734</v>
      </c>
      <c r="Y309" s="1013" t="s">
        <v>1176</v>
      </c>
      <c r="Z309" s="1059" t="s">
        <v>2828</v>
      </c>
      <c r="AA309" s="1013" t="s">
        <v>105</v>
      </c>
      <c r="AB309" s="1022"/>
      <c r="AD309" s="596"/>
    </row>
    <row r="310" spans="2:30" outlineLevel="1">
      <c r="B310" s="9" t="s">
        <v>7092</v>
      </c>
      <c r="C310" s="9" t="s">
        <v>7735</v>
      </c>
      <c r="D310" s="9" t="s">
        <v>7709</v>
      </c>
      <c r="K310" s="9" t="s">
        <v>7093</v>
      </c>
      <c r="L310" s="9" t="s">
        <v>7735</v>
      </c>
      <c r="M310" s="9" t="s">
        <v>7709</v>
      </c>
      <c r="R310" s="260"/>
      <c r="S310" s="1012" t="s">
        <v>1191</v>
      </c>
      <c r="T310" s="1013" t="s">
        <v>7364</v>
      </c>
      <c r="U310" s="1013" t="s">
        <v>7575</v>
      </c>
      <c r="V310" s="1014" t="s">
        <v>1382</v>
      </c>
      <c r="W310" s="1018"/>
      <c r="X310" s="1023" t="s">
        <v>41</v>
      </c>
      <c r="Y310" s="1013" t="s">
        <v>1176</v>
      </c>
      <c r="Z310" s="1013" t="s">
        <v>41</v>
      </c>
      <c r="AA310" s="1013" t="s">
        <v>1382</v>
      </c>
      <c r="AB310" s="1022"/>
      <c r="AD310" s="596"/>
    </row>
    <row r="311" spans="2:30" outlineLevel="1">
      <c r="B311" s="9" t="s">
        <v>7092</v>
      </c>
      <c r="C311" s="9" t="s">
        <v>7735</v>
      </c>
      <c r="D311" s="9" t="s">
        <v>7709</v>
      </c>
      <c r="E311" s="9" t="s">
        <v>7710</v>
      </c>
      <c r="K311" s="9" t="s">
        <v>7093</v>
      </c>
      <c r="L311" s="9" t="s">
        <v>7735</v>
      </c>
      <c r="M311" s="9" t="s">
        <v>7709</v>
      </c>
      <c r="N311" s="9" t="s">
        <v>7710</v>
      </c>
      <c r="R311" s="260"/>
      <c r="S311" s="1012" t="s">
        <v>1191</v>
      </c>
      <c r="T311" s="1013" t="s">
        <v>7366</v>
      </c>
      <c r="U311" s="1013" t="s">
        <v>7576</v>
      </c>
      <c r="V311" s="1014" t="s">
        <v>1821</v>
      </c>
      <c r="W311" s="1018"/>
      <c r="X311" s="1023" t="s">
        <v>3735</v>
      </c>
      <c r="Y311" s="1013" t="s">
        <v>1176</v>
      </c>
      <c r="Z311" s="1059" t="s">
        <v>2829</v>
      </c>
      <c r="AA311" s="1013" t="s">
        <v>105</v>
      </c>
      <c r="AB311" s="1022"/>
      <c r="AD311" s="596"/>
    </row>
    <row r="312" spans="2:30" outlineLevel="1">
      <c r="B312" s="9" t="s">
        <v>7092</v>
      </c>
      <c r="C312" s="9" t="s">
        <v>7735</v>
      </c>
      <c r="D312" s="9" t="s">
        <v>7709</v>
      </c>
      <c r="E312" s="9" t="s">
        <v>7711</v>
      </c>
      <c r="K312" s="9" t="s">
        <v>7093</v>
      </c>
      <c r="L312" s="9" t="s">
        <v>7735</v>
      </c>
      <c r="M312" s="9" t="s">
        <v>7709</v>
      </c>
      <c r="N312" s="9" t="s">
        <v>7711</v>
      </c>
      <c r="R312" s="260"/>
      <c r="S312" s="1012" t="s">
        <v>1191</v>
      </c>
      <c r="T312" s="1013" t="s">
        <v>7367</v>
      </c>
      <c r="U312" s="1013" t="s">
        <v>7577</v>
      </c>
      <c r="V312" s="1014" t="s">
        <v>1821</v>
      </c>
      <c r="W312" s="1018"/>
      <c r="X312" s="1023" t="s">
        <v>3736</v>
      </c>
      <c r="Y312" s="1013" t="s">
        <v>1191</v>
      </c>
      <c r="Z312" s="1056" t="s">
        <v>2830</v>
      </c>
      <c r="AA312" s="1013" t="s">
        <v>105</v>
      </c>
      <c r="AB312" s="1022"/>
      <c r="AD312" s="596"/>
    </row>
    <row r="313" spans="2:30" outlineLevel="1">
      <c r="B313" s="9" t="s">
        <v>7092</v>
      </c>
      <c r="C313" s="9" t="s">
        <v>7735</v>
      </c>
      <c r="D313" s="9" t="s">
        <v>7709</v>
      </c>
      <c r="E313" s="9" t="s">
        <v>7712</v>
      </c>
      <c r="K313" s="9" t="s">
        <v>7093</v>
      </c>
      <c r="L313" s="9" t="s">
        <v>7735</v>
      </c>
      <c r="M313" s="9" t="s">
        <v>7709</v>
      </c>
      <c r="N313" s="9" t="s">
        <v>7712</v>
      </c>
      <c r="R313" s="260"/>
      <c r="S313" s="1012" t="s">
        <v>1191</v>
      </c>
      <c r="T313" s="1013" t="s">
        <v>7369</v>
      </c>
      <c r="U313" s="1013" t="s">
        <v>7579</v>
      </c>
      <c r="V313" s="1014" t="s">
        <v>1821</v>
      </c>
      <c r="W313" s="1018"/>
      <c r="X313" s="1023" t="s">
        <v>3738</v>
      </c>
      <c r="Y313" s="1013" t="s">
        <v>1176</v>
      </c>
      <c r="Z313" s="1059" t="s">
        <v>2832</v>
      </c>
      <c r="AA313" s="1013" t="s">
        <v>105</v>
      </c>
      <c r="AB313" s="1022"/>
      <c r="AD313" s="596"/>
    </row>
    <row r="314" spans="2:30" outlineLevel="1">
      <c r="B314" s="9" t="s">
        <v>7092</v>
      </c>
      <c r="C314" s="9" t="s">
        <v>7735</v>
      </c>
      <c r="D314" s="9" t="s">
        <v>7709</v>
      </c>
      <c r="E314" s="9" t="s">
        <v>7713</v>
      </c>
      <c r="K314" s="9" t="s">
        <v>7093</v>
      </c>
      <c r="L314" s="9" t="s">
        <v>7735</v>
      </c>
      <c r="M314" s="9" t="s">
        <v>7709</v>
      </c>
      <c r="N314" s="9" t="s">
        <v>7713</v>
      </c>
      <c r="R314" s="260"/>
      <c r="S314" s="1012" t="s">
        <v>1191</v>
      </c>
      <c r="T314" s="1013" t="s">
        <v>7365</v>
      </c>
      <c r="U314" s="1013" t="s">
        <v>7580</v>
      </c>
      <c r="V314" s="1014" t="s">
        <v>1821</v>
      </c>
      <c r="W314" s="1018"/>
      <c r="X314" s="1023" t="s">
        <v>3739</v>
      </c>
      <c r="Y314" s="1013" t="s">
        <v>1176</v>
      </c>
      <c r="Z314" s="1059" t="s">
        <v>2833</v>
      </c>
      <c r="AA314" s="1013" t="s">
        <v>157</v>
      </c>
      <c r="AB314" s="1022"/>
      <c r="AD314" s="596"/>
    </row>
    <row r="315" spans="2:30" outlineLevel="1">
      <c r="B315" s="9" t="s">
        <v>7092</v>
      </c>
      <c r="C315" s="9" t="s">
        <v>7735</v>
      </c>
      <c r="D315" s="9" t="s">
        <v>7709</v>
      </c>
      <c r="E315" s="9" t="s">
        <v>7714</v>
      </c>
      <c r="K315" s="9" t="s">
        <v>7093</v>
      </c>
      <c r="L315" s="9" t="s">
        <v>7735</v>
      </c>
      <c r="M315" s="9" t="s">
        <v>7709</v>
      </c>
      <c r="N315" s="9" t="s">
        <v>7714</v>
      </c>
      <c r="R315" s="260"/>
      <c r="S315" s="1012" t="s">
        <v>1191</v>
      </c>
      <c r="T315" s="1013" t="s">
        <v>7371</v>
      </c>
      <c r="U315" s="1013" t="s">
        <v>7581</v>
      </c>
      <c r="V315" s="1014" t="s">
        <v>1821</v>
      </c>
      <c r="W315" s="1018"/>
      <c r="X315" s="1023"/>
      <c r="Y315" s="1013"/>
      <c r="Z315" s="1013"/>
      <c r="AA315" s="1013"/>
      <c r="AB315" s="1022"/>
      <c r="AD315" s="596"/>
    </row>
    <row r="316" spans="2:30" outlineLevel="1">
      <c r="B316" s="9" t="s">
        <v>7092</v>
      </c>
      <c r="C316" s="9" t="s">
        <v>7735</v>
      </c>
      <c r="D316" s="9" t="s">
        <v>7709</v>
      </c>
      <c r="E316" s="9" t="s">
        <v>7715</v>
      </c>
      <c r="K316" s="9" t="s">
        <v>7093</v>
      </c>
      <c r="L316" s="9" t="s">
        <v>7735</v>
      </c>
      <c r="M316" s="9" t="s">
        <v>7709</v>
      </c>
      <c r="N316" s="9" t="s">
        <v>7715</v>
      </c>
      <c r="R316" s="260"/>
      <c r="S316" s="1012" t="s">
        <v>1191</v>
      </c>
      <c r="T316" s="1013" t="s">
        <v>41</v>
      </c>
      <c r="U316" s="1013" t="s">
        <v>835</v>
      </c>
      <c r="V316" s="1014" t="s">
        <v>1382</v>
      </c>
      <c r="W316" s="1018"/>
      <c r="X316" s="1023" t="s">
        <v>41</v>
      </c>
      <c r="Y316" s="1013" t="s">
        <v>1191</v>
      </c>
      <c r="Z316" s="1013" t="s">
        <v>41</v>
      </c>
      <c r="AA316" s="1013" t="s">
        <v>1382</v>
      </c>
      <c r="AB316" s="1028" t="s">
        <v>7953</v>
      </c>
      <c r="AD316" s="596"/>
    </row>
    <row r="317" spans="2:30" outlineLevel="1">
      <c r="B317" s="9" t="s">
        <v>7092</v>
      </c>
      <c r="C317" s="9" t="s">
        <v>7735</v>
      </c>
      <c r="D317" s="9" t="s">
        <v>7709</v>
      </c>
      <c r="E317" s="9" t="s">
        <v>7715</v>
      </c>
      <c r="F317" s="9" t="s">
        <v>7716</v>
      </c>
      <c r="K317" s="9" t="s">
        <v>7093</v>
      </c>
      <c r="L317" s="9" t="s">
        <v>7735</v>
      </c>
      <c r="M317" s="9" t="s">
        <v>7709</v>
      </c>
      <c r="N317" s="9" t="s">
        <v>7715</v>
      </c>
      <c r="O317" s="9" t="s">
        <v>7716</v>
      </c>
      <c r="R317" s="260"/>
      <c r="S317" s="1012" t="s">
        <v>1176</v>
      </c>
      <c r="T317" s="1013" t="s">
        <v>7368</v>
      </c>
      <c r="U317" s="1013" t="s">
        <v>7578</v>
      </c>
      <c r="V317" s="1014" t="s">
        <v>1821</v>
      </c>
      <c r="W317" s="1018"/>
      <c r="X317" s="1023" t="s">
        <v>3737</v>
      </c>
      <c r="Y317" s="1013" t="s">
        <v>1176</v>
      </c>
      <c r="Z317" s="1056" t="s">
        <v>2831</v>
      </c>
      <c r="AA317" s="1013" t="s">
        <v>105</v>
      </c>
      <c r="AB317" s="1022"/>
      <c r="AD317" s="596"/>
    </row>
    <row r="318" spans="2:30" outlineLevel="1">
      <c r="B318" s="9" t="s">
        <v>7092</v>
      </c>
      <c r="C318" s="9" t="s">
        <v>7735</v>
      </c>
      <c r="D318" s="9" t="s">
        <v>7709</v>
      </c>
      <c r="E318" s="9" t="s">
        <v>7717</v>
      </c>
      <c r="K318" s="9" t="s">
        <v>7093</v>
      </c>
      <c r="L318" s="9" t="s">
        <v>7735</v>
      </c>
      <c r="M318" s="9" t="s">
        <v>7709</v>
      </c>
      <c r="N318" s="9" t="s">
        <v>7717</v>
      </c>
      <c r="R318" s="260"/>
      <c r="S318" s="1012" t="s">
        <v>1176</v>
      </c>
      <c r="T318" s="1013" t="s">
        <v>41</v>
      </c>
      <c r="U318" s="1013" t="s">
        <v>835</v>
      </c>
      <c r="V318" s="1014" t="s">
        <v>1382</v>
      </c>
      <c r="W318" s="1018"/>
      <c r="X318" s="1023" t="s">
        <v>41</v>
      </c>
      <c r="Y318" s="1013" t="s">
        <v>1176</v>
      </c>
      <c r="Z318" s="1013" t="s">
        <v>41</v>
      </c>
      <c r="AA318" s="1013" t="s">
        <v>1382</v>
      </c>
      <c r="AB318" s="1022"/>
      <c r="AD318" s="596"/>
    </row>
    <row r="319" spans="2:30" outlineLevel="1">
      <c r="B319" s="9" t="s">
        <v>7092</v>
      </c>
      <c r="C319" s="9" t="s">
        <v>7735</v>
      </c>
      <c r="D319" s="9" t="s">
        <v>7709</v>
      </c>
      <c r="E319" s="9" t="s">
        <v>7717</v>
      </c>
      <c r="F319" s="9" t="s">
        <v>7718</v>
      </c>
      <c r="K319" s="9" t="s">
        <v>7093</v>
      </c>
      <c r="L319" s="9" t="s">
        <v>7735</v>
      </c>
      <c r="M319" s="9" t="s">
        <v>7709</v>
      </c>
      <c r="N319" s="9" t="s">
        <v>7717</v>
      </c>
      <c r="O319" s="9" t="s">
        <v>7718</v>
      </c>
      <c r="R319" s="260"/>
      <c r="S319" s="1012" t="s">
        <v>1176</v>
      </c>
      <c r="T319" s="1013" t="s">
        <v>7370</v>
      </c>
      <c r="U319" s="1013" t="s">
        <v>7582</v>
      </c>
      <c r="V319" s="1014" t="s">
        <v>1515</v>
      </c>
      <c r="W319" s="1018"/>
      <c r="X319" s="1023" t="s">
        <v>5353</v>
      </c>
      <c r="Y319" s="1013" t="s">
        <v>1176</v>
      </c>
      <c r="Z319" s="1059" t="s">
        <v>2834</v>
      </c>
      <c r="AA319" s="1013" t="s">
        <v>1515</v>
      </c>
      <c r="AB319" s="1022"/>
      <c r="AD319" s="596"/>
    </row>
    <row r="320" spans="2:30" outlineLevel="1">
      <c r="B320" s="9" t="s">
        <v>7092</v>
      </c>
      <c r="C320" s="9" t="s">
        <v>7735</v>
      </c>
      <c r="D320" s="9" t="s">
        <v>7719</v>
      </c>
      <c r="K320" s="9" t="s">
        <v>7093</v>
      </c>
      <c r="L320" s="9" t="s">
        <v>7735</v>
      </c>
      <c r="M320" s="9" t="s">
        <v>7719</v>
      </c>
      <c r="R320" s="260"/>
      <c r="S320" s="1012" t="s">
        <v>1191</v>
      </c>
      <c r="T320" s="1013" t="s">
        <v>41</v>
      </c>
      <c r="U320" s="1013" t="s">
        <v>835</v>
      </c>
      <c r="V320" s="1014" t="s">
        <v>1382</v>
      </c>
      <c r="W320" s="1018"/>
      <c r="X320" s="1023" t="s">
        <v>41</v>
      </c>
      <c r="Y320" s="1013" t="s">
        <v>1191</v>
      </c>
      <c r="Z320" s="1013" t="s">
        <v>41</v>
      </c>
      <c r="AA320" s="1013" t="s">
        <v>1382</v>
      </c>
      <c r="AB320" s="1028" t="s">
        <v>7982</v>
      </c>
      <c r="AD320" s="596"/>
    </row>
    <row r="321" spans="2:30" outlineLevel="1">
      <c r="B321" s="9" t="s">
        <v>7092</v>
      </c>
      <c r="C321" s="9" t="s">
        <v>7735</v>
      </c>
      <c r="D321" s="9" t="s">
        <v>7719</v>
      </c>
      <c r="E321" s="9" t="s">
        <v>7720</v>
      </c>
      <c r="K321" s="9" t="s">
        <v>7093</v>
      </c>
      <c r="L321" s="9" t="s">
        <v>7735</v>
      </c>
      <c r="M321" s="9" t="s">
        <v>7719</v>
      </c>
      <c r="N321" s="9" t="s">
        <v>7720</v>
      </c>
      <c r="R321" s="260"/>
      <c r="S321" s="1012" t="s">
        <v>1176</v>
      </c>
      <c r="T321" s="1013" t="s">
        <v>7374</v>
      </c>
      <c r="U321" s="1013" t="s">
        <v>7571</v>
      </c>
      <c r="V321" s="1014" t="s">
        <v>1821</v>
      </c>
      <c r="W321" s="1018"/>
      <c r="X321" s="1023" t="s">
        <v>7909</v>
      </c>
      <c r="Y321" s="1013" t="s">
        <v>1176</v>
      </c>
      <c r="Z321" s="1059" t="s">
        <v>2825</v>
      </c>
      <c r="AA321" s="1013" t="s">
        <v>105</v>
      </c>
      <c r="AB321" s="1019" t="s">
        <v>7955</v>
      </c>
      <c r="AD321" s="596"/>
    </row>
    <row r="322" spans="2:30" outlineLevel="1">
      <c r="B322" s="9" t="s">
        <v>7092</v>
      </c>
      <c r="C322" s="9" t="s">
        <v>7735</v>
      </c>
      <c r="D322" s="9" t="s">
        <v>7719</v>
      </c>
      <c r="E322" s="9" t="s">
        <v>7721</v>
      </c>
      <c r="K322" s="9" t="s">
        <v>7093</v>
      </c>
      <c r="L322" s="9" t="s">
        <v>7735</v>
      </c>
      <c r="M322" s="9" t="s">
        <v>7719</v>
      </c>
      <c r="N322" s="9" t="s">
        <v>7721</v>
      </c>
      <c r="R322" s="260"/>
      <c r="S322" s="1012" t="s">
        <v>1176</v>
      </c>
      <c r="T322" s="1013" t="s">
        <v>41</v>
      </c>
      <c r="U322" s="1013" t="s">
        <v>835</v>
      </c>
      <c r="V322" s="1014" t="s">
        <v>1382</v>
      </c>
      <c r="W322" s="1018"/>
      <c r="X322" s="1023" t="s">
        <v>41</v>
      </c>
      <c r="Y322" s="1013" t="s">
        <v>1176</v>
      </c>
      <c r="Z322" s="1013" t="s">
        <v>41</v>
      </c>
      <c r="AA322" s="1013" t="s">
        <v>1382</v>
      </c>
      <c r="AB322" s="1022"/>
      <c r="AD322" s="596"/>
    </row>
    <row r="323" spans="2:30" outlineLevel="1">
      <c r="B323" s="9" t="s">
        <v>7092</v>
      </c>
      <c r="C323" s="9" t="s">
        <v>7735</v>
      </c>
      <c r="D323" s="9" t="s">
        <v>7719</v>
      </c>
      <c r="E323" s="9" t="s">
        <v>7721</v>
      </c>
      <c r="F323" s="9" t="s">
        <v>6858</v>
      </c>
      <c r="K323" s="9" t="s">
        <v>7093</v>
      </c>
      <c r="L323" s="9" t="s">
        <v>7735</v>
      </c>
      <c r="M323" s="9" t="s">
        <v>7719</v>
      </c>
      <c r="N323" s="9" t="s">
        <v>7721</v>
      </c>
      <c r="O323" s="9" t="s">
        <v>6858</v>
      </c>
      <c r="R323" s="260"/>
      <c r="S323" s="1012" t="s">
        <v>1176</v>
      </c>
      <c r="T323" s="1013" t="s">
        <v>7375</v>
      </c>
      <c r="U323" s="1013" t="s">
        <v>7572</v>
      </c>
      <c r="V323" s="1020" t="s">
        <v>6506</v>
      </c>
      <c r="W323" s="1018"/>
      <c r="X323" s="1023" t="s">
        <v>7910</v>
      </c>
      <c r="Y323" s="1013" t="s">
        <v>1176</v>
      </c>
      <c r="Z323" s="1013" t="s">
        <v>41</v>
      </c>
      <c r="AA323" s="1056" t="s">
        <v>7722</v>
      </c>
      <c r="AB323" s="1022"/>
      <c r="AD323" s="596"/>
    </row>
    <row r="324" spans="2:30" outlineLevel="1">
      <c r="B324" s="9" t="s">
        <v>7092</v>
      </c>
      <c r="C324" s="9" t="s">
        <v>7735</v>
      </c>
      <c r="D324" s="9" t="s">
        <v>7724</v>
      </c>
      <c r="K324" s="9" t="s">
        <v>7093</v>
      </c>
      <c r="L324" s="9" t="s">
        <v>7735</v>
      </c>
      <c r="M324" s="9" t="s">
        <v>7724</v>
      </c>
      <c r="R324" s="260"/>
      <c r="S324" s="1012" t="s">
        <v>1191</v>
      </c>
      <c r="T324" s="1013" t="s">
        <v>41</v>
      </c>
      <c r="U324" s="1013" t="s">
        <v>835</v>
      </c>
      <c r="V324" s="1014" t="s">
        <v>1382</v>
      </c>
      <c r="W324" s="1018"/>
      <c r="X324" s="1023" t="s">
        <v>41</v>
      </c>
      <c r="Y324" s="1013" t="s">
        <v>1191</v>
      </c>
      <c r="Z324" s="1013" t="s">
        <v>41</v>
      </c>
      <c r="AA324" s="1013" t="s">
        <v>1382</v>
      </c>
      <c r="AB324" s="1028" t="s">
        <v>7968</v>
      </c>
      <c r="AD324" s="596"/>
    </row>
    <row r="325" spans="2:30" outlineLevel="1">
      <c r="B325" s="9" t="s">
        <v>7092</v>
      </c>
      <c r="C325" s="9" t="s">
        <v>7735</v>
      </c>
      <c r="D325" s="9" t="s">
        <v>7724</v>
      </c>
      <c r="E325" s="9" t="s">
        <v>7720</v>
      </c>
      <c r="K325" s="9" t="s">
        <v>7093</v>
      </c>
      <c r="L325" s="9" t="s">
        <v>7735</v>
      </c>
      <c r="M325" s="9" t="s">
        <v>7724</v>
      </c>
      <c r="N325" s="9" t="s">
        <v>7720</v>
      </c>
      <c r="R325" s="260"/>
      <c r="S325" s="1012" t="s">
        <v>1176</v>
      </c>
      <c r="T325" s="1013" t="s">
        <v>2445</v>
      </c>
      <c r="U325" s="1013" t="s">
        <v>4320</v>
      </c>
      <c r="V325" s="1014" t="s">
        <v>1821</v>
      </c>
      <c r="W325" s="1018"/>
      <c r="X325" s="1023" t="s">
        <v>3742</v>
      </c>
      <c r="Y325" s="1013" t="s">
        <v>1176</v>
      </c>
      <c r="Z325" s="1059" t="s">
        <v>2827</v>
      </c>
      <c r="AA325" s="1013" t="s">
        <v>1134</v>
      </c>
      <c r="AB325" s="1022" t="s">
        <v>7951</v>
      </c>
      <c r="AD325" s="596"/>
    </row>
    <row r="326" spans="2:30" outlineLevel="1">
      <c r="B326" s="9" t="s">
        <v>7092</v>
      </c>
      <c r="C326" s="9" t="s">
        <v>7735</v>
      </c>
      <c r="D326" s="9" t="s">
        <v>7724</v>
      </c>
      <c r="E326" s="9" t="s">
        <v>7720</v>
      </c>
      <c r="F326" s="9" t="s">
        <v>1452</v>
      </c>
      <c r="K326" s="9" t="s">
        <v>7093</v>
      </c>
      <c r="L326" s="9" t="s">
        <v>7735</v>
      </c>
      <c r="M326" s="9" t="s">
        <v>7724</v>
      </c>
      <c r="N326" s="9" t="s">
        <v>7720</v>
      </c>
      <c r="O326" s="9" t="s">
        <v>1452</v>
      </c>
      <c r="R326" s="260"/>
      <c r="S326" s="1012" t="s">
        <v>1191</v>
      </c>
      <c r="T326" s="1013" t="s">
        <v>2446</v>
      </c>
      <c r="U326" s="1013" t="s">
        <v>7529</v>
      </c>
      <c r="V326" s="1014" t="s">
        <v>1454</v>
      </c>
      <c r="W326" s="1018"/>
      <c r="X326" s="1023" t="s">
        <v>7911</v>
      </c>
      <c r="Y326" s="1013" t="s">
        <v>1176</v>
      </c>
      <c r="Z326" s="1013" t="s">
        <v>41</v>
      </c>
      <c r="AA326" s="1065" t="s">
        <v>1846</v>
      </c>
      <c r="AB326" s="1022"/>
      <c r="AD326" s="596"/>
    </row>
    <row r="327" spans="2:30" outlineLevel="1">
      <c r="B327" s="9" t="s">
        <v>7092</v>
      </c>
      <c r="C327" s="9" t="s">
        <v>7735</v>
      </c>
      <c r="D327" s="9" t="s">
        <v>7727</v>
      </c>
      <c r="K327" s="9" t="s">
        <v>7093</v>
      </c>
      <c r="L327" s="9" t="s">
        <v>7735</v>
      </c>
      <c r="M327" s="9" t="s">
        <v>7727</v>
      </c>
      <c r="R327" s="260"/>
      <c r="S327" s="1012" t="s">
        <v>1191</v>
      </c>
      <c r="T327" s="1013" t="s">
        <v>7360</v>
      </c>
      <c r="U327" s="1013" t="s">
        <v>7583</v>
      </c>
      <c r="V327" s="1014" t="s">
        <v>1382</v>
      </c>
      <c r="W327" s="1018"/>
      <c r="X327" s="1023"/>
      <c r="Y327" s="1013"/>
      <c r="Z327" s="1013"/>
      <c r="AA327" s="1013"/>
      <c r="AB327" s="1022"/>
      <c r="AD327" s="596"/>
    </row>
    <row r="328" spans="2:30" outlineLevel="1">
      <c r="B328" s="9" t="s">
        <v>7092</v>
      </c>
      <c r="C328" s="9" t="s">
        <v>7735</v>
      </c>
      <c r="D328" s="9" t="s">
        <v>7727</v>
      </c>
      <c r="E328" s="9" t="s">
        <v>7708</v>
      </c>
      <c r="K328" s="9" t="s">
        <v>7093</v>
      </c>
      <c r="L328" s="9" t="s">
        <v>7735</v>
      </c>
      <c r="M328" s="9" t="s">
        <v>7727</v>
      </c>
      <c r="N328" s="9" t="s">
        <v>7708</v>
      </c>
      <c r="R328" s="260"/>
      <c r="S328" s="1012" t="s">
        <v>1191</v>
      </c>
      <c r="T328" s="1013" t="s">
        <v>7361</v>
      </c>
      <c r="U328" s="1013" t="s">
        <v>7584</v>
      </c>
      <c r="V328" s="1014" t="s">
        <v>1821</v>
      </c>
      <c r="W328" s="1018"/>
      <c r="X328" s="1023"/>
      <c r="Y328" s="1013"/>
      <c r="Z328" s="1013"/>
      <c r="AA328" s="1013"/>
      <c r="AB328" s="1022"/>
      <c r="AD328" s="596"/>
    </row>
    <row r="329" spans="2:30" outlineLevel="1">
      <c r="B329" s="9" t="s">
        <v>7092</v>
      </c>
      <c r="C329" s="9" t="s">
        <v>7735</v>
      </c>
      <c r="D329" s="9" t="s">
        <v>7727</v>
      </c>
      <c r="E329" s="9" t="s">
        <v>7728</v>
      </c>
      <c r="K329" s="9" t="s">
        <v>7093</v>
      </c>
      <c r="L329" s="9" t="s">
        <v>7735</v>
      </c>
      <c r="M329" s="9" t="s">
        <v>7727</v>
      </c>
      <c r="N329" s="9" t="s">
        <v>7728</v>
      </c>
      <c r="R329" s="260"/>
      <c r="S329" s="1012" t="s">
        <v>1191</v>
      </c>
      <c r="T329" s="1013" t="s">
        <v>7362</v>
      </c>
      <c r="U329" s="1013" t="s">
        <v>7585</v>
      </c>
      <c r="V329" s="1014" t="s">
        <v>1821</v>
      </c>
      <c r="W329" s="1018"/>
      <c r="X329" s="1023"/>
      <c r="Y329" s="1013"/>
      <c r="Z329" s="1013"/>
      <c r="AA329" s="1013"/>
      <c r="AB329" s="1022"/>
      <c r="AD329" s="596"/>
    </row>
    <row r="330" spans="2:30" outlineLevel="1">
      <c r="B330" s="9" t="s">
        <v>7092</v>
      </c>
      <c r="C330" s="9" t="s">
        <v>7735</v>
      </c>
      <c r="D330" s="9" t="s">
        <v>7727</v>
      </c>
      <c r="E330" s="9" t="s">
        <v>7729</v>
      </c>
      <c r="K330" s="9" t="s">
        <v>7093</v>
      </c>
      <c r="L330" s="9" t="s">
        <v>7735</v>
      </c>
      <c r="M330" s="9" t="s">
        <v>7727</v>
      </c>
      <c r="N330" s="9" t="s">
        <v>7729</v>
      </c>
      <c r="R330" s="260"/>
      <c r="S330" s="1012" t="s">
        <v>1191</v>
      </c>
      <c r="T330" s="1013" t="s">
        <v>7363</v>
      </c>
      <c r="U330" s="1013" t="s">
        <v>7586</v>
      </c>
      <c r="V330" s="1014" t="s">
        <v>1821</v>
      </c>
      <c r="W330" s="1018"/>
      <c r="X330" s="1023"/>
      <c r="Y330" s="1013"/>
      <c r="Z330" s="1013"/>
      <c r="AA330" s="1013"/>
      <c r="AB330" s="1022"/>
      <c r="AD330" s="596"/>
    </row>
    <row r="331" spans="2:30" ht="36">
      <c r="B331" s="9" t="s">
        <v>7092</v>
      </c>
      <c r="C331" s="9" t="s">
        <v>7119</v>
      </c>
      <c r="K331" s="9" t="s">
        <v>7093</v>
      </c>
      <c r="L331" s="9" t="s">
        <v>7119</v>
      </c>
      <c r="R331" s="260"/>
      <c r="S331" s="1012" t="s">
        <v>1191</v>
      </c>
      <c r="T331" s="1013" t="s">
        <v>1251</v>
      </c>
      <c r="U331" s="1013" t="s">
        <v>4170</v>
      </c>
      <c r="V331" s="1014" t="s">
        <v>1382</v>
      </c>
      <c r="W331" s="1018" t="s">
        <v>1191</v>
      </c>
      <c r="X331" s="1130" t="s">
        <v>5669</v>
      </c>
      <c r="Y331" s="1013" t="s">
        <v>1191</v>
      </c>
      <c r="Z331" s="1013" t="s">
        <v>41</v>
      </c>
      <c r="AA331" s="1013" t="s">
        <v>1382</v>
      </c>
      <c r="AB331" s="631" t="s">
        <v>7963</v>
      </c>
      <c r="AD331" s="596"/>
    </row>
    <row r="332" spans="2:30" outlineLevel="1">
      <c r="B332" s="9" t="s">
        <v>7092</v>
      </c>
      <c r="C332" s="9" t="s">
        <v>7119</v>
      </c>
      <c r="D332" s="9" t="s">
        <v>7707</v>
      </c>
      <c r="K332" s="9" t="s">
        <v>7093</v>
      </c>
      <c r="L332" s="9" t="s">
        <v>7119</v>
      </c>
      <c r="M332" s="9" t="s">
        <v>7707</v>
      </c>
      <c r="R332" s="260"/>
      <c r="S332" s="1012" t="s">
        <v>1176</v>
      </c>
      <c r="T332" s="1013" t="s">
        <v>41</v>
      </c>
      <c r="U332" s="1013" t="s">
        <v>835</v>
      </c>
      <c r="V332" s="1014" t="s">
        <v>1382</v>
      </c>
      <c r="W332" s="1018"/>
      <c r="X332" s="1023" t="s">
        <v>41</v>
      </c>
      <c r="Y332" s="1013" t="s">
        <v>1176</v>
      </c>
      <c r="Z332" s="1013" t="s">
        <v>41</v>
      </c>
      <c r="AA332" s="1013" t="s">
        <v>1382</v>
      </c>
      <c r="AB332" s="1022"/>
      <c r="AD332" s="596"/>
    </row>
    <row r="333" spans="2:30" outlineLevel="1">
      <c r="B333" s="9" t="s">
        <v>7092</v>
      </c>
      <c r="C333" s="9" t="s">
        <v>7119</v>
      </c>
      <c r="D333" s="9" t="s">
        <v>7707</v>
      </c>
      <c r="E333" s="9" t="s">
        <v>7708</v>
      </c>
      <c r="K333" s="9" t="s">
        <v>7093</v>
      </c>
      <c r="L333" s="9" t="s">
        <v>7119</v>
      </c>
      <c r="M333" s="9" t="s">
        <v>7707</v>
      </c>
      <c r="N333" s="9" t="s">
        <v>7708</v>
      </c>
      <c r="R333" s="260"/>
      <c r="S333" s="1012" t="s">
        <v>1176</v>
      </c>
      <c r="T333" s="1013" t="s">
        <v>2010</v>
      </c>
      <c r="U333" s="1013" t="s">
        <v>8034</v>
      </c>
      <c r="V333" s="1014" t="s">
        <v>1821</v>
      </c>
      <c r="W333" s="1018"/>
      <c r="X333" s="1023" t="s">
        <v>3751</v>
      </c>
      <c r="Y333" s="1013" t="s">
        <v>1176</v>
      </c>
      <c r="Z333" s="1059" t="s">
        <v>2841</v>
      </c>
      <c r="AA333" s="1013" t="s">
        <v>105</v>
      </c>
      <c r="AB333" s="1022"/>
      <c r="AD333" s="596"/>
    </row>
    <row r="334" spans="2:30" outlineLevel="1">
      <c r="B334" s="9" t="s">
        <v>7092</v>
      </c>
      <c r="C334" s="9" t="s">
        <v>7119</v>
      </c>
      <c r="D334" s="9" t="s">
        <v>7709</v>
      </c>
      <c r="K334" s="9" t="s">
        <v>7093</v>
      </c>
      <c r="L334" s="9" t="s">
        <v>7119</v>
      </c>
      <c r="M334" s="9" t="s">
        <v>7709</v>
      </c>
      <c r="R334" s="260"/>
      <c r="S334" s="1012" t="s">
        <v>1176</v>
      </c>
      <c r="T334" s="1013" t="s">
        <v>2034</v>
      </c>
      <c r="U334" s="1013" t="s">
        <v>8026</v>
      </c>
      <c r="V334" s="1014" t="s">
        <v>1382</v>
      </c>
      <c r="W334" s="1018"/>
      <c r="X334" s="1023" t="s">
        <v>41</v>
      </c>
      <c r="Y334" s="1013" t="s">
        <v>1176</v>
      </c>
      <c r="Z334" s="1013" t="s">
        <v>41</v>
      </c>
      <c r="AA334" s="1013" t="s">
        <v>1382</v>
      </c>
      <c r="AB334" s="1022"/>
      <c r="AD334" s="596"/>
    </row>
    <row r="335" spans="2:30" outlineLevel="1">
      <c r="B335" s="9" t="s">
        <v>7092</v>
      </c>
      <c r="C335" s="9" t="s">
        <v>7119</v>
      </c>
      <c r="D335" s="9" t="s">
        <v>7709</v>
      </c>
      <c r="E335" s="9" t="s">
        <v>7710</v>
      </c>
      <c r="K335" s="9" t="s">
        <v>7093</v>
      </c>
      <c r="L335" s="9" t="s">
        <v>7119</v>
      </c>
      <c r="M335" s="9" t="s">
        <v>7709</v>
      </c>
      <c r="N335" s="9" t="s">
        <v>7710</v>
      </c>
      <c r="R335" s="260"/>
      <c r="S335" s="1012" t="s">
        <v>1191</v>
      </c>
      <c r="T335" s="1013" t="s">
        <v>2036</v>
      </c>
      <c r="U335" s="1013" t="s">
        <v>8037</v>
      </c>
      <c r="V335" s="1014" t="s">
        <v>1821</v>
      </c>
      <c r="W335" s="1018"/>
      <c r="X335" s="1023" t="s">
        <v>3744</v>
      </c>
      <c r="Y335" s="1013" t="s">
        <v>1176</v>
      </c>
      <c r="Z335" s="1059" t="s">
        <v>2842</v>
      </c>
      <c r="AA335" s="1013" t="s">
        <v>105</v>
      </c>
      <c r="AB335" s="1022"/>
      <c r="AD335" s="596"/>
    </row>
    <row r="336" spans="2:30" outlineLevel="1">
      <c r="B336" s="9" t="s">
        <v>7092</v>
      </c>
      <c r="C336" s="9" t="s">
        <v>7119</v>
      </c>
      <c r="D336" s="9" t="s">
        <v>7709</v>
      </c>
      <c r="E336" s="9" t="s">
        <v>7711</v>
      </c>
      <c r="K336" s="9" t="s">
        <v>7093</v>
      </c>
      <c r="L336" s="9" t="s">
        <v>7119</v>
      </c>
      <c r="M336" s="9" t="s">
        <v>7709</v>
      </c>
      <c r="N336" s="9" t="s">
        <v>7711</v>
      </c>
      <c r="R336" s="260"/>
      <c r="S336" s="1012" t="s">
        <v>1191</v>
      </c>
      <c r="T336" s="1013" t="s">
        <v>2037</v>
      </c>
      <c r="U336" s="1013" t="s">
        <v>8038</v>
      </c>
      <c r="V336" s="1014" t="s">
        <v>1821</v>
      </c>
      <c r="W336" s="1018"/>
      <c r="X336" s="1023" t="s">
        <v>3745</v>
      </c>
      <c r="Y336" s="1013" t="s">
        <v>1191</v>
      </c>
      <c r="Z336" s="1056" t="s">
        <v>2843</v>
      </c>
      <c r="AA336" s="1013" t="s">
        <v>105</v>
      </c>
      <c r="AB336" s="1022"/>
      <c r="AD336" s="596"/>
    </row>
    <row r="337" spans="2:30" outlineLevel="1">
      <c r="B337" s="9" t="s">
        <v>7092</v>
      </c>
      <c r="C337" s="9" t="s">
        <v>7119</v>
      </c>
      <c r="D337" s="9" t="s">
        <v>7709</v>
      </c>
      <c r="E337" s="9" t="s">
        <v>7712</v>
      </c>
      <c r="K337" s="9" t="s">
        <v>7093</v>
      </c>
      <c r="L337" s="9" t="s">
        <v>7119</v>
      </c>
      <c r="M337" s="9" t="s">
        <v>7709</v>
      </c>
      <c r="N337" s="9" t="s">
        <v>7712</v>
      </c>
      <c r="R337" s="260"/>
      <c r="S337" s="1012" t="s">
        <v>1191</v>
      </c>
      <c r="T337" s="1013" t="s">
        <v>2039</v>
      </c>
      <c r="U337" s="1013" t="s">
        <v>8039</v>
      </c>
      <c r="V337" s="1014" t="s">
        <v>1821</v>
      </c>
      <c r="W337" s="1018"/>
      <c r="X337" s="1023" t="s">
        <v>3747</v>
      </c>
      <c r="Y337" s="1013" t="s">
        <v>1176</v>
      </c>
      <c r="Z337" s="1059" t="s">
        <v>2845</v>
      </c>
      <c r="AA337" s="1013" t="s">
        <v>105</v>
      </c>
      <c r="AB337" s="1022"/>
      <c r="AD337" s="596"/>
    </row>
    <row r="338" spans="2:30" outlineLevel="1">
      <c r="B338" s="9" t="s">
        <v>7092</v>
      </c>
      <c r="C338" s="9" t="s">
        <v>7119</v>
      </c>
      <c r="D338" s="9" t="s">
        <v>7709</v>
      </c>
      <c r="E338" s="9" t="s">
        <v>7713</v>
      </c>
      <c r="K338" s="9" t="s">
        <v>7093</v>
      </c>
      <c r="L338" s="9" t="s">
        <v>7119</v>
      </c>
      <c r="M338" s="9" t="s">
        <v>7709</v>
      </c>
      <c r="N338" s="9" t="s">
        <v>7713</v>
      </c>
      <c r="R338" s="260"/>
      <c r="S338" s="1012" t="s">
        <v>1191</v>
      </c>
      <c r="T338" s="1013" t="s">
        <v>2035</v>
      </c>
      <c r="U338" s="1013" t="s">
        <v>7530</v>
      </c>
      <c r="V338" s="1014" t="s">
        <v>1821</v>
      </c>
      <c r="W338" s="1018"/>
      <c r="X338" s="1023" t="s">
        <v>3748</v>
      </c>
      <c r="Y338" s="1013" t="s">
        <v>1176</v>
      </c>
      <c r="Z338" s="1059" t="s">
        <v>2846</v>
      </c>
      <c r="AA338" s="1013" t="s">
        <v>157</v>
      </c>
      <c r="AB338" s="1022"/>
      <c r="AD338" s="596"/>
    </row>
    <row r="339" spans="2:30" outlineLevel="1">
      <c r="B339" s="9" t="s">
        <v>7092</v>
      </c>
      <c r="C339" s="9" t="s">
        <v>7119</v>
      </c>
      <c r="D339" s="9" t="s">
        <v>7709</v>
      </c>
      <c r="E339" s="9" t="s">
        <v>7714</v>
      </c>
      <c r="K339" s="9" t="s">
        <v>7093</v>
      </c>
      <c r="L339" s="9" t="s">
        <v>7119</v>
      </c>
      <c r="M339" s="9" t="s">
        <v>7709</v>
      </c>
      <c r="N339" s="9" t="s">
        <v>7714</v>
      </c>
      <c r="R339" s="260"/>
      <c r="S339" s="1012" t="s">
        <v>1191</v>
      </c>
      <c r="T339" s="1013" t="s">
        <v>2041</v>
      </c>
      <c r="U339" s="1013" t="s">
        <v>8040</v>
      </c>
      <c r="V339" s="1014" t="s">
        <v>1821</v>
      </c>
      <c r="W339" s="1018"/>
      <c r="X339" s="1023"/>
      <c r="Y339" s="1013"/>
      <c r="Z339" s="1013"/>
      <c r="AA339" s="1013"/>
      <c r="AB339" s="1022"/>
      <c r="AD339" s="596"/>
    </row>
    <row r="340" spans="2:30" outlineLevel="1">
      <c r="B340" s="9" t="s">
        <v>7092</v>
      </c>
      <c r="C340" s="9" t="s">
        <v>7119</v>
      </c>
      <c r="D340" s="9" t="s">
        <v>7709</v>
      </c>
      <c r="E340" s="9" t="s">
        <v>7715</v>
      </c>
      <c r="K340" s="9" t="s">
        <v>7093</v>
      </c>
      <c r="L340" s="9" t="s">
        <v>7119</v>
      </c>
      <c r="M340" s="9" t="s">
        <v>7709</v>
      </c>
      <c r="N340" s="9" t="s">
        <v>7715</v>
      </c>
      <c r="R340" s="260"/>
      <c r="S340" s="1012" t="s">
        <v>1191</v>
      </c>
      <c r="T340" s="1013" t="s">
        <v>41</v>
      </c>
      <c r="U340" s="1013" t="s">
        <v>835</v>
      </c>
      <c r="V340" s="1014" t="s">
        <v>1382</v>
      </c>
      <c r="W340" s="1018"/>
      <c r="X340" s="1023" t="s">
        <v>41</v>
      </c>
      <c r="Y340" s="1013" t="s">
        <v>1191</v>
      </c>
      <c r="Z340" s="1013" t="s">
        <v>41</v>
      </c>
      <c r="AA340" s="1013" t="s">
        <v>1382</v>
      </c>
      <c r="AB340" s="1028" t="s">
        <v>7953</v>
      </c>
      <c r="AD340" s="596"/>
    </row>
    <row r="341" spans="2:30" outlineLevel="1">
      <c r="B341" s="9" t="s">
        <v>7092</v>
      </c>
      <c r="C341" s="9" t="s">
        <v>7119</v>
      </c>
      <c r="D341" s="9" t="s">
        <v>7709</v>
      </c>
      <c r="E341" s="9" t="s">
        <v>7715</v>
      </c>
      <c r="F341" s="9" t="s">
        <v>7716</v>
      </c>
      <c r="K341" s="9" t="s">
        <v>7093</v>
      </c>
      <c r="L341" s="9" t="s">
        <v>7119</v>
      </c>
      <c r="M341" s="9" t="s">
        <v>7709</v>
      </c>
      <c r="N341" s="9" t="s">
        <v>7715</v>
      </c>
      <c r="O341" s="9" t="s">
        <v>7716</v>
      </c>
      <c r="R341" s="260"/>
      <c r="S341" s="1012" t="s">
        <v>1176</v>
      </c>
      <c r="T341" s="1013" t="s">
        <v>2038</v>
      </c>
      <c r="U341" s="1013" t="s">
        <v>8031</v>
      </c>
      <c r="V341" s="1014" t="s">
        <v>1821</v>
      </c>
      <c r="W341" s="1018"/>
      <c r="X341" s="1023" t="s">
        <v>3746</v>
      </c>
      <c r="Y341" s="1013" t="s">
        <v>1176</v>
      </c>
      <c r="Z341" s="1056" t="s">
        <v>2844</v>
      </c>
      <c r="AA341" s="1013" t="s">
        <v>105</v>
      </c>
      <c r="AB341" s="1022"/>
      <c r="AD341" s="596"/>
    </row>
    <row r="342" spans="2:30" outlineLevel="1">
      <c r="B342" s="9" t="s">
        <v>7092</v>
      </c>
      <c r="C342" s="9" t="s">
        <v>7119</v>
      </c>
      <c r="D342" s="9" t="s">
        <v>7709</v>
      </c>
      <c r="E342" s="9" t="s">
        <v>7717</v>
      </c>
      <c r="K342" s="9" t="s">
        <v>7093</v>
      </c>
      <c r="L342" s="9" t="s">
        <v>7119</v>
      </c>
      <c r="M342" s="9" t="s">
        <v>7709</v>
      </c>
      <c r="N342" s="9" t="s">
        <v>7717</v>
      </c>
      <c r="R342" s="260"/>
      <c r="S342" s="1012" t="s">
        <v>1176</v>
      </c>
      <c r="T342" s="1013" t="s">
        <v>41</v>
      </c>
      <c r="U342" s="1013" t="s">
        <v>835</v>
      </c>
      <c r="V342" s="1014" t="s">
        <v>1382</v>
      </c>
      <c r="W342" s="1018"/>
      <c r="X342" s="1023" t="s">
        <v>41</v>
      </c>
      <c r="Y342" s="1013" t="s">
        <v>1176</v>
      </c>
      <c r="Z342" s="1013" t="s">
        <v>41</v>
      </c>
      <c r="AA342" s="1013" t="s">
        <v>1382</v>
      </c>
      <c r="AB342" s="1022"/>
      <c r="AD342" s="596"/>
    </row>
    <row r="343" spans="2:30" outlineLevel="1">
      <c r="B343" s="9" t="s">
        <v>7092</v>
      </c>
      <c r="C343" s="9" t="s">
        <v>7119</v>
      </c>
      <c r="D343" s="9" t="s">
        <v>7709</v>
      </c>
      <c r="E343" s="9" t="s">
        <v>7717</v>
      </c>
      <c r="F343" s="9" t="s">
        <v>7718</v>
      </c>
      <c r="K343" s="9" t="s">
        <v>7093</v>
      </c>
      <c r="L343" s="9" t="s">
        <v>7119</v>
      </c>
      <c r="M343" s="9" t="s">
        <v>7709</v>
      </c>
      <c r="N343" s="9" t="s">
        <v>7717</v>
      </c>
      <c r="O343" s="9" t="s">
        <v>7718</v>
      </c>
      <c r="R343" s="260"/>
      <c r="S343" s="1012" t="s">
        <v>1176</v>
      </c>
      <c r="T343" s="1013" t="s">
        <v>2040</v>
      </c>
      <c r="U343" s="1013" t="s">
        <v>8041</v>
      </c>
      <c r="V343" s="1014" t="s">
        <v>1515</v>
      </c>
      <c r="W343" s="1018"/>
      <c r="X343" s="1023" t="s">
        <v>5355</v>
      </c>
      <c r="Y343" s="1013" t="s">
        <v>1176</v>
      </c>
      <c r="Z343" s="1059" t="s">
        <v>2847</v>
      </c>
      <c r="AA343" s="1013" t="s">
        <v>1515</v>
      </c>
      <c r="AB343" s="1022"/>
      <c r="AD343" s="596"/>
    </row>
    <row r="344" spans="2:30" outlineLevel="1">
      <c r="B344" s="9" t="s">
        <v>7092</v>
      </c>
      <c r="C344" s="9" t="s">
        <v>7119</v>
      </c>
      <c r="D344" s="9" t="s">
        <v>7719</v>
      </c>
      <c r="K344" s="9" t="s">
        <v>7093</v>
      </c>
      <c r="L344" s="9" t="s">
        <v>7119</v>
      </c>
      <c r="M344" s="9" t="s">
        <v>7719</v>
      </c>
      <c r="R344" s="260"/>
      <c r="S344" s="1012" t="s">
        <v>1176</v>
      </c>
      <c r="T344" s="1013" t="s">
        <v>41</v>
      </c>
      <c r="U344" s="1013" t="s">
        <v>835</v>
      </c>
      <c r="V344" s="1014" t="s">
        <v>1382</v>
      </c>
      <c r="W344" s="1018" t="s">
        <v>1176</v>
      </c>
      <c r="X344" s="1023" t="s">
        <v>41</v>
      </c>
      <c r="Y344" s="1013" t="s">
        <v>1176</v>
      </c>
      <c r="Z344" s="1013" t="s">
        <v>41</v>
      </c>
      <c r="AA344" s="1013" t="s">
        <v>1382</v>
      </c>
      <c r="AB344" s="1022"/>
      <c r="AD344" s="596"/>
    </row>
    <row r="345" spans="2:30" outlineLevel="1">
      <c r="B345" s="9" t="s">
        <v>7092</v>
      </c>
      <c r="C345" s="9" t="s">
        <v>7119</v>
      </c>
      <c r="D345" s="9" t="s">
        <v>7719</v>
      </c>
      <c r="E345" s="9" t="s">
        <v>7720</v>
      </c>
      <c r="K345" s="9" t="s">
        <v>7093</v>
      </c>
      <c r="L345" s="9" t="s">
        <v>7119</v>
      </c>
      <c r="M345" s="9" t="s">
        <v>7719</v>
      </c>
      <c r="N345" s="9" t="s">
        <v>7720</v>
      </c>
      <c r="R345" s="260"/>
      <c r="S345" s="1012" t="s">
        <v>1176</v>
      </c>
      <c r="T345" s="1013" t="s">
        <v>1253</v>
      </c>
      <c r="U345" s="1013" t="s">
        <v>8035</v>
      </c>
      <c r="V345" s="1014" t="s">
        <v>1821</v>
      </c>
      <c r="W345" s="1018" t="s">
        <v>1176</v>
      </c>
      <c r="X345" s="1023" t="s">
        <v>3743</v>
      </c>
      <c r="Y345" s="1013" t="s">
        <v>1176</v>
      </c>
      <c r="Z345" s="1059" t="s">
        <v>2838</v>
      </c>
      <c r="AA345" s="1013" t="s">
        <v>105</v>
      </c>
      <c r="AB345" s="1022" t="s">
        <v>7964</v>
      </c>
      <c r="AD345" s="596"/>
    </row>
    <row r="346" spans="2:30" outlineLevel="1">
      <c r="B346" s="9" t="s">
        <v>7092</v>
      </c>
      <c r="C346" s="9" t="s">
        <v>7119</v>
      </c>
      <c r="D346" s="9" t="s">
        <v>7719</v>
      </c>
      <c r="E346" s="9" t="s">
        <v>7721</v>
      </c>
      <c r="K346" s="9" t="s">
        <v>7093</v>
      </c>
      <c r="L346" s="9" t="s">
        <v>7119</v>
      </c>
      <c r="M346" s="9" t="s">
        <v>7719</v>
      </c>
      <c r="N346" s="9" t="s">
        <v>7721</v>
      </c>
      <c r="R346" s="260"/>
      <c r="S346" s="1012" t="s">
        <v>1176</v>
      </c>
      <c r="T346" s="1013" t="s">
        <v>41</v>
      </c>
      <c r="U346" s="1013" t="s">
        <v>835</v>
      </c>
      <c r="V346" s="1014" t="s">
        <v>1382</v>
      </c>
      <c r="W346" s="1018" t="s">
        <v>1176</v>
      </c>
      <c r="X346" s="1023" t="s">
        <v>41</v>
      </c>
      <c r="Y346" s="1013" t="s">
        <v>1176</v>
      </c>
      <c r="Z346" s="1013" t="s">
        <v>41</v>
      </c>
      <c r="AA346" s="1013" t="s">
        <v>1382</v>
      </c>
      <c r="AB346" s="1022"/>
      <c r="AD346" s="596"/>
    </row>
    <row r="347" spans="2:30" outlineLevel="1">
      <c r="B347" s="9" t="s">
        <v>7092</v>
      </c>
      <c r="C347" s="9" t="s">
        <v>7119</v>
      </c>
      <c r="D347" s="9" t="s">
        <v>7719</v>
      </c>
      <c r="E347" s="9" t="s">
        <v>7721</v>
      </c>
      <c r="F347" s="9" t="s">
        <v>6858</v>
      </c>
      <c r="K347" s="9" t="s">
        <v>7093</v>
      </c>
      <c r="L347" s="9" t="s">
        <v>7119</v>
      </c>
      <c r="M347" s="9" t="s">
        <v>7719</v>
      </c>
      <c r="N347" s="9" t="s">
        <v>7721</v>
      </c>
      <c r="O347" s="9" t="s">
        <v>6858</v>
      </c>
      <c r="R347" s="260"/>
      <c r="S347" s="1012" t="s">
        <v>1176</v>
      </c>
      <c r="T347" s="1013" t="s">
        <v>2046</v>
      </c>
      <c r="U347" s="1013" t="s">
        <v>8036</v>
      </c>
      <c r="V347" s="1020" t="s">
        <v>6506</v>
      </c>
      <c r="W347" s="1018" t="s">
        <v>1176</v>
      </c>
      <c r="X347" s="1023" t="s">
        <v>7912</v>
      </c>
      <c r="Y347" s="1013" t="s">
        <v>1176</v>
      </c>
      <c r="Z347" s="1059" t="s">
        <v>2839</v>
      </c>
      <c r="AA347" s="1056" t="s">
        <v>7722</v>
      </c>
      <c r="AB347" s="1022"/>
      <c r="AD347" s="596"/>
    </row>
    <row r="348" spans="2:30" ht="24">
      <c r="B348" s="9" t="s">
        <v>7092</v>
      </c>
      <c r="C348" s="9" t="s">
        <v>7122</v>
      </c>
      <c r="K348" s="9" t="s">
        <v>7093</v>
      </c>
      <c r="L348" s="9" t="s">
        <v>7122</v>
      </c>
      <c r="R348" s="260"/>
      <c r="S348" s="1012" t="s">
        <v>1191</v>
      </c>
      <c r="T348" s="1013" t="s">
        <v>1255</v>
      </c>
      <c r="U348" s="1013" t="s">
        <v>5679</v>
      </c>
      <c r="V348" s="1014" t="s">
        <v>1382</v>
      </c>
      <c r="W348" s="1018" t="s">
        <v>1191</v>
      </c>
      <c r="X348" s="1130" t="s">
        <v>5679</v>
      </c>
      <c r="Y348" s="1013" t="s">
        <v>1191</v>
      </c>
      <c r="Z348" s="1013" t="s">
        <v>41</v>
      </c>
      <c r="AA348" s="1013" t="s">
        <v>1382</v>
      </c>
      <c r="AB348" s="1032" t="s">
        <v>7965</v>
      </c>
      <c r="AD348" s="596"/>
    </row>
    <row r="349" spans="2:30" ht="24" outlineLevel="1">
      <c r="B349" s="9" t="s">
        <v>7092</v>
      </c>
      <c r="C349" s="9" t="s">
        <v>7122</v>
      </c>
      <c r="D349" s="9" t="s">
        <v>7736</v>
      </c>
      <c r="K349" s="9" t="s">
        <v>7093</v>
      </c>
      <c r="L349" s="9" t="s">
        <v>7122</v>
      </c>
      <c r="M349" s="9" t="s">
        <v>7736</v>
      </c>
      <c r="R349" s="260"/>
      <c r="S349" s="1012" t="s">
        <v>1191</v>
      </c>
      <c r="T349" s="1013" t="s">
        <v>1257</v>
      </c>
      <c r="U349" s="1013" t="s">
        <v>7458</v>
      </c>
      <c r="V349" s="1014" t="s">
        <v>7865</v>
      </c>
      <c r="W349" s="1018" t="s">
        <v>1191</v>
      </c>
      <c r="X349" s="1023" t="s">
        <v>3644</v>
      </c>
      <c r="Y349" s="1013" t="s">
        <v>1191</v>
      </c>
      <c r="Z349" s="1059" t="s">
        <v>2755</v>
      </c>
      <c r="AA349" s="1033" t="s">
        <v>7868</v>
      </c>
      <c r="AB349" s="1027" t="s">
        <v>7966</v>
      </c>
      <c r="AD349" s="596"/>
    </row>
    <row r="350" spans="2:30" ht="36" outlineLevel="1">
      <c r="B350" s="9" t="s">
        <v>7092</v>
      </c>
      <c r="C350" s="9" t="s">
        <v>7122</v>
      </c>
      <c r="D350" s="9" t="s">
        <v>7737</v>
      </c>
      <c r="K350" s="9" t="s">
        <v>7093</v>
      </c>
      <c r="L350" s="9" t="s">
        <v>7122</v>
      </c>
      <c r="M350" s="9" t="s">
        <v>7737</v>
      </c>
      <c r="R350" s="260"/>
      <c r="S350" s="1012" t="s">
        <v>1191</v>
      </c>
      <c r="T350" s="1013" t="s">
        <v>41</v>
      </c>
      <c r="U350" s="1013" t="s">
        <v>835</v>
      </c>
      <c r="V350" s="1014" t="s">
        <v>1382</v>
      </c>
      <c r="W350" s="1018" t="s">
        <v>1191</v>
      </c>
      <c r="X350" s="1130" t="s">
        <v>5680</v>
      </c>
      <c r="Y350" s="1013" t="s">
        <v>1191</v>
      </c>
      <c r="Z350" s="1013" t="s">
        <v>41</v>
      </c>
      <c r="AA350" s="1013" t="s">
        <v>1382</v>
      </c>
      <c r="AB350" s="1028" t="s">
        <v>7967</v>
      </c>
      <c r="AD350" s="596"/>
    </row>
    <row r="351" spans="2:30" ht="60" outlineLevel="1">
      <c r="B351" s="9" t="s">
        <v>7092</v>
      </c>
      <c r="C351" s="9" t="s">
        <v>7122</v>
      </c>
      <c r="D351" s="9" t="s">
        <v>7737</v>
      </c>
      <c r="E351" s="9" t="s">
        <v>6858</v>
      </c>
      <c r="K351" s="9" t="s">
        <v>7093</v>
      </c>
      <c r="L351" s="9" t="s">
        <v>7122</v>
      </c>
      <c r="M351" s="9" t="s">
        <v>7737</v>
      </c>
      <c r="N351" s="9" t="s">
        <v>6858</v>
      </c>
      <c r="R351" s="260"/>
      <c r="S351" s="1012" t="s">
        <v>1191</v>
      </c>
      <c r="T351" s="1013" t="s">
        <v>2204</v>
      </c>
      <c r="U351" s="1013" t="s">
        <v>7531</v>
      </c>
      <c r="V351" s="1014" t="s">
        <v>1821</v>
      </c>
      <c r="W351" s="1018"/>
      <c r="X351" s="1023" t="s">
        <v>3568</v>
      </c>
      <c r="Y351" s="1013" t="s">
        <v>1176</v>
      </c>
      <c r="Z351" s="1059" t="s">
        <v>2793</v>
      </c>
      <c r="AA351" s="1013" t="s">
        <v>105</v>
      </c>
      <c r="AB351" s="1022" t="s">
        <v>8319</v>
      </c>
      <c r="AD351" s="596"/>
    </row>
    <row r="352" spans="2:30" ht="36" outlineLevel="1">
      <c r="B352" s="9" t="s">
        <v>7092</v>
      </c>
      <c r="C352" s="9" t="s">
        <v>7122</v>
      </c>
      <c r="D352" s="9" t="s">
        <v>7737</v>
      </c>
      <c r="E352" s="9" t="s">
        <v>6858</v>
      </c>
      <c r="F352" s="9" t="s">
        <v>1452</v>
      </c>
      <c r="K352" s="9" t="s">
        <v>7093</v>
      </c>
      <c r="L352" s="9" t="s">
        <v>7122</v>
      </c>
      <c r="M352" s="9" t="s">
        <v>7737</v>
      </c>
      <c r="N352" s="9" t="s">
        <v>6858</v>
      </c>
      <c r="O352" s="9" t="s">
        <v>1452</v>
      </c>
      <c r="R352" s="260"/>
      <c r="S352" s="1012" t="s">
        <v>1191</v>
      </c>
      <c r="T352" s="1013" t="s">
        <v>2206</v>
      </c>
      <c r="U352" s="1013" t="s">
        <v>7532</v>
      </c>
      <c r="V352" s="1014" t="s">
        <v>1454</v>
      </c>
      <c r="W352" s="1018"/>
      <c r="X352" s="1023" t="s">
        <v>5346</v>
      </c>
      <c r="Y352" s="1013" t="s">
        <v>1176</v>
      </c>
      <c r="Z352" s="1059" t="s">
        <v>2794</v>
      </c>
      <c r="AA352" s="667" t="s">
        <v>8318</v>
      </c>
      <c r="AB352" s="1022"/>
      <c r="AD352" s="596"/>
    </row>
    <row r="353" spans="2:30" outlineLevel="1">
      <c r="B353" s="9" t="s">
        <v>7092</v>
      </c>
      <c r="C353" s="9" t="s">
        <v>7122</v>
      </c>
      <c r="D353" s="9" t="s">
        <v>7737</v>
      </c>
      <c r="E353" s="9" t="s">
        <v>7738</v>
      </c>
      <c r="K353" s="9" t="s">
        <v>7093</v>
      </c>
      <c r="L353" s="9" t="s">
        <v>7122</v>
      </c>
      <c r="M353" s="9" t="s">
        <v>7737</v>
      </c>
      <c r="N353" s="9" t="s">
        <v>7738</v>
      </c>
      <c r="R353" s="260"/>
      <c r="S353" s="1012" t="s">
        <v>1191</v>
      </c>
      <c r="T353" s="1013" t="s">
        <v>1264</v>
      </c>
      <c r="U353" s="1013" t="s">
        <v>7496</v>
      </c>
      <c r="V353" s="1014" t="s">
        <v>1382</v>
      </c>
      <c r="W353" s="1018" t="s">
        <v>1176</v>
      </c>
      <c r="X353" s="1023" t="s">
        <v>41</v>
      </c>
      <c r="Y353" s="1013" t="s">
        <v>1176</v>
      </c>
      <c r="Z353" s="1013" t="s">
        <v>41</v>
      </c>
      <c r="AA353" s="1013" t="s">
        <v>1382</v>
      </c>
      <c r="AB353" s="1022"/>
      <c r="AD353" s="596"/>
    </row>
    <row r="354" spans="2:30" outlineLevel="1">
      <c r="B354" s="9" t="s">
        <v>7092</v>
      </c>
      <c r="C354" s="9" t="s">
        <v>7122</v>
      </c>
      <c r="D354" s="9" t="s">
        <v>7737</v>
      </c>
      <c r="E354" s="9" t="s">
        <v>7738</v>
      </c>
      <c r="F354" s="9" t="s">
        <v>7710</v>
      </c>
      <c r="K354" s="9" t="s">
        <v>7093</v>
      </c>
      <c r="L354" s="9" t="s">
        <v>7122</v>
      </c>
      <c r="M354" s="9" t="s">
        <v>7737</v>
      </c>
      <c r="N354" s="9" t="s">
        <v>7738</v>
      </c>
      <c r="O354" s="9" t="s">
        <v>7710</v>
      </c>
      <c r="R354" s="260"/>
      <c r="S354" s="1012" t="s">
        <v>1191</v>
      </c>
      <c r="T354" s="1013" t="s">
        <v>1266</v>
      </c>
      <c r="U354" s="1013" t="s">
        <v>7472</v>
      </c>
      <c r="V354" s="1014" t="s">
        <v>1821</v>
      </c>
      <c r="W354" s="1018" t="s">
        <v>1176</v>
      </c>
      <c r="X354" s="1023" t="s">
        <v>3701</v>
      </c>
      <c r="Y354" s="1013" t="s">
        <v>1176</v>
      </c>
      <c r="Z354" s="1059" t="s">
        <v>2796</v>
      </c>
      <c r="AA354" s="1013" t="s">
        <v>105</v>
      </c>
      <c r="AB354" s="1022"/>
      <c r="AD354" s="596"/>
    </row>
    <row r="355" spans="2:30" outlineLevel="1">
      <c r="B355" s="9" t="s">
        <v>7092</v>
      </c>
      <c r="C355" s="9" t="s">
        <v>7122</v>
      </c>
      <c r="D355" s="9" t="s">
        <v>7737</v>
      </c>
      <c r="E355" s="9" t="s">
        <v>7738</v>
      </c>
      <c r="F355" s="9" t="s">
        <v>7711</v>
      </c>
      <c r="K355" s="9" t="s">
        <v>7093</v>
      </c>
      <c r="L355" s="9" t="s">
        <v>7122</v>
      </c>
      <c r="M355" s="9" t="s">
        <v>7737</v>
      </c>
      <c r="N355" s="9" t="s">
        <v>7738</v>
      </c>
      <c r="O355" s="9" t="s">
        <v>7711</v>
      </c>
      <c r="R355" s="260"/>
      <c r="S355" s="1012" t="s">
        <v>1191</v>
      </c>
      <c r="T355" s="1013" t="s">
        <v>1268</v>
      </c>
      <c r="U355" s="1013" t="s">
        <v>7473</v>
      </c>
      <c r="V355" s="1014" t="s">
        <v>1821</v>
      </c>
      <c r="W355" s="1018" t="s">
        <v>1191</v>
      </c>
      <c r="X355" s="1023" t="s">
        <v>3702</v>
      </c>
      <c r="Y355" s="1013" t="s">
        <v>1191</v>
      </c>
      <c r="Z355" s="1056" t="s">
        <v>2797</v>
      </c>
      <c r="AA355" s="1013" t="s">
        <v>105</v>
      </c>
      <c r="AB355" s="1022"/>
      <c r="AD355" s="596"/>
    </row>
    <row r="356" spans="2:30" outlineLevel="1">
      <c r="B356" s="9" t="s">
        <v>7092</v>
      </c>
      <c r="C356" s="9" t="s">
        <v>7122</v>
      </c>
      <c r="D356" s="9" t="s">
        <v>7737</v>
      </c>
      <c r="E356" s="9" t="s">
        <v>7738</v>
      </c>
      <c r="F356" s="9" t="s">
        <v>7712</v>
      </c>
      <c r="K356" s="9" t="s">
        <v>7093</v>
      </c>
      <c r="L356" s="9" t="s">
        <v>7122</v>
      </c>
      <c r="M356" s="9" t="s">
        <v>7737</v>
      </c>
      <c r="N356" s="9" t="s">
        <v>7738</v>
      </c>
      <c r="O356" s="9" t="s">
        <v>7712</v>
      </c>
      <c r="R356" s="260"/>
      <c r="S356" s="1012" t="s">
        <v>1191</v>
      </c>
      <c r="T356" s="1013" t="s">
        <v>1272</v>
      </c>
      <c r="U356" s="1013" t="s">
        <v>7498</v>
      </c>
      <c r="V356" s="1014" t="s">
        <v>1821</v>
      </c>
      <c r="W356" s="1018" t="s">
        <v>1176</v>
      </c>
      <c r="X356" s="1023" t="s">
        <v>3704</v>
      </c>
      <c r="Y356" s="1013" t="s">
        <v>1176</v>
      </c>
      <c r="Z356" s="1059" t="s">
        <v>2799</v>
      </c>
      <c r="AA356" s="1013" t="s">
        <v>105</v>
      </c>
      <c r="AB356" s="1022"/>
      <c r="AD356" s="596"/>
    </row>
    <row r="357" spans="2:30" outlineLevel="1">
      <c r="B357" s="9" t="s">
        <v>7092</v>
      </c>
      <c r="C357" s="9" t="s">
        <v>7122</v>
      </c>
      <c r="D357" s="9" t="s">
        <v>7737</v>
      </c>
      <c r="E357" s="9" t="s">
        <v>7738</v>
      </c>
      <c r="F357" s="9" t="s">
        <v>7713</v>
      </c>
      <c r="K357" s="9" t="s">
        <v>7093</v>
      </c>
      <c r="L357" s="9" t="s">
        <v>7122</v>
      </c>
      <c r="M357" s="9" t="s">
        <v>7737</v>
      </c>
      <c r="N357" s="9" t="s">
        <v>7738</v>
      </c>
      <c r="O357" s="9" t="s">
        <v>7713</v>
      </c>
      <c r="R357" s="260"/>
      <c r="S357" s="1012" t="s">
        <v>1191</v>
      </c>
      <c r="T357" s="1013" t="s">
        <v>1274</v>
      </c>
      <c r="U357" s="1013" t="s">
        <v>7497</v>
      </c>
      <c r="V357" s="1014" t="s">
        <v>1821</v>
      </c>
      <c r="W357" s="1018" t="s">
        <v>1176</v>
      </c>
      <c r="X357" s="1023" t="s">
        <v>3705</v>
      </c>
      <c r="Y357" s="1013" t="s">
        <v>1176</v>
      </c>
      <c r="Z357" s="1059" t="s">
        <v>2800</v>
      </c>
      <c r="AA357" s="1013" t="s">
        <v>157</v>
      </c>
      <c r="AB357" s="1022"/>
      <c r="AD357" s="596"/>
    </row>
    <row r="358" spans="2:30" outlineLevel="1">
      <c r="B358" s="9" t="s">
        <v>7092</v>
      </c>
      <c r="C358" s="9" t="s">
        <v>7122</v>
      </c>
      <c r="D358" s="9" t="s">
        <v>7737</v>
      </c>
      <c r="E358" s="9" t="s">
        <v>7738</v>
      </c>
      <c r="F358" s="9" t="s">
        <v>7714</v>
      </c>
      <c r="K358" s="9" t="s">
        <v>7093</v>
      </c>
      <c r="L358" s="9" t="s">
        <v>7122</v>
      </c>
      <c r="M358" s="9" t="s">
        <v>7737</v>
      </c>
      <c r="N358" s="9" t="s">
        <v>7738</v>
      </c>
      <c r="O358" s="9" t="s">
        <v>7714</v>
      </c>
      <c r="R358" s="260"/>
      <c r="S358" s="1012" t="s">
        <v>1191</v>
      </c>
      <c r="T358" s="1013" t="s">
        <v>1276</v>
      </c>
      <c r="U358" s="1013" t="s">
        <v>7476</v>
      </c>
      <c r="V358" s="1014" t="s">
        <v>1821</v>
      </c>
      <c r="W358" s="1018" t="s">
        <v>1191</v>
      </c>
      <c r="X358" s="1023"/>
      <c r="Y358" s="1013"/>
      <c r="Z358" s="1013"/>
      <c r="AA358" s="1013"/>
      <c r="AB358" s="1022"/>
      <c r="AD358" s="596"/>
    </row>
    <row r="359" spans="2:30" outlineLevel="1">
      <c r="B359" s="9" t="s">
        <v>7092</v>
      </c>
      <c r="C359" s="9" t="s">
        <v>7122</v>
      </c>
      <c r="D359" s="9" t="s">
        <v>7737</v>
      </c>
      <c r="E359" s="9" t="s">
        <v>7738</v>
      </c>
      <c r="F359" s="9" t="s">
        <v>7715</v>
      </c>
      <c r="K359" s="9" t="s">
        <v>7093</v>
      </c>
      <c r="L359" s="9" t="s">
        <v>7122</v>
      </c>
      <c r="M359" s="9" t="s">
        <v>7737</v>
      </c>
      <c r="N359" s="9" t="s">
        <v>7738</v>
      </c>
      <c r="O359" s="9" t="s">
        <v>7715</v>
      </c>
      <c r="R359" s="260"/>
      <c r="S359" s="1012" t="s">
        <v>1191</v>
      </c>
      <c r="T359" s="1013" t="s">
        <v>41</v>
      </c>
      <c r="U359" s="1013" t="s">
        <v>835</v>
      </c>
      <c r="V359" s="1014" t="s">
        <v>1382</v>
      </c>
      <c r="W359" s="1018" t="s">
        <v>1191</v>
      </c>
      <c r="X359" s="1023" t="s">
        <v>41</v>
      </c>
      <c r="Y359" s="1013" t="s">
        <v>1191</v>
      </c>
      <c r="Z359" s="1013" t="s">
        <v>41</v>
      </c>
      <c r="AA359" s="1013" t="s">
        <v>1382</v>
      </c>
      <c r="AB359" s="1028" t="s">
        <v>7953</v>
      </c>
      <c r="AD359" s="596"/>
    </row>
    <row r="360" spans="2:30" outlineLevel="1">
      <c r="B360" s="9" t="s">
        <v>7092</v>
      </c>
      <c r="C360" s="9" t="s">
        <v>7122</v>
      </c>
      <c r="D360" s="9" t="s">
        <v>7737</v>
      </c>
      <c r="E360" s="9" t="s">
        <v>7738</v>
      </c>
      <c r="F360" s="9" t="s">
        <v>7715</v>
      </c>
      <c r="G360" s="9" t="s">
        <v>7716</v>
      </c>
      <c r="K360" s="9" t="s">
        <v>7093</v>
      </c>
      <c r="L360" s="9" t="s">
        <v>7122</v>
      </c>
      <c r="M360" s="9" t="s">
        <v>7737</v>
      </c>
      <c r="N360" s="9" t="s">
        <v>7738</v>
      </c>
      <c r="O360" s="9" t="s">
        <v>7715</v>
      </c>
      <c r="P360" s="9" t="s">
        <v>7716</v>
      </c>
      <c r="R360" s="260"/>
      <c r="S360" s="1012" t="s">
        <v>1176</v>
      </c>
      <c r="T360" s="1013" t="s">
        <v>1270</v>
      </c>
      <c r="U360" s="1013" t="s">
        <v>7474</v>
      </c>
      <c r="V360" s="1014" t="s">
        <v>1821</v>
      </c>
      <c r="W360" s="1018" t="s">
        <v>1176</v>
      </c>
      <c r="X360" s="1023" t="s">
        <v>3703</v>
      </c>
      <c r="Y360" s="1013" t="s">
        <v>1176</v>
      </c>
      <c r="Z360" s="1056" t="s">
        <v>2798</v>
      </c>
      <c r="AA360" s="1013" t="s">
        <v>105</v>
      </c>
      <c r="AB360" s="1022"/>
      <c r="AD360" s="596"/>
    </row>
    <row r="361" spans="2:30" outlineLevel="1">
      <c r="B361" s="9" t="s">
        <v>7092</v>
      </c>
      <c r="C361" s="9" t="s">
        <v>7122</v>
      </c>
      <c r="D361" s="9" t="s">
        <v>7737</v>
      </c>
      <c r="E361" s="9" t="s">
        <v>7738</v>
      </c>
      <c r="F361" s="9" t="s">
        <v>7717</v>
      </c>
      <c r="K361" s="9" t="s">
        <v>7093</v>
      </c>
      <c r="L361" s="9" t="s">
        <v>7122</v>
      </c>
      <c r="M361" s="9" t="s">
        <v>7737</v>
      </c>
      <c r="N361" s="9" t="s">
        <v>7738</v>
      </c>
      <c r="O361" s="9" t="s">
        <v>7717</v>
      </c>
      <c r="R361" s="260"/>
      <c r="S361" s="1012" t="s">
        <v>1176</v>
      </c>
      <c r="T361" s="1013" t="s">
        <v>41</v>
      </c>
      <c r="U361" s="1013" t="s">
        <v>835</v>
      </c>
      <c r="V361" s="1014" t="s">
        <v>1382</v>
      </c>
      <c r="W361" s="1018" t="s">
        <v>1176</v>
      </c>
      <c r="X361" s="1023" t="s">
        <v>41</v>
      </c>
      <c r="Y361" s="1013" t="s">
        <v>1176</v>
      </c>
      <c r="Z361" s="1013" t="s">
        <v>41</v>
      </c>
      <c r="AA361" s="1013" t="s">
        <v>1382</v>
      </c>
      <c r="AB361" s="1022"/>
      <c r="AD361" s="596"/>
    </row>
    <row r="362" spans="2:30" outlineLevel="1">
      <c r="B362" s="9" t="s">
        <v>7092</v>
      </c>
      <c r="C362" s="9" t="s">
        <v>7122</v>
      </c>
      <c r="D362" s="9" t="s">
        <v>7737</v>
      </c>
      <c r="E362" s="9" t="s">
        <v>7738</v>
      </c>
      <c r="F362" s="9" t="s">
        <v>7717</v>
      </c>
      <c r="G362" s="9" t="s">
        <v>7718</v>
      </c>
      <c r="K362" s="9" t="s">
        <v>7093</v>
      </c>
      <c r="L362" s="9" t="s">
        <v>7122</v>
      </c>
      <c r="M362" s="9" t="s">
        <v>7737</v>
      </c>
      <c r="N362" s="9" t="s">
        <v>7738</v>
      </c>
      <c r="O362" s="9" t="s">
        <v>7717</v>
      </c>
      <c r="P362" s="9" t="s">
        <v>7718</v>
      </c>
      <c r="R362" s="260"/>
      <c r="S362" s="1012" t="s">
        <v>1176</v>
      </c>
      <c r="T362" s="1013" t="s">
        <v>1278</v>
      </c>
      <c r="U362" s="1013" t="s">
        <v>7477</v>
      </c>
      <c r="V362" s="1014" t="s">
        <v>1515</v>
      </c>
      <c r="W362" s="1018" t="s">
        <v>1176</v>
      </c>
      <c r="X362" s="1023" t="s">
        <v>5347</v>
      </c>
      <c r="Y362" s="1013" t="s">
        <v>1176</v>
      </c>
      <c r="Z362" s="1059" t="s">
        <v>2801</v>
      </c>
      <c r="AA362" s="1013" t="s">
        <v>1515</v>
      </c>
      <c r="AB362" s="1022"/>
      <c r="AD362" s="596"/>
    </row>
    <row r="363" spans="2:30" ht="36" outlineLevel="1">
      <c r="B363" s="9" t="s">
        <v>7092</v>
      </c>
      <c r="C363" s="9" t="s">
        <v>7122</v>
      </c>
      <c r="D363" s="9" t="s">
        <v>7739</v>
      </c>
      <c r="K363" s="9" t="s">
        <v>7093</v>
      </c>
      <c r="L363" s="9" t="s">
        <v>7122</v>
      </c>
      <c r="M363" s="9" t="s">
        <v>7739</v>
      </c>
      <c r="R363" s="260"/>
      <c r="S363" s="1012" t="s">
        <v>1191</v>
      </c>
      <c r="T363" s="1013" t="s">
        <v>41</v>
      </c>
      <c r="U363" s="1013" t="s">
        <v>835</v>
      </c>
      <c r="V363" s="1014" t="s">
        <v>1382</v>
      </c>
      <c r="W363" s="1018"/>
      <c r="X363" s="1023" t="s">
        <v>41</v>
      </c>
      <c r="Y363" s="1013" t="s">
        <v>1191</v>
      </c>
      <c r="Z363" s="1013" t="s">
        <v>41</v>
      </c>
      <c r="AA363" s="1013" t="s">
        <v>1382</v>
      </c>
      <c r="AB363" s="1028" t="s">
        <v>7967</v>
      </c>
      <c r="AD363" s="596"/>
    </row>
    <row r="364" spans="2:30" outlineLevel="1">
      <c r="B364" s="9" t="s">
        <v>7092</v>
      </c>
      <c r="C364" s="9" t="s">
        <v>7122</v>
      </c>
      <c r="D364" s="9" t="s">
        <v>7739</v>
      </c>
      <c r="E364" s="9" t="s">
        <v>7707</v>
      </c>
      <c r="K364" s="9" t="s">
        <v>7093</v>
      </c>
      <c r="L364" s="9" t="s">
        <v>7122</v>
      </c>
      <c r="M364" s="9" t="s">
        <v>7739</v>
      </c>
      <c r="N364" s="9" t="s">
        <v>7707</v>
      </c>
      <c r="R364" s="260"/>
      <c r="S364" s="1012" t="s">
        <v>1176</v>
      </c>
      <c r="T364" s="1013" t="s">
        <v>41</v>
      </c>
      <c r="U364" s="1013" t="s">
        <v>835</v>
      </c>
      <c r="V364" s="1014" t="s">
        <v>1382</v>
      </c>
      <c r="W364" s="1018"/>
      <c r="X364" s="1023" t="s">
        <v>41</v>
      </c>
      <c r="Y364" s="1013" t="s">
        <v>1176</v>
      </c>
      <c r="Z364" s="1013" t="s">
        <v>41</v>
      </c>
      <c r="AA364" s="1013" t="s">
        <v>1382</v>
      </c>
      <c r="AB364" s="1022"/>
      <c r="AD364" s="596"/>
    </row>
    <row r="365" spans="2:30" outlineLevel="1">
      <c r="B365" s="9" t="s">
        <v>7092</v>
      </c>
      <c r="C365" s="9" t="s">
        <v>7122</v>
      </c>
      <c r="D365" s="9" t="s">
        <v>7739</v>
      </c>
      <c r="E365" s="9" t="s">
        <v>7707</v>
      </c>
      <c r="F365" s="9" t="s">
        <v>7708</v>
      </c>
      <c r="K365" s="9" t="s">
        <v>7093</v>
      </c>
      <c r="L365" s="9" t="s">
        <v>7122</v>
      </c>
      <c r="M365" s="9" t="s">
        <v>7739</v>
      </c>
      <c r="N365" s="9" t="s">
        <v>7707</v>
      </c>
      <c r="O365" s="9" t="s">
        <v>7708</v>
      </c>
      <c r="R365" s="260"/>
      <c r="S365" s="1012" t="s">
        <v>1176</v>
      </c>
      <c r="T365" s="1013" t="s">
        <v>2207</v>
      </c>
      <c r="U365" s="1013" t="s">
        <v>3700</v>
      </c>
      <c r="V365" s="1014" t="s">
        <v>1821</v>
      </c>
      <c r="W365" s="1018"/>
      <c r="X365" s="1023" t="s">
        <v>3700</v>
      </c>
      <c r="Y365" s="1013" t="s">
        <v>1176</v>
      </c>
      <c r="Z365" s="1059" t="s">
        <v>2795</v>
      </c>
      <c r="AA365" s="1013" t="s">
        <v>105</v>
      </c>
      <c r="AB365" s="1022"/>
      <c r="AD365" s="596"/>
    </row>
    <row r="366" spans="2:30" outlineLevel="1">
      <c r="B366" s="9" t="s">
        <v>7092</v>
      </c>
      <c r="C366" s="9" t="s">
        <v>7740</v>
      </c>
      <c r="K366" s="9" t="s">
        <v>7093</v>
      </c>
      <c r="L366" s="9" t="s">
        <v>7740</v>
      </c>
      <c r="R366" s="260"/>
      <c r="S366" s="1012" t="s">
        <v>1191</v>
      </c>
      <c r="T366" s="1013" t="s">
        <v>7284</v>
      </c>
      <c r="U366" s="1013" t="s">
        <v>8134</v>
      </c>
      <c r="V366" s="1014" t="s">
        <v>1382</v>
      </c>
      <c r="W366" s="1018"/>
      <c r="X366" s="1119" t="s">
        <v>8138</v>
      </c>
      <c r="Y366" s="1013" t="s">
        <v>1191</v>
      </c>
      <c r="Z366" s="1013" t="s">
        <v>41</v>
      </c>
      <c r="AA366" s="1013" t="s">
        <v>1382</v>
      </c>
      <c r="AB366" s="1032" t="s">
        <v>7970</v>
      </c>
      <c r="AD366" s="596"/>
    </row>
    <row r="367" spans="2:30" ht="156" outlineLevel="1">
      <c r="B367" s="9" t="s">
        <v>7092</v>
      </c>
      <c r="C367" s="9" t="s">
        <v>7740</v>
      </c>
      <c r="D367" s="9" t="s">
        <v>6858</v>
      </c>
      <c r="K367" s="9" t="s">
        <v>7093</v>
      </c>
      <c r="L367" s="9" t="s">
        <v>7740</v>
      </c>
      <c r="M367" s="9" t="s">
        <v>6858</v>
      </c>
      <c r="R367" s="260"/>
      <c r="S367" s="1012" t="s">
        <v>1176</v>
      </c>
      <c r="T367" s="1013" t="s">
        <v>7285</v>
      </c>
      <c r="U367" s="1013" t="s">
        <v>8135</v>
      </c>
      <c r="V367" s="1025" t="s">
        <v>7741</v>
      </c>
      <c r="W367" s="1026"/>
      <c r="X367" s="1023" t="s">
        <v>6404</v>
      </c>
      <c r="Y367" s="1013" t="s">
        <v>1176</v>
      </c>
      <c r="Z367" s="1056" t="s">
        <v>2853</v>
      </c>
      <c r="AA367" s="638" t="s">
        <v>5753</v>
      </c>
      <c r="AB367" s="1022" t="s">
        <v>5504</v>
      </c>
      <c r="AD367" s="596"/>
    </row>
    <row r="368" spans="2:30" outlineLevel="1">
      <c r="B368" s="9" t="s">
        <v>7092</v>
      </c>
      <c r="C368" s="9" t="s">
        <v>7740</v>
      </c>
      <c r="D368" s="9" t="s">
        <v>7737</v>
      </c>
      <c r="K368" s="9" t="s">
        <v>7093</v>
      </c>
      <c r="L368" s="9" t="s">
        <v>7740</v>
      </c>
      <c r="M368" s="9" t="s">
        <v>7737</v>
      </c>
      <c r="R368" s="260"/>
      <c r="S368" s="1012" t="s">
        <v>1191</v>
      </c>
      <c r="T368" s="1013" t="s">
        <v>41</v>
      </c>
      <c r="U368" s="1013" t="s">
        <v>835</v>
      </c>
      <c r="V368" s="1014" t="s">
        <v>1382</v>
      </c>
      <c r="W368" s="1018"/>
      <c r="X368" s="1023" t="s">
        <v>41</v>
      </c>
      <c r="Y368" s="1013" t="s">
        <v>1191</v>
      </c>
      <c r="Z368" s="1013" t="s">
        <v>41</v>
      </c>
      <c r="AA368" s="1013" t="s">
        <v>1382</v>
      </c>
      <c r="AB368" s="1032" t="s">
        <v>8137</v>
      </c>
      <c r="AD368" s="596"/>
    </row>
    <row r="369" spans="1:30" ht="24" outlineLevel="1">
      <c r="B369" s="9" t="s">
        <v>7092</v>
      </c>
      <c r="C369" s="9" t="s">
        <v>7740</v>
      </c>
      <c r="D369" s="9" t="s">
        <v>7737</v>
      </c>
      <c r="E369" s="9" t="s">
        <v>7708</v>
      </c>
      <c r="K369" s="9" t="s">
        <v>7093</v>
      </c>
      <c r="L369" s="9" t="s">
        <v>7740</v>
      </c>
      <c r="M369" s="9" t="s">
        <v>7737</v>
      </c>
      <c r="N369" s="9" t="s">
        <v>7708</v>
      </c>
      <c r="R369" s="260"/>
      <c r="S369" s="1012" t="s">
        <v>1176</v>
      </c>
      <c r="T369" s="1013" t="s">
        <v>7455</v>
      </c>
      <c r="U369" s="1013" t="s">
        <v>8136</v>
      </c>
      <c r="V369" s="1014" t="s">
        <v>1821</v>
      </c>
      <c r="W369" s="1018"/>
      <c r="X369" s="1023" t="s">
        <v>6403</v>
      </c>
      <c r="Y369" s="1013" t="s">
        <v>1176</v>
      </c>
      <c r="Z369" s="1056" t="s">
        <v>6400</v>
      </c>
      <c r="AA369" s="1013" t="s">
        <v>179</v>
      </c>
      <c r="AB369" s="1022" t="s">
        <v>6405</v>
      </c>
      <c r="AD369" s="596"/>
    </row>
    <row r="370" spans="1:30">
      <c r="B370" s="9" t="s">
        <v>7092</v>
      </c>
      <c r="C370" s="9" t="s">
        <v>7742</v>
      </c>
      <c r="K370" s="9" t="s">
        <v>7093</v>
      </c>
      <c r="L370" s="9" t="s">
        <v>7742</v>
      </c>
      <c r="R370" s="260"/>
      <c r="S370" s="1012" t="s">
        <v>1191</v>
      </c>
      <c r="T370" s="1013" t="s">
        <v>2536</v>
      </c>
      <c r="U370" s="1013" t="s">
        <v>4210</v>
      </c>
      <c r="V370" s="1014" t="s">
        <v>1382</v>
      </c>
      <c r="W370" s="1018" t="s">
        <v>1191</v>
      </c>
      <c r="X370" s="1130" t="s">
        <v>4210</v>
      </c>
      <c r="Y370" s="1013" t="s">
        <v>1191</v>
      </c>
      <c r="Z370" s="1013" t="s">
        <v>41</v>
      </c>
      <c r="AA370" s="1013" t="s">
        <v>1382</v>
      </c>
      <c r="AB370" s="1032" t="s">
        <v>7971</v>
      </c>
      <c r="AD370" s="596"/>
    </row>
    <row r="371" spans="1:30" ht="132" outlineLevel="1">
      <c r="B371" s="9" t="s">
        <v>7092</v>
      </c>
      <c r="C371" s="9" t="s">
        <v>7742</v>
      </c>
      <c r="D371" s="9" t="s">
        <v>7743</v>
      </c>
      <c r="K371" s="9" t="s">
        <v>7093</v>
      </c>
      <c r="L371" s="9" t="s">
        <v>7742</v>
      </c>
      <c r="M371" s="9" t="s">
        <v>7743</v>
      </c>
      <c r="R371" s="260"/>
      <c r="S371" s="1012" t="s">
        <v>1176</v>
      </c>
      <c r="T371" s="1013" t="s">
        <v>2537</v>
      </c>
      <c r="U371" s="1013" t="s">
        <v>4211</v>
      </c>
      <c r="V371" s="1014" t="s">
        <v>2538</v>
      </c>
      <c r="W371" s="1018"/>
      <c r="X371" s="1023" t="s">
        <v>5333</v>
      </c>
      <c r="Y371" s="1013" t="s">
        <v>1176</v>
      </c>
      <c r="Z371" s="1056" t="s">
        <v>2758</v>
      </c>
      <c r="AA371" s="638" t="s">
        <v>5754</v>
      </c>
      <c r="AB371" s="654" t="s">
        <v>7972</v>
      </c>
      <c r="AD371" s="596"/>
    </row>
    <row r="372" spans="1:30" outlineLevel="1">
      <c r="B372" s="9" t="s">
        <v>7092</v>
      </c>
      <c r="C372" s="9" t="s">
        <v>7742</v>
      </c>
      <c r="D372" s="9" t="s">
        <v>7743</v>
      </c>
      <c r="E372" s="9" t="s">
        <v>7744</v>
      </c>
      <c r="K372" s="9" t="s">
        <v>7093</v>
      </c>
      <c r="L372" s="9" t="s">
        <v>7742</v>
      </c>
      <c r="M372" s="9" t="s">
        <v>7743</v>
      </c>
      <c r="N372" s="9" t="s">
        <v>7744</v>
      </c>
      <c r="R372" s="260"/>
      <c r="S372" s="1012" t="s">
        <v>1191</v>
      </c>
      <c r="T372" s="1013" t="s">
        <v>2540</v>
      </c>
      <c r="U372" s="1013" t="s">
        <v>4212</v>
      </c>
      <c r="V372" s="1014" t="s">
        <v>1821</v>
      </c>
      <c r="W372" s="1018"/>
      <c r="X372" s="1023"/>
      <c r="Y372" s="1013"/>
      <c r="Z372" s="1013"/>
      <c r="AA372" s="1013"/>
      <c r="AB372" s="1022"/>
      <c r="AD372" s="596"/>
    </row>
    <row r="373" spans="1:30" outlineLevel="1">
      <c r="A373" s="9" t="s">
        <v>835</v>
      </c>
      <c r="K373" s="9" t="s">
        <v>7093</v>
      </c>
      <c r="L373" s="9" t="s">
        <v>7742</v>
      </c>
      <c r="M373" s="9" t="s">
        <v>7745</v>
      </c>
      <c r="R373" s="260"/>
      <c r="S373" s="1012" t="s">
        <v>1191</v>
      </c>
      <c r="T373" s="1013" t="s">
        <v>1193</v>
      </c>
      <c r="U373" s="1013" t="s">
        <v>3576</v>
      </c>
      <c r="V373" s="1014" t="s">
        <v>1821</v>
      </c>
      <c r="W373" s="1018" t="s">
        <v>1176</v>
      </c>
      <c r="X373" s="1023" t="s">
        <v>7913</v>
      </c>
      <c r="Y373" s="1013" t="s">
        <v>1176</v>
      </c>
      <c r="Z373" s="1057" t="s">
        <v>2849</v>
      </c>
      <c r="AA373" s="1033" t="s">
        <v>7868</v>
      </c>
      <c r="AB373" s="1022"/>
      <c r="AD373" s="596"/>
    </row>
    <row r="374" spans="1:30" outlineLevel="1">
      <c r="B374" s="9" t="s">
        <v>7092</v>
      </c>
      <c r="C374" s="9" t="s">
        <v>7742</v>
      </c>
      <c r="D374" s="9" t="s">
        <v>7746</v>
      </c>
      <c r="K374" s="9" t="s">
        <v>7093</v>
      </c>
      <c r="L374" s="9" t="s">
        <v>7742</v>
      </c>
      <c r="M374" s="9" t="s">
        <v>7746</v>
      </c>
      <c r="R374" s="260"/>
      <c r="S374" s="1012" t="s">
        <v>1191</v>
      </c>
      <c r="T374" s="1013" t="s">
        <v>2345</v>
      </c>
      <c r="U374" s="1013" t="s">
        <v>4192</v>
      </c>
      <c r="V374" s="1014" t="s">
        <v>1821</v>
      </c>
      <c r="W374" s="1018"/>
      <c r="X374" s="1023"/>
      <c r="Y374" s="1013"/>
      <c r="Z374" s="1013"/>
      <c r="AA374" s="1013"/>
      <c r="AB374" s="1022"/>
      <c r="AD374" s="596"/>
    </row>
    <row r="375" spans="1:30" outlineLevel="1">
      <c r="B375" s="9" t="s">
        <v>7092</v>
      </c>
      <c r="C375" s="9" t="s">
        <v>7742</v>
      </c>
      <c r="D375" s="9" t="s">
        <v>7747</v>
      </c>
      <c r="K375" s="9" t="s">
        <v>7093</v>
      </c>
      <c r="L375" s="9" t="s">
        <v>7742</v>
      </c>
      <c r="M375" s="9" t="s">
        <v>7747</v>
      </c>
      <c r="R375" s="260"/>
      <c r="S375" s="1012" t="s">
        <v>1191</v>
      </c>
      <c r="T375" s="1013" t="s">
        <v>2542</v>
      </c>
      <c r="U375" s="1013" t="s">
        <v>4213</v>
      </c>
      <c r="V375" s="1014" t="s">
        <v>1382</v>
      </c>
      <c r="W375" s="1018"/>
      <c r="X375" s="1023"/>
      <c r="Y375" s="1013"/>
      <c r="Z375" s="1013"/>
      <c r="AA375" s="1013"/>
      <c r="AB375" s="1022"/>
      <c r="AD375" s="596"/>
    </row>
    <row r="376" spans="1:30" outlineLevel="1">
      <c r="B376" s="9" t="s">
        <v>7092</v>
      </c>
      <c r="C376" s="9" t="s">
        <v>7742</v>
      </c>
      <c r="D376" s="9" t="s">
        <v>7747</v>
      </c>
      <c r="E376" s="9" t="s">
        <v>7748</v>
      </c>
      <c r="K376" s="9" t="s">
        <v>7093</v>
      </c>
      <c r="L376" s="9" t="s">
        <v>7742</v>
      </c>
      <c r="M376" s="9" t="s">
        <v>7747</v>
      </c>
      <c r="N376" s="9" t="s">
        <v>7748</v>
      </c>
      <c r="R376" s="260"/>
      <c r="S376" s="1012" t="s">
        <v>1176</v>
      </c>
      <c r="T376" s="1013" t="s">
        <v>2543</v>
      </c>
      <c r="U376" s="1013" t="s">
        <v>4214</v>
      </c>
      <c r="V376" s="1014" t="s">
        <v>1821</v>
      </c>
      <c r="W376" s="1018"/>
      <c r="X376" s="1023"/>
      <c r="Y376" s="1013"/>
      <c r="Z376" s="1013"/>
      <c r="AA376" s="1013"/>
      <c r="AB376" s="1022"/>
      <c r="AD376" s="596"/>
    </row>
    <row r="377" spans="1:30" outlineLevel="1">
      <c r="B377" s="9" t="s">
        <v>7092</v>
      </c>
      <c r="C377" s="9" t="s">
        <v>7742</v>
      </c>
      <c r="D377" s="9" t="s">
        <v>7747</v>
      </c>
      <c r="E377" s="9" t="s">
        <v>7749</v>
      </c>
      <c r="K377" s="9" t="s">
        <v>7093</v>
      </c>
      <c r="L377" s="9" t="s">
        <v>7742</v>
      </c>
      <c r="M377" s="9" t="s">
        <v>7747</v>
      </c>
      <c r="N377" s="9" t="s">
        <v>7749</v>
      </c>
      <c r="R377" s="260"/>
      <c r="S377" s="1012" t="s">
        <v>1176</v>
      </c>
      <c r="T377" s="1013" t="s">
        <v>41</v>
      </c>
      <c r="U377" s="1013" t="s">
        <v>835</v>
      </c>
      <c r="V377" s="1014" t="s">
        <v>1821</v>
      </c>
      <c r="W377" s="1018"/>
      <c r="X377" s="1023"/>
      <c r="Y377" s="1013"/>
      <c r="Z377" s="1013"/>
      <c r="AA377" s="1013"/>
      <c r="AB377" s="1022"/>
      <c r="AD377" s="596"/>
    </row>
    <row r="378" spans="1:30" outlineLevel="1">
      <c r="B378" s="9" t="s">
        <v>7092</v>
      </c>
      <c r="C378" s="9" t="s">
        <v>7742</v>
      </c>
      <c r="D378" s="9" t="s">
        <v>7747</v>
      </c>
      <c r="E378" s="9" t="s">
        <v>7750</v>
      </c>
      <c r="K378" s="9" t="s">
        <v>7093</v>
      </c>
      <c r="L378" s="9" t="s">
        <v>7742</v>
      </c>
      <c r="M378" s="9" t="s">
        <v>7747</v>
      </c>
      <c r="N378" s="9" t="s">
        <v>7750</v>
      </c>
      <c r="R378" s="260"/>
      <c r="S378" s="1012" t="s">
        <v>1191</v>
      </c>
      <c r="T378" s="1013" t="s">
        <v>2545</v>
      </c>
      <c r="U378" s="1013" t="s">
        <v>4215</v>
      </c>
      <c r="V378" s="1014" t="s">
        <v>1821</v>
      </c>
      <c r="W378" s="1018"/>
      <c r="X378" s="1023"/>
      <c r="Y378" s="1013"/>
      <c r="Z378" s="1013"/>
      <c r="AA378" s="1013"/>
      <c r="AB378" s="1022"/>
      <c r="AD378" s="596"/>
    </row>
    <row r="379" spans="1:30" ht="24" outlineLevel="1">
      <c r="B379" s="9" t="s">
        <v>7092</v>
      </c>
      <c r="C379" s="9" t="s">
        <v>7742</v>
      </c>
      <c r="D379" s="9" t="s">
        <v>7751</v>
      </c>
      <c r="K379" s="9" t="s">
        <v>7093</v>
      </c>
      <c r="L379" s="9" t="s">
        <v>7742</v>
      </c>
      <c r="M379" s="9" t="s">
        <v>7751</v>
      </c>
      <c r="R379" s="260"/>
      <c r="S379" s="1012" t="s">
        <v>1191</v>
      </c>
      <c r="T379" s="1013" t="s">
        <v>2551</v>
      </c>
      <c r="U379" s="1013" t="s">
        <v>4217</v>
      </c>
      <c r="V379" s="1014" t="s">
        <v>1382</v>
      </c>
      <c r="W379" s="1018"/>
      <c r="X379" s="1023" t="s">
        <v>41</v>
      </c>
      <c r="Y379" s="1013" t="s">
        <v>1191</v>
      </c>
      <c r="Z379" s="1013" t="s">
        <v>41</v>
      </c>
      <c r="AA379" s="1013" t="s">
        <v>1382</v>
      </c>
      <c r="AB379" s="1032" t="s">
        <v>7976</v>
      </c>
      <c r="AD379" s="596"/>
    </row>
    <row r="380" spans="1:30" ht="72" outlineLevel="1">
      <c r="B380" s="9" t="s">
        <v>7092</v>
      </c>
      <c r="C380" s="9" t="s">
        <v>7742</v>
      </c>
      <c r="D380" s="9" t="s">
        <v>7751</v>
      </c>
      <c r="E380" s="9" t="s">
        <v>6858</v>
      </c>
      <c r="K380" s="9" t="s">
        <v>7093</v>
      </c>
      <c r="L380" s="9" t="s">
        <v>7742</v>
      </c>
      <c r="M380" s="9" t="s">
        <v>7751</v>
      </c>
      <c r="N380" s="9" t="s">
        <v>6858</v>
      </c>
      <c r="R380" s="260"/>
      <c r="S380" s="1012" t="s">
        <v>1176</v>
      </c>
      <c r="T380" s="1013" t="s">
        <v>2552</v>
      </c>
      <c r="U380" s="1013" t="s">
        <v>4218</v>
      </c>
      <c r="V380" s="1014" t="s">
        <v>1821</v>
      </c>
      <c r="W380" s="1018"/>
      <c r="X380" s="1023" t="s">
        <v>3755</v>
      </c>
      <c r="Y380" s="1013" t="s">
        <v>1176</v>
      </c>
      <c r="Z380" s="1059" t="s">
        <v>2835</v>
      </c>
      <c r="AA380" s="1013" t="s">
        <v>105</v>
      </c>
      <c r="AB380" s="631" t="s">
        <v>7973</v>
      </c>
      <c r="AD380" s="596"/>
    </row>
    <row r="381" spans="1:30" outlineLevel="1">
      <c r="B381" s="9" t="s">
        <v>7092</v>
      </c>
      <c r="C381" s="9" t="s">
        <v>7742</v>
      </c>
      <c r="D381" s="9" t="s">
        <v>7751</v>
      </c>
      <c r="E381" s="9" t="s">
        <v>7708</v>
      </c>
      <c r="K381" s="9" t="s">
        <v>7093</v>
      </c>
      <c r="L381" s="9" t="s">
        <v>7742</v>
      </c>
      <c r="M381" s="9" t="s">
        <v>7751</v>
      </c>
      <c r="N381" s="9" t="s">
        <v>7708</v>
      </c>
      <c r="R381" s="260"/>
      <c r="S381" s="1012" t="s">
        <v>1191</v>
      </c>
      <c r="T381" s="1013" t="s">
        <v>2554</v>
      </c>
      <c r="U381" s="1013" t="s">
        <v>4219</v>
      </c>
      <c r="V381" s="1014" t="s">
        <v>1821</v>
      </c>
      <c r="W381" s="1018"/>
      <c r="X381" s="1023" t="s">
        <v>3756</v>
      </c>
      <c r="Y381" s="1013" t="s">
        <v>1176</v>
      </c>
      <c r="Z381" s="1059" t="s">
        <v>2836</v>
      </c>
      <c r="AA381" s="1013" t="s">
        <v>105</v>
      </c>
      <c r="AB381" s="1021" t="s">
        <v>7974</v>
      </c>
      <c r="AD381" s="596"/>
    </row>
    <row r="382" spans="1:30" outlineLevel="1">
      <c r="B382" s="9" t="s">
        <v>7092</v>
      </c>
      <c r="C382" s="9" t="s">
        <v>7742</v>
      </c>
      <c r="D382" s="9" t="s">
        <v>7751</v>
      </c>
      <c r="E382" s="9" t="s">
        <v>7752</v>
      </c>
      <c r="K382" s="9" t="s">
        <v>7093</v>
      </c>
      <c r="L382" s="9" t="s">
        <v>7742</v>
      </c>
      <c r="M382" s="9" t="s">
        <v>7751</v>
      </c>
      <c r="N382" s="9" t="s">
        <v>7752</v>
      </c>
      <c r="R382" s="260"/>
      <c r="S382" s="1012" t="s">
        <v>1191</v>
      </c>
      <c r="T382" s="1013" t="s">
        <v>41</v>
      </c>
      <c r="U382" s="1013" t="s">
        <v>835</v>
      </c>
      <c r="V382" s="1014" t="s">
        <v>1382</v>
      </c>
      <c r="W382" s="1018"/>
      <c r="X382" s="1023" t="s">
        <v>41</v>
      </c>
      <c r="Y382" s="1013" t="s">
        <v>1176</v>
      </c>
      <c r="Z382" s="1013" t="s">
        <v>41</v>
      </c>
      <c r="AA382" s="1013" t="s">
        <v>1382</v>
      </c>
      <c r="AB382" s="1022"/>
      <c r="AD382" s="596"/>
    </row>
    <row r="383" spans="1:30" ht="24" outlineLevel="1">
      <c r="B383" s="9" t="s">
        <v>7092</v>
      </c>
      <c r="C383" s="9" t="s">
        <v>7742</v>
      </c>
      <c r="D383" s="9" t="s">
        <v>7751</v>
      </c>
      <c r="E383" s="9" t="s">
        <v>7752</v>
      </c>
      <c r="F383" s="9" t="s">
        <v>6858</v>
      </c>
      <c r="K383" s="9" t="s">
        <v>7093</v>
      </c>
      <c r="L383" s="9" t="s">
        <v>7742</v>
      </c>
      <c r="M383" s="9" t="s">
        <v>7751</v>
      </c>
      <c r="N383" s="9" t="s">
        <v>7752</v>
      </c>
      <c r="O383" s="9" t="s">
        <v>6858</v>
      </c>
      <c r="R383" s="260"/>
      <c r="S383" s="1012" t="s">
        <v>1176</v>
      </c>
      <c r="T383" s="1013" t="s">
        <v>2560</v>
      </c>
      <c r="U383" s="1013" t="s">
        <v>4221</v>
      </c>
      <c r="V383" s="1014" t="s">
        <v>1821</v>
      </c>
      <c r="W383" s="1018"/>
      <c r="X383" s="1023" t="s">
        <v>3757</v>
      </c>
      <c r="Y383" s="1013" t="s">
        <v>1176</v>
      </c>
      <c r="Z383" s="1059" t="s">
        <v>2837</v>
      </c>
      <c r="AA383" s="1013" t="s">
        <v>226</v>
      </c>
      <c r="AB383" s="1022" t="s">
        <v>7975</v>
      </c>
      <c r="AD383" s="596"/>
    </row>
    <row r="384" spans="1:30" outlineLevel="1">
      <c r="B384" s="9" t="s">
        <v>7092</v>
      </c>
      <c r="C384" s="9" t="s">
        <v>7742</v>
      </c>
      <c r="D384" s="9" t="s">
        <v>7753</v>
      </c>
      <c r="K384" s="9" t="s">
        <v>7093</v>
      </c>
      <c r="L384" s="9" t="s">
        <v>7742</v>
      </c>
      <c r="M384" s="9" t="s">
        <v>7753</v>
      </c>
      <c r="R384" s="260"/>
      <c r="S384" s="1012" t="s">
        <v>1191</v>
      </c>
      <c r="T384" s="1013" t="s">
        <v>2341</v>
      </c>
      <c r="U384" s="1013" t="s">
        <v>7504</v>
      </c>
      <c r="V384" s="1014" t="s">
        <v>1382</v>
      </c>
      <c r="W384" s="1018"/>
      <c r="X384" s="1130" t="s">
        <v>5687</v>
      </c>
      <c r="Y384" s="1013" t="s">
        <v>1176</v>
      </c>
      <c r="Z384" s="1013" t="s">
        <v>41</v>
      </c>
      <c r="AA384" s="1013" t="s">
        <v>1382</v>
      </c>
      <c r="AB384" s="1022"/>
      <c r="AD384" s="596"/>
    </row>
    <row r="385" spans="2:30" outlineLevel="1">
      <c r="B385" s="9" t="s">
        <v>7092</v>
      </c>
      <c r="C385" s="9" t="s">
        <v>7742</v>
      </c>
      <c r="D385" s="9" t="s">
        <v>7753</v>
      </c>
      <c r="E385" s="9" t="s">
        <v>6858</v>
      </c>
      <c r="K385" s="9" t="s">
        <v>7093</v>
      </c>
      <c r="L385" s="9" t="s">
        <v>7742</v>
      </c>
      <c r="M385" s="9" t="s">
        <v>7753</v>
      </c>
      <c r="N385" s="9" t="s">
        <v>6858</v>
      </c>
      <c r="R385" s="260"/>
      <c r="S385" s="1012" t="s">
        <v>1191</v>
      </c>
      <c r="T385" s="1013" t="s">
        <v>2622</v>
      </c>
      <c r="U385" s="1013" t="s">
        <v>4246</v>
      </c>
      <c r="V385" s="1014" t="s">
        <v>1821</v>
      </c>
      <c r="W385" s="1018"/>
      <c r="X385" s="1023"/>
      <c r="Y385" s="1013"/>
      <c r="Z385" s="1013"/>
      <c r="AA385" s="1013"/>
      <c r="AB385" s="1022"/>
      <c r="AD385" s="596"/>
    </row>
    <row r="386" spans="2:30" outlineLevel="1">
      <c r="B386" s="9" t="s">
        <v>7092</v>
      </c>
      <c r="C386" s="9" t="s">
        <v>7742</v>
      </c>
      <c r="D386" s="9" t="s">
        <v>7753</v>
      </c>
      <c r="E386" s="9" t="s">
        <v>7754</v>
      </c>
      <c r="K386" s="9" t="s">
        <v>7093</v>
      </c>
      <c r="L386" s="9" t="s">
        <v>7742</v>
      </c>
      <c r="M386" s="9" t="s">
        <v>7753</v>
      </c>
      <c r="N386" s="9" t="s">
        <v>7754</v>
      </c>
      <c r="R386" s="260"/>
      <c r="S386" s="1012" t="s">
        <v>1191</v>
      </c>
      <c r="T386" s="1013" t="s">
        <v>7376</v>
      </c>
      <c r="U386" s="1013" t="s">
        <v>4873</v>
      </c>
      <c r="V386" s="1014" t="s">
        <v>1382</v>
      </c>
      <c r="W386" s="1018"/>
      <c r="X386" s="1023" t="s">
        <v>41</v>
      </c>
      <c r="Y386" s="1013" t="s">
        <v>1176</v>
      </c>
      <c r="Z386" s="1013" t="s">
        <v>41</v>
      </c>
      <c r="AA386" s="1013" t="s">
        <v>1382</v>
      </c>
      <c r="AB386" s="1022"/>
      <c r="AD386" s="596"/>
    </row>
    <row r="387" spans="2:30" ht="36" outlineLevel="1">
      <c r="B387" s="9" t="s">
        <v>7092</v>
      </c>
      <c r="C387" s="9" t="s">
        <v>7742</v>
      </c>
      <c r="D387" s="9" t="s">
        <v>7753</v>
      </c>
      <c r="E387" s="9" t="s">
        <v>7754</v>
      </c>
      <c r="F387" s="9" t="s">
        <v>7704</v>
      </c>
      <c r="K387" s="9" t="s">
        <v>7093</v>
      </c>
      <c r="L387" s="9" t="s">
        <v>7742</v>
      </c>
      <c r="M387" s="9" t="s">
        <v>7753</v>
      </c>
      <c r="N387" s="9" t="s">
        <v>7754</v>
      </c>
      <c r="O387" s="9" t="s">
        <v>7704</v>
      </c>
      <c r="R387" s="260"/>
      <c r="S387" s="1012" t="s">
        <v>1191</v>
      </c>
      <c r="T387" s="1013" t="s">
        <v>7396</v>
      </c>
      <c r="U387" s="1013" t="s">
        <v>7596</v>
      </c>
      <c r="V387" s="1014" t="s">
        <v>1821</v>
      </c>
      <c r="W387" s="1018"/>
      <c r="X387" s="1023" t="s">
        <v>5402</v>
      </c>
      <c r="Y387" s="1013" t="s">
        <v>1191</v>
      </c>
      <c r="Z387" s="1059" t="s">
        <v>2806</v>
      </c>
      <c r="AA387" s="1013" t="s">
        <v>1156</v>
      </c>
      <c r="AB387" s="651" t="s">
        <v>7950</v>
      </c>
      <c r="AD387" s="596"/>
    </row>
    <row r="388" spans="2:30" outlineLevel="1">
      <c r="B388" s="9" t="s">
        <v>7092</v>
      </c>
      <c r="C388" s="9" t="s">
        <v>7742</v>
      </c>
      <c r="D388" s="9" t="s">
        <v>7753</v>
      </c>
      <c r="E388" s="9" t="s">
        <v>7754</v>
      </c>
      <c r="F388" s="9" t="s">
        <v>7704</v>
      </c>
      <c r="G388" s="9" t="s">
        <v>1452</v>
      </c>
      <c r="K388" s="9" t="s">
        <v>7093</v>
      </c>
      <c r="L388" s="9" t="s">
        <v>7742</v>
      </c>
      <c r="M388" s="9" t="s">
        <v>7753</v>
      </c>
      <c r="N388" s="9" t="s">
        <v>7754</v>
      </c>
      <c r="O388" s="9" t="s">
        <v>7704</v>
      </c>
      <c r="P388" s="9" t="s">
        <v>1452</v>
      </c>
      <c r="R388" s="260"/>
      <c r="S388" s="1012" t="s">
        <v>1176</v>
      </c>
      <c r="T388" s="1013" t="s">
        <v>7397</v>
      </c>
      <c r="U388" s="1013" t="s">
        <v>7597</v>
      </c>
      <c r="V388" s="1014" t="s">
        <v>1454</v>
      </c>
      <c r="W388" s="1018"/>
      <c r="X388" s="1023" t="s">
        <v>7914</v>
      </c>
      <c r="Y388" s="1013" t="s">
        <v>1176</v>
      </c>
      <c r="Z388" s="1013" t="s">
        <v>41</v>
      </c>
      <c r="AA388" s="1062" t="s">
        <v>1918</v>
      </c>
      <c r="AB388" s="1022"/>
      <c r="AD388" s="596"/>
    </row>
    <row r="389" spans="2:30" outlineLevel="1">
      <c r="B389" s="9" t="s">
        <v>7092</v>
      </c>
      <c r="C389" s="9" t="s">
        <v>7742</v>
      </c>
      <c r="D389" s="9" t="s">
        <v>7753</v>
      </c>
      <c r="E389" s="9" t="s">
        <v>7754</v>
      </c>
      <c r="F389" s="9" t="s">
        <v>7731</v>
      </c>
      <c r="K389" s="9" t="s">
        <v>7093</v>
      </c>
      <c r="L389" s="9" t="s">
        <v>7742</v>
      </c>
      <c r="M389" s="9" t="s">
        <v>7753</v>
      </c>
      <c r="N389" s="9" t="s">
        <v>7754</v>
      </c>
      <c r="O389" s="9" t="s">
        <v>7731</v>
      </c>
      <c r="R389" s="260"/>
      <c r="S389" s="1012" t="s">
        <v>1191</v>
      </c>
      <c r="T389" s="1013" t="s">
        <v>7380</v>
      </c>
      <c r="U389" s="1013" t="s">
        <v>7588</v>
      </c>
      <c r="V389" s="1014" t="s">
        <v>7732</v>
      </c>
      <c r="W389" s="1018"/>
      <c r="X389" s="1023"/>
      <c r="Y389" s="1013"/>
      <c r="Z389" s="1013"/>
      <c r="AA389" s="1013"/>
      <c r="AB389" s="1022"/>
      <c r="AD389" s="596"/>
    </row>
    <row r="390" spans="2:30" outlineLevel="1">
      <c r="B390" s="9" t="s">
        <v>7092</v>
      </c>
      <c r="C390" s="9" t="s">
        <v>7742</v>
      </c>
      <c r="D390" s="9" t="s">
        <v>7753</v>
      </c>
      <c r="E390" s="9" t="s">
        <v>7754</v>
      </c>
      <c r="F390" s="9" t="s">
        <v>7705</v>
      </c>
      <c r="K390" s="9" t="s">
        <v>7093</v>
      </c>
      <c r="L390" s="9" t="s">
        <v>7742</v>
      </c>
      <c r="M390" s="9" t="s">
        <v>7753</v>
      </c>
      <c r="N390" s="9" t="s">
        <v>7754</v>
      </c>
      <c r="O390" s="9" t="s">
        <v>7705</v>
      </c>
      <c r="R390" s="260"/>
      <c r="S390" s="1012" t="s">
        <v>1195</v>
      </c>
      <c r="T390" s="1013" t="s">
        <v>41</v>
      </c>
      <c r="U390" s="1013" t="s">
        <v>835</v>
      </c>
      <c r="V390" s="1014" t="s">
        <v>1382</v>
      </c>
      <c r="W390" s="1018"/>
      <c r="X390" s="1023" t="s">
        <v>41</v>
      </c>
      <c r="Y390" s="1013" t="s">
        <v>1176</v>
      </c>
      <c r="Z390" s="1013" t="s">
        <v>41</v>
      </c>
      <c r="AA390" s="1013" t="s">
        <v>1382</v>
      </c>
      <c r="AB390" s="1022"/>
      <c r="AD390" s="596"/>
    </row>
    <row r="391" spans="2:30" ht="48" outlineLevel="1">
      <c r="B391" s="9" t="s">
        <v>7092</v>
      </c>
      <c r="C391" s="9" t="s">
        <v>7742</v>
      </c>
      <c r="D391" s="9" t="s">
        <v>7753</v>
      </c>
      <c r="E391" s="9" t="s">
        <v>7754</v>
      </c>
      <c r="F391" s="9" t="s">
        <v>7705</v>
      </c>
      <c r="G391" s="9" t="s">
        <v>6858</v>
      </c>
      <c r="K391" s="9" t="s">
        <v>7093</v>
      </c>
      <c r="L391" s="9" t="s">
        <v>7742</v>
      </c>
      <c r="M391" s="9" t="s">
        <v>7753</v>
      </c>
      <c r="N391" s="9" t="s">
        <v>7754</v>
      </c>
      <c r="O391" s="9" t="s">
        <v>7705</v>
      </c>
      <c r="P391" s="9" t="s">
        <v>6858</v>
      </c>
      <c r="R391" s="260"/>
      <c r="S391" s="1012" t="s">
        <v>1176</v>
      </c>
      <c r="T391" s="1013" t="s">
        <v>7377</v>
      </c>
      <c r="U391" s="1013" t="s">
        <v>7590</v>
      </c>
      <c r="V391" s="1014" t="s">
        <v>1821</v>
      </c>
      <c r="W391" s="1018"/>
      <c r="X391" s="1023" t="s">
        <v>3707</v>
      </c>
      <c r="Y391" s="1013" t="s">
        <v>1176</v>
      </c>
      <c r="Z391" s="1057" t="s">
        <v>2803</v>
      </c>
      <c r="AA391" s="1013" t="s">
        <v>105</v>
      </c>
      <c r="AB391" s="1022" t="s">
        <v>7983</v>
      </c>
      <c r="AD391" s="596"/>
    </row>
    <row r="392" spans="2:30" ht="24" outlineLevel="1">
      <c r="B392" s="9" t="s">
        <v>7092</v>
      </c>
      <c r="C392" s="9" t="s">
        <v>7742</v>
      </c>
      <c r="D392" s="9" t="s">
        <v>7753</v>
      </c>
      <c r="E392" s="9" t="s">
        <v>7754</v>
      </c>
      <c r="F392" s="9" t="s">
        <v>7705</v>
      </c>
      <c r="G392" s="9" t="s">
        <v>6858</v>
      </c>
      <c r="H392" s="9" t="s">
        <v>1452</v>
      </c>
      <c r="K392" s="9" t="s">
        <v>7093</v>
      </c>
      <c r="L392" s="9" t="s">
        <v>7742</v>
      </c>
      <c r="M392" s="9" t="s">
        <v>7753</v>
      </c>
      <c r="N392" s="9" t="s">
        <v>7754</v>
      </c>
      <c r="O392" s="9" t="s">
        <v>7705</v>
      </c>
      <c r="P392" s="9" t="s">
        <v>6858</v>
      </c>
      <c r="Q392" s="9" t="s">
        <v>1452</v>
      </c>
      <c r="R392" s="260"/>
      <c r="S392" s="1012" t="s">
        <v>1191</v>
      </c>
      <c r="T392" s="1013" t="s">
        <v>7378</v>
      </c>
      <c r="U392" s="1013" t="s">
        <v>7591</v>
      </c>
      <c r="V392" s="1014" t="s">
        <v>1454</v>
      </c>
      <c r="W392" s="1018"/>
      <c r="X392" s="1023" t="s">
        <v>5348</v>
      </c>
      <c r="Y392" s="1013" t="s">
        <v>1176</v>
      </c>
      <c r="Z392" s="1057" t="s">
        <v>2804</v>
      </c>
      <c r="AA392" s="1030" t="s">
        <v>5752</v>
      </c>
      <c r="AB392" s="1022"/>
      <c r="AD392" s="596"/>
    </row>
    <row r="393" spans="2:30" outlineLevel="1">
      <c r="B393" s="9" t="s">
        <v>7092</v>
      </c>
      <c r="C393" s="9" t="s">
        <v>7742</v>
      </c>
      <c r="D393" s="9" t="s">
        <v>7753</v>
      </c>
      <c r="E393" s="9" t="s">
        <v>7754</v>
      </c>
      <c r="F393" s="9" t="s">
        <v>7707</v>
      </c>
      <c r="K393" s="9" t="s">
        <v>7093</v>
      </c>
      <c r="L393" s="9" t="s">
        <v>7742</v>
      </c>
      <c r="M393" s="9" t="s">
        <v>7753</v>
      </c>
      <c r="N393" s="9" t="s">
        <v>7754</v>
      </c>
      <c r="O393" s="9" t="s">
        <v>7707</v>
      </c>
      <c r="R393" s="260"/>
      <c r="S393" s="1012" t="s">
        <v>1191</v>
      </c>
      <c r="T393" s="1013" t="s">
        <v>41</v>
      </c>
      <c r="U393" s="1013" t="s">
        <v>835</v>
      </c>
      <c r="V393" s="1014" t="s">
        <v>1382</v>
      </c>
      <c r="W393" s="1018"/>
      <c r="X393" s="1023" t="s">
        <v>41</v>
      </c>
      <c r="Y393" s="1013" t="s">
        <v>1176</v>
      </c>
      <c r="Z393" s="1013" t="s">
        <v>41</v>
      </c>
      <c r="AA393" s="1013" t="s">
        <v>1382</v>
      </c>
      <c r="AB393" s="1022"/>
      <c r="AD393" s="596"/>
    </row>
    <row r="394" spans="2:30" outlineLevel="1">
      <c r="B394" s="9" t="s">
        <v>7092</v>
      </c>
      <c r="C394" s="9" t="s">
        <v>7742</v>
      </c>
      <c r="D394" s="9" t="s">
        <v>7753</v>
      </c>
      <c r="E394" s="9" t="s">
        <v>7754</v>
      </c>
      <c r="F394" s="9" t="s">
        <v>7707</v>
      </c>
      <c r="G394" s="9" t="s">
        <v>7708</v>
      </c>
      <c r="K394" s="9" t="s">
        <v>7093</v>
      </c>
      <c r="L394" s="9" t="s">
        <v>7742</v>
      </c>
      <c r="M394" s="9" t="s">
        <v>7753</v>
      </c>
      <c r="N394" s="9" t="s">
        <v>7754</v>
      </c>
      <c r="O394" s="9" t="s">
        <v>7707</v>
      </c>
      <c r="P394" s="9" t="s">
        <v>7708</v>
      </c>
      <c r="R394" s="260"/>
      <c r="S394" s="1012" t="s">
        <v>1176</v>
      </c>
      <c r="T394" s="1013" t="s">
        <v>7383</v>
      </c>
      <c r="U394" s="1013" t="s">
        <v>7589</v>
      </c>
      <c r="V394" s="1014" t="s">
        <v>1821</v>
      </c>
      <c r="W394" s="1018"/>
      <c r="X394" s="1023" t="s">
        <v>3709</v>
      </c>
      <c r="Y394" s="1013" t="s">
        <v>1176</v>
      </c>
      <c r="Z394" s="1057" t="s">
        <v>2807</v>
      </c>
      <c r="AA394" s="1013" t="s">
        <v>105</v>
      </c>
      <c r="AB394" s="1022"/>
      <c r="AD394" s="596"/>
    </row>
    <row r="395" spans="2:30" outlineLevel="1">
      <c r="B395" s="9" t="s">
        <v>7092</v>
      </c>
      <c r="C395" s="9" t="s">
        <v>7742</v>
      </c>
      <c r="D395" s="9" t="s">
        <v>7753</v>
      </c>
      <c r="E395" s="9" t="s">
        <v>7754</v>
      </c>
      <c r="F395" s="9" t="s">
        <v>7709</v>
      </c>
      <c r="K395" s="9" t="s">
        <v>7093</v>
      </c>
      <c r="L395" s="9" t="s">
        <v>7742</v>
      </c>
      <c r="M395" s="9" t="s">
        <v>7753</v>
      </c>
      <c r="N395" s="9" t="s">
        <v>7754</v>
      </c>
      <c r="O395" s="9" t="s">
        <v>7709</v>
      </c>
      <c r="R395" s="260"/>
      <c r="S395" s="1012" t="s">
        <v>1191</v>
      </c>
      <c r="T395" s="1013" t="s">
        <v>7388</v>
      </c>
      <c r="U395" s="1013" t="s">
        <v>7598</v>
      </c>
      <c r="V395" s="1014" t="s">
        <v>1382</v>
      </c>
      <c r="W395" s="1018"/>
      <c r="X395" s="1023" t="s">
        <v>41</v>
      </c>
      <c r="Y395" s="1013" t="s">
        <v>1176</v>
      </c>
      <c r="Z395" s="1013" t="s">
        <v>41</v>
      </c>
      <c r="AA395" s="1013" t="s">
        <v>1382</v>
      </c>
      <c r="AB395" s="1022"/>
      <c r="AD395" s="596"/>
    </row>
    <row r="396" spans="2:30" outlineLevel="1">
      <c r="B396" s="9" t="s">
        <v>7092</v>
      </c>
      <c r="C396" s="9" t="s">
        <v>7742</v>
      </c>
      <c r="D396" s="9" t="s">
        <v>7753</v>
      </c>
      <c r="E396" s="9" t="s">
        <v>7754</v>
      </c>
      <c r="F396" s="9" t="s">
        <v>7709</v>
      </c>
      <c r="G396" s="9" t="s">
        <v>7710</v>
      </c>
      <c r="K396" s="9" t="s">
        <v>7093</v>
      </c>
      <c r="L396" s="9" t="s">
        <v>7742</v>
      </c>
      <c r="M396" s="9" t="s">
        <v>7753</v>
      </c>
      <c r="N396" s="9" t="s">
        <v>7754</v>
      </c>
      <c r="O396" s="9" t="s">
        <v>7709</v>
      </c>
      <c r="P396" s="9" t="s">
        <v>7710</v>
      </c>
      <c r="R396" s="260"/>
      <c r="S396" s="1012" t="s">
        <v>1191</v>
      </c>
      <c r="T396" s="1013" t="s">
        <v>7390</v>
      </c>
      <c r="U396" s="1013" t="s">
        <v>7599</v>
      </c>
      <c r="V396" s="1014" t="s">
        <v>1821</v>
      </c>
      <c r="W396" s="1018"/>
      <c r="X396" s="1023" t="s">
        <v>3710</v>
      </c>
      <c r="Y396" s="1013" t="s">
        <v>1176</v>
      </c>
      <c r="Z396" s="1057" t="s">
        <v>2808</v>
      </c>
      <c r="AA396" s="1013" t="s">
        <v>105</v>
      </c>
      <c r="AB396" s="1022"/>
      <c r="AD396" s="596"/>
    </row>
    <row r="397" spans="2:30" outlineLevel="1">
      <c r="B397" s="9" t="s">
        <v>7092</v>
      </c>
      <c r="C397" s="9" t="s">
        <v>7742</v>
      </c>
      <c r="D397" s="9" t="s">
        <v>7753</v>
      </c>
      <c r="E397" s="9" t="s">
        <v>7754</v>
      </c>
      <c r="F397" s="9" t="s">
        <v>7709</v>
      </c>
      <c r="G397" s="9" t="s">
        <v>7711</v>
      </c>
      <c r="K397" s="9" t="s">
        <v>7093</v>
      </c>
      <c r="L397" s="9" t="s">
        <v>7742</v>
      </c>
      <c r="M397" s="9" t="s">
        <v>7753</v>
      </c>
      <c r="N397" s="9" t="s">
        <v>7754</v>
      </c>
      <c r="O397" s="9" t="s">
        <v>7709</v>
      </c>
      <c r="P397" s="9" t="s">
        <v>7711</v>
      </c>
      <c r="R397" s="260"/>
      <c r="S397" s="1012" t="s">
        <v>1191</v>
      </c>
      <c r="T397" s="1013" t="s">
        <v>7391</v>
      </c>
      <c r="U397" s="1013" t="s">
        <v>7600</v>
      </c>
      <c r="V397" s="1014" t="s">
        <v>1821</v>
      </c>
      <c r="W397" s="1018"/>
      <c r="X397" s="1023" t="s">
        <v>3711</v>
      </c>
      <c r="Y397" s="1013" t="s">
        <v>1191</v>
      </c>
      <c r="Z397" s="1056" t="s">
        <v>2809</v>
      </c>
      <c r="AA397" s="1013" t="s">
        <v>105</v>
      </c>
      <c r="AB397" s="1022"/>
      <c r="AD397" s="596"/>
    </row>
    <row r="398" spans="2:30" outlineLevel="1">
      <c r="B398" s="9" t="s">
        <v>7092</v>
      </c>
      <c r="C398" s="9" t="s">
        <v>7742</v>
      </c>
      <c r="D398" s="9" t="s">
        <v>7753</v>
      </c>
      <c r="E398" s="9" t="s">
        <v>7754</v>
      </c>
      <c r="F398" s="9" t="s">
        <v>7709</v>
      </c>
      <c r="G398" s="9" t="s">
        <v>7712</v>
      </c>
      <c r="K398" s="9" t="s">
        <v>7093</v>
      </c>
      <c r="L398" s="9" t="s">
        <v>7742</v>
      </c>
      <c r="M398" s="9" t="s">
        <v>7753</v>
      </c>
      <c r="N398" s="9" t="s">
        <v>7754</v>
      </c>
      <c r="O398" s="9" t="s">
        <v>7709</v>
      </c>
      <c r="P398" s="9" t="s">
        <v>7712</v>
      </c>
      <c r="R398" s="260"/>
      <c r="S398" s="1012" t="s">
        <v>1191</v>
      </c>
      <c r="T398" s="1013" t="s">
        <v>7393</v>
      </c>
      <c r="U398" s="1013" t="s">
        <v>7602</v>
      </c>
      <c r="V398" s="1014" t="s">
        <v>1821</v>
      </c>
      <c r="W398" s="1018"/>
      <c r="X398" s="1023" t="s">
        <v>3713</v>
      </c>
      <c r="Y398" s="1013" t="s">
        <v>1176</v>
      </c>
      <c r="Z398" s="1057" t="s">
        <v>2811</v>
      </c>
      <c r="AA398" s="1013" t="s">
        <v>105</v>
      </c>
      <c r="AB398" s="1022"/>
      <c r="AD398" s="596"/>
    </row>
    <row r="399" spans="2:30" outlineLevel="1">
      <c r="B399" s="9" t="s">
        <v>7092</v>
      </c>
      <c r="C399" s="9" t="s">
        <v>7742</v>
      </c>
      <c r="D399" s="9" t="s">
        <v>7753</v>
      </c>
      <c r="E399" s="9" t="s">
        <v>7754</v>
      </c>
      <c r="F399" s="9" t="s">
        <v>7709</v>
      </c>
      <c r="G399" s="9" t="s">
        <v>7713</v>
      </c>
      <c r="K399" s="9" t="s">
        <v>7093</v>
      </c>
      <c r="L399" s="9" t="s">
        <v>7742</v>
      </c>
      <c r="M399" s="9" t="s">
        <v>7753</v>
      </c>
      <c r="N399" s="9" t="s">
        <v>7754</v>
      </c>
      <c r="O399" s="9" t="s">
        <v>7709</v>
      </c>
      <c r="P399" s="9" t="s">
        <v>7713</v>
      </c>
      <c r="R399" s="260"/>
      <c r="S399" s="1012" t="s">
        <v>1191</v>
      </c>
      <c r="T399" s="1013" t="s">
        <v>7389</v>
      </c>
      <c r="U399" s="1013" t="s">
        <v>7603</v>
      </c>
      <c r="V399" s="1014" t="s">
        <v>1821</v>
      </c>
      <c r="W399" s="1018"/>
      <c r="X399" s="1023" t="s">
        <v>3714</v>
      </c>
      <c r="Y399" s="1013" t="s">
        <v>1176</v>
      </c>
      <c r="Z399" s="1057" t="s">
        <v>2812</v>
      </c>
      <c r="AA399" s="1013" t="s">
        <v>157</v>
      </c>
      <c r="AB399" s="1022"/>
      <c r="AD399" s="596"/>
    </row>
    <row r="400" spans="2:30" outlineLevel="1">
      <c r="B400" s="9" t="s">
        <v>7092</v>
      </c>
      <c r="C400" s="9" t="s">
        <v>7742</v>
      </c>
      <c r="D400" s="9" t="s">
        <v>7753</v>
      </c>
      <c r="E400" s="9" t="s">
        <v>7754</v>
      </c>
      <c r="F400" s="9" t="s">
        <v>7709</v>
      </c>
      <c r="G400" s="9" t="s">
        <v>7714</v>
      </c>
      <c r="K400" s="9" t="s">
        <v>7093</v>
      </c>
      <c r="L400" s="9" t="s">
        <v>7742</v>
      </c>
      <c r="M400" s="9" t="s">
        <v>7753</v>
      </c>
      <c r="N400" s="9" t="s">
        <v>7754</v>
      </c>
      <c r="O400" s="9" t="s">
        <v>7709</v>
      </c>
      <c r="P400" s="9" t="s">
        <v>7714</v>
      </c>
      <c r="R400" s="260"/>
      <c r="S400" s="1012" t="s">
        <v>1191</v>
      </c>
      <c r="T400" s="1013" t="s">
        <v>7395</v>
      </c>
      <c r="U400" s="1013" t="s">
        <v>7604</v>
      </c>
      <c r="V400" s="1014" t="s">
        <v>1821</v>
      </c>
      <c r="W400" s="1018"/>
      <c r="X400" s="1023"/>
      <c r="Y400" s="1013"/>
      <c r="Z400" s="1013"/>
      <c r="AA400" s="1013"/>
      <c r="AB400" s="1022"/>
      <c r="AD400" s="596"/>
    </row>
    <row r="401" spans="2:30" outlineLevel="1">
      <c r="B401" s="9" t="s">
        <v>7092</v>
      </c>
      <c r="C401" s="9" t="s">
        <v>7742</v>
      </c>
      <c r="D401" s="9" t="s">
        <v>7753</v>
      </c>
      <c r="E401" s="9" t="s">
        <v>7754</v>
      </c>
      <c r="F401" s="9" t="s">
        <v>7709</v>
      </c>
      <c r="G401" s="9" t="s">
        <v>7715</v>
      </c>
      <c r="K401" s="9" t="s">
        <v>7093</v>
      </c>
      <c r="L401" s="9" t="s">
        <v>7742</v>
      </c>
      <c r="M401" s="9" t="s">
        <v>7753</v>
      </c>
      <c r="N401" s="9" t="s">
        <v>7754</v>
      </c>
      <c r="O401" s="9" t="s">
        <v>7709</v>
      </c>
      <c r="P401" s="9" t="s">
        <v>7715</v>
      </c>
      <c r="R401" s="260"/>
      <c r="S401" s="1012" t="s">
        <v>1191</v>
      </c>
      <c r="T401" s="1013" t="s">
        <v>41</v>
      </c>
      <c r="U401" s="1013" t="s">
        <v>835</v>
      </c>
      <c r="V401" s="1014" t="s">
        <v>1382</v>
      </c>
      <c r="W401" s="1018"/>
      <c r="X401" s="1023" t="s">
        <v>41</v>
      </c>
      <c r="Y401" s="1013" t="s">
        <v>1191</v>
      </c>
      <c r="Z401" s="1013" t="s">
        <v>41</v>
      </c>
      <c r="AA401" s="1013" t="s">
        <v>1382</v>
      </c>
      <c r="AB401" s="1028" t="s">
        <v>7953</v>
      </c>
      <c r="AD401" s="596"/>
    </row>
    <row r="402" spans="2:30" outlineLevel="1">
      <c r="B402" s="9" t="s">
        <v>7092</v>
      </c>
      <c r="C402" s="9" t="s">
        <v>7742</v>
      </c>
      <c r="D402" s="9" t="s">
        <v>7753</v>
      </c>
      <c r="E402" s="9" t="s">
        <v>7754</v>
      </c>
      <c r="F402" s="9" t="s">
        <v>7709</v>
      </c>
      <c r="G402" s="9" t="s">
        <v>7715</v>
      </c>
      <c r="H402" s="9" t="s">
        <v>7716</v>
      </c>
      <c r="K402" s="9" t="s">
        <v>7093</v>
      </c>
      <c r="L402" s="9" t="s">
        <v>7742</v>
      </c>
      <c r="M402" s="9" t="s">
        <v>7753</v>
      </c>
      <c r="N402" s="9" t="s">
        <v>7754</v>
      </c>
      <c r="O402" s="9" t="s">
        <v>7709</v>
      </c>
      <c r="P402" s="9" t="s">
        <v>7715</v>
      </c>
      <c r="Q402" s="9" t="s">
        <v>7716</v>
      </c>
      <c r="R402" s="260"/>
      <c r="S402" s="1012" t="s">
        <v>1176</v>
      </c>
      <c r="T402" s="1013" t="s">
        <v>7392</v>
      </c>
      <c r="U402" s="1013" t="s">
        <v>7601</v>
      </c>
      <c r="V402" s="1014" t="s">
        <v>1821</v>
      </c>
      <c r="W402" s="1018"/>
      <c r="X402" s="1023" t="s">
        <v>3712</v>
      </c>
      <c r="Y402" s="1013" t="s">
        <v>1176</v>
      </c>
      <c r="Z402" s="1056" t="s">
        <v>2810</v>
      </c>
      <c r="AA402" s="1013" t="s">
        <v>105</v>
      </c>
      <c r="AB402" s="1022"/>
      <c r="AD402" s="596"/>
    </row>
    <row r="403" spans="2:30" outlineLevel="1">
      <c r="B403" s="9" t="s">
        <v>7092</v>
      </c>
      <c r="C403" s="9" t="s">
        <v>7742</v>
      </c>
      <c r="D403" s="9" t="s">
        <v>7753</v>
      </c>
      <c r="E403" s="9" t="s">
        <v>7754</v>
      </c>
      <c r="F403" s="9" t="s">
        <v>7709</v>
      </c>
      <c r="G403" s="9" t="s">
        <v>7717</v>
      </c>
      <c r="K403" s="9" t="s">
        <v>7093</v>
      </c>
      <c r="L403" s="9" t="s">
        <v>7742</v>
      </c>
      <c r="M403" s="9" t="s">
        <v>7753</v>
      </c>
      <c r="N403" s="9" t="s">
        <v>7754</v>
      </c>
      <c r="O403" s="9" t="s">
        <v>7709</v>
      </c>
      <c r="P403" s="9" t="s">
        <v>7717</v>
      </c>
      <c r="R403" s="260"/>
      <c r="S403" s="1012" t="s">
        <v>1176</v>
      </c>
      <c r="T403" s="1013" t="s">
        <v>41</v>
      </c>
      <c r="U403" s="1013" t="s">
        <v>835</v>
      </c>
      <c r="V403" s="1014" t="s">
        <v>1382</v>
      </c>
      <c r="W403" s="1018"/>
      <c r="X403" s="1023" t="s">
        <v>41</v>
      </c>
      <c r="Y403" s="1013" t="s">
        <v>1176</v>
      </c>
      <c r="Z403" s="1013" t="s">
        <v>41</v>
      </c>
      <c r="AA403" s="1013" t="s">
        <v>1382</v>
      </c>
      <c r="AB403" s="1022"/>
      <c r="AD403" s="596"/>
    </row>
    <row r="404" spans="2:30" outlineLevel="1">
      <c r="B404" s="9" t="s">
        <v>7092</v>
      </c>
      <c r="C404" s="9" t="s">
        <v>7742</v>
      </c>
      <c r="D404" s="9" t="s">
        <v>7753</v>
      </c>
      <c r="E404" s="9" t="s">
        <v>7754</v>
      </c>
      <c r="F404" s="9" t="s">
        <v>7709</v>
      </c>
      <c r="G404" s="9" t="s">
        <v>7717</v>
      </c>
      <c r="H404" s="9" t="s">
        <v>7718</v>
      </c>
      <c r="K404" s="9" t="s">
        <v>7093</v>
      </c>
      <c r="L404" s="9" t="s">
        <v>7742</v>
      </c>
      <c r="M404" s="9" t="s">
        <v>7753</v>
      </c>
      <c r="N404" s="9" t="s">
        <v>7754</v>
      </c>
      <c r="O404" s="9" t="s">
        <v>7709</v>
      </c>
      <c r="P404" s="9" t="s">
        <v>7717</v>
      </c>
      <c r="Q404" s="9" t="s">
        <v>7718</v>
      </c>
      <c r="R404" s="260"/>
      <c r="S404" s="1012" t="s">
        <v>1176</v>
      </c>
      <c r="T404" s="1013" t="s">
        <v>7394</v>
      </c>
      <c r="U404" s="1013" t="s">
        <v>7605</v>
      </c>
      <c r="V404" s="1014" t="s">
        <v>1515</v>
      </c>
      <c r="W404" s="1018"/>
      <c r="X404" s="1023" t="s">
        <v>5349</v>
      </c>
      <c r="Y404" s="1013" t="s">
        <v>1176</v>
      </c>
      <c r="Z404" s="1057" t="s">
        <v>2813</v>
      </c>
      <c r="AA404" s="1013" t="s">
        <v>1515</v>
      </c>
      <c r="AB404" s="1022"/>
      <c r="AD404" s="596"/>
    </row>
    <row r="405" spans="2:30" outlineLevel="1">
      <c r="B405" s="9" t="s">
        <v>7092</v>
      </c>
      <c r="C405" s="9" t="s">
        <v>7742</v>
      </c>
      <c r="D405" s="9" t="s">
        <v>7753</v>
      </c>
      <c r="E405" s="9" t="s">
        <v>7754</v>
      </c>
      <c r="F405" s="9" t="s">
        <v>7719</v>
      </c>
      <c r="K405" s="9" t="s">
        <v>7093</v>
      </c>
      <c r="L405" s="9" t="s">
        <v>7742</v>
      </c>
      <c r="M405" s="9" t="s">
        <v>7753</v>
      </c>
      <c r="N405" s="9" t="s">
        <v>7754</v>
      </c>
      <c r="O405" s="9" t="s">
        <v>7719</v>
      </c>
      <c r="R405" s="260"/>
      <c r="S405" s="1012" t="s">
        <v>1191</v>
      </c>
      <c r="T405" s="1013" t="s">
        <v>41</v>
      </c>
      <c r="U405" s="1013" t="s">
        <v>835</v>
      </c>
      <c r="V405" s="1014" t="s">
        <v>1382</v>
      </c>
      <c r="W405" s="1018"/>
      <c r="X405" s="1023" t="s">
        <v>41</v>
      </c>
      <c r="Y405" s="1013" t="s">
        <v>1191</v>
      </c>
      <c r="Z405" s="1013" t="s">
        <v>41</v>
      </c>
      <c r="AA405" s="1013" t="s">
        <v>1382</v>
      </c>
      <c r="AB405" s="1028" t="s">
        <v>7977</v>
      </c>
      <c r="AD405" s="596"/>
    </row>
    <row r="406" spans="2:30" outlineLevel="1">
      <c r="B406" s="9" t="s">
        <v>7092</v>
      </c>
      <c r="C406" s="9" t="s">
        <v>7742</v>
      </c>
      <c r="D406" s="9" t="s">
        <v>7753</v>
      </c>
      <c r="E406" s="9" t="s">
        <v>7754</v>
      </c>
      <c r="F406" s="9" t="s">
        <v>7719</v>
      </c>
      <c r="G406" s="9" t="s">
        <v>7720</v>
      </c>
      <c r="K406" s="9" t="s">
        <v>7093</v>
      </c>
      <c r="L406" s="9" t="s">
        <v>7742</v>
      </c>
      <c r="M406" s="9" t="s">
        <v>7753</v>
      </c>
      <c r="N406" s="9" t="s">
        <v>7754</v>
      </c>
      <c r="O406" s="9" t="s">
        <v>7719</v>
      </c>
      <c r="P406" s="9" t="s">
        <v>7720</v>
      </c>
      <c r="R406" s="260"/>
      <c r="S406" s="1012" t="s">
        <v>1176</v>
      </c>
      <c r="T406" s="1013" t="s">
        <v>7398</v>
      </c>
      <c r="U406" s="1013" t="s">
        <v>7594</v>
      </c>
      <c r="V406" s="1014" t="s">
        <v>1821</v>
      </c>
      <c r="W406" s="1018"/>
      <c r="X406" s="1023" t="s">
        <v>7915</v>
      </c>
      <c r="Y406" s="1013" t="s">
        <v>1176</v>
      </c>
      <c r="Z406" s="1057" t="s">
        <v>2803</v>
      </c>
      <c r="AA406" s="1013" t="s">
        <v>105</v>
      </c>
      <c r="AB406" s="1019" t="s">
        <v>7955</v>
      </c>
      <c r="AD406" s="596"/>
    </row>
    <row r="407" spans="2:30" outlineLevel="1">
      <c r="B407" s="9" t="s">
        <v>7092</v>
      </c>
      <c r="C407" s="9" t="s">
        <v>7742</v>
      </c>
      <c r="D407" s="9" t="s">
        <v>7753</v>
      </c>
      <c r="E407" s="9" t="s">
        <v>7754</v>
      </c>
      <c r="F407" s="9" t="s">
        <v>7719</v>
      </c>
      <c r="G407" s="9" t="s">
        <v>7721</v>
      </c>
      <c r="K407" s="9" t="s">
        <v>7093</v>
      </c>
      <c r="L407" s="9" t="s">
        <v>7742</v>
      </c>
      <c r="M407" s="9" t="s">
        <v>7753</v>
      </c>
      <c r="N407" s="9" t="s">
        <v>7754</v>
      </c>
      <c r="O407" s="9" t="s">
        <v>7719</v>
      </c>
      <c r="P407" s="9" t="s">
        <v>7721</v>
      </c>
      <c r="R407" s="260"/>
      <c r="S407" s="1012" t="s">
        <v>1176</v>
      </c>
      <c r="T407" s="1013" t="s">
        <v>41</v>
      </c>
      <c r="U407" s="1013" t="s">
        <v>835</v>
      </c>
      <c r="V407" s="1014" t="s">
        <v>1382</v>
      </c>
      <c r="W407" s="1018"/>
      <c r="X407" s="1023" t="s">
        <v>41</v>
      </c>
      <c r="Y407" s="1013" t="s">
        <v>1176</v>
      </c>
      <c r="Z407" s="1013" t="s">
        <v>41</v>
      </c>
      <c r="AA407" s="1013" t="s">
        <v>1382</v>
      </c>
      <c r="AB407" s="1022"/>
      <c r="AD407" s="596"/>
    </row>
    <row r="408" spans="2:30" outlineLevel="1">
      <c r="B408" s="9" t="s">
        <v>7092</v>
      </c>
      <c r="C408" s="9" t="s">
        <v>7742</v>
      </c>
      <c r="D408" s="9" t="s">
        <v>7753</v>
      </c>
      <c r="E408" s="9" t="s">
        <v>7754</v>
      </c>
      <c r="F408" s="9" t="s">
        <v>7719</v>
      </c>
      <c r="G408" s="9" t="s">
        <v>7721</v>
      </c>
      <c r="H408" s="9" t="s">
        <v>6858</v>
      </c>
      <c r="K408" s="9" t="s">
        <v>7093</v>
      </c>
      <c r="L408" s="9" t="s">
        <v>7742</v>
      </c>
      <c r="M408" s="9" t="s">
        <v>7753</v>
      </c>
      <c r="N408" s="9" t="s">
        <v>7754</v>
      </c>
      <c r="O408" s="9" t="s">
        <v>7719</v>
      </c>
      <c r="P408" s="9" t="s">
        <v>7721</v>
      </c>
      <c r="Q408" s="9" t="s">
        <v>6858</v>
      </c>
      <c r="R408" s="260"/>
      <c r="S408" s="1012" t="s">
        <v>1176</v>
      </c>
      <c r="T408" s="1013" t="s">
        <v>7399</v>
      </c>
      <c r="U408" s="1013" t="s">
        <v>7595</v>
      </c>
      <c r="V408" s="1020" t="s">
        <v>6506</v>
      </c>
      <c r="W408" s="1018"/>
      <c r="X408" s="1023" t="s">
        <v>7916</v>
      </c>
      <c r="Y408" s="1013" t="s">
        <v>1176</v>
      </c>
      <c r="Z408" s="1013" t="s">
        <v>41</v>
      </c>
      <c r="AA408" s="1056" t="s">
        <v>7722</v>
      </c>
      <c r="AB408" s="1022"/>
      <c r="AD408" s="596"/>
    </row>
    <row r="409" spans="2:30" outlineLevel="1">
      <c r="B409" s="9" t="s">
        <v>7092</v>
      </c>
      <c r="C409" s="9" t="s">
        <v>7742</v>
      </c>
      <c r="D409" s="9" t="s">
        <v>7753</v>
      </c>
      <c r="E409" s="9" t="s">
        <v>7754</v>
      </c>
      <c r="F409" s="9" t="s">
        <v>7724</v>
      </c>
      <c r="K409" s="9" t="s">
        <v>7093</v>
      </c>
      <c r="L409" s="9" t="s">
        <v>7742</v>
      </c>
      <c r="M409" s="9" t="s">
        <v>7753</v>
      </c>
      <c r="N409" s="9" t="s">
        <v>7754</v>
      </c>
      <c r="O409" s="9" t="s">
        <v>7724</v>
      </c>
      <c r="R409" s="260"/>
      <c r="S409" s="1012" t="s">
        <v>1176</v>
      </c>
      <c r="T409" s="1013" t="s">
        <v>41</v>
      </c>
      <c r="U409" s="1013" t="s">
        <v>835</v>
      </c>
      <c r="V409" s="1014" t="s">
        <v>1382</v>
      </c>
      <c r="W409" s="1018"/>
      <c r="X409" s="1023" t="s">
        <v>41</v>
      </c>
      <c r="Y409" s="1013" t="s">
        <v>1176</v>
      </c>
      <c r="Z409" s="1013" t="s">
        <v>41</v>
      </c>
      <c r="AA409" s="1013" t="s">
        <v>1382</v>
      </c>
      <c r="AB409" s="1022"/>
      <c r="AD409" s="596"/>
    </row>
    <row r="410" spans="2:30" outlineLevel="1">
      <c r="B410" s="9" t="s">
        <v>7092</v>
      </c>
      <c r="C410" s="9" t="s">
        <v>7742</v>
      </c>
      <c r="D410" s="9" t="s">
        <v>7753</v>
      </c>
      <c r="E410" s="9" t="s">
        <v>7754</v>
      </c>
      <c r="F410" s="9" t="s">
        <v>7724</v>
      </c>
      <c r="G410" s="9" t="s">
        <v>7725</v>
      </c>
      <c r="K410" s="9" t="s">
        <v>7093</v>
      </c>
      <c r="L410" s="9" t="s">
        <v>7742</v>
      </c>
      <c r="M410" s="9" t="s">
        <v>7753</v>
      </c>
      <c r="N410" s="9" t="s">
        <v>7754</v>
      </c>
      <c r="O410" s="9" t="s">
        <v>7724</v>
      </c>
      <c r="P410" s="9" t="s">
        <v>7725</v>
      </c>
      <c r="R410" s="260"/>
      <c r="S410" s="1012" t="s">
        <v>1176</v>
      </c>
      <c r="T410" s="1013" t="s">
        <v>7379</v>
      </c>
      <c r="U410" s="1013" t="s">
        <v>7587</v>
      </c>
      <c r="V410" s="1014" t="s">
        <v>1821</v>
      </c>
      <c r="W410" s="1018"/>
      <c r="X410" s="1023" t="s">
        <v>3709</v>
      </c>
      <c r="Y410" s="1013" t="s">
        <v>1176</v>
      </c>
      <c r="Z410" s="1057" t="s">
        <v>2807</v>
      </c>
      <c r="AA410" s="1013" t="s">
        <v>105</v>
      </c>
      <c r="AB410" s="1022"/>
      <c r="AD410" s="596"/>
    </row>
    <row r="411" spans="2:30" ht="24" outlineLevel="1">
      <c r="B411" s="9" t="s">
        <v>7092</v>
      </c>
      <c r="C411" s="9" t="s">
        <v>7742</v>
      </c>
      <c r="D411" s="9" t="s">
        <v>7753</v>
      </c>
      <c r="E411" s="9" t="s">
        <v>7754</v>
      </c>
      <c r="F411" s="9" t="s">
        <v>7724</v>
      </c>
      <c r="G411" s="9" t="s">
        <v>7720</v>
      </c>
      <c r="K411" s="9" t="s">
        <v>7093</v>
      </c>
      <c r="L411" s="9" t="s">
        <v>7742</v>
      </c>
      <c r="M411" s="9" t="s">
        <v>7753</v>
      </c>
      <c r="N411" s="9" t="s">
        <v>7754</v>
      </c>
      <c r="O411" s="9" t="s">
        <v>7724</v>
      </c>
      <c r="P411" s="9" t="s">
        <v>7720</v>
      </c>
      <c r="R411" s="260"/>
      <c r="S411" s="1012" t="s">
        <v>1191</v>
      </c>
      <c r="T411" s="1013" t="s">
        <v>7381</v>
      </c>
      <c r="U411" s="1013" t="s">
        <v>7592</v>
      </c>
      <c r="V411" s="1014" t="s">
        <v>1821</v>
      </c>
      <c r="W411" s="1018"/>
      <c r="X411" s="1023" t="s">
        <v>3718</v>
      </c>
      <c r="Y411" s="1013" t="s">
        <v>1176</v>
      </c>
      <c r="Z411" s="1059" t="s">
        <v>2805</v>
      </c>
      <c r="AA411" s="1013" t="s">
        <v>1134</v>
      </c>
      <c r="AB411" s="651" t="s">
        <v>7994</v>
      </c>
      <c r="AD411" s="596"/>
    </row>
    <row r="412" spans="2:30" outlineLevel="1">
      <c r="B412" s="9" t="s">
        <v>7092</v>
      </c>
      <c r="C412" s="9" t="s">
        <v>7742</v>
      </c>
      <c r="D412" s="9" t="s">
        <v>7753</v>
      </c>
      <c r="E412" s="9" t="s">
        <v>7754</v>
      </c>
      <c r="F412" s="9" t="s">
        <v>7724</v>
      </c>
      <c r="G412" s="9" t="s">
        <v>7720</v>
      </c>
      <c r="H412" s="9" t="s">
        <v>1452</v>
      </c>
      <c r="K412" s="9" t="s">
        <v>7093</v>
      </c>
      <c r="L412" s="9" t="s">
        <v>7742</v>
      </c>
      <c r="M412" s="9" t="s">
        <v>7753</v>
      </c>
      <c r="N412" s="9" t="s">
        <v>7754</v>
      </c>
      <c r="O412" s="9" t="s">
        <v>7724</v>
      </c>
      <c r="P412" s="9" t="s">
        <v>7720</v>
      </c>
      <c r="Q412" s="9" t="s">
        <v>1452</v>
      </c>
      <c r="R412" s="260"/>
      <c r="S412" s="1012" t="s">
        <v>1176</v>
      </c>
      <c r="T412" s="1013" t="s">
        <v>7382</v>
      </c>
      <c r="U412" s="1013" t="s">
        <v>7593</v>
      </c>
      <c r="V412" s="1014" t="s">
        <v>1454</v>
      </c>
      <c r="W412" s="1018"/>
      <c r="X412" s="1023" t="s">
        <v>7917</v>
      </c>
      <c r="Y412" s="1013" t="s">
        <v>1176</v>
      </c>
      <c r="Z412" s="1013" t="s">
        <v>41</v>
      </c>
      <c r="AA412" s="1065" t="s">
        <v>1846</v>
      </c>
      <c r="AB412" s="1022"/>
      <c r="AD412" s="596"/>
    </row>
    <row r="413" spans="2:30" outlineLevel="1">
      <c r="B413" s="9" t="s">
        <v>7092</v>
      </c>
      <c r="C413" s="9" t="s">
        <v>7742</v>
      </c>
      <c r="D413" s="9" t="s">
        <v>7753</v>
      </c>
      <c r="E413" s="9" t="s">
        <v>7754</v>
      </c>
      <c r="F413" s="9" t="s">
        <v>7727</v>
      </c>
      <c r="K413" s="9" t="s">
        <v>7093</v>
      </c>
      <c r="L413" s="9" t="s">
        <v>7742</v>
      </c>
      <c r="M413" s="9" t="s">
        <v>7753</v>
      </c>
      <c r="N413" s="9" t="s">
        <v>7754</v>
      </c>
      <c r="O413" s="9" t="s">
        <v>7727</v>
      </c>
      <c r="R413" s="260"/>
      <c r="S413" s="1012" t="s">
        <v>1191</v>
      </c>
      <c r="T413" s="1013" t="s">
        <v>7384</v>
      </c>
      <c r="U413" s="1013" t="s">
        <v>7606</v>
      </c>
      <c r="V413" s="1014" t="s">
        <v>1382</v>
      </c>
      <c r="W413" s="1018"/>
      <c r="X413" s="1023"/>
      <c r="Y413" s="1013"/>
      <c r="Z413" s="1013"/>
      <c r="AA413" s="1013"/>
      <c r="AB413" s="1022"/>
      <c r="AD413" s="596"/>
    </row>
    <row r="414" spans="2:30" outlineLevel="1">
      <c r="B414" s="9" t="s">
        <v>7092</v>
      </c>
      <c r="C414" s="9" t="s">
        <v>7742</v>
      </c>
      <c r="D414" s="9" t="s">
        <v>7753</v>
      </c>
      <c r="E414" s="9" t="s">
        <v>7754</v>
      </c>
      <c r="F414" s="9" t="s">
        <v>7727</v>
      </c>
      <c r="G414" s="9" t="s">
        <v>7708</v>
      </c>
      <c r="K414" s="9" t="s">
        <v>7093</v>
      </c>
      <c r="L414" s="9" t="s">
        <v>7742</v>
      </c>
      <c r="M414" s="9" t="s">
        <v>7753</v>
      </c>
      <c r="N414" s="9" t="s">
        <v>7754</v>
      </c>
      <c r="O414" s="9" t="s">
        <v>7727</v>
      </c>
      <c r="P414" s="9" t="s">
        <v>7708</v>
      </c>
      <c r="R414" s="260"/>
      <c r="S414" s="1012" t="s">
        <v>1191</v>
      </c>
      <c r="T414" s="1013" t="s">
        <v>7385</v>
      </c>
      <c r="U414" s="1013" t="s">
        <v>7607</v>
      </c>
      <c r="V414" s="1014" t="s">
        <v>1821</v>
      </c>
      <c r="W414" s="1018"/>
      <c r="X414" s="1023"/>
      <c r="Y414" s="1013"/>
      <c r="Z414" s="1013"/>
      <c r="AA414" s="1013"/>
      <c r="AB414" s="1022"/>
      <c r="AD414" s="596"/>
    </row>
    <row r="415" spans="2:30" outlineLevel="1">
      <c r="B415" s="9" t="s">
        <v>7092</v>
      </c>
      <c r="C415" s="9" t="s">
        <v>7742</v>
      </c>
      <c r="D415" s="9" t="s">
        <v>7753</v>
      </c>
      <c r="E415" s="9" t="s">
        <v>7754</v>
      </c>
      <c r="F415" s="9" t="s">
        <v>7727</v>
      </c>
      <c r="G415" s="9" t="s">
        <v>7728</v>
      </c>
      <c r="K415" s="9" t="s">
        <v>7093</v>
      </c>
      <c r="L415" s="9" t="s">
        <v>7742</v>
      </c>
      <c r="M415" s="9" t="s">
        <v>7753</v>
      </c>
      <c r="N415" s="9" t="s">
        <v>7754</v>
      </c>
      <c r="O415" s="9" t="s">
        <v>7727</v>
      </c>
      <c r="P415" s="9" t="s">
        <v>7728</v>
      </c>
      <c r="R415" s="260"/>
      <c r="S415" s="1012" t="s">
        <v>1191</v>
      </c>
      <c r="T415" s="1013" t="s">
        <v>7386</v>
      </c>
      <c r="U415" s="1013" t="s">
        <v>7608</v>
      </c>
      <c r="V415" s="1014" t="s">
        <v>1821</v>
      </c>
      <c r="W415" s="1018"/>
      <c r="X415" s="1023"/>
      <c r="Y415" s="1013"/>
      <c r="Z415" s="1013"/>
      <c r="AA415" s="1013"/>
      <c r="AB415" s="1022"/>
      <c r="AD415" s="596"/>
    </row>
    <row r="416" spans="2:30" outlineLevel="1">
      <c r="B416" s="9" t="s">
        <v>7092</v>
      </c>
      <c r="C416" s="9" t="s">
        <v>7742</v>
      </c>
      <c r="D416" s="9" t="s">
        <v>7753</v>
      </c>
      <c r="E416" s="9" t="s">
        <v>7754</v>
      </c>
      <c r="F416" s="9" t="s">
        <v>7727</v>
      </c>
      <c r="G416" s="9" t="s">
        <v>7729</v>
      </c>
      <c r="K416" s="9" t="s">
        <v>7093</v>
      </c>
      <c r="L416" s="9" t="s">
        <v>7742</v>
      </c>
      <c r="M416" s="9" t="s">
        <v>7753</v>
      </c>
      <c r="N416" s="9" t="s">
        <v>7754</v>
      </c>
      <c r="O416" s="9" t="s">
        <v>7727</v>
      </c>
      <c r="P416" s="9" t="s">
        <v>7729</v>
      </c>
      <c r="R416" s="260"/>
      <c r="S416" s="1012" t="s">
        <v>1191</v>
      </c>
      <c r="T416" s="1013" t="s">
        <v>7387</v>
      </c>
      <c r="U416" s="1013" t="s">
        <v>7609</v>
      </c>
      <c r="V416" s="1014" t="s">
        <v>1821</v>
      </c>
      <c r="W416" s="1018"/>
      <c r="X416" s="1023"/>
      <c r="Y416" s="1013"/>
      <c r="Z416" s="1013"/>
      <c r="AA416" s="1013"/>
      <c r="AB416" s="1022"/>
      <c r="AD416" s="596"/>
    </row>
    <row r="417" spans="2:30" outlineLevel="1">
      <c r="B417" s="9" t="s">
        <v>7092</v>
      </c>
      <c r="C417" s="9" t="s">
        <v>7742</v>
      </c>
      <c r="D417" s="9" t="s">
        <v>7753</v>
      </c>
      <c r="E417" s="9" t="s">
        <v>7755</v>
      </c>
      <c r="K417" s="9" t="s">
        <v>7093</v>
      </c>
      <c r="L417" s="9" t="s">
        <v>7742</v>
      </c>
      <c r="M417" s="9" t="s">
        <v>7753</v>
      </c>
      <c r="N417" s="9" t="s">
        <v>7755</v>
      </c>
      <c r="R417" s="260"/>
      <c r="S417" s="1012" t="s">
        <v>1191</v>
      </c>
      <c r="T417" s="1013" t="s">
        <v>41</v>
      </c>
      <c r="U417" s="1013" t="s">
        <v>835</v>
      </c>
      <c r="V417" s="1014" t="s">
        <v>1382</v>
      </c>
      <c r="W417" s="1018"/>
      <c r="X417" s="1023"/>
      <c r="Y417" s="1013"/>
      <c r="Z417" s="1013"/>
      <c r="AA417" s="1013"/>
      <c r="AB417" s="1022"/>
      <c r="AD417" s="596"/>
    </row>
    <row r="418" spans="2:30" outlineLevel="1">
      <c r="B418" s="9" t="s">
        <v>7092</v>
      </c>
      <c r="C418" s="9" t="s">
        <v>7742</v>
      </c>
      <c r="D418" s="9" t="s">
        <v>7753</v>
      </c>
      <c r="E418" s="9" t="s">
        <v>7755</v>
      </c>
      <c r="F418" s="9" t="s">
        <v>6858</v>
      </c>
      <c r="K418" s="9" t="s">
        <v>7093</v>
      </c>
      <c r="L418" s="9" t="s">
        <v>7742</v>
      </c>
      <c r="M418" s="9" t="s">
        <v>7753</v>
      </c>
      <c r="N418" s="9" t="s">
        <v>7755</v>
      </c>
      <c r="O418" s="9" t="s">
        <v>6858</v>
      </c>
      <c r="R418" s="260"/>
      <c r="S418" s="1012" t="s">
        <v>1176</v>
      </c>
      <c r="T418" s="1013" t="s">
        <v>2549</v>
      </c>
      <c r="U418" s="1013" t="s">
        <v>4216</v>
      </c>
      <c r="V418" s="1014" t="s">
        <v>1821</v>
      </c>
      <c r="W418" s="1018"/>
      <c r="X418" s="1023"/>
      <c r="Y418" s="1013"/>
      <c r="Z418" s="1013"/>
      <c r="AA418" s="1013"/>
      <c r="AB418" s="1022"/>
      <c r="AD418" s="596"/>
    </row>
    <row r="419" spans="2:30" outlineLevel="1">
      <c r="B419" s="9" t="s">
        <v>7092</v>
      </c>
      <c r="C419" s="9" t="s">
        <v>7756</v>
      </c>
      <c r="K419" s="9" t="s">
        <v>7093</v>
      </c>
      <c r="L419" s="9" t="s">
        <v>7756</v>
      </c>
      <c r="R419" s="260"/>
      <c r="S419" s="1012" t="s">
        <v>1191</v>
      </c>
      <c r="T419" s="1013" t="s">
        <v>41</v>
      </c>
      <c r="U419" s="1013" t="s">
        <v>835</v>
      </c>
      <c r="V419" s="1014" t="s">
        <v>1382</v>
      </c>
      <c r="W419" s="1018"/>
      <c r="X419" s="1130" t="s">
        <v>3416</v>
      </c>
      <c r="Y419" s="1013" t="s">
        <v>1176</v>
      </c>
      <c r="Z419" s="1013" t="s">
        <v>41</v>
      </c>
      <c r="AA419" s="1013" t="s">
        <v>1382</v>
      </c>
      <c r="AB419" s="1022"/>
      <c r="AD419" s="596"/>
    </row>
    <row r="420" spans="2:30" outlineLevel="1">
      <c r="B420" s="9" t="s">
        <v>7092</v>
      </c>
      <c r="C420" s="9" t="s">
        <v>7756</v>
      </c>
      <c r="D420" s="9" t="s">
        <v>7098</v>
      </c>
      <c r="K420" s="9" t="s">
        <v>7093</v>
      </c>
      <c r="L420" s="9" t="s">
        <v>7756</v>
      </c>
      <c r="M420" s="9" t="s">
        <v>7098</v>
      </c>
      <c r="R420" s="260"/>
      <c r="S420" s="1012" t="s">
        <v>1176</v>
      </c>
      <c r="T420" s="1013" t="s">
        <v>2617</v>
      </c>
      <c r="U420" s="1013" t="s">
        <v>4245</v>
      </c>
      <c r="V420" s="1014" t="s">
        <v>1821</v>
      </c>
      <c r="W420" s="1018"/>
      <c r="X420" s="1023" t="s">
        <v>5338</v>
      </c>
      <c r="Y420" s="1013" t="s">
        <v>1176</v>
      </c>
      <c r="Z420" s="1057" t="s">
        <v>2764</v>
      </c>
      <c r="AA420" s="1013" t="s">
        <v>179</v>
      </c>
      <c r="AB420" s="631" t="s">
        <v>5470</v>
      </c>
      <c r="AD420" s="596"/>
    </row>
    <row r="421" spans="2:30" outlineLevel="1">
      <c r="B421" s="9" t="s">
        <v>7092</v>
      </c>
      <c r="C421" s="9" t="s">
        <v>7757</v>
      </c>
      <c r="K421" s="9" t="s">
        <v>7093</v>
      </c>
      <c r="L421" s="9" t="s">
        <v>7757</v>
      </c>
      <c r="R421" s="260"/>
      <c r="S421" s="1012" t="s">
        <v>1195</v>
      </c>
      <c r="T421" s="1013" t="s">
        <v>1280</v>
      </c>
      <c r="U421" s="1013" t="s">
        <v>4229</v>
      </c>
      <c r="V421" s="1014" t="s">
        <v>1382</v>
      </c>
      <c r="W421" s="1018" t="s">
        <v>1191</v>
      </c>
      <c r="X421" s="1023"/>
      <c r="Y421" s="1013"/>
      <c r="Z421" s="1013"/>
      <c r="AA421" s="1013"/>
      <c r="AB421" s="1022"/>
      <c r="AD421" s="596"/>
    </row>
    <row r="422" spans="2:30" outlineLevel="1">
      <c r="B422" s="9" t="s">
        <v>7092</v>
      </c>
      <c r="C422" s="9" t="s">
        <v>7757</v>
      </c>
      <c r="D422" s="9" t="s">
        <v>7758</v>
      </c>
      <c r="K422" s="9" t="s">
        <v>7093</v>
      </c>
      <c r="L422" s="9" t="s">
        <v>7757</v>
      </c>
      <c r="M422" s="9" t="s">
        <v>7758</v>
      </c>
      <c r="R422" s="260"/>
      <c r="S422" s="1012" t="s">
        <v>1176</v>
      </c>
      <c r="T422" s="1013" t="s">
        <v>41</v>
      </c>
      <c r="U422" s="1013" t="s">
        <v>835</v>
      </c>
      <c r="V422" s="1020" t="s">
        <v>1784</v>
      </c>
      <c r="W422" s="1018" t="s">
        <v>1176</v>
      </c>
      <c r="X422" s="1023"/>
      <c r="Y422" s="1013"/>
      <c r="Z422" s="1013"/>
      <c r="AA422" s="1013"/>
      <c r="AB422" s="1022"/>
      <c r="AD422" s="596"/>
    </row>
    <row r="423" spans="2:30" outlineLevel="1">
      <c r="B423" s="9" t="s">
        <v>7092</v>
      </c>
      <c r="C423" s="9" t="s">
        <v>7757</v>
      </c>
      <c r="D423" s="9" t="s">
        <v>7759</v>
      </c>
      <c r="K423" s="9" t="s">
        <v>7093</v>
      </c>
      <c r="L423" s="9" t="s">
        <v>7757</v>
      </c>
      <c r="M423" s="9" t="s">
        <v>7759</v>
      </c>
      <c r="R423" s="260"/>
      <c r="S423" s="1012" t="s">
        <v>1191</v>
      </c>
      <c r="T423" s="1013" t="s">
        <v>2585</v>
      </c>
      <c r="U423" s="1013" t="s">
        <v>4233</v>
      </c>
      <c r="V423" s="1014" t="s">
        <v>1599</v>
      </c>
      <c r="W423" s="1018"/>
      <c r="X423" s="1023"/>
      <c r="Y423" s="1013"/>
      <c r="Z423" s="1013"/>
      <c r="AA423" s="1013"/>
      <c r="AB423" s="1022"/>
      <c r="AD423" s="596"/>
    </row>
    <row r="424" spans="2:30" outlineLevel="1">
      <c r="B424" s="9" t="s">
        <v>7092</v>
      </c>
      <c r="C424" s="9" t="s">
        <v>7757</v>
      </c>
      <c r="D424" s="9" t="s">
        <v>7760</v>
      </c>
      <c r="K424" s="9" t="s">
        <v>7093</v>
      </c>
      <c r="L424" s="9" t="s">
        <v>7757</v>
      </c>
      <c r="M424" s="9" t="s">
        <v>7760</v>
      </c>
      <c r="R424" s="260"/>
      <c r="S424" s="1012" t="s">
        <v>1191</v>
      </c>
      <c r="T424" s="1013" t="s">
        <v>2586</v>
      </c>
      <c r="U424" s="1013" t="s">
        <v>4234</v>
      </c>
      <c r="V424" s="1014" t="s">
        <v>1821</v>
      </c>
      <c r="W424" s="1018"/>
      <c r="X424" s="1023"/>
      <c r="Y424" s="1013"/>
      <c r="Z424" s="1013"/>
      <c r="AA424" s="1013"/>
      <c r="AB424" s="1022"/>
      <c r="AD424" s="596"/>
    </row>
    <row r="425" spans="2:30" outlineLevel="1">
      <c r="B425" s="9" t="s">
        <v>7092</v>
      </c>
      <c r="C425" s="9" t="s">
        <v>7757</v>
      </c>
      <c r="D425" s="9" t="s">
        <v>7761</v>
      </c>
      <c r="K425" s="9" t="s">
        <v>7093</v>
      </c>
      <c r="L425" s="9" t="s">
        <v>7757</v>
      </c>
      <c r="M425" s="9" t="s">
        <v>7761</v>
      </c>
      <c r="R425" s="260"/>
      <c r="S425" s="1012" t="s">
        <v>1191</v>
      </c>
      <c r="T425" s="1013" t="s">
        <v>2581</v>
      </c>
      <c r="U425" s="1013" t="s">
        <v>4230</v>
      </c>
      <c r="V425" s="1014" t="s">
        <v>1821</v>
      </c>
      <c r="W425" s="1018"/>
      <c r="X425" s="1023"/>
      <c r="Y425" s="1013"/>
      <c r="Z425" s="1013"/>
      <c r="AA425" s="1013"/>
      <c r="AB425" s="1022"/>
      <c r="AD425" s="596"/>
    </row>
    <row r="426" spans="2:30" outlineLevel="1">
      <c r="B426" s="9" t="s">
        <v>7092</v>
      </c>
      <c r="C426" s="9" t="s">
        <v>7757</v>
      </c>
      <c r="D426" s="9" t="s">
        <v>7762</v>
      </c>
      <c r="K426" s="9" t="s">
        <v>7093</v>
      </c>
      <c r="L426" s="9" t="s">
        <v>7757</v>
      </c>
      <c r="M426" s="9" t="s">
        <v>7762</v>
      </c>
      <c r="R426" s="260"/>
      <c r="S426" s="1012" t="s">
        <v>1176</v>
      </c>
      <c r="T426" s="1013" t="s">
        <v>1281</v>
      </c>
      <c r="U426" s="1013" t="s">
        <v>4232</v>
      </c>
      <c r="V426" s="1014" t="s">
        <v>1821</v>
      </c>
      <c r="W426" s="1018" t="s">
        <v>1176</v>
      </c>
      <c r="X426" s="1023"/>
      <c r="Y426" s="1013"/>
      <c r="Z426" s="1013"/>
      <c r="AA426" s="1013"/>
      <c r="AB426" s="1022"/>
      <c r="AD426" s="596"/>
    </row>
    <row r="427" spans="2:30" outlineLevel="1">
      <c r="B427" s="9" t="s">
        <v>7092</v>
      </c>
      <c r="C427" s="9" t="s">
        <v>7757</v>
      </c>
      <c r="D427" s="9" t="s">
        <v>7762</v>
      </c>
      <c r="E427" s="9" t="s">
        <v>2696</v>
      </c>
      <c r="K427" s="9" t="s">
        <v>7093</v>
      </c>
      <c r="L427" s="9" t="s">
        <v>7757</v>
      </c>
      <c r="M427" s="9" t="s">
        <v>7762</v>
      </c>
      <c r="N427" s="9" t="s">
        <v>2696</v>
      </c>
      <c r="R427" s="260"/>
      <c r="S427" s="1012" t="s">
        <v>1176</v>
      </c>
      <c r="T427" s="1013" t="s">
        <v>1186</v>
      </c>
      <c r="U427" s="1013" t="s">
        <v>4194</v>
      </c>
      <c r="V427" s="1014" t="s">
        <v>788</v>
      </c>
      <c r="W427" s="1018" t="s">
        <v>1176</v>
      </c>
      <c r="X427" s="1023"/>
      <c r="Y427" s="1013"/>
      <c r="Z427" s="1013"/>
      <c r="AA427" s="1013"/>
      <c r="AB427" s="1022"/>
      <c r="AD427" s="596"/>
    </row>
    <row r="428" spans="2:30" outlineLevel="1">
      <c r="B428" s="9" t="s">
        <v>7092</v>
      </c>
      <c r="C428" s="9" t="s">
        <v>7757</v>
      </c>
      <c r="D428" s="9" t="s">
        <v>7763</v>
      </c>
      <c r="K428" s="9" t="s">
        <v>7093</v>
      </c>
      <c r="L428" s="9" t="s">
        <v>7757</v>
      </c>
      <c r="M428" s="9" t="s">
        <v>7763</v>
      </c>
      <c r="R428" s="260"/>
      <c r="S428" s="1012" t="s">
        <v>1191</v>
      </c>
      <c r="T428" s="1013" t="s">
        <v>2582</v>
      </c>
      <c r="U428" s="1013" t="s">
        <v>4231</v>
      </c>
      <c r="V428" s="1014" t="s">
        <v>1821</v>
      </c>
      <c r="W428" s="1018"/>
      <c r="X428" s="1023"/>
      <c r="Y428" s="1013"/>
      <c r="Z428" s="1013"/>
      <c r="AA428" s="1013"/>
      <c r="AB428" s="1022"/>
      <c r="AD428" s="596"/>
    </row>
    <row r="429" spans="2:30" outlineLevel="1">
      <c r="B429" s="9" t="s">
        <v>7092</v>
      </c>
      <c r="C429" s="9" t="s">
        <v>7757</v>
      </c>
      <c r="D429" s="9" t="s">
        <v>7763</v>
      </c>
      <c r="E429" s="9" t="s">
        <v>2696</v>
      </c>
      <c r="K429" s="9" t="s">
        <v>7093</v>
      </c>
      <c r="L429" s="9" t="s">
        <v>7757</v>
      </c>
      <c r="M429" s="9" t="s">
        <v>7763</v>
      </c>
      <c r="N429" s="9" t="s">
        <v>2696</v>
      </c>
      <c r="R429" s="260"/>
      <c r="S429" s="1012" t="s">
        <v>1176</v>
      </c>
      <c r="T429" s="1013" t="s">
        <v>1186</v>
      </c>
      <c r="U429" s="1013" t="s">
        <v>4194</v>
      </c>
      <c r="V429" s="1014" t="s">
        <v>788</v>
      </c>
      <c r="W429" s="1018"/>
      <c r="X429" s="1023"/>
      <c r="Y429" s="1013"/>
      <c r="Z429" s="1013"/>
      <c r="AA429" s="1013"/>
      <c r="AB429" s="1022"/>
      <c r="AD429" s="596"/>
    </row>
    <row r="430" spans="2:30" outlineLevel="1">
      <c r="B430" s="9" t="s">
        <v>7092</v>
      </c>
      <c r="C430" s="9" t="s">
        <v>7757</v>
      </c>
      <c r="D430" s="9" t="s">
        <v>7764</v>
      </c>
      <c r="K430" s="9" t="s">
        <v>7093</v>
      </c>
      <c r="L430" s="9" t="s">
        <v>7757</v>
      </c>
      <c r="M430" s="9" t="s">
        <v>7764</v>
      </c>
      <c r="R430" s="260"/>
      <c r="S430" s="1012" t="s">
        <v>1176</v>
      </c>
      <c r="T430" s="1013" t="s">
        <v>41</v>
      </c>
      <c r="U430" s="1013" t="s">
        <v>835</v>
      </c>
      <c r="V430" s="1014" t="s">
        <v>1382</v>
      </c>
      <c r="W430" s="1018" t="s">
        <v>1176</v>
      </c>
      <c r="X430" s="1023"/>
      <c r="Y430" s="1013"/>
      <c r="Z430" s="1013"/>
      <c r="AA430" s="1013"/>
      <c r="AB430" s="1022"/>
      <c r="AD430" s="596"/>
    </row>
    <row r="431" spans="2:30" outlineLevel="1">
      <c r="B431" s="9" t="s">
        <v>7092</v>
      </c>
      <c r="C431" s="9" t="s">
        <v>7757</v>
      </c>
      <c r="D431" s="9" t="s">
        <v>7764</v>
      </c>
      <c r="E431" s="9" t="s">
        <v>6858</v>
      </c>
      <c r="K431" s="9" t="s">
        <v>7093</v>
      </c>
      <c r="L431" s="9" t="s">
        <v>7757</v>
      </c>
      <c r="M431" s="9" t="s">
        <v>7764</v>
      </c>
      <c r="N431" s="9" t="s">
        <v>6858</v>
      </c>
      <c r="R431" s="260"/>
      <c r="S431" s="1012" t="s">
        <v>1176</v>
      </c>
      <c r="T431" s="1013" t="s">
        <v>1283</v>
      </c>
      <c r="U431" s="1013" t="s">
        <v>4235</v>
      </c>
      <c r="V431" s="1014" t="s">
        <v>1284</v>
      </c>
      <c r="W431" s="1018" t="s">
        <v>1176</v>
      </c>
      <c r="X431" s="1023"/>
      <c r="Y431" s="1013"/>
      <c r="Z431" s="1013"/>
      <c r="AA431" s="1013"/>
      <c r="AB431" s="1022"/>
      <c r="AD431" s="596"/>
    </row>
    <row r="432" spans="2:30" outlineLevel="1">
      <c r="B432" s="9" t="s">
        <v>7092</v>
      </c>
      <c r="C432" s="9" t="s">
        <v>7757</v>
      </c>
      <c r="D432" s="9" t="s">
        <v>7764</v>
      </c>
      <c r="E432" s="9" t="s">
        <v>7765</v>
      </c>
      <c r="K432" s="9" t="s">
        <v>7093</v>
      </c>
      <c r="L432" s="9" t="s">
        <v>7757</v>
      </c>
      <c r="M432" s="9" t="s">
        <v>7764</v>
      </c>
      <c r="N432" s="9" t="s">
        <v>7765</v>
      </c>
      <c r="R432" s="260"/>
      <c r="S432" s="1012" t="s">
        <v>1191</v>
      </c>
      <c r="T432" s="1013" t="s">
        <v>1285</v>
      </c>
      <c r="U432" s="1013" t="s">
        <v>4236</v>
      </c>
      <c r="V432" s="1014" t="s">
        <v>1821</v>
      </c>
      <c r="W432" s="1018" t="s">
        <v>1191</v>
      </c>
      <c r="X432" s="1023"/>
      <c r="Y432" s="1013"/>
      <c r="Z432" s="1013"/>
      <c r="AA432" s="1013"/>
      <c r="AB432" s="1022"/>
      <c r="AD432" s="596"/>
    </row>
    <row r="433" spans="2:30" outlineLevel="1">
      <c r="B433" s="9" t="s">
        <v>7092</v>
      </c>
      <c r="C433" s="9" t="s">
        <v>7757</v>
      </c>
      <c r="D433" s="9" t="s">
        <v>7764</v>
      </c>
      <c r="E433" s="9" t="s">
        <v>7766</v>
      </c>
      <c r="K433" s="9" t="s">
        <v>7093</v>
      </c>
      <c r="L433" s="9" t="s">
        <v>7757</v>
      </c>
      <c r="M433" s="9" t="s">
        <v>7764</v>
      </c>
      <c r="N433" s="9" t="s">
        <v>7766</v>
      </c>
      <c r="R433" s="260"/>
      <c r="S433" s="1012" t="s">
        <v>1191</v>
      </c>
      <c r="T433" s="1013" t="s">
        <v>7466</v>
      </c>
      <c r="U433" s="1013" t="s">
        <v>7840</v>
      </c>
      <c r="V433" s="1014" t="s">
        <v>7403</v>
      </c>
      <c r="W433" s="1018"/>
      <c r="X433" s="1023"/>
      <c r="Y433" s="1013"/>
      <c r="Z433" s="1013"/>
      <c r="AA433" s="1013"/>
      <c r="AB433" s="1022"/>
      <c r="AD433" s="596"/>
    </row>
    <row r="434" spans="2:30" outlineLevel="1">
      <c r="B434" s="9" t="s">
        <v>7092</v>
      </c>
      <c r="C434" s="9" t="s">
        <v>7757</v>
      </c>
      <c r="D434" s="9" t="s">
        <v>7764</v>
      </c>
      <c r="E434" s="9" t="s">
        <v>7767</v>
      </c>
      <c r="K434" s="9" t="s">
        <v>7093</v>
      </c>
      <c r="L434" s="9" t="s">
        <v>7757</v>
      </c>
      <c r="M434" s="9" t="s">
        <v>7764</v>
      </c>
      <c r="N434" s="9" t="s">
        <v>7767</v>
      </c>
      <c r="R434" s="260"/>
      <c r="S434" s="1012" t="s">
        <v>1191</v>
      </c>
      <c r="T434" s="1013" t="s">
        <v>7465</v>
      </c>
      <c r="U434" s="1013" t="s">
        <v>7841</v>
      </c>
      <c r="V434" s="1014" t="s">
        <v>1821</v>
      </c>
      <c r="W434" s="1018"/>
      <c r="X434" s="1023"/>
      <c r="Y434" s="1013"/>
      <c r="Z434" s="1013"/>
      <c r="AA434" s="1013"/>
      <c r="AB434" s="1022"/>
      <c r="AD434" s="596"/>
    </row>
    <row r="435" spans="2:30" outlineLevel="1">
      <c r="B435" s="9" t="s">
        <v>7092</v>
      </c>
      <c r="C435" s="9" t="s">
        <v>7757</v>
      </c>
      <c r="D435" s="9" t="s">
        <v>7764</v>
      </c>
      <c r="E435" s="9" t="s">
        <v>7721</v>
      </c>
      <c r="K435" s="9" t="s">
        <v>7093</v>
      </c>
      <c r="L435" s="9" t="s">
        <v>7757</v>
      </c>
      <c r="M435" s="9" t="s">
        <v>7764</v>
      </c>
      <c r="N435" s="9" t="s">
        <v>7721</v>
      </c>
      <c r="R435" s="260"/>
      <c r="S435" s="1012" t="s">
        <v>1176</v>
      </c>
      <c r="T435" s="1013" t="s">
        <v>41</v>
      </c>
      <c r="U435" s="1013" t="s">
        <v>835</v>
      </c>
      <c r="V435" s="1014" t="s">
        <v>1382</v>
      </c>
      <c r="W435" s="1018" t="s">
        <v>1176</v>
      </c>
      <c r="X435" s="1023"/>
      <c r="Y435" s="1013"/>
      <c r="Z435" s="1013"/>
      <c r="AA435" s="1013"/>
      <c r="AB435" s="1022"/>
      <c r="AD435" s="596"/>
    </row>
    <row r="436" spans="2:30" outlineLevel="1">
      <c r="B436" s="9" t="s">
        <v>7092</v>
      </c>
      <c r="C436" s="9" t="s">
        <v>7757</v>
      </c>
      <c r="D436" s="9" t="s">
        <v>7764</v>
      </c>
      <c r="E436" s="9" t="s">
        <v>7721</v>
      </c>
      <c r="F436" s="9" t="s">
        <v>6858</v>
      </c>
      <c r="K436" s="9" t="s">
        <v>7093</v>
      </c>
      <c r="L436" s="9" t="s">
        <v>7757</v>
      </c>
      <c r="M436" s="9" t="s">
        <v>7764</v>
      </c>
      <c r="N436" s="9" t="s">
        <v>7721</v>
      </c>
      <c r="O436" s="9" t="s">
        <v>6858</v>
      </c>
      <c r="R436" s="260"/>
      <c r="S436" s="1012" t="s">
        <v>1176</v>
      </c>
      <c r="T436" s="1013" t="s">
        <v>2589</v>
      </c>
      <c r="U436" s="1013" t="s">
        <v>7506</v>
      </c>
      <c r="V436" s="1020" t="s">
        <v>6506</v>
      </c>
      <c r="W436" s="1018" t="s">
        <v>1176</v>
      </c>
      <c r="X436" s="1023"/>
      <c r="Y436" s="1013"/>
      <c r="Z436" s="1013"/>
      <c r="AA436" s="1013"/>
      <c r="AB436" s="1022"/>
      <c r="AD436" s="596"/>
    </row>
    <row r="437" spans="2:30" outlineLevel="1">
      <c r="B437" s="9" t="s">
        <v>7092</v>
      </c>
      <c r="C437" s="9" t="s">
        <v>7757</v>
      </c>
      <c r="K437" s="9" t="s">
        <v>7093</v>
      </c>
      <c r="L437" s="9" t="s">
        <v>7757</v>
      </c>
      <c r="R437" s="260"/>
      <c r="S437" s="1012" t="s">
        <v>1195</v>
      </c>
      <c r="T437" s="1013" t="s">
        <v>2590</v>
      </c>
      <c r="U437" s="1013" t="s">
        <v>8607</v>
      </c>
      <c r="V437" s="1014" t="s">
        <v>1382</v>
      </c>
      <c r="W437" s="1018" t="s">
        <v>1191</v>
      </c>
      <c r="X437" s="1023"/>
      <c r="Y437" s="1013"/>
      <c r="Z437" s="1013"/>
      <c r="AA437" s="1013"/>
      <c r="AB437" s="1022"/>
      <c r="AD437" s="596"/>
    </row>
    <row r="438" spans="2:30" outlineLevel="1">
      <c r="B438" s="9" t="s">
        <v>7092</v>
      </c>
      <c r="C438" s="9" t="s">
        <v>7757</v>
      </c>
      <c r="D438" s="9" t="s">
        <v>7758</v>
      </c>
      <c r="K438" s="9" t="s">
        <v>7093</v>
      </c>
      <c r="L438" s="9" t="s">
        <v>7757</v>
      </c>
      <c r="M438" s="9" t="s">
        <v>7758</v>
      </c>
      <c r="R438" s="260"/>
      <c r="S438" s="1012" t="s">
        <v>1176</v>
      </c>
      <c r="T438" s="1013" t="s">
        <v>41</v>
      </c>
      <c r="U438" s="1013" t="s">
        <v>835</v>
      </c>
      <c r="V438" s="1020" t="s">
        <v>1791</v>
      </c>
      <c r="W438" s="1018" t="s">
        <v>1176</v>
      </c>
      <c r="X438" s="1023"/>
      <c r="Y438" s="1013"/>
      <c r="Z438" s="1013"/>
      <c r="AA438" s="1013"/>
      <c r="AB438" s="1022"/>
      <c r="AD438" s="596"/>
    </row>
    <row r="439" spans="2:30" outlineLevel="1">
      <c r="B439" s="9" t="s">
        <v>7092</v>
      </c>
      <c r="C439" s="9" t="s">
        <v>7757</v>
      </c>
      <c r="D439" s="9" t="s">
        <v>7759</v>
      </c>
      <c r="K439" s="9" t="s">
        <v>7093</v>
      </c>
      <c r="L439" s="9" t="s">
        <v>7757</v>
      </c>
      <c r="M439" s="9" t="s">
        <v>7759</v>
      </c>
      <c r="R439" s="260"/>
      <c r="S439" s="1012" t="s">
        <v>1191</v>
      </c>
      <c r="T439" s="1013" t="s">
        <v>2599</v>
      </c>
      <c r="U439" s="1013" t="s">
        <v>8608</v>
      </c>
      <c r="V439" s="1014" t="s">
        <v>1607</v>
      </c>
      <c r="W439" s="1018"/>
      <c r="X439" s="1023"/>
      <c r="Y439" s="1013"/>
      <c r="Z439" s="1013"/>
      <c r="AA439" s="1013"/>
      <c r="AB439" s="1022"/>
      <c r="AD439" s="596"/>
    </row>
    <row r="440" spans="2:30" outlineLevel="1">
      <c r="B440" s="9" t="s">
        <v>7092</v>
      </c>
      <c r="C440" s="9" t="s">
        <v>7757</v>
      </c>
      <c r="D440" s="9" t="s">
        <v>7759</v>
      </c>
      <c r="K440" s="9" t="s">
        <v>7093</v>
      </c>
      <c r="L440" s="9" t="s">
        <v>7757</v>
      </c>
      <c r="M440" s="9" t="s">
        <v>7759</v>
      </c>
      <c r="R440" s="260"/>
      <c r="S440" s="1012" t="s">
        <v>1191</v>
      </c>
      <c r="T440" s="1013" t="s">
        <v>8609</v>
      </c>
      <c r="U440" s="1013" t="s">
        <v>8610</v>
      </c>
      <c r="V440" s="1014" t="s">
        <v>8611</v>
      </c>
      <c r="W440" s="1018"/>
      <c r="X440" s="1023"/>
      <c r="Y440" s="1013"/>
      <c r="Z440" s="1013"/>
      <c r="AA440" s="1013"/>
      <c r="AB440" s="1022"/>
      <c r="AD440" s="596"/>
    </row>
    <row r="441" spans="2:30" outlineLevel="1">
      <c r="B441" s="9" t="s">
        <v>7092</v>
      </c>
      <c r="C441" s="9" t="s">
        <v>7757</v>
      </c>
      <c r="D441" s="9" t="s">
        <v>7759</v>
      </c>
      <c r="E441" s="1105" t="s">
        <v>8612</v>
      </c>
      <c r="K441" s="9" t="s">
        <v>7093</v>
      </c>
      <c r="L441" s="9" t="s">
        <v>7757</v>
      </c>
      <c r="M441" s="9" t="s">
        <v>7759</v>
      </c>
      <c r="N441" s="9" t="s">
        <v>8612</v>
      </c>
      <c r="R441" s="260"/>
      <c r="S441" s="1012" t="s">
        <v>1176</v>
      </c>
      <c r="T441" s="1013" t="s">
        <v>8613</v>
      </c>
      <c r="U441" s="1013" t="s">
        <v>8614</v>
      </c>
      <c r="V441" s="1014" t="s">
        <v>8615</v>
      </c>
      <c r="W441" s="1018"/>
      <c r="X441" s="1023"/>
      <c r="Y441" s="1013"/>
      <c r="Z441" s="1013"/>
      <c r="AA441" s="1013"/>
      <c r="AB441" s="1022"/>
      <c r="AD441" s="596"/>
    </row>
    <row r="442" spans="2:30" outlineLevel="1">
      <c r="B442" s="9" t="s">
        <v>7092</v>
      </c>
      <c r="C442" s="9" t="s">
        <v>7757</v>
      </c>
      <c r="D442" s="9" t="s">
        <v>7760</v>
      </c>
      <c r="K442" s="9" t="s">
        <v>7093</v>
      </c>
      <c r="L442" s="9" t="s">
        <v>7757</v>
      </c>
      <c r="M442" s="9" t="s">
        <v>7760</v>
      </c>
      <c r="R442" s="260"/>
      <c r="S442" s="1012" t="s">
        <v>1191</v>
      </c>
      <c r="T442" s="1013" t="s">
        <v>2600</v>
      </c>
      <c r="U442" s="1013" t="s">
        <v>8616</v>
      </c>
      <c r="V442" s="1014" t="s">
        <v>1821</v>
      </c>
      <c r="W442" s="1018"/>
      <c r="X442" s="1023"/>
      <c r="Y442" s="1013"/>
      <c r="Z442" s="1013"/>
      <c r="AA442" s="1013"/>
      <c r="AB442" s="1022"/>
      <c r="AD442" s="596"/>
    </row>
    <row r="443" spans="2:30" outlineLevel="1">
      <c r="B443" s="9" t="s">
        <v>7092</v>
      </c>
      <c r="C443" s="9" t="s">
        <v>7757</v>
      </c>
      <c r="D443" s="9" t="s">
        <v>7761</v>
      </c>
      <c r="K443" s="9" t="s">
        <v>7093</v>
      </c>
      <c r="L443" s="9" t="s">
        <v>7757</v>
      </c>
      <c r="M443" s="9" t="s">
        <v>7761</v>
      </c>
      <c r="R443" s="260"/>
      <c r="S443" s="1012" t="s">
        <v>1191</v>
      </c>
      <c r="T443" s="1013" t="s">
        <v>2594</v>
      </c>
      <c r="U443" s="1013" t="s">
        <v>8617</v>
      </c>
      <c r="V443" s="1014" t="s">
        <v>1821</v>
      </c>
      <c r="W443" s="1018"/>
      <c r="X443" s="1023"/>
      <c r="Y443" s="1013"/>
      <c r="Z443" s="1013"/>
      <c r="AA443" s="1013"/>
      <c r="AB443" s="1022"/>
      <c r="AD443" s="596"/>
    </row>
    <row r="444" spans="2:30" outlineLevel="1">
      <c r="B444" s="9" t="s">
        <v>7092</v>
      </c>
      <c r="C444" s="9" t="s">
        <v>7757</v>
      </c>
      <c r="D444" s="9" t="s">
        <v>7762</v>
      </c>
      <c r="K444" s="9" t="s">
        <v>7093</v>
      </c>
      <c r="L444" s="9" t="s">
        <v>7757</v>
      </c>
      <c r="M444" s="9" t="s">
        <v>7762</v>
      </c>
      <c r="R444" s="260"/>
      <c r="S444" s="1012" t="s">
        <v>1176</v>
      </c>
      <c r="T444" s="1013" t="s">
        <v>2598</v>
      </c>
      <c r="U444" s="1013" t="s">
        <v>8618</v>
      </c>
      <c r="V444" s="1014" t="s">
        <v>1821</v>
      </c>
      <c r="W444" s="1018" t="s">
        <v>1176</v>
      </c>
      <c r="X444" s="1023"/>
      <c r="Y444" s="1013"/>
      <c r="Z444" s="1013"/>
      <c r="AA444" s="1013"/>
      <c r="AB444" s="1022"/>
      <c r="AD444" s="596"/>
    </row>
    <row r="445" spans="2:30" outlineLevel="1">
      <c r="B445" s="9" t="s">
        <v>7092</v>
      </c>
      <c r="C445" s="9" t="s">
        <v>7757</v>
      </c>
      <c r="D445" s="9" t="s">
        <v>7762</v>
      </c>
      <c r="E445" s="9" t="s">
        <v>2696</v>
      </c>
      <c r="K445" s="9" t="s">
        <v>7093</v>
      </c>
      <c r="L445" s="9" t="s">
        <v>7757</v>
      </c>
      <c r="M445" s="9" t="s">
        <v>7762</v>
      </c>
      <c r="N445" s="9" t="s">
        <v>2696</v>
      </c>
      <c r="R445" s="260"/>
      <c r="S445" s="1012" t="s">
        <v>1176</v>
      </c>
      <c r="T445" s="1013" t="s">
        <v>1186</v>
      </c>
      <c r="U445" s="1013" t="s">
        <v>4194</v>
      </c>
      <c r="V445" s="1014" t="s">
        <v>788</v>
      </c>
      <c r="W445" s="1018" t="s">
        <v>1176</v>
      </c>
      <c r="X445" s="1023"/>
      <c r="Y445" s="1013"/>
      <c r="Z445" s="1013"/>
      <c r="AA445" s="1013"/>
      <c r="AB445" s="1022"/>
      <c r="AD445" s="596"/>
    </row>
    <row r="446" spans="2:30" outlineLevel="1">
      <c r="B446" s="9" t="s">
        <v>7092</v>
      </c>
      <c r="C446" s="9" t="s">
        <v>7757</v>
      </c>
      <c r="D446" s="9" t="s">
        <v>7763</v>
      </c>
      <c r="K446" s="9" t="s">
        <v>7093</v>
      </c>
      <c r="L446" s="9" t="s">
        <v>7757</v>
      </c>
      <c r="M446" s="9" t="s">
        <v>7763</v>
      </c>
      <c r="R446" s="260"/>
      <c r="S446" s="1012" t="s">
        <v>1191</v>
      </c>
      <c r="T446" s="1013" t="s">
        <v>2595</v>
      </c>
      <c r="U446" s="1013" t="s">
        <v>8619</v>
      </c>
      <c r="V446" s="1014" t="s">
        <v>1821</v>
      </c>
      <c r="W446" s="1018"/>
      <c r="X446" s="1023"/>
      <c r="Y446" s="1013"/>
      <c r="Z446" s="1013"/>
      <c r="AA446" s="1013"/>
      <c r="AB446" s="1022"/>
      <c r="AD446" s="596"/>
    </row>
    <row r="447" spans="2:30" outlineLevel="1">
      <c r="B447" s="9" t="s">
        <v>7092</v>
      </c>
      <c r="C447" s="9" t="s">
        <v>7757</v>
      </c>
      <c r="D447" s="9" t="s">
        <v>7763</v>
      </c>
      <c r="E447" s="9" t="s">
        <v>2696</v>
      </c>
      <c r="K447" s="9" t="s">
        <v>7093</v>
      </c>
      <c r="L447" s="9" t="s">
        <v>7757</v>
      </c>
      <c r="M447" s="9" t="s">
        <v>7763</v>
      </c>
      <c r="N447" s="9" t="s">
        <v>2696</v>
      </c>
      <c r="R447" s="260"/>
      <c r="S447" s="1012" t="s">
        <v>1176</v>
      </c>
      <c r="T447" s="1013" t="s">
        <v>1186</v>
      </c>
      <c r="U447" s="1013" t="s">
        <v>4194</v>
      </c>
      <c r="V447" s="1014" t="s">
        <v>788</v>
      </c>
      <c r="W447" s="1018"/>
      <c r="X447" s="1023"/>
      <c r="Y447" s="1013"/>
      <c r="Z447" s="1013"/>
      <c r="AA447" s="1013"/>
      <c r="AB447" s="1022"/>
      <c r="AD447" s="596"/>
    </row>
    <row r="448" spans="2:30" outlineLevel="1">
      <c r="B448" s="9" t="s">
        <v>7092</v>
      </c>
      <c r="C448" s="9" t="s">
        <v>7757</v>
      </c>
      <c r="D448" s="9" t="s">
        <v>7764</v>
      </c>
      <c r="K448" s="9" t="s">
        <v>7093</v>
      </c>
      <c r="L448" s="9" t="s">
        <v>7757</v>
      </c>
      <c r="M448" s="9" t="s">
        <v>7764</v>
      </c>
      <c r="R448" s="260"/>
      <c r="S448" s="1012" t="s">
        <v>1176</v>
      </c>
      <c r="T448" s="1013" t="s">
        <v>41</v>
      </c>
      <c r="U448" s="1013" t="s">
        <v>835</v>
      </c>
      <c r="V448" s="1014" t="s">
        <v>1382</v>
      </c>
      <c r="W448" s="1018" t="s">
        <v>1176</v>
      </c>
      <c r="X448" s="1023"/>
      <c r="Y448" s="1013"/>
      <c r="Z448" s="1013"/>
      <c r="AA448" s="1013"/>
      <c r="AB448" s="1022"/>
      <c r="AD448" s="596"/>
    </row>
    <row r="449" spans="2:30" outlineLevel="1">
      <c r="B449" s="9" t="s">
        <v>7092</v>
      </c>
      <c r="C449" s="9" t="s">
        <v>7757</v>
      </c>
      <c r="D449" s="9" t="s">
        <v>7764</v>
      </c>
      <c r="E449" s="9" t="s">
        <v>6858</v>
      </c>
      <c r="K449" s="9" t="s">
        <v>7093</v>
      </c>
      <c r="L449" s="9" t="s">
        <v>7757</v>
      </c>
      <c r="M449" s="9" t="s">
        <v>7764</v>
      </c>
      <c r="N449" s="9" t="s">
        <v>6858</v>
      </c>
      <c r="R449" s="260"/>
      <c r="S449" s="1012" t="s">
        <v>1176</v>
      </c>
      <c r="T449" s="1013" t="s">
        <v>2603</v>
      </c>
      <c r="U449" s="1013" t="s">
        <v>8620</v>
      </c>
      <c r="V449" s="1014" t="s">
        <v>1284</v>
      </c>
      <c r="W449" s="1018" t="s">
        <v>1176</v>
      </c>
      <c r="X449" s="1023"/>
      <c r="Y449" s="1013"/>
      <c r="Z449" s="1013"/>
      <c r="AA449" s="1013"/>
      <c r="AB449" s="1022"/>
      <c r="AD449" s="596"/>
    </row>
    <row r="450" spans="2:30" outlineLevel="1">
      <c r="B450" s="9" t="s">
        <v>7092</v>
      </c>
      <c r="C450" s="9" t="s">
        <v>7757</v>
      </c>
      <c r="D450" s="9" t="s">
        <v>7764</v>
      </c>
      <c r="E450" s="9" t="s">
        <v>7765</v>
      </c>
      <c r="K450" s="9" t="s">
        <v>7093</v>
      </c>
      <c r="L450" s="9" t="s">
        <v>7757</v>
      </c>
      <c r="M450" s="9" t="s">
        <v>7764</v>
      </c>
      <c r="N450" s="9" t="s">
        <v>7765</v>
      </c>
      <c r="R450" s="260"/>
      <c r="S450" s="1012" t="s">
        <v>1191</v>
      </c>
      <c r="T450" s="1013" t="s">
        <v>2604</v>
      </c>
      <c r="U450" s="1013" t="s">
        <v>8621</v>
      </c>
      <c r="V450" s="1014" t="s">
        <v>1821</v>
      </c>
      <c r="W450" s="1018" t="s">
        <v>1191</v>
      </c>
      <c r="X450" s="1023"/>
      <c r="Y450" s="1013"/>
      <c r="Z450" s="1013"/>
      <c r="AA450" s="1013"/>
      <c r="AB450" s="1022"/>
      <c r="AD450" s="596"/>
    </row>
    <row r="451" spans="2:30" outlineLevel="1">
      <c r="B451" s="9" t="s">
        <v>7092</v>
      </c>
      <c r="C451" s="9" t="s">
        <v>7757</v>
      </c>
      <c r="D451" s="9" t="s">
        <v>7764</v>
      </c>
      <c r="E451" s="9" t="s">
        <v>7766</v>
      </c>
      <c r="K451" s="9" t="s">
        <v>7093</v>
      </c>
      <c r="L451" s="9" t="s">
        <v>7757</v>
      </c>
      <c r="M451" s="9" t="s">
        <v>7764</v>
      </c>
      <c r="N451" s="9" t="s">
        <v>7766</v>
      </c>
      <c r="R451" s="260"/>
      <c r="S451" s="1012" t="s">
        <v>1191</v>
      </c>
      <c r="T451" s="1013" t="s">
        <v>7468</v>
      </c>
      <c r="U451" s="1013" t="s">
        <v>8622</v>
      </c>
      <c r="V451" s="1014" t="s">
        <v>7403</v>
      </c>
      <c r="W451" s="1018"/>
      <c r="X451" s="1023"/>
      <c r="Y451" s="1013"/>
      <c r="Z451" s="1013"/>
      <c r="AA451" s="1013"/>
      <c r="AB451" s="1022"/>
      <c r="AD451" s="596"/>
    </row>
    <row r="452" spans="2:30" outlineLevel="1">
      <c r="B452" s="9" t="s">
        <v>7092</v>
      </c>
      <c r="C452" s="9" t="s">
        <v>7757</v>
      </c>
      <c r="D452" s="9" t="s">
        <v>7764</v>
      </c>
      <c r="E452" s="9" t="s">
        <v>7767</v>
      </c>
      <c r="K452" s="9" t="s">
        <v>7093</v>
      </c>
      <c r="L452" s="9" t="s">
        <v>7757</v>
      </c>
      <c r="M452" s="9" t="s">
        <v>7764</v>
      </c>
      <c r="N452" s="9" t="s">
        <v>7767</v>
      </c>
      <c r="R452" s="260"/>
      <c r="S452" s="1012" t="s">
        <v>1191</v>
      </c>
      <c r="T452" s="1013" t="s">
        <v>7467</v>
      </c>
      <c r="U452" s="1013" t="s">
        <v>8623</v>
      </c>
      <c r="V452" s="1014" t="s">
        <v>1821</v>
      </c>
      <c r="W452" s="1018"/>
      <c r="X452" s="1023"/>
      <c r="Y452" s="1013"/>
      <c r="Z452" s="1013"/>
      <c r="AA452" s="1013"/>
      <c r="AB452" s="1022"/>
      <c r="AD452" s="596"/>
    </row>
    <row r="453" spans="2:30" outlineLevel="1">
      <c r="B453" s="9" t="s">
        <v>7092</v>
      </c>
      <c r="C453" s="9" t="s">
        <v>7757</v>
      </c>
      <c r="D453" s="9" t="s">
        <v>7764</v>
      </c>
      <c r="E453" s="9" t="s">
        <v>7721</v>
      </c>
      <c r="K453" s="9" t="s">
        <v>7093</v>
      </c>
      <c r="L453" s="9" t="s">
        <v>7757</v>
      </c>
      <c r="M453" s="9" t="s">
        <v>7764</v>
      </c>
      <c r="N453" s="9" t="s">
        <v>7721</v>
      </c>
      <c r="R453" s="260"/>
      <c r="S453" s="1012" t="s">
        <v>1176</v>
      </c>
      <c r="T453" s="1013" t="s">
        <v>41</v>
      </c>
      <c r="U453" s="1013" t="s">
        <v>835</v>
      </c>
      <c r="V453" s="1014" t="s">
        <v>1382</v>
      </c>
      <c r="W453" s="1018" t="s">
        <v>1176</v>
      </c>
      <c r="X453" s="1023"/>
      <c r="Y453" s="1013"/>
      <c r="Z453" s="1013"/>
      <c r="AA453" s="1013"/>
      <c r="AB453" s="1022"/>
      <c r="AD453" s="596"/>
    </row>
    <row r="454" spans="2:30" outlineLevel="1">
      <c r="B454" s="9" t="s">
        <v>7092</v>
      </c>
      <c r="C454" s="9" t="s">
        <v>7757</v>
      </c>
      <c r="D454" s="9" t="s">
        <v>7764</v>
      </c>
      <c r="E454" s="9" t="s">
        <v>7721</v>
      </c>
      <c r="F454" s="9" t="s">
        <v>6858</v>
      </c>
      <c r="K454" s="9" t="s">
        <v>7093</v>
      </c>
      <c r="L454" s="9" t="s">
        <v>7757</v>
      </c>
      <c r="M454" s="9" t="s">
        <v>7764</v>
      </c>
      <c r="N454" s="9" t="s">
        <v>7721</v>
      </c>
      <c r="O454" s="9" t="s">
        <v>6858</v>
      </c>
      <c r="R454" s="260"/>
      <c r="S454" s="1012" t="s">
        <v>1176</v>
      </c>
      <c r="T454" s="1013" t="s">
        <v>2602</v>
      </c>
      <c r="U454" s="1013" t="s">
        <v>8624</v>
      </c>
      <c r="V454" s="1020" t="s">
        <v>6506</v>
      </c>
      <c r="W454" s="1018" t="s">
        <v>1176</v>
      </c>
      <c r="X454" s="1023"/>
      <c r="Y454" s="1013"/>
      <c r="Z454" s="1013"/>
      <c r="AA454" s="1013"/>
      <c r="AB454" s="1022"/>
      <c r="AD454" s="596"/>
    </row>
    <row r="455" spans="2:30" outlineLevel="1">
      <c r="B455" s="9" t="s">
        <v>7092</v>
      </c>
      <c r="C455" s="9" t="s">
        <v>8591</v>
      </c>
      <c r="K455" s="9" t="s">
        <v>7093</v>
      </c>
      <c r="L455" s="9" t="s">
        <v>8591</v>
      </c>
      <c r="R455" s="260"/>
      <c r="S455" s="1012" t="s">
        <v>1191</v>
      </c>
      <c r="T455" s="1013" t="s">
        <v>41</v>
      </c>
      <c r="U455" s="1013" t="s">
        <v>8592</v>
      </c>
      <c r="V455" s="1014" t="s">
        <v>1382</v>
      </c>
      <c r="W455" s="1018"/>
      <c r="X455" s="1023"/>
      <c r="Y455" s="1013"/>
      <c r="Z455" s="1013"/>
      <c r="AA455" s="1013"/>
      <c r="AB455" s="1022"/>
      <c r="AD455" s="596"/>
    </row>
    <row r="456" spans="2:30" outlineLevel="1">
      <c r="B456" s="9" t="s">
        <v>7092</v>
      </c>
      <c r="C456" s="9" t="s">
        <v>8591</v>
      </c>
      <c r="D456" s="9" t="s">
        <v>8593</v>
      </c>
      <c r="K456" s="9" t="s">
        <v>7093</v>
      </c>
      <c r="L456" s="9" t="s">
        <v>8591</v>
      </c>
      <c r="M456" s="9" t="s">
        <v>8593</v>
      </c>
      <c r="R456" s="260"/>
      <c r="S456" s="1012" t="s">
        <v>1176</v>
      </c>
      <c r="T456" s="1013" t="s">
        <v>8594</v>
      </c>
      <c r="U456" s="1013" t="s">
        <v>8603</v>
      </c>
      <c r="V456" s="1014" t="s">
        <v>788</v>
      </c>
      <c r="W456" s="1018"/>
      <c r="X456" s="1023"/>
      <c r="Y456" s="1013"/>
      <c r="Z456" s="1013"/>
      <c r="AA456" s="1013"/>
      <c r="AB456" s="1022"/>
      <c r="AD456" s="596"/>
    </row>
    <row r="457" spans="2:30" outlineLevel="1">
      <c r="B457" s="9" t="s">
        <v>7092</v>
      </c>
      <c r="C457" s="9" t="s">
        <v>8591</v>
      </c>
      <c r="D457" s="9" t="s">
        <v>8595</v>
      </c>
      <c r="K457" s="9" t="s">
        <v>7093</v>
      </c>
      <c r="L457" s="9" t="s">
        <v>8591</v>
      </c>
      <c r="M457" s="9" t="s">
        <v>8595</v>
      </c>
      <c r="R457" s="260"/>
      <c r="S457" s="1012" t="s">
        <v>1176</v>
      </c>
      <c r="T457" s="1013" t="s">
        <v>8596</v>
      </c>
      <c r="U457" s="1013" t="s">
        <v>8602</v>
      </c>
      <c r="V457" s="1014" t="s">
        <v>788</v>
      </c>
      <c r="W457" s="1018"/>
      <c r="X457" s="1023"/>
      <c r="Y457" s="1013"/>
      <c r="Z457" s="1013"/>
      <c r="AA457" s="1013"/>
      <c r="AB457" s="1022"/>
      <c r="AD457" s="596"/>
    </row>
    <row r="458" spans="2:30" outlineLevel="1">
      <c r="B458" s="9" t="s">
        <v>7092</v>
      </c>
      <c r="C458" s="9" t="s">
        <v>8591</v>
      </c>
      <c r="D458" s="9" t="s">
        <v>8597</v>
      </c>
      <c r="K458" s="9" t="s">
        <v>7093</v>
      </c>
      <c r="L458" s="9" t="s">
        <v>8591</v>
      </c>
      <c r="M458" s="9" t="s">
        <v>8597</v>
      </c>
      <c r="R458" s="260"/>
      <c r="S458" s="1012" t="s">
        <v>1176</v>
      </c>
      <c r="T458" s="1013" t="s">
        <v>8598</v>
      </c>
      <c r="U458" s="1013" t="s">
        <v>8604</v>
      </c>
      <c r="V458" s="1014"/>
      <c r="W458" s="1018"/>
      <c r="X458" s="1023"/>
      <c r="Y458" s="1013"/>
      <c r="Z458" s="1013"/>
      <c r="AA458" s="1013"/>
      <c r="AB458" s="1022"/>
      <c r="AD458" s="596"/>
    </row>
    <row r="459" spans="2:30" outlineLevel="1">
      <c r="B459" s="9" t="s">
        <v>7092</v>
      </c>
      <c r="C459" s="9" t="s">
        <v>8591</v>
      </c>
      <c r="D459" s="9" t="s">
        <v>8599</v>
      </c>
      <c r="K459" s="9" t="s">
        <v>7093</v>
      </c>
      <c r="L459" s="9" t="s">
        <v>8591</v>
      </c>
      <c r="M459" s="9" t="s">
        <v>8599</v>
      </c>
      <c r="R459" s="260"/>
      <c r="S459" s="1012" t="s">
        <v>1191</v>
      </c>
      <c r="T459" s="1013" t="s">
        <v>8600</v>
      </c>
      <c r="U459" s="1013" t="s">
        <v>8601</v>
      </c>
      <c r="V459" s="1014" t="s">
        <v>7865</v>
      </c>
      <c r="W459" s="1018"/>
      <c r="X459" s="1023"/>
      <c r="Y459" s="1013"/>
      <c r="Z459" s="1013"/>
      <c r="AA459" s="1013"/>
      <c r="AB459" s="1022"/>
      <c r="AD459" s="596"/>
    </row>
    <row r="460" spans="2:30">
      <c r="B460" s="9" t="s">
        <v>7092</v>
      </c>
      <c r="C460" s="9" t="s">
        <v>7768</v>
      </c>
      <c r="K460" s="9" t="s">
        <v>7093</v>
      </c>
      <c r="L460" s="9" t="s">
        <v>7768</v>
      </c>
      <c r="R460" s="260"/>
      <c r="S460" s="1012" t="s">
        <v>1875</v>
      </c>
      <c r="T460" s="1013" t="s">
        <v>41</v>
      </c>
      <c r="U460" s="1013" t="s">
        <v>835</v>
      </c>
      <c r="V460" s="1014" t="s">
        <v>1382</v>
      </c>
      <c r="W460" s="1018" t="s">
        <v>1176</v>
      </c>
      <c r="X460" s="1130" t="s">
        <v>4222</v>
      </c>
      <c r="Y460" s="1013" t="s">
        <v>1176</v>
      </c>
      <c r="Z460" s="1013" t="s">
        <v>41</v>
      </c>
      <c r="AA460" s="1013" t="s">
        <v>1382</v>
      </c>
      <c r="AB460" s="1022"/>
      <c r="AD460" s="596"/>
    </row>
    <row r="461" spans="2:30" ht="24" outlineLevel="1">
      <c r="B461" s="9" t="s">
        <v>7092</v>
      </c>
      <c r="C461" s="9" t="s">
        <v>7768</v>
      </c>
      <c r="D461" s="9" t="s">
        <v>7769</v>
      </c>
      <c r="K461" s="9" t="s">
        <v>7093</v>
      </c>
      <c r="L461" s="9" t="s">
        <v>7768</v>
      </c>
      <c r="M461" s="9" t="s">
        <v>7769</v>
      </c>
      <c r="R461" s="260"/>
      <c r="S461" s="1012" t="s">
        <v>1176</v>
      </c>
      <c r="T461" s="1013" t="s">
        <v>1291</v>
      </c>
      <c r="U461" s="1013" t="s">
        <v>4262</v>
      </c>
      <c r="V461" s="1014" t="s">
        <v>1821</v>
      </c>
      <c r="W461" s="1018" t="s">
        <v>1176</v>
      </c>
      <c r="X461" s="1023" t="s">
        <v>4009</v>
      </c>
      <c r="Y461" s="1013" t="s">
        <v>1176</v>
      </c>
      <c r="Z461" s="1057" t="s">
        <v>2965</v>
      </c>
      <c r="AA461" s="1013" t="s">
        <v>796</v>
      </c>
      <c r="AB461" s="631" t="s">
        <v>6071</v>
      </c>
      <c r="AD461" s="596"/>
    </row>
    <row r="462" spans="2:30" outlineLevel="1">
      <c r="B462" s="9" t="s">
        <v>7092</v>
      </c>
      <c r="C462" s="9" t="s">
        <v>7768</v>
      </c>
      <c r="D462" s="9" t="s">
        <v>7769</v>
      </c>
      <c r="E462" s="9" t="s">
        <v>2696</v>
      </c>
      <c r="K462" s="9" t="s">
        <v>7093</v>
      </c>
      <c r="L462" s="9" t="s">
        <v>7768</v>
      </c>
      <c r="M462" s="9" t="s">
        <v>7769</v>
      </c>
      <c r="N462" s="9" t="s">
        <v>2696</v>
      </c>
      <c r="R462" s="260"/>
      <c r="S462" s="1012" t="s">
        <v>1176</v>
      </c>
      <c r="T462" s="1013" t="s">
        <v>1294</v>
      </c>
      <c r="U462" s="1013" t="s">
        <v>7519</v>
      </c>
      <c r="V462" s="1014" t="s">
        <v>788</v>
      </c>
      <c r="W462" s="1018" t="s">
        <v>1176</v>
      </c>
      <c r="X462" s="1023" t="s">
        <v>4194</v>
      </c>
      <c r="Y462" s="1013" t="s">
        <v>1176</v>
      </c>
      <c r="Z462" s="1057" t="s">
        <v>2848</v>
      </c>
      <c r="AA462" s="1013" t="s">
        <v>788</v>
      </c>
      <c r="AB462" s="1022"/>
      <c r="AD462" s="596"/>
    </row>
    <row r="463" spans="2:30" ht="36" outlineLevel="1">
      <c r="B463" s="9" t="s">
        <v>7092</v>
      </c>
      <c r="C463" s="9" t="s">
        <v>7768</v>
      </c>
      <c r="D463" s="9" t="s">
        <v>7770</v>
      </c>
      <c r="K463" s="9" t="s">
        <v>7093</v>
      </c>
      <c r="L463" s="9" t="s">
        <v>7768</v>
      </c>
      <c r="M463" s="9" t="s">
        <v>7770</v>
      </c>
      <c r="R463" s="260"/>
      <c r="S463" s="1012" t="s">
        <v>1195</v>
      </c>
      <c r="T463" s="1013" t="s">
        <v>1299</v>
      </c>
      <c r="U463" s="1013" t="s">
        <v>4222</v>
      </c>
      <c r="V463" s="1014" t="s">
        <v>1382</v>
      </c>
      <c r="W463" s="1018" t="s">
        <v>1300</v>
      </c>
      <c r="X463" s="1130" t="s">
        <v>7918</v>
      </c>
      <c r="Y463" s="1013" t="s">
        <v>1300</v>
      </c>
      <c r="Z463" s="1013" t="s">
        <v>41</v>
      </c>
      <c r="AA463" s="1013" t="s">
        <v>1382</v>
      </c>
      <c r="AB463" s="781" t="s">
        <v>6060</v>
      </c>
      <c r="AD463" s="596"/>
    </row>
    <row r="464" spans="2:30" ht="48" outlineLevel="1">
      <c r="B464" s="9" t="s">
        <v>7092</v>
      </c>
      <c r="C464" s="9" t="s">
        <v>7768</v>
      </c>
      <c r="D464" s="9" t="s">
        <v>7770</v>
      </c>
      <c r="E464" s="9" t="s">
        <v>7771</v>
      </c>
      <c r="K464" s="9" t="s">
        <v>7093</v>
      </c>
      <c r="L464" s="9" t="s">
        <v>7768</v>
      </c>
      <c r="M464" s="9" t="s">
        <v>7770</v>
      </c>
      <c r="N464" s="9" t="s">
        <v>7771</v>
      </c>
      <c r="R464" s="260"/>
      <c r="S464" s="1012" t="s">
        <v>1176</v>
      </c>
      <c r="T464" s="1013" t="s">
        <v>1302</v>
      </c>
      <c r="U464" s="1013" t="s">
        <v>4224</v>
      </c>
      <c r="V464" s="1014" t="s">
        <v>1821</v>
      </c>
      <c r="W464" s="1018" t="s">
        <v>1176</v>
      </c>
      <c r="X464" s="1023" t="s">
        <v>4010</v>
      </c>
      <c r="Y464" s="1013" t="s">
        <v>1176</v>
      </c>
      <c r="Z464" s="1057" t="s">
        <v>2966</v>
      </c>
      <c r="AA464" s="1013" t="s">
        <v>796</v>
      </c>
      <c r="AB464" s="631" t="s">
        <v>7402</v>
      </c>
      <c r="AD464" s="596"/>
    </row>
    <row r="465" spans="2:30" outlineLevel="1">
      <c r="B465" s="9" t="s">
        <v>7092</v>
      </c>
      <c r="C465" s="9" t="s">
        <v>7768</v>
      </c>
      <c r="D465" s="9" t="s">
        <v>7770</v>
      </c>
      <c r="E465" s="9" t="s">
        <v>7771</v>
      </c>
      <c r="F465" s="9" t="s">
        <v>2696</v>
      </c>
      <c r="K465" s="9" t="s">
        <v>7093</v>
      </c>
      <c r="L465" s="9" t="s">
        <v>7768</v>
      </c>
      <c r="M465" s="9" t="s">
        <v>7770</v>
      </c>
      <c r="N465" s="9" t="s">
        <v>7771</v>
      </c>
      <c r="O465" s="9" t="s">
        <v>2696</v>
      </c>
      <c r="R465" s="260"/>
      <c r="S465" s="1012" t="s">
        <v>1176</v>
      </c>
      <c r="T465" s="1013" t="s">
        <v>1186</v>
      </c>
      <c r="U465" s="1013" t="s">
        <v>4194</v>
      </c>
      <c r="V465" s="1014" t="s">
        <v>788</v>
      </c>
      <c r="W465" s="1018" t="s">
        <v>1176</v>
      </c>
      <c r="X465" s="1023" t="s">
        <v>4194</v>
      </c>
      <c r="Y465" s="1013" t="s">
        <v>1176</v>
      </c>
      <c r="Z465" s="1057" t="s">
        <v>2848</v>
      </c>
      <c r="AA465" s="1013" t="s">
        <v>788</v>
      </c>
      <c r="AB465" s="1022"/>
      <c r="AD465" s="596"/>
    </row>
    <row r="466" spans="2:30" ht="36" outlineLevel="1">
      <c r="B466" s="9" t="s">
        <v>7092</v>
      </c>
      <c r="C466" s="9" t="s">
        <v>7768</v>
      </c>
      <c r="D466" s="9" t="s">
        <v>7770</v>
      </c>
      <c r="E466" s="9" t="s">
        <v>7769</v>
      </c>
      <c r="K466" s="9" t="s">
        <v>7093</v>
      </c>
      <c r="L466" s="9" t="s">
        <v>7768</v>
      </c>
      <c r="M466" s="9" t="s">
        <v>7770</v>
      </c>
      <c r="N466" s="9" t="s">
        <v>7769</v>
      </c>
      <c r="R466" s="260"/>
      <c r="S466" s="1012" t="s">
        <v>1176</v>
      </c>
      <c r="T466" s="1013" t="s">
        <v>1304</v>
      </c>
      <c r="U466" s="1013" t="s">
        <v>4223</v>
      </c>
      <c r="V466" s="1014" t="s">
        <v>1821</v>
      </c>
      <c r="W466" s="1018" t="s">
        <v>1176</v>
      </c>
      <c r="X466" s="1023" t="s">
        <v>4013</v>
      </c>
      <c r="Y466" s="1013" t="s">
        <v>1176</v>
      </c>
      <c r="Z466" s="1057" t="s">
        <v>2969</v>
      </c>
      <c r="AA466" s="1013" t="s">
        <v>796</v>
      </c>
      <c r="AB466" s="631" t="s">
        <v>6061</v>
      </c>
      <c r="AD466" s="596"/>
    </row>
    <row r="467" spans="2:30" outlineLevel="1">
      <c r="B467" s="9" t="s">
        <v>7092</v>
      </c>
      <c r="C467" s="9" t="s">
        <v>7768</v>
      </c>
      <c r="D467" s="9" t="s">
        <v>7770</v>
      </c>
      <c r="E467" s="9" t="s">
        <v>7769</v>
      </c>
      <c r="F467" s="9" t="s">
        <v>2696</v>
      </c>
      <c r="K467" s="9" t="s">
        <v>7093</v>
      </c>
      <c r="L467" s="9" t="s">
        <v>7768</v>
      </c>
      <c r="M467" s="9" t="s">
        <v>7770</v>
      </c>
      <c r="N467" s="9" t="s">
        <v>7769</v>
      </c>
      <c r="O467" s="9" t="s">
        <v>2696</v>
      </c>
      <c r="R467" s="260"/>
      <c r="S467" s="1012" t="s">
        <v>1176</v>
      </c>
      <c r="T467" s="1013" t="s">
        <v>1186</v>
      </c>
      <c r="U467" s="1013" t="s">
        <v>4194</v>
      </c>
      <c r="V467" s="1014" t="s">
        <v>788</v>
      </c>
      <c r="W467" s="1018" t="s">
        <v>1176</v>
      </c>
      <c r="X467" s="1023" t="s">
        <v>4194</v>
      </c>
      <c r="Y467" s="1013" t="s">
        <v>1176</v>
      </c>
      <c r="Z467" s="1057" t="s">
        <v>2848</v>
      </c>
      <c r="AA467" s="1013" t="s">
        <v>788</v>
      </c>
      <c r="AB467" s="1022"/>
      <c r="AD467" s="596"/>
    </row>
    <row r="468" spans="2:30" outlineLevel="1">
      <c r="B468" s="9" t="s">
        <v>7092</v>
      </c>
      <c r="C468" s="9" t="s">
        <v>7768</v>
      </c>
      <c r="D468" s="9" t="s">
        <v>7770</v>
      </c>
      <c r="E468" s="9" t="s">
        <v>7764</v>
      </c>
      <c r="K468" s="9" t="s">
        <v>7093</v>
      </c>
      <c r="L468" s="9" t="s">
        <v>7768</v>
      </c>
      <c r="M468" s="9" t="s">
        <v>7770</v>
      </c>
      <c r="N468" s="9" t="s">
        <v>7764</v>
      </c>
      <c r="R468" s="260"/>
      <c r="S468" s="1012" t="s">
        <v>1176</v>
      </c>
      <c r="T468" s="1013" t="s">
        <v>41</v>
      </c>
      <c r="U468" s="1013" t="s">
        <v>835</v>
      </c>
      <c r="V468" s="1014" t="s">
        <v>1382</v>
      </c>
      <c r="W468" s="1018" t="s">
        <v>1176</v>
      </c>
      <c r="X468" s="1023" t="s">
        <v>41</v>
      </c>
      <c r="Y468" s="1013" t="s">
        <v>1176</v>
      </c>
      <c r="Z468" s="1013" t="s">
        <v>41</v>
      </c>
      <c r="AA468" s="1013" t="s">
        <v>1382</v>
      </c>
      <c r="AB468" s="1022"/>
      <c r="AD468" s="596"/>
    </row>
    <row r="469" spans="2:30" ht="60" outlineLevel="1">
      <c r="B469" s="9" t="s">
        <v>7092</v>
      </c>
      <c r="C469" s="9" t="s">
        <v>7768</v>
      </c>
      <c r="D469" s="9" t="s">
        <v>7770</v>
      </c>
      <c r="E469" s="9" t="s">
        <v>7764</v>
      </c>
      <c r="F469" s="9" t="s">
        <v>6858</v>
      </c>
      <c r="K469" s="9" t="s">
        <v>7093</v>
      </c>
      <c r="L469" s="9" t="s">
        <v>7768</v>
      </c>
      <c r="M469" s="9" t="s">
        <v>7770</v>
      </c>
      <c r="N469" s="9" t="s">
        <v>7764</v>
      </c>
      <c r="O469" s="9" t="s">
        <v>6858</v>
      </c>
      <c r="R469" s="260"/>
      <c r="S469" s="1012" t="s">
        <v>1176</v>
      </c>
      <c r="T469" s="1013" t="s">
        <v>1306</v>
      </c>
      <c r="U469" s="1013" t="s">
        <v>4121</v>
      </c>
      <c r="V469" s="1014" t="s">
        <v>1284</v>
      </c>
      <c r="W469" s="1018" t="s">
        <v>1176</v>
      </c>
      <c r="X469" s="1023" t="s">
        <v>5375</v>
      </c>
      <c r="Y469" s="1013" t="s">
        <v>1176</v>
      </c>
      <c r="Z469" s="1057" t="s">
        <v>2968</v>
      </c>
      <c r="AA469" s="638" t="s">
        <v>5740</v>
      </c>
      <c r="AB469" s="1022"/>
      <c r="AD469" s="596"/>
    </row>
    <row r="470" spans="2:30" outlineLevel="1">
      <c r="B470" s="9" t="s">
        <v>7092</v>
      </c>
      <c r="C470" s="9" t="s">
        <v>7768</v>
      </c>
      <c r="D470" s="9" t="s">
        <v>7770</v>
      </c>
      <c r="E470" s="9" t="s">
        <v>7764</v>
      </c>
      <c r="F470" s="9" t="s">
        <v>7765</v>
      </c>
      <c r="K470" s="9" t="s">
        <v>7093</v>
      </c>
      <c r="L470" s="9" t="s">
        <v>7768</v>
      </c>
      <c r="M470" s="9" t="s">
        <v>7770</v>
      </c>
      <c r="N470" s="9" t="s">
        <v>7764</v>
      </c>
      <c r="O470" s="9" t="s">
        <v>7765</v>
      </c>
      <c r="R470" s="260"/>
      <c r="S470" s="1012" t="s">
        <v>1191</v>
      </c>
      <c r="T470" s="1013" t="s">
        <v>1307</v>
      </c>
      <c r="U470" s="1013" t="s">
        <v>4123</v>
      </c>
      <c r="V470" s="1014" t="s">
        <v>1821</v>
      </c>
      <c r="W470" s="1018" t="s">
        <v>1176</v>
      </c>
      <c r="X470" s="1023" t="s">
        <v>4011</v>
      </c>
      <c r="Y470" s="1013" t="s">
        <v>1176</v>
      </c>
      <c r="Z470" s="1057" t="s">
        <v>2967</v>
      </c>
      <c r="AA470" s="1013" t="s">
        <v>794</v>
      </c>
      <c r="AB470" s="631" t="s">
        <v>5566</v>
      </c>
      <c r="AD470" s="596"/>
    </row>
    <row r="471" spans="2:30" ht="48" outlineLevel="1">
      <c r="B471" s="9" t="s">
        <v>7092</v>
      </c>
      <c r="C471" s="9" t="s">
        <v>7768</v>
      </c>
      <c r="D471" s="9" t="s">
        <v>7770</v>
      </c>
      <c r="E471" s="9" t="s">
        <v>7764</v>
      </c>
      <c r="F471" s="9" t="s">
        <v>7766</v>
      </c>
      <c r="K471" s="9" t="s">
        <v>7093</v>
      </c>
      <c r="L471" s="9" t="s">
        <v>7768</v>
      </c>
      <c r="M471" s="9" t="s">
        <v>7770</v>
      </c>
      <c r="N471" s="9" t="s">
        <v>7764</v>
      </c>
      <c r="O471" s="9" t="s">
        <v>7766</v>
      </c>
      <c r="R471" s="260"/>
      <c r="S471" s="1012" t="s">
        <v>1191</v>
      </c>
      <c r="T471" s="1013" t="s">
        <v>1312</v>
      </c>
      <c r="U471" s="1013" t="s">
        <v>8028</v>
      </c>
      <c r="V471" s="1014" t="s">
        <v>7403</v>
      </c>
      <c r="W471" s="1018" t="s">
        <v>1191</v>
      </c>
      <c r="X471" s="1132" t="s">
        <v>5715</v>
      </c>
      <c r="Y471" s="1013" t="s">
        <v>1191</v>
      </c>
      <c r="Z471" s="1013" t="s">
        <v>41</v>
      </c>
      <c r="AA471" s="638" t="s">
        <v>7870</v>
      </c>
      <c r="AB471" s="641" t="s">
        <v>7995</v>
      </c>
      <c r="AD471" s="596"/>
    </row>
    <row r="472" spans="2:30" ht="48" outlineLevel="1">
      <c r="B472" s="9" t="s">
        <v>7092</v>
      </c>
      <c r="C472" s="9" t="s">
        <v>7768</v>
      </c>
      <c r="D472" s="9" t="s">
        <v>7770</v>
      </c>
      <c r="E472" s="9" t="s">
        <v>7764</v>
      </c>
      <c r="F472" s="9" t="s">
        <v>7767</v>
      </c>
      <c r="K472" s="9" t="s">
        <v>7093</v>
      </c>
      <c r="L472" s="9" t="s">
        <v>7768</v>
      </c>
      <c r="M472" s="9" t="s">
        <v>7770</v>
      </c>
      <c r="N472" s="9" t="s">
        <v>7764</v>
      </c>
      <c r="O472" s="9" t="s">
        <v>7767</v>
      </c>
      <c r="R472" s="260"/>
      <c r="S472" s="1012" t="s">
        <v>1191</v>
      </c>
      <c r="T472" s="1013" t="s">
        <v>1310</v>
      </c>
      <c r="U472" s="1013" t="s">
        <v>8027</v>
      </c>
      <c r="V472" s="1014" t="s">
        <v>1821</v>
      </c>
      <c r="W472" s="1018" t="s">
        <v>1191</v>
      </c>
      <c r="X472" s="1132" t="s">
        <v>5711</v>
      </c>
      <c r="Y472" s="1013" t="s">
        <v>1191</v>
      </c>
      <c r="Z472" s="1013" t="s">
        <v>41</v>
      </c>
      <c r="AA472" s="1024" t="s">
        <v>7874</v>
      </c>
      <c r="AB472" s="641" t="s">
        <v>7995</v>
      </c>
      <c r="AD472" s="596"/>
    </row>
    <row r="473" spans="2:30" outlineLevel="1">
      <c r="B473" s="9" t="s">
        <v>7092</v>
      </c>
      <c r="C473" s="9" t="s">
        <v>7768</v>
      </c>
      <c r="D473" s="9" t="s">
        <v>7770</v>
      </c>
      <c r="E473" s="9" t="s">
        <v>7764</v>
      </c>
      <c r="F473" s="9" t="s">
        <v>7721</v>
      </c>
      <c r="K473" s="9" t="s">
        <v>7093</v>
      </c>
      <c r="L473" s="9" t="s">
        <v>7768</v>
      </c>
      <c r="M473" s="9" t="s">
        <v>7770</v>
      </c>
      <c r="N473" s="9" t="s">
        <v>7764</v>
      </c>
      <c r="O473" s="9" t="s">
        <v>7721</v>
      </c>
      <c r="R473" s="260"/>
      <c r="S473" s="1012" t="s">
        <v>1176</v>
      </c>
      <c r="T473" s="1013" t="s">
        <v>41</v>
      </c>
      <c r="U473" s="1013" t="s">
        <v>835</v>
      </c>
      <c r="V473" s="1014" t="s">
        <v>1382</v>
      </c>
      <c r="W473" s="1018" t="s">
        <v>1176</v>
      </c>
      <c r="X473" s="1023" t="s">
        <v>41</v>
      </c>
      <c r="Y473" s="1013" t="s">
        <v>1176</v>
      </c>
      <c r="Z473" s="1013" t="s">
        <v>41</v>
      </c>
      <c r="AA473" s="1013" t="s">
        <v>1382</v>
      </c>
      <c r="AB473" s="1022"/>
      <c r="AD473" s="596"/>
    </row>
    <row r="474" spans="2:30" outlineLevel="1">
      <c r="B474" s="9" t="s">
        <v>7092</v>
      </c>
      <c r="C474" s="9" t="s">
        <v>7768</v>
      </c>
      <c r="D474" s="9" t="s">
        <v>7770</v>
      </c>
      <c r="E474" s="9" t="s">
        <v>7764</v>
      </c>
      <c r="F474" s="9" t="s">
        <v>7721</v>
      </c>
      <c r="G474" s="9" t="s">
        <v>6858</v>
      </c>
      <c r="K474" s="9" t="s">
        <v>7093</v>
      </c>
      <c r="L474" s="9" t="s">
        <v>7768</v>
      </c>
      <c r="M474" s="9" t="s">
        <v>7770</v>
      </c>
      <c r="N474" s="9" t="s">
        <v>7764</v>
      </c>
      <c r="O474" s="9" t="s">
        <v>7721</v>
      </c>
      <c r="P474" s="9" t="s">
        <v>6858</v>
      </c>
      <c r="R474" s="260"/>
      <c r="S474" s="1012" t="s">
        <v>1176</v>
      </c>
      <c r="T474" s="1013" t="s">
        <v>2561</v>
      </c>
      <c r="U474" s="1013" t="s">
        <v>7499</v>
      </c>
      <c r="V474" s="1020" t="s">
        <v>6506</v>
      </c>
      <c r="W474" s="1018" t="s">
        <v>1176</v>
      </c>
      <c r="X474" s="1023" t="s">
        <v>7922</v>
      </c>
      <c r="Y474" s="1013" t="s">
        <v>1176</v>
      </c>
      <c r="Z474" s="1013" t="s">
        <v>41</v>
      </c>
      <c r="AA474" s="1013" t="s">
        <v>7772</v>
      </c>
      <c r="AB474" s="1022"/>
      <c r="AD474" s="596"/>
    </row>
    <row r="475" spans="2:30" outlineLevel="1">
      <c r="B475" s="9" t="s">
        <v>7092</v>
      </c>
      <c r="C475" s="9" t="s">
        <v>7768</v>
      </c>
      <c r="D475" s="9" t="s">
        <v>7770</v>
      </c>
      <c r="K475" s="9" t="s">
        <v>7093</v>
      </c>
      <c r="L475" s="9" t="s">
        <v>7768</v>
      </c>
      <c r="M475" s="9" t="s">
        <v>7770</v>
      </c>
      <c r="R475" s="260"/>
      <c r="S475" s="1012" t="s">
        <v>1195</v>
      </c>
      <c r="T475" s="1013" t="s">
        <v>1299</v>
      </c>
      <c r="U475" s="1013" t="s">
        <v>4222</v>
      </c>
      <c r="V475" s="1014" t="s">
        <v>1382</v>
      </c>
      <c r="W475" s="1018" t="s">
        <v>1300</v>
      </c>
      <c r="X475" s="1130" t="s">
        <v>7919</v>
      </c>
      <c r="Y475" s="1013" t="s">
        <v>1300</v>
      </c>
      <c r="Z475" s="1013" t="s">
        <v>41</v>
      </c>
      <c r="AA475" s="1013" t="s">
        <v>1382</v>
      </c>
      <c r="AB475" s="782" t="s">
        <v>8574</v>
      </c>
      <c r="AD475" s="596"/>
    </row>
    <row r="476" spans="2:30" ht="48" outlineLevel="1">
      <c r="B476" s="9" t="s">
        <v>7092</v>
      </c>
      <c r="C476" s="9" t="s">
        <v>7768</v>
      </c>
      <c r="D476" s="9" t="s">
        <v>7770</v>
      </c>
      <c r="E476" s="9" t="s">
        <v>7771</v>
      </c>
      <c r="K476" s="9" t="s">
        <v>7093</v>
      </c>
      <c r="L476" s="9" t="s">
        <v>7768</v>
      </c>
      <c r="M476" s="9" t="s">
        <v>7770</v>
      </c>
      <c r="N476" s="9" t="s">
        <v>7771</v>
      </c>
      <c r="R476" s="260"/>
      <c r="S476" s="1012" t="s">
        <v>1176</v>
      </c>
      <c r="T476" s="1013" t="s">
        <v>1302</v>
      </c>
      <c r="U476" s="1013" t="s">
        <v>4224</v>
      </c>
      <c r="V476" s="1014" t="s">
        <v>1821</v>
      </c>
      <c r="W476" s="1018" t="s">
        <v>1176</v>
      </c>
      <c r="X476" s="1023" t="s">
        <v>4017</v>
      </c>
      <c r="Y476" s="1013" t="s">
        <v>1176</v>
      </c>
      <c r="Z476" s="1059" t="s">
        <v>2970</v>
      </c>
      <c r="AA476" s="1013" t="s">
        <v>796</v>
      </c>
      <c r="AB476" s="631" t="s">
        <v>6063</v>
      </c>
      <c r="AD476" s="596"/>
    </row>
    <row r="477" spans="2:30" outlineLevel="1">
      <c r="B477" s="9" t="s">
        <v>7092</v>
      </c>
      <c r="C477" s="9" t="s">
        <v>7768</v>
      </c>
      <c r="D477" s="9" t="s">
        <v>7770</v>
      </c>
      <c r="E477" s="9" t="s">
        <v>7771</v>
      </c>
      <c r="F477" s="9" t="s">
        <v>2696</v>
      </c>
      <c r="K477" s="9" t="s">
        <v>7093</v>
      </c>
      <c r="L477" s="9" t="s">
        <v>7768</v>
      </c>
      <c r="M477" s="9" t="s">
        <v>7770</v>
      </c>
      <c r="N477" s="9" t="s">
        <v>7771</v>
      </c>
      <c r="O477" s="9" t="s">
        <v>2696</v>
      </c>
      <c r="R477" s="260"/>
      <c r="S477" s="1012" t="s">
        <v>1176</v>
      </c>
      <c r="T477" s="1013" t="s">
        <v>1186</v>
      </c>
      <c r="U477" s="1013" t="s">
        <v>4194</v>
      </c>
      <c r="V477" s="1014" t="s">
        <v>788</v>
      </c>
      <c r="W477" s="1018" t="s">
        <v>1176</v>
      </c>
      <c r="X477" s="1023" t="s">
        <v>4194</v>
      </c>
      <c r="Y477" s="1013" t="s">
        <v>1176</v>
      </c>
      <c r="Z477" s="1057" t="s">
        <v>2848</v>
      </c>
      <c r="AA477" s="1013" t="s">
        <v>788</v>
      </c>
      <c r="AB477" s="1022"/>
      <c r="AD477" s="596"/>
    </row>
    <row r="478" spans="2:30" ht="36" outlineLevel="1">
      <c r="B478" s="9" t="s">
        <v>7092</v>
      </c>
      <c r="C478" s="9" t="s">
        <v>7768</v>
      </c>
      <c r="D478" s="9" t="s">
        <v>7770</v>
      </c>
      <c r="E478" s="9" t="s">
        <v>7769</v>
      </c>
      <c r="K478" s="9" t="s">
        <v>7093</v>
      </c>
      <c r="L478" s="9" t="s">
        <v>7768</v>
      </c>
      <c r="M478" s="9" t="s">
        <v>7770</v>
      </c>
      <c r="N478" s="9" t="s">
        <v>7769</v>
      </c>
      <c r="R478" s="260"/>
      <c r="S478" s="1012" t="s">
        <v>1176</v>
      </c>
      <c r="T478" s="1013" t="s">
        <v>1304</v>
      </c>
      <c r="U478" s="1013" t="s">
        <v>4223</v>
      </c>
      <c r="V478" s="1014" t="s">
        <v>1821</v>
      </c>
      <c r="W478" s="1018" t="s">
        <v>1176</v>
      </c>
      <c r="X478" s="1023" t="s">
        <v>4016</v>
      </c>
      <c r="Y478" s="1013" t="s">
        <v>1176</v>
      </c>
      <c r="Z478" s="1059" t="s">
        <v>2973</v>
      </c>
      <c r="AA478" s="1013" t="s">
        <v>796</v>
      </c>
      <c r="AB478" s="631" t="s">
        <v>6062</v>
      </c>
      <c r="AD478" s="596"/>
    </row>
    <row r="479" spans="2:30" outlineLevel="1">
      <c r="B479" s="9" t="s">
        <v>7092</v>
      </c>
      <c r="C479" s="9" t="s">
        <v>7768</v>
      </c>
      <c r="D479" s="9" t="s">
        <v>7770</v>
      </c>
      <c r="E479" s="9" t="s">
        <v>7769</v>
      </c>
      <c r="F479" s="9" t="s">
        <v>2696</v>
      </c>
      <c r="K479" s="9" t="s">
        <v>7093</v>
      </c>
      <c r="L479" s="9" t="s">
        <v>7768</v>
      </c>
      <c r="M479" s="9" t="s">
        <v>7770</v>
      </c>
      <c r="N479" s="9" t="s">
        <v>7769</v>
      </c>
      <c r="O479" s="9" t="s">
        <v>2696</v>
      </c>
      <c r="R479" s="260"/>
      <c r="S479" s="1012" t="s">
        <v>1176</v>
      </c>
      <c r="T479" s="1013" t="s">
        <v>1186</v>
      </c>
      <c r="U479" s="1013" t="s">
        <v>4194</v>
      </c>
      <c r="V479" s="1014" t="s">
        <v>788</v>
      </c>
      <c r="W479" s="1018" t="s">
        <v>1176</v>
      </c>
      <c r="X479" s="1023" t="s">
        <v>4194</v>
      </c>
      <c r="Y479" s="1013" t="s">
        <v>1176</v>
      </c>
      <c r="Z479" s="1057" t="s">
        <v>2848</v>
      </c>
      <c r="AA479" s="1013" t="s">
        <v>788</v>
      </c>
      <c r="AB479" s="1022"/>
      <c r="AD479" s="596"/>
    </row>
    <row r="480" spans="2:30" outlineLevel="1">
      <c r="B480" s="9" t="s">
        <v>7092</v>
      </c>
      <c r="C480" s="9" t="s">
        <v>7768</v>
      </c>
      <c r="D480" s="9" t="s">
        <v>7770</v>
      </c>
      <c r="E480" s="9" t="s">
        <v>7764</v>
      </c>
      <c r="K480" s="9" t="s">
        <v>7093</v>
      </c>
      <c r="L480" s="9" t="s">
        <v>7768</v>
      </c>
      <c r="M480" s="9" t="s">
        <v>7770</v>
      </c>
      <c r="N480" s="9" t="s">
        <v>7764</v>
      </c>
      <c r="R480" s="260"/>
      <c r="S480" s="1012" t="s">
        <v>1176</v>
      </c>
      <c r="T480" s="1013" t="s">
        <v>41</v>
      </c>
      <c r="U480" s="1013" t="s">
        <v>835</v>
      </c>
      <c r="V480" s="1014" t="s">
        <v>1382</v>
      </c>
      <c r="W480" s="1018" t="s">
        <v>1176</v>
      </c>
      <c r="X480" s="1023" t="s">
        <v>41</v>
      </c>
      <c r="Y480" s="1013" t="s">
        <v>1176</v>
      </c>
      <c r="Z480" s="1013" t="s">
        <v>41</v>
      </c>
      <c r="AA480" s="1013" t="s">
        <v>1382</v>
      </c>
      <c r="AB480" s="1022"/>
      <c r="AD480" s="596"/>
    </row>
    <row r="481" spans="2:30" ht="60" outlineLevel="1">
      <c r="B481" s="9" t="s">
        <v>7092</v>
      </c>
      <c r="C481" s="9" t="s">
        <v>7768</v>
      </c>
      <c r="D481" s="9" t="s">
        <v>7770</v>
      </c>
      <c r="E481" s="9" t="s">
        <v>7764</v>
      </c>
      <c r="F481" s="9" t="s">
        <v>6858</v>
      </c>
      <c r="K481" s="9" t="s">
        <v>7093</v>
      </c>
      <c r="L481" s="9" t="s">
        <v>7768</v>
      </c>
      <c r="M481" s="9" t="s">
        <v>7770</v>
      </c>
      <c r="N481" s="9" t="s">
        <v>7764</v>
      </c>
      <c r="O481" s="9" t="s">
        <v>6858</v>
      </c>
      <c r="R481" s="260"/>
      <c r="S481" s="1012" t="s">
        <v>1176</v>
      </c>
      <c r="T481" s="1013" t="s">
        <v>1306</v>
      </c>
      <c r="U481" s="1013" t="s">
        <v>4121</v>
      </c>
      <c r="V481" s="1014" t="s">
        <v>1284</v>
      </c>
      <c r="W481" s="1018" t="s">
        <v>1176</v>
      </c>
      <c r="X481" s="1023" t="s">
        <v>5376</v>
      </c>
      <c r="Y481" s="1013" t="s">
        <v>1176</v>
      </c>
      <c r="Z481" s="1059" t="s">
        <v>2972</v>
      </c>
      <c r="AA481" s="638" t="s">
        <v>5740</v>
      </c>
      <c r="AB481" s="1022"/>
      <c r="AD481" s="596"/>
    </row>
    <row r="482" spans="2:30" outlineLevel="1">
      <c r="B482" s="9" t="s">
        <v>7092</v>
      </c>
      <c r="C482" s="9" t="s">
        <v>7768</v>
      </c>
      <c r="D482" s="9" t="s">
        <v>7770</v>
      </c>
      <c r="E482" s="9" t="s">
        <v>7764</v>
      </c>
      <c r="F482" s="9" t="s">
        <v>7765</v>
      </c>
      <c r="K482" s="9" t="s">
        <v>7093</v>
      </c>
      <c r="L482" s="9" t="s">
        <v>7768</v>
      </c>
      <c r="M482" s="9" t="s">
        <v>7770</v>
      </c>
      <c r="N482" s="9" t="s">
        <v>7764</v>
      </c>
      <c r="O482" s="9" t="s">
        <v>7765</v>
      </c>
      <c r="R482" s="260"/>
      <c r="S482" s="1012" t="s">
        <v>1191</v>
      </c>
      <c r="T482" s="1013" t="s">
        <v>1307</v>
      </c>
      <c r="U482" s="1013" t="s">
        <v>4123</v>
      </c>
      <c r="V482" s="1014" t="s">
        <v>1821</v>
      </c>
      <c r="W482" s="1018" t="s">
        <v>1176</v>
      </c>
      <c r="X482" s="1023" t="s">
        <v>4018</v>
      </c>
      <c r="Y482" s="1013" t="s">
        <v>1176</v>
      </c>
      <c r="Z482" s="1059" t="s">
        <v>2971</v>
      </c>
      <c r="AA482" s="1013" t="s">
        <v>794</v>
      </c>
      <c r="AB482" s="631" t="s">
        <v>5566</v>
      </c>
      <c r="AD482" s="596"/>
    </row>
    <row r="483" spans="2:30" ht="48" outlineLevel="1">
      <c r="B483" s="9" t="s">
        <v>7092</v>
      </c>
      <c r="C483" s="9" t="s">
        <v>7768</v>
      </c>
      <c r="D483" s="9" t="s">
        <v>7770</v>
      </c>
      <c r="E483" s="9" t="s">
        <v>7764</v>
      </c>
      <c r="F483" s="9" t="s">
        <v>7766</v>
      </c>
      <c r="K483" s="9" t="s">
        <v>7093</v>
      </c>
      <c r="L483" s="9" t="s">
        <v>7768</v>
      </c>
      <c r="M483" s="9" t="s">
        <v>7770</v>
      </c>
      <c r="N483" s="9" t="s">
        <v>7764</v>
      </c>
      <c r="O483" s="9" t="s">
        <v>7766</v>
      </c>
      <c r="R483" s="260"/>
      <c r="S483" s="1012" t="s">
        <v>1191</v>
      </c>
      <c r="T483" s="1013" t="s">
        <v>1312</v>
      </c>
      <c r="U483" s="1013" t="s">
        <v>8028</v>
      </c>
      <c r="V483" s="1014" t="s">
        <v>7403</v>
      </c>
      <c r="W483" s="1018" t="s">
        <v>1191</v>
      </c>
      <c r="X483" s="1132" t="s">
        <v>5716</v>
      </c>
      <c r="Y483" s="1013" t="s">
        <v>1191</v>
      </c>
      <c r="Z483" s="1013" t="s">
        <v>41</v>
      </c>
      <c r="AA483" s="638" t="s">
        <v>7871</v>
      </c>
      <c r="AB483" s="641" t="s">
        <v>7995</v>
      </c>
      <c r="AD483" s="596"/>
    </row>
    <row r="484" spans="2:30" ht="48" outlineLevel="1">
      <c r="B484" s="9" t="s">
        <v>7092</v>
      </c>
      <c r="C484" s="9" t="s">
        <v>7768</v>
      </c>
      <c r="D484" s="9" t="s">
        <v>7770</v>
      </c>
      <c r="E484" s="9" t="s">
        <v>7764</v>
      </c>
      <c r="F484" s="9" t="s">
        <v>7767</v>
      </c>
      <c r="K484" s="9" t="s">
        <v>7093</v>
      </c>
      <c r="L484" s="9" t="s">
        <v>7768</v>
      </c>
      <c r="M484" s="9" t="s">
        <v>7770</v>
      </c>
      <c r="N484" s="9" t="s">
        <v>7764</v>
      </c>
      <c r="O484" s="9" t="s">
        <v>7767</v>
      </c>
      <c r="R484" s="260"/>
      <c r="S484" s="1012" t="s">
        <v>1191</v>
      </c>
      <c r="T484" s="1013" t="s">
        <v>1310</v>
      </c>
      <c r="U484" s="1013" t="s">
        <v>8027</v>
      </c>
      <c r="V484" s="1014" t="s">
        <v>1821</v>
      </c>
      <c r="W484" s="1018" t="s">
        <v>1191</v>
      </c>
      <c r="X484" s="1132" t="s">
        <v>5712</v>
      </c>
      <c r="Y484" s="1013" t="s">
        <v>1191</v>
      </c>
      <c r="Z484" s="1013" t="s">
        <v>41</v>
      </c>
      <c r="AA484" s="1024" t="s">
        <v>7875</v>
      </c>
      <c r="AB484" s="641" t="s">
        <v>7995</v>
      </c>
      <c r="AD484" s="596"/>
    </row>
    <row r="485" spans="2:30" outlineLevel="1">
      <c r="B485" s="9" t="s">
        <v>7092</v>
      </c>
      <c r="C485" s="9" t="s">
        <v>7768</v>
      </c>
      <c r="D485" s="9" t="s">
        <v>7770</v>
      </c>
      <c r="E485" s="9" t="s">
        <v>7764</v>
      </c>
      <c r="F485" s="9" t="s">
        <v>7721</v>
      </c>
      <c r="K485" s="9" t="s">
        <v>7093</v>
      </c>
      <c r="L485" s="9" t="s">
        <v>7768</v>
      </c>
      <c r="M485" s="9" t="s">
        <v>7770</v>
      </c>
      <c r="N485" s="9" t="s">
        <v>7764</v>
      </c>
      <c r="O485" s="9" t="s">
        <v>7721</v>
      </c>
      <c r="R485" s="260"/>
      <c r="S485" s="1012" t="s">
        <v>1176</v>
      </c>
      <c r="T485" s="1013" t="s">
        <v>41</v>
      </c>
      <c r="U485" s="1013" t="s">
        <v>835</v>
      </c>
      <c r="V485" s="1014" t="s">
        <v>1382</v>
      </c>
      <c r="W485" s="1018" t="s">
        <v>1176</v>
      </c>
      <c r="X485" s="1023" t="s">
        <v>41</v>
      </c>
      <c r="Y485" s="1013" t="s">
        <v>1176</v>
      </c>
      <c r="Z485" s="1013" t="s">
        <v>41</v>
      </c>
      <c r="AA485" s="1013" t="s">
        <v>1382</v>
      </c>
      <c r="AB485" s="1022"/>
      <c r="AD485" s="596"/>
    </row>
    <row r="486" spans="2:30" outlineLevel="1">
      <c r="B486" s="9" t="s">
        <v>7092</v>
      </c>
      <c r="C486" s="9" t="s">
        <v>7768</v>
      </c>
      <c r="D486" s="9" t="s">
        <v>7770</v>
      </c>
      <c r="E486" s="9" t="s">
        <v>7764</v>
      </c>
      <c r="F486" s="9" t="s">
        <v>7721</v>
      </c>
      <c r="G486" s="9" t="s">
        <v>6858</v>
      </c>
      <c r="K486" s="9" t="s">
        <v>7093</v>
      </c>
      <c r="L486" s="9" t="s">
        <v>7768</v>
      </c>
      <c r="M486" s="9" t="s">
        <v>7770</v>
      </c>
      <c r="N486" s="9" t="s">
        <v>7764</v>
      </c>
      <c r="O486" s="9" t="s">
        <v>7721</v>
      </c>
      <c r="P486" s="9" t="s">
        <v>6858</v>
      </c>
      <c r="R486" s="260"/>
      <c r="S486" s="1012" t="s">
        <v>1176</v>
      </c>
      <c r="T486" s="1013" t="s">
        <v>2561</v>
      </c>
      <c r="U486" s="1013" t="s">
        <v>7499</v>
      </c>
      <c r="V486" s="1020" t="s">
        <v>6506</v>
      </c>
      <c r="W486" s="1018" t="s">
        <v>1176</v>
      </c>
      <c r="X486" s="1023" t="s">
        <v>7923</v>
      </c>
      <c r="Y486" s="1013" t="s">
        <v>1176</v>
      </c>
      <c r="Z486" s="1013" t="s">
        <v>41</v>
      </c>
      <c r="AA486" s="1013" t="s">
        <v>7772</v>
      </c>
      <c r="AB486" s="1022"/>
      <c r="AD486" s="596"/>
    </row>
    <row r="487" spans="2:30" outlineLevel="1">
      <c r="B487" s="9" t="s">
        <v>7092</v>
      </c>
      <c r="C487" s="9" t="s">
        <v>7768</v>
      </c>
      <c r="D487" s="9" t="s">
        <v>7770</v>
      </c>
      <c r="K487" s="9" t="s">
        <v>7093</v>
      </c>
      <c r="L487" s="9" t="s">
        <v>7768</v>
      </c>
      <c r="M487" s="9" t="s">
        <v>7770</v>
      </c>
      <c r="R487" s="260"/>
      <c r="S487" s="1012" t="s">
        <v>1195</v>
      </c>
      <c r="T487" s="1013" t="s">
        <v>1299</v>
      </c>
      <c r="U487" s="1013" t="s">
        <v>4222</v>
      </c>
      <c r="V487" s="1014" t="s">
        <v>1382</v>
      </c>
      <c r="W487" s="1018" t="s">
        <v>1300</v>
      </c>
      <c r="X487" s="1130" t="s">
        <v>7920</v>
      </c>
      <c r="Y487" s="1013" t="s">
        <v>1300</v>
      </c>
      <c r="Z487" s="1013" t="s">
        <v>41</v>
      </c>
      <c r="AA487" s="1013" t="s">
        <v>1382</v>
      </c>
      <c r="AB487" s="782" t="s">
        <v>8564</v>
      </c>
      <c r="AD487" s="596"/>
    </row>
    <row r="488" spans="2:30" ht="48" outlineLevel="1">
      <c r="B488" s="9" t="s">
        <v>7092</v>
      </c>
      <c r="C488" s="9" t="s">
        <v>7768</v>
      </c>
      <c r="D488" s="9" t="s">
        <v>7770</v>
      </c>
      <c r="E488" s="9" t="s">
        <v>7771</v>
      </c>
      <c r="K488" s="9" t="s">
        <v>7093</v>
      </c>
      <c r="L488" s="9" t="s">
        <v>7768</v>
      </c>
      <c r="M488" s="9" t="s">
        <v>7770</v>
      </c>
      <c r="N488" s="9" t="s">
        <v>7771</v>
      </c>
      <c r="R488" s="260"/>
      <c r="S488" s="1012" t="s">
        <v>1176</v>
      </c>
      <c r="T488" s="1013" t="s">
        <v>1302</v>
      </c>
      <c r="U488" s="1013" t="s">
        <v>4224</v>
      </c>
      <c r="V488" s="1014" t="s">
        <v>1821</v>
      </c>
      <c r="W488" s="1018" t="s">
        <v>1176</v>
      </c>
      <c r="X488" s="1023" t="s">
        <v>4021</v>
      </c>
      <c r="Y488" s="1013" t="s">
        <v>1176</v>
      </c>
      <c r="Z488" s="1059" t="s">
        <v>2974</v>
      </c>
      <c r="AA488" s="1013" t="s">
        <v>796</v>
      </c>
      <c r="AB488" s="631" t="s">
        <v>6065</v>
      </c>
      <c r="AD488" s="596"/>
    </row>
    <row r="489" spans="2:30" outlineLevel="1">
      <c r="B489" s="9" t="s">
        <v>7092</v>
      </c>
      <c r="C489" s="9" t="s">
        <v>7768</v>
      </c>
      <c r="D489" s="9" t="s">
        <v>7770</v>
      </c>
      <c r="E489" s="9" t="s">
        <v>7771</v>
      </c>
      <c r="F489" s="9" t="s">
        <v>2696</v>
      </c>
      <c r="K489" s="9" t="s">
        <v>7093</v>
      </c>
      <c r="L489" s="9" t="s">
        <v>7768</v>
      </c>
      <c r="M489" s="9" t="s">
        <v>7770</v>
      </c>
      <c r="N489" s="9" t="s">
        <v>7771</v>
      </c>
      <c r="O489" s="9" t="s">
        <v>2696</v>
      </c>
      <c r="R489" s="260"/>
      <c r="S489" s="1012" t="s">
        <v>1176</v>
      </c>
      <c r="T489" s="1013" t="s">
        <v>1186</v>
      </c>
      <c r="U489" s="1013" t="s">
        <v>4194</v>
      </c>
      <c r="V489" s="1014" t="s">
        <v>788</v>
      </c>
      <c r="W489" s="1018" t="s">
        <v>1176</v>
      </c>
      <c r="X489" s="1023" t="s">
        <v>4194</v>
      </c>
      <c r="Y489" s="1013" t="s">
        <v>1176</v>
      </c>
      <c r="Z489" s="1057" t="s">
        <v>2848</v>
      </c>
      <c r="AA489" s="1013" t="s">
        <v>788</v>
      </c>
      <c r="AB489" s="1022"/>
      <c r="AD489" s="596"/>
    </row>
    <row r="490" spans="2:30" ht="36" outlineLevel="1">
      <c r="B490" s="9" t="s">
        <v>7092</v>
      </c>
      <c r="C490" s="9" t="s">
        <v>7768</v>
      </c>
      <c r="D490" s="9" t="s">
        <v>7770</v>
      </c>
      <c r="E490" s="9" t="s">
        <v>7769</v>
      </c>
      <c r="K490" s="9" t="s">
        <v>7093</v>
      </c>
      <c r="L490" s="9" t="s">
        <v>7768</v>
      </c>
      <c r="M490" s="9" t="s">
        <v>7770</v>
      </c>
      <c r="N490" s="9" t="s">
        <v>7769</v>
      </c>
      <c r="R490" s="260"/>
      <c r="S490" s="1012" t="s">
        <v>1176</v>
      </c>
      <c r="T490" s="1013" t="s">
        <v>1304</v>
      </c>
      <c r="U490" s="1013" t="s">
        <v>4223</v>
      </c>
      <c r="V490" s="1014" t="s">
        <v>1821</v>
      </c>
      <c r="W490" s="1018" t="s">
        <v>1176</v>
      </c>
      <c r="X490" s="1023" t="s">
        <v>4024</v>
      </c>
      <c r="Y490" s="1013" t="s">
        <v>1176</v>
      </c>
      <c r="Z490" s="1059" t="s">
        <v>2977</v>
      </c>
      <c r="AA490" s="1013" t="s">
        <v>796</v>
      </c>
      <c r="AB490" s="631" t="s">
        <v>6064</v>
      </c>
      <c r="AD490" s="596"/>
    </row>
    <row r="491" spans="2:30" outlineLevel="1">
      <c r="B491" s="9" t="s">
        <v>7092</v>
      </c>
      <c r="C491" s="9" t="s">
        <v>7768</v>
      </c>
      <c r="D491" s="9" t="s">
        <v>7770</v>
      </c>
      <c r="E491" s="9" t="s">
        <v>7769</v>
      </c>
      <c r="F491" s="9" t="s">
        <v>2696</v>
      </c>
      <c r="K491" s="9" t="s">
        <v>7093</v>
      </c>
      <c r="L491" s="9" t="s">
        <v>7768</v>
      </c>
      <c r="M491" s="9" t="s">
        <v>7770</v>
      </c>
      <c r="N491" s="9" t="s">
        <v>7769</v>
      </c>
      <c r="O491" s="9" t="s">
        <v>2696</v>
      </c>
      <c r="R491" s="260"/>
      <c r="S491" s="1012" t="s">
        <v>1176</v>
      </c>
      <c r="T491" s="1013" t="s">
        <v>1186</v>
      </c>
      <c r="U491" s="1013" t="s">
        <v>4194</v>
      </c>
      <c r="V491" s="1014" t="s">
        <v>788</v>
      </c>
      <c r="W491" s="1018" t="s">
        <v>1176</v>
      </c>
      <c r="X491" s="1023" t="s">
        <v>4194</v>
      </c>
      <c r="Y491" s="1013" t="s">
        <v>1176</v>
      </c>
      <c r="Z491" s="1057" t="s">
        <v>2848</v>
      </c>
      <c r="AA491" s="1013" t="s">
        <v>788</v>
      </c>
      <c r="AB491" s="1022"/>
      <c r="AD491" s="596"/>
    </row>
    <row r="492" spans="2:30" outlineLevel="1">
      <c r="B492" s="9" t="s">
        <v>7092</v>
      </c>
      <c r="C492" s="9" t="s">
        <v>7768</v>
      </c>
      <c r="D492" s="9" t="s">
        <v>7770</v>
      </c>
      <c r="E492" s="9" t="s">
        <v>7764</v>
      </c>
      <c r="K492" s="9" t="s">
        <v>7093</v>
      </c>
      <c r="L492" s="9" t="s">
        <v>7768</v>
      </c>
      <c r="M492" s="9" t="s">
        <v>7770</v>
      </c>
      <c r="N492" s="9" t="s">
        <v>7764</v>
      </c>
      <c r="R492" s="260"/>
      <c r="S492" s="1012" t="s">
        <v>1176</v>
      </c>
      <c r="T492" s="1013" t="s">
        <v>41</v>
      </c>
      <c r="U492" s="1013" t="s">
        <v>835</v>
      </c>
      <c r="V492" s="1014" t="s">
        <v>1382</v>
      </c>
      <c r="W492" s="1018" t="s">
        <v>1176</v>
      </c>
      <c r="X492" s="1023" t="s">
        <v>41</v>
      </c>
      <c r="Y492" s="1013" t="s">
        <v>1176</v>
      </c>
      <c r="Z492" s="1013" t="s">
        <v>41</v>
      </c>
      <c r="AA492" s="1013" t="s">
        <v>1382</v>
      </c>
      <c r="AB492" s="1022"/>
      <c r="AD492" s="596"/>
    </row>
    <row r="493" spans="2:30" ht="60" outlineLevel="1">
      <c r="B493" s="9" t="s">
        <v>7092</v>
      </c>
      <c r="C493" s="9" t="s">
        <v>7768</v>
      </c>
      <c r="D493" s="9" t="s">
        <v>7770</v>
      </c>
      <c r="E493" s="9" t="s">
        <v>7764</v>
      </c>
      <c r="F493" s="9" t="s">
        <v>6858</v>
      </c>
      <c r="K493" s="9" t="s">
        <v>7093</v>
      </c>
      <c r="L493" s="9" t="s">
        <v>7768</v>
      </c>
      <c r="M493" s="9" t="s">
        <v>7770</v>
      </c>
      <c r="N493" s="9" t="s">
        <v>7764</v>
      </c>
      <c r="O493" s="9" t="s">
        <v>6858</v>
      </c>
      <c r="R493" s="260"/>
      <c r="S493" s="1012" t="s">
        <v>1176</v>
      </c>
      <c r="T493" s="1013" t="s">
        <v>1306</v>
      </c>
      <c r="U493" s="1013" t="s">
        <v>4121</v>
      </c>
      <c r="V493" s="1014" t="s">
        <v>1284</v>
      </c>
      <c r="W493" s="1018" t="s">
        <v>1176</v>
      </c>
      <c r="X493" s="1023" t="s">
        <v>5377</v>
      </c>
      <c r="Y493" s="1013" t="s">
        <v>1176</v>
      </c>
      <c r="Z493" s="1059" t="s">
        <v>2976</v>
      </c>
      <c r="AA493" s="638" t="s">
        <v>5740</v>
      </c>
      <c r="AB493" s="1022"/>
      <c r="AD493" s="596"/>
    </row>
    <row r="494" spans="2:30" outlineLevel="1">
      <c r="B494" s="9" t="s">
        <v>7092</v>
      </c>
      <c r="C494" s="9" t="s">
        <v>7768</v>
      </c>
      <c r="D494" s="9" t="s">
        <v>7770</v>
      </c>
      <c r="E494" s="9" t="s">
        <v>7764</v>
      </c>
      <c r="F494" s="9" t="s">
        <v>7765</v>
      </c>
      <c r="K494" s="9" t="s">
        <v>7093</v>
      </c>
      <c r="L494" s="9" t="s">
        <v>7768</v>
      </c>
      <c r="M494" s="9" t="s">
        <v>7770</v>
      </c>
      <c r="N494" s="9" t="s">
        <v>7764</v>
      </c>
      <c r="O494" s="9" t="s">
        <v>7765</v>
      </c>
      <c r="R494" s="260"/>
      <c r="S494" s="1012" t="s">
        <v>1191</v>
      </c>
      <c r="T494" s="1013" t="s">
        <v>1307</v>
      </c>
      <c r="U494" s="1013" t="s">
        <v>4123</v>
      </c>
      <c r="V494" s="1014" t="s">
        <v>1821</v>
      </c>
      <c r="W494" s="1018" t="s">
        <v>1176</v>
      </c>
      <c r="X494" s="1023" t="s">
        <v>4022</v>
      </c>
      <c r="Y494" s="1013" t="s">
        <v>1176</v>
      </c>
      <c r="Z494" s="1059" t="s">
        <v>2975</v>
      </c>
      <c r="AA494" s="1013" t="s">
        <v>794</v>
      </c>
      <c r="AB494" s="631" t="s">
        <v>5566</v>
      </c>
      <c r="AD494" s="596"/>
    </row>
    <row r="495" spans="2:30" ht="48" outlineLevel="1">
      <c r="B495" s="9" t="s">
        <v>7092</v>
      </c>
      <c r="C495" s="9" t="s">
        <v>7768</v>
      </c>
      <c r="D495" s="9" t="s">
        <v>7770</v>
      </c>
      <c r="E495" s="9" t="s">
        <v>7764</v>
      </c>
      <c r="F495" s="9" t="s">
        <v>7766</v>
      </c>
      <c r="K495" s="9" t="s">
        <v>7093</v>
      </c>
      <c r="L495" s="9" t="s">
        <v>7768</v>
      </c>
      <c r="M495" s="9" t="s">
        <v>7770</v>
      </c>
      <c r="N495" s="9" t="s">
        <v>7764</v>
      </c>
      <c r="O495" s="9" t="s">
        <v>7766</v>
      </c>
      <c r="R495" s="260"/>
      <c r="S495" s="1012" t="s">
        <v>1191</v>
      </c>
      <c r="T495" s="1013" t="s">
        <v>1312</v>
      </c>
      <c r="U495" s="1013" t="s">
        <v>8028</v>
      </c>
      <c r="V495" s="1014" t="s">
        <v>7403</v>
      </c>
      <c r="W495" s="1018" t="s">
        <v>1191</v>
      </c>
      <c r="X495" s="1132" t="s">
        <v>5717</v>
      </c>
      <c r="Y495" s="1013" t="s">
        <v>1191</v>
      </c>
      <c r="Z495" s="1013" t="s">
        <v>41</v>
      </c>
      <c r="AA495" s="638" t="s">
        <v>7872</v>
      </c>
      <c r="AB495" s="641" t="s">
        <v>7995</v>
      </c>
      <c r="AD495" s="596"/>
    </row>
    <row r="496" spans="2:30" ht="48" outlineLevel="1">
      <c r="B496" s="9" t="s">
        <v>7092</v>
      </c>
      <c r="C496" s="9" t="s">
        <v>7768</v>
      </c>
      <c r="D496" s="9" t="s">
        <v>7770</v>
      </c>
      <c r="E496" s="9" t="s">
        <v>7764</v>
      </c>
      <c r="F496" s="9" t="s">
        <v>7767</v>
      </c>
      <c r="K496" s="9" t="s">
        <v>7093</v>
      </c>
      <c r="L496" s="9" t="s">
        <v>7768</v>
      </c>
      <c r="M496" s="9" t="s">
        <v>7770</v>
      </c>
      <c r="N496" s="9" t="s">
        <v>7764</v>
      </c>
      <c r="O496" s="9" t="s">
        <v>7767</v>
      </c>
      <c r="R496" s="260"/>
      <c r="S496" s="1012" t="s">
        <v>1191</v>
      </c>
      <c r="T496" s="1013" t="s">
        <v>1310</v>
      </c>
      <c r="U496" s="1013" t="s">
        <v>8027</v>
      </c>
      <c r="V496" s="1014" t="s">
        <v>1821</v>
      </c>
      <c r="W496" s="1018" t="s">
        <v>1191</v>
      </c>
      <c r="X496" s="1132" t="s">
        <v>5713</v>
      </c>
      <c r="Y496" s="1013" t="s">
        <v>1191</v>
      </c>
      <c r="Z496" s="1013" t="s">
        <v>41</v>
      </c>
      <c r="AA496" s="1024" t="s">
        <v>7876</v>
      </c>
      <c r="AB496" s="641" t="s">
        <v>7995</v>
      </c>
      <c r="AD496" s="596"/>
    </row>
    <row r="497" spans="2:30" outlineLevel="1">
      <c r="B497" s="9" t="s">
        <v>7092</v>
      </c>
      <c r="C497" s="9" t="s">
        <v>7768</v>
      </c>
      <c r="D497" s="9" t="s">
        <v>7770</v>
      </c>
      <c r="E497" s="9" t="s">
        <v>7764</v>
      </c>
      <c r="F497" s="9" t="s">
        <v>7721</v>
      </c>
      <c r="K497" s="9" t="s">
        <v>7093</v>
      </c>
      <c r="L497" s="9" t="s">
        <v>7768</v>
      </c>
      <c r="M497" s="9" t="s">
        <v>7770</v>
      </c>
      <c r="N497" s="9" t="s">
        <v>7764</v>
      </c>
      <c r="O497" s="9" t="s">
        <v>7721</v>
      </c>
      <c r="R497" s="260"/>
      <c r="S497" s="1012" t="s">
        <v>1176</v>
      </c>
      <c r="T497" s="1013" t="s">
        <v>41</v>
      </c>
      <c r="U497" s="1013" t="s">
        <v>835</v>
      </c>
      <c r="V497" s="1014" t="s">
        <v>1382</v>
      </c>
      <c r="W497" s="1018" t="s">
        <v>1176</v>
      </c>
      <c r="X497" s="1023" t="s">
        <v>41</v>
      </c>
      <c r="Y497" s="1013" t="s">
        <v>1176</v>
      </c>
      <c r="Z497" s="1013" t="s">
        <v>41</v>
      </c>
      <c r="AA497" s="1013" t="s">
        <v>1382</v>
      </c>
      <c r="AB497" s="1022"/>
      <c r="AD497" s="596"/>
    </row>
    <row r="498" spans="2:30" outlineLevel="1">
      <c r="B498" s="9" t="s">
        <v>7092</v>
      </c>
      <c r="C498" s="9" t="s">
        <v>7768</v>
      </c>
      <c r="D498" s="9" t="s">
        <v>7770</v>
      </c>
      <c r="E498" s="9" t="s">
        <v>7764</v>
      </c>
      <c r="F498" s="9" t="s">
        <v>7721</v>
      </c>
      <c r="G498" s="9" t="s">
        <v>6858</v>
      </c>
      <c r="K498" s="9" t="s">
        <v>7093</v>
      </c>
      <c r="L498" s="9" t="s">
        <v>7768</v>
      </c>
      <c r="M498" s="9" t="s">
        <v>7770</v>
      </c>
      <c r="N498" s="9" t="s">
        <v>7764</v>
      </c>
      <c r="O498" s="9" t="s">
        <v>7721</v>
      </c>
      <c r="P498" s="9" t="s">
        <v>6858</v>
      </c>
      <c r="R498" s="260"/>
      <c r="S498" s="1012" t="s">
        <v>1176</v>
      </c>
      <c r="T498" s="1013" t="s">
        <v>2561</v>
      </c>
      <c r="U498" s="1013" t="s">
        <v>7499</v>
      </c>
      <c r="V498" s="1020" t="s">
        <v>6506</v>
      </c>
      <c r="W498" s="1018" t="s">
        <v>1176</v>
      </c>
      <c r="X498" s="1023" t="s">
        <v>7924</v>
      </c>
      <c r="Y498" s="1013" t="s">
        <v>1176</v>
      </c>
      <c r="Z498" s="1013" t="s">
        <v>41</v>
      </c>
      <c r="AA498" s="1013" t="s">
        <v>7772</v>
      </c>
      <c r="AB498" s="1022"/>
      <c r="AD498" s="596"/>
    </row>
    <row r="499" spans="2:30" outlineLevel="1">
      <c r="B499" s="9" t="s">
        <v>7092</v>
      </c>
      <c r="C499" s="9" t="s">
        <v>7768</v>
      </c>
      <c r="D499" s="9" t="s">
        <v>7770</v>
      </c>
      <c r="K499" s="9" t="s">
        <v>7093</v>
      </c>
      <c r="L499" s="9" t="s">
        <v>7768</v>
      </c>
      <c r="M499" s="9" t="s">
        <v>7770</v>
      </c>
      <c r="R499" s="260"/>
      <c r="S499" s="1012" t="s">
        <v>1195</v>
      </c>
      <c r="T499" s="1013" t="s">
        <v>1299</v>
      </c>
      <c r="U499" s="1013" t="s">
        <v>4222</v>
      </c>
      <c r="V499" s="1014" t="s">
        <v>1382</v>
      </c>
      <c r="W499" s="1018" t="s">
        <v>1300</v>
      </c>
      <c r="X499" s="1130" t="s">
        <v>7921</v>
      </c>
      <c r="Y499" s="1013" t="s">
        <v>1300</v>
      </c>
      <c r="Z499" s="1013" t="s">
        <v>41</v>
      </c>
      <c r="AA499" s="1013" t="s">
        <v>1382</v>
      </c>
      <c r="AB499" s="782" t="s">
        <v>8565</v>
      </c>
      <c r="AD499" s="596"/>
    </row>
    <row r="500" spans="2:30" ht="48" outlineLevel="1">
      <c r="B500" s="9" t="s">
        <v>7092</v>
      </c>
      <c r="C500" s="9" t="s">
        <v>7768</v>
      </c>
      <c r="D500" s="9" t="s">
        <v>7770</v>
      </c>
      <c r="E500" s="9" t="s">
        <v>7771</v>
      </c>
      <c r="K500" s="9" t="s">
        <v>7093</v>
      </c>
      <c r="L500" s="9" t="s">
        <v>7768</v>
      </c>
      <c r="M500" s="9" t="s">
        <v>7770</v>
      </c>
      <c r="N500" s="9" t="s">
        <v>7771</v>
      </c>
      <c r="R500" s="260"/>
      <c r="S500" s="1012" t="s">
        <v>1176</v>
      </c>
      <c r="T500" s="1013" t="s">
        <v>1302</v>
      </c>
      <c r="U500" s="1013" t="s">
        <v>4224</v>
      </c>
      <c r="V500" s="1014" t="s">
        <v>1821</v>
      </c>
      <c r="W500" s="1018" t="s">
        <v>1176</v>
      </c>
      <c r="X500" s="1023" t="s">
        <v>4026</v>
      </c>
      <c r="Y500" s="1013" t="s">
        <v>1176</v>
      </c>
      <c r="Z500" s="1059" t="s">
        <v>2978</v>
      </c>
      <c r="AA500" s="1013" t="s">
        <v>796</v>
      </c>
      <c r="AB500" s="631" t="s">
        <v>6067</v>
      </c>
      <c r="AD500" s="596"/>
    </row>
    <row r="501" spans="2:30" outlineLevel="1">
      <c r="B501" s="9" t="s">
        <v>7092</v>
      </c>
      <c r="C501" s="9" t="s">
        <v>7768</v>
      </c>
      <c r="D501" s="9" t="s">
        <v>7770</v>
      </c>
      <c r="E501" s="9" t="s">
        <v>7771</v>
      </c>
      <c r="F501" s="9" t="s">
        <v>2696</v>
      </c>
      <c r="K501" s="9" t="s">
        <v>7093</v>
      </c>
      <c r="L501" s="9" t="s">
        <v>7768</v>
      </c>
      <c r="M501" s="9" t="s">
        <v>7770</v>
      </c>
      <c r="N501" s="9" t="s">
        <v>7771</v>
      </c>
      <c r="O501" s="9" t="s">
        <v>2696</v>
      </c>
      <c r="R501" s="260"/>
      <c r="S501" s="1012" t="s">
        <v>1176</v>
      </c>
      <c r="T501" s="1013" t="s">
        <v>1186</v>
      </c>
      <c r="U501" s="1013" t="s">
        <v>4194</v>
      </c>
      <c r="V501" s="1014" t="s">
        <v>788</v>
      </c>
      <c r="W501" s="1018" t="s">
        <v>1176</v>
      </c>
      <c r="X501" s="1023" t="s">
        <v>4194</v>
      </c>
      <c r="Y501" s="1013" t="s">
        <v>1176</v>
      </c>
      <c r="Z501" s="1057" t="s">
        <v>2848</v>
      </c>
      <c r="AA501" s="1013" t="s">
        <v>788</v>
      </c>
      <c r="AB501" s="1022"/>
      <c r="AD501" s="596"/>
    </row>
    <row r="502" spans="2:30" ht="36" outlineLevel="1">
      <c r="B502" s="9" t="s">
        <v>7092</v>
      </c>
      <c r="C502" s="9" t="s">
        <v>7768</v>
      </c>
      <c r="D502" s="9" t="s">
        <v>7770</v>
      </c>
      <c r="E502" s="9" t="s">
        <v>7769</v>
      </c>
      <c r="K502" s="9" t="s">
        <v>7093</v>
      </c>
      <c r="L502" s="9" t="s">
        <v>7768</v>
      </c>
      <c r="M502" s="9" t="s">
        <v>7770</v>
      </c>
      <c r="N502" s="9" t="s">
        <v>7769</v>
      </c>
      <c r="R502" s="260"/>
      <c r="S502" s="1012" t="s">
        <v>1176</v>
      </c>
      <c r="T502" s="1013" t="s">
        <v>1304</v>
      </c>
      <c r="U502" s="1013" t="s">
        <v>4223</v>
      </c>
      <c r="V502" s="1014" t="s">
        <v>1821</v>
      </c>
      <c r="W502" s="1018" t="s">
        <v>1176</v>
      </c>
      <c r="X502" s="1023" t="s">
        <v>4029</v>
      </c>
      <c r="Y502" s="1013" t="s">
        <v>1176</v>
      </c>
      <c r="Z502" s="1059" t="s">
        <v>2981</v>
      </c>
      <c r="AA502" s="1013" t="s">
        <v>796</v>
      </c>
      <c r="AB502" s="631" t="s">
        <v>6066</v>
      </c>
      <c r="AD502" s="596"/>
    </row>
    <row r="503" spans="2:30" outlineLevel="1">
      <c r="B503" s="9" t="s">
        <v>7092</v>
      </c>
      <c r="C503" s="9" t="s">
        <v>7768</v>
      </c>
      <c r="D503" s="9" t="s">
        <v>7770</v>
      </c>
      <c r="E503" s="9" t="s">
        <v>7769</v>
      </c>
      <c r="F503" s="9" t="s">
        <v>2696</v>
      </c>
      <c r="K503" s="9" t="s">
        <v>7093</v>
      </c>
      <c r="L503" s="9" t="s">
        <v>7768</v>
      </c>
      <c r="M503" s="9" t="s">
        <v>7770</v>
      </c>
      <c r="N503" s="9" t="s">
        <v>7769</v>
      </c>
      <c r="O503" s="9" t="s">
        <v>2696</v>
      </c>
      <c r="R503" s="260"/>
      <c r="S503" s="1012" t="s">
        <v>1176</v>
      </c>
      <c r="T503" s="1013" t="s">
        <v>1186</v>
      </c>
      <c r="U503" s="1013" t="s">
        <v>4194</v>
      </c>
      <c r="V503" s="1014" t="s">
        <v>788</v>
      </c>
      <c r="W503" s="1018" t="s">
        <v>1176</v>
      </c>
      <c r="X503" s="1023" t="s">
        <v>4194</v>
      </c>
      <c r="Y503" s="1013" t="s">
        <v>1176</v>
      </c>
      <c r="Z503" s="1057" t="s">
        <v>2848</v>
      </c>
      <c r="AA503" s="1013" t="s">
        <v>788</v>
      </c>
      <c r="AB503" s="1022"/>
      <c r="AD503" s="596"/>
    </row>
    <row r="504" spans="2:30" outlineLevel="1">
      <c r="B504" s="9" t="s">
        <v>7092</v>
      </c>
      <c r="C504" s="9" t="s">
        <v>7768</v>
      </c>
      <c r="D504" s="9" t="s">
        <v>7770</v>
      </c>
      <c r="E504" s="9" t="s">
        <v>7764</v>
      </c>
      <c r="K504" s="9" t="s">
        <v>7093</v>
      </c>
      <c r="L504" s="9" t="s">
        <v>7768</v>
      </c>
      <c r="M504" s="9" t="s">
        <v>7770</v>
      </c>
      <c r="N504" s="9" t="s">
        <v>7764</v>
      </c>
      <c r="R504" s="260"/>
      <c r="S504" s="1012" t="s">
        <v>1176</v>
      </c>
      <c r="T504" s="1013" t="s">
        <v>41</v>
      </c>
      <c r="U504" s="1013" t="s">
        <v>835</v>
      </c>
      <c r="V504" s="1014" t="s">
        <v>1382</v>
      </c>
      <c r="W504" s="1018" t="s">
        <v>1176</v>
      </c>
      <c r="X504" s="1023" t="s">
        <v>41</v>
      </c>
      <c r="Y504" s="1013" t="s">
        <v>1176</v>
      </c>
      <c r="Z504" s="1013" t="s">
        <v>41</v>
      </c>
      <c r="AA504" s="1013" t="s">
        <v>1382</v>
      </c>
      <c r="AB504" s="1022"/>
      <c r="AD504" s="596"/>
    </row>
    <row r="505" spans="2:30" ht="60" outlineLevel="1">
      <c r="B505" s="9" t="s">
        <v>7092</v>
      </c>
      <c r="C505" s="9" t="s">
        <v>7768</v>
      </c>
      <c r="D505" s="9" t="s">
        <v>7770</v>
      </c>
      <c r="E505" s="9" t="s">
        <v>7764</v>
      </c>
      <c r="F505" s="9" t="s">
        <v>6858</v>
      </c>
      <c r="K505" s="9" t="s">
        <v>7093</v>
      </c>
      <c r="L505" s="9" t="s">
        <v>7768</v>
      </c>
      <c r="M505" s="9" t="s">
        <v>7770</v>
      </c>
      <c r="N505" s="9" t="s">
        <v>7764</v>
      </c>
      <c r="O505" s="9" t="s">
        <v>6858</v>
      </c>
      <c r="R505" s="260"/>
      <c r="S505" s="1012" t="s">
        <v>1176</v>
      </c>
      <c r="T505" s="1013" t="s">
        <v>1306</v>
      </c>
      <c r="U505" s="1013" t="s">
        <v>4121</v>
      </c>
      <c r="V505" s="1014" t="s">
        <v>1284</v>
      </c>
      <c r="W505" s="1018" t="s">
        <v>1176</v>
      </c>
      <c r="X505" s="1023" t="s">
        <v>5378</v>
      </c>
      <c r="Y505" s="1013" t="s">
        <v>1176</v>
      </c>
      <c r="Z505" s="1059" t="s">
        <v>2980</v>
      </c>
      <c r="AA505" s="638" t="s">
        <v>5740</v>
      </c>
      <c r="AB505" s="1022"/>
      <c r="AD505" s="596"/>
    </row>
    <row r="506" spans="2:30" outlineLevel="1">
      <c r="B506" s="9" t="s">
        <v>7092</v>
      </c>
      <c r="C506" s="9" t="s">
        <v>7768</v>
      </c>
      <c r="D506" s="9" t="s">
        <v>7770</v>
      </c>
      <c r="E506" s="9" t="s">
        <v>7764</v>
      </c>
      <c r="F506" s="9" t="s">
        <v>7765</v>
      </c>
      <c r="K506" s="9" t="s">
        <v>7093</v>
      </c>
      <c r="L506" s="9" t="s">
        <v>7768</v>
      </c>
      <c r="M506" s="9" t="s">
        <v>7770</v>
      </c>
      <c r="N506" s="9" t="s">
        <v>7764</v>
      </c>
      <c r="O506" s="9" t="s">
        <v>7765</v>
      </c>
      <c r="R506" s="260"/>
      <c r="S506" s="1012" t="s">
        <v>1191</v>
      </c>
      <c r="T506" s="1013" t="s">
        <v>1307</v>
      </c>
      <c r="U506" s="1013" t="s">
        <v>4123</v>
      </c>
      <c r="V506" s="1014" t="s">
        <v>1821</v>
      </c>
      <c r="W506" s="1018" t="s">
        <v>1176</v>
      </c>
      <c r="X506" s="1023" t="s">
        <v>4027</v>
      </c>
      <c r="Y506" s="1013" t="s">
        <v>1176</v>
      </c>
      <c r="Z506" s="1059" t="s">
        <v>2979</v>
      </c>
      <c r="AA506" s="1013" t="s">
        <v>794</v>
      </c>
      <c r="AB506" s="631" t="s">
        <v>5566</v>
      </c>
      <c r="AD506" s="596"/>
    </row>
    <row r="507" spans="2:30" ht="48" outlineLevel="1">
      <c r="B507" s="9" t="s">
        <v>7092</v>
      </c>
      <c r="C507" s="9" t="s">
        <v>7768</v>
      </c>
      <c r="D507" s="9" t="s">
        <v>7770</v>
      </c>
      <c r="E507" s="9" t="s">
        <v>7764</v>
      </c>
      <c r="F507" s="9" t="s">
        <v>7766</v>
      </c>
      <c r="K507" s="9" t="s">
        <v>7093</v>
      </c>
      <c r="L507" s="9" t="s">
        <v>7768</v>
      </c>
      <c r="M507" s="9" t="s">
        <v>7770</v>
      </c>
      <c r="N507" s="9" t="s">
        <v>7764</v>
      </c>
      <c r="O507" s="9" t="s">
        <v>7766</v>
      </c>
      <c r="R507" s="260"/>
      <c r="S507" s="1012" t="s">
        <v>1191</v>
      </c>
      <c r="T507" s="1013" t="s">
        <v>1312</v>
      </c>
      <c r="U507" s="1013" t="s">
        <v>8028</v>
      </c>
      <c r="V507" s="1014" t="s">
        <v>7403</v>
      </c>
      <c r="W507" s="1018" t="s">
        <v>1191</v>
      </c>
      <c r="X507" s="1132" t="s">
        <v>5718</v>
      </c>
      <c r="Y507" s="1013" t="s">
        <v>1191</v>
      </c>
      <c r="Z507" s="1013" t="s">
        <v>41</v>
      </c>
      <c r="AA507" s="638" t="s">
        <v>7873</v>
      </c>
      <c r="AB507" s="641" t="s">
        <v>7995</v>
      </c>
      <c r="AD507" s="596"/>
    </row>
    <row r="508" spans="2:30" ht="48" outlineLevel="1">
      <c r="B508" s="9" t="s">
        <v>7092</v>
      </c>
      <c r="C508" s="9" t="s">
        <v>7768</v>
      </c>
      <c r="D508" s="9" t="s">
        <v>7770</v>
      </c>
      <c r="E508" s="9" t="s">
        <v>7764</v>
      </c>
      <c r="F508" s="9" t="s">
        <v>7767</v>
      </c>
      <c r="K508" s="9" t="s">
        <v>7093</v>
      </c>
      <c r="L508" s="9" t="s">
        <v>7768</v>
      </c>
      <c r="M508" s="9" t="s">
        <v>7770</v>
      </c>
      <c r="N508" s="9" t="s">
        <v>7764</v>
      </c>
      <c r="O508" s="9" t="s">
        <v>7767</v>
      </c>
      <c r="R508" s="260"/>
      <c r="S508" s="1012" t="s">
        <v>1191</v>
      </c>
      <c r="T508" s="1013" t="s">
        <v>1310</v>
      </c>
      <c r="U508" s="1013" t="s">
        <v>8027</v>
      </c>
      <c r="V508" s="1014" t="s">
        <v>1821</v>
      </c>
      <c r="W508" s="1018" t="s">
        <v>1191</v>
      </c>
      <c r="X508" s="1132" t="s">
        <v>5714</v>
      </c>
      <c r="Y508" s="1013" t="s">
        <v>1191</v>
      </c>
      <c r="Z508" s="1013" t="s">
        <v>41</v>
      </c>
      <c r="AA508" s="1024" t="s">
        <v>7877</v>
      </c>
      <c r="AB508" s="641" t="s">
        <v>7995</v>
      </c>
      <c r="AD508" s="596"/>
    </row>
    <row r="509" spans="2:30" outlineLevel="1">
      <c r="B509" s="9" t="s">
        <v>7092</v>
      </c>
      <c r="C509" s="9" t="s">
        <v>7768</v>
      </c>
      <c r="D509" s="9" t="s">
        <v>7770</v>
      </c>
      <c r="E509" s="9" t="s">
        <v>7764</v>
      </c>
      <c r="F509" s="9" t="s">
        <v>7721</v>
      </c>
      <c r="K509" s="9" t="s">
        <v>7093</v>
      </c>
      <c r="L509" s="9" t="s">
        <v>7768</v>
      </c>
      <c r="M509" s="9" t="s">
        <v>7770</v>
      </c>
      <c r="N509" s="9" t="s">
        <v>7764</v>
      </c>
      <c r="O509" s="9" t="s">
        <v>7721</v>
      </c>
      <c r="R509" s="260"/>
      <c r="S509" s="1012" t="s">
        <v>1176</v>
      </c>
      <c r="T509" s="1013" t="s">
        <v>41</v>
      </c>
      <c r="U509" s="1013" t="s">
        <v>835</v>
      </c>
      <c r="V509" s="1014" t="s">
        <v>1382</v>
      </c>
      <c r="W509" s="1018" t="s">
        <v>1176</v>
      </c>
      <c r="X509" s="1023" t="s">
        <v>41</v>
      </c>
      <c r="Y509" s="1013" t="s">
        <v>1176</v>
      </c>
      <c r="Z509" s="1013" t="s">
        <v>41</v>
      </c>
      <c r="AA509" s="1013" t="s">
        <v>1382</v>
      </c>
      <c r="AB509" s="1022"/>
      <c r="AD509" s="596"/>
    </row>
    <row r="510" spans="2:30" outlineLevel="1">
      <c r="B510" s="9" t="s">
        <v>7092</v>
      </c>
      <c r="C510" s="9" t="s">
        <v>7768</v>
      </c>
      <c r="D510" s="9" t="s">
        <v>7770</v>
      </c>
      <c r="E510" s="9" t="s">
        <v>7764</v>
      </c>
      <c r="F510" s="9" t="s">
        <v>7721</v>
      </c>
      <c r="G510" s="9" t="s">
        <v>6858</v>
      </c>
      <c r="K510" s="9" t="s">
        <v>7093</v>
      </c>
      <c r="L510" s="9" t="s">
        <v>7768</v>
      </c>
      <c r="M510" s="9" t="s">
        <v>7770</v>
      </c>
      <c r="N510" s="9" t="s">
        <v>7764</v>
      </c>
      <c r="O510" s="9" t="s">
        <v>7721</v>
      </c>
      <c r="P510" s="9" t="s">
        <v>6858</v>
      </c>
      <c r="R510" s="260"/>
      <c r="S510" s="1012" t="s">
        <v>1176</v>
      </c>
      <c r="T510" s="1013" t="s">
        <v>2561</v>
      </c>
      <c r="U510" s="1013" t="s">
        <v>7499</v>
      </c>
      <c r="V510" s="1020" t="s">
        <v>6506</v>
      </c>
      <c r="W510" s="1018" t="s">
        <v>1176</v>
      </c>
      <c r="X510" s="1023" t="s">
        <v>7925</v>
      </c>
      <c r="Y510" s="1013" t="s">
        <v>1176</v>
      </c>
      <c r="Z510" s="1013" t="s">
        <v>41</v>
      </c>
      <c r="AA510" s="1013" t="s">
        <v>7772</v>
      </c>
      <c r="AB510" s="1022"/>
      <c r="AD510" s="596"/>
    </row>
    <row r="511" spans="2:30" outlineLevel="1">
      <c r="B511" s="9" t="s">
        <v>7092</v>
      </c>
      <c r="C511" s="9" t="s">
        <v>7768</v>
      </c>
      <c r="K511" s="9" t="s">
        <v>7093</v>
      </c>
      <c r="L511" s="9" t="s">
        <v>7768</v>
      </c>
      <c r="R511" s="260"/>
      <c r="S511" s="1012" t="s">
        <v>1875</v>
      </c>
      <c r="T511" s="1013" t="s">
        <v>41</v>
      </c>
      <c r="U511" s="1013" t="s">
        <v>835</v>
      </c>
      <c r="V511" s="1014" t="s">
        <v>1382</v>
      </c>
      <c r="W511" s="1018" t="s">
        <v>1191</v>
      </c>
      <c r="X511" s="1023"/>
      <c r="Y511" s="1013"/>
      <c r="Z511" s="1013"/>
      <c r="AA511" s="1013"/>
      <c r="AB511" s="1022"/>
      <c r="AD511" s="596"/>
    </row>
    <row r="512" spans="2:30" outlineLevel="1">
      <c r="B512" s="9" t="s">
        <v>7092</v>
      </c>
      <c r="C512" s="9" t="s">
        <v>7768</v>
      </c>
      <c r="D512" s="9" t="s">
        <v>7769</v>
      </c>
      <c r="K512" s="9" t="s">
        <v>7093</v>
      </c>
      <c r="L512" s="9" t="s">
        <v>7768</v>
      </c>
      <c r="M512" s="9" t="s">
        <v>7769</v>
      </c>
      <c r="R512" s="260"/>
      <c r="S512" s="1012" t="s">
        <v>1176</v>
      </c>
      <c r="T512" s="1013" t="s">
        <v>1295</v>
      </c>
      <c r="U512" s="1013" t="s">
        <v>4263</v>
      </c>
      <c r="V512" s="1014" t="s">
        <v>1821</v>
      </c>
      <c r="W512" s="1018" t="s">
        <v>1176</v>
      </c>
      <c r="X512" s="1023"/>
      <c r="Y512" s="1013"/>
      <c r="Z512" s="1013"/>
      <c r="AA512" s="1013"/>
      <c r="AB512" s="1022"/>
      <c r="AD512" s="596"/>
    </row>
    <row r="513" spans="2:30" outlineLevel="1">
      <c r="B513" s="9" t="s">
        <v>7092</v>
      </c>
      <c r="C513" s="9" t="s">
        <v>7768</v>
      </c>
      <c r="D513" s="9" t="s">
        <v>7769</v>
      </c>
      <c r="E513" s="9" t="s">
        <v>2696</v>
      </c>
      <c r="K513" s="9" t="s">
        <v>7093</v>
      </c>
      <c r="L513" s="9" t="s">
        <v>7768</v>
      </c>
      <c r="M513" s="9" t="s">
        <v>7769</v>
      </c>
      <c r="N513" s="9" t="s">
        <v>2696</v>
      </c>
      <c r="R513" s="260"/>
      <c r="S513" s="1012" t="s">
        <v>1176</v>
      </c>
      <c r="T513" s="1013" t="s">
        <v>1297</v>
      </c>
      <c r="U513" s="1013" t="s">
        <v>7502</v>
      </c>
      <c r="V513" s="1020" t="s">
        <v>7773</v>
      </c>
      <c r="W513" s="1018" t="s">
        <v>1176</v>
      </c>
      <c r="X513" s="1023"/>
      <c r="Y513" s="1013"/>
      <c r="Z513" s="1013"/>
      <c r="AA513" s="1013"/>
      <c r="AB513" s="1022"/>
      <c r="AD513" s="596"/>
    </row>
    <row r="514" spans="2:30">
      <c r="B514" s="9" t="s">
        <v>7092</v>
      </c>
      <c r="C514" s="9" t="s">
        <v>7142</v>
      </c>
      <c r="K514" s="9" t="s">
        <v>7093</v>
      </c>
      <c r="L514" s="9" t="s">
        <v>7142</v>
      </c>
      <c r="R514" s="260"/>
      <c r="S514" s="1012" t="s">
        <v>1176</v>
      </c>
      <c r="T514" s="1013" t="s">
        <v>1287</v>
      </c>
      <c r="U514" s="1013" t="s">
        <v>4257</v>
      </c>
      <c r="V514" s="1014" t="s">
        <v>1382</v>
      </c>
      <c r="W514" s="1018" t="s">
        <v>1176</v>
      </c>
      <c r="X514" s="1130" t="s">
        <v>4257</v>
      </c>
      <c r="Y514" s="1013" t="s">
        <v>1176</v>
      </c>
      <c r="Z514" s="1013" t="s">
        <v>41</v>
      </c>
      <c r="AA514" s="1013" t="s">
        <v>1382</v>
      </c>
      <c r="AB514" s="1022"/>
      <c r="AD514" s="596"/>
    </row>
    <row r="515" spans="2:30" ht="48" outlineLevel="1">
      <c r="B515" s="9" t="s">
        <v>7092</v>
      </c>
      <c r="C515" s="9" t="s">
        <v>7142</v>
      </c>
      <c r="D515" s="9" t="s">
        <v>7774</v>
      </c>
      <c r="K515" s="9" t="s">
        <v>7093</v>
      </c>
      <c r="L515" s="9" t="s">
        <v>7142</v>
      </c>
      <c r="M515" s="9" t="s">
        <v>7774</v>
      </c>
      <c r="R515" s="260"/>
      <c r="S515" s="1012" t="s">
        <v>1176</v>
      </c>
      <c r="T515" s="1013" t="s">
        <v>2692</v>
      </c>
      <c r="U515" s="1013" t="s">
        <v>4258</v>
      </c>
      <c r="V515" s="1014" t="s">
        <v>1821</v>
      </c>
      <c r="W515" s="1018"/>
      <c r="X515" s="1023" t="s">
        <v>5422</v>
      </c>
      <c r="Y515" s="1013" t="s">
        <v>1176</v>
      </c>
      <c r="Z515" s="1057" t="s">
        <v>2959</v>
      </c>
      <c r="AA515" s="1013" t="s">
        <v>796</v>
      </c>
      <c r="AB515" s="775" t="s">
        <v>6069</v>
      </c>
      <c r="AD515" s="596"/>
    </row>
    <row r="516" spans="2:30" outlineLevel="1">
      <c r="B516" s="9" t="s">
        <v>7092</v>
      </c>
      <c r="C516" s="9" t="s">
        <v>7142</v>
      </c>
      <c r="D516" s="9" t="s">
        <v>7774</v>
      </c>
      <c r="E516" s="9" t="s">
        <v>2696</v>
      </c>
      <c r="K516" s="9" t="s">
        <v>7093</v>
      </c>
      <c r="L516" s="9" t="s">
        <v>7142</v>
      </c>
      <c r="M516" s="9" t="s">
        <v>7774</v>
      </c>
      <c r="N516" s="9" t="s">
        <v>2696</v>
      </c>
      <c r="R516" s="260"/>
      <c r="S516" s="1012" t="s">
        <v>1176</v>
      </c>
      <c r="T516" s="1013" t="s">
        <v>1186</v>
      </c>
      <c r="U516" s="1013" t="s">
        <v>4194</v>
      </c>
      <c r="V516" s="1014" t="s">
        <v>788</v>
      </c>
      <c r="W516" s="1018"/>
      <c r="X516" s="1023" t="s">
        <v>4194</v>
      </c>
      <c r="Y516" s="1013" t="s">
        <v>1176</v>
      </c>
      <c r="Z516" s="1057" t="s">
        <v>2848</v>
      </c>
      <c r="AA516" s="1013" t="s">
        <v>788</v>
      </c>
      <c r="AB516" s="1022"/>
      <c r="AD516" s="596"/>
    </row>
    <row r="517" spans="2:30" ht="48" outlineLevel="1">
      <c r="B517" s="9" t="s">
        <v>7092</v>
      </c>
      <c r="C517" s="9" t="s">
        <v>7142</v>
      </c>
      <c r="D517" s="9" t="s">
        <v>7775</v>
      </c>
      <c r="K517" s="9" t="s">
        <v>7093</v>
      </c>
      <c r="L517" s="9" t="s">
        <v>7142</v>
      </c>
      <c r="M517" s="9" t="s">
        <v>7775</v>
      </c>
      <c r="R517" s="260"/>
      <c r="S517" s="1012" t="s">
        <v>1176</v>
      </c>
      <c r="T517" s="1013" t="s">
        <v>1289</v>
      </c>
      <c r="U517" s="1013" t="s">
        <v>4261</v>
      </c>
      <c r="V517" s="1014" t="s">
        <v>1821</v>
      </c>
      <c r="W517" s="1018" t="s">
        <v>1176</v>
      </c>
      <c r="X517" s="1023" t="s">
        <v>5422</v>
      </c>
      <c r="Y517" s="1013" t="s">
        <v>1176</v>
      </c>
      <c r="Z517" s="1057" t="s">
        <v>2959</v>
      </c>
      <c r="AA517" s="1013" t="s">
        <v>796</v>
      </c>
      <c r="AB517" s="775" t="s">
        <v>6069</v>
      </c>
      <c r="AD517" s="596"/>
    </row>
    <row r="518" spans="2:30" outlineLevel="1">
      <c r="B518" s="9" t="s">
        <v>7092</v>
      </c>
      <c r="C518" s="9" t="s">
        <v>7142</v>
      </c>
      <c r="D518" s="9" t="s">
        <v>7775</v>
      </c>
      <c r="E518" s="9" t="s">
        <v>2696</v>
      </c>
      <c r="K518" s="9" t="s">
        <v>7093</v>
      </c>
      <c r="L518" s="9" t="s">
        <v>7142</v>
      </c>
      <c r="M518" s="9" t="s">
        <v>7775</v>
      </c>
      <c r="N518" s="9" t="s">
        <v>2696</v>
      </c>
      <c r="R518" s="260"/>
      <c r="S518" s="1012" t="s">
        <v>1176</v>
      </c>
      <c r="T518" s="1013" t="s">
        <v>1186</v>
      </c>
      <c r="U518" s="1013" t="s">
        <v>4194</v>
      </c>
      <c r="V518" s="1014" t="s">
        <v>788</v>
      </c>
      <c r="W518" s="1018" t="s">
        <v>1176</v>
      </c>
      <c r="X518" s="1023" t="s">
        <v>4194</v>
      </c>
      <c r="Y518" s="1013" t="s">
        <v>1176</v>
      </c>
      <c r="Z518" s="1057" t="s">
        <v>2848</v>
      </c>
      <c r="AA518" s="1013" t="s">
        <v>788</v>
      </c>
      <c r="AB518" s="1022"/>
      <c r="AD518" s="596"/>
    </row>
    <row r="519" spans="2:30" ht="36" outlineLevel="1">
      <c r="B519" s="9" t="s">
        <v>7092</v>
      </c>
      <c r="C519" s="9" t="s">
        <v>7142</v>
      </c>
      <c r="D519" s="9" t="s">
        <v>7776</v>
      </c>
      <c r="K519" s="9" t="s">
        <v>7093</v>
      </c>
      <c r="L519" s="9" t="s">
        <v>7142</v>
      </c>
      <c r="M519" s="9" t="s">
        <v>7776</v>
      </c>
      <c r="R519" s="260"/>
      <c r="S519" s="1012" t="s">
        <v>1176</v>
      </c>
      <c r="T519" s="1013" t="s">
        <v>2701</v>
      </c>
      <c r="U519" s="1013" t="s">
        <v>4265</v>
      </c>
      <c r="V519" s="1014" t="s">
        <v>1821</v>
      </c>
      <c r="W519" s="1018"/>
      <c r="X519" s="1023" t="s">
        <v>3999</v>
      </c>
      <c r="Y519" s="1013" t="s">
        <v>1176</v>
      </c>
      <c r="Z519" s="1057" t="s">
        <v>2960</v>
      </c>
      <c r="AA519" s="1013" t="s">
        <v>796</v>
      </c>
      <c r="AB519" s="631" t="s">
        <v>6072</v>
      </c>
      <c r="AD519" s="596"/>
    </row>
    <row r="520" spans="2:30" outlineLevel="1">
      <c r="B520" s="9" t="s">
        <v>7092</v>
      </c>
      <c r="C520" s="9" t="s">
        <v>7142</v>
      </c>
      <c r="D520" s="9" t="s">
        <v>7776</v>
      </c>
      <c r="E520" s="9" t="s">
        <v>2696</v>
      </c>
      <c r="K520" s="9" t="s">
        <v>7093</v>
      </c>
      <c r="L520" s="9" t="s">
        <v>7142</v>
      </c>
      <c r="M520" s="9" t="s">
        <v>7776</v>
      </c>
      <c r="N520" s="9" t="s">
        <v>2696</v>
      </c>
      <c r="R520" s="260"/>
      <c r="S520" s="1012" t="s">
        <v>1176</v>
      </c>
      <c r="T520" s="1013" t="s">
        <v>1186</v>
      </c>
      <c r="U520" s="1013" t="s">
        <v>4194</v>
      </c>
      <c r="V520" s="1014" t="s">
        <v>788</v>
      </c>
      <c r="W520" s="1018"/>
      <c r="X520" s="1023" t="s">
        <v>4194</v>
      </c>
      <c r="Y520" s="1013" t="s">
        <v>1176</v>
      </c>
      <c r="Z520" s="1057" t="s">
        <v>2848</v>
      </c>
      <c r="AA520" s="1013" t="s">
        <v>788</v>
      </c>
      <c r="AB520" s="1022"/>
      <c r="AD520" s="596"/>
    </row>
    <row r="521" spans="2:30" outlineLevel="1">
      <c r="B521" s="9" t="s">
        <v>7092</v>
      </c>
      <c r="C521" s="9" t="s">
        <v>7142</v>
      </c>
      <c r="D521" s="9" t="s">
        <v>7777</v>
      </c>
      <c r="K521" s="9" t="s">
        <v>7093</v>
      </c>
      <c r="L521" s="9" t="s">
        <v>7142</v>
      </c>
      <c r="M521" s="9" t="s">
        <v>7777</v>
      </c>
      <c r="R521" s="260"/>
      <c r="S521" s="1012" t="s">
        <v>1191</v>
      </c>
      <c r="T521" s="1013" t="s">
        <v>2694</v>
      </c>
      <c r="U521" s="1013" t="s">
        <v>4260</v>
      </c>
      <c r="V521" s="1014" t="s">
        <v>1821</v>
      </c>
      <c r="W521" s="1018"/>
      <c r="X521" s="1023"/>
      <c r="Y521" s="1013"/>
      <c r="Z521" s="1013"/>
      <c r="AA521" s="1013"/>
      <c r="AB521" s="1022"/>
      <c r="AD521" s="596"/>
    </row>
    <row r="522" spans="2:30" outlineLevel="1">
      <c r="B522" s="9" t="s">
        <v>7092</v>
      </c>
      <c r="C522" s="9" t="s">
        <v>7142</v>
      </c>
      <c r="D522" s="9" t="s">
        <v>7777</v>
      </c>
      <c r="E522" s="9" t="s">
        <v>2696</v>
      </c>
      <c r="K522" s="9" t="s">
        <v>7093</v>
      </c>
      <c r="L522" s="9" t="s">
        <v>7142</v>
      </c>
      <c r="M522" s="9" t="s">
        <v>7777</v>
      </c>
      <c r="N522" s="9" t="s">
        <v>2696</v>
      </c>
      <c r="R522" s="260"/>
      <c r="S522" s="1012" t="s">
        <v>1176</v>
      </c>
      <c r="T522" s="1013" t="s">
        <v>1186</v>
      </c>
      <c r="U522" s="1013" t="s">
        <v>4194</v>
      </c>
      <c r="V522" s="1014" t="s">
        <v>788</v>
      </c>
      <c r="W522" s="1018"/>
      <c r="X522" s="1023"/>
      <c r="Y522" s="1013"/>
      <c r="Z522" s="1013"/>
      <c r="AA522" s="1013"/>
      <c r="AB522" s="1022"/>
      <c r="AD522" s="596"/>
    </row>
    <row r="523" spans="2:30" outlineLevel="1">
      <c r="B523" s="9" t="s">
        <v>7092</v>
      </c>
      <c r="C523" s="9" t="s">
        <v>7142</v>
      </c>
      <c r="D523" s="9" t="s">
        <v>7778</v>
      </c>
      <c r="K523" s="9" t="s">
        <v>7093</v>
      </c>
      <c r="L523" s="9" t="s">
        <v>7142</v>
      </c>
      <c r="M523" s="9" t="s">
        <v>7778</v>
      </c>
      <c r="R523" s="260"/>
      <c r="S523" s="1012" t="s">
        <v>1191</v>
      </c>
      <c r="T523" s="1013" t="s">
        <v>2693</v>
      </c>
      <c r="U523" s="1013" t="s">
        <v>4259</v>
      </c>
      <c r="V523" s="1014" t="s">
        <v>1821</v>
      </c>
      <c r="W523" s="1018"/>
      <c r="X523" s="1023"/>
      <c r="Y523" s="1013"/>
      <c r="Z523" s="1013"/>
      <c r="AA523" s="1013"/>
      <c r="AB523" s="1022"/>
      <c r="AD523" s="596"/>
    </row>
    <row r="524" spans="2:30" outlineLevel="1">
      <c r="B524" s="9" t="s">
        <v>7092</v>
      </c>
      <c r="C524" s="9" t="s">
        <v>7142</v>
      </c>
      <c r="D524" s="9" t="s">
        <v>7778</v>
      </c>
      <c r="E524" s="9" t="s">
        <v>2696</v>
      </c>
      <c r="K524" s="9" t="s">
        <v>7093</v>
      </c>
      <c r="L524" s="9" t="s">
        <v>7142</v>
      </c>
      <c r="M524" s="9" t="s">
        <v>7778</v>
      </c>
      <c r="N524" s="9" t="s">
        <v>2696</v>
      </c>
      <c r="R524" s="260"/>
      <c r="S524" s="1012" t="s">
        <v>1176</v>
      </c>
      <c r="T524" s="1013" t="s">
        <v>1186</v>
      </c>
      <c r="U524" s="1013" t="s">
        <v>4194</v>
      </c>
      <c r="V524" s="1014" t="s">
        <v>788</v>
      </c>
      <c r="W524" s="1018"/>
      <c r="X524" s="1023"/>
      <c r="Y524" s="1013"/>
      <c r="Z524" s="1013"/>
      <c r="AA524" s="1013"/>
      <c r="AB524" s="1022"/>
      <c r="AD524" s="596"/>
    </row>
    <row r="525" spans="2:30" ht="24" outlineLevel="1">
      <c r="B525" s="9" t="s">
        <v>7092</v>
      </c>
      <c r="C525" s="9" t="s">
        <v>7142</v>
      </c>
      <c r="D525" s="9" t="s">
        <v>7779</v>
      </c>
      <c r="K525" s="9" t="s">
        <v>7093</v>
      </c>
      <c r="L525" s="9" t="s">
        <v>7142</v>
      </c>
      <c r="M525" s="9" t="s">
        <v>7779</v>
      </c>
      <c r="R525" s="260"/>
      <c r="S525" s="1012" t="s">
        <v>1191</v>
      </c>
      <c r="T525" s="1013" t="s">
        <v>2703</v>
      </c>
      <c r="U525" s="1013" t="s">
        <v>4266</v>
      </c>
      <c r="V525" s="1014" t="s">
        <v>1821</v>
      </c>
      <c r="W525" s="1018"/>
      <c r="X525" s="1023" t="s">
        <v>4007</v>
      </c>
      <c r="Y525" s="1013" t="s">
        <v>1191</v>
      </c>
      <c r="Z525" s="1059" t="s">
        <v>2961</v>
      </c>
      <c r="AA525" s="1013" t="s">
        <v>796</v>
      </c>
      <c r="AB525" s="641" t="s">
        <v>6073</v>
      </c>
      <c r="AD525" s="596"/>
    </row>
    <row r="526" spans="2:30" outlineLevel="1">
      <c r="B526" s="9" t="s">
        <v>7092</v>
      </c>
      <c r="C526" s="9" t="s">
        <v>7142</v>
      </c>
      <c r="D526" s="9" t="s">
        <v>7779</v>
      </c>
      <c r="E526" s="9" t="s">
        <v>2696</v>
      </c>
      <c r="K526" s="9" t="s">
        <v>7093</v>
      </c>
      <c r="L526" s="9" t="s">
        <v>7142</v>
      </c>
      <c r="M526" s="9" t="s">
        <v>7779</v>
      </c>
      <c r="N526" s="9" t="s">
        <v>2696</v>
      </c>
      <c r="R526" s="260"/>
      <c r="S526" s="1012" t="s">
        <v>1176</v>
      </c>
      <c r="T526" s="1013" t="s">
        <v>1186</v>
      </c>
      <c r="U526" s="1013" t="s">
        <v>4194</v>
      </c>
      <c r="V526" s="1014" t="s">
        <v>788</v>
      </c>
      <c r="W526" s="1018"/>
      <c r="X526" s="1023" t="s">
        <v>4194</v>
      </c>
      <c r="Y526" s="1013" t="s">
        <v>1176</v>
      </c>
      <c r="Z526" s="1057" t="s">
        <v>2848</v>
      </c>
      <c r="AA526" s="1013" t="s">
        <v>788</v>
      </c>
      <c r="AB526" s="1022"/>
      <c r="AD526" s="596"/>
    </row>
    <row r="527" spans="2:30" ht="108" outlineLevel="1">
      <c r="B527" s="9" t="s">
        <v>7092</v>
      </c>
      <c r="C527" s="9" t="s">
        <v>7142</v>
      </c>
      <c r="D527" s="9" t="s">
        <v>7780</v>
      </c>
      <c r="K527" s="9" t="s">
        <v>7093</v>
      </c>
      <c r="L527" s="9" t="s">
        <v>7142</v>
      </c>
      <c r="M527" s="9" t="s">
        <v>7780</v>
      </c>
      <c r="R527" s="260"/>
      <c r="S527" s="1012" t="s">
        <v>1191</v>
      </c>
      <c r="T527" s="1013" t="s">
        <v>2700</v>
      </c>
      <c r="U527" s="1013" t="s">
        <v>4264</v>
      </c>
      <c r="V527" s="1014" t="s">
        <v>1821</v>
      </c>
      <c r="W527" s="1018"/>
      <c r="X527" s="1023" t="s">
        <v>6361</v>
      </c>
      <c r="Y527" s="1013" t="s">
        <v>1191</v>
      </c>
      <c r="Z527" s="1059" t="s">
        <v>6362</v>
      </c>
      <c r="AA527" s="1013" t="s">
        <v>834</v>
      </c>
      <c r="AB527" s="631" t="s">
        <v>6371</v>
      </c>
      <c r="AD527" s="596"/>
    </row>
    <row r="528" spans="2:30" outlineLevel="1">
      <c r="B528" s="9" t="s">
        <v>7092</v>
      </c>
      <c r="C528" s="9" t="s">
        <v>7142</v>
      </c>
      <c r="D528" s="9" t="s">
        <v>7780</v>
      </c>
      <c r="E528" s="9" t="s">
        <v>2696</v>
      </c>
      <c r="K528" s="9" t="s">
        <v>7093</v>
      </c>
      <c r="L528" s="9" t="s">
        <v>7142</v>
      </c>
      <c r="M528" s="9" t="s">
        <v>7780</v>
      </c>
      <c r="N528" s="9" t="s">
        <v>2696</v>
      </c>
      <c r="R528" s="260"/>
      <c r="S528" s="1012" t="s">
        <v>1176</v>
      </c>
      <c r="T528" s="1013" t="s">
        <v>1186</v>
      </c>
      <c r="U528" s="1013" t="s">
        <v>4194</v>
      </c>
      <c r="V528" s="1014" t="s">
        <v>788</v>
      </c>
      <c r="W528" s="1018"/>
      <c r="X528" s="1023" t="s">
        <v>4194</v>
      </c>
      <c r="Y528" s="1013" t="s">
        <v>1176</v>
      </c>
      <c r="Z528" s="1057" t="s">
        <v>2848</v>
      </c>
      <c r="AA528" s="1013" t="s">
        <v>788</v>
      </c>
      <c r="AB528" s="1022"/>
      <c r="AD528" s="596"/>
    </row>
    <row r="529" spans="2:30" ht="24" outlineLevel="1">
      <c r="B529" s="9" t="s">
        <v>7092</v>
      </c>
      <c r="C529" s="9" t="s">
        <v>7142</v>
      </c>
      <c r="D529" s="9" t="s">
        <v>7781</v>
      </c>
      <c r="K529" s="9" t="s">
        <v>7093</v>
      </c>
      <c r="L529" s="9" t="s">
        <v>7142</v>
      </c>
      <c r="M529" s="9" t="s">
        <v>7781</v>
      </c>
      <c r="R529" s="260"/>
      <c r="S529" s="1012" t="s">
        <v>1176</v>
      </c>
      <c r="T529" s="1013" t="s">
        <v>2705</v>
      </c>
      <c r="U529" s="1013" t="s">
        <v>4267</v>
      </c>
      <c r="V529" s="1014" t="s">
        <v>1821</v>
      </c>
      <c r="W529" s="1018"/>
      <c r="X529" s="1023" t="s">
        <v>4005</v>
      </c>
      <c r="Y529" s="1013" t="s">
        <v>1176</v>
      </c>
      <c r="Z529" s="1057" t="s">
        <v>2964</v>
      </c>
      <c r="AA529" s="1013" t="s">
        <v>796</v>
      </c>
      <c r="AB529" s="631" t="s">
        <v>6074</v>
      </c>
      <c r="AD529" s="596"/>
    </row>
    <row r="530" spans="2:30" ht="12.5" outlineLevel="1" thickBot="1">
      <c r="B530" s="9" t="s">
        <v>7092</v>
      </c>
      <c r="C530" s="9" t="s">
        <v>7142</v>
      </c>
      <c r="D530" s="9" t="s">
        <v>7781</v>
      </c>
      <c r="E530" s="9" t="s">
        <v>2696</v>
      </c>
      <c r="K530" s="9" t="s">
        <v>7093</v>
      </c>
      <c r="L530" s="9" t="s">
        <v>7142</v>
      </c>
      <c r="M530" s="9" t="s">
        <v>7781</v>
      </c>
      <c r="N530" s="9" t="s">
        <v>2696</v>
      </c>
      <c r="R530" s="260"/>
      <c r="S530" s="1034" t="s">
        <v>1176</v>
      </c>
      <c r="T530" s="1035" t="s">
        <v>1186</v>
      </c>
      <c r="U530" s="1035" t="s">
        <v>4194</v>
      </c>
      <c r="V530" s="1036" t="s">
        <v>788</v>
      </c>
      <c r="W530" s="1037"/>
      <c r="X530" s="1133" t="s">
        <v>4194</v>
      </c>
      <c r="Y530" s="1035" t="s">
        <v>1176</v>
      </c>
      <c r="Z530" s="1066" t="s">
        <v>2848</v>
      </c>
      <c r="AA530" s="1035" t="s">
        <v>788</v>
      </c>
      <c r="AB530" s="1038"/>
      <c r="AD530" s="596"/>
    </row>
    <row r="531" spans="2:30" ht="24.5" thickTop="1">
      <c r="B531" s="9" t="s">
        <v>7092</v>
      </c>
      <c r="C531" s="9" t="s">
        <v>7154</v>
      </c>
      <c r="K531" s="9" t="s">
        <v>7093</v>
      </c>
      <c r="L531" s="9" t="s">
        <v>7155</v>
      </c>
      <c r="R531" s="260"/>
      <c r="S531" s="1039" t="s">
        <v>1300</v>
      </c>
      <c r="T531" s="1040" t="s">
        <v>1315</v>
      </c>
      <c r="U531" s="1040" t="s">
        <v>4078</v>
      </c>
      <c r="V531" s="1041" t="s">
        <v>1382</v>
      </c>
      <c r="W531" s="1042" t="s">
        <v>1300</v>
      </c>
      <c r="X531" s="1134" t="s">
        <v>7926</v>
      </c>
      <c r="Y531" s="1040" t="s">
        <v>1195</v>
      </c>
      <c r="Z531" s="1040" t="s">
        <v>41</v>
      </c>
      <c r="AA531" s="1040" t="s">
        <v>1382</v>
      </c>
      <c r="AB531" s="1043" t="s">
        <v>5917</v>
      </c>
      <c r="AD531" s="596"/>
    </row>
    <row r="532" spans="2:30" ht="24" outlineLevel="1">
      <c r="B532" s="9" t="s">
        <v>7092</v>
      </c>
      <c r="C532" s="9" t="s">
        <v>7154</v>
      </c>
      <c r="D532" s="9" t="s">
        <v>6858</v>
      </c>
      <c r="K532" s="9" t="s">
        <v>7093</v>
      </c>
      <c r="L532" s="9" t="s">
        <v>7155</v>
      </c>
      <c r="M532" s="9" t="s">
        <v>6858</v>
      </c>
      <c r="R532" s="260"/>
      <c r="S532" s="1012" t="s">
        <v>1176</v>
      </c>
      <c r="T532" s="1013" t="s">
        <v>1435</v>
      </c>
      <c r="U532" s="1013" t="s">
        <v>4079</v>
      </c>
      <c r="V532" s="1014" t="s">
        <v>1821</v>
      </c>
      <c r="W532" s="1018"/>
      <c r="X532" s="1023" t="s">
        <v>3366</v>
      </c>
      <c r="Y532" s="1013" t="s">
        <v>1176</v>
      </c>
      <c r="Z532" s="1057" t="s">
        <v>2855</v>
      </c>
      <c r="AA532" s="1013" t="s">
        <v>186</v>
      </c>
      <c r="AB532" s="631" t="s">
        <v>5918</v>
      </c>
      <c r="AD532" s="596"/>
    </row>
    <row r="533" spans="2:30" ht="36" outlineLevel="1">
      <c r="B533" s="9" t="s">
        <v>7092</v>
      </c>
      <c r="C533" s="9" t="s">
        <v>7154</v>
      </c>
      <c r="D533" s="9" t="s">
        <v>7098</v>
      </c>
      <c r="K533" s="9" t="s">
        <v>7093</v>
      </c>
      <c r="L533" s="9" t="s">
        <v>7155</v>
      </c>
      <c r="M533" s="9" t="s">
        <v>7098</v>
      </c>
      <c r="R533" s="260"/>
      <c r="S533" s="1023" t="s">
        <v>7675</v>
      </c>
      <c r="T533" s="1024" t="s">
        <v>8118</v>
      </c>
      <c r="U533" s="1024" t="s">
        <v>7831</v>
      </c>
      <c r="V533" s="1025" t="s">
        <v>7676</v>
      </c>
      <c r="W533" s="1026" t="s">
        <v>1195</v>
      </c>
      <c r="X533" s="1023" t="s">
        <v>5589</v>
      </c>
      <c r="Y533" s="1013" t="s">
        <v>1176</v>
      </c>
      <c r="Z533" s="1057" t="s">
        <v>2854</v>
      </c>
      <c r="AA533" s="1024" t="s">
        <v>7782</v>
      </c>
      <c r="AB533" s="1022"/>
      <c r="AD533" s="596"/>
    </row>
    <row r="534" spans="2:30" ht="36" outlineLevel="1">
      <c r="B534" s="9" t="s">
        <v>7092</v>
      </c>
      <c r="C534" s="9" t="s">
        <v>7154</v>
      </c>
      <c r="D534" s="9" t="s">
        <v>7098</v>
      </c>
      <c r="K534" s="9" t="s">
        <v>7093</v>
      </c>
      <c r="L534" s="9" t="s">
        <v>7155</v>
      </c>
      <c r="M534" s="9" t="s">
        <v>7098</v>
      </c>
      <c r="R534" s="260"/>
      <c r="S534" s="1023" t="s">
        <v>7675</v>
      </c>
      <c r="T534" s="1024" t="s">
        <v>8118</v>
      </c>
      <c r="U534" s="1024" t="s">
        <v>7831</v>
      </c>
      <c r="V534" s="1025" t="s">
        <v>7676</v>
      </c>
      <c r="W534" s="1026" t="s">
        <v>1195</v>
      </c>
      <c r="X534" s="1023" t="s">
        <v>3895</v>
      </c>
      <c r="Y534" s="1013" t="s">
        <v>1191</v>
      </c>
      <c r="Z534" s="1056" t="s">
        <v>2873</v>
      </c>
      <c r="AA534" s="1024" t="s">
        <v>7783</v>
      </c>
      <c r="AB534" s="1022" t="s">
        <v>5514</v>
      </c>
      <c r="AD534" s="596"/>
    </row>
    <row r="535" spans="2:30" ht="36" outlineLevel="1">
      <c r="B535" s="9" t="s">
        <v>7092</v>
      </c>
      <c r="C535" s="9" t="s">
        <v>7154</v>
      </c>
      <c r="D535" s="9" t="s">
        <v>7098</v>
      </c>
      <c r="K535" s="9" t="s">
        <v>7093</v>
      </c>
      <c r="L535" s="9" t="s">
        <v>7155</v>
      </c>
      <c r="M535" s="9" t="s">
        <v>7098</v>
      </c>
      <c r="R535" s="260"/>
      <c r="S535" s="1023" t="s">
        <v>7675</v>
      </c>
      <c r="T535" s="1024" t="s">
        <v>8118</v>
      </c>
      <c r="U535" s="1024" t="s">
        <v>7831</v>
      </c>
      <c r="V535" s="1025" t="s">
        <v>7676</v>
      </c>
      <c r="W535" s="1026" t="s">
        <v>1195</v>
      </c>
      <c r="X535" s="1023" t="s">
        <v>3896</v>
      </c>
      <c r="Y535" s="1013" t="s">
        <v>1191</v>
      </c>
      <c r="Z535" s="1056" t="s">
        <v>2874</v>
      </c>
      <c r="AA535" s="1024" t="s">
        <v>7784</v>
      </c>
      <c r="AB535" s="1022"/>
      <c r="AD535" s="596"/>
    </row>
    <row r="536" spans="2:30" ht="48" outlineLevel="1">
      <c r="B536" s="9" t="s">
        <v>7092</v>
      </c>
      <c r="C536" s="9" t="s">
        <v>7154</v>
      </c>
      <c r="D536" s="9" t="s">
        <v>7098</v>
      </c>
      <c r="K536" s="9" t="s">
        <v>7093</v>
      </c>
      <c r="L536" s="9" t="s">
        <v>7155</v>
      </c>
      <c r="M536" s="9" t="s">
        <v>7098</v>
      </c>
      <c r="R536" s="260"/>
      <c r="S536" s="1023" t="s">
        <v>7675</v>
      </c>
      <c r="T536" s="1024" t="s">
        <v>8118</v>
      </c>
      <c r="U536" s="1024" t="s">
        <v>7831</v>
      </c>
      <c r="V536" s="1025" t="s">
        <v>7676</v>
      </c>
      <c r="W536" s="1026" t="s">
        <v>1195</v>
      </c>
      <c r="X536" s="1023" t="s">
        <v>5595</v>
      </c>
      <c r="Y536" s="1013" t="s">
        <v>1191</v>
      </c>
      <c r="Z536" s="1013" t="s">
        <v>41</v>
      </c>
      <c r="AA536" s="1024" t="s">
        <v>7785</v>
      </c>
      <c r="AB536" s="1019" t="s">
        <v>8151</v>
      </c>
      <c r="AD536" s="596"/>
    </row>
    <row r="537" spans="2:30" ht="36" outlineLevel="1">
      <c r="B537" s="9" t="s">
        <v>7092</v>
      </c>
      <c r="C537" s="9" t="s">
        <v>7154</v>
      </c>
      <c r="D537" s="9" t="s">
        <v>7098</v>
      </c>
      <c r="K537" s="9" t="s">
        <v>7093</v>
      </c>
      <c r="L537" s="9" t="s">
        <v>7155</v>
      </c>
      <c r="M537" s="9" t="s">
        <v>7098</v>
      </c>
      <c r="R537" s="260"/>
      <c r="S537" s="1023" t="s">
        <v>7675</v>
      </c>
      <c r="T537" s="1024" t="s">
        <v>8118</v>
      </c>
      <c r="U537" s="1024" t="s">
        <v>7831</v>
      </c>
      <c r="V537" s="1025" t="s">
        <v>7676</v>
      </c>
      <c r="W537" s="1026" t="s">
        <v>1195</v>
      </c>
      <c r="X537" s="1023" t="s">
        <v>3827</v>
      </c>
      <c r="Y537" s="1013" t="s">
        <v>1191</v>
      </c>
      <c r="Z537" s="1056" t="s">
        <v>2890</v>
      </c>
      <c r="AA537" s="1024" t="s">
        <v>7786</v>
      </c>
      <c r="AB537" s="1022" t="s">
        <v>6079</v>
      </c>
      <c r="AD537" s="596"/>
    </row>
    <row r="538" spans="2:30" ht="48" outlineLevel="1">
      <c r="B538" s="9" t="s">
        <v>7092</v>
      </c>
      <c r="C538" s="9" t="s">
        <v>7154</v>
      </c>
      <c r="D538" s="9" t="s">
        <v>7787</v>
      </c>
      <c r="K538" s="9" t="s">
        <v>7093</v>
      </c>
      <c r="L538" s="9" t="s">
        <v>7155</v>
      </c>
      <c r="M538" s="9" t="s">
        <v>7788</v>
      </c>
      <c r="R538" s="260"/>
      <c r="S538" s="1012" t="s">
        <v>1176</v>
      </c>
      <c r="T538" s="1013" t="s">
        <v>1323</v>
      </c>
      <c r="U538" s="1013" t="s">
        <v>4126</v>
      </c>
      <c r="V538" s="1014" t="s">
        <v>1821</v>
      </c>
      <c r="W538" s="1018" t="s">
        <v>1176</v>
      </c>
      <c r="X538" s="1023" t="s">
        <v>3809</v>
      </c>
      <c r="Y538" s="1013" t="s">
        <v>1176</v>
      </c>
      <c r="Z538" s="1057" t="s">
        <v>2872</v>
      </c>
      <c r="AA538" s="1013" t="s">
        <v>1110</v>
      </c>
      <c r="AB538" s="631" t="s">
        <v>5433</v>
      </c>
      <c r="AD538" s="596"/>
    </row>
    <row r="539" spans="2:30" outlineLevel="1">
      <c r="B539" s="9" t="s">
        <v>7092</v>
      </c>
      <c r="C539" s="9" t="s">
        <v>7154</v>
      </c>
      <c r="D539" s="9" t="s">
        <v>7787</v>
      </c>
      <c r="E539" s="9" t="s">
        <v>1479</v>
      </c>
      <c r="K539" s="9" t="s">
        <v>7093</v>
      </c>
      <c r="L539" s="9" t="s">
        <v>7155</v>
      </c>
      <c r="M539" s="9" t="s">
        <v>7788</v>
      </c>
      <c r="N539" s="9" t="s">
        <v>1479</v>
      </c>
      <c r="R539" s="260"/>
      <c r="S539" s="1012" t="s">
        <v>1176</v>
      </c>
      <c r="T539" s="1013" t="s">
        <v>1325</v>
      </c>
      <c r="U539" s="1013" t="s">
        <v>5153</v>
      </c>
      <c r="V539" s="1014" t="s">
        <v>7403</v>
      </c>
      <c r="W539" s="1018" t="s">
        <v>1176</v>
      </c>
      <c r="X539" s="1023" t="s">
        <v>7927</v>
      </c>
      <c r="Y539" s="1013" t="s">
        <v>1176</v>
      </c>
      <c r="Z539" s="1013" t="s">
        <v>41</v>
      </c>
      <c r="AA539" s="1013" t="s">
        <v>7789</v>
      </c>
      <c r="AB539" s="1022"/>
      <c r="AD539" s="596"/>
    </row>
    <row r="540" spans="2:30" ht="48" outlineLevel="1">
      <c r="B540" s="9" t="s">
        <v>7092</v>
      </c>
      <c r="C540" s="9" t="s">
        <v>7154</v>
      </c>
      <c r="D540" s="9" t="s">
        <v>7774</v>
      </c>
      <c r="K540" s="9" t="s">
        <v>7093</v>
      </c>
      <c r="L540" s="9" t="s">
        <v>7155</v>
      </c>
      <c r="M540" s="9" t="s">
        <v>7774</v>
      </c>
      <c r="R540" s="260"/>
      <c r="S540" s="1012" t="s">
        <v>1176</v>
      </c>
      <c r="T540" s="1013" t="s">
        <v>1799</v>
      </c>
      <c r="U540" s="1013" t="s">
        <v>4144</v>
      </c>
      <c r="V540" s="1014" t="s">
        <v>1821</v>
      </c>
      <c r="W540" s="1018"/>
      <c r="X540" s="1023" t="s">
        <v>5414</v>
      </c>
      <c r="Y540" s="1013" t="s">
        <v>1176</v>
      </c>
      <c r="Z540" s="1057" t="s">
        <v>2875</v>
      </c>
      <c r="AA540" s="1013" t="s">
        <v>1109</v>
      </c>
      <c r="AB540" s="631" t="s">
        <v>5949</v>
      </c>
      <c r="AD540" s="596"/>
    </row>
    <row r="541" spans="2:30" outlineLevel="1">
      <c r="B541" s="9" t="s">
        <v>7092</v>
      </c>
      <c r="C541" s="9" t="s">
        <v>7154</v>
      </c>
      <c r="D541" s="9" t="s">
        <v>7774</v>
      </c>
      <c r="E541" s="9" t="s">
        <v>2696</v>
      </c>
      <c r="K541" s="9" t="s">
        <v>7093</v>
      </c>
      <c r="L541" s="9" t="s">
        <v>7155</v>
      </c>
      <c r="M541" s="9" t="s">
        <v>7774</v>
      </c>
      <c r="N541" s="9" t="s">
        <v>2696</v>
      </c>
      <c r="R541" s="260"/>
      <c r="S541" s="1012" t="s">
        <v>1176</v>
      </c>
      <c r="T541" s="1013" t="s">
        <v>1186</v>
      </c>
      <c r="U541" s="1013" t="s">
        <v>4194</v>
      </c>
      <c r="V541" s="1014" t="s">
        <v>788</v>
      </c>
      <c r="W541" s="1018"/>
      <c r="X541" s="1023" t="s">
        <v>4194</v>
      </c>
      <c r="Y541" s="1013" t="s">
        <v>1176</v>
      </c>
      <c r="Z541" s="1057" t="s">
        <v>2848</v>
      </c>
      <c r="AA541" s="1013" t="s">
        <v>788</v>
      </c>
      <c r="AB541" s="1022"/>
      <c r="AD541" s="596"/>
    </row>
    <row r="542" spans="2:30" ht="36" outlineLevel="1">
      <c r="B542" s="9" t="s">
        <v>7092</v>
      </c>
      <c r="C542" s="9" t="s">
        <v>7154</v>
      </c>
      <c r="D542" s="9" t="s">
        <v>7680</v>
      </c>
      <c r="K542" s="9" t="s">
        <v>7093</v>
      </c>
      <c r="L542" s="9" t="s">
        <v>7155</v>
      </c>
      <c r="M542" s="9" t="s">
        <v>7680</v>
      </c>
      <c r="R542" s="260"/>
      <c r="S542" s="1012" t="s">
        <v>1191</v>
      </c>
      <c r="T542" s="1013" t="s">
        <v>1832</v>
      </c>
      <c r="U542" s="1013" t="s">
        <v>7518</v>
      </c>
      <c r="V542" s="1014" t="s">
        <v>1821</v>
      </c>
      <c r="W542" s="1018"/>
      <c r="X542" s="1023" t="s">
        <v>3909</v>
      </c>
      <c r="Y542" s="1013" t="s">
        <v>1191</v>
      </c>
      <c r="Z542" s="1056" t="s">
        <v>2888</v>
      </c>
      <c r="AA542" s="1013" t="s">
        <v>105</v>
      </c>
      <c r="AB542" s="1022" t="s">
        <v>5953</v>
      </c>
      <c r="AD542" s="596"/>
    </row>
    <row r="543" spans="2:30" outlineLevel="1">
      <c r="B543" s="9" t="s">
        <v>7092</v>
      </c>
      <c r="C543" s="9" t="s">
        <v>7154</v>
      </c>
      <c r="D543" s="9" t="s">
        <v>7124</v>
      </c>
      <c r="K543" s="9" t="s">
        <v>7093</v>
      </c>
      <c r="L543" s="9" t="s">
        <v>7155</v>
      </c>
      <c r="M543" s="9" t="s">
        <v>7124</v>
      </c>
      <c r="R543" s="260"/>
      <c r="S543" s="1012" t="s">
        <v>1191</v>
      </c>
      <c r="T543" s="1013" t="s">
        <v>1355</v>
      </c>
      <c r="U543" s="1013" t="s">
        <v>7481</v>
      </c>
      <c r="V543" s="1014" t="s">
        <v>1382</v>
      </c>
      <c r="W543" s="1018" t="s">
        <v>1191</v>
      </c>
      <c r="X543" s="1023"/>
      <c r="Y543" s="1013"/>
      <c r="Z543" s="1013"/>
      <c r="AA543" s="1013"/>
      <c r="AB543" s="1022"/>
      <c r="AD543" s="596"/>
    </row>
    <row r="544" spans="2:30" outlineLevel="1">
      <c r="B544" s="9" t="s">
        <v>7092</v>
      </c>
      <c r="C544" s="9" t="s">
        <v>7154</v>
      </c>
      <c r="D544" s="9" t="s">
        <v>7124</v>
      </c>
      <c r="E544" s="9" t="s">
        <v>7682</v>
      </c>
      <c r="K544" s="9" t="s">
        <v>7093</v>
      </c>
      <c r="L544" s="9" t="s">
        <v>7155</v>
      </c>
      <c r="M544" s="9" t="s">
        <v>7124</v>
      </c>
      <c r="N544" s="9" t="s">
        <v>7682</v>
      </c>
      <c r="R544" s="260"/>
      <c r="S544" s="1012" t="s">
        <v>1191</v>
      </c>
      <c r="T544" s="1013" t="s">
        <v>1357</v>
      </c>
      <c r="U544" s="1013" t="s">
        <v>7482</v>
      </c>
      <c r="V544" s="1014" t="s">
        <v>7865</v>
      </c>
      <c r="W544" s="1018" t="s">
        <v>1191</v>
      </c>
      <c r="X544" s="1023"/>
      <c r="Y544" s="1013"/>
      <c r="Z544" s="1013"/>
      <c r="AA544" s="1013"/>
      <c r="AB544" s="1022"/>
      <c r="AD544" s="596"/>
    </row>
    <row r="545" spans="2:30" outlineLevel="1">
      <c r="B545" s="9" t="s">
        <v>7092</v>
      </c>
      <c r="C545" s="9" t="s">
        <v>7154</v>
      </c>
      <c r="D545" s="9" t="s">
        <v>7124</v>
      </c>
      <c r="E545" s="9" t="s">
        <v>7683</v>
      </c>
      <c r="K545" s="9" t="s">
        <v>7093</v>
      </c>
      <c r="L545" s="9" t="s">
        <v>7155</v>
      </c>
      <c r="M545" s="9" t="s">
        <v>7124</v>
      </c>
      <c r="N545" s="9" t="s">
        <v>7683</v>
      </c>
      <c r="R545" s="260"/>
      <c r="S545" s="1012" t="s">
        <v>1191</v>
      </c>
      <c r="T545" s="1013" t="s">
        <v>1358</v>
      </c>
      <c r="U545" s="1013" t="s">
        <v>7483</v>
      </c>
      <c r="V545" s="1014" t="s">
        <v>7865</v>
      </c>
      <c r="W545" s="1018" t="s">
        <v>1191</v>
      </c>
      <c r="X545" s="1023"/>
      <c r="Y545" s="1013"/>
      <c r="Z545" s="1013"/>
      <c r="AA545" s="1013"/>
      <c r="AB545" s="1022"/>
      <c r="AD545" s="596"/>
    </row>
    <row r="546" spans="2:30" outlineLevel="1">
      <c r="B546" s="9" t="s">
        <v>7092</v>
      </c>
      <c r="C546" s="9" t="s">
        <v>7154</v>
      </c>
      <c r="D546" s="9" t="s">
        <v>7124</v>
      </c>
      <c r="E546" s="9" t="s">
        <v>7684</v>
      </c>
      <c r="K546" s="9" t="s">
        <v>7093</v>
      </c>
      <c r="L546" s="9" t="s">
        <v>7155</v>
      </c>
      <c r="M546" s="9" t="s">
        <v>7124</v>
      </c>
      <c r="N546" s="9" t="s">
        <v>7684</v>
      </c>
      <c r="R546" s="260"/>
      <c r="S546" s="1012" t="s">
        <v>1191</v>
      </c>
      <c r="T546" s="1013" t="s">
        <v>7256</v>
      </c>
      <c r="U546" s="1013" t="s">
        <v>7516</v>
      </c>
      <c r="V546" s="1014" t="s">
        <v>7685</v>
      </c>
      <c r="W546" s="1018"/>
      <c r="X546" s="1023"/>
      <c r="Y546" s="1013"/>
      <c r="Z546" s="1013"/>
      <c r="AA546" s="1013"/>
      <c r="AB546" s="1022"/>
      <c r="AD546" s="596"/>
    </row>
    <row r="547" spans="2:30" outlineLevel="1">
      <c r="B547" s="9" t="s">
        <v>7092</v>
      </c>
      <c r="C547" s="9" t="s">
        <v>7154</v>
      </c>
      <c r="D547" s="9" t="s">
        <v>7790</v>
      </c>
      <c r="K547" s="9" t="s">
        <v>7093</v>
      </c>
      <c r="L547" s="9" t="s">
        <v>7155</v>
      </c>
      <c r="M547" s="9" t="s">
        <v>7790</v>
      </c>
      <c r="R547" s="260"/>
      <c r="S547" s="1012" t="s">
        <v>1191</v>
      </c>
      <c r="T547" s="1013" t="s">
        <v>7240</v>
      </c>
      <c r="U547" s="1013" t="s">
        <v>7510</v>
      </c>
      <c r="V547" s="1014" t="s">
        <v>1382</v>
      </c>
      <c r="W547" s="1018"/>
      <c r="X547" s="1130" t="s">
        <v>5613</v>
      </c>
      <c r="Y547" s="1013" t="s">
        <v>1191</v>
      </c>
      <c r="Z547" s="1013" t="s">
        <v>41</v>
      </c>
      <c r="AA547" s="1013" t="s">
        <v>1382</v>
      </c>
      <c r="AB547" s="782" t="s">
        <v>7996</v>
      </c>
      <c r="AD547" s="596"/>
    </row>
    <row r="548" spans="2:30" ht="24" outlineLevel="1">
      <c r="B548" s="9" t="s">
        <v>7092</v>
      </c>
      <c r="C548" s="9" t="s">
        <v>7154</v>
      </c>
      <c r="D548" s="9" t="s">
        <v>7790</v>
      </c>
      <c r="E548" s="9" t="s">
        <v>7791</v>
      </c>
      <c r="K548" s="9" t="s">
        <v>7093</v>
      </c>
      <c r="L548" s="9" t="s">
        <v>7155</v>
      </c>
      <c r="M548" s="9" t="s">
        <v>7790</v>
      </c>
      <c r="N548" s="9" t="s">
        <v>7791</v>
      </c>
      <c r="R548" s="260"/>
      <c r="S548" s="1012" t="s">
        <v>1176</v>
      </c>
      <c r="T548" s="1013" t="s">
        <v>1543</v>
      </c>
      <c r="U548" s="1013" t="s">
        <v>7514</v>
      </c>
      <c r="V548" s="1014" t="s">
        <v>1821</v>
      </c>
      <c r="W548" s="1018"/>
      <c r="X548" s="1023" t="s">
        <v>3901</v>
      </c>
      <c r="Y548" s="1013" t="s">
        <v>1176</v>
      </c>
      <c r="Z548" s="1056" t="s">
        <v>2882</v>
      </c>
      <c r="AA548" s="1013" t="s">
        <v>186</v>
      </c>
      <c r="AB548" s="1083" t="s">
        <v>8343</v>
      </c>
      <c r="AD548" s="596"/>
    </row>
    <row r="549" spans="2:30" outlineLevel="1">
      <c r="B549" s="9" t="s">
        <v>7092</v>
      </c>
      <c r="C549" s="9" t="s">
        <v>7154</v>
      </c>
      <c r="D549" s="9" t="s">
        <v>7790</v>
      </c>
      <c r="E549" s="9" t="s">
        <v>7792</v>
      </c>
      <c r="K549" s="9" t="s">
        <v>7093</v>
      </c>
      <c r="L549" s="9" t="s">
        <v>7155</v>
      </c>
      <c r="M549" s="9" t="s">
        <v>7790</v>
      </c>
      <c r="N549" s="9" t="s">
        <v>7792</v>
      </c>
      <c r="R549" s="260"/>
      <c r="S549" s="1012" t="s">
        <v>1191</v>
      </c>
      <c r="T549" s="1013" t="s">
        <v>7242</v>
      </c>
      <c r="U549" s="1013" t="s">
        <v>5063</v>
      </c>
      <c r="V549" s="1014" t="s">
        <v>1821</v>
      </c>
      <c r="W549" s="1018"/>
      <c r="X549" s="1023"/>
      <c r="Y549" s="1013"/>
      <c r="Z549" s="1013"/>
      <c r="AA549" s="1013"/>
      <c r="AB549" s="1022"/>
      <c r="AD549" s="596"/>
    </row>
    <row r="550" spans="2:30" outlineLevel="1">
      <c r="B550" s="9" t="s">
        <v>7092</v>
      </c>
      <c r="C550" s="9" t="s">
        <v>7154</v>
      </c>
      <c r="D550" s="9" t="s">
        <v>7790</v>
      </c>
      <c r="E550" s="9" t="s">
        <v>7686</v>
      </c>
      <c r="K550" s="9" t="s">
        <v>7093</v>
      </c>
      <c r="L550" s="9" t="s">
        <v>7155</v>
      </c>
      <c r="M550" s="9" t="s">
        <v>7790</v>
      </c>
      <c r="N550" s="9" t="s">
        <v>7686</v>
      </c>
      <c r="R550" s="260"/>
      <c r="S550" s="1012" t="s">
        <v>1191</v>
      </c>
      <c r="T550" s="1013" t="s">
        <v>41</v>
      </c>
      <c r="U550" s="1013" t="s">
        <v>835</v>
      </c>
      <c r="V550" s="1014" t="s">
        <v>1382</v>
      </c>
      <c r="W550" s="1018"/>
      <c r="X550" s="1023" t="s">
        <v>41</v>
      </c>
      <c r="Y550" s="1013" t="s">
        <v>1176</v>
      </c>
      <c r="Z550" s="1013" t="s">
        <v>41</v>
      </c>
      <c r="AA550" s="1013" t="s">
        <v>1382</v>
      </c>
      <c r="AB550" s="1022"/>
      <c r="AD550" s="596"/>
    </row>
    <row r="551" spans="2:30" outlineLevel="1">
      <c r="B551" s="9" t="s">
        <v>7092</v>
      </c>
      <c r="C551" s="9" t="s">
        <v>7154</v>
      </c>
      <c r="D551" s="9" t="s">
        <v>7790</v>
      </c>
      <c r="E551" s="9" t="s">
        <v>7686</v>
      </c>
      <c r="F551" s="9" t="s">
        <v>6858</v>
      </c>
      <c r="K551" s="9" t="s">
        <v>7093</v>
      </c>
      <c r="L551" s="9" t="s">
        <v>7155</v>
      </c>
      <c r="M551" s="9" t="s">
        <v>7790</v>
      </c>
      <c r="N551" s="9" t="s">
        <v>7686</v>
      </c>
      <c r="O551" s="9" t="s">
        <v>6858</v>
      </c>
      <c r="R551" s="260"/>
      <c r="S551" s="1012" t="s">
        <v>1176</v>
      </c>
      <c r="T551" s="1013" t="s">
        <v>7243</v>
      </c>
      <c r="U551" s="1013" t="s">
        <v>7512</v>
      </c>
      <c r="V551" s="1014" t="s">
        <v>1821</v>
      </c>
      <c r="W551" s="1018"/>
      <c r="X551" s="1023" t="s">
        <v>3900</v>
      </c>
      <c r="Y551" s="1013" t="s">
        <v>1176</v>
      </c>
      <c r="Z551" s="1059" t="s">
        <v>2881</v>
      </c>
      <c r="AA551" s="1013" t="s">
        <v>154</v>
      </c>
      <c r="AB551" s="1022" t="s">
        <v>7997</v>
      </c>
      <c r="AD551" s="596"/>
    </row>
    <row r="552" spans="2:30" outlineLevel="1">
      <c r="B552" s="9" t="s">
        <v>7092</v>
      </c>
      <c r="C552" s="9" t="s">
        <v>7154</v>
      </c>
      <c r="D552" s="9" t="s">
        <v>7790</v>
      </c>
      <c r="E552" s="9" t="s">
        <v>7686</v>
      </c>
      <c r="F552" s="9" t="s">
        <v>7687</v>
      </c>
      <c r="K552" s="9" t="s">
        <v>7093</v>
      </c>
      <c r="L552" s="9" t="s">
        <v>7155</v>
      </c>
      <c r="M552" s="9" t="s">
        <v>7790</v>
      </c>
      <c r="N552" s="9" t="s">
        <v>7686</v>
      </c>
      <c r="O552" s="9" t="s">
        <v>7687</v>
      </c>
      <c r="R552" s="260"/>
      <c r="S552" s="1012" t="s">
        <v>1176</v>
      </c>
      <c r="T552" s="1013" t="s">
        <v>7241</v>
      </c>
      <c r="U552" s="1013" t="s">
        <v>7511</v>
      </c>
      <c r="V552" s="1014" t="s">
        <v>1821</v>
      </c>
      <c r="W552" s="1018"/>
      <c r="X552" s="1023"/>
      <c r="Y552" s="1013"/>
      <c r="Z552" s="1013"/>
      <c r="AA552" s="1013"/>
      <c r="AB552" s="1022"/>
      <c r="AD552" s="596"/>
    </row>
    <row r="553" spans="2:30" outlineLevel="1">
      <c r="B553" s="9" t="s">
        <v>7092</v>
      </c>
      <c r="C553" s="9" t="s">
        <v>7154</v>
      </c>
      <c r="D553" s="9" t="s">
        <v>7790</v>
      </c>
      <c r="E553" s="9" t="s">
        <v>7686</v>
      </c>
      <c r="F553" s="9" t="s">
        <v>7094</v>
      </c>
      <c r="K553" s="9" t="s">
        <v>7093</v>
      </c>
      <c r="L553" s="9" t="s">
        <v>7155</v>
      </c>
      <c r="M553" s="9" t="s">
        <v>7790</v>
      </c>
      <c r="N553" s="9" t="s">
        <v>7686</v>
      </c>
      <c r="O553" s="9" t="s">
        <v>7094</v>
      </c>
      <c r="R553" s="260"/>
      <c r="S553" s="1012" t="s">
        <v>1191</v>
      </c>
      <c r="T553" s="1013" t="s">
        <v>8635</v>
      </c>
      <c r="U553" s="1013" t="s">
        <v>8636</v>
      </c>
      <c r="V553" s="1014" t="s">
        <v>7865</v>
      </c>
      <c r="W553" s="1018"/>
      <c r="X553" s="1023" t="s">
        <v>3902</v>
      </c>
      <c r="Y553" s="1013" t="s">
        <v>1191</v>
      </c>
      <c r="Z553" s="1056" t="s">
        <v>8454</v>
      </c>
      <c r="AA553" s="1013" t="s">
        <v>7868</v>
      </c>
      <c r="AB553" s="1022" t="s">
        <v>8479</v>
      </c>
      <c r="AD553" s="596"/>
    </row>
    <row r="554" spans="2:30" ht="36" outlineLevel="1">
      <c r="B554" s="9" t="s">
        <v>7092</v>
      </c>
      <c r="C554" s="9" t="s">
        <v>7154</v>
      </c>
      <c r="D554" s="9" t="s">
        <v>7793</v>
      </c>
      <c r="K554" s="9" t="s">
        <v>7093</v>
      </c>
      <c r="L554" s="9" t="s">
        <v>7155</v>
      </c>
      <c r="M554" s="9" t="s">
        <v>7793</v>
      </c>
      <c r="R554" s="260"/>
      <c r="S554" s="1012" t="s">
        <v>1191</v>
      </c>
      <c r="T554" s="1013" t="s">
        <v>7248</v>
      </c>
      <c r="U554" s="1013" t="s">
        <v>7429</v>
      </c>
      <c r="V554" s="1014" t="s">
        <v>1382</v>
      </c>
      <c r="W554" s="1018"/>
      <c r="X554" s="1130" t="s">
        <v>4759</v>
      </c>
      <c r="Y554" s="1013" t="s">
        <v>1191</v>
      </c>
      <c r="Z554" s="1013" t="s">
        <v>41</v>
      </c>
      <c r="AA554" s="1013" t="s">
        <v>1382</v>
      </c>
      <c r="AB554" s="695" t="s">
        <v>6091</v>
      </c>
      <c r="AD554" s="596"/>
    </row>
    <row r="555" spans="2:30" ht="24" outlineLevel="1">
      <c r="B555" s="9" t="s">
        <v>7092</v>
      </c>
      <c r="C555" s="9" t="s">
        <v>7154</v>
      </c>
      <c r="D555" s="9" t="s">
        <v>7793</v>
      </c>
      <c r="E555" s="9" t="s">
        <v>7791</v>
      </c>
      <c r="K555" s="9" t="s">
        <v>7093</v>
      </c>
      <c r="L555" s="9" t="s">
        <v>7155</v>
      </c>
      <c r="M555" s="9" t="s">
        <v>7793</v>
      </c>
      <c r="N555" s="9" t="s">
        <v>7791</v>
      </c>
      <c r="R555" s="260"/>
      <c r="S555" s="1012" t="s">
        <v>1176</v>
      </c>
      <c r="T555" s="1013" t="s">
        <v>7250</v>
      </c>
      <c r="U555" s="1013" t="s">
        <v>7431</v>
      </c>
      <c r="V555" s="1014" t="s">
        <v>1821</v>
      </c>
      <c r="W555" s="1018"/>
      <c r="X555" s="1023" t="s">
        <v>3899</v>
      </c>
      <c r="Y555" s="1013" t="s">
        <v>1176</v>
      </c>
      <c r="Z555" s="1056" t="s">
        <v>2880</v>
      </c>
      <c r="AA555" s="1013" t="s">
        <v>186</v>
      </c>
      <c r="AB555" s="1083" t="s">
        <v>8342</v>
      </c>
      <c r="AD555" s="596"/>
    </row>
    <row r="556" spans="2:30" outlineLevel="1">
      <c r="B556" s="9" t="s">
        <v>7092</v>
      </c>
      <c r="C556" s="9" t="s">
        <v>7154</v>
      </c>
      <c r="D556" s="9" t="s">
        <v>7793</v>
      </c>
      <c r="E556" s="9" t="s">
        <v>7794</v>
      </c>
      <c r="K556" s="9" t="s">
        <v>7093</v>
      </c>
      <c r="L556" s="9" t="s">
        <v>7155</v>
      </c>
      <c r="M556" s="9" t="s">
        <v>7793</v>
      </c>
      <c r="N556" s="9" t="s">
        <v>7794</v>
      </c>
      <c r="R556" s="260"/>
      <c r="S556" s="1012" t="s">
        <v>1191</v>
      </c>
      <c r="T556" s="1013" t="s">
        <v>41</v>
      </c>
      <c r="U556" s="1013" t="s">
        <v>835</v>
      </c>
      <c r="V556" s="1014" t="s">
        <v>1382</v>
      </c>
      <c r="W556" s="1018"/>
      <c r="X556" s="1023" t="s">
        <v>41</v>
      </c>
      <c r="Y556" s="1013" t="s">
        <v>1176</v>
      </c>
      <c r="Z556" s="1013" t="s">
        <v>41</v>
      </c>
      <c r="AA556" s="1013" t="s">
        <v>1382</v>
      </c>
      <c r="AB556" s="1022"/>
      <c r="AD556" s="596"/>
    </row>
    <row r="557" spans="2:30" outlineLevel="1">
      <c r="B557" s="9" t="s">
        <v>7092</v>
      </c>
      <c r="C557" s="9" t="s">
        <v>7154</v>
      </c>
      <c r="D557" s="9" t="s">
        <v>7793</v>
      </c>
      <c r="E557" s="9" t="s">
        <v>7794</v>
      </c>
      <c r="F557" s="9" t="s">
        <v>6858</v>
      </c>
      <c r="K557" s="9" t="s">
        <v>7093</v>
      </c>
      <c r="L557" s="9" t="s">
        <v>7155</v>
      </c>
      <c r="M557" s="9" t="s">
        <v>7793</v>
      </c>
      <c r="N557" s="9" t="s">
        <v>7794</v>
      </c>
      <c r="O557" s="9" t="s">
        <v>6858</v>
      </c>
      <c r="R557" s="260"/>
      <c r="S557" s="1012" t="s">
        <v>1176</v>
      </c>
      <c r="T557" s="1013" t="s">
        <v>7249</v>
      </c>
      <c r="U557" s="1013" t="s">
        <v>7430</v>
      </c>
      <c r="V557" s="1014" t="s">
        <v>1821</v>
      </c>
      <c r="W557" s="1018"/>
      <c r="X557" s="1023" t="s">
        <v>3586</v>
      </c>
      <c r="Y557" s="1013" t="s">
        <v>1176</v>
      </c>
      <c r="Z557" s="1059" t="s">
        <v>2878</v>
      </c>
      <c r="AA557" s="1013" t="s">
        <v>105</v>
      </c>
      <c r="AB557" s="1022"/>
      <c r="AD557" s="596"/>
    </row>
    <row r="558" spans="2:30" outlineLevel="1">
      <c r="B558" s="9" t="s">
        <v>7092</v>
      </c>
      <c r="C558" s="9" t="s">
        <v>7154</v>
      </c>
      <c r="D558" s="9" t="s">
        <v>7793</v>
      </c>
      <c r="E558" s="9" t="s">
        <v>7794</v>
      </c>
      <c r="F558" s="9" t="s">
        <v>7094</v>
      </c>
      <c r="K558" s="9" t="s">
        <v>7093</v>
      </c>
      <c r="L558" s="9" t="s">
        <v>7155</v>
      </c>
      <c r="M558" s="9" t="s">
        <v>7793</v>
      </c>
      <c r="N558" s="9" t="s">
        <v>7794</v>
      </c>
      <c r="O558" s="9" t="s">
        <v>7094</v>
      </c>
      <c r="R558" s="260"/>
      <c r="S558" s="1012" t="s">
        <v>1191</v>
      </c>
      <c r="T558" s="1013" t="s">
        <v>8640</v>
      </c>
      <c r="U558" s="1013" t="s">
        <v>8578</v>
      </c>
      <c r="V558" s="1014" t="s">
        <v>7865</v>
      </c>
      <c r="W558" s="1018"/>
      <c r="X558" s="1023"/>
      <c r="Y558" s="1013"/>
      <c r="Z558" s="1013"/>
      <c r="AA558" s="1045"/>
      <c r="AB558" s="1022"/>
      <c r="AD558" s="596"/>
    </row>
    <row r="559" spans="2:30" outlineLevel="1">
      <c r="B559" s="9" t="s">
        <v>7092</v>
      </c>
      <c r="C559" s="9" t="s">
        <v>7154</v>
      </c>
      <c r="D559" s="9" t="s">
        <v>7795</v>
      </c>
      <c r="K559" s="9" t="s">
        <v>7093</v>
      </c>
      <c r="L559" s="9" t="s">
        <v>7155</v>
      </c>
      <c r="M559" s="9" t="s">
        <v>7795</v>
      </c>
      <c r="R559" s="260"/>
      <c r="S559" s="1012" t="s">
        <v>1191</v>
      </c>
      <c r="T559" s="1013" t="s">
        <v>7251</v>
      </c>
      <c r="U559" s="1013" t="s">
        <v>7432</v>
      </c>
      <c r="V559" s="1014" t="s">
        <v>1382</v>
      </c>
      <c r="W559" s="1018"/>
      <c r="X559" s="1023"/>
      <c r="Y559" s="1013"/>
      <c r="Z559" s="1013"/>
      <c r="AA559" s="1013"/>
      <c r="AB559" s="1022"/>
      <c r="AD559" s="596"/>
    </row>
    <row r="560" spans="2:30" outlineLevel="1">
      <c r="B560" s="9" t="s">
        <v>7092</v>
      </c>
      <c r="C560" s="9" t="s">
        <v>7154</v>
      </c>
      <c r="D560" s="9" t="s">
        <v>7795</v>
      </c>
      <c r="E560" s="9" t="s">
        <v>7791</v>
      </c>
      <c r="K560" s="9" t="s">
        <v>7093</v>
      </c>
      <c r="L560" s="9" t="s">
        <v>7155</v>
      </c>
      <c r="M560" s="9" t="s">
        <v>7795</v>
      </c>
      <c r="N560" s="9" t="s">
        <v>7791</v>
      </c>
      <c r="R560" s="260"/>
      <c r="S560" s="1012" t="s">
        <v>1176</v>
      </c>
      <c r="T560" s="1013" t="s">
        <v>7253</v>
      </c>
      <c r="U560" s="1013" t="s">
        <v>7515</v>
      </c>
      <c r="V560" s="1014" t="s">
        <v>1821</v>
      </c>
      <c r="W560" s="1018"/>
      <c r="X560" s="1023"/>
      <c r="Y560" s="1013"/>
      <c r="Z560" s="1013"/>
      <c r="AA560" s="1013"/>
      <c r="AB560" s="1022"/>
      <c r="AD560" s="596"/>
    </row>
    <row r="561" spans="2:30" outlineLevel="1">
      <c r="B561" s="9" t="s">
        <v>7092</v>
      </c>
      <c r="C561" s="9" t="s">
        <v>7154</v>
      </c>
      <c r="D561" s="9" t="s">
        <v>7795</v>
      </c>
      <c r="E561" s="9" t="s">
        <v>7794</v>
      </c>
      <c r="K561" s="9" t="s">
        <v>7093</v>
      </c>
      <c r="L561" s="9" t="s">
        <v>7155</v>
      </c>
      <c r="M561" s="9" t="s">
        <v>7795</v>
      </c>
      <c r="N561" s="9" t="s">
        <v>7794</v>
      </c>
      <c r="R561" s="260"/>
      <c r="S561" s="1012" t="s">
        <v>1191</v>
      </c>
      <c r="T561" s="1013" t="s">
        <v>41</v>
      </c>
      <c r="U561" s="1013" t="s">
        <v>835</v>
      </c>
      <c r="V561" s="1014" t="s">
        <v>1382</v>
      </c>
      <c r="W561" s="1018"/>
      <c r="X561" s="1023"/>
      <c r="Y561" s="1013"/>
      <c r="Z561" s="1013"/>
      <c r="AA561" s="1013"/>
      <c r="AB561" s="1022"/>
      <c r="AD561" s="596"/>
    </row>
    <row r="562" spans="2:30" outlineLevel="1">
      <c r="B562" s="9" t="s">
        <v>7092</v>
      </c>
      <c r="C562" s="9" t="s">
        <v>7154</v>
      </c>
      <c r="D562" s="9" t="s">
        <v>7795</v>
      </c>
      <c r="E562" s="9" t="s">
        <v>7794</v>
      </c>
      <c r="F562" s="9" t="s">
        <v>6858</v>
      </c>
      <c r="K562" s="9" t="s">
        <v>7093</v>
      </c>
      <c r="L562" s="9" t="s">
        <v>7155</v>
      </c>
      <c r="M562" s="9" t="s">
        <v>7795</v>
      </c>
      <c r="N562" s="9" t="s">
        <v>7794</v>
      </c>
      <c r="O562" s="9" t="s">
        <v>6858</v>
      </c>
      <c r="R562" s="260"/>
      <c r="S562" s="1012" t="s">
        <v>1176</v>
      </c>
      <c r="T562" s="1013" t="s">
        <v>7252</v>
      </c>
      <c r="U562" s="1013" t="s">
        <v>7433</v>
      </c>
      <c r="V562" s="1014" t="s">
        <v>1821</v>
      </c>
      <c r="W562" s="1018"/>
      <c r="X562" s="1023"/>
      <c r="Y562" s="1013"/>
      <c r="Z562" s="1013"/>
      <c r="AA562" s="1013"/>
      <c r="AB562" s="1022"/>
      <c r="AD562" s="596"/>
    </row>
    <row r="563" spans="2:30" outlineLevel="1">
      <c r="B563" s="9" t="s">
        <v>7092</v>
      </c>
      <c r="C563" s="9" t="s">
        <v>7154</v>
      </c>
      <c r="D563" s="9" t="s">
        <v>7100</v>
      </c>
      <c r="K563" s="9" t="s">
        <v>7093</v>
      </c>
      <c r="L563" s="9" t="s">
        <v>7155</v>
      </c>
      <c r="M563" s="9" t="s">
        <v>7100</v>
      </c>
      <c r="R563" s="260"/>
      <c r="S563" s="1012" t="s">
        <v>1875</v>
      </c>
      <c r="T563" s="1013" t="s">
        <v>1326</v>
      </c>
      <c r="U563" s="1024" t="s">
        <v>8111</v>
      </c>
      <c r="V563" s="1014" t="s">
        <v>1382</v>
      </c>
      <c r="W563" s="1018" t="s">
        <v>1191</v>
      </c>
      <c r="X563" s="1130" t="s">
        <v>8402</v>
      </c>
      <c r="Y563" s="1013" t="s">
        <v>1191</v>
      </c>
      <c r="Z563" s="1013" t="s">
        <v>41</v>
      </c>
      <c r="AA563" s="1013" t="s">
        <v>1382</v>
      </c>
      <c r="AB563" s="782" t="s">
        <v>8515</v>
      </c>
      <c r="AD563" s="596"/>
    </row>
    <row r="564" spans="2:30" outlineLevel="1">
      <c r="B564" s="9" t="s">
        <v>7092</v>
      </c>
      <c r="C564" s="9" t="s">
        <v>7154</v>
      </c>
      <c r="D564" s="9" t="s">
        <v>7100</v>
      </c>
      <c r="E564" s="9" t="s">
        <v>7688</v>
      </c>
      <c r="K564" s="9" t="s">
        <v>7093</v>
      </c>
      <c r="L564" s="9" t="s">
        <v>7155</v>
      </c>
      <c r="M564" s="9" t="s">
        <v>7100</v>
      </c>
      <c r="N564" s="9" t="s">
        <v>7688</v>
      </c>
      <c r="R564" s="260"/>
      <c r="S564" s="1012" t="s">
        <v>1191</v>
      </c>
      <c r="T564" s="1013" t="s">
        <v>41</v>
      </c>
      <c r="U564" s="1013" t="s">
        <v>835</v>
      </c>
      <c r="V564" s="1014" t="s">
        <v>1382</v>
      </c>
      <c r="W564" s="1018" t="s">
        <v>1176</v>
      </c>
      <c r="X564" s="1023" t="s">
        <v>41</v>
      </c>
      <c r="Y564" s="1013" t="s">
        <v>1176</v>
      </c>
      <c r="Z564" s="1013" t="s">
        <v>41</v>
      </c>
      <c r="AA564" s="1013" t="s">
        <v>1382</v>
      </c>
      <c r="AB564" s="1022"/>
      <c r="AD564" s="596"/>
    </row>
    <row r="565" spans="2:30" outlineLevel="1">
      <c r="B565" s="9" t="s">
        <v>7092</v>
      </c>
      <c r="C565" s="9" t="s">
        <v>7154</v>
      </c>
      <c r="D565" s="9" t="s">
        <v>7100</v>
      </c>
      <c r="E565" s="9" t="s">
        <v>7688</v>
      </c>
      <c r="F565" s="9" t="s">
        <v>6858</v>
      </c>
      <c r="K565" s="9" t="s">
        <v>7093</v>
      </c>
      <c r="L565" s="9" t="s">
        <v>7155</v>
      </c>
      <c r="M565" s="9" t="s">
        <v>7100</v>
      </c>
      <c r="N565" s="9" t="s">
        <v>7688</v>
      </c>
      <c r="O565" s="9" t="s">
        <v>6858</v>
      </c>
      <c r="R565" s="260"/>
      <c r="S565" s="1012" t="s">
        <v>1176</v>
      </c>
      <c r="T565" s="1013" t="s">
        <v>1328</v>
      </c>
      <c r="U565" s="1013" t="s">
        <v>8057</v>
      </c>
      <c r="V565" s="1014" t="s">
        <v>1821</v>
      </c>
      <c r="W565" s="1018" t="s">
        <v>1176</v>
      </c>
      <c r="X565" s="1023" t="s">
        <v>8365</v>
      </c>
      <c r="Y565" s="1013" t="s">
        <v>1176</v>
      </c>
      <c r="Z565" s="1056" t="s">
        <v>8364</v>
      </c>
      <c r="AA565" s="1013" t="s">
        <v>105</v>
      </c>
      <c r="AB565" s="631" t="s">
        <v>8406</v>
      </c>
      <c r="AD565" s="596"/>
    </row>
    <row r="566" spans="2:30" outlineLevel="1">
      <c r="B566" s="9" t="s">
        <v>7092</v>
      </c>
      <c r="C566" s="9" t="s">
        <v>7154</v>
      </c>
      <c r="D566" s="9" t="s">
        <v>7100</v>
      </c>
      <c r="E566" s="9" t="s">
        <v>7688</v>
      </c>
      <c r="F566" s="9" t="s">
        <v>7094</v>
      </c>
      <c r="K566" s="9" t="s">
        <v>7093</v>
      </c>
      <c r="L566" s="9" t="s">
        <v>7155</v>
      </c>
      <c r="M566" s="9" t="s">
        <v>7100</v>
      </c>
      <c r="N566" s="9" t="s">
        <v>7688</v>
      </c>
      <c r="O566" s="9" t="s">
        <v>7094</v>
      </c>
      <c r="R566" s="260"/>
      <c r="S566" s="1012" t="s">
        <v>1191</v>
      </c>
      <c r="T566" s="1013" t="s">
        <v>1330</v>
      </c>
      <c r="U566" s="1013" t="s">
        <v>8059</v>
      </c>
      <c r="V566" s="1014" t="s">
        <v>7865</v>
      </c>
      <c r="W566" s="1018" t="s">
        <v>1191</v>
      </c>
      <c r="X566" s="1023" t="s">
        <v>8371</v>
      </c>
      <c r="Y566" s="1013" t="s">
        <v>1191</v>
      </c>
      <c r="Z566" s="1059" t="s">
        <v>8370</v>
      </c>
      <c r="AA566" s="1013" t="s">
        <v>7868</v>
      </c>
      <c r="AB566" s="631" t="s">
        <v>8407</v>
      </c>
      <c r="AD566" s="596"/>
    </row>
    <row r="567" spans="2:30" outlineLevel="1">
      <c r="B567" s="9" t="s">
        <v>7092</v>
      </c>
      <c r="C567" s="9" t="s">
        <v>7154</v>
      </c>
      <c r="D567" s="9" t="s">
        <v>7100</v>
      </c>
      <c r="E567" s="9" t="s">
        <v>7688</v>
      </c>
      <c r="F567" s="9" t="s">
        <v>7689</v>
      </c>
      <c r="K567" s="9" t="s">
        <v>7093</v>
      </c>
      <c r="L567" s="9" t="s">
        <v>7155</v>
      </c>
      <c r="M567" s="9" t="s">
        <v>7100</v>
      </c>
      <c r="N567" s="9" t="s">
        <v>7688</v>
      </c>
      <c r="O567" s="9" t="s">
        <v>7689</v>
      </c>
      <c r="R567" s="260"/>
      <c r="S567" s="1012" t="s">
        <v>1191</v>
      </c>
      <c r="T567" s="1013" t="s">
        <v>7259</v>
      </c>
      <c r="U567" s="1013" t="s">
        <v>8058</v>
      </c>
      <c r="V567" s="1014" t="s">
        <v>1184</v>
      </c>
      <c r="W567" s="1018"/>
      <c r="X567" s="1023"/>
      <c r="Y567" s="1013"/>
      <c r="Z567" s="1013"/>
      <c r="AA567" s="1013"/>
      <c r="AB567" s="1022"/>
      <c r="AD567" s="596"/>
    </row>
    <row r="568" spans="2:30" outlineLevel="1">
      <c r="B568" s="9" t="s">
        <v>7092</v>
      </c>
      <c r="C568" s="9" t="s">
        <v>7154</v>
      </c>
      <c r="D568" s="9" t="s">
        <v>7100</v>
      </c>
      <c r="E568" s="9" t="s">
        <v>7796</v>
      </c>
      <c r="K568" s="9" t="s">
        <v>7093</v>
      </c>
      <c r="L568" s="9" t="s">
        <v>7155</v>
      </c>
      <c r="M568" s="9" t="s">
        <v>7100</v>
      </c>
      <c r="N568" s="9" t="s">
        <v>7796</v>
      </c>
      <c r="R568" s="260"/>
      <c r="S568" s="1012" t="s">
        <v>1191</v>
      </c>
      <c r="T568" s="1013" t="s">
        <v>41</v>
      </c>
      <c r="U568" s="1013" t="s">
        <v>835</v>
      </c>
      <c r="V568" s="1014" t="s">
        <v>1382</v>
      </c>
      <c r="W568" s="1018"/>
      <c r="X568" s="1023"/>
      <c r="Y568" s="1013"/>
      <c r="Z568" s="1013"/>
      <c r="AA568" s="1013"/>
      <c r="AB568" s="1022"/>
      <c r="AD568" s="596"/>
    </row>
    <row r="569" spans="2:30" outlineLevel="1">
      <c r="B569" s="9" t="s">
        <v>7092</v>
      </c>
      <c r="C569" s="9" t="s">
        <v>7154</v>
      </c>
      <c r="D569" s="9" t="s">
        <v>7100</v>
      </c>
      <c r="E569" s="9" t="s">
        <v>7796</v>
      </c>
      <c r="F569" s="9" t="s">
        <v>6858</v>
      </c>
      <c r="K569" s="9" t="s">
        <v>7093</v>
      </c>
      <c r="L569" s="9" t="s">
        <v>7155</v>
      </c>
      <c r="M569" s="9" t="s">
        <v>7100</v>
      </c>
      <c r="N569" s="9" t="s">
        <v>7796</v>
      </c>
      <c r="O569" s="9" t="s">
        <v>6858</v>
      </c>
      <c r="R569" s="260"/>
      <c r="S569" s="1012" t="s">
        <v>1176</v>
      </c>
      <c r="T569" s="1013" t="s">
        <v>7258</v>
      </c>
      <c r="U569" s="1013" t="s">
        <v>8061</v>
      </c>
      <c r="V569" s="1014" t="s">
        <v>1821</v>
      </c>
      <c r="W569" s="1018"/>
      <c r="X569" s="1023"/>
      <c r="Y569" s="1013"/>
      <c r="Z569" s="1013"/>
      <c r="AA569" s="1013"/>
      <c r="AB569" s="1022"/>
      <c r="AD569" s="596"/>
    </row>
    <row r="570" spans="2:30" outlineLevel="1">
      <c r="B570" s="9" t="s">
        <v>7092</v>
      </c>
      <c r="C570" s="9" t="s">
        <v>7154</v>
      </c>
      <c r="D570" s="9" t="s">
        <v>7100</v>
      </c>
      <c r="K570" s="9" t="s">
        <v>7093</v>
      </c>
      <c r="L570" s="9" t="s">
        <v>7155</v>
      </c>
      <c r="M570" s="9" t="s">
        <v>7100</v>
      </c>
      <c r="R570" s="260"/>
      <c r="S570" s="1012" t="s">
        <v>1191</v>
      </c>
      <c r="T570" s="1013" t="s">
        <v>41</v>
      </c>
      <c r="U570" s="1013" t="s">
        <v>835</v>
      </c>
      <c r="V570" s="1014" t="s">
        <v>1382</v>
      </c>
      <c r="W570" s="1018"/>
      <c r="X570" s="1023"/>
      <c r="Y570" s="1013"/>
      <c r="Z570" s="1013"/>
      <c r="AA570" s="1013"/>
      <c r="AB570" s="1022"/>
      <c r="AD570" s="596"/>
    </row>
    <row r="571" spans="2:30" outlineLevel="1">
      <c r="B571" s="9" t="s">
        <v>7092</v>
      </c>
      <c r="C571" s="9" t="s">
        <v>7154</v>
      </c>
      <c r="D571" s="9" t="s">
        <v>7100</v>
      </c>
      <c r="E571" s="9" t="s">
        <v>7688</v>
      </c>
      <c r="K571" s="9" t="s">
        <v>7093</v>
      </c>
      <c r="L571" s="9" t="s">
        <v>7155</v>
      </c>
      <c r="M571" s="9" t="s">
        <v>7100</v>
      </c>
      <c r="N571" s="9" t="s">
        <v>7688</v>
      </c>
      <c r="R571" s="260"/>
      <c r="S571" s="1012" t="s">
        <v>1191</v>
      </c>
      <c r="T571" s="1013" t="s">
        <v>41</v>
      </c>
      <c r="U571" s="1013" t="s">
        <v>835</v>
      </c>
      <c r="V571" s="1014" t="s">
        <v>1382</v>
      </c>
      <c r="W571" s="1018"/>
      <c r="X571" s="1023"/>
      <c r="Y571" s="1013"/>
      <c r="Z571" s="1013"/>
      <c r="AA571" s="1013"/>
      <c r="AB571" s="1022"/>
      <c r="AD571" s="596"/>
    </row>
    <row r="572" spans="2:30" outlineLevel="1">
      <c r="B572" s="9" t="s">
        <v>7092</v>
      </c>
      <c r="C572" s="9" t="s">
        <v>7154</v>
      </c>
      <c r="D572" s="9" t="s">
        <v>7100</v>
      </c>
      <c r="E572" s="9" t="s">
        <v>7688</v>
      </c>
      <c r="F572" s="9" t="s">
        <v>6858</v>
      </c>
      <c r="K572" s="9" t="s">
        <v>7093</v>
      </c>
      <c r="L572" s="9" t="s">
        <v>7155</v>
      </c>
      <c r="M572" s="9" t="s">
        <v>7100</v>
      </c>
      <c r="N572" s="9" t="s">
        <v>7688</v>
      </c>
      <c r="O572" s="9" t="s">
        <v>6858</v>
      </c>
      <c r="R572" s="260"/>
      <c r="S572" s="1012" t="s">
        <v>1176</v>
      </c>
      <c r="T572" s="1013" t="s">
        <v>1175</v>
      </c>
      <c r="U572" s="1013" t="s">
        <v>4066</v>
      </c>
      <c r="V572" s="1014" t="s">
        <v>1821</v>
      </c>
      <c r="W572" s="1018"/>
      <c r="X572" s="1023"/>
      <c r="Y572" s="1013"/>
      <c r="Z572" s="1013"/>
      <c r="AA572" s="1013"/>
      <c r="AB572" s="1022"/>
      <c r="AD572" s="596"/>
    </row>
    <row r="573" spans="2:30" outlineLevel="1">
      <c r="B573" s="9" t="s">
        <v>7092</v>
      </c>
      <c r="C573" s="9" t="s">
        <v>7154</v>
      </c>
      <c r="D573" s="9" t="s">
        <v>7100</v>
      </c>
      <c r="E573" s="9" t="s">
        <v>7688</v>
      </c>
      <c r="F573" s="9" t="s">
        <v>7797</v>
      </c>
      <c r="K573" s="9" t="s">
        <v>7093</v>
      </c>
      <c r="L573" s="9" t="s">
        <v>7155</v>
      </c>
      <c r="M573" s="9" t="s">
        <v>7100</v>
      </c>
      <c r="N573" s="9" t="s">
        <v>7688</v>
      </c>
      <c r="O573" s="9" t="s">
        <v>7797</v>
      </c>
      <c r="R573" s="260"/>
      <c r="S573" s="1012" t="s">
        <v>1191</v>
      </c>
      <c r="T573" s="1013" t="s">
        <v>7236</v>
      </c>
      <c r="U573" s="1013" t="s">
        <v>4082</v>
      </c>
      <c r="V573" s="1014" t="s">
        <v>1821</v>
      </c>
      <c r="W573" s="1018"/>
      <c r="X573" s="1023"/>
      <c r="Y573" s="1013"/>
      <c r="Z573" s="1013"/>
      <c r="AA573" s="1013"/>
      <c r="AB573" s="1022"/>
      <c r="AD573" s="596"/>
    </row>
    <row r="574" spans="2:30" outlineLevel="1">
      <c r="B574" s="9" t="s">
        <v>7092</v>
      </c>
      <c r="C574" s="9" t="s">
        <v>7154</v>
      </c>
      <c r="D574" s="9" t="s">
        <v>7100</v>
      </c>
      <c r="E574" s="9" t="s">
        <v>7796</v>
      </c>
      <c r="K574" s="9" t="s">
        <v>7093</v>
      </c>
      <c r="L574" s="9" t="s">
        <v>7155</v>
      </c>
      <c r="M574" s="9" t="s">
        <v>7100</v>
      </c>
      <c r="N574" s="9" t="s">
        <v>7796</v>
      </c>
      <c r="R574" s="260"/>
      <c r="S574" s="1012" t="s">
        <v>1191</v>
      </c>
      <c r="T574" s="1013" t="s">
        <v>41</v>
      </c>
      <c r="U574" s="1013" t="s">
        <v>835</v>
      </c>
      <c r="V574" s="1014" t="s">
        <v>1382</v>
      </c>
      <c r="W574" s="1018"/>
      <c r="X574" s="1023"/>
      <c r="Y574" s="1013"/>
      <c r="Z574" s="1013"/>
      <c r="AA574" s="1013"/>
      <c r="AB574" s="1022"/>
      <c r="AD574" s="596"/>
    </row>
    <row r="575" spans="2:30" outlineLevel="1">
      <c r="B575" s="9" t="s">
        <v>7092</v>
      </c>
      <c r="C575" s="9" t="s">
        <v>7154</v>
      </c>
      <c r="D575" s="9" t="s">
        <v>7100</v>
      </c>
      <c r="E575" s="9" t="s">
        <v>7796</v>
      </c>
      <c r="F575" s="9" t="s">
        <v>6858</v>
      </c>
      <c r="K575" s="9" t="s">
        <v>7093</v>
      </c>
      <c r="L575" s="9" t="s">
        <v>7155</v>
      </c>
      <c r="M575" s="9" t="s">
        <v>7100</v>
      </c>
      <c r="N575" s="9" t="s">
        <v>7796</v>
      </c>
      <c r="O575" s="9" t="s">
        <v>6858</v>
      </c>
      <c r="R575" s="260"/>
      <c r="S575" s="1012" t="s">
        <v>1176</v>
      </c>
      <c r="T575" s="1013" t="s">
        <v>7235</v>
      </c>
      <c r="U575" s="1013" t="s">
        <v>4282</v>
      </c>
      <c r="V575" s="1014" t="s">
        <v>1821</v>
      </c>
      <c r="W575" s="1018"/>
      <c r="X575" s="1023"/>
      <c r="Y575" s="1013"/>
      <c r="Z575" s="1013"/>
      <c r="AA575" s="1013"/>
      <c r="AB575" s="1022"/>
      <c r="AD575" s="596"/>
    </row>
    <row r="576" spans="2:30" outlineLevel="1">
      <c r="B576" s="9" t="s">
        <v>7092</v>
      </c>
      <c r="C576" s="9" t="s">
        <v>7154</v>
      </c>
      <c r="D576" s="9" t="s">
        <v>7794</v>
      </c>
      <c r="K576" s="9" t="s">
        <v>7093</v>
      </c>
      <c r="L576" s="9" t="s">
        <v>7155</v>
      </c>
      <c r="M576" s="9" t="s">
        <v>7794</v>
      </c>
      <c r="R576" s="260"/>
      <c r="S576" s="1012" t="s">
        <v>1195</v>
      </c>
      <c r="T576" s="1013" t="s">
        <v>41</v>
      </c>
      <c r="U576" s="1013" t="s">
        <v>835</v>
      </c>
      <c r="V576" s="1014" t="s">
        <v>1382</v>
      </c>
      <c r="W576" s="1018"/>
      <c r="X576" s="1130" t="s">
        <v>5623</v>
      </c>
      <c r="Y576" s="1013" t="s">
        <v>1191</v>
      </c>
      <c r="Z576" s="1013" t="s">
        <v>41</v>
      </c>
      <c r="AA576" s="1013" t="s">
        <v>1382</v>
      </c>
      <c r="AB576" s="1032" t="s">
        <v>7998</v>
      </c>
      <c r="AD576" s="596"/>
    </row>
    <row r="577" spans="2:30" ht="24" outlineLevel="1">
      <c r="B577" s="9" t="s">
        <v>7092</v>
      </c>
      <c r="C577" s="9" t="s">
        <v>7154</v>
      </c>
      <c r="D577" s="9" t="s">
        <v>7794</v>
      </c>
      <c r="E577" s="9" t="s">
        <v>6858</v>
      </c>
      <c r="K577" s="9" t="s">
        <v>7093</v>
      </c>
      <c r="L577" s="9" t="s">
        <v>7155</v>
      </c>
      <c r="M577" s="9" t="s">
        <v>7794</v>
      </c>
      <c r="N577" s="9" t="s">
        <v>6858</v>
      </c>
      <c r="R577" s="260"/>
      <c r="S577" s="1012" t="s">
        <v>1176</v>
      </c>
      <c r="T577" s="1013" t="s">
        <v>1819</v>
      </c>
      <c r="U577" s="1013" t="s">
        <v>4148</v>
      </c>
      <c r="V577" s="1014" t="s">
        <v>1821</v>
      </c>
      <c r="W577" s="1018"/>
      <c r="X577" s="1023" t="s">
        <v>3816</v>
      </c>
      <c r="Y577" s="1013" t="s">
        <v>1176</v>
      </c>
      <c r="Z577" s="1056" t="s">
        <v>2883</v>
      </c>
      <c r="AA577" s="1013" t="s">
        <v>105</v>
      </c>
      <c r="AB577" s="631" t="s">
        <v>5521</v>
      </c>
      <c r="AD577" s="596"/>
    </row>
    <row r="578" spans="2:30" outlineLevel="1">
      <c r="B578" s="9" t="s">
        <v>7092</v>
      </c>
      <c r="C578" s="9" t="s">
        <v>7154</v>
      </c>
      <c r="D578" s="9" t="s">
        <v>7794</v>
      </c>
      <c r="E578" s="9" t="s">
        <v>6858</v>
      </c>
      <c r="F578" s="9" t="s">
        <v>1452</v>
      </c>
      <c r="K578" s="9" t="s">
        <v>7093</v>
      </c>
      <c r="L578" s="9" t="s">
        <v>7155</v>
      </c>
      <c r="M578" s="9" t="s">
        <v>7794</v>
      </c>
      <c r="N578" s="9" t="s">
        <v>6858</v>
      </c>
      <c r="O578" s="9" t="s">
        <v>1452</v>
      </c>
      <c r="R578" s="260"/>
      <c r="S578" s="1012" t="s">
        <v>1191</v>
      </c>
      <c r="T578" s="1013" t="s">
        <v>1822</v>
      </c>
      <c r="U578" s="1013" t="s">
        <v>7517</v>
      </c>
      <c r="V578" s="1014" t="s">
        <v>1825</v>
      </c>
      <c r="W578" s="1018"/>
      <c r="X578" s="1023" t="s">
        <v>7928</v>
      </c>
      <c r="Y578" s="1013" t="s">
        <v>1176</v>
      </c>
      <c r="Z578" s="1013" t="s">
        <v>41</v>
      </c>
      <c r="AA578" s="1013" t="s">
        <v>7798</v>
      </c>
      <c r="AB578" s="1022"/>
      <c r="AD578" s="596"/>
    </row>
    <row r="579" spans="2:30" outlineLevel="1">
      <c r="B579" s="9" t="s">
        <v>7092</v>
      </c>
      <c r="C579" s="9" t="s">
        <v>7154</v>
      </c>
      <c r="D579" s="9" t="s">
        <v>7794</v>
      </c>
      <c r="E579" s="9" t="s">
        <v>7689</v>
      </c>
      <c r="K579" s="9" t="s">
        <v>7093</v>
      </c>
      <c r="L579" s="9" t="s">
        <v>7155</v>
      </c>
      <c r="M579" s="9" t="s">
        <v>7794</v>
      </c>
      <c r="N579" s="9" t="s">
        <v>7689</v>
      </c>
      <c r="R579" s="260"/>
      <c r="S579" s="1012" t="s">
        <v>1176</v>
      </c>
      <c r="T579" s="1013" t="s">
        <v>41</v>
      </c>
      <c r="U579" s="1013" t="s">
        <v>835</v>
      </c>
      <c r="V579" s="1020" t="s">
        <v>8116</v>
      </c>
      <c r="W579" s="1018"/>
      <c r="X579" s="1023" t="s">
        <v>7929</v>
      </c>
      <c r="Y579" s="1013" t="s">
        <v>1176</v>
      </c>
      <c r="Z579" s="1013" t="s">
        <v>41</v>
      </c>
      <c r="AA579" s="1013" t="s">
        <v>7799</v>
      </c>
      <c r="AB579" s="1022"/>
      <c r="AD579" s="596"/>
    </row>
    <row r="580" spans="2:30" outlineLevel="1">
      <c r="B580" s="9" t="s">
        <v>7092</v>
      </c>
      <c r="C580" s="9" t="s">
        <v>7154</v>
      </c>
      <c r="D580" s="9" t="s">
        <v>7794</v>
      </c>
      <c r="K580" s="9" t="s">
        <v>7093</v>
      </c>
      <c r="L580" s="9" t="s">
        <v>7155</v>
      </c>
      <c r="M580" s="9" t="s">
        <v>7794</v>
      </c>
      <c r="R580" s="260"/>
      <c r="S580" s="1012" t="s">
        <v>1195</v>
      </c>
      <c r="T580" s="1013" t="s">
        <v>41</v>
      </c>
      <c r="U580" s="1013" t="s">
        <v>835</v>
      </c>
      <c r="V580" s="1014" t="s">
        <v>1382</v>
      </c>
      <c r="W580" s="1018"/>
      <c r="X580" s="1130" t="s">
        <v>5625</v>
      </c>
      <c r="Y580" s="1013" t="s">
        <v>1191</v>
      </c>
      <c r="Z580" s="1013" t="s">
        <v>41</v>
      </c>
      <c r="AA580" s="1013" t="s">
        <v>1382</v>
      </c>
      <c r="AB580" s="782" t="s">
        <v>7999</v>
      </c>
      <c r="AD580" s="596"/>
    </row>
    <row r="581" spans="2:30" ht="120" outlineLevel="1">
      <c r="B581" s="9" t="s">
        <v>7092</v>
      </c>
      <c r="C581" s="9" t="s">
        <v>7154</v>
      </c>
      <c r="D581" s="9" t="s">
        <v>7794</v>
      </c>
      <c r="E581" s="9" t="s">
        <v>6858</v>
      </c>
      <c r="K581" s="9" t="s">
        <v>7093</v>
      </c>
      <c r="L581" s="9" t="s">
        <v>7155</v>
      </c>
      <c r="M581" s="9" t="s">
        <v>7794</v>
      </c>
      <c r="N581" s="9" t="s">
        <v>6858</v>
      </c>
      <c r="R581" s="260"/>
      <c r="S581" s="1012" t="s">
        <v>1176</v>
      </c>
      <c r="T581" s="1013" t="s">
        <v>1819</v>
      </c>
      <c r="U581" s="1013" t="s">
        <v>4148</v>
      </c>
      <c r="V581" s="1014" t="s">
        <v>1821</v>
      </c>
      <c r="W581" s="1018"/>
      <c r="X581" s="1023" t="s">
        <v>3819</v>
      </c>
      <c r="Y581" s="1013" t="s">
        <v>1176</v>
      </c>
      <c r="Z581" s="1056" t="s">
        <v>2884</v>
      </c>
      <c r="AA581" s="638" t="s">
        <v>5745</v>
      </c>
      <c r="AB581" s="631" t="s">
        <v>5522</v>
      </c>
      <c r="AD581" s="596"/>
    </row>
    <row r="582" spans="2:30" outlineLevel="1">
      <c r="B582" s="9" t="s">
        <v>7092</v>
      </c>
      <c r="C582" s="9" t="s">
        <v>7154</v>
      </c>
      <c r="D582" s="9" t="s">
        <v>7794</v>
      </c>
      <c r="E582" s="9" t="s">
        <v>6858</v>
      </c>
      <c r="F582" s="9" t="s">
        <v>1452</v>
      </c>
      <c r="K582" s="9" t="s">
        <v>7093</v>
      </c>
      <c r="L582" s="9" t="s">
        <v>7155</v>
      </c>
      <c r="M582" s="9" t="s">
        <v>7794</v>
      </c>
      <c r="N582" s="9" t="s">
        <v>6858</v>
      </c>
      <c r="O582" s="9" t="s">
        <v>1452</v>
      </c>
      <c r="R582" s="260"/>
      <c r="S582" s="1012" t="s">
        <v>1191</v>
      </c>
      <c r="T582" s="1013" t="s">
        <v>1822</v>
      </c>
      <c r="U582" s="1013" t="s">
        <v>7517</v>
      </c>
      <c r="V582" s="1014" t="s">
        <v>1825</v>
      </c>
      <c r="W582" s="1018"/>
      <c r="X582" s="1023" t="s">
        <v>7930</v>
      </c>
      <c r="Y582" s="1013" t="s">
        <v>1176</v>
      </c>
      <c r="Z582" s="1013" t="s">
        <v>41</v>
      </c>
      <c r="AA582" s="1013" t="s">
        <v>7800</v>
      </c>
      <c r="AB582" s="1022"/>
      <c r="AD582" s="596"/>
    </row>
    <row r="583" spans="2:30" outlineLevel="1">
      <c r="B583" s="9" t="s">
        <v>7092</v>
      </c>
      <c r="C583" s="9" t="s">
        <v>7154</v>
      </c>
      <c r="D583" s="9" t="s">
        <v>7794</v>
      </c>
      <c r="E583" s="9" t="s">
        <v>7689</v>
      </c>
      <c r="K583" s="9" t="s">
        <v>7093</v>
      </c>
      <c r="L583" s="9" t="s">
        <v>7155</v>
      </c>
      <c r="M583" s="9" t="s">
        <v>7794</v>
      </c>
      <c r="N583" s="9" t="s">
        <v>7689</v>
      </c>
      <c r="R583" s="260"/>
      <c r="S583" s="1012" t="s">
        <v>1176</v>
      </c>
      <c r="T583" s="1013" t="s">
        <v>41</v>
      </c>
      <c r="U583" s="1013" t="s">
        <v>835</v>
      </c>
      <c r="V583" s="1020" t="s">
        <v>8116</v>
      </c>
      <c r="W583" s="1018"/>
      <c r="X583" s="1023" t="s">
        <v>7929</v>
      </c>
      <c r="Y583" s="1013" t="s">
        <v>1176</v>
      </c>
      <c r="Z583" s="1013" t="s">
        <v>41</v>
      </c>
      <c r="AA583" s="1013" t="s">
        <v>7799</v>
      </c>
      <c r="AB583" s="1022"/>
      <c r="AD583" s="596"/>
    </row>
    <row r="584" spans="2:30" outlineLevel="1">
      <c r="B584" s="9" t="s">
        <v>7092</v>
      </c>
      <c r="C584" s="9" t="s">
        <v>7154</v>
      </c>
      <c r="D584" s="9" t="s">
        <v>7794</v>
      </c>
      <c r="K584" s="9" t="s">
        <v>7093</v>
      </c>
      <c r="L584" s="9" t="s">
        <v>7155</v>
      </c>
      <c r="M584" s="9" t="s">
        <v>7794</v>
      </c>
      <c r="R584" s="260"/>
      <c r="S584" s="1012" t="s">
        <v>1195</v>
      </c>
      <c r="T584" s="1013" t="s">
        <v>41</v>
      </c>
      <c r="U584" s="1013" t="s">
        <v>835</v>
      </c>
      <c r="V584" s="1014" t="s">
        <v>1382</v>
      </c>
      <c r="W584" s="1018"/>
      <c r="X584" s="1130" t="s">
        <v>5626</v>
      </c>
      <c r="Y584" s="1013" t="s">
        <v>1191</v>
      </c>
      <c r="Z584" s="1013" t="s">
        <v>41</v>
      </c>
      <c r="AA584" s="1013" t="s">
        <v>1382</v>
      </c>
      <c r="AB584" s="782" t="s">
        <v>8000</v>
      </c>
      <c r="AD584" s="596"/>
    </row>
    <row r="585" spans="2:30" ht="36" outlineLevel="1">
      <c r="B585" s="9" t="s">
        <v>7092</v>
      </c>
      <c r="C585" s="9" t="s">
        <v>7154</v>
      </c>
      <c r="D585" s="9" t="s">
        <v>7794</v>
      </c>
      <c r="E585" s="9" t="s">
        <v>6858</v>
      </c>
      <c r="K585" s="9" t="s">
        <v>7093</v>
      </c>
      <c r="L585" s="9" t="s">
        <v>7155</v>
      </c>
      <c r="M585" s="9" t="s">
        <v>7794</v>
      </c>
      <c r="N585" s="9" t="s">
        <v>6858</v>
      </c>
      <c r="R585" s="260"/>
      <c r="S585" s="1012" t="s">
        <v>1176</v>
      </c>
      <c r="T585" s="1013" t="s">
        <v>1819</v>
      </c>
      <c r="U585" s="1013" t="s">
        <v>4148</v>
      </c>
      <c r="V585" s="1014" t="s">
        <v>1821</v>
      </c>
      <c r="W585" s="1018"/>
      <c r="X585" s="1023" t="s">
        <v>3820</v>
      </c>
      <c r="Y585" s="1013" t="s">
        <v>1176</v>
      </c>
      <c r="Z585" s="1056" t="s">
        <v>2885</v>
      </c>
      <c r="AA585" s="638" t="s">
        <v>5746</v>
      </c>
      <c r="AB585" s="631" t="s">
        <v>5523</v>
      </c>
      <c r="AD585" s="596"/>
    </row>
    <row r="586" spans="2:30" outlineLevel="1">
      <c r="B586" s="9" t="s">
        <v>7092</v>
      </c>
      <c r="C586" s="9" t="s">
        <v>7154</v>
      </c>
      <c r="D586" s="9" t="s">
        <v>7794</v>
      </c>
      <c r="E586" s="9" t="s">
        <v>6858</v>
      </c>
      <c r="F586" s="9" t="s">
        <v>1452</v>
      </c>
      <c r="K586" s="9" t="s">
        <v>7093</v>
      </c>
      <c r="L586" s="9" t="s">
        <v>7155</v>
      </c>
      <c r="M586" s="9" t="s">
        <v>7794</v>
      </c>
      <c r="N586" s="9" t="s">
        <v>6858</v>
      </c>
      <c r="O586" s="9" t="s">
        <v>1452</v>
      </c>
      <c r="R586" s="260"/>
      <c r="S586" s="1012" t="s">
        <v>1191</v>
      </c>
      <c r="T586" s="1013" t="s">
        <v>1822</v>
      </c>
      <c r="U586" s="1013" t="s">
        <v>7517</v>
      </c>
      <c r="V586" s="1014" t="s">
        <v>1825</v>
      </c>
      <c r="W586" s="1018"/>
      <c r="X586" s="1023" t="s">
        <v>7931</v>
      </c>
      <c r="Y586" s="1013" t="s">
        <v>1176</v>
      </c>
      <c r="Z586" s="1013" t="s">
        <v>41</v>
      </c>
      <c r="AA586" s="1013" t="s">
        <v>7801</v>
      </c>
      <c r="AB586" s="1022"/>
      <c r="AD586" s="596"/>
    </row>
    <row r="587" spans="2:30" outlineLevel="1">
      <c r="B587" s="9" t="s">
        <v>7092</v>
      </c>
      <c r="C587" s="9" t="s">
        <v>7154</v>
      </c>
      <c r="D587" s="9" t="s">
        <v>7794</v>
      </c>
      <c r="E587" s="9" t="s">
        <v>7689</v>
      </c>
      <c r="K587" s="9" t="s">
        <v>7093</v>
      </c>
      <c r="L587" s="9" t="s">
        <v>7155</v>
      </c>
      <c r="M587" s="9" t="s">
        <v>7794</v>
      </c>
      <c r="N587" s="9" t="s">
        <v>7689</v>
      </c>
      <c r="R587" s="260"/>
      <c r="S587" s="1012" t="s">
        <v>1176</v>
      </c>
      <c r="T587" s="1013" t="s">
        <v>41</v>
      </c>
      <c r="U587" s="1013" t="s">
        <v>835</v>
      </c>
      <c r="V587" s="1020" t="s">
        <v>8116</v>
      </c>
      <c r="W587" s="1018"/>
      <c r="X587" s="1023" t="s">
        <v>7929</v>
      </c>
      <c r="Y587" s="1013" t="s">
        <v>1176</v>
      </c>
      <c r="Z587" s="1013" t="s">
        <v>41</v>
      </c>
      <c r="AA587" s="1013" t="s">
        <v>7799</v>
      </c>
      <c r="AB587" s="1022"/>
      <c r="AD587" s="596"/>
    </row>
    <row r="588" spans="2:30" outlineLevel="1">
      <c r="B588" s="9" t="s">
        <v>7092</v>
      </c>
      <c r="C588" s="9" t="s">
        <v>7154</v>
      </c>
      <c r="D588" s="9" t="s">
        <v>7794</v>
      </c>
      <c r="K588" s="9" t="s">
        <v>7093</v>
      </c>
      <c r="L588" s="9" t="s">
        <v>7155</v>
      </c>
      <c r="M588" s="9" t="s">
        <v>7794</v>
      </c>
      <c r="R588" s="260"/>
      <c r="S588" s="1012" t="s">
        <v>1195</v>
      </c>
      <c r="T588" s="1013" t="s">
        <v>41</v>
      </c>
      <c r="U588" s="1013" t="s">
        <v>835</v>
      </c>
      <c r="V588" s="1014" t="s">
        <v>1382</v>
      </c>
      <c r="W588" s="1018"/>
      <c r="X588" s="1130" t="s">
        <v>5627</v>
      </c>
      <c r="Y588" s="1013" t="s">
        <v>1191</v>
      </c>
      <c r="Z588" s="1013" t="s">
        <v>41</v>
      </c>
      <c r="AA588" s="1013" t="s">
        <v>1382</v>
      </c>
      <c r="AB588" s="782" t="s">
        <v>8001</v>
      </c>
      <c r="AD588" s="596"/>
    </row>
    <row r="589" spans="2:30" ht="24" outlineLevel="1">
      <c r="B589" s="9" t="s">
        <v>7092</v>
      </c>
      <c r="C589" s="9" t="s">
        <v>7154</v>
      </c>
      <c r="D589" s="9" t="s">
        <v>7794</v>
      </c>
      <c r="E589" s="9" t="s">
        <v>6858</v>
      </c>
      <c r="K589" s="9" t="s">
        <v>7093</v>
      </c>
      <c r="L589" s="9" t="s">
        <v>7155</v>
      </c>
      <c r="M589" s="9" t="s">
        <v>7794</v>
      </c>
      <c r="N589" s="9" t="s">
        <v>6858</v>
      </c>
      <c r="R589" s="260"/>
      <c r="S589" s="1012" t="s">
        <v>1176</v>
      </c>
      <c r="T589" s="1013" t="s">
        <v>1819</v>
      </c>
      <c r="U589" s="1013" t="s">
        <v>4148</v>
      </c>
      <c r="V589" s="1014" t="s">
        <v>1821</v>
      </c>
      <c r="W589" s="1018"/>
      <c r="X589" s="1023" t="s">
        <v>3907</v>
      </c>
      <c r="Y589" s="1013" t="s">
        <v>1176</v>
      </c>
      <c r="Z589" s="1059" t="s">
        <v>2886</v>
      </c>
      <c r="AA589" s="1024" t="s">
        <v>154</v>
      </c>
      <c r="AB589" s="631" t="s">
        <v>5427</v>
      </c>
      <c r="AD589" s="596"/>
    </row>
    <row r="590" spans="2:30" outlineLevel="1">
      <c r="B590" s="9" t="s">
        <v>7092</v>
      </c>
      <c r="C590" s="9" t="s">
        <v>7154</v>
      </c>
      <c r="D590" s="9" t="s">
        <v>7794</v>
      </c>
      <c r="E590" s="9" t="s">
        <v>6858</v>
      </c>
      <c r="F590" s="9" t="s">
        <v>1452</v>
      </c>
      <c r="K590" s="9" t="s">
        <v>7093</v>
      </c>
      <c r="L590" s="9" t="s">
        <v>7155</v>
      </c>
      <c r="M590" s="9" t="s">
        <v>7794</v>
      </c>
      <c r="N590" s="9" t="s">
        <v>6858</v>
      </c>
      <c r="O590" s="9" t="s">
        <v>1452</v>
      </c>
      <c r="R590" s="260"/>
      <c r="S590" s="1012" t="s">
        <v>1191</v>
      </c>
      <c r="T590" s="1013" t="s">
        <v>1822</v>
      </c>
      <c r="U590" s="1013" t="s">
        <v>7517</v>
      </c>
      <c r="V590" s="1014" t="s">
        <v>1825</v>
      </c>
      <c r="W590" s="1018"/>
      <c r="X590" s="1023" t="s">
        <v>7932</v>
      </c>
      <c r="Y590" s="1013" t="s">
        <v>1176</v>
      </c>
      <c r="Z590" s="1013" t="s">
        <v>41</v>
      </c>
      <c r="AA590" s="1013" t="s">
        <v>7802</v>
      </c>
      <c r="AB590" s="1022"/>
      <c r="AD590" s="596"/>
    </row>
    <row r="591" spans="2:30" outlineLevel="1">
      <c r="B591" s="9" t="s">
        <v>7092</v>
      </c>
      <c r="C591" s="9" t="s">
        <v>7154</v>
      </c>
      <c r="D591" s="9" t="s">
        <v>7794</v>
      </c>
      <c r="E591" s="9" t="s">
        <v>7689</v>
      </c>
      <c r="K591" s="9" t="s">
        <v>7093</v>
      </c>
      <c r="L591" s="9" t="s">
        <v>7155</v>
      </c>
      <c r="M591" s="9" t="s">
        <v>7794</v>
      </c>
      <c r="N591" s="9" t="s">
        <v>7689</v>
      </c>
      <c r="R591" s="260"/>
      <c r="S591" s="1012" t="s">
        <v>1176</v>
      </c>
      <c r="T591" s="1013" t="s">
        <v>41</v>
      </c>
      <c r="U591" s="1013" t="s">
        <v>835</v>
      </c>
      <c r="V591" s="1020" t="s">
        <v>8116</v>
      </c>
      <c r="W591" s="1018"/>
      <c r="X591" s="1023" t="s">
        <v>7929</v>
      </c>
      <c r="Y591" s="1013" t="s">
        <v>1176</v>
      </c>
      <c r="Z591" s="1013" t="s">
        <v>41</v>
      </c>
      <c r="AA591" s="1013" t="s">
        <v>7799</v>
      </c>
      <c r="AB591" s="1022"/>
      <c r="AD591" s="596"/>
    </row>
    <row r="592" spans="2:30" outlineLevel="1">
      <c r="B592" s="9" t="s">
        <v>7092</v>
      </c>
      <c r="C592" s="9" t="s">
        <v>7154</v>
      </c>
      <c r="D592" s="9" t="s">
        <v>7794</v>
      </c>
      <c r="K592" s="9" t="s">
        <v>7093</v>
      </c>
      <c r="L592" s="9" t="s">
        <v>7155</v>
      </c>
      <c r="M592" s="9" t="s">
        <v>7794</v>
      </c>
      <c r="R592" s="260"/>
      <c r="S592" s="1012" t="s">
        <v>1195</v>
      </c>
      <c r="T592" s="1013" t="s">
        <v>41</v>
      </c>
      <c r="U592" s="1013" t="s">
        <v>835</v>
      </c>
      <c r="V592" s="1014" t="s">
        <v>1382</v>
      </c>
      <c r="W592" s="1018"/>
      <c r="X592" s="1130" t="s">
        <v>5628</v>
      </c>
      <c r="Y592" s="1013" t="s">
        <v>1191</v>
      </c>
      <c r="Z592" s="1013" t="s">
        <v>41</v>
      </c>
      <c r="AA592" s="1013" t="s">
        <v>1382</v>
      </c>
      <c r="AB592" s="782" t="s">
        <v>8002</v>
      </c>
      <c r="AD592" s="596"/>
    </row>
    <row r="593" spans="2:30" outlineLevel="1">
      <c r="B593" s="9" t="s">
        <v>7092</v>
      </c>
      <c r="C593" s="9" t="s">
        <v>7154</v>
      </c>
      <c r="D593" s="9" t="s">
        <v>7794</v>
      </c>
      <c r="E593" s="9" t="s">
        <v>6858</v>
      </c>
      <c r="K593" s="9" t="s">
        <v>7093</v>
      </c>
      <c r="L593" s="9" t="s">
        <v>7155</v>
      </c>
      <c r="M593" s="9" t="s">
        <v>7794</v>
      </c>
      <c r="N593" s="9" t="s">
        <v>6858</v>
      </c>
      <c r="R593" s="260"/>
      <c r="S593" s="1012" t="s">
        <v>1176</v>
      </c>
      <c r="T593" s="1013" t="s">
        <v>1819</v>
      </c>
      <c r="U593" s="1013" t="s">
        <v>4148</v>
      </c>
      <c r="V593" s="1014" t="s">
        <v>1821</v>
      </c>
      <c r="W593" s="1018"/>
      <c r="X593" s="786" t="s">
        <v>3908</v>
      </c>
      <c r="Y593" s="1013" t="s">
        <v>1176</v>
      </c>
      <c r="Z593" s="1056" t="s">
        <v>2887</v>
      </c>
      <c r="AA593" s="1024" t="s">
        <v>186</v>
      </c>
      <c r="AB593" s="1022"/>
      <c r="AD593" s="596"/>
    </row>
    <row r="594" spans="2:30" outlineLevel="1">
      <c r="B594" s="9" t="s">
        <v>7092</v>
      </c>
      <c r="C594" s="9" t="s">
        <v>7154</v>
      </c>
      <c r="D594" s="9" t="s">
        <v>7794</v>
      </c>
      <c r="E594" s="9" t="s">
        <v>6858</v>
      </c>
      <c r="F594" s="9" t="s">
        <v>1452</v>
      </c>
      <c r="K594" s="9" t="s">
        <v>7093</v>
      </c>
      <c r="L594" s="9" t="s">
        <v>7155</v>
      </c>
      <c r="M594" s="9" t="s">
        <v>7794</v>
      </c>
      <c r="N594" s="9" t="s">
        <v>6858</v>
      </c>
      <c r="O594" s="9" t="s">
        <v>1452</v>
      </c>
      <c r="R594" s="260"/>
      <c r="S594" s="1012" t="s">
        <v>1191</v>
      </c>
      <c r="T594" s="1013" t="s">
        <v>1822</v>
      </c>
      <c r="U594" s="1013" t="s">
        <v>7517</v>
      </c>
      <c r="V594" s="1014" t="s">
        <v>1825</v>
      </c>
      <c r="W594" s="1018"/>
      <c r="X594" s="786" t="s">
        <v>7933</v>
      </c>
      <c r="Y594" s="1013" t="s">
        <v>1176</v>
      </c>
      <c r="Z594" s="1013" t="s">
        <v>41</v>
      </c>
      <c r="AA594" s="1013" t="s">
        <v>7803</v>
      </c>
      <c r="AB594" s="1022"/>
      <c r="AD594" s="596"/>
    </row>
    <row r="595" spans="2:30" outlineLevel="1">
      <c r="B595" s="9" t="s">
        <v>7092</v>
      </c>
      <c r="C595" s="9" t="s">
        <v>7154</v>
      </c>
      <c r="D595" s="9" t="s">
        <v>7794</v>
      </c>
      <c r="E595" s="9" t="s">
        <v>7689</v>
      </c>
      <c r="K595" s="9" t="s">
        <v>7093</v>
      </c>
      <c r="L595" s="9" t="s">
        <v>7155</v>
      </c>
      <c r="M595" s="9" t="s">
        <v>7794</v>
      </c>
      <c r="N595" s="9" t="s">
        <v>7689</v>
      </c>
      <c r="R595" s="260"/>
      <c r="S595" s="1012" t="s">
        <v>1176</v>
      </c>
      <c r="T595" s="1013" t="s">
        <v>41</v>
      </c>
      <c r="U595" s="1013" t="s">
        <v>835</v>
      </c>
      <c r="V595" s="1020" t="s">
        <v>8116</v>
      </c>
      <c r="W595" s="1018"/>
      <c r="X595" s="1023" t="s">
        <v>7929</v>
      </c>
      <c r="Y595" s="1013" t="s">
        <v>1176</v>
      </c>
      <c r="Z595" s="1013" t="s">
        <v>41</v>
      </c>
      <c r="AA595" s="1013" t="s">
        <v>7799</v>
      </c>
      <c r="AB595" s="1022"/>
      <c r="AD595" s="596"/>
    </row>
    <row r="596" spans="2:30" outlineLevel="1">
      <c r="B596" s="9" t="s">
        <v>7092</v>
      </c>
      <c r="C596" s="9" t="s">
        <v>7154</v>
      </c>
      <c r="D596" s="9" t="s">
        <v>7794</v>
      </c>
      <c r="K596" s="9" t="s">
        <v>7093</v>
      </c>
      <c r="L596" s="9" t="s">
        <v>7155</v>
      </c>
      <c r="M596" s="9" t="s">
        <v>7794</v>
      </c>
      <c r="R596" s="260"/>
      <c r="S596" s="1012" t="s">
        <v>1195</v>
      </c>
      <c r="T596" s="1013" t="s">
        <v>41</v>
      </c>
      <c r="U596" s="1013" t="s">
        <v>835</v>
      </c>
      <c r="V596" s="1014" t="s">
        <v>1382</v>
      </c>
      <c r="W596" s="1018"/>
      <c r="X596" s="1130" t="s">
        <v>5619</v>
      </c>
      <c r="Y596" s="1013" t="s">
        <v>1191</v>
      </c>
      <c r="Z596" s="1013" t="s">
        <v>41</v>
      </c>
      <c r="AA596" s="1013" t="s">
        <v>1382</v>
      </c>
      <c r="AB596" s="782" t="s">
        <v>8003</v>
      </c>
      <c r="AD596" s="596"/>
    </row>
    <row r="597" spans="2:30" ht="48" outlineLevel="1">
      <c r="B597" s="9" t="s">
        <v>7092</v>
      </c>
      <c r="C597" s="9" t="s">
        <v>7154</v>
      </c>
      <c r="D597" s="9" t="s">
        <v>7794</v>
      </c>
      <c r="E597" s="9" t="s">
        <v>6858</v>
      </c>
      <c r="K597" s="9" t="s">
        <v>7093</v>
      </c>
      <c r="L597" s="9" t="s">
        <v>7155</v>
      </c>
      <c r="M597" s="9" t="s">
        <v>7794</v>
      </c>
      <c r="N597" s="9" t="s">
        <v>6858</v>
      </c>
      <c r="R597" s="260"/>
      <c r="S597" s="1012" t="s">
        <v>1176</v>
      </c>
      <c r="T597" s="1013" t="s">
        <v>1819</v>
      </c>
      <c r="U597" s="1013" t="s">
        <v>4148</v>
      </c>
      <c r="V597" s="1014" t="s">
        <v>1821</v>
      </c>
      <c r="W597" s="1018"/>
      <c r="X597" s="1023" t="s">
        <v>3824</v>
      </c>
      <c r="Y597" s="1013" t="s">
        <v>1176</v>
      </c>
      <c r="Z597" s="1056" t="s">
        <v>2889</v>
      </c>
      <c r="AA597" s="1013" t="s">
        <v>105</v>
      </c>
      <c r="AB597" s="631" t="s">
        <v>6048</v>
      </c>
      <c r="AD597" s="596"/>
    </row>
    <row r="598" spans="2:30" outlineLevel="1">
      <c r="B598" s="9" t="s">
        <v>7092</v>
      </c>
      <c r="C598" s="9" t="s">
        <v>7154</v>
      </c>
      <c r="D598" s="9" t="s">
        <v>7794</v>
      </c>
      <c r="E598" s="9" t="s">
        <v>6858</v>
      </c>
      <c r="F598" s="9" t="s">
        <v>1452</v>
      </c>
      <c r="K598" s="9" t="s">
        <v>7093</v>
      </c>
      <c r="L598" s="9" t="s">
        <v>7155</v>
      </c>
      <c r="M598" s="9" t="s">
        <v>7794</v>
      </c>
      <c r="N598" s="9" t="s">
        <v>6858</v>
      </c>
      <c r="O598" s="9" t="s">
        <v>1452</v>
      </c>
      <c r="R598" s="260"/>
      <c r="S598" s="1012" t="s">
        <v>1191</v>
      </c>
      <c r="T598" s="1013" t="s">
        <v>1822</v>
      </c>
      <c r="U598" s="1013" t="s">
        <v>7517</v>
      </c>
      <c r="V598" s="1014" t="s">
        <v>1825</v>
      </c>
      <c r="W598" s="1018"/>
      <c r="X598" s="786" t="s">
        <v>8295</v>
      </c>
      <c r="Y598" s="1013" t="s">
        <v>1176</v>
      </c>
      <c r="Z598" s="1013" t="s">
        <v>41</v>
      </c>
      <c r="AA598" s="629" t="s">
        <v>8294</v>
      </c>
      <c r="AB598" s="1022"/>
      <c r="AD598" s="596"/>
    </row>
    <row r="599" spans="2:30" outlineLevel="1">
      <c r="B599" s="9" t="s">
        <v>7092</v>
      </c>
      <c r="C599" s="9" t="s">
        <v>7154</v>
      </c>
      <c r="D599" s="9" t="s">
        <v>7794</v>
      </c>
      <c r="E599" s="9" t="s">
        <v>7689</v>
      </c>
      <c r="K599" s="9" t="s">
        <v>7093</v>
      </c>
      <c r="L599" s="9" t="s">
        <v>7155</v>
      </c>
      <c r="M599" s="9" t="s">
        <v>7794</v>
      </c>
      <c r="N599" s="9" t="s">
        <v>7689</v>
      </c>
      <c r="R599" s="260"/>
      <c r="S599" s="1012" t="s">
        <v>1176</v>
      </c>
      <c r="T599" s="1013" t="s">
        <v>41</v>
      </c>
      <c r="U599" s="1013" t="s">
        <v>835</v>
      </c>
      <c r="V599" s="1020" t="s">
        <v>8116</v>
      </c>
      <c r="W599" s="1018"/>
      <c r="X599" s="1023" t="s">
        <v>7929</v>
      </c>
      <c r="Y599" s="1013" t="s">
        <v>1176</v>
      </c>
      <c r="Z599" s="1013" t="s">
        <v>41</v>
      </c>
      <c r="AA599" s="1013" t="s">
        <v>7799</v>
      </c>
      <c r="AB599" s="1022"/>
      <c r="AD599" s="596"/>
    </row>
    <row r="600" spans="2:30" outlineLevel="1">
      <c r="B600" s="9" t="s">
        <v>7092</v>
      </c>
      <c r="C600" s="9" t="s">
        <v>7154</v>
      </c>
      <c r="D600" s="9" t="s">
        <v>7122</v>
      </c>
      <c r="K600" s="9" t="s">
        <v>7093</v>
      </c>
      <c r="L600" s="9" t="s">
        <v>7155</v>
      </c>
      <c r="M600" s="9" t="s">
        <v>7122</v>
      </c>
      <c r="R600" s="260"/>
      <c r="S600" s="1012" t="s">
        <v>1191</v>
      </c>
      <c r="T600" s="1013" t="s">
        <v>1331</v>
      </c>
      <c r="U600" s="1013" t="s">
        <v>7470</v>
      </c>
      <c r="V600" s="1014" t="s">
        <v>1382</v>
      </c>
      <c r="W600" s="1018" t="s">
        <v>1191</v>
      </c>
      <c r="X600" s="1023" t="s">
        <v>41</v>
      </c>
      <c r="Y600" s="1013"/>
      <c r="Z600" s="1013"/>
      <c r="AA600" s="1013"/>
      <c r="AB600" s="1032" t="s">
        <v>9139</v>
      </c>
      <c r="AD600" s="596"/>
    </row>
    <row r="601" spans="2:30" ht="48" outlineLevel="1">
      <c r="B601" s="9" t="s">
        <v>7092</v>
      </c>
      <c r="C601" s="9" t="s">
        <v>7154</v>
      </c>
      <c r="D601" s="9" t="s">
        <v>7122</v>
      </c>
      <c r="E601" s="9" t="s">
        <v>7736</v>
      </c>
      <c r="K601" s="9" t="s">
        <v>7093</v>
      </c>
      <c r="L601" s="9" t="s">
        <v>7155</v>
      </c>
      <c r="M601" s="9" t="s">
        <v>7122</v>
      </c>
      <c r="N601" s="9" t="s">
        <v>7736</v>
      </c>
      <c r="R601" s="260"/>
      <c r="S601" s="1012" t="s">
        <v>1191</v>
      </c>
      <c r="T601" s="1013" t="s">
        <v>1354</v>
      </c>
      <c r="U601" s="1013" t="s">
        <v>7479</v>
      </c>
      <c r="V601" s="1014" t="s">
        <v>7865</v>
      </c>
      <c r="W601" s="1018" t="s">
        <v>1191</v>
      </c>
      <c r="X601" s="670" t="s">
        <v>8329</v>
      </c>
      <c r="Y601" s="1013" t="s">
        <v>1191</v>
      </c>
      <c r="Z601" s="642" t="s">
        <v>2879</v>
      </c>
      <c r="AA601" s="629" t="s">
        <v>7868</v>
      </c>
      <c r="AB601" s="641" t="s">
        <v>9137</v>
      </c>
      <c r="AD601" s="596"/>
    </row>
    <row r="602" spans="2:30" ht="36" outlineLevel="1">
      <c r="B602" s="9" t="s">
        <v>7092</v>
      </c>
      <c r="C602" s="9" t="s">
        <v>7154</v>
      </c>
      <c r="D602" s="9" t="s">
        <v>7122</v>
      </c>
      <c r="E602" s="9" t="s">
        <v>7737</v>
      </c>
      <c r="K602" s="9" t="s">
        <v>7093</v>
      </c>
      <c r="L602" s="9" t="s">
        <v>7155</v>
      </c>
      <c r="M602" s="9" t="s">
        <v>7122</v>
      </c>
      <c r="N602" s="9" t="s">
        <v>7737</v>
      </c>
      <c r="R602" s="260"/>
      <c r="S602" s="1012" t="s">
        <v>1191</v>
      </c>
      <c r="T602" s="1013" t="s">
        <v>41</v>
      </c>
      <c r="U602" s="1013" t="s">
        <v>835</v>
      </c>
      <c r="V602" s="1014" t="s">
        <v>1382</v>
      </c>
      <c r="W602" s="1018" t="s">
        <v>1191</v>
      </c>
      <c r="X602" s="1130" t="s">
        <v>7223</v>
      </c>
      <c r="Y602" s="1013" t="s">
        <v>1191</v>
      </c>
      <c r="Z602" s="1013" t="s">
        <v>41</v>
      </c>
      <c r="AA602" s="1013" t="s">
        <v>1382</v>
      </c>
      <c r="AB602" s="782" t="s">
        <v>9144</v>
      </c>
      <c r="AD602" s="596"/>
    </row>
    <row r="603" spans="2:30" ht="60" outlineLevel="1">
      <c r="B603" s="9" t="s">
        <v>7092</v>
      </c>
      <c r="C603" s="9" t="s">
        <v>7154</v>
      </c>
      <c r="D603" s="9" t="s">
        <v>7122</v>
      </c>
      <c r="E603" s="9" t="s">
        <v>7737</v>
      </c>
      <c r="F603" s="9" t="s">
        <v>6858</v>
      </c>
      <c r="K603" s="9" t="s">
        <v>7093</v>
      </c>
      <c r="L603" s="9" t="s">
        <v>7155</v>
      </c>
      <c r="M603" s="9" t="s">
        <v>7122</v>
      </c>
      <c r="N603" s="9" t="s">
        <v>7737</v>
      </c>
      <c r="O603" s="9" t="s">
        <v>6858</v>
      </c>
      <c r="R603" s="260"/>
      <c r="S603" s="1012" t="s">
        <v>1191</v>
      </c>
      <c r="T603" s="1013" t="s">
        <v>7246</v>
      </c>
      <c r="U603" s="1013" t="s">
        <v>8063</v>
      </c>
      <c r="V603" s="1014" t="s">
        <v>1821</v>
      </c>
      <c r="W603" s="1018"/>
      <c r="X603" s="1023" t="s">
        <v>6752</v>
      </c>
      <c r="Y603" s="1013" t="s">
        <v>1176</v>
      </c>
      <c r="Z603" s="1059" t="s">
        <v>6784</v>
      </c>
      <c r="AA603" s="1013" t="s">
        <v>105</v>
      </c>
      <c r="AB603" s="695" t="s">
        <v>8322</v>
      </c>
      <c r="AD603" s="596"/>
    </row>
    <row r="604" spans="2:30" ht="36" outlineLevel="1">
      <c r="B604" s="9" t="s">
        <v>7092</v>
      </c>
      <c r="C604" s="9" t="s">
        <v>7154</v>
      </c>
      <c r="D604" s="9" t="s">
        <v>7122</v>
      </c>
      <c r="E604" s="9" t="s">
        <v>7737</v>
      </c>
      <c r="F604" s="9" t="s">
        <v>6858</v>
      </c>
      <c r="G604" s="9" t="s">
        <v>1452</v>
      </c>
      <c r="K604" s="9" t="s">
        <v>7093</v>
      </c>
      <c r="L604" s="9" t="s">
        <v>7155</v>
      </c>
      <c r="M604" s="9" t="s">
        <v>7122</v>
      </c>
      <c r="N604" s="9" t="s">
        <v>7737</v>
      </c>
      <c r="O604" s="9" t="s">
        <v>6858</v>
      </c>
      <c r="P604" s="9" t="s">
        <v>1452</v>
      </c>
      <c r="R604" s="260"/>
      <c r="S604" s="1012" t="s">
        <v>1191</v>
      </c>
      <c r="T604" s="1013" t="s">
        <v>7247</v>
      </c>
      <c r="U604" s="1013" t="s">
        <v>8064</v>
      </c>
      <c r="V604" s="1014" t="s">
        <v>1454</v>
      </c>
      <c r="W604" s="1018"/>
      <c r="X604" s="1023" t="s">
        <v>6753</v>
      </c>
      <c r="Y604" s="1013" t="s">
        <v>1176</v>
      </c>
      <c r="Z604" s="1059" t="s">
        <v>6786</v>
      </c>
      <c r="AA604" s="667" t="s">
        <v>8318</v>
      </c>
      <c r="AB604" s="1022"/>
      <c r="AD604" s="596"/>
    </row>
    <row r="605" spans="2:30" outlineLevel="1">
      <c r="B605" s="9" t="s">
        <v>7092</v>
      </c>
      <c r="C605" s="9" t="s">
        <v>7154</v>
      </c>
      <c r="D605" s="9" t="s">
        <v>7122</v>
      </c>
      <c r="E605" s="9" t="s">
        <v>7737</v>
      </c>
      <c r="F605" s="9" t="s">
        <v>7738</v>
      </c>
      <c r="K605" s="9" t="s">
        <v>7093</v>
      </c>
      <c r="L605" s="9" t="s">
        <v>7155</v>
      </c>
      <c r="M605" s="9" t="s">
        <v>7122</v>
      </c>
      <c r="N605" s="9" t="s">
        <v>7737</v>
      </c>
      <c r="O605" s="9" t="s">
        <v>7738</v>
      </c>
      <c r="R605" s="260"/>
      <c r="S605" s="1012" t="s">
        <v>1191</v>
      </c>
      <c r="T605" s="1013" t="s">
        <v>1335</v>
      </c>
      <c r="U605" s="1013" t="s">
        <v>8067</v>
      </c>
      <c r="V605" s="1014" t="s">
        <v>1382</v>
      </c>
      <c r="W605" s="1018" t="s">
        <v>1176</v>
      </c>
      <c r="X605" s="1130" t="s">
        <v>7224</v>
      </c>
      <c r="Y605" s="1013" t="s">
        <v>1176</v>
      </c>
      <c r="Z605" s="1013" t="s">
        <v>41</v>
      </c>
      <c r="AA605" s="1013" t="s">
        <v>1382</v>
      </c>
      <c r="AB605" s="1022"/>
      <c r="AD605" s="596"/>
    </row>
    <row r="606" spans="2:30" outlineLevel="1">
      <c r="B606" s="9" t="s">
        <v>7092</v>
      </c>
      <c r="C606" s="9" t="s">
        <v>7154</v>
      </c>
      <c r="D606" s="9" t="s">
        <v>7122</v>
      </c>
      <c r="E606" s="9" t="s">
        <v>7737</v>
      </c>
      <c r="F606" s="9" t="s">
        <v>7738</v>
      </c>
      <c r="G606" s="9" t="s">
        <v>7710</v>
      </c>
      <c r="K606" s="9" t="s">
        <v>7093</v>
      </c>
      <c r="L606" s="9" t="s">
        <v>7155</v>
      </c>
      <c r="M606" s="9" t="s">
        <v>7122</v>
      </c>
      <c r="N606" s="9" t="s">
        <v>7737</v>
      </c>
      <c r="O606" s="9" t="s">
        <v>7738</v>
      </c>
      <c r="P606" s="9" t="s">
        <v>7710</v>
      </c>
      <c r="R606" s="260"/>
      <c r="S606" s="1012" t="s">
        <v>1191</v>
      </c>
      <c r="T606" s="1013" t="s">
        <v>1337</v>
      </c>
      <c r="U606" s="1013" t="s">
        <v>8068</v>
      </c>
      <c r="V606" s="1014" t="s">
        <v>1821</v>
      </c>
      <c r="W606" s="1018" t="s">
        <v>1176</v>
      </c>
      <c r="X606" s="1023" t="s">
        <v>6755</v>
      </c>
      <c r="Y606" s="1013" t="s">
        <v>1176</v>
      </c>
      <c r="Z606" s="1059" t="s">
        <v>6793</v>
      </c>
      <c r="AA606" s="1013" t="s">
        <v>105</v>
      </c>
      <c r="AB606" s="1022"/>
      <c r="AD606" s="596"/>
    </row>
    <row r="607" spans="2:30" outlineLevel="1">
      <c r="B607" s="9" t="s">
        <v>7092</v>
      </c>
      <c r="C607" s="9" t="s">
        <v>7154</v>
      </c>
      <c r="D607" s="9" t="s">
        <v>7122</v>
      </c>
      <c r="E607" s="9" t="s">
        <v>7737</v>
      </c>
      <c r="F607" s="9" t="s">
        <v>7738</v>
      </c>
      <c r="G607" s="9" t="s">
        <v>7711</v>
      </c>
      <c r="K607" s="9" t="s">
        <v>7093</v>
      </c>
      <c r="L607" s="9" t="s">
        <v>7155</v>
      </c>
      <c r="M607" s="9" t="s">
        <v>7122</v>
      </c>
      <c r="N607" s="9" t="s">
        <v>7737</v>
      </c>
      <c r="O607" s="9" t="s">
        <v>7738</v>
      </c>
      <c r="P607" s="9" t="s">
        <v>7711</v>
      </c>
      <c r="R607" s="260"/>
      <c r="S607" s="1012" t="s">
        <v>1191</v>
      </c>
      <c r="T607" s="1013" t="s">
        <v>1339</v>
      </c>
      <c r="U607" s="1013" t="s">
        <v>8069</v>
      </c>
      <c r="V607" s="1014" t="s">
        <v>1821</v>
      </c>
      <c r="W607" s="1018" t="s">
        <v>1191</v>
      </c>
      <c r="X607" s="1023" t="s">
        <v>6756</v>
      </c>
      <c r="Y607" s="1013" t="s">
        <v>1191</v>
      </c>
      <c r="Z607" s="1056" t="s">
        <v>6798</v>
      </c>
      <c r="AA607" s="1013" t="s">
        <v>105</v>
      </c>
      <c r="AB607" s="1022"/>
      <c r="AD607" s="596"/>
    </row>
    <row r="608" spans="2:30" outlineLevel="1">
      <c r="B608" s="9" t="s">
        <v>7092</v>
      </c>
      <c r="C608" s="9" t="s">
        <v>7154</v>
      </c>
      <c r="D608" s="9" t="s">
        <v>7122</v>
      </c>
      <c r="E608" s="9" t="s">
        <v>7737</v>
      </c>
      <c r="F608" s="9" t="s">
        <v>7738</v>
      </c>
      <c r="G608" s="9" t="s">
        <v>7712</v>
      </c>
      <c r="K608" s="9" t="s">
        <v>7093</v>
      </c>
      <c r="L608" s="9" t="s">
        <v>7155</v>
      </c>
      <c r="M608" s="9" t="s">
        <v>7122</v>
      </c>
      <c r="N608" s="9" t="s">
        <v>7737</v>
      </c>
      <c r="O608" s="9" t="s">
        <v>7738</v>
      </c>
      <c r="P608" s="9" t="s">
        <v>7712</v>
      </c>
      <c r="R608" s="260"/>
      <c r="S608" s="1012" t="s">
        <v>1191</v>
      </c>
      <c r="T608" s="1013" t="s">
        <v>1343</v>
      </c>
      <c r="U608" s="1013" t="s">
        <v>8071</v>
      </c>
      <c r="V608" s="1014" t="s">
        <v>1821</v>
      </c>
      <c r="W608" s="1018" t="s">
        <v>1176</v>
      </c>
      <c r="X608" s="1023" t="s">
        <v>6758</v>
      </c>
      <c r="Y608" s="1013" t="s">
        <v>1176</v>
      </c>
      <c r="Z608" s="1059" t="s">
        <v>6808</v>
      </c>
      <c r="AA608" s="1013" t="s">
        <v>105</v>
      </c>
      <c r="AB608" s="1022"/>
      <c r="AD608" s="596"/>
    </row>
    <row r="609" spans="2:30" outlineLevel="1">
      <c r="B609" s="9" t="s">
        <v>7092</v>
      </c>
      <c r="C609" s="9" t="s">
        <v>7154</v>
      </c>
      <c r="D609" s="9" t="s">
        <v>7122</v>
      </c>
      <c r="E609" s="9" t="s">
        <v>7737</v>
      </c>
      <c r="F609" s="9" t="s">
        <v>7738</v>
      </c>
      <c r="G609" s="9" t="s">
        <v>7713</v>
      </c>
      <c r="K609" s="9" t="s">
        <v>7093</v>
      </c>
      <c r="L609" s="9" t="s">
        <v>7155</v>
      </c>
      <c r="M609" s="9" t="s">
        <v>7122</v>
      </c>
      <c r="N609" s="9" t="s">
        <v>7737</v>
      </c>
      <c r="O609" s="9" t="s">
        <v>7738</v>
      </c>
      <c r="P609" s="9" t="s">
        <v>7713</v>
      </c>
      <c r="R609" s="260"/>
      <c r="S609" s="1012" t="s">
        <v>1191</v>
      </c>
      <c r="T609" s="1013" t="s">
        <v>1345</v>
      </c>
      <c r="U609" s="1013" t="s">
        <v>8072</v>
      </c>
      <c r="V609" s="1014" t="s">
        <v>1821</v>
      </c>
      <c r="W609" s="1018" t="s">
        <v>1176</v>
      </c>
      <c r="X609" s="1023" t="s">
        <v>6759</v>
      </c>
      <c r="Y609" s="1013" t="s">
        <v>1176</v>
      </c>
      <c r="Z609" s="1059" t="s">
        <v>6813</v>
      </c>
      <c r="AA609" s="1013" t="s">
        <v>157</v>
      </c>
      <c r="AB609" s="1022"/>
      <c r="AD609" s="596"/>
    </row>
    <row r="610" spans="2:30" outlineLevel="1">
      <c r="B610" s="9" t="s">
        <v>7092</v>
      </c>
      <c r="C610" s="9" t="s">
        <v>7154</v>
      </c>
      <c r="D610" s="9" t="s">
        <v>7122</v>
      </c>
      <c r="E610" s="9" t="s">
        <v>7737</v>
      </c>
      <c r="F610" s="9" t="s">
        <v>7738</v>
      </c>
      <c r="G610" s="9" t="s">
        <v>7714</v>
      </c>
      <c r="K610" s="9" t="s">
        <v>7093</v>
      </c>
      <c r="L610" s="9" t="s">
        <v>7155</v>
      </c>
      <c r="M610" s="9" t="s">
        <v>7122</v>
      </c>
      <c r="N610" s="9" t="s">
        <v>7737</v>
      </c>
      <c r="O610" s="9" t="s">
        <v>7738</v>
      </c>
      <c r="P610" s="9" t="s">
        <v>7714</v>
      </c>
      <c r="R610" s="260"/>
      <c r="S610" s="1012" t="s">
        <v>1191</v>
      </c>
      <c r="T610" s="1013" t="s">
        <v>1347</v>
      </c>
      <c r="U610" s="1013" t="s">
        <v>8073</v>
      </c>
      <c r="V610" s="1014" t="s">
        <v>1821</v>
      </c>
      <c r="W610" s="1018" t="s">
        <v>1191</v>
      </c>
      <c r="X610" s="1023"/>
      <c r="Y610" s="1013"/>
      <c r="Z610" s="1013"/>
      <c r="AA610" s="1013"/>
      <c r="AB610" s="1022"/>
      <c r="AD610" s="596"/>
    </row>
    <row r="611" spans="2:30" outlineLevel="1">
      <c r="B611" s="9" t="s">
        <v>7092</v>
      </c>
      <c r="C611" s="9" t="s">
        <v>7154</v>
      </c>
      <c r="D611" s="9" t="s">
        <v>7122</v>
      </c>
      <c r="E611" s="9" t="s">
        <v>7737</v>
      </c>
      <c r="F611" s="9" t="s">
        <v>7738</v>
      </c>
      <c r="G611" s="9" t="s">
        <v>7715</v>
      </c>
      <c r="K611" s="9" t="s">
        <v>7093</v>
      </c>
      <c r="L611" s="9" t="s">
        <v>7155</v>
      </c>
      <c r="M611" s="9" t="s">
        <v>7122</v>
      </c>
      <c r="N611" s="9" t="s">
        <v>7737</v>
      </c>
      <c r="O611" s="9" t="s">
        <v>7738</v>
      </c>
      <c r="P611" s="9" t="s">
        <v>7715</v>
      </c>
      <c r="R611" s="260"/>
      <c r="S611" s="1012" t="s">
        <v>1191</v>
      </c>
      <c r="T611" s="1013" t="s">
        <v>41</v>
      </c>
      <c r="U611" s="1013" t="s">
        <v>835</v>
      </c>
      <c r="V611" s="1014" t="s">
        <v>1382</v>
      </c>
      <c r="W611" s="1018" t="s">
        <v>1191</v>
      </c>
      <c r="X611" s="1023" t="s">
        <v>41</v>
      </c>
      <c r="Y611" s="1013" t="s">
        <v>1191</v>
      </c>
      <c r="Z611" s="1013" t="s">
        <v>41</v>
      </c>
      <c r="AA611" s="1013" t="s">
        <v>1382</v>
      </c>
      <c r="AB611" s="1028" t="s">
        <v>7953</v>
      </c>
      <c r="AD611" s="596"/>
    </row>
    <row r="612" spans="2:30" outlineLevel="1">
      <c r="B612" s="9" t="s">
        <v>7092</v>
      </c>
      <c r="C612" s="9" t="s">
        <v>7154</v>
      </c>
      <c r="D612" s="9" t="s">
        <v>7122</v>
      </c>
      <c r="E612" s="9" t="s">
        <v>7737</v>
      </c>
      <c r="F612" s="9" t="s">
        <v>7738</v>
      </c>
      <c r="G612" s="9" t="s">
        <v>7715</v>
      </c>
      <c r="H612" s="9" t="s">
        <v>7716</v>
      </c>
      <c r="K612" s="9" t="s">
        <v>7093</v>
      </c>
      <c r="L612" s="9" t="s">
        <v>7155</v>
      </c>
      <c r="M612" s="9" t="s">
        <v>7122</v>
      </c>
      <c r="N612" s="9" t="s">
        <v>7737</v>
      </c>
      <c r="O612" s="9" t="s">
        <v>7738</v>
      </c>
      <c r="P612" s="9" t="s">
        <v>7715</v>
      </c>
      <c r="Q612" s="9" t="s">
        <v>7716</v>
      </c>
      <c r="R612" s="260"/>
      <c r="S612" s="1012" t="s">
        <v>1176</v>
      </c>
      <c r="T612" s="1013" t="s">
        <v>1341</v>
      </c>
      <c r="U612" s="1013" t="s">
        <v>8070</v>
      </c>
      <c r="V612" s="1014" t="s">
        <v>1821</v>
      </c>
      <c r="W612" s="1018" t="s">
        <v>1176</v>
      </c>
      <c r="X612" s="1023" t="s">
        <v>6757</v>
      </c>
      <c r="Y612" s="1013" t="s">
        <v>1176</v>
      </c>
      <c r="Z612" s="1056" t="s">
        <v>6803</v>
      </c>
      <c r="AA612" s="1013" t="s">
        <v>105</v>
      </c>
      <c r="AB612" s="1022"/>
      <c r="AD612" s="596"/>
    </row>
    <row r="613" spans="2:30" outlineLevel="1">
      <c r="B613" s="9" t="s">
        <v>7092</v>
      </c>
      <c r="C613" s="9" t="s">
        <v>7154</v>
      </c>
      <c r="D613" s="9" t="s">
        <v>7122</v>
      </c>
      <c r="E613" s="9" t="s">
        <v>7737</v>
      </c>
      <c r="F613" s="9" t="s">
        <v>7738</v>
      </c>
      <c r="G613" s="9" t="s">
        <v>7717</v>
      </c>
      <c r="K613" s="9" t="s">
        <v>7093</v>
      </c>
      <c r="L613" s="9" t="s">
        <v>7155</v>
      </c>
      <c r="M613" s="9" t="s">
        <v>7122</v>
      </c>
      <c r="N613" s="9" t="s">
        <v>7737</v>
      </c>
      <c r="O613" s="9" t="s">
        <v>7738</v>
      </c>
      <c r="P613" s="9" t="s">
        <v>7717</v>
      </c>
      <c r="R613" s="260"/>
      <c r="S613" s="1012" t="s">
        <v>1176</v>
      </c>
      <c r="T613" s="1013" t="s">
        <v>41</v>
      </c>
      <c r="U613" s="1013" t="s">
        <v>835</v>
      </c>
      <c r="V613" s="1014" t="s">
        <v>1382</v>
      </c>
      <c r="W613" s="1018" t="s">
        <v>1176</v>
      </c>
      <c r="X613" s="1023" t="s">
        <v>41</v>
      </c>
      <c r="Y613" s="1013" t="s">
        <v>1176</v>
      </c>
      <c r="Z613" s="1013" t="s">
        <v>41</v>
      </c>
      <c r="AA613" s="1013" t="s">
        <v>1382</v>
      </c>
      <c r="AB613" s="1022"/>
      <c r="AD613" s="596"/>
    </row>
    <row r="614" spans="2:30" outlineLevel="1">
      <c r="B614" s="9" t="s">
        <v>7092</v>
      </c>
      <c r="C614" s="9" t="s">
        <v>7154</v>
      </c>
      <c r="D614" s="9" t="s">
        <v>7122</v>
      </c>
      <c r="E614" s="9" t="s">
        <v>7737</v>
      </c>
      <c r="F614" s="9" t="s">
        <v>7738</v>
      </c>
      <c r="G614" s="9" t="s">
        <v>7717</v>
      </c>
      <c r="H614" s="9" t="s">
        <v>7718</v>
      </c>
      <c r="K614" s="9" t="s">
        <v>7093</v>
      </c>
      <c r="L614" s="9" t="s">
        <v>7155</v>
      </c>
      <c r="M614" s="9" t="s">
        <v>7122</v>
      </c>
      <c r="N614" s="9" t="s">
        <v>7737</v>
      </c>
      <c r="O614" s="9" t="s">
        <v>7738</v>
      </c>
      <c r="P614" s="9" t="s">
        <v>7717</v>
      </c>
      <c r="Q614" s="9" t="s">
        <v>7718</v>
      </c>
      <c r="R614" s="260"/>
      <c r="S614" s="1012" t="s">
        <v>1176</v>
      </c>
      <c r="T614" s="1013" t="s">
        <v>1349</v>
      </c>
      <c r="U614" s="1013" t="s">
        <v>8074</v>
      </c>
      <c r="V614" s="1014" t="s">
        <v>1515</v>
      </c>
      <c r="W614" s="1018" t="s">
        <v>1176</v>
      </c>
      <c r="X614" s="1023" t="s">
        <v>6760</v>
      </c>
      <c r="Y614" s="1013" t="s">
        <v>1176</v>
      </c>
      <c r="Z614" s="1059" t="s">
        <v>6818</v>
      </c>
      <c r="AA614" s="1013" t="s">
        <v>1515</v>
      </c>
      <c r="AB614" s="1022"/>
      <c r="AD614" s="596"/>
    </row>
    <row r="615" spans="2:30" ht="36" outlineLevel="1">
      <c r="B615" s="9" t="s">
        <v>7092</v>
      </c>
      <c r="C615" s="9" t="s">
        <v>7154</v>
      </c>
      <c r="D615" s="9" t="s">
        <v>7122</v>
      </c>
      <c r="E615" s="9" t="s">
        <v>7739</v>
      </c>
      <c r="K615" s="9" t="s">
        <v>7093</v>
      </c>
      <c r="L615" s="9" t="s">
        <v>7155</v>
      </c>
      <c r="M615" s="9" t="s">
        <v>7122</v>
      </c>
      <c r="N615" s="9" t="s">
        <v>7739</v>
      </c>
      <c r="R615" s="260"/>
      <c r="S615" s="1012" t="s">
        <v>1191</v>
      </c>
      <c r="T615" s="1013" t="s">
        <v>41</v>
      </c>
      <c r="U615" s="1013" t="s">
        <v>835</v>
      </c>
      <c r="V615" s="1014" t="s">
        <v>1382</v>
      </c>
      <c r="W615" s="1018" t="s">
        <v>1191</v>
      </c>
      <c r="X615" s="1023" t="s">
        <v>41</v>
      </c>
      <c r="Y615" s="1013" t="s">
        <v>1191</v>
      </c>
      <c r="Z615" s="1013" t="s">
        <v>41</v>
      </c>
      <c r="AA615" s="1013" t="s">
        <v>1382</v>
      </c>
      <c r="AB615" s="782" t="s">
        <v>7222</v>
      </c>
      <c r="AD615" s="596"/>
    </row>
    <row r="616" spans="2:30" outlineLevel="1">
      <c r="B616" s="9" t="s">
        <v>7092</v>
      </c>
      <c r="C616" s="9" t="s">
        <v>7154</v>
      </c>
      <c r="D616" s="9" t="s">
        <v>7122</v>
      </c>
      <c r="E616" s="9" t="s">
        <v>7739</v>
      </c>
      <c r="F616" s="9" t="s">
        <v>7707</v>
      </c>
      <c r="K616" s="9" t="s">
        <v>7093</v>
      </c>
      <c r="L616" s="9" t="s">
        <v>7155</v>
      </c>
      <c r="M616" s="9" t="s">
        <v>7122</v>
      </c>
      <c r="N616" s="9" t="s">
        <v>7739</v>
      </c>
      <c r="O616" s="9" t="s">
        <v>7707</v>
      </c>
      <c r="R616" s="260"/>
      <c r="S616" s="1012" t="s">
        <v>1176</v>
      </c>
      <c r="T616" s="1013" t="s">
        <v>41</v>
      </c>
      <c r="U616" s="1013" t="s">
        <v>835</v>
      </c>
      <c r="V616" s="1014" t="s">
        <v>1382</v>
      </c>
      <c r="W616" s="1018" t="s">
        <v>1176</v>
      </c>
      <c r="X616" s="1023" t="s">
        <v>41</v>
      </c>
      <c r="Y616" s="1013" t="s">
        <v>1176</v>
      </c>
      <c r="Z616" s="1013" t="s">
        <v>41</v>
      </c>
      <c r="AA616" s="1013" t="s">
        <v>1382</v>
      </c>
      <c r="AB616" s="1022"/>
      <c r="AD616" s="596"/>
    </row>
    <row r="617" spans="2:30" outlineLevel="1">
      <c r="B617" s="9" t="s">
        <v>7092</v>
      </c>
      <c r="C617" s="9" t="s">
        <v>7154</v>
      </c>
      <c r="D617" s="9" t="s">
        <v>7122</v>
      </c>
      <c r="E617" s="9" t="s">
        <v>7739</v>
      </c>
      <c r="F617" s="9" t="s">
        <v>7707</v>
      </c>
      <c r="G617" s="9" t="s">
        <v>7708</v>
      </c>
      <c r="K617" s="9" t="s">
        <v>7093</v>
      </c>
      <c r="L617" s="9" t="s">
        <v>7155</v>
      </c>
      <c r="M617" s="9" t="s">
        <v>7122</v>
      </c>
      <c r="N617" s="9" t="s">
        <v>7739</v>
      </c>
      <c r="O617" s="9" t="s">
        <v>7707</v>
      </c>
      <c r="P617" s="9" t="s">
        <v>7708</v>
      </c>
      <c r="R617" s="260"/>
      <c r="S617" s="1012" t="s">
        <v>1176</v>
      </c>
      <c r="T617" s="1013" t="s">
        <v>1333</v>
      </c>
      <c r="U617" s="1013" t="s">
        <v>8065</v>
      </c>
      <c r="V617" s="1014" t="s">
        <v>1821</v>
      </c>
      <c r="W617" s="1018" t="s">
        <v>1176</v>
      </c>
      <c r="X617" s="1023" t="s">
        <v>6754</v>
      </c>
      <c r="Y617" s="1013" t="s">
        <v>1176</v>
      </c>
      <c r="Z617" s="1059" t="s">
        <v>6788</v>
      </c>
      <c r="AA617" s="1013" t="s">
        <v>105</v>
      </c>
      <c r="AB617" s="1022"/>
      <c r="AD617" s="596"/>
    </row>
    <row r="618" spans="2:30" outlineLevel="1">
      <c r="B618" s="9" t="s">
        <v>7092</v>
      </c>
      <c r="C618" s="9" t="s">
        <v>7154</v>
      </c>
      <c r="D618" s="9" t="s">
        <v>7768</v>
      </c>
      <c r="K618" s="9" t="s">
        <v>7093</v>
      </c>
      <c r="L618" s="9" t="s">
        <v>7155</v>
      </c>
      <c r="M618" s="9" t="s">
        <v>7768</v>
      </c>
      <c r="R618" s="260"/>
      <c r="S618" s="1012" t="s">
        <v>1875</v>
      </c>
      <c r="T618" s="1013" t="s">
        <v>41</v>
      </c>
      <c r="U618" s="1013" t="s">
        <v>835</v>
      </c>
      <c r="V618" s="1014" t="s">
        <v>1382</v>
      </c>
      <c r="W618" s="1018"/>
      <c r="X618" s="1023"/>
      <c r="Y618" s="1013"/>
      <c r="Z618" s="1013"/>
      <c r="AA618" s="1013"/>
      <c r="AB618" s="1022"/>
      <c r="AD618" s="596"/>
    </row>
    <row r="619" spans="2:30" outlineLevel="1">
      <c r="B619" s="9" t="s">
        <v>7092</v>
      </c>
      <c r="C619" s="9" t="s">
        <v>7154</v>
      </c>
      <c r="D619" s="9" t="s">
        <v>7768</v>
      </c>
      <c r="E619" s="9" t="s">
        <v>7769</v>
      </c>
      <c r="K619" s="9" t="s">
        <v>7093</v>
      </c>
      <c r="L619" s="9" t="s">
        <v>7155</v>
      </c>
      <c r="M619" s="9" t="s">
        <v>7768</v>
      </c>
      <c r="N619" s="9" t="s">
        <v>7769</v>
      </c>
      <c r="R619" s="260"/>
      <c r="S619" s="1012" t="s">
        <v>1176</v>
      </c>
      <c r="T619" s="1013" t="s">
        <v>7257</v>
      </c>
      <c r="U619" s="1013" t="s">
        <v>7436</v>
      </c>
      <c r="V619" s="1014" t="s">
        <v>1821</v>
      </c>
      <c r="W619" s="1018"/>
      <c r="X619" s="1023"/>
      <c r="Y619" s="1013"/>
      <c r="Z619" s="1013"/>
      <c r="AA619" s="1013"/>
      <c r="AB619" s="1022"/>
      <c r="AD619" s="596"/>
    </row>
    <row r="620" spans="2:30" outlineLevel="1">
      <c r="B620" s="9" t="s">
        <v>7092</v>
      </c>
      <c r="C620" s="9" t="s">
        <v>7154</v>
      </c>
      <c r="D620" s="9" t="s">
        <v>7768</v>
      </c>
      <c r="E620" s="9" t="s">
        <v>7769</v>
      </c>
      <c r="F620" s="9" t="s">
        <v>2696</v>
      </c>
      <c r="K620" s="9" t="s">
        <v>7093</v>
      </c>
      <c r="L620" s="9" t="s">
        <v>7155</v>
      </c>
      <c r="M620" s="9" t="s">
        <v>7768</v>
      </c>
      <c r="N620" s="9" t="s">
        <v>7769</v>
      </c>
      <c r="O620" s="9" t="s">
        <v>2696</v>
      </c>
      <c r="R620" s="260"/>
      <c r="S620" s="1012" t="s">
        <v>1176</v>
      </c>
      <c r="T620" s="1013" t="s">
        <v>7437</v>
      </c>
      <c r="U620" s="1013" t="s">
        <v>7842</v>
      </c>
      <c r="V620" s="1014" t="s">
        <v>788</v>
      </c>
      <c r="W620" s="1018"/>
      <c r="X620" s="1023"/>
      <c r="Y620" s="1013"/>
      <c r="Z620" s="1013"/>
      <c r="AA620" s="1013"/>
      <c r="AB620" s="1022"/>
      <c r="AD620" s="596"/>
    </row>
    <row r="621" spans="2:30" outlineLevel="1">
      <c r="B621" s="9" t="s">
        <v>7092</v>
      </c>
      <c r="C621" s="9" t="s">
        <v>7154</v>
      </c>
      <c r="D621" s="9" t="s">
        <v>7768</v>
      </c>
      <c r="K621" s="9" t="s">
        <v>7093</v>
      </c>
      <c r="L621" s="9" t="s">
        <v>7155</v>
      </c>
      <c r="M621" s="9" t="s">
        <v>7768</v>
      </c>
      <c r="R621" s="260"/>
      <c r="S621" s="1012" t="s">
        <v>1875</v>
      </c>
      <c r="T621" s="1013" t="s">
        <v>41</v>
      </c>
      <c r="U621" s="1013" t="s">
        <v>835</v>
      </c>
      <c r="V621" s="1014" t="s">
        <v>1382</v>
      </c>
      <c r="W621" s="1018"/>
      <c r="X621" s="1023"/>
      <c r="Y621" s="1013"/>
      <c r="Z621" s="1013"/>
      <c r="AA621" s="1013"/>
      <c r="AB621" s="1022"/>
      <c r="AD621" s="596"/>
    </row>
    <row r="622" spans="2:30" outlineLevel="1">
      <c r="B622" s="9" t="s">
        <v>7092</v>
      </c>
      <c r="C622" s="9" t="s">
        <v>7154</v>
      </c>
      <c r="D622" s="9" t="s">
        <v>7768</v>
      </c>
      <c r="E622" s="9" t="s">
        <v>7769</v>
      </c>
      <c r="K622" s="9" t="s">
        <v>7093</v>
      </c>
      <c r="L622" s="9" t="s">
        <v>7155</v>
      </c>
      <c r="M622" s="9" t="s">
        <v>7768</v>
      </c>
      <c r="N622" s="9" t="s">
        <v>7769</v>
      </c>
      <c r="R622" s="260"/>
      <c r="S622" s="1012" t="s">
        <v>1176</v>
      </c>
      <c r="T622" s="1013" t="s">
        <v>7438</v>
      </c>
      <c r="U622" s="1013" t="s">
        <v>7439</v>
      </c>
      <c r="V622" s="1014" t="s">
        <v>1821</v>
      </c>
      <c r="W622" s="1018"/>
      <c r="X622" s="1023"/>
      <c r="Y622" s="1013"/>
      <c r="Z622" s="1013"/>
      <c r="AA622" s="1013"/>
      <c r="AB622" s="1022"/>
      <c r="AD622" s="596"/>
    </row>
    <row r="623" spans="2:30" outlineLevel="1">
      <c r="B623" s="9" t="s">
        <v>7092</v>
      </c>
      <c r="C623" s="9" t="s">
        <v>7154</v>
      </c>
      <c r="D623" s="9" t="s">
        <v>7768</v>
      </c>
      <c r="E623" s="9" t="s">
        <v>7769</v>
      </c>
      <c r="F623" s="9" t="s">
        <v>2696</v>
      </c>
      <c r="K623" s="9" t="s">
        <v>7093</v>
      </c>
      <c r="L623" s="9" t="s">
        <v>7155</v>
      </c>
      <c r="M623" s="9" t="s">
        <v>7768</v>
      </c>
      <c r="N623" s="9" t="s">
        <v>7769</v>
      </c>
      <c r="O623" s="9" t="s">
        <v>2696</v>
      </c>
      <c r="R623" s="260"/>
      <c r="S623" s="1012" t="s">
        <v>1176</v>
      </c>
      <c r="T623" s="1013" t="s">
        <v>7440</v>
      </c>
      <c r="U623" s="1013" t="s">
        <v>7843</v>
      </c>
      <c r="V623" s="1014" t="s">
        <v>788</v>
      </c>
      <c r="W623" s="1018"/>
      <c r="X623" s="1023"/>
      <c r="Y623" s="1013"/>
      <c r="Z623" s="1013"/>
      <c r="AA623" s="1013"/>
      <c r="AB623" s="1022"/>
      <c r="AD623" s="596"/>
    </row>
    <row r="624" spans="2:30" ht="48" outlineLevel="1">
      <c r="B624" s="9" t="s">
        <v>7092</v>
      </c>
      <c r="C624" s="9" t="s">
        <v>7154</v>
      </c>
      <c r="D624" s="9" t="s">
        <v>7757</v>
      </c>
      <c r="K624" s="9" t="s">
        <v>7093</v>
      </c>
      <c r="L624" s="9" t="s">
        <v>7155</v>
      </c>
      <c r="M624" s="9" t="s">
        <v>7757</v>
      </c>
      <c r="R624" s="260"/>
      <c r="S624" s="1012" t="s">
        <v>1195</v>
      </c>
      <c r="T624" s="1013" t="s">
        <v>1359</v>
      </c>
      <c r="U624" s="1013" t="s">
        <v>4135</v>
      </c>
      <c r="V624" s="1014" t="s">
        <v>1382</v>
      </c>
      <c r="W624" s="1018" t="s">
        <v>1195</v>
      </c>
      <c r="X624" s="1130" t="s">
        <v>5634</v>
      </c>
      <c r="Y624" s="1013" t="s">
        <v>1191</v>
      </c>
      <c r="Z624" s="1013" t="s">
        <v>41</v>
      </c>
      <c r="AA624" s="1024" t="s">
        <v>1382</v>
      </c>
      <c r="AB624" s="631" t="s">
        <v>6092</v>
      </c>
      <c r="AD624" s="596"/>
    </row>
    <row r="625" spans="2:30" outlineLevel="1">
      <c r="B625" s="9" t="s">
        <v>7092</v>
      </c>
      <c r="C625" s="9" t="s">
        <v>7154</v>
      </c>
      <c r="D625" s="9" t="s">
        <v>7757</v>
      </c>
      <c r="E625" s="9" t="s">
        <v>7758</v>
      </c>
      <c r="K625" s="9" t="s">
        <v>7093</v>
      </c>
      <c r="L625" s="9" t="s">
        <v>7155</v>
      </c>
      <c r="M625" s="9" t="s">
        <v>7757</v>
      </c>
      <c r="N625" s="9" t="s">
        <v>7758</v>
      </c>
      <c r="R625" s="260"/>
      <c r="S625" s="1012" t="s">
        <v>1176</v>
      </c>
      <c r="T625" s="1013" t="s">
        <v>41</v>
      </c>
      <c r="U625" s="1013" t="s">
        <v>835</v>
      </c>
      <c r="V625" s="1020" t="s">
        <v>1784</v>
      </c>
      <c r="W625" s="1018" t="s">
        <v>1176</v>
      </c>
      <c r="X625" s="1023" t="s">
        <v>7934</v>
      </c>
      <c r="Y625" s="1013" t="s">
        <v>1176</v>
      </c>
      <c r="Z625" s="1013" t="s">
        <v>41</v>
      </c>
      <c r="AA625" s="629" t="s">
        <v>5743</v>
      </c>
      <c r="AB625" s="1022"/>
      <c r="AD625" s="596"/>
    </row>
    <row r="626" spans="2:30" ht="108" outlineLevel="1">
      <c r="B626" s="9" t="s">
        <v>7092</v>
      </c>
      <c r="C626" s="9" t="s">
        <v>7154</v>
      </c>
      <c r="D626" s="9" t="s">
        <v>7757</v>
      </c>
      <c r="E626" s="9" t="s">
        <v>7759</v>
      </c>
      <c r="K626" s="9" t="s">
        <v>7093</v>
      </c>
      <c r="L626" s="9" t="s">
        <v>7155</v>
      </c>
      <c r="M626" s="9" t="s">
        <v>7757</v>
      </c>
      <c r="N626" s="9" t="s">
        <v>7759</v>
      </c>
      <c r="R626" s="260"/>
      <c r="S626" s="1012" t="s">
        <v>1191</v>
      </c>
      <c r="T626" s="1013" t="s">
        <v>1787</v>
      </c>
      <c r="U626" s="1013" t="s">
        <v>4139</v>
      </c>
      <c r="V626" s="1014" t="s">
        <v>1599</v>
      </c>
      <c r="W626" s="1018"/>
      <c r="X626" s="1023" t="s">
        <v>5362</v>
      </c>
      <c r="Y626" s="1013" t="s">
        <v>1191</v>
      </c>
      <c r="Z626" s="1059" t="s">
        <v>2894</v>
      </c>
      <c r="AA626" s="638" t="s">
        <v>5741</v>
      </c>
      <c r="AB626" s="641" t="s">
        <v>6720</v>
      </c>
      <c r="AD626" s="596"/>
    </row>
    <row r="627" spans="2:30" outlineLevel="1">
      <c r="B627" s="9" t="s">
        <v>7092</v>
      </c>
      <c r="C627" s="9" t="s">
        <v>7154</v>
      </c>
      <c r="D627" s="9" t="s">
        <v>7757</v>
      </c>
      <c r="E627" s="9" t="s">
        <v>7760</v>
      </c>
      <c r="K627" s="9" t="s">
        <v>7093</v>
      </c>
      <c r="L627" s="9" t="s">
        <v>7155</v>
      </c>
      <c r="M627" s="9" t="s">
        <v>7757</v>
      </c>
      <c r="N627" s="9" t="s">
        <v>7760</v>
      </c>
      <c r="R627" s="260"/>
      <c r="S627" s="1012" t="s">
        <v>1191</v>
      </c>
      <c r="T627" s="1013" t="s">
        <v>1788</v>
      </c>
      <c r="U627" s="1013" t="s">
        <v>4140</v>
      </c>
      <c r="V627" s="1014" t="s">
        <v>1821</v>
      </c>
      <c r="W627" s="1018"/>
      <c r="X627" s="1023" t="s">
        <v>6670</v>
      </c>
      <c r="Y627" s="1013" t="s">
        <v>1191</v>
      </c>
      <c r="Z627" s="1059" t="s">
        <v>6689</v>
      </c>
      <c r="AA627" s="1013" t="s">
        <v>105</v>
      </c>
      <c r="AB627" s="641" t="s">
        <v>6720</v>
      </c>
      <c r="AD627" s="596"/>
    </row>
    <row r="628" spans="2:30" ht="24" outlineLevel="1">
      <c r="B628" s="9" t="s">
        <v>7092</v>
      </c>
      <c r="C628" s="9" t="s">
        <v>7154</v>
      </c>
      <c r="D628" s="9" t="s">
        <v>7757</v>
      </c>
      <c r="E628" s="9" t="s">
        <v>7761</v>
      </c>
      <c r="K628" s="9" t="s">
        <v>7093</v>
      </c>
      <c r="L628" s="9" t="s">
        <v>7155</v>
      </c>
      <c r="M628" s="9" t="s">
        <v>7757</v>
      </c>
      <c r="N628" s="9" t="s">
        <v>7761</v>
      </c>
      <c r="R628" s="260"/>
      <c r="S628" s="1012" t="s">
        <v>1191</v>
      </c>
      <c r="T628" s="1013" t="s">
        <v>1785</v>
      </c>
      <c r="U628" s="1013" t="s">
        <v>4136</v>
      </c>
      <c r="V628" s="1014" t="s">
        <v>1821</v>
      </c>
      <c r="W628" s="1018"/>
      <c r="X628" s="1023" t="s">
        <v>3915</v>
      </c>
      <c r="Y628" s="1013" t="s">
        <v>1191</v>
      </c>
      <c r="Z628" s="1059" t="s">
        <v>2895</v>
      </c>
      <c r="AA628" s="1013" t="s">
        <v>794</v>
      </c>
      <c r="AB628" s="641" t="s">
        <v>5934</v>
      </c>
      <c r="AD628" s="596"/>
    </row>
    <row r="629" spans="2:30" ht="60" outlineLevel="1">
      <c r="B629" s="9" t="s">
        <v>7092</v>
      </c>
      <c r="C629" s="9" t="s">
        <v>7154</v>
      </c>
      <c r="D629" s="9" t="s">
        <v>7757</v>
      </c>
      <c r="E629" s="9" t="s">
        <v>7762</v>
      </c>
      <c r="K629" s="9" t="s">
        <v>7093</v>
      </c>
      <c r="L629" s="9" t="s">
        <v>7155</v>
      </c>
      <c r="M629" s="9" t="s">
        <v>7757</v>
      </c>
      <c r="N629" s="9" t="s">
        <v>7762</v>
      </c>
      <c r="R629" s="260"/>
      <c r="S629" s="1012" t="s">
        <v>1176</v>
      </c>
      <c r="T629" s="1013" t="s">
        <v>1360</v>
      </c>
      <c r="U629" s="1013" t="s">
        <v>4138</v>
      </c>
      <c r="V629" s="1014" t="s">
        <v>1821</v>
      </c>
      <c r="W629" s="1018" t="s">
        <v>1176</v>
      </c>
      <c r="X629" s="1023" t="s">
        <v>3966</v>
      </c>
      <c r="Y629" s="1013" t="s">
        <v>1176</v>
      </c>
      <c r="Z629" s="1059" t="s">
        <v>2897</v>
      </c>
      <c r="AA629" s="1013" t="s">
        <v>790</v>
      </c>
      <c r="AB629" s="631" t="s">
        <v>5940</v>
      </c>
      <c r="AD629" s="596"/>
    </row>
    <row r="630" spans="2:30" outlineLevel="1">
      <c r="B630" s="9" t="s">
        <v>7092</v>
      </c>
      <c r="C630" s="9" t="s">
        <v>7154</v>
      </c>
      <c r="D630" s="9" t="s">
        <v>7757</v>
      </c>
      <c r="E630" s="9" t="s">
        <v>7762</v>
      </c>
      <c r="F630" s="9" t="s">
        <v>2696</v>
      </c>
      <c r="K630" s="9" t="s">
        <v>7093</v>
      </c>
      <c r="L630" s="9" t="s">
        <v>7155</v>
      </c>
      <c r="M630" s="9" t="s">
        <v>7757</v>
      </c>
      <c r="N630" s="9" t="s">
        <v>7762</v>
      </c>
      <c r="O630" s="9" t="s">
        <v>2696</v>
      </c>
      <c r="R630" s="260"/>
      <c r="S630" s="1012" t="s">
        <v>1176</v>
      </c>
      <c r="T630" s="1013" t="s">
        <v>1186</v>
      </c>
      <c r="U630" s="1013" t="s">
        <v>4194</v>
      </c>
      <c r="V630" s="1014" t="s">
        <v>788</v>
      </c>
      <c r="W630" s="1018" t="s">
        <v>1176</v>
      </c>
      <c r="X630" s="1023" t="s">
        <v>4194</v>
      </c>
      <c r="Y630" s="1013" t="s">
        <v>1176</v>
      </c>
      <c r="Z630" s="1057" t="s">
        <v>2848</v>
      </c>
      <c r="AA630" s="1013" t="s">
        <v>788</v>
      </c>
      <c r="AB630" s="1022"/>
      <c r="AD630" s="596"/>
    </row>
    <row r="631" spans="2:30" ht="36" outlineLevel="1">
      <c r="B631" s="9" t="s">
        <v>7092</v>
      </c>
      <c r="C631" s="9" t="s">
        <v>7154</v>
      </c>
      <c r="D631" s="9" t="s">
        <v>7757</v>
      </c>
      <c r="E631" s="9" t="s">
        <v>7763</v>
      </c>
      <c r="K631" s="9" t="s">
        <v>7093</v>
      </c>
      <c r="L631" s="9" t="s">
        <v>7155</v>
      </c>
      <c r="M631" s="9" t="s">
        <v>7757</v>
      </c>
      <c r="N631" s="9" t="s">
        <v>7763</v>
      </c>
      <c r="R631" s="260"/>
      <c r="S631" s="1012" t="s">
        <v>1191</v>
      </c>
      <c r="T631" s="1013" t="s">
        <v>1786</v>
      </c>
      <c r="U631" s="1013" t="s">
        <v>4137</v>
      </c>
      <c r="V631" s="1014" t="s">
        <v>1821</v>
      </c>
      <c r="W631" s="1018"/>
      <c r="X631" s="1023" t="s">
        <v>3916</v>
      </c>
      <c r="Y631" s="1013" t="s">
        <v>1191</v>
      </c>
      <c r="Z631" s="1059" t="s">
        <v>2896</v>
      </c>
      <c r="AA631" s="1013" t="s">
        <v>790</v>
      </c>
      <c r="AB631" s="641" t="s">
        <v>5935</v>
      </c>
      <c r="AD631" s="596"/>
    </row>
    <row r="632" spans="2:30" outlineLevel="1">
      <c r="B632" s="9" t="s">
        <v>7092</v>
      </c>
      <c r="C632" s="9" t="s">
        <v>7154</v>
      </c>
      <c r="D632" s="9" t="s">
        <v>7757</v>
      </c>
      <c r="E632" s="9" t="s">
        <v>7763</v>
      </c>
      <c r="F632" s="9" t="s">
        <v>2696</v>
      </c>
      <c r="K632" s="9" t="s">
        <v>7093</v>
      </c>
      <c r="L632" s="9" t="s">
        <v>7155</v>
      </c>
      <c r="M632" s="9" t="s">
        <v>7757</v>
      </c>
      <c r="N632" s="9" t="s">
        <v>7763</v>
      </c>
      <c r="O632" s="9" t="s">
        <v>2696</v>
      </c>
      <c r="R632" s="260"/>
      <c r="S632" s="1012" t="s">
        <v>1176</v>
      </c>
      <c r="T632" s="1013" t="s">
        <v>1186</v>
      </c>
      <c r="U632" s="1013" t="s">
        <v>4194</v>
      </c>
      <c r="V632" s="1014" t="s">
        <v>788</v>
      </c>
      <c r="W632" s="1018"/>
      <c r="X632" s="1023" t="s">
        <v>4194</v>
      </c>
      <c r="Y632" s="1013" t="s">
        <v>1176</v>
      </c>
      <c r="Z632" s="1057" t="s">
        <v>2848</v>
      </c>
      <c r="AA632" s="1013" t="s">
        <v>788</v>
      </c>
      <c r="AB632" s="1022"/>
      <c r="AD632" s="596"/>
    </row>
    <row r="633" spans="2:30" ht="24" outlineLevel="1">
      <c r="B633" s="9" t="s">
        <v>7092</v>
      </c>
      <c r="C633" s="9" t="s">
        <v>7154</v>
      </c>
      <c r="D633" s="9" t="s">
        <v>7757</v>
      </c>
      <c r="K633" s="9" t="s">
        <v>7093</v>
      </c>
      <c r="L633" s="9" t="s">
        <v>7155</v>
      </c>
      <c r="M633" s="9" t="s">
        <v>7757</v>
      </c>
      <c r="R633" s="260"/>
      <c r="S633" s="1012" t="s">
        <v>1195</v>
      </c>
      <c r="T633" s="1013" t="s">
        <v>1359</v>
      </c>
      <c r="U633" s="1013" t="s">
        <v>4135</v>
      </c>
      <c r="V633" s="1014" t="s">
        <v>1382</v>
      </c>
      <c r="W633" s="1018" t="s">
        <v>1195</v>
      </c>
      <c r="X633" s="1130" t="s">
        <v>5635</v>
      </c>
      <c r="Y633" s="1013" t="s">
        <v>1191</v>
      </c>
      <c r="Z633" s="1013" t="s">
        <v>41</v>
      </c>
      <c r="AA633" s="1024" t="s">
        <v>1382</v>
      </c>
      <c r="AB633" s="631" t="s">
        <v>6093</v>
      </c>
      <c r="AD633" s="596"/>
    </row>
    <row r="634" spans="2:30" outlineLevel="1">
      <c r="B634" s="9" t="s">
        <v>7092</v>
      </c>
      <c r="C634" s="9" t="s">
        <v>7154</v>
      </c>
      <c r="D634" s="9" t="s">
        <v>7757</v>
      </c>
      <c r="E634" s="9" t="s">
        <v>7758</v>
      </c>
      <c r="K634" s="9" t="s">
        <v>7093</v>
      </c>
      <c r="L634" s="9" t="s">
        <v>7155</v>
      </c>
      <c r="M634" s="9" t="s">
        <v>7757</v>
      </c>
      <c r="N634" s="9" t="s">
        <v>7758</v>
      </c>
      <c r="R634" s="260"/>
      <c r="S634" s="1012" t="s">
        <v>1176</v>
      </c>
      <c r="T634" s="1013" t="s">
        <v>41</v>
      </c>
      <c r="U634" s="1013" t="s">
        <v>835</v>
      </c>
      <c r="V634" s="1020" t="s">
        <v>1784</v>
      </c>
      <c r="W634" s="1018" t="s">
        <v>1176</v>
      </c>
      <c r="X634" s="1023" t="s">
        <v>7934</v>
      </c>
      <c r="Y634" s="1013" t="s">
        <v>1176</v>
      </c>
      <c r="Z634" s="1013" t="s">
        <v>41</v>
      </c>
      <c r="AA634" s="629" t="s">
        <v>5743</v>
      </c>
      <c r="AB634" s="1022"/>
      <c r="AD634" s="596"/>
    </row>
    <row r="635" spans="2:30" ht="108" outlineLevel="1">
      <c r="B635" s="9" t="s">
        <v>7092</v>
      </c>
      <c r="C635" s="9" t="s">
        <v>7154</v>
      </c>
      <c r="D635" s="9" t="s">
        <v>7757</v>
      </c>
      <c r="E635" s="9" t="s">
        <v>7759</v>
      </c>
      <c r="K635" s="9" t="s">
        <v>7093</v>
      </c>
      <c r="L635" s="9" t="s">
        <v>7155</v>
      </c>
      <c r="M635" s="9" t="s">
        <v>7757</v>
      </c>
      <c r="N635" s="9" t="s">
        <v>7759</v>
      </c>
      <c r="R635" s="260"/>
      <c r="S635" s="1012" t="s">
        <v>1191</v>
      </c>
      <c r="T635" s="1013" t="s">
        <v>1787</v>
      </c>
      <c r="U635" s="1013" t="s">
        <v>4139</v>
      </c>
      <c r="V635" s="1014" t="s">
        <v>1599</v>
      </c>
      <c r="W635" s="1018"/>
      <c r="X635" s="1023" t="s">
        <v>5363</v>
      </c>
      <c r="Y635" s="1013" t="s">
        <v>1191</v>
      </c>
      <c r="Z635" s="1059" t="s">
        <v>2898</v>
      </c>
      <c r="AA635" s="638" t="s">
        <v>5741</v>
      </c>
      <c r="AB635" s="641" t="s">
        <v>6721</v>
      </c>
      <c r="AD635" s="596"/>
    </row>
    <row r="636" spans="2:30" outlineLevel="1">
      <c r="B636" s="9" t="s">
        <v>7092</v>
      </c>
      <c r="C636" s="9" t="s">
        <v>7154</v>
      </c>
      <c r="D636" s="9" t="s">
        <v>7757</v>
      </c>
      <c r="E636" s="9" t="s">
        <v>7760</v>
      </c>
      <c r="K636" s="9" t="s">
        <v>7093</v>
      </c>
      <c r="L636" s="9" t="s">
        <v>7155</v>
      </c>
      <c r="M636" s="9" t="s">
        <v>7757</v>
      </c>
      <c r="N636" s="9" t="s">
        <v>7760</v>
      </c>
      <c r="R636" s="260"/>
      <c r="S636" s="1012" t="s">
        <v>1191</v>
      </c>
      <c r="T636" s="1013" t="s">
        <v>1788</v>
      </c>
      <c r="U636" s="1013" t="s">
        <v>4140</v>
      </c>
      <c r="V636" s="1014" t="s">
        <v>1821</v>
      </c>
      <c r="W636" s="1018"/>
      <c r="X636" s="1023" t="s">
        <v>6671</v>
      </c>
      <c r="Y636" s="1013" t="s">
        <v>1191</v>
      </c>
      <c r="Z636" s="1059" t="s">
        <v>6691</v>
      </c>
      <c r="AA636" s="1013" t="s">
        <v>105</v>
      </c>
      <c r="AB636" s="641" t="s">
        <v>6721</v>
      </c>
      <c r="AD636" s="596"/>
    </row>
    <row r="637" spans="2:30" ht="24" outlineLevel="1">
      <c r="B637" s="9" t="s">
        <v>7092</v>
      </c>
      <c r="C637" s="9" t="s">
        <v>7154</v>
      </c>
      <c r="D637" s="9" t="s">
        <v>7757</v>
      </c>
      <c r="E637" s="9" t="s">
        <v>7761</v>
      </c>
      <c r="K637" s="9" t="s">
        <v>7093</v>
      </c>
      <c r="L637" s="9" t="s">
        <v>7155</v>
      </c>
      <c r="M637" s="9" t="s">
        <v>7757</v>
      </c>
      <c r="N637" s="9" t="s">
        <v>7761</v>
      </c>
      <c r="R637" s="260"/>
      <c r="S637" s="1012" t="s">
        <v>1191</v>
      </c>
      <c r="T637" s="1013" t="s">
        <v>1785</v>
      </c>
      <c r="U637" s="1013" t="s">
        <v>4136</v>
      </c>
      <c r="V637" s="1014" t="s">
        <v>1821</v>
      </c>
      <c r="W637" s="1018"/>
      <c r="X637" s="1023" t="s">
        <v>3919</v>
      </c>
      <c r="Y637" s="1013" t="s">
        <v>1191</v>
      </c>
      <c r="Z637" s="1059" t="s">
        <v>2899</v>
      </c>
      <c r="AA637" s="1013" t="s">
        <v>794</v>
      </c>
      <c r="AB637" s="641" t="s">
        <v>5942</v>
      </c>
      <c r="AD637" s="596"/>
    </row>
    <row r="638" spans="2:30" ht="60" outlineLevel="1">
      <c r="B638" s="9" t="s">
        <v>7092</v>
      </c>
      <c r="C638" s="9" t="s">
        <v>7154</v>
      </c>
      <c r="D638" s="9" t="s">
        <v>7757</v>
      </c>
      <c r="E638" s="9" t="s">
        <v>7762</v>
      </c>
      <c r="K638" s="9" t="s">
        <v>7093</v>
      </c>
      <c r="L638" s="9" t="s">
        <v>7155</v>
      </c>
      <c r="M638" s="9" t="s">
        <v>7757</v>
      </c>
      <c r="N638" s="9" t="s">
        <v>7762</v>
      </c>
      <c r="R638" s="260"/>
      <c r="S638" s="1012" t="s">
        <v>1176</v>
      </c>
      <c r="T638" s="1013" t="s">
        <v>1360</v>
      </c>
      <c r="U638" s="1013" t="s">
        <v>4138</v>
      </c>
      <c r="V638" s="1014" t="s">
        <v>1821</v>
      </c>
      <c r="W638" s="1018" t="s">
        <v>1176</v>
      </c>
      <c r="X638" s="1023" t="s">
        <v>3967</v>
      </c>
      <c r="Y638" s="1013" t="s">
        <v>1176</v>
      </c>
      <c r="Z638" s="1059" t="s">
        <v>2901</v>
      </c>
      <c r="AA638" s="1013" t="s">
        <v>790</v>
      </c>
      <c r="AB638" s="631" t="s">
        <v>5941</v>
      </c>
      <c r="AD638" s="596"/>
    </row>
    <row r="639" spans="2:30" outlineLevel="1">
      <c r="B639" s="9" t="s">
        <v>7092</v>
      </c>
      <c r="C639" s="9" t="s">
        <v>7154</v>
      </c>
      <c r="D639" s="9" t="s">
        <v>7757</v>
      </c>
      <c r="E639" s="9" t="s">
        <v>7762</v>
      </c>
      <c r="F639" s="9" t="s">
        <v>2696</v>
      </c>
      <c r="K639" s="9" t="s">
        <v>7093</v>
      </c>
      <c r="L639" s="9" t="s">
        <v>7155</v>
      </c>
      <c r="M639" s="9" t="s">
        <v>7757</v>
      </c>
      <c r="N639" s="9" t="s">
        <v>7762</v>
      </c>
      <c r="O639" s="9" t="s">
        <v>2696</v>
      </c>
      <c r="R639" s="260"/>
      <c r="S639" s="1012" t="s">
        <v>1176</v>
      </c>
      <c r="T639" s="1013" t="s">
        <v>1186</v>
      </c>
      <c r="U639" s="1013" t="s">
        <v>4194</v>
      </c>
      <c r="V639" s="1014" t="s">
        <v>788</v>
      </c>
      <c r="W639" s="1018" t="s">
        <v>1176</v>
      </c>
      <c r="X639" s="1023" t="s">
        <v>4194</v>
      </c>
      <c r="Y639" s="1013" t="s">
        <v>1176</v>
      </c>
      <c r="Z639" s="1057" t="s">
        <v>2848</v>
      </c>
      <c r="AA639" s="1013" t="s">
        <v>788</v>
      </c>
      <c r="AB639" s="1022"/>
      <c r="AD639" s="596"/>
    </row>
    <row r="640" spans="2:30" ht="36" outlineLevel="1">
      <c r="B640" s="9" t="s">
        <v>7092</v>
      </c>
      <c r="C640" s="9" t="s">
        <v>7154</v>
      </c>
      <c r="D640" s="9" t="s">
        <v>7757</v>
      </c>
      <c r="E640" s="9" t="s">
        <v>7763</v>
      </c>
      <c r="K640" s="9" t="s">
        <v>7093</v>
      </c>
      <c r="L640" s="9" t="s">
        <v>7155</v>
      </c>
      <c r="M640" s="9" t="s">
        <v>7757</v>
      </c>
      <c r="N640" s="9" t="s">
        <v>7763</v>
      </c>
      <c r="R640" s="260"/>
      <c r="S640" s="1012" t="s">
        <v>1191</v>
      </c>
      <c r="T640" s="1013" t="s">
        <v>1786</v>
      </c>
      <c r="U640" s="1013" t="s">
        <v>4137</v>
      </c>
      <c r="V640" s="1014" t="s">
        <v>1821</v>
      </c>
      <c r="W640" s="1018"/>
      <c r="X640" s="1023" t="s">
        <v>3920</v>
      </c>
      <c r="Y640" s="1013" t="s">
        <v>1191</v>
      </c>
      <c r="Z640" s="1059" t="s">
        <v>2900</v>
      </c>
      <c r="AA640" s="1013" t="s">
        <v>790</v>
      </c>
      <c r="AB640" s="641" t="s">
        <v>5936</v>
      </c>
      <c r="AD640" s="596"/>
    </row>
    <row r="641" spans="2:30" outlineLevel="1">
      <c r="B641" s="9" t="s">
        <v>7092</v>
      </c>
      <c r="C641" s="9" t="s">
        <v>7154</v>
      </c>
      <c r="D641" s="9" t="s">
        <v>7757</v>
      </c>
      <c r="E641" s="9" t="s">
        <v>7763</v>
      </c>
      <c r="F641" s="9" t="s">
        <v>2696</v>
      </c>
      <c r="K641" s="9" t="s">
        <v>7093</v>
      </c>
      <c r="L641" s="9" t="s">
        <v>7155</v>
      </c>
      <c r="M641" s="9" t="s">
        <v>7757</v>
      </c>
      <c r="N641" s="9" t="s">
        <v>7763</v>
      </c>
      <c r="O641" s="9" t="s">
        <v>2696</v>
      </c>
      <c r="R641" s="260"/>
      <c r="S641" s="1012" t="s">
        <v>1176</v>
      </c>
      <c r="T641" s="1013" t="s">
        <v>1186</v>
      </c>
      <c r="U641" s="1013" t="s">
        <v>4194</v>
      </c>
      <c r="V641" s="1014" t="s">
        <v>788</v>
      </c>
      <c r="W641" s="1018"/>
      <c r="X641" s="1023" t="s">
        <v>4194</v>
      </c>
      <c r="Y641" s="1013" t="s">
        <v>1176</v>
      </c>
      <c r="Z641" s="1057" t="s">
        <v>2848</v>
      </c>
      <c r="AA641" s="1013" t="s">
        <v>788</v>
      </c>
      <c r="AB641" s="1022"/>
      <c r="AD641" s="596"/>
    </row>
    <row r="642" spans="2:30" ht="24" outlineLevel="1">
      <c r="B642" s="9" t="s">
        <v>7092</v>
      </c>
      <c r="C642" s="9" t="s">
        <v>7154</v>
      </c>
      <c r="D642" s="9" t="s">
        <v>7757</v>
      </c>
      <c r="K642" s="9" t="s">
        <v>7093</v>
      </c>
      <c r="L642" s="9" t="s">
        <v>7155</v>
      </c>
      <c r="M642" s="9" t="s">
        <v>7757</v>
      </c>
      <c r="R642" s="260"/>
      <c r="S642" s="1012" t="s">
        <v>1195</v>
      </c>
      <c r="T642" s="1013" t="s">
        <v>1359</v>
      </c>
      <c r="U642" s="1013" t="s">
        <v>4135</v>
      </c>
      <c r="V642" s="1014" t="s">
        <v>1382</v>
      </c>
      <c r="W642" s="1018" t="s">
        <v>1195</v>
      </c>
      <c r="X642" s="1130" t="s">
        <v>5636</v>
      </c>
      <c r="Y642" s="1013" t="s">
        <v>1191</v>
      </c>
      <c r="Z642" s="1013" t="s">
        <v>41</v>
      </c>
      <c r="AA642" s="1024" t="s">
        <v>1382</v>
      </c>
      <c r="AB642" s="631" t="s">
        <v>6094</v>
      </c>
      <c r="AD642" s="596"/>
    </row>
    <row r="643" spans="2:30" outlineLevel="1">
      <c r="B643" s="9" t="s">
        <v>7092</v>
      </c>
      <c r="C643" s="9" t="s">
        <v>7154</v>
      </c>
      <c r="D643" s="9" t="s">
        <v>7757</v>
      </c>
      <c r="E643" s="9" t="s">
        <v>7758</v>
      </c>
      <c r="K643" s="9" t="s">
        <v>7093</v>
      </c>
      <c r="L643" s="9" t="s">
        <v>7155</v>
      </c>
      <c r="M643" s="9" t="s">
        <v>7757</v>
      </c>
      <c r="N643" s="9" t="s">
        <v>7758</v>
      </c>
      <c r="R643" s="260"/>
      <c r="S643" s="1012" t="s">
        <v>1176</v>
      </c>
      <c r="T643" s="1013" t="s">
        <v>41</v>
      </c>
      <c r="U643" s="1013" t="s">
        <v>835</v>
      </c>
      <c r="V643" s="1020" t="s">
        <v>1784</v>
      </c>
      <c r="W643" s="1018" t="s">
        <v>1176</v>
      </c>
      <c r="X643" s="1023" t="s">
        <v>7934</v>
      </c>
      <c r="Y643" s="1013" t="s">
        <v>1176</v>
      </c>
      <c r="Z643" s="1013" t="s">
        <v>41</v>
      </c>
      <c r="AA643" s="629" t="s">
        <v>5743</v>
      </c>
      <c r="AB643" s="1022"/>
      <c r="AD643" s="596"/>
    </row>
    <row r="644" spans="2:30" ht="108" outlineLevel="1">
      <c r="B644" s="9" t="s">
        <v>7092</v>
      </c>
      <c r="C644" s="9" t="s">
        <v>7154</v>
      </c>
      <c r="D644" s="9" t="s">
        <v>7757</v>
      </c>
      <c r="E644" s="9" t="s">
        <v>7759</v>
      </c>
      <c r="K644" s="9" t="s">
        <v>7093</v>
      </c>
      <c r="L644" s="9" t="s">
        <v>7155</v>
      </c>
      <c r="M644" s="9" t="s">
        <v>7757</v>
      </c>
      <c r="N644" s="9" t="s">
        <v>7759</v>
      </c>
      <c r="R644" s="260"/>
      <c r="S644" s="1012" t="s">
        <v>1191</v>
      </c>
      <c r="T644" s="1013" t="s">
        <v>1787</v>
      </c>
      <c r="U644" s="1013" t="s">
        <v>4139</v>
      </c>
      <c r="V644" s="1014" t="s">
        <v>1599</v>
      </c>
      <c r="W644" s="1018"/>
      <c r="X644" s="1131" t="s">
        <v>5364</v>
      </c>
      <c r="Y644" s="1033" t="s">
        <v>1191</v>
      </c>
      <c r="Z644" s="1067" t="s">
        <v>2902</v>
      </c>
      <c r="AA644" s="638" t="s">
        <v>5741</v>
      </c>
      <c r="AB644" s="641" t="s">
        <v>6722</v>
      </c>
      <c r="AD644" s="596"/>
    </row>
    <row r="645" spans="2:30" outlineLevel="1">
      <c r="B645" s="9" t="s">
        <v>7092</v>
      </c>
      <c r="C645" s="9" t="s">
        <v>7154</v>
      </c>
      <c r="D645" s="9" t="s">
        <v>7757</v>
      </c>
      <c r="E645" s="9" t="s">
        <v>7760</v>
      </c>
      <c r="K645" s="9" t="s">
        <v>7093</v>
      </c>
      <c r="L645" s="9" t="s">
        <v>7155</v>
      </c>
      <c r="M645" s="9" t="s">
        <v>7757</v>
      </c>
      <c r="N645" s="9" t="s">
        <v>7760</v>
      </c>
      <c r="R645" s="260"/>
      <c r="S645" s="1012" t="s">
        <v>1191</v>
      </c>
      <c r="T645" s="1013" t="s">
        <v>1788</v>
      </c>
      <c r="U645" s="1013" t="s">
        <v>4140</v>
      </c>
      <c r="V645" s="1014" t="s">
        <v>1821</v>
      </c>
      <c r="W645" s="1018"/>
      <c r="X645" s="1132" t="s">
        <v>6672</v>
      </c>
      <c r="Y645" s="1033" t="s">
        <v>1191</v>
      </c>
      <c r="Z645" s="1067" t="s">
        <v>6694</v>
      </c>
      <c r="AA645" s="1033" t="s">
        <v>105</v>
      </c>
      <c r="AB645" s="641" t="s">
        <v>6722</v>
      </c>
      <c r="AD645" s="596"/>
    </row>
    <row r="646" spans="2:30" ht="24" outlineLevel="1">
      <c r="B646" s="9" t="s">
        <v>7092</v>
      </c>
      <c r="C646" s="9" t="s">
        <v>7154</v>
      </c>
      <c r="D646" s="9" t="s">
        <v>7757</v>
      </c>
      <c r="E646" s="9" t="s">
        <v>7761</v>
      </c>
      <c r="K646" s="9" t="s">
        <v>7093</v>
      </c>
      <c r="L646" s="9" t="s">
        <v>7155</v>
      </c>
      <c r="M646" s="9" t="s">
        <v>7757</v>
      </c>
      <c r="N646" s="9" t="s">
        <v>7761</v>
      </c>
      <c r="R646" s="260"/>
      <c r="S646" s="1012" t="s">
        <v>1191</v>
      </c>
      <c r="T646" s="1013" t="s">
        <v>1785</v>
      </c>
      <c r="U646" s="1013" t="s">
        <v>4136</v>
      </c>
      <c r="V646" s="1014" t="s">
        <v>1821</v>
      </c>
      <c r="W646" s="1018"/>
      <c r="X646" s="1131" t="s">
        <v>3922</v>
      </c>
      <c r="Y646" s="1033" t="s">
        <v>1191</v>
      </c>
      <c r="Z646" s="1067" t="s">
        <v>2903</v>
      </c>
      <c r="AA646" s="1033" t="s">
        <v>794</v>
      </c>
      <c r="AB646" s="641" t="s">
        <v>5943</v>
      </c>
      <c r="AD646" s="596"/>
    </row>
    <row r="647" spans="2:30" ht="60" outlineLevel="1">
      <c r="B647" s="9" t="s">
        <v>7092</v>
      </c>
      <c r="C647" s="9" t="s">
        <v>7154</v>
      </c>
      <c r="D647" s="9" t="s">
        <v>7757</v>
      </c>
      <c r="E647" s="9" t="s">
        <v>7762</v>
      </c>
      <c r="K647" s="9" t="s">
        <v>7093</v>
      </c>
      <c r="L647" s="9" t="s">
        <v>7155</v>
      </c>
      <c r="M647" s="9" t="s">
        <v>7757</v>
      </c>
      <c r="N647" s="9" t="s">
        <v>7762</v>
      </c>
      <c r="R647" s="260"/>
      <c r="S647" s="1012" t="s">
        <v>1176</v>
      </c>
      <c r="T647" s="1013" t="s">
        <v>1360</v>
      </c>
      <c r="U647" s="1013" t="s">
        <v>4138</v>
      </c>
      <c r="V647" s="1014" t="s">
        <v>1821</v>
      </c>
      <c r="W647" s="1018" t="s">
        <v>1176</v>
      </c>
      <c r="X647" s="1131" t="s">
        <v>3968</v>
      </c>
      <c r="Y647" s="1033" t="s">
        <v>1176</v>
      </c>
      <c r="Z647" s="1067" t="s">
        <v>2905</v>
      </c>
      <c r="AA647" s="1033" t="s">
        <v>790</v>
      </c>
      <c r="AB647" s="631" t="s">
        <v>5945</v>
      </c>
      <c r="AD647" s="596"/>
    </row>
    <row r="648" spans="2:30" outlineLevel="1">
      <c r="B648" s="9" t="s">
        <v>7092</v>
      </c>
      <c r="C648" s="9" t="s">
        <v>7154</v>
      </c>
      <c r="D648" s="9" t="s">
        <v>7757</v>
      </c>
      <c r="E648" s="9" t="s">
        <v>7762</v>
      </c>
      <c r="F648" s="9" t="s">
        <v>2696</v>
      </c>
      <c r="K648" s="9" t="s">
        <v>7093</v>
      </c>
      <c r="L648" s="9" t="s">
        <v>7155</v>
      </c>
      <c r="M648" s="9" t="s">
        <v>7757</v>
      </c>
      <c r="N648" s="9" t="s">
        <v>7762</v>
      </c>
      <c r="O648" s="9" t="s">
        <v>2696</v>
      </c>
      <c r="R648" s="260"/>
      <c r="S648" s="1012" t="s">
        <v>1176</v>
      </c>
      <c r="T648" s="1013" t="s">
        <v>1186</v>
      </c>
      <c r="U648" s="1013" t="s">
        <v>4194</v>
      </c>
      <c r="V648" s="1014" t="s">
        <v>788</v>
      </c>
      <c r="W648" s="1018" t="s">
        <v>1176</v>
      </c>
      <c r="X648" s="1023" t="s">
        <v>4194</v>
      </c>
      <c r="Y648" s="1013" t="s">
        <v>1176</v>
      </c>
      <c r="Z648" s="1057" t="s">
        <v>2848</v>
      </c>
      <c r="AA648" s="1013" t="s">
        <v>788</v>
      </c>
      <c r="AB648" s="1022"/>
      <c r="AD648" s="596"/>
    </row>
    <row r="649" spans="2:30" ht="36" outlineLevel="1">
      <c r="B649" s="9" t="s">
        <v>7092</v>
      </c>
      <c r="C649" s="9" t="s">
        <v>7154</v>
      </c>
      <c r="D649" s="9" t="s">
        <v>7757</v>
      </c>
      <c r="E649" s="9" t="s">
        <v>7763</v>
      </c>
      <c r="K649" s="9" t="s">
        <v>7093</v>
      </c>
      <c r="L649" s="9" t="s">
        <v>7155</v>
      </c>
      <c r="M649" s="9" t="s">
        <v>7757</v>
      </c>
      <c r="N649" s="9" t="s">
        <v>7763</v>
      </c>
      <c r="R649" s="260"/>
      <c r="S649" s="1012" t="s">
        <v>1191</v>
      </c>
      <c r="T649" s="1013" t="s">
        <v>1786</v>
      </c>
      <c r="U649" s="1013" t="s">
        <v>4137</v>
      </c>
      <c r="V649" s="1014" t="s">
        <v>1821</v>
      </c>
      <c r="W649" s="1018"/>
      <c r="X649" s="1131" t="s">
        <v>3923</v>
      </c>
      <c r="Y649" s="1033" t="s">
        <v>1191</v>
      </c>
      <c r="Z649" s="1067" t="s">
        <v>2904</v>
      </c>
      <c r="AA649" s="1033" t="s">
        <v>790</v>
      </c>
      <c r="AB649" s="641" t="s">
        <v>5937</v>
      </c>
      <c r="AD649" s="596"/>
    </row>
    <row r="650" spans="2:30" outlineLevel="1">
      <c r="B650" s="9" t="s">
        <v>7092</v>
      </c>
      <c r="C650" s="9" t="s">
        <v>7154</v>
      </c>
      <c r="D650" s="9" t="s">
        <v>7757</v>
      </c>
      <c r="E650" s="9" t="s">
        <v>7763</v>
      </c>
      <c r="F650" s="9" t="s">
        <v>2696</v>
      </c>
      <c r="K650" s="9" t="s">
        <v>7093</v>
      </c>
      <c r="L650" s="9" t="s">
        <v>7155</v>
      </c>
      <c r="M650" s="9" t="s">
        <v>7757</v>
      </c>
      <c r="N650" s="9" t="s">
        <v>7763</v>
      </c>
      <c r="O650" s="9" t="s">
        <v>2696</v>
      </c>
      <c r="R650" s="260"/>
      <c r="S650" s="1012" t="s">
        <v>1176</v>
      </c>
      <c r="T650" s="1013" t="s">
        <v>1186</v>
      </c>
      <c r="U650" s="1013" t="s">
        <v>4194</v>
      </c>
      <c r="V650" s="1014" t="s">
        <v>788</v>
      </c>
      <c r="W650" s="1018"/>
      <c r="X650" s="1023" t="s">
        <v>4194</v>
      </c>
      <c r="Y650" s="1013" t="s">
        <v>1176</v>
      </c>
      <c r="Z650" s="1057" t="s">
        <v>2848</v>
      </c>
      <c r="AA650" s="1013" t="s">
        <v>788</v>
      </c>
      <c r="AB650" s="1022"/>
      <c r="AD650" s="596"/>
    </row>
    <row r="651" spans="2:30" ht="24" outlineLevel="1">
      <c r="B651" s="9" t="s">
        <v>7092</v>
      </c>
      <c r="C651" s="9" t="s">
        <v>7154</v>
      </c>
      <c r="D651" s="9" t="s">
        <v>7757</v>
      </c>
      <c r="K651" s="9" t="s">
        <v>7093</v>
      </c>
      <c r="L651" s="9" t="s">
        <v>7155</v>
      </c>
      <c r="M651" s="9" t="s">
        <v>7757</v>
      </c>
      <c r="R651" s="260"/>
      <c r="S651" s="1012" t="s">
        <v>1195</v>
      </c>
      <c r="T651" s="1013" t="s">
        <v>1359</v>
      </c>
      <c r="U651" s="1013" t="s">
        <v>4135</v>
      </c>
      <c r="V651" s="1014" t="s">
        <v>1382</v>
      </c>
      <c r="W651" s="1018" t="s">
        <v>1195</v>
      </c>
      <c r="X651" s="1130" t="s">
        <v>5637</v>
      </c>
      <c r="Y651" s="1013" t="s">
        <v>1191</v>
      </c>
      <c r="Z651" s="1013" t="s">
        <v>41</v>
      </c>
      <c r="AA651" s="1024" t="s">
        <v>1382</v>
      </c>
      <c r="AB651" s="631" t="s">
        <v>6095</v>
      </c>
      <c r="AD651" s="596"/>
    </row>
    <row r="652" spans="2:30" outlineLevel="1">
      <c r="B652" s="9" t="s">
        <v>7092</v>
      </c>
      <c r="C652" s="9" t="s">
        <v>7154</v>
      </c>
      <c r="D652" s="9" t="s">
        <v>7757</v>
      </c>
      <c r="E652" s="9" t="s">
        <v>7758</v>
      </c>
      <c r="K652" s="9" t="s">
        <v>7093</v>
      </c>
      <c r="L652" s="9" t="s">
        <v>7155</v>
      </c>
      <c r="M652" s="9" t="s">
        <v>7757</v>
      </c>
      <c r="N652" s="9" t="s">
        <v>7758</v>
      </c>
      <c r="R652" s="260"/>
      <c r="S652" s="1012" t="s">
        <v>1176</v>
      </c>
      <c r="T652" s="1013" t="s">
        <v>41</v>
      </c>
      <c r="U652" s="1013" t="s">
        <v>835</v>
      </c>
      <c r="V652" s="1020" t="s">
        <v>1784</v>
      </c>
      <c r="W652" s="1018" t="s">
        <v>1176</v>
      </c>
      <c r="X652" s="1023" t="s">
        <v>7934</v>
      </c>
      <c r="Y652" s="1013" t="s">
        <v>1176</v>
      </c>
      <c r="Z652" s="1013" t="s">
        <v>41</v>
      </c>
      <c r="AA652" s="629" t="s">
        <v>5743</v>
      </c>
      <c r="AB652" s="1022"/>
      <c r="AD652" s="596"/>
    </row>
    <row r="653" spans="2:30" ht="108" outlineLevel="1">
      <c r="B653" s="9" t="s">
        <v>7092</v>
      </c>
      <c r="C653" s="9" t="s">
        <v>7154</v>
      </c>
      <c r="D653" s="9" t="s">
        <v>7757</v>
      </c>
      <c r="E653" s="9" t="s">
        <v>7759</v>
      </c>
      <c r="K653" s="9" t="s">
        <v>7093</v>
      </c>
      <c r="L653" s="9" t="s">
        <v>7155</v>
      </c>
      <c r="M653" s="9" t="s">
        <v>7757</v>
      </c>
      <c r="N653" s="9" t="s">
        <v>7759</v>
      </c>
      <c r="R653" s="260"/>
      <c r="S653" s="1012" t="s">
        <v>1191</v>
      </c>
      <c r="T653" s="1013" t="s">
        <v>1787</v>
      </c>
      <c r="U653" s="1013" t="s">
        <v>4139</v>
      </c>
      <c r="V653" s="1014" t="s">
        <v>1599</v>
      </c>
      <c r="W653" s="1018"/>
      <c r="X653" s="1131" t="s">
        <v>5365</v>
      </c>
      <c r="Y653" s="1033" t="s">
        <v>1191</v>
      </c>
      <c r="Z653" s="1067" t="s">
        <v>2906</v>
      </c>
      <c r="AA653" s="638" t="s">
        <v>5741</v>
      </c>
      <c r="AB653" s="641" t="s">
        <v>6723</v>
      </c>
      <c r="AD653" s="596"/>
    </row>
    <row r="654" spans="2:30" outlineLevel="1">
      <c r="B654" s="9" t="s">
        <v>7092</v>
      </c>
      <c r="C654" s="9" t="s">
        <v>7154</v>
      </c>
      <c r="D654" s="9" t="s">
        <v>7757</v>
      </c>
      <c r="E654" s="9" t="s">
        <v>7760</v>
      </c>
      <c r="K654" s="9" t="s">
        <v>7093</v>
      </c>
      <c r="L654" s="9" t="s">
        <v>7155</v>
      </c>
      <c r="M654" s="9" t="s">
        <v>7757</v>
      </c>
      <c r="N654" s="9" t="s">
        <v>7760</v>
      </c>
      <c r="R654" s="260"/>
      <c r="S654" s="1012" t="s">
        <v>1191</v>
      </c>
      <c r="T654" s="1013" t="s">
        <v>1788</v>
      </c>
      <c r="U654" s="1013" t="s">
        <v>4140</v>
      </c>
      <c r="V654" s="1014" t="s">
        <v>1821</v>
      </c>
      <c r="W654" s="1018"/>
      <c r="X654" s="1132" t="s">
        <v>6673</v>
      </c>
      <c r="Y654" s="1033" t="s">
        <v>1191</v>
      </c>
      <c r="Z654" s="1067" t="s">
        <v>6697</v>
      </c>
      <c r="AA654" s="1033" t="s">
        <v>105</v>
      </c>
      <c r="AB654" s="641" t="s">
        <v>6723</v>
      </c>
      <c r="AD654" s="596"/>
    </row>
    <row r="655" spans="2:30" ht="24" outlineLevel="1">
      <c r="B655" s="9" t="s">
        <v>7092</v>
      </c>
      <c r="C655" s="9" t="s">
        <v>7154</v>
      </c>
      <c r="D655" s="9" t="s">
        <v>7757</v>
      </c>
      <c r="E655" s="9" t="s">
        <v>7761</v>
      </c>
      <c r="K655" s="9" t="s">
        <v>7093</v>
      </c>
      <c r="L655" s="9" t="s">
        <v>7155</v>
      </c>
      <c r="M655" s="9" t="s">
        <v>7757</v>
      </c>
      <c r="N655" s="9" t="s">
        <v>7761</v>
      </c>
      <c r="R655" s="260"/>
      <c r="S655" s="1012" t="s">
        <v>1191</v>
      </c>
      <c r="T655" s="1013" t="s">
        <v>1785</v>
      </c>
      <c r="U655" s="1013" t="s">
        <v>4136</v>
      </c>
      <c r="V655" s="1014" t="s">
        <v>1821</v>
      </c>
      <c r="W655" s="1018"/>
      <c r="X655" s="1131" t="s">
        <v>3925</v>
      </c>
      <c r="Y655" s="1033" t="s">
        <v>1191</v>
      </c>
      <c r="Z655" s="1067" t="s">
        <v>2907</v>
      </c>
      <c r="AA655" s="1033" t="s">
        <v>794</v>
      </c>
      <c r="AB655" s="641" t="s">
        <v>5944</v>
      </c>
      <c r="AD655" s="596"/>
    </row>
    <row r="656" spans="2:30" ht="60" outlineLevel="1">
      <c r="B656" s="9" t="s">
        <v>7092</v>
      </c>
      <c r="C656" s="9" t="s">
        <v>7154</v>
      </c>
      <c r="D656" s="9" t="s">
        <v>7757</v>
      </c>
      <c r="E656" s="9" t="s">
        <v>7762</v>
      </c>
      <c r="K656" s="9" t="s">
        <v>7093</v>
      </c>
      <c r="L656" s="9" t="s">
        <v>7155</v>
      </c>
      <c r="M656" s="9" t="s">
        <v>7757</v>
      </c>
      <c r="N656" s="9" t="s">
        <v>7762</v>
      </c>
      <c r="R656" s="260"/>
      <c r="S656" s="1012" t="s">
        <v>1176</v>
      </c>
      <c r="T656" s="1013" t="s">
        <v>1360</v>
      </c>
      <c r="U656" s="1013" t="s">
        <v>4138</v>
      </c>
      <c r="V656" s="1014" t="s">
        <v>1821</v>
      </c>
      <c r="W656" s="1018" t="s">
        <v>1176</v>
      </c>
      <c r="X656" s="1131" t="s">
        <v>3969</v>
      </c>
      <c r="Y656" s="1033" t="s">
        <v>1176</v>
      </c>
      <c r="Z656" s="1067" t="s">
        <v>2909</v>
      </c>
      <c r="AA656" s="1033" t="s">
        <v>790</v>
      </c>
      <c r="AB656" s="631" t="s">
        <v>5946</v>
      </c>
      <c r="AD656" s="596"/>
    </row>
    <row r="657" spans="2:30" outlineLevel="1">
      <c r="B657" s="9" t="s">
        <v>7092</v>
      </c>
      <c r="C657" s="9" t="s">
        <v>7154</v>
      </c>
      <c r="D657" s="9" t="s">
        <v>7757</v>
      </c>
      <c r="E657" s="9" t="s">
        <v>7762</v>
      </c>
      <c r="F657" s="9" t="s">
        <v>2696</v>
      </c>
      <c r="K657" s="9" t="s">
        <v>7093</v>
      </c>
      <c r="L657" s="9" t="s">
        <v>7155</v>
      </c>
      <c r="M657" s="9" t="s">
        <v>7757</v>
      </c>
      <c r="N657" s="9" t="s">
        <v>7762</v>
      </c>
      <c r="O657" s="9" t="s">
        <v>2696</v>
      </c>
      <c r="R657" s="260"/>
      <c r="S657" s="1012" t="s">
        <v>1176</v>
      </c>
      <c r="T657" s="1013" t="s">
        <v>1186</v>
      </c>
      <c r="U657" s="1013" t="s">
        <v>4194</v>
      </c>
      <c r="V657" s="1014" t="s">
        <v>788</v>
      </c>
      <c r="W657" s="1018" t="s">
        <v>1176</v>
      </c>
      <c r="X657" s="1023" t="s">
        <v>4194</v>
      </c>
      <c r="Y657" s="1013" t="s">
        <v>1176</v>
      </c>
      <c r="Z657" s="1057" t="s">
        <v>2848</v>
      </c>
      <c r="AA657" s="1013" t="s">
        <v>788</v>
      </c>
      <c r="AB657" s="1022"/>
      <c r="AD657" s="596"/>
    </row>
    <row r="658" spans="2:30" ht="36" outlineLevel="1">
      <c r="B658" s="9" t="s">
        <v>7092</v>
      </c>
      <c r="C658" s="9" t="s">
        <v>7154</v>
      </c>
      <c r="D658" s="9" t="s">
        <v>7757</v>
      </c>
      <c r="E658" s="9" t="s">
        <v>7763</v>
      </c>
      <c r="K658" s="9" t="s">
        <v>7093</v>
      </c>
      <c r="L658" s="9" t="s">
        <v>7155</v>
      </c>
      <c r="M658" s="9" t="s">
        <v>7757</v>
      </c>
      <c r="N658" s="9" t="s">
        <v>7763</v>
      </c>
      <c r="R658" s="260"/>
      <c r="S658" s="1012" t="s">
        <v>1191</v>
      </c>
      <c r="T658" s="1013" t="s">
        <v>1786</v>
      </c>
      <c r="U658" s="1013" t="s">
        <v>4137</v>
      </c>
      <c r="V658" s="1014" t="s">
        <v>1821</v>
      </c>
      <c r="W658" s="1018"/>
      <c r="X658" s="1131" t="s">
        <v>3926</v>
      </c>
      <c r="Y658" s="1033" t="s">
        <v>1191</v>
      </c>
      <c r="Z658" s="1067" t="s">
        <v>2908</v>
      </c>
      <c r="AA658" s="1033" t="s">
        <v>790</v>
      </c>
      <c r="AB658" s="641" t="s">
        <v>5938</v>
      </c>
      <c r="AD658" s="596"/>
    </row>
    <row r="659" spans="2:30" outlineLevel="1">
      <c r="B659" s="9" t="s">
        <v>7092</v>
      </c>
      <c r="C659" s="9" t="s">
        <v>7154</v>
      </c>
      <c r="D659" s="9" t="s">
        <v>7757</v>
      </c>
      <c r="E659" s="9" t="s">
        <v>7763</v>
      </c>
      <c r="F659" s="9" t="s">
        <v>2696</v>
      </c>
      <c r="K659" s="9" t="s">
        <v>7093</v>
      </c>
      <c r="L659" s="9" t="s">
        <v>7155</v>
      </c>
      <c r="M659" s="9" t="s">
        <v>7757</v>
      </c>
      <c r="N659" s="9" t="s">
        <v>7763</v>
      </c>
      <c r="O659" s="9" t="s">
        <v>2696</v>
      </c>
      <c r="R659" s="260"/>
      <c r="S659" s="1012" t="s">
        <v>1176</v>
      </c>
      <c r="T659" s="1013" t="s">
        <v>1186</v>
      </c>
      <c r="U659" s="1013" t="s">
        <v>4194</v>
      </c>
      <c r="V659" s="1014" t="s">
        <v>788</v>
      </c>
      <c r="W659" s="1018"/>
      <c r="X659" s="1023" t="s">
        <v>4194</v>
      </c>
      <c r="Y659" s="1013" t="s">
        <v>1176</v>
      </c>
      <c r="Z659" s="1057" t="s">
        <v>2848</v>
      </c>
      <c r="AA659" s="1013" t="s">
        <v>788</v>
      </c>
      <c r="AB659" s="1022"/>
      <c r="AD659" s="596"/>
    </row>
    <row r="660" spans="2:30" ht="24" outlineLevel="1">
      <c r="B660" s="9" t="s">
        <v>7092</v>
      </c>
      <c r="C660" s="9" t="s">
        <v>7154</v>
      </c>
      <c r="D660" s="9" t="s">
        <v>7757</v>
      </c>
      <c r="K660" s="9" t="s">
        <v>7093</v>
      </c>
      <c r="L660" s="9" t="s">
        <v>7155</v>
      </c>
      <c r="M660" s="9" t="s">
        <v>7757</v>
      </c>
      <c r="R660" s="260"/>
      <c r="S660" s="1012" t="s">
        <v>1195</v>
      </c>
      <c r="T660" s="1013" t="s">
        <v>1359</v>
      </c>
      <c r="U660" s="1013" t="s">
        <v>4135</v>
      </c>
      <c r="V660" s="1014" t="s">
        <v>1382</v>
      </c>
      <c r="W660" s="1018" t="s">
        <v>1195</v>
      </c>
      <c r="X660" s="1130" t="s">
        <v>5638</v>
      </c>
      <c r="Y660" s="1013" t="s">
        <v>1191</v>
      </c>
      <c r="Z660" s="1013" t="s">
        <v>41</v>
      </c>
      <c r="AA660" s="1024" t="s">
        <v>1382</v>
      </c>
      <c r="AB660" s="631" t="s">
        <v>6096</v>
      </c>
      <c r="AD660" s="596"/>
    </row>
    <row r="661" spans="2:30" outlineLevel="1">
      <c r="B661" s="9" t="s">
        <v>7092</v>
      </c>
      <c r="C661" s="9" t="s">
        <v>7154</v>
      </c>
      <c r="D661" s="9" t="s">
        <v>7757</v>
      </c>
      <c r="E661" s="9" t="s">
        <v>7758</v>
      </c>
      <c r="K661" s="9" t="s">
        <v>7093</v>
      </c>
      <c r="L661" s="9" t="s">
        <v>7155</v>
      </c>
      <c r="M661" s="9" t="s">
        <v>7757</v>
      </c>
      <c r="N661" s="9" t="s">
        <v>7758</v>
      </c>
      <c r="R661" s="260"/>
      <c r="S661" s="1012" t="s">
        <v>1176</v>
      </c>
      <c r="T661" s="1013" t="s">
        <v>41</v>
      </c>
      <c r="U661" s="1013" t="s">
        <v>835</v>
      </c>
      <c r="V661" s="1020" t="s">
        <v>1784</v>
      </c>
      <c r="W661" s="1018" t="s">
        <v>1176</v>
      </c>
      <c r="X661" s="1023" t="s">
        <v>7934</v>
      </c>
      <c r="Y661" s="1013" t="s">
        <v>1176</v>
      </c>
      <c r="Z661" s="1013" t="s">
        <v>41</v>
      </c>
      <c r="AA661" s="629" t="s">
        <v>5743</v>
      </c>
      <c r="AB661" s="1022"/>
      <c r="AD661" s="596"/>
    </row>
    <row r="662" spans="2:30" ht="108" outlineLevel="1">
      <c r="B662" s="9" t="s">
        <v>7092</v>
      </c>
      <c r="C662" s="9" t="s">
        <v>7154</v>
      </c>
      <c r="D662" s="9" t="s">
        <v>7757</v>
      </c>
      <c r="E662" s="9" t="s">
        <v>7759</v>
      </c>
      <c r="K662" s="9" t="s">
        <v>7093</v>
      </c>
      <c r="L662" s="9" t="s">
        <v>7155</v>
      </c>
      <c r="M662" s="9" t="s">
        <v>7757</v>
      </c>
      <c r="N662" s="9" t="s">
        <v>7759</v>
      </c>
      <c r="R662" s="260"/>
      <c r="S662" s="1012" t="s">
        <v>1191</v>
      </c>
      <c r="T662" s="1013" t="s">
        <v>1787</v>
      </c>
      <c r="U662" s="1013" t="s">
        <v>4139</v>
      </c>
      <c r="V662" s="1014" t="s">
        <v>1599</v>
      </c>
      <c r="W662" s="1018"/>
      <c r="X662" s="1131" t="s">
        <v>5366</v>
      </c>
      <c r="Y662" s="1033" t="s">
        <v>1191</v>
      </c>
      <c r="Z662" s="1067" t="s">
        <v>2910</v>
      </c>
      <c r="AA662" s="638" t="s">
        <v>5741</v>
      </c>
      <c r="AB662" s="641" t="s">
        <v>6724</v>
      </c>
      <c r="AD662" s="596"/>
    </row>
    <row r="663" spans="2:30" outlineLevel="1">
      <c r="B663" s="9" t="s">
        <v>7092</v>
      </c>
      <c r="C663" s="9" t="s">
        <v>7154</v>
      </c>
      <c r="D663" s="9" t="s">
        <v>7757</v>
      </c>
      <c r="E663" s="9" t="s">
        <v>7760</v>
      </c>
      <c r="K663" s="9" t="s">
        <v>7093</v>
      </c>
      <c r="L663" s="9" t="s">
        <v>7155</v>
      </c>
      <c r="M663" s="9" t="s">
        <v>7757</v>
      </c>
      <c r="N663" s="9" t="s">
        <v>7760</v>
      </c>
      <c r="R663" s="260"/>
      <c r="S663" s="1012" t="s">
        <v>1191</v>
      </c>
      <c r="T663" s="1013" t="s">
        <v>1788</v>
      </c>
      <c r="U663" s="1013" t="s">
        <v>4140</v>
      </c>
      <c r="V663" s="1014" t="s">
        <v>1821</v>
      </c>
      <c r="W663" s="1018"/>
      <c r="X663" s="1132" t="s">
        <v>6674</v>
      </c>
      <c r="Y663" s="1033" t="s">
        <v>1191</v>
      </c>
      <c r="Z663" s="1067" t="s">
        <v>6700</v>
      </c>
      <c r="AA663" s="1033" t="s">
        <v>105</v>
      </c>
      <c r="AB663" s="641" t="s">
        <v>6724</v>
      </c>
      <c r="AD663" s="596"/>
    </row>
    <row r="664" spans="2:30" ht="24" outlineLevel="1">
      <c r="B664" s="9" t="s">
        <v>7092</v>
      </c>
      <c r="C664" s="9" t="s">
        <v>7154</v>
      </c>
      <c r="D664" s="9" t="s">
        <v>7757</v>
      </c>
      <c r="E664" s="9" t="s">
        <v>7761</v>
      </c>
      <c r="K664" s="9" t="s">
        <v>7093</v>
      </c>
      <c r="L664" s="9" t="s">
        <v>7155</v>
      </c>
      <c r="M664" s="9" t="s">
        <v>7757</v>
      </c>
      <c r="N664" s="9" t="s">
        <v>7761</v>
      </c>
      <c r="R664" s="260"/>
      <c r="S664" s="1012" t="s">
        <v>1191</v>
      </c>
      <c r="T664" s="1013" t="s">
        <v>1785</v>
      </c>
      <c r="U664" s="1013" t="s">
        <v>4136</v>
      </c>
      <c r="V664" s="1014" t="s">
        <v>1821</v>
      </c>
      <c r="W664" s="1018"/>
      <c r="X664" s="1131" t="s">
        <v>3928</v>
      </c>
      <c r="Y664" s="1033" t="s">
        <v>1191</v>
      </c>
      <c r="Z664" s="1067" t="s">
        <v>2911</v>
      </c>
      <c r="AA664" s="1033" t="s">
        <v>794</v>
      </c>
      <c r="AB664" s="641" t="s">
        <v>5947</v>
      </c>
      <c r="AD664" s="596"/>
    </row>
    <row r="665" spans="2:30" ht="60" outlineLevel="1">
      <c r="B665" s="9" t="s">
        <v>7092</v>
      </c>
      <c r="C665" s="9" t="s">
        <v>7154</v>
      </c>
      <c r="D665" s="9" t="s">
        <v>7757</v>
      </c>
      <c r="E665" s="9" t="s">
        <v>7762</v>
      </c>
      <c r="K665" s="9" t="s">
        <v>7093</v>
      </c>
      <c r="L665" s="9" t="s">
        <v>7155</v>
      </c>
      <c r="M665" s="9" t="s">
        <v>7757</v>
      </c>
      <c r="N665" s="9" t="s">
        <v>7762</v>
      </c>
      <c r="R665" s="260"/>
      <c r="S665" s="1012" t="s">
        <v>1176</v>
      </c>
      <c r="T665" s="1013" t="s">
        <v>1360</v>
      </c>
      <c r="U665" s="1013" t="s">
        <v>4138</v>
      </c>
      <c r="V665" s="1014" t="s">
        <v>1821</v>
      </c>
      <c r="W665" s="1018" t="s">
        <v>1176</v>
      </c>
      <c r="X665" s="1131" t="s">
        <v>3970</v>
      </c>
      <c r="Y665" s="1033" t="s">
        <v>1176</v>
      </c>
      <c r="Z665" s="1067" t="s">
        <v>2913</v>
      </c>
      <c r="AA665" s="1033" t="s">
        <v>790</v>
      </c>
      <c r="AB665" s="631" t="s">
        <v>5948</v>
      </c>
      <c r="AD665" s="596"/>
    </row>
    <row r="666" spans="2:30" outlineLevel="1">
      <c r="B666" s="9" t="s">
        <v>7092</v>
      </c>
      <c r="C666" s="9" t="s">
        <v>7154</v>
      </c>
      <c r="D666" s="9" t="s">
        <v>7757</v>
      </c>
      <c r="E666" s="9" t="s">
        <v>7762</v>
      </c>
      <c r="F666" s="9" t="s">
        <v>2696</v>
      </c>
      <c r="K666" s="9" t="s">
        <v>7093</v>
      </c>
      <c r="L666" s="9" t="s">
        <v>7155</v>
      </c>
      <c r="M666" s="9" t="s">
        <v>7757</v>
      </c>
      <c r="N666" s="9" t="s">
        <v>7762</v>
      </c>
      <c r="O666" s="9" t="s">
        <v>2696</v>
      </c>
      <c r="R666" s="260"/>
      <c r="S666" s="1012" t="s">
        <v>1176</v>
      </c>
      <c r="T666" s="1013" t="s">
        <v>1186</v>
      </c>
      <c r="U666" s="1013" t="s">
        <v>4194</v>
      </c>
      <c r="V666" s="1014" t="s">
        <v>788</v>
      </c>
      <c r="W666" s="1018" t="s">
        <v>1176</v>
      </c>
      <c r="X666" s="1023" t="s">
        <v>4194</v>
      </c>
      <c r="Y666" s="1013" t="s">
        <v>1176</v>
      </c>
      <c r="Z666" s="1057" t="s">
        <v>2848</v>
      </c>
      <c r="AA666" s="1013" t="s">
        <v>788</v>
      </c>
      <c r="AB666" s="1022"/>
      <c r="AD666" s="596"/>
    </row>
    <row r="667" spans="2:30" ht="36" outlineLevel="1">
      <c r="B667" s="9" t="s">
        <v>7092</v>
      </c>
      <c r="C667" s="9" t="s">
        <v>7154</v>
      </c>
      <c r="D667" s="9" t="s">
        <v>7757</v>
      </c>
      <c r="E667" s="9" t="s">
        <v>7763</v>
      </c>
      <c r="K667" s="9" t="s">
        <v>7093</v>
      </c>
      <c r="L667" s="9" t="s">
        <v>7155</v>
      </c>
      <c r="M667" s="9" t="s">
        <v>7757</v>
      </c>
      <c r="N667" s="9" t="s">
        <v>7763</v>
      </c>
      <c r="R667" s="260"/>
      <c r="S667" s="1012" t="s">
        <v>1191</v>
      </c>
      <c r="T667" s="1013" t="s">
        <v>1786</v>
      </c>
      <c r="U667" s="1013" t="s">
        <v>4137</v>
      </c>
      <c r="V667" s="1014" t="s">
        <v>1821</v>
      </c>
      <c r="W667" s="1018"/>
      <c r="X667" s="1131" t="s">
        <v>3929</v>
      </c>
      <c r="Y667" s="1033" t="s">
        <v>1191</v>
      </c>
      <c r="Z667" s="1067" t="s">
        <v>2912</v>
      </c>
      <c r="AA667" s="1033" t="s">
        <v>790</v>
      </c>
      <c r="AB667" s="641" t="s">
        <v>5939</v>
      </c>
      <c r="AD667" s="596"/>
    </row>
    <row r="668" spans="2:30" outlineLevel="1">
      <c r="B668" s="9" t="s">
        <v>7092</v>
      </c>
      <c r="C668" s="9" t="s">
        <v>7154</v>
      </c>
      <c r="D668" s="9" t="s">
        <v>7757</v>
      </c>
      <c r="E668" s="9" t="s">
        <v>7763</v>
      </c>
      <c r="F668" s="9" t="s">
        <v>2696</v>
      </c>
      <c r="K668" s="9" t="s">
        <v>7093</v>
      </c>
      <c r="L668" s="9" t="s">
        <v>7155</v>
      </c>
      <c r="M668" s="9" t="s">
        <v>7757</v>
      </c>
      <c r="N668" s="9" t="s">
        <v>7763</v>
      </c>
      <c r="O668" s="9" t="s">
        <v>2696</v>
      </c>
      <c r="R668" s="260"/>
      <c r="S668" s="1012" t="s">
        <v>1176</v>
      </c>
      <c r="T668" s="1013" t="s">
        <v>1186</v>
      </c>
      <c r="U668" s="1013" t="s">
        <v>4194</v>
      </c>
      <c r="V668" s="1014" t="s">
        <v>788</v>
      </c>
      <c r="W668" s="1018"/>
      <c r="X668" s="1023" t="s">
        <v>4194</v>
      </c>
      <c r="Y668" s="1013" t="s">
        <v>1176</v>
      </c>
      <c r="Z668" s="1057" t="s">
        <v>2848</v>
      </c>
      <c r="AA668" s="1013" t="s">
        <v>788</v>
      </c>
      <c r="AB668" s="1022"/>
      <c r="AD668" s="596"/>
    </row>
    <row r="669" spans="2:30" outlineLevel="1">
      <c r="B669" s="9" t="s">
        <v>7092</v>
      </c>
      <c r="C669" s="9" t="s">
        <v>7154</v>
      </c>
      <c r="D669" s="9" t="s">
        <v>7757</v>
      </c>
      <c r="K669" s="9" t="s">
        <v>7093</v>
      </c>
      <c r="L669" s="9" t="s">
        <v>7155</v>
      </c>
      <c r="M669" s="9" t="s">
        <v>7757</v>
      </c>
      <c r="R669" s="260"/>
      <c r="S669" s="1012" t="s">
        <v>1195</v>
      </c>
      <c r="T669" s="1013" t="s">
        <v>1362</v>
      </c>
      <c r="U669" s="1013" t="s">
        <v>8648</v>
      </c>
      <c r="V669" s="1014" t="s">
        <v>1382</v>
      </c>
      <c r="W669" s="1018" t="s">
        <v>1195</v>
      </c>
      <c r="X669" s="1023"/>
      <c r="Y669" s="1013"/>
      <c r="Z669" s="1013"/>
      <c r="AA669" s="1013"/>
      <c r="AB669" s="1022"/>
      <c r="AD669" s="596"/>
    </row>
    <row r="670" spans="2:30" outlineLevel="1">
      <c r="B670" s="9" t="s">
        <v>7092</v>
      </c>
      <c r="C670" s="9" t="s">
        <v>7154</v>
      </c>
      <c r="D670" s="9" t="s">
        <v>7757</v>
      </c>
      <c r="E670" s="9" t="s">
        <v>7758</v>
      </c>
      <c r="K670" s="9" t="s">
        <v>7093</v>
      </c>
      <c r="L670" s="9" t="s">
        <v>7155</v>
      </c>
      <c r="M670" s="9" t="s">
        <v>7757</v>
      </c>
      <c r="N670" s="9" t="s">
        <v>7758</v>
      </c>
      <c r="R670" s="260"/>
      <c r="S670" s="1012" t="s">
        <v>1176</v>
      </c>
      <c r="T670" s="1013" t="s">
        <v>41</v>
      </c>
      <c r="U670" s="1013" t="s">
        <v>835</v>
      </c>
      <c r="V670" s="1020" t="s">
        <v>1791</v>
      </c>
      <c r="W670" s="1018" t="s">
        <v>1176</v>
      </c>
      <c r="X670" s="1023"/>
      <c r="Y670" s="1013"/>
      <c r="Z670" s="1013"/>
      <c r="AA670" s="1013"/>
      <c r="AB670" s="1022"/>
      <c r="AD670" s="596"/>
    </row>
    <row r="671" spans="2:30" outlineLevel="1">
      <c r="B671" s="9" t="s">
        <v>7092</v>
      </c>
      <c r="C671" s="9" t="s">
        <v>7154</v>
      </c>
      <c r="D671" s="9" t="s">
        <v>7757</v>
      </c>
      <c r="E671" s="9" t="s">
        <v>7759</v>
      </c>
      <c r="K671" s="9" t="s">
        <v>7093</v>
      </c>
      <c r="L671" s="9" t="s">
        <v>7155</v>
      </c>
      <c r="M671" s="9" t="s">
        <v>7757</v>
      </c>
      <c r="N671" s="9" t="s">
        <v>7759</v>
      </c>
      <c r="R671" s="260"/>
      <c r="S671" s="1012" t="s">
        <v>1191</v>
      </c>
      <c r="T671" s="1013" t="s">
        <v>1794</v>
      </c>
      <c r="U671" s="1013" t="s">
        <v>4143</v>
      </c>
      <c r="V671" s="1014" t="s">
        <v>1607</v>
      </c>
      <c r="W671" s="1018"/>
      <c r="X671" s="1023"/>
      <c r="Y671" s="1013"/>
      <c r="Z671" s="1013"/>
      <c r="AA671" s="1013"/>
      <c r="AB671" s="1022"/>
      <c r="AD671" s="596"/>
    </row>
    <row r="672" spans="2:30" outlineLevel="1">
      <c r="B672" s="9" t="s">
        <v>7092</v>
      </c>
      <c r="C672" s="9" t="s">
        <v>7154</v>
      </c>
      <c r="D672" s="9" t="s">
        <v>7757</v>
      </c>
      <c r="E672" s="9" t="s">
        <v>7759</v>
      </c>
      <c r="K672" s="9" t="s">
        <v>7093</v>
      </c>
      <c r="L672" s="9" t="s">
        <v>7155</v>
      </c>
      <c r="M672" s="9" t="s">
        <v>7757</v>
      </c>
      <c r="N672" s="9" t="s">
        <v>7759</v>
      </c>
      <c r="R672" s="260"/>
      <c r="S672" s="1012" t="s">
        <v>1191</v>
      </c>
      <c r="T672" s="1013" t="s">
        <v>8646</v>
      </c>
      <c r="U672" s="1013" t="s">
        <v>8649</v>
      </c>
      <c r="V672" s="1014" t="s">
        <v>8633</v>
      </c>
      <c r="W672" s="1018"/>
      <c r="X672" s="1023"/>
      <c r="Y672" s="1013"/>
      <c r="Z672" s="1013"/>
      <c r="AA672" s="1013"/>
      <c r="AB672" s="1022"/>
      <c r="AD672" s="596"/>
    </row>
    <row r="673" spans="2:30" outlineLevel="1">
      <c r="B673" s="9" t="s">
        <v>7092</v>
      </c>
      <c r="C673" s="9" t="s">
        <v>7154</v>
      </c>
      <c r="D673" s="9" t="s">
        <v>7757</v>
      </c>
      <c r="E673" s="9" t="s">
        <v>7759</v>
      </c>
      <c r="F673" s="1105" t="s">
        <v>1498</v>
      </c>
      <c r="K673" s="9" t="s">
        <v>7093</v>
      </c>
      <c r="L673" s="9" t="s">
        <v>7155</v>
      </c>
      <c r="M673" s="9" t="s">
        <v>7757</v>
      </c>
      <c r="N673" s="9" t="s">
        <v>7759</v>
      </c>
      <c r="O673" s="1105" t="s">
        <v>1498</v>
      </c>
      <c r="R673" s="260"/>
      <c r="S673" s="1012" t="s">
        <v>1176</v>
      </c>
      <c r="T673" s="1013" t="s">
        <v>8647</v>
      </c>
      <c r="U673" s="1013" t="s">
        <v>8614</v>
      </c>
      <c r="V673" s="1014" t="s">
        <v>8615</v>
      </c>
      <c r="W673" s="1018"/>
      <c r="X673" s="1023"/>
      <c r="Y673" s="1013"/>
      <c r="Z673" s="1013"/>
      <c r="AA673" s="1013"/>
      <c r="AB673" s="1022"/>
      <c r="AD673" s="596"/>
    </row>
    <row r="674" spans="2:30" outlineLevel="1">
      <c r="B674" s="9" t="s">
        <v>7092</v>
      </c>
      <c r="C674" s="9" t="s">
        <v>7154</v>
      </c>
      <c r="D674" s="9" t="s">
        <v>7757</v>
      </c>
      <c r="E674" s="9" t="s">
        <v>7760</v>
      </c>
      <c r="K674" s="9" t="s">
        <v>7093</v>
      </c>
      <c r="L674" s="9" t="s">
        <v>7155</v>
      </c>
      <c r="M674" s="9" t="s">
        <v>7757</v>
      </c>
      <c r="N674" s="9" t="s">
        <v>7760</v>
      </c>
      <c r="R674" s="260"/>
      <c r="S674" s="1012" t="s">
        <v>1191</v>
      </c>
      <c r="T674" s="1013" t="s">
        <v>1795</v>
      </c>
      <c r="U674" s="1013" t="s">
        <v>8650</v>
      </c>
      <c r="V674" s="1014" t="s">
        <v>1821</v>
      </c>
      <c r="W674" s="1018"/>
      <c r="X674" s="1023"/>
      <c r="Y674" s="1013"/>
      <c r="Z674" s="1013"/>
      <c r="AA674" s="1013"/>
      <c r="AB674" s="1022"/>
      <c r="AD674" s="596"/>
    </row>
    <row r="675" spans="2:30" outlineLevel="1">
      <c r="B675" s="9" t="s">
        <v>7092</v>
      </c>
      <c r="C675" s="9" t="s">
        <v>7154</v>
      </c>
      <c r="D675" s="9" t="s">
        <v>7757</v>
      </c>
      <c r="E675" s="9" t="s">
        <v>7761</v>
      </c>
      <c r="K675" s="9" t="s">
        <v>7093</v>
      </c>
      <c r="L675" s="9" t="s">
        <v>7155</v>
      </c>
      <c r="M675" s="9" t="s">
        <v>7757</v>
      </c>
      <c r="N675" s="9" t="s">
        <v>7761</v>
      </c>
      <c r="R675" s="260"/>
      <c r="S675" s="1012" t="s">
        <v>1191</v>
      </c>
      <c r="T675" s="1013" t="s">
        <v>1792</v>
      </c>
      <c r="U675" s="1013" t="s">
        <v>8651</v>
      </c>
      <c r="V675" s="1014" t="s">
        <v>1821</v>
      </c>
      <c r="W675" s="1018"/>
      <c r="X675" s="1023"/>
      <c r="Y675" s="1013"/>
      <c r="Z675" s="1013"/>
      <c r="AA675" s="1013"/>
      <c r="AB675" s="1022"/>
      <c r="AD675" s="596"/>
    </row>
    <row r="676" spans="2:30" outlineLevel="1">
      <c r="B676" s="9" t="s">
        <v>7092</v>
      </c>
      <c r="C676" s="9" t="s">
        <v>7154</v>
      </c>
      <c r="D676" s="9" t="s">
        <v>7757</v>
      </c>
      <c r="E676" s="9" t="s">
        <v>7762</v>
      </c>
      <c r="K676" s="9" t="s">
        <v>7093</v>
      </c>
      <c r="L676" s="9" t="s">
        <v>7155</v>
      </c>
      <c r="M676" s="9" t="s">
        <v>7757</v>
      </c>
      <c r="N676" s="9" t="s">
        <v>7762</v>
      </c>
      <c r="R676" s="260"/>
      <c r="S676" s="1012" t="s">
        <v>1176</v>
      </c>
      <c r="T676" s="1013" t="s">
        <v>1363</v>
      </c>
      <c r="U676" s="1013" t="s">
        <v>8652</v>
      </c>
      <c r="V676" s="1014" t="s">
        <v>1821</v>
      </c>
      <c r="W676" s="1018" t="s">
        <v>1176</v>
      </c>
      <c r="X676" s="1023"/>
      <c r="Y676" s="1013"/>
      <c r="Z676" s="1013"/>
      <c r="AA676" s="1013"/>
      <c r="AB676" s="1022"/>
      <c r="AD676" s="596"/>
    </row>
    <row r="677" spans="2:30" outlineLevel="1">
      <c r="B677" s="9" t="s">
        <v>7092</v>
      </c>
      <c r="C677" s="9" t="s">
        <v>7154</v>
      </c>
      <c r="D677" s="9" t="s">
        <v>7757</v>
      </c>
      <c r="E677" s="9" t="s">
        <v>7762</v>
      </c>
      <c r="F677" s="9" t="s">
        <v>2696</v>
      </c>
      <c r="K677" s="9" t="s">
        <v>7093</v>
      </c>
      <c r="L677" s="9" t="s">
        <v>7155</v>
      </c>
      <c r="M677" s="9" t="s">
        <v>7757</v>
      </c>
      <c r="N677" s="9" t="s">
        <v>7762</v>
      </c>
      <c r="O677" s="9" t="s">
        <v>2696</v>
      </c>
      <c r="R677" s="260"/>
      <c r="S677" s="1012" t="s">
        <v>1176</v>
      </c>
      <c r="T677" s="1013" t="s">
        <v>1186</v>
      </c>
      <c r="U677" s="1013" t="s">
        <v>4194</v>
      </c>
      <c r="V677" s="1014" t="s">
        <v>788</v>
      </c>
      <c r="W677" s="1018" t="s">
        <v>1176</v>
      </c>
      <c r="X677" s="1023"/>
      <c r="Y677" s="1013"/>
      <c r="Z677" s="1013"/>
      <c r="AA677" s="1013"/>
      <c r="AB677" s="1022"/>
      <c r="AD677" s="596"/>
    </row>
    <row r="678" spans="2:30" outlineLevel="1">
      <c r="B678" s="9" t="s">
        <v>7092</v>
      </c>
      <c r="C678" s="9" t="s">
        <v>7154</v>
      </c>
      <c r="D678" s="9" t="s">
        <v>7757</v>
      </c>
      <c r="E678" s="9" t="s">
        <v>7763</v>
      </c>
      <c r="K678" s="9" t="s">
        <v>7093</v>
      </c>
      <c r="L678" s="9" t="s">
        <v>7155</v>
      </c>
      <c r="M678" s="9" t="s">
        <v>7757</v>
      </c>
      <c r="N678" s="9" t="s">
        <v>7763</v>
      </c>
      <c r="R678" s="260"/>
      <c r="S678" s="1012" t="s">
        <v>1191</v>
      </c>
      <c r="T678" s="1013" t="s">
        <v>1793</v>
      </c>
      <c r="U678" s="1013" t="s">
        <v>8653</v>
      </c>
      <c r="V678" s="1014" t="s">
        <v>1821</v>
      </c>
      <c r="W678" s="1018"/>
      <c r="X678" s="1023"/>
      <c r="Y678" s="1013"/>
      <c r="Z678" s="1013"/>
      <c r="AA678" s="1013"/>
      <c r="AB678" s="1022"/>
      <c r="AD678" s="596"/>
    </row>
    <row r="679" spans="2:30" outlineLevel="1">
      <c r="B679" s="9" t="s">
        <v>7092</v>
      </c>
      <c r="C679" s="9" t="s">
        <v>7154</v>
      </c>
      <c r="D679" s="9" t="s">
        <v>7757</v>
      </c>
      <c r="E679" s="9" t="s">
        <v>7763</v>
      </c>
      <c r="F679" s="9" t="s">
        <v>2696</v>
      </c>
      <c r="K679" s="9" t="s">
        <v>7093</v>
      </c>
      <c r="L679" s="9" t="s">
        <v>7155</v>
      </c>
      <c r="M679" s="9" t="s">
        <v>7757</v>
      </c>
      <c r="N679" s="9" t="s">
        <v>7763</v>
      </c>
      <c r="O679" s="9" t="s">
        <v>2696</v>
      </c>
      <c r="R679" s="260"/>
      <c r="S679" s="1012" t="s">
        <v>1176</v>
      </c>
      <c r="T679" s="1013" t="s">
        <v>1186</v>
      </c>
      <c r="U679" s="1013" t="s">
        <v>4194</v>
      </c>
      <c r="V679" s="1014" t="s">
        <v>788</v>
      </c>
      <c r="W679" s="1018"/>
      <c r="X679" s="1023"/>
      <c r="Y679" s="1013"/>
      <c r="Z679" s="1013"/>
      <c r="AA679" s="1013"/>
      <c r="AB679" s="1022"/>
      <c r="AD679" s="596"/>
    </row>
    <row r="680" spans="2:30" outlineLevel="1">
      <c r="B680" s="9" t="s">
        <v>7092</v>
      </c>
      <c r="C680" s="9" t="s">
        <v>7154</v>
      </c>
      <c r="D680" s="9" t="s">
        <v>7804</v>
      </c>
      <c r="K680" s="9" t="s">
        <v>7093</v>
      </c>
      <c r="L680" s="9" t="s">
        <v>7155</v>
      </c>
      <c r="M680" s="9" t="s">
        <v>7804</v>
      </c>
      <c r="R680" s="260"/>
      <c r="S680" s="1012" t="s">
        <v>1176</v>
      </c>
      <c r="T680" s="1013" t="s">
        <v>1372</v>
      </c>
      <c r="U680" s="1013" t="s">
        <v>4085</v>
      </c>
      <c r="V680" s="1014" t="s">
        <v>1382</v>
      </c>
      <c r="W680" s="1018" t="s">
        <v>1176</v>
      </c>
      <c r="X680" s="1130" t="s">
        <v>5630</v>
      </c>
      <c r="Y680" s="1013" t="s">
        <v>1176</v>
      </c>
      <c r="Z680" s="1013" t="s">
        <v>41</v>
      </c>
      <c r="AA680" s="1013" t="s">
        <v>1382</v>
      </c>
      <c r="AB680" s="1022"/>
      <c r="AD680" s="596"/>
    </row>
    <row r="681" spans="2:30" outlineLevel="1">
      <c r="B681" s="9" t="s">
        <v>7092</v>
      </c>
      <c r="C681" s="9" t="s">
        <v>7154</v>
      </c>
      <c r="D681" s="9" t="s">
        <v>7804</v>
      </c>
      <c r="E681" s="9" t="s">
        <v>7805</v>
      </c>
      <c r="K681" s="9" t="s">
        <v>7093</v>
      </c>
      <c r="L681" s="9" t="s">
        <v>7155</v>
      </c>
      <c r="M681" s="9" t="s">
        <v>7804</v>
      </c>
      <c r="N681" s="9" t="s">
        <v>7805</v>
      </c>
      <c r="R681" s="260"/>
      <c r="S681" s="1012" t="s">
        <v>1191</v>
      </c>
      <c r="T681" s="1013" t="s">
        <v>1464</v>
      </c>
      <c r="U681" s="1013" t="s">
        <v>3474</v>
      </c>
      <c r="V681" s="1014" t="s">
        <v>1821</v>
      </c>
      <c r="W681" s="1018"/>
      <c r="X681" s="1023" t="s">
        <v>3954</v>
      </c>
      <c r="Y681" s="1013" t="s">
        <v>1191</v>
      </c>
      <c r="Z681" s="1056" t="s">
        <v>2859</v>
      </c>
      <c r="AA681" s="1013" t="s">
        <v>105</v>
      </c>
      <c r="AB681" s="1022"/>
      <c r="AD681" s="596"/>
    </row>
    <row r="682" spans="2:30" outlineLevel="1">
      <c r="B682" s="9" t="s">
        <v>7092</v>
      </c>
      <c r="C682" s="9" t="s">
        <v>7154</v>
      </c>
      <c r="D682" s="9" t="s">
        <v>7804</v>
      </c>
      <c r="E682" s="9" t="s">
        <v>7806</v>
      </c>
      <c r="K682" s="9" t="s">
        <v>7093</v>
      </c>
      <c r="L682" s="9" t="s">
        <v>7155</v>
      </c>
      <c r="M682" s="9" t="s">
        <v>7804</v>
      </c>
      <c r="N682" s="9" t="s">
        <v>7806</v>
      </c>
      <c r="R682" s="260"/>
      <c r="S682" s="1012" t="s">
        <v>1191</v>
      </c>
      <c r="T682" s="1013" t="s">
        <v>7244</v>
      </c>
      <c r="U682" s="1013" t="s">
        <v>8080</v>
      </c>
      <c r="V682" s="1014" t="s">
        <v>1821</v>
      </c>
      <c r="W682" s="1018"/>
      <c r="X682" s="1023"/>
      <c r="Y682" s="1013"/>
      <c r="Z682" s="1013"/>
      <c r="AA682" s="1013"/>
      <c r="AB682" s="1022"/>
      <c r="AD682" s="596"/>
    </row>
    <row r="683" spans="2:30" outlineLevel="1">
      <c r="B683" s="9" t="s">
        <v>7092</v>
      </c>
      <c r="C683" s="9" t="s">
        <v>7154</v>
      </c>
      <c r="D683" s="9" t="s">
        <v>7804</v>
      </c>
      <c r="E683" s="9" t="s">
        <v>7806</v>
      </c>
      <c r="F683" s="9" t="s">
        <v>1479</v>
      </c>
      <c r="K683" s="9" t="s">
        <v>7093</v>
      </c>
      <c r="L683" s="9" t="s">
        <v>7155</v>
      </c>
      <c r="M683" s="9" t="s">
        <v>7804</v>
      </c>
      <c r="N683" s="9" t="s">
        <v>7806</v>
      </c>
      <c r="O683" s="9" t="s">
        <v>1479</v>
      </c>
      <c r="R683" s="260"/>
      <c r="S683" s="1012" t="s">
        <v>1176</v>
      </c>
      <c r="T683" s="1013" t="s">
        <v>7245</v>
      </c>
      <c r="U683" s="1013" t="s">
        <v>8081</v>
      </c>
      <c r="V683" s="1014" t="s">
        <v>7403</v>
      </c>
      <c r="W683" s="1018"/>
      <c r="X683" s="1023"/>
      <c r="Y683" s="1013"/>
      <c r="Z683" s="1013"/>
      <c r="AA683" s="1013"/>
      <c r="AB683" s="1022"/>
      <c r="AD683" s="596"/>
    </row>
    <row r="684" spans="2:30" outlineLevel="1">
      <c r="B684" s="9" t="s">
        <v>7092</v>
      </c>
      <c r="C684" s="9" t="s">
        <v>7154</v>
      </c>
      <c r="D684" s="9" t="s">
        <v>7804</v>
      </c>
      <c r="E684" s="9" t="s">
        <v>7708</v>
      </c>
      <c r="K684" s="9" t="s">
        <v>7093</v>
      </c>
      <c r="L684" s="9" t="s">
        <v>7155</v>
      </c>
      <c r="M684" s="9" t="s">
        <v>7804</v>
      </c>
      <c r="N684" s="9" t="s">
        <v>7708</v>
      </c>
      <c r="R684" s="260"/>
      <c r="S684" s="1012" t="s">
        <v>1176</v>
      </c>
      <c r="T684" s="1013" t="s">
        <v>1374</v>
      </c>
      <c r="U684" s="1013" t="s">
        <v>4090</v>
      </c>
      <c r="V684" s="1014" t="s">
        <v>1821</v>
      </c>
      <c r="W684" s="1018" t="s">
        <v>1176</v>
      </c>
      <c r="X684" s="1023" t="s">
        <v>3953</v>
      </c>
      <c r="Y684" s="1013" t="s">
        <v>1176</v>
      </c>
      <c r="Z684" s="1057" t="s">
        <v>2858</v>
      </c>
      <c r="AA684" s="1013" t="s">
        <v>105</v>
      </c>
      <c r="AB684" s="1022"/>
      <c r="AD684" s="596"/>
    </row>
    <row r="685" spans="2:30" outlineLevel="1">
      <c r="B685" s="9" t="s">
        <v>7092</v>
      </c>
      <c r="C685" s="9" t="s">
        <v>7154</v>
      </c>
      <c r="D685" s="9" t="s">
        <v>7804</v>
      </c>
      <c r="E685" s="9" t="s">
        <v>7807</v>
      </c>
      <c r="K685" s="9" t="s">
        <v>7093</v>
      </c>
      <c r="L685" s="9" t="s">
        <v>7155</v>
      </c>
      <c r="M685" s="9" t="s">
        <v>7804</v>
      </c>
      <c r="N685" s="9" t="s">
        <v>7807</v>
      </c>
      <c r="R685" s="260"/>
      <c r="S685" s="1012" t="s">
        <v>1191</v>
      </c>
      <c r="T685" s="1013" t="s">
        <v>41</v>
      </c>
      <c r="U685" s="1013" t="s">
        <v>835</v>
      </c>
      <c r="V685" s="1014" t="s">
        <v>1382</v>
      </c>
      <c r="W685" s="1018"/>
      <c r="X685" s="1023"/>
      <c r="Y685" s="1013"/>
      <c r="Z685" s="1013"/>
      <c r="AA685" s="1013"/>
      <c r="AB685" s="1022"/>
      <c r="AD685" s="596"/>
    </row>
    <row r="686" spans="2:30" outlineLevel="1">
      <c r="B686" s="9" t="s">
        <v>7092</v>
      </c>
      <c r="C686" s="9" t="s">
        <v>7154</v>
      </c>
      <c r="D686" s="9" t="s">
        <v>7804</v>
      </c>
      <c r="E686" s="9" t="s">
        <v>7807</v>
      </c>
      <c r="F686" s="9" t="s">
        <v>6858</v>
      </c>
      <c r="K686" s="9" t="s">
        <v>7093</v>
      </c>
      <c r="L686" s="9" t="s">
        <v>7155</v>
      </c>
      <c r="M686" s="9" t="s">
        <v>7804</v>
      </c>
      <c r="N686" s="9" t="s">
        <v>7807</v>
      </c>
      <c r="O686" s="9" t="s">
        <v>6858</v>
      </c>
      <c r="R686" s="260"/>
      <c r="S686" s="1012" t="s">
        <v>1176</v>
      </c>
      <c r="T686" s="1013" t="s">
        <v>1458</v>
      </c>
      <c r="U686" s="1013" t="s">
        <v>7523</v>
      </c>
      <c r="V686" s="1014" t="s">
        <v>1821</v>
      </c>
      <c r="W686" s="1018"/>
      <c r="X686" s="1023"/>
      <c r="Y686" s="1013"/>
      <c r="Z686" s="1013"/>
      <c r="AA686" s="1013"/>
      <c r="AB686" s="1022"/>
      <c r="AD686" s="596"/>
    </row>
    <row r="687" spans="2:30" outlineLevel="1">
      <c r="B687" s="9" t="s">
        <v>7092</v>
      </c>
      <c r="C687" s="9" t="s">
        <v>7154</v>
      </c>
      <c r="D687" s="9" t="s">
        <v>7804</v>
      </c>
      <c r="E687" s="9" t="s">
        <v>7808</v>
      </c>
      <c r="K687" s="9" t="s">
        <v>7093</v>
      </c>
      <c r="L687" s="9" t="s">
        <v>7155</v>
      </c>
      <c r="M687" s="9" t="s">
        <v>7804</v>
      </c>
      <c r="N687" s="9" t="s">
        <v>7808</v>
      </c>
      <c r="R687" s="260"/>
      <c r="S687" s="1012" t="s">
        <v>1191</v>
      </c>
      <c r="T687" s="1013" t="s">
        <v>41</v>
      </c>
      <c r="U687" s="1013" t="s">
        <v>835</v>
      </c>
      <c r="V687" s="1014" t="s">
        <v>1382</v>
      </c>
      <c r="W687" s="1018"/>
      <c r="X687" s="1023"/>
      <c r="Y687" s="1013"/>
      <c r="Z687" s="1013"/>
      <c r="AA687" s="1013"/>
      <c r="AB687" s="1022"/>
      <c r="AD687" s="596"/>
    </row>
    <row r="688" spans="2:30" outlineLevel="1">
      <c r="B688" s="9" t="s">
        <v>7092</v>
      </c>
      <c r="C688" s="9" t="s">
        <v>7154</v>
      </c>
      <c r="D688" s="9" t="s">
        <v>7804</v>
      </c>
      <c r="E688" s="9" t="s">
        <v>7808</v>
      </c>
      <c r="F688" s="9" t="s">
        <v>6858</v>
      </c>
      <c r="K688" s="9" t="s">
        <v>7093</v>
      </c>
      <c r="L688" s="9" t="s">
        <v>7155</v>
      </c>
      <c r="M688" s="9" t="s">
        <v>7804</v>
      </c>
      <c r="N688" s="9" t="s">
        <v>7808</v>
      </c>
      <c r="O688" s="9" t="s">
        <v>6858</v>
      </c>
      <c r="R688" s="260"/>
      <c r="S688" s="1012" t="s">
        <v>1176</v>
      </c>
      <c r="T688" s="1013" t="s">
        <v>1456</v>
      </c>
      <c r="U688" s="1013" t="s">
        <v>7522</v>
      </c>
      <c r="V688" s="1014" t="s">
        <v>1821</v>
      </c>
      <c r="W688" s="1018"/>
      <c r="X688" s="1023"/>
      <c r="Y688" s="1013"/>
      <c r="Z688" s="1013"/>
      <c r="AA688" s="1013"/>
      <c r="AB688" s="1022"/>
      <c r="AD688" s="596"/>
    </row>
    <row r="689" spans="2:30" outlineLevel="1">
      <c r="B689" s="9" t="s">
        <v>7092</v>
      </c>
      <c r="C689" s="9" t="s">
        <v>7154</v>
      </c>
      <c r="D689" s="9" t="s">
        <v>7804</v>
      </c>
      <c r="E689" s="9" t="s">
        <v>7809</v>
      </c>
      <c r="K689" s="9" t="s">
        <v>7093</v>
      </c>
      <c r="L689" s="9" t="s">
        <v>7155</v>
      </c>
      <c r="M689" s="9" t="s">
        <v>7804</v>
      </c>
      <c r="N689" s="9" t="s">
        <v>7809</v>
      </c>
      <c r="R689" s="260"/>
      <c r="S689" s="1012" t="s">
        <v>1191</v>
      </c>
      <c r="T689" s="1013" t="s">
        <v>41</v>
      </c>
      <c r="U689" s="1013" t="s">
        <v>835</v>
      </c>
      <c r="V689" s="1014" t="s">
        <v>1382</v>
      </c>
      <c r="W689" s="1018"/>
      <c r="X689" s="1023"/>
      <c r="Y689" s="1013"/>
      <c r="Z689" s="1013"/>
      <c r="AA689" s="1013"/>
      <c r="AB689" s="1022"/>
      <c r="AD689" s="596"/>
    </row>
    <row r="690" spans="2:30" outlineLevel="1">
      <c r="B690" s="9" t="s">
        <v>7092</v>
      </c>
      <c r="C690" s="9" t="s">
        <v>7154</v>
      </c>
      <c r="D690" s="9" t="s">
        <v>7804</v>
      </c>
      <c r="E690" s="9" t="s">
        <v>7809</v>
      </c>
      <c r="F690" s="9" t="s">
        <v>6858</v>
      </c>
      <c r="K690" s="9" t="s">
        <v>7093</v>
      </c>
      <c r="L690" s="9" t="s">
        <v>7155</v>
      </c>
      <c r="M690" s="9" t="s">
        <v>7804</v>
      </c>
      <c r="N690" s="9" t="s">
        <v>7809</v>
      </c>
      <c r="O690" s="9" t="s">
        <v>6858</v>
      </c>
      <c r="R690" s="260"/>
      <c r="S690" s="1012" t="s">
        <v>1176</v>
      </c>
      <c r="T690" s="1013" t="s">
        <v>1451</v>
      </c>
      <c r="U690" s="1013" t="s">
        <v>4086</v>
      </c>
      <c r="V690" s="1014" t="s">
        <v>1821</v>
      </c>
      <c r="W690" s="1018"/>
      <c r="X690" s="1023"/>
      <c r="Y690" s="1013"/>
      <c r="Z690" s="1013"/>
      <c r="AA690" s="1013"/>
      <c r="AB690" s="1022"/>
      <c r="AD690" s="596"/>
    </row>
    <row r="691" spans="2:30" outlineLevel="1">
      <c r="B691" s="9" t="s">
        <v>7092</v>
      </c>
      <c r="C691" s="9" t="s">
        <v>7154</v>
      </c>
      <c r="D691" s="9" t="s">
        <v>7804</v>
      </c>
      <c r="E691" s="9" t="s">
        <v>7809</v>
      </c>
      <c r="F691" s="9" t="s">
        <v>6858</v>
      </c>
      <c r="G691" s="9" t="s">
        <v>1452</v>
      </c>
      <c r="K691" s="9" t="s">
        <v>7093</v>
      </c>
      <c r="L691" s="9" t="s">
        <v>7155</v>
      </c>
      <c r="M691" s="9" t="s">
        <v>7804</v>
      </c>
      <c r="N691" s="9" t="s">
        <v>7809</v>
      </c>
      <c r="O691" s="9" t="s">
        <v>6858</v>
      </c>
      <c r="P691" s="9" t="s">
        <v>1452</v>
      </c>
      <c r="R691" s="260"/>
      <c r="S691" s="1012" t="s">
        <v>1176</v>
      </c>
      <c r="T691" s="1013" t="s">
        <v>1453</v>
      </c>
      <c r="U691" s="1013" t="s">
        <v>7524</v>
      </c>
      <c r="V691" s="1014" t="s">
        <v>1454</v>
      </c>
      <c r="W691" s="1018"/>
      <c r="X691" s="1023"/>
      <c r="Y691" s="1013"/>
      <c r="Z691" s="1013"/>
      <c r="AA691" s="1013"/>
      <c r="AB691" s="1022"/>
      <c r="AD691" s="596"/>
    </row>
    <row r="692" spans="2:30" outlineLevel="1">
      <c r="B692" s="9" t="s">
        <v>7092</v>
      </c>
      <c r="C692" s="9" t="s">
        <v>7154</v>
      </c>
      <c r="D692" s="9" t="s">
        <v>7804</v>
      </c>
      <c r="E692" s="9" t="s">
        <v>7810</v>
      </c>
      <c r="K692" s="9" t="s">
        <v>7093</v>
      </c>
      <c r="L692" s="9" t="s">
        <v>7155</v>
      </c>
      <c r="M692" s="9" t="s">
        <v>7804</v>
      </c>
      <c r="N692" s="9" t="s">
        <v>7810</v>
      </c>
      <c r="R692" s="260"/>
      <c r="S692" s="1012" t="s">
        <v>1191</v>
      </c>
      <c r="T692" s="1013" t="s">
        <v>41</v>
      </c>
      <c r="U692" s="1013" t="s">
        <v>835</v>
      </c>
      <c r="V692" s="1014" t="s">
        <v>1382</v>
      </c>
      <c r="W692" s="1018"/>
      <c r="X692" s="1023"/>
      <c r="Y692" s="1013"/>
      <c r="Z692" s="1013"/>
      <c r="AA692" s="1013"/>
      <c r="AB692" s="1022"/>
      <c r="AD692" s="596"/>
    </row>
    <row r="693" spans="2:30" outlineLevel="1">
      <c r="B693" s="9" t="s">
        <v>7092</v>
      </c>
      <c r="C693" s="9" t="s">
        <v>7154</v>
      </c>
      <c r="D693" s="9" t="s">
        <v>7804</v>
      </c>
      <c r="E693" s="9" t="s">
        <v>7810</v>
      </c>
      <c r="F693" s="9" t="s">
        <v>7718</v>
      </c>
      <c r="K693" s="9" t="s">
        <v>7093</v>
      </c>
      <c r="L693" s="9" t="s">
        <v>7155</v>
      </c>
      <c r="M693" s="9" t="s">
        <v>7804</v>
      </c>
      <c r="N693" s="9" t="s">
        <v>7810</v>
      </c>
      <c r="O693" s="9" t="s">
        <v>7718</v>
      </c>
      <c r="R693" s="260"/>
      <c r="S693" s="1012" t="s">
        <v>1176</v>
      </c>
      <c r="T693" s="1013" t="s">
        <v>1514</v>
      </c>
      <c r="U693" s="1013" t="s">
        <v>4098</v>
      </c>
      <c r="V693" s="1014" t="s">
        <v>1515</v>
      </c>
      <c r="W693" s="1018"/>
      <c r="X693" s="1023"/>
      <c r="Y693" s="1013"/>
      <c r="Z693" s="1013"/>
      <c r="AA693" s="1013"/>
      <c r="AB693" s="1022"/>
      <c r="AD693" s="596"/>
    </row>
    <row r="694" spans="2:30" outlineLevel="1">
      <c r="B694" s="9" t="s">
        <v>7092</v>
      </c>
      <c r="C694" s="9" t="s">
        <v>7154</v>
      </c>
      <c r="D694" s="9" t="s">
        <v>7804</v>
      </c>
      <c r="E694" s="9" t="s">
        <v>7811</v>
      </c>
      <c r="K694" s="9" t="s">
        <v>7093</v>
      </c>
      <c r="L694" s="9" t="s">
        <v>7155</v>
      </c>
      <c r="M694" s="9" t="s">
        <v>7804</v>
      </c>
      <c r="N694" s="9" t="s">
        <v>7811</v>
      </c>
      <c r="R694" s="260"/>
      <c r="S694" s="1012" t="s">
        <v>1195</v>
      </c>
      <c r="T694" s="1013" t="s">
        <v>41</v>
      </c>
      <c r="U694" s="1013" t="s">
        <v>835</v>
      </c>
      <c r="V694" s="1014" t="s">
        <v>1382</v>
      </c>
      <c r="W694" s="1018"/>
      <c r="X694" s="1130" t="s">
        <v>5610</v>
      </c>
      <c r="Y694" s="1013" t="s">
        <v>1176</v>
      </c>
      <c r="Z694" s="1013" t="s">
        <v>41</v>
      </c>
      <c r="AA694" s="1013" t="s">
        <v>1382</v>
      </c>
      <c r="AB694" s="1022"/>
      <c r="AD694" s="596"/>
    </row>
    <row r="695" spans="2:30" ht="96" outlineLevel="1">
      <c r="B695" s="9" t="s">
        <v>7092</v>
      </c>
      <c r="C695" s="9" t="s">
        <v>7154</v>
      </c>
      <c r="D695" s="9" t="s">
        <v>7804</v>
      </c>
      <c r="E695" s="9" t="s">
        <v>7811</v>
      </c>
      <c r="F695" s="9" t="s">
        <v>7812</v>
      </c>
      <c r="K695" s="9" t="s">
        <v>7093</v>
      </c>
      <c r="L695" s="9" t="s">
        <v>7155</v>
      </c>
      <c r="M695" s="9" t="s">
        <v>7804</v>
      </c>
      <c r="N695" s="9" t="s">
        <v>7811</v>
      </c>
      <c r="O695" s="9" t="s">
        <v>7812</v>
      </c>
      <c r="R695" s="260"/>
      <c r="S695" s="1012" t="s">
        <v>1176</v>
      </c>
      <c r="T695" s="1013" t="s">
        <v>1497</v>
      </c>
      <c r="U695" s="1013" t="s">
        <v>4095</v>
      </c>
      <c r="V695" s="1014" t="s">
        <v>1821</v>
      </c>
      <c r="W695" s="1018"/>
      <c r="X695" s="1023" t="s">
        <v>3873</v>
      </c>
      <c r="Y695" s="1013" t="s">
        <v>1176</v>
      </c>
      <c r="Z695" s="1057" t="s">
        <v>2856</v>
      </c>
      <c r="AA695" s="1013" t="s">
        <v>105</v>
      </c>
      <c r="AB695" s="631" t="s">
        <v>5929</v>
      </c>
      <c r="AD695" s="596"/>
    </row>
    <row r="696" spans="2:30" ht="24" outlineLevel="1">
      <c r="B696" s="9" t="s">
        <v>7092</v>
      </c>
      <c r="C696" s="9" t="s">
        <v>7154</v>
      </c>
      <c r="D696" s="9" t="s">
        <v>7804</v>
      </c>
      <c r="E696" s="9" t="s">
        <v>7811</v>
      </c>
      <c r="F696" s="9" t="s">
        <v>7812</v>
      </c>
      <c r="G696" s="9" t="s">
        <v>1498</v>
      </c>
      <c r="K696" s="9" t="s">
        <v>7093</v>
      </c>
      <c r="L696" s="9" t="s">
        <v>7155</v>
      </c>
      <c r="M696" s="9" t="s">
        <v>7804</v>
      </c>
      <c r="N696" s="9" t="s">
        <v>7811</v>
      </c>
      <c r="O696" s="9" t="s">
        <v>7812</v>
      </c>
      <c r="P696" s="9" t="s">
        <v>1498</v>
      </c>
      <c r="R696" s="260"/>
      <c r="S696" s="1012" t="s">
        <v>1176</v>
      </c>
      <c r="T696" s="1013" t="s">
        <v>1499</v>
      </c>
      <c r="U696" s="1013" t="s">
        <v>7525</v>
      </c>
      <c r="V696" s="1014" t="s">
        <v>1500</v>
      </c>
      <c r="W696" s="1018"/>
      <c r="X696" s="1023" t="s">
        <v>5359</v>
      </c>
      <c r="Y696" s="1013" t="s">
        <v>1176</v>
      </c>
      <c r="Z696" s="1057" t="s">
        <v>2857</v>
      </c>
      <c r="AA696" s="660" t="s">
        <v>1501</v>
      </c>
      <c r="AB696" s="631" t="s">
        <v>5506</v>
      </c>
      <c r="AD696" s="596"/>
    </row>
    <row r="697" spans="2:30" outlineLevel="1">
      <c r="B697" s="9" t="s">
        <v>7092</v>
      </c>
      <c r="C697" s="9" t="s">
        <v>7154</v>
      </c>
      <c r="D697" s="9" t="s">
        <v>7804</v>
      </c>
      <c r="E697" s="9" t="s">
        <v>7811</v>
      </c>
      <c r="F697" s="9" t="s">
        <v>7812</v>
      </c>
      <c r="G697" s="9" t="s">
        <v>1502</v>
      </c>
      <c r="K697" s="9" t="s">
        <v>7093</v>
      </c>
      <c r="L697" s="9" t="s">
        <v>7155</v>
      </c>
      <c r="M697" s="9" t="s">
        <v>7804</v>
      </c>
      <c r="N697" s="9" t="s">
        <v>7811</v>
      </c>
      <c r="O697" s="9" t="s">
        <v>7812</v>
      </c>
      <c r="P697" s="9" t="s">
        <v>1502</v>
      </c>
      <c r="R697" s="260"/>
      <c r="S697" s="1012" t="s">
        <v>1191</v>
      </c>
      <c r="T697" s="1013" t="s">
        <v>1503</v>
      </c>
      <c r="U697" s="1013" t="s">
        <v>7509</v>
      </c>
      <c r="V697" s="1014" t="s">
        <v>1821</v>
      </c>
      <c r="W697" s="1018"/>
      <c r="X697" s="1023"/>
      <c r="Y697" s="1013"/>
      <c r="Z697" s="1013"/>
      <c r="AA697" s="1013"/>
      <c r="AB697" s="1022"/>
      <c r="AD697" s="596"/>
    </row>
    <row r="698" spans="2:30" outlineLevel="1">
      <c r="B698" s="9" t="s">
        <v>7092</v>
      </c>
      <c r="C698" s="9" t="s">
        <v>7154</v>
      </c>
      <c r="D698" s="9" t="s">
        <v>7804</v>
      </c>
      <c r="E698" s="9" t="s">
        <v>7811</v>
      </c>
      <c r="K698" s="9" t="s">
        <v>7093</v>
      </c>
      <c r="L698" s="9" t="s">
        <v>7155</v>
      </c>
      <c r="M698" s="9" t="s">
        <v>7804</v>
      </c>
      <c r="N698" s="9" t="s">
        <v>7811</v>
      </c>
      <c r="R698" s="260"/>
      <c r="S698" s="1012" t="s">
        <v>1195</v>
      </c>
      <c r="T698" s="1013" t="s">
        <v>41</v>
      </c>
      <c r="U698" s="1013" t="s">
        <v>835</v>
      </c>
      <c r="V698" s="1014" t="s">
        <v>1382</v>
      </c>
      <c r="W698" s="1018"/>
      <c r="X698" s="1130" t="s">
        <v>5611</v>
      </c>
      <c r="Y698" s="1013" t="s">
        <v>1176</v>
      </c>
      <c r="Z698" s="1013" t="s">
        <v>41</v>
      </c>
      <c r="AA698" s="1013" t="s">
        <v>1382</v>
      </c>
      <c r="AB698" s="1022"/>
      <c r="AD698" s="596"/>
    </row>
    <row r="699" spans="2:30" outlineLevel="1">
      <c r="B699" s="9" t="s">
        <v>7092</v>
      </c>
      <c r="C699" s="9" t="s">
        <v>7154</v>
      </c>
      <c r="D699" s="9" t="s">
        <v>7804</v>
      </c>
      <c r="E699" s="9" t="s">
        <v>7811</v>
      </c>
      <c r="F699" s="9" t="s">
        <v>7812</v>
      </c>
      <c r="K699" s="9" t="s">
        <v>7093</v>
      </c>
      <c r="L699" s="9" t="s">
        <v>7155</v>
      </c>
      <c r="M699" s="9" t="s">
        <v>7804</v>
      </c>
      <c r="N699" s="9" t="s">
        <v>7811</v>
      </c>
      <c r="O699" s="9" t="s">
        <v>7812</v>
      </c>
      <c r="R699" s="260"/>
      <c r="S699" s="1012" t="s">
        <v>1176</v>
      </c>
      <c r="T699" s="1013" t="s">
        <v>1497</v>
      </c>
      <c r="U699" s="1013" t="s">
        <v>4095</v>
      </c>
      <c r="V699" s="1014" t="s">
        <v>1821</v>
      </c>
      <c r="W699" s="1018"/>
      <c r="X699" s="1023" t="s">
        <v>3872</v>
      </c>
      <c r="Y699" s="1013" t="s">
        <v>1176</v>
      </c>
      <c r="Z699" s="1057" t="s">
        <v>2860</v>
      </c>
      <c r="AA699" s="1013" t="s">
        <v>174</v>
      </c>
      <c r="AB699" s="631" t="s">
        <v>5507</v>
      </c>
      <c r="AD699" s="596"/>
    </row>
    <row r="700" spans="2:30" outlineLevel="1">
      <c r="B700" s="9" t="s">
        <v>7092</v>
      </c>
      <c r="C700" s="9" t="s">
        <v>7154</v>
      </c>
      <c r="D700" s="9" t="s">
        <v>7804</v>
      </c>
      <c r="E700" s="9" t="s">
        <v>7811</v>
      </c>
      <c r="F700" s="9" t="s">
        <v>7812</v>
      </c>
      <c r="G700" s="9" t="s">
        <v>1498</v>
      </c>
      <c r="K700" s="9" t="s">
        <v>7093</v>
      </c>
      <c r="L700" s="9" t="s">
        <v>7155</v>
      </c>
      <c r="M700" s="9" t="s">
        <v>7804</v>
      </c>
      <c r="N700" s="9" t="s">
        <v>7811</v>
      </c>
      <c r="O700" s="9" t="s">
        <v>7812</v>
      </c>
      <c r="P700" s="9" t="s">
        <v>1498</v>
      </c>
      <c r="R700" s="260"/>
      <c r="S700" s="1012" t="s">
        <v>1176</v>
      </c>
      <c r="T700" s="1013" t="s">
        <v>1499</v>
      </c>
      <c r="U700" s="1013" t="s">
        <v>7525</v>
      </c>
      <c r="V700" s="1014" t="s">
        <v>1500</v>
      </c>
      <c r="W700" s="1018"/>
      <c r="X700" s="1023" t="s">
        <v>5631</v>
      </c>
      <c r="Y700" s="1013" t="s">
        <v>1176</v>
      </c>
      <c r="Z700" s="1013" t="s">
        <v>41</v>
      </c>
      <c r="AA700" s="1024" t="s">
        <v>7813</v>
      </c>
      <c r="AB700" s="1022"/>
      <c r="AD700" s="596"/>
    </row>
    <row r="701" spans="2:30" outlineLevel="1">
      <c r="B701" s="9" t="s">
        <v>7092</v>
      </c>
      <c r="C701" s="9" t="s">
        <v>7154</v>
      </c>
      <c r="D701" s="9" t="s">
        <v>7804</v>
      </c>
      <c r="E701" s="9" t="s">
        <v>7811</v>
      </c>
      <c r="F701" s="9" t="s">
        <v>7812</v>
      </c>
      <c r="G701" s="9" t="s">
        <v>1502</v>
      </c>
      <c r="K701" s="9" t="s">
        <v>7093</v>
      </c>
      <c r="L701" s="9" t="s">
        <v>7155</v>
      </c>
      <c r="M701" s="9" t="s">
        <v>7804</v>
      </c>
      <c r="N701" s="9" t="s">
        <v>7811</v>
      </c>
      <c r="O701" s="9" t="s">
        <v>7812</v>
      </c>
      <c r="P701" s="9" t="s">
        <v>1502</v>
      </c>
      <c r="R701" s="260"/>
      <c r="S701" s="1012" t="s">
        <v>1191</v>
      </c>
      <c r="T701" s="1013" t="s">
        <v>1503</v>
      </c>
      <c r="U701" s="1013" t="s">
        <v>7509</v>
      </c>
      <c r="V701" s="1014" t="s">
        <v>1821</v>
      </c>
      <c r="W701" s="1018"/>
      <c r="X701" s="1023"/>
      <c r="Y701" s="1013"/>
      <c r="Z701" s="1013"/>
      <c r="AA701" s="1013"/>
      <c r="AB701" s="1022"/>
      <c r="AD701" s="596"/>
    </row>
    <row r="702" spans="2:30" outlineLevel="1">
      <c r="B702" s="9" t="s">
        <v>7092</v>
      </c>
      <c r="C702" s="9" t="s">
        <v>7154</v>
      </c>
      <c r="D702" s="9" t="s">
        <v>7804</v>
      </c>
      <c r="E702" s="9" t="s">
        <v>7811</v>
      </c>
      <c r="K702" s="9" t="s">
        <v>7093</v>
      </c>
      <c r="L702" s="9" t="s">
        <v>7155</v>
      </c>
      <c r="M702" s="9" t="s">
        <v>7804</v>
      </c>
      <c r="N702" s="9" t="s">
        <v>7811</v>
      </c>
      <c r="R702" s="260"/>
      <c r="S702" s="1012" t="s">
        <v>1195</v>
      </c>
      <c r="T702" s="1013" t="s">
        <v>41</v>
      </c>
      <c r="U702" s="1013" t="s">
        <v>835</v>
      </c>
      <c r="V702" s="1014" t="s">
        <v>1382</v>
      </c>
      <c r="W702" s="1018"/>
      <c r="X702" s="1119" t="s">
        <v>8725</v>
      </c>
      <c r="Y702" s="1013" t="s">
        <v>1191</v>
      </c>
      <c r="Z702" s="1013" t="s">
        <v>41</v>
      </c>
      <c r="AA702" s="1013" t="s">
        <v>1382</v>
      </c>
      <c r="AB702" s="1032" t="s">
        <v>8743</v>
      </c>
      <c r="AD702" s="596"/>
    </row>
    <row r="703" spans="2:30" ht="48" outlineLevel="1">
      <c r="B703" s="9" t="s">
        <v>7092</v>
      </c>
      <c r="C703" s="9" t="s">
        <v>7154</v>
      </c>
      <c r="D703" s="9" t="s">
        <v>7804</v>
      </c>
      <c r="E703" s="9" t="s">
        <v>7811</v>
      </c>
      <c r="F703" s="9" t="s">
        <v>7812</v>
      </c>
      <c r="K703" s="9" t="s">
        <v>7093</v>
      </c>
      <c r="L703" s="9" t="s">
        <v>7155</v>
      </c>
      <c r="M703" s="9" t="s">
        <v>7804</v>
      </c>
      <c r="N703" s="9" t="s">
        <v>7811</v>
      </c>
      <c r="O703" s="9" t="s">
        <v>7812</v>
      </c>
      <c r="R703" s="260"/>
      <c r="S703" s="1012" t="s">
        <v>1176</v>
      </c>
      <c r="T703" s="1013" t="s">
        <v>1497</v>
      </c>
      <c r="U703" s="1013" t="s">
        <v>4095</v>
      </c>
      <c r="V703" s="1014" t="s">
        <v>1821</v>
      </c>
      <c r="W703" s="1018"/>
      <c r="X703" s="670" t="s">
        <v>8704</v>
      </c>
      <c r="Y703" s="1013" t="s">
        <v>1176</v>
      </c>
      <c r="Z703" s="1056" t="s">
        <v>8720</v>
      </c>
      <c r="AA703" s="1013" t="s">
        <v>105</v>
      </c>
      <c r="AB703" s="631" t="s">
        <v>9086</v>
      </c>
      <c r="AD703" s="596"/>
    </row>
    <row r="704" spans="2:30" outlineLevel="1">
      <c r="B704" s="9" t="s">
        <v>7092</v>
      </c>
      <c r="C704" s="9" t="s">
        <v>7154</v>
      </c>
      <c r="D704" s="9" t="s">
        <v>7804</v>
      </c>
      <c r="E704" s="9" t="s">
        <v>7811</v>
      </c>
      <c r="F704" s="9" t="s">
        <v>7812</v>
      </c>
      <c r="G704" s="9" t="s">
        <v>1498</v>
      </c>
      <c r="K704" s="9" t="s">
        <v>7093</v>
      </c>
      <c r="L704" s="9" t="s">
        <v>7155</v>
      </c>
      <c r="M704" s="9" t="s">
        <v>7804</v>
      </c>
      <c r="N704" s="9" t="s">
        <v>7811</v>
      </c>
      <c r="O704" s="9" t="s">
        <v>7812</v>
      </c>
      <c r="P704" s="9" t="s">
        <v>1498</v>
      </c>
      <c r="R704" s="260"/>
      <c r="S704" s="1012" t="s">
        <v>1176</v>
      </c>
      <c r="T704" s="1013" t="s">
        <v>1499</v>
      </c>
      <c r="U704" s="1013" t="s">
        <v>7525</v>
      </c>
      <c r="V704" s="1014" t="s">
        <v>1500</v>
      </c>
      <c r="W704" s="1018"/>
      <c r="X704" s="670" t="s">
        <v>8726</v>
      </c>
      <c r="Y704" s="1013" t="s">
        <v>1176</v>
      </c>
      <c r="Z704" s="1013" t="s">
        <v>41</v>
      </c>
      <c r="AA704" s="1024" t="s">
        <v>8732</v>
      </c>
      <c r="AB704" s="1022"/>
      <c r="AD704" s="596"/>
    </row>
    <row r="705" spans="2:30" outlineLevel="1">
      <c r="B705" s="9" t="s">
        <v>7092</v>
      </c>
      <c r="C705" s="9" t="s">
        <v>7154</v>
      </c>
      <c r="D705" s="9" t="s">
        <v>7804</v>
      </c>
      <c r="E705" s="9" t="s">
        <v>7811</v>
      </c>
      <c r="F705" s="9" t="s">
        <v>7812</v>
      </c>
      <c r="G705" s="9" t="s">
        <v>1502</v>
      </c>
      <c r="K705" s="9" t="s">
        <v>7093</v>
      </c>
      <c r="L705" s="9" t="s">
        <v>7155</v>
      </c>
      <c r="M705" s="9" t="s">
        <v>7804</v>
      </c>
      <c r="N705" s="9" t="s">
        <v>7811</v>
      </c>
      <c r="O705" s="9" t="s">
        <v>7812</v>
      </c>
      <c r="P705" s="9" t="s">
        <v>1502</v>
      </c>
      <c r="R705" s="260"/>
      <c r="S705" s="1012" t="s">
        <v>1191</v>
      </c>
      <c r="T705" s="1013" t="s">
        <v>1503</v>
      </c>
      <c r="U705" s="1013" t="s">
        <v>7509</v>
      </c>
      <c r="V705" s="1014" t="s">
        <v>1821</v>
      </c>
      <c r="W705" s="1018"/>
      <c r="X705" s="1023"/>
      <c r="Y705" s="1013"/>
      <c r="Z705" s="1013"/>
      <c r="AA705" s="1013"/>
      <c r="AB705" s="1022"/>
      <c r="AD705" s="596"/>
    </row>
    <row r="706" spans="2:30" outlineLevel="1">
      <c r="B706" s="9" t="s">
        <v>7092</v>
      </c>
      <c r="C706" s="9" t="s">
        <v>7154</v>
      </c>
      <c r="D706" s="9" t="s">
        <v>7804</v>
      </c>
      <c r="E706" s="9" t="s">
        <v>7814</v>
      </c>
      <c r="K706" s="9" t="s">
        <v>7093</v>
      </c>
      <c r="L706" s="9" t="s">
        <v>7155</v>
      </c>
      <c r="M706" s="9" t="s">
        <v>7804</v>
      </c>
      <c r="N706" s="9" t="s">
        <v>7814</v>
      </c>
      <c r="R706" s="260"/>
      <c r="S706" s="1012" t="s">
        <v>1176</v>
      </c>
      <c r="T706" s="1013" t="s">
        <v>1767</v>
      </c>
      <c r="U706" s="1013" t="s">
        <v>4131</v>
      </c>
      <c r="V706" s="1014" t="s">
        <v>1382</v>
      </c>
      <c r="W706" s="1018"/>
      <c r="X706" s="1130" t="s">
        <v>5621</v>
      </c>
      <c r="Y706" s="1013" t="s">
        <v>1176</v>
      </c>
      <c r="Z706" s="1013" t="s">
        <v>41</v>
      </c>
      <c r="AA706" s="1013" t="s">
        <v>1382</v>
      </c>
      <c r="AB706" s="1022"/>
      <c r="AD706" s="596"/>
    </row>
    <row r="707" spans="2:30" ht="60" outlineLevel="1">
      <c r="B707" s="9" t="s">
        <v>7092</v>
      </c>
      <c r="C707" s="9" t="s">
        <v>7154</v>
      </c>
      <c r="D707" s="9" t="s">
        <v>7804</v>
      </c>
      <c r="E707" s="9" t="s">
        <v>7814</v>
      </c>
      <c r="F707" s="9" t="s">
        <v>6858</v>
      </c>
      <c r="K707" s="9" t="s">
        <v>7093</v>
      </c>
      <c r="L707" s="9" t="s">
        <v>7155</v>
      </c>
      <c r="M707" s="9" t="s">
        <v>7804</v>
      </c>
      <c r="N707" s="9" t="s">
        <v>7814</v>
      </c>
      <c r="O707" s="9" t="s">
        <v>6858</v>
      </c>
      <c r="R707" s="260"/>
      <c r="S707" s="1012" t="s">
        <v>1176</v>
      </c>
      <c r="T707" s="1013" t="s">
        <v>1771</v>
      </c>
      <c r="U707" s="1013" t="s">
        <v>4132</v>
      </c>
      <c r="V707" s="1014" t="s">
        <v>1284</v>
      </c>
      <c r="W707" s="1018"/>
      <c r="X707" s="1023" t="s">
        <v>5361</v>
      </c>
      <c r="Y707" s="1013" t="s">
        <v>1176</v>
      </c>
      <c r="Z707" s="1057" t="s">
        <v>2892</v>
      </c>
      <c r="AA707" s="638" t="s">
        <v>5740</v>
      </c>
      <c r="AB707" s="631" t="s">
        <v>5526</v>
      </c>
      <c r="AD707" s="596"/>
    </row>
    <row r="708" spans="2:30" outlineLevel="1">
      <c r="B708" s="9" t="s">
        <v>7092</v>
      </c>
      <c r="C708" s="9" t="s">
        <v>7154</v>
      </c>
      <c r="D708" s="9" t="s">
        <v>7804</v>
      </c>
      <c r="E708" s="9" t="s">
        <v>7814</v>
      </c>
      <c r="F708" s="9" t="s">
        <v>7765</v>
      </c>
      <c r="K708" s="9" t="s">
        <v>7093</v>
      </c>
      <c r="L708" s="9" t="s">
        <v>7155</v>
      </c>
      <c r="M708" s="9" t="s">
        <v>7804</v>
      </c>
      <c r="N708" s="9" t="s">
        <v>7814</v>
      </c>
      <c r="O708" s="9" t="s">
        <v>7765</v>
      </c>
      <c r="R708" s="260"/>
      <c r="S708" s="1012" t="s">
        <v>1191</v>
      </c>
      <c r="T708" s="1013" t="s">
        <v>1773</v>
      </c>
      <c r="U708" s="1013" t="s">
        <v>4133</v>
      </c>
      <c r="V708" s="1014" t="s">
        <v>1821</v>
      </c>
      <c r="W708" s="1018"/>
      <c r="X708" s="1023" t="s">
        <v>3910</v>
      </c>
      <c r="Y708" s="1013" t="s">
        <v>1176</v>
      </c>
      <c r="Z708" s="1057" t="s">
        <v>2891</v>
      </c>
      <c r="AA708" s="1013" t="s">
        <v>789</v>
      </c>
      <c r="AB708" s="631" t="s">
        <v>8513</v>
      </c>
      <c r="AD708" s="596"/>
    </row>
    <row r="709" spans="2:30" outlineLevel="1">
      <c r="B709" s="9" t="s">
        <v>7092</v>
      </c>
      <c r="C709" s="9" t="s">
        <v>7154</v>
      </c>
      <c r="D709" s="9" t="s">
        <v>7804</v>
      </c>
      <c r="E709" s="9" t="s">
        <v>7814</v>
      </c>
      <c r="F709" s="9" t="s">
        <v>7766</v>
      </c>
      <c r="K709" s="9" t="s">
        <v>7093</v>
      </c>
      <c r="L709" s="9" t="s">
        <v>7155</v>
      </c>
      <c r="M709" s="9" t="s">
        <v>7804</v>
      </c>
      <c r="N709" s="9" t="s">
        <v>7814</v>
      </c>
      <c r="O709" s="9" t="s">
        <v>7766</v>
      </c>
      <c r="R709" s="260"/>
      <c r="S709" s="1012" t="s">
        <v>1191</v>
      </c>
      <c r="T709" s="1013" t="s">
        <v>7255</v>
      </c>
      <c r="U709" s="1013" t="s">
        <v>7435</v>
      </c>
      <c r="V709" s="1014" t="s">
        <v>7403</v>
      </c>
      <c r="W709" s="1018"/>
      <c r="X709" s="1023"/>
      <c r="Y709" s="1013"/>
      <c r="Z709" s="1013"/>
      <c r="AA709" s="1013"/>
      <c r="AB709" s="1022"/>
      <c r="AD709" s="596"/>
    </row>
    <row r="710" spans="2:30" outlineLevel="1">
      <c r="B710" s="9" t="s">
        <v>7092</v>
      </c>
      <c r="C710" s="9" t="s">
        <v>7154</v>
      </c>
      <c r="D710" s="9" t="s">
        <v>7804</v>
      </c>
      <c r="E710" s="9" t="s">
        <v>7814</v>
      </c>
      <c r="F710" s="9" t="s">
        <v>7767</v>
      </c>
      <c r="K710" s="9" t="s">
        <v>7093</v>
      </c>
      <c r="L710" s="9" t="s">
        <v>7155</v>
      </c>
      <c r="M710" s="9" t="s">
        <v>7804</v>
      </c>
      <c r="N710" s="9" t="s">
        <v>7814</v>
      </c>
      <c r="O710" s="9" t="s">
        <v>7767</v>
      </c>
      <c r="R710" s="260"/>
      <c r="S710" s="1012" t="s">
        <v>1191</v>
      </c>
      <c r="T710" s="1013" t="s">
        <v>7254</v>
      </c>
      <c r="U710" s="1013" t="s">
        <v>7434</v>
      </c>
      <c r="V710" s="1014" t="s">
        <v>1821</v>
      </c>
      <c r="W710" s="1018"/>
      <c r="X710" s="1023"/>
      <c r="Y710" s="1013"/>
      <c r="Z710" s="1013"/>
      <c r="AA710" s="1013"/>
      <c r="AB710" s="1022"/>
      <c r="AD710" s="596"/>
    </row>
    <row r="711" spans="2:30" outlineLevel="1">
      <c r="B711" s="9" t="s">
        <v>7092</v>
      </c>
      <c r="C711" s="9" t="s">
        <v>7154</v>
      </c>
      <c r="D711" s="9" t="s">
        <v>7804</v>
      </c>
      <c r="E711" s="9" t="s">
        <v>7814</v>
      </c>
      <c r="F711" s="9" t="s">
        <v>7721</v>
      </c>
      <c r="K711" s="9" t="s">
        <v>7093</v>
      </c>
      <c r="L711" s="9" t="s">
        <v>7155</v>
      </c>
      <c r="M711" s="9" t="s">
        <v>7804</v>
      </c>
      <c r="N711" s="9" t="s">
        <v>7814</v>
      </c>
      <c r="O711" s="9" t="s">
        <v>7721</v>
      </c>
      <c r="R711" s="260"/>
      <c r="S711" s="1012" t="s">
        <v>1176</v>
      </c>
      <c r="T711" s="1013" t="s">
        <v>41</v>
      </c>
      <c r="U711" s="1013" t="s">
        <v>835</v>
      </c>
      <c r="V711" s="1014" t="s">
        <v>1382</v>
      </c>
      <c r="W711" s="1018"/>
      <c r="X711" s="1023" t="s">
        <v>41</v>
      </c>
      <c r="Y711" s="1013" t="s">
        <v>1176</v>
      </c>
      <c r="Z711" s="1013" t="s">
        <v>41</v>
      </c>
      <c r="AA711" s="1013" t="s">
        <v>1382</v>
      </c>
      <c r="AB711" s="1022"/>
      <c r="AD711" s="596"/>
    </row>
    <row r="712" spans="2:30" outlineLevel="1">
      <c r="B712" s="9" t="s">
        <v>7092</v>
      </c>
      <c r="C712" s="9" t="s">
        <v>7154</v>
      </c>
      <c r="D712" s="9" t="s">
        <v>7804</v>
      </c>
      <c r="E712" s="9" t="s">
        <v>7814</v>
      </c>
      <c r="F712" s="9" t="s">
        <v>7721</v>
      </c>
      <c r="G712" s="9" t="s">
        <v>6858</v>
      </c>
      <c r="K712" s="9" t="s">
        <v>7093</v>
      </c>
      <c r="L712" s="9" t="s">
        <v>7155</v>
      </c>
      <c r="M712" s="9" t="s">
        <v>7804</v>
      </c>
      <c r="N712" s="9" t="s">
        <v>7814</v>
      </c>
      <c r="O712" s="9" t="s">
        <v>7721</v>
      </c>
      <c r="P712" s="9" t="s">
        <v>6858</v>
      </c>
      <c r="R712" s="260"/>
      <c r="S712" s="1012" t="s">
        <v>1176</v>
      </c>
      <c r="T712" s="1013" t="s">
        <v>41</v>
      </c>
      <c r="U712" s="1013" t="s">
        <v>835</v>
      </c>
      <c r="V712" s="1020" t="s">
        <v>6506</v>
      </c>
      <c r="W712" s="1018"/>
      <c r="X712" s="1023" t="s">
        <v>7935</v>
      </c>
      <c r="Y712" s="1013" t="s">
        <v>1176</v>
      </c>
      <c r="Z712" s="1013" t="s">
        <v>41</v>
      </c>
      <c r="AA712" s="1013" t="s">
        <v>7772</v>
      </c>
      <c r="AB712" s="1022"/>
      <c r="AD712" s="596"/>
    </row>
    <row r="713" spans="2:30" outlineLevel="1">
      <c r="B713" s="9" t="s">
        <v>7092</v>
      </c>
      <c r="C713" s="9" t="s">
        <v>7154</v>
      </c>
      <c r="D713" s="9" t="s">
        <v>7804</v>
      </c>
      <c r="E713" s="9" t="s">
        <v>7815</v>
      </c>
      <c r="K713" s="9" t="s">
        <v>7093</v>
      </c>
      <c r="L713" s="9" t="s">
        <v>7155</v>
      </c>
      <c r="M713" s="9" t="s">
        <v>7804</v>
      </c>
      <c r="N713" s="9" t="s">
        <v>7815</v>
      </c>
      <c r="R713" s="260"/>
      <c r="S713" s="1012" t="s">
        <v>1195</v>
      </c>
      <c r="T713" s="1013" t="s">
        <v>1472</v>
      </c>
      <c r="U713" s="1013" t="s">
        <v>4091</v>
      </c>
      <c r="V713" s="1014" t="s">
        <v>1382</v>
      </c>
      <c r="W713" s="1018"/>
      <c r="X713" s="1119" t="s">
        <v>8746</v>
      </c>
      <c r="Y713" s="1013" t="s">
        <v>1191</v>
      </c>
      <c r="Z713" s="1013" t="s">
        <v>41</v>
      </c>
      <c r="AA713" s="1013" t="s">
        <v>1382</v>
      </c>
      <c r="AB713" s="782" t="s">
        <v>8754</v>
      </c>
      <c r="AD713" s="596"/>
    </row>
    <row r="714" spans="2:30" outlineLevel="1">
      <c r="B714" s="9" t="s">
        <v>7092</v>
      </c>
      <c r="C714" s="9" t="s">
        <v>7154</v>
      </c>
      <c r="D714" s="9" t="s">
        <v>7804</v>
      </c>
      <c r="E714" s="9" t="s">
        <v>7815</v>
      </c>
      <c r="F714" s="9" t="s">
        <v>7708</v>
      </c>
      <c r="K714" s="9" t="s">
        <v>7093</v>
      </c>
      <c r="L714" s="9" t="s">
        <v>7155</v>
      </c>
      <c r="M714" s="9" t="s">
        <v>7804</v>
      </c>
      <c r="N714" s="9" t="s">
        <v>7815</v>
      </c>
      <c r="O714" s="9" t="s">
        <v>7708</v>
      </c>
      <c r="R714" s="260"/>
      <c r="S714" s="1012" t="s">
        <v>1176</v>
      </c>
      <c r="T714" s="1013" t="s">
        <v>1475</v>
      </c>
      <c r="U714" s="1013" t="s">
        <v>4093</v>
      </c>
      <c r="V714" s="1014" t="s">
        <v>1821</v>
      </c>
      <c r="W714" s="1018"/>
      <c r="X714" s="1023" t="s">
        <v>5599</v>
      </c>
      <c r="Y714" s="1013" t="s">
        <v>1176</v>
      </c>
      <c r="Z714" s="1013" t="s">
        <v>41</v>
      </c>
      <c r="AA714" s="1056" t="s">
        <v>8150</v>
      </c>
      <c r="AB714" s="1022"/>
      <c r="AD714" s="596"/>
    </row>
    <row r="715" spans="2:30" outlineLevel="1">
      <c r="B715" s="9" t="s">
        <v>7092</v>
      </c>
      <c r="C715" s="9" t="s">
        <v>7154</v>
      </c>
      <c r="D715" s="9" t="s">
        <v>7804</v>
      </c>
      <c r="E715" s="9" t="s">
        <v>7815</v>
      </c>
      <c r="F715" s="9" t="s">
        <v>7817</v>
      </c>
      <c r="K715" s="9" t="s">
        <v>7093</v>
      </c>
      <c r="L715" s="9" t="s">
        <v>7155</v>
      </c>
      <c r="M715" s="9" t="s">
        <v>7804</v>
      </c>
      <c r="N715" s="9" t="s">
        <v>7815</v>
      </c>
      <c r="O715" s="9" t="s">
        <v>7817</v>
      </c>
      <c r="R715" s="260"/>
      <c r="S715" s="1012" t="s">
        <v>1191</v>
      </c>
      <c r="T715" s="1013" t="s">
        <v>7237</v>
      </c>
      <c r="U715" s="1013" t="s">
        <v>7406</v>
      </c>
      <c r="V715" s="1014" t="s">
        <v>1474</v>
      </c>
      <c r="W715" s="1018"/>
      <c r="X715" s="1023"/>
      <c r="Y715" s="1013"/>
      <c r="Z715" s="1013"/>
      <c r="AA715" s="1013"/>
      <c r="AB715" s="1022"/>
      <c r="AD715" s="596"/>
    </row>
    <row r="716" spans="2:30" ht="24" outlineLevel="1">
      <c r="B716" s="9" t="s">
        <v>7092</v>
      </c>
      <c r="C716" s="9" t="s">
        <v>7154</v>
      </c>
      <c r="D716" s="9" t="s">
        <v>7804</v>
      </c>
      <c r="E716" s="9" t="s">
        <v>7815</v>
      </c>
      <c r="F716" s="9" t="s">
        <v>7818</v>
      </c>
      <c r="K716" s="9" t="s">
        <v>7093</v>
      </c>
      <c r="L716" s="9" t="s">
        <v>7155</v>
      </c>
      <c r="M716" s="9" t="s">
        <v>7804</v>
      </c>
      <c r="N716" s="9" t="s">
        <v>7815</v>
      </c>
      <c r="O716" s="9" t="s">
        <v>7818</v>
      </c>
      <c r="R716" s="260"/>
      <c r="S716" s="1012" t="s">
        <v>1191</v>
      </c>
      <c r="T716" s="1013" t="s">
        <v>1483</v>
      </c>
      <c r="U716" s="1013" t="s">
        <v>4094</v>
      </c>
      <c r="V716" s="1014" t="s">
        <v>1821</v>
      </c>
      <c r="W716" s="1018"/>
      <c r="X716" s="670" t="s">
        <v>8752</v>
      </c>
      <c r="Y716" s="1013" t="s">
        <v>1176</v>
      </c>
      <c r="Z716" s="642" t="s">
        <v>2914</v>
      </c>
      <c r="AA716" s="629" t="s">
        <v>790</v>
      </c>
      <c r="AB716" s="631" t="s">
        <v>8753</v>
      </c>
      <c r="AD716" s="596"/>
    </row>
    <row r="717" spans="2:30" outlineLevel="1">
      <c r="B717" s="9" t="s">
        <v>7092</v>
      </c>
      <c r="C717" s="9" t="s">
        <v>7154</v>
      </c>
      <c r="D717" s="9" t="s">
        <v>7804</v>
      </c>
      <c r="E717" s="9" t="s">
        <v>7815</v>
      </c>
      <c r="F717" s="9" t="s">
        <v>7819</v>
      </c>
      <c r="K717" s="9" t="s">
        <v>7093</v>
      </c>
      <c r="L717" s="9" t="s">
        <v>7155</v>
      </c>
      <c r="M717" s="9" t="s">
        <v>7804</v>
      </c>
      <c r="N717" s="9" t="s">
        <v>7815</v>
      </c>
      <c r="O717" s="9" t="s">
        <v>7819</v>
      </c>
      <c r="R717" s="260"/>
      <c r="S717" s="1012" t="s">
        <v>1191</v>
      </c>
      <c r="T717" s="1013" t="s">
        <v>7238</v>
      </c>
      <c r="U717" s="1013" t="s">
        <v>7507</v>
      </c>
      <c r="V717" s="1014" t="s">
        <v>1821</v>
      </c>
      <c r="W717" s="1018"/>
      <c r="X717" s="1023"/>
      <c r="Y717" s="1013"/>
      <c r="Z717" s="1013"/>
      <c r="AA717" s="1013"/>
      <c r="AB717" s="1022"/>
      <c r="AD717" s="596"/>
    </row>
    <row r="718" spans="2:30" outlineLevel="1">
      <c r="B718" s="9" t="s">
        <v>7092</v>
      </c>
      <c r="C718" s="9" t="s">
        <v>7154</v>
      </c>
      <c r="D718" s="9" t="s">
        <v>7804</v>
      </c>
      <c r="E718" s="9" t="s">
        <v>7815</v>
      </c>
      <c r="F718" s="9" t="s">
        <v>7819</v>
      </c>
      <c r="G718" s="9" t="s">
        <v>1479</v>
      </c>
      <c r="K718" s="9" t="s">
        <v>7093</v>
      </c>
      <c r="L718" s="9" t="s">
        <v>7155</v>
      </c>
      <c r="M718" s="9" t="s">
        <v>7804</v>
      </c>
      <c r="N718" s="9" t="s">
        <v>7815</v>
      </c>
      <c r="O718" s="9" t="s">
        <v>7819</v>
      </c>
      <c r="P718" s="9" t="s">
        <v>1479</v>
      </c>
      <c r="R718" s="260"/>
      <c r="S718" s="1012" t="s">
        <v>1176</v>
      </c>
      <c r="T718" s="1013" t="s">
        <v>7239</v>
      </c>
      <c r="U718" s="1013" t="s">
        <v>7508</v>
      </c>
      <c r="V718" s="1014" t="s">
        <v>7403</v>
      </c>
      <c r="W718" s="1018"/>
      <c r="X718" s="1023"/>
      <c r="Y718" s="1013"/>
      <c r="Z718" s="1013"/>
      <c r="AA718" s="1013"/>
      <c r="AB718" s="1022"/>
      <c r="AD718" s="596"/>
    </row>
    <row r="719" spans="2:30" outlineLevel="1">
      <c r="B719" s="9" t="s">
        <v>7092</v>
      </c>
      <c r="C719" s="9" t="s">
        <v>7154</v>
      </c>
      <c r="D719" s="9" t="s">
        <v>7804</v>
      </c>
      <c r="E719" s="9" t="s">
        <v>7815</v>
      </c>
      <c r="K719" s="9" t="s">
        <v>7093</v>
      </c>
      <c r="L719" s="9" t="s">
        <v>7155</v>
      </c>
      <c r="M719" s="9" t="s">
        <v>7804</v>
      </c>
      <c r="N719" s="9" t="s">
        <v>7815</v>
      </c>
      <c r="R719" s="260"/>
      <c r="S719" s="1012" t="s">
        <v>1195</v>
      </c>
      <c r="T719" s="1013" t="s">
        <v>1472</v>
      </c>
      <c r="U719" s="1013" t="s">
        <v>4091</v>
      </c>
      <c r="V719" s="1014" t="s">
        <v>1382</v>
      </c>
      <c r="W719" s="1018"/>
      <c r="X719" s="1119" t="s">
        <v>8740</v>
      </c>
      <c r="Y719" s="1013" t="s">
        <v>1191</v>
      </c>
      <c r="Z719" s="1013" t="s">
        <v>41</v>
      </c>
      <c r="AA719" s="1013" t="s">
        <v>1382</v>
      </c>
      <c r="AB719" s="782" t="s">
        <v>8741</v>
      </c>
      <c r="AD719" s="596"/>
    </row>
    <row r="720" spans="2:30" outlineLevel="1">
      <c r="B720" s="9" t="s">
        <v>7092</v>
      </c>
      <c r="C720" s="9" t="s">
        <v>7154</v>
      </c>
      <c r="D720" s="9" t="s">
        <v>7804</v>
      </c>
      <c r="E720" s="9" t="s">
        <v>7815</v>
      </c>
      <c r="F720" s="9" t="s">
        <v>7708</v>
      </c>
      <c r="K720" s="9" t="s">
        <v>7093</v>
      </c>
      <c r="L720" s="9" t="s">
        <v>7155</v>
      </c>
      <c r="M720" s="9" t="s">
        <v>7804</v>
      </c>
      <c r="N720" s="9" t="s">
        <v>7815</v>
      </c>
      <c r="O720" s="9" t="s">
        <v>7708</v>
      </c>
      <c r="R720" s="260"/>
      <c r="S720" s="1012" t="s">
        <v>1176</v>
      </c>
      <c r="T720" s="1013" t="s">
        <v>1475</v>
      </c>
      <c r="U720" s="1013" t="s">
        <v>4093</v>
      </c>
      <c r="V720" s="1014" t="s">
        <v>1821</v>
      </c>
      <c r="W720" s="1018"/>
      <c r="X720" s="1023" t="s">
        <v>5599</v>
      </c>
      <c r="Y720" s="1013" t="s">
        <v>1176</v>
      </c>
      <c r="Z720" s="1013" t="s">
        <v>41</v>
      </c>
      <c r="AA720" s="1056" t="s">
        <v>8742</v>
      </c>
      <c r="AB720" s="1022"/>
      <c r="AD720" s="596"/>
    </row>
    <row r="721" spans="2:30" outlineLevel="1">
      <c r="B721" s="9" t="s">
        <v>7092</v>
      </c>
      <c r="C721" s="9" t="s">
        <v>7154</v>
      </c>
      <c r="D721" s="9" t="s">
        <v>7804</v>
      </c>
      <c r="E721" s="9" t="s">
        <v>7815</v>
      </c>
      <c r="F721" s="9" t="s">
        <v>7817</v>
      </c>
      <c r="K721" s="9" t="s">
        <v>7093</v>
      </c>
      <c r="L721" s="9" t="s">
        <v>7155</v>
      </c>
      <c r="M721" s="9" t="s">
        <v>7804</v>
      </c>
      <c r="N721" s="9" t="s">
        <v>7815</v>
      </c>
      <c r="O721" s="9" t="s">
        <v>7817</v>
      </c>
      <c r="R721" s="260"/>
      <c r="S721" s="1012" t="s">
        <v>1191</v>
      </c>
      <c r="T721" s="1013" t="s">
        <v>7237</v>
      </c>
      <c r="U721" s="1013" t="s">
        <v>7406</v>
      </c>
      <c r="V721" s="1014" t="s">
        <v>1474</v>
      </c>
      <c r="W721" s="1018"/>
      <c r="X721" s="1023"/>
      <c r="Y721" s="1013"/>
      <c r="Z721" s="1013"/>
      <c r="AA721" s="1013"/>
      <c r="AB721" s="1022"/>
      <c r="AD721" s="596"/>
    </row>
    <row r="722" spans="2:30" ht="36" outlineLevel="1">
      <c r="B722" s="9" t="s">
        <v>7092</v>
      </c>
      <c r="C722" s="9" t="s">
        <v>7154</v>
      </c>
      <c r="D722" s="9" t="s">
        <v>7804</v>
      </c>
      <c r="E722" s="9" t="s">
        <v>7815</v>
      </c>
      <c r="F722" s="9" t="s">
        <v>7818</v>
      </c>
      <c r="K722" s="9" t="s">
        <v>7093</v>
      </c>
      <c r="L722" s="9" t="s">
        <v>7155</v>
      </c>
      <c r="M722" s="9" t="s">
        <v>7804</v>
      </c>
      <c r="N722" s="9" t="s">
        <v>7815</v>
      </c>
      <c r="O722" s="9" t="s">
        <v>7818</v>
      </c>
      <c r="R722" s="260"/>
      <c r="S722" s="1012" t="s">
        <v>1191</v>
      </c>
      <c r="T722" s="1013" t="s">
        <v>1483</v>
      </c>
      <c r="U722" s="1013" t="s">
        <v>4094</v>
      </c>
      <c r="V722" s="1014" t="s">
        <v>1821</v>
      </c>
      <c r="W722" s="1018"/>
      <c r="X722" s="670" t="s">
        <v>8710</v>
      </c>
      <c r="Y722" s="1013" t="s">
        <v>1176</v>
      </c>
      <c r="Z722" s="666" t="s">
        <v>8733</v>
      </c>
      <c r="AA722" s="629" t="s">
        <v>5357</v>
      </c>
      <c r="AB722" s="631" t="s">
        <v>9121</v>
      </c>
      <c r="AD722" s="596"/>
    </row>
    <row r="723" spans="2:30" outlineLevel="1">
      <c r="B723" s="9" t="s">
        <v>7092</v>
      </c>
      <c r="C723" s="9" t="s">
        <v>7154</v>
      </c>
      <c r="D723" s="9" t="s">
        <v>7804</v>
      </c>
      <c r="E723" s="9" t="s">
        <v>7815</v>
      </c>
      <c r="F723" s="9" t="s">
        <v>7819</v>
      </c>
      <c r="K723" s="9" t="s">
        <v>7093</v>
      </c>
      <c r="L723" s="9" t="s">
        <v>7155</v>
      </c>
      <c r="M723" s="9" t="s">
        <v>7804</v>
      </c>
      <c r="N723" s="9" t="s">
        <v>7815</v>
      </c>
      <c r="O723" s="9" t="s">
        <v>7819</v>
      </c>
      <c r="R723" s="260"/>
      <c r="S723" s="1012" t="s">
        <v>1191</v>
      </c>
      <c r="T723" s="1013" t="s">
        <v>7238</v>
      </c>
      <c r="U723" s="1013" t="s">
        <v>7507</v>
      </c>
      <c r="V723" s="1014" t="s">
        <v>1821</v>
      </c>
      <c r="W723" s="1018"/>
      <c r="X723" s="1023"/>
      <c r="Y723" s="1013"/>
      <c r="Z723" s="1013"/>
      <c r="AA723" s="1013"/>
      <c r="AB723" s="1022"/>
      <c r="AD723" s="596"/>
    </row>
    <row r="724" spans="2:30" outlineLevel="1">
      <c r="B724" s="9" t="s">
        <v>7092</v>
      </c>
      <c r="C724" s="9" t="s">
        <v>7154</v>
      </c>
      <c r="D724" s="9" t="s">
        <v>7804</v>
      </c>
      <c r="E724" s="9" t="s">
        <v>7815</v>
      </c>
      <c r="F724" s="9" t="s">
        <v>7819</v>
      </c>
      <c r="G724" s="9" t="s">
        <v>1479</v>
      </c>
      <c r="K724" s="9" t="s">
        <v>7093</v>
      </c>
      <c r="L724" s="9" t="s">
        <v>7155</v>
      </c>
      <c r="M724" s="9" t="s">
        <v>7804</v>
      </c>
      <c r="N724" s="9" t="s">
        <v>7815</v>
      </c>
      <c r="O724" s="9" t="s">
        <v>7819</v>
      </c>
      <c r="P724" s="9" t="s">
        <v>1479</v>
      </c>
      <c r="R724" s="260"/>
      <c r="S724" s="1012" t="s">
        <v>1176</v>
      </c>
      <c r="T724" s="1013" t="s">
        <v>7239</v>
      </c>
      <c r="U724" s="1013" t="s">
        <v>7508</v>
      </c>
      <c r="V724" s="1014" t="s">
        <v>7403</v>
      </c>
      <c r="W724" s="1018"/>
      <c r="X724" s="1023"/>
      <c r="Y724" s="1013"/>
      <c r="Z724" s="1013"/>
      <c r="AA724" s="1013"/>
      <c r="AB724" s="1022"/>
      <c r="AD724" s="596"/>
    </row>
    <row r="725" spans="2:30" outlineLevel="1">
      <c r="B725" s="9" t="s">
        <v>7092</v>
      </c>
      <c r="C725" s="9" t="s">
        <v>7154</v>
      </c>
      <c r="D725" s="9" t="s">
        <v>7804</v>
      </c>
      <c r="E725" s="9" t="s">
        <v>7815</v>
      </c>
      <c r="K725" s="9" t="s">
        <v>7093</v>
      </c>
      <c r="L725" s="9" t="s">
        <v>7155</v>
      </c>
      <c r="M725" s="9" t="s">
        <v>7804</v>
      </c>
      <c r="N725" s="9" t="s">
        <v>7815</v>
      </c>
      <c r="R725" s="260"/>
      <c r="S725" s="1012" t="s">
        <v>1195</v>
      </c>
      <c r="T725" s="1013" t="s">
        <v>1472</v>
      </c>
      <c r="U725" s="1013" t="s">
        <v>4091</v>
      </c>
      <c r="V725" s="1014" t="s">
        <v>1382</v>
      </c>
      <c r="W725" s="1018"/>
      <c r="X725" s="1130" t="s">
        <v>5598</v>
      </c>
      <c r="Y725" s="1013" t="s">
        <v>1191</v>
      </c>
      <c r="Z725" s="1013" t="s">
        <v>41</v>
      </c>
      <c r="AA725" s="1013" t="s">
        <v>1382</v>
      </c>
      <c r="AB725" s="783" t="s">
        <v>8004</v>
      </c>
      <c r="AD725" s="596"/>
    </row>
    <row r="726" spans="2:30" outlineLevel="1">
      <c r="B726" s="9" t="s">
        <v>7092</v>
      </c>
      <c r="C726" s="9" t="s">
        <v>7154</v>
      </c>
      <c r="D726" s="9" t="s">
        <v>7804</v>
      </c>
      <c r="E726" s="9" t="s">
        <v>7815</v>
      </c>
      <c r="F726" s="9" t="s">
        <v>7708</v>
      </c>
      <c r="K726" s="9" t="s">
        <v>7093</v>
      </c>
      <c r="L726" s="9" t="s">
        <v>7155</v>
      </c>
      <c r="M726" s="9" t="s">
        <v>7804</v>
      </c>
      <c r="N726" s="9" t="s">
        <v>7815</v>
      </c>
      <c r="O726" s="9" t="s">
        <v>7708</v>
      </c>
      <c r="R726" s="260"/>
      <c r="S726" s="1012" t="s">
        <v>1176</v>
      </c>
      <c r="T726" s="1013" t="s">
        <v>1475</v>
      </c>
      <c r="U726" s="1013" t="s">
        <v>4093</v>
      </c>
      <c r="V726" s="1014" t="s">
        <v>1821</v>
      </c>
      <c r="W726" s="1018"/>
      <c r="X726" s="1023" t="s">
        <v>5599</v>
      </c>
      <c r="Y726" s="1013" t="s">
        <v>1176</v>
      </c>
      <c r="Z726" s="1013" t="s">
        <v>41</v>
      </c>
      <c r="AA726" s="1056" t="s">
        <v>7816</v>
      </c>
      <c r="AB726" s="1022"/>
      <c r="AD726" s="596"/>
    </row>
    <row r="727" spans="2:30" outlineLevel="1">
      <c r="B727" s="9" t="s">
        <v>7092</v>
      </c>
      <c r="C727" s="9" t="s">
        <v>7154</v>
      </c>
      <c r="D727" s="9" t="s">
        <v>7804</v>
      </c>
      <c r="E727" s="9" t="s">
        <v>7815</v>
      </c>
      <c r="F727" s="9" t="s">
        <v>7817</v>
      </c>
      <c r="K727" s="9" t="s">
        <v>7093</v>
      </c>
      <c r="L727" s="9" t="s">
        <v>7155</v>
      </c>
      <c r="M727" s="9" t="s">
        <v>7804</v>
      </c>
      <c r="N727" s="9" t="s">
        <v>7815</v>
      </c>
      <c r="O727" s="9" t="s">
        <v>7817</v>
      </c>
      <c r="R727" s="260"/>
      <c r="S727" s="1012" t="s">
        <v>1191</v>
      </c>
      <c r="T727" s="1013" t="s">
        <v>7237</v>
      </c>
      <c r="U727" s="1013" t="s">
        <v>7406</v>
      </c>
      <c r="V727" s="1014" t="s">
        <v>1474</v>
      </c>
      <c r="W727" s="1018"/>
      <c r="X727" s="1023"/>
      <c r="Y727" s="1013"/>
      <c r="Z727" s="1013"/>
      <c r="AA727" s="1013"/>
      <c r="AB727" s="1022"/>
      <c r="AD727" s="596"/>
    </row>
    <row r="728" spans="2:30" outlineLevel="1">
      <c r="B728" s="9" t="s">
        <v>7092</v>
      </c>
      <c r="C728" s="9" t="s">
        <v>7154</v>
      </c>
      <c r="D728" s="9" t="s">
        <v>7804</v>
      </c>
      <c r="E728" s="9" t="s">
        <v>7815</v>
      </c>
      <c r="F728" s="9" t="s">
        <v>7818</v>
      </c>
      <c r="K728" s="9" t="s">
        <v>7093</v>
      </c>
      <c r="L728" s="9" t="s">
        <v>7155</v>
      </c>
      <c r="M728" s="9" t="s">
        <v>7804</v>
      </c>
      <c r="N728" s="9" t="s">
        <v>7815</v>
      </c>
      <c r="O728" s="9" t="s">
        <v>7818</v>
      </c>
      <c r="R728" s="260"/>
      <c r="S728" s="1012" t="s">
        <v>1191</v>
      </c>
      <c r="T728" s="1013" t="s">
        <v>1483</v>
      </c>
      <c r="U728" s="1013" t="s">
        <v>4094</v>
      </c>
      <c r="V728" s="1014" t="s">
        <v>1821</v>
      </c>
      <c r="W728" s="1018"/>
      <c r="X728" s="1023" t="s">
        <v>3875</v>
      </c>
      <c r="Y728" s="1013" t="s">
        <v>1176</v>
      </c>
      <c r="Z728" s="1056" t="s">
        <v>2861</v>
      </c>
      <c r="AA728" s="1013" t="s">
        <v>105</v>
      </c>
      <c r="AB728" s="651" t="s">
        <v>8007</v>
      </c>
      <c r="AD728" s="596"/>
    </row>
    <row r="729" spans="2:30" outlineLevel="1">
      <c r="B729" s="9" t="s">
        <v>7092</v>
      </c>
      <c r="C729" s="9" t="s">
        <v>7154</v>
      </c>
      <c r="D729" s="9" t="s">
        <v>7804</v>
      </c>
      <c r="E729" s="9" t="s">
        <v>7815</v>
      </c>
      <c r="F729" s="9" t="s">
        <v>7819</v>
      </c>
      <c r="K729" s="9" t="s">
        <v>7093</v>
      </c>
      <c r="L729" s="9" t="s">
        <v>7155</v>
      </c>
      <c r="M729" s="9" t="s">
        <v>7804</v>
      </c>
      <c r="N729" s="9" t="s">
        <v>7815</v>
      </c>
      <c r="O729" s="9" t="s">
        <v>7819</v>
      </c>
      <c r="R729" s="260"/>
      <c r="S729" s="1012" t="s">
        <v>1191</v>
      </c>
      <c r="T729" s="1013" t="s">
        <v>7238</v>
      </c>
      <c r="U729" s="1013" t="s">
        <v>7507</v>
      </c>
      <c r="V729" s="1014" t="s">
        <v>1821</v>
      </c>
      <c r="W729" s="1018"/>
      <c r="X729" s="1023"/>
      <c r="Y729" s="1013"/>
      <c r="Z729" s="1013"/>
      <c r="AA729" s="1013"/>
      <c r="AB729" s="1022"/>
      <c r="AD729" s="596"/>
    </row>
    <row r="730" spans="2:30" outlineLevel="1">
      <c r="B730" s="9" t="s">
        <v>7092</v>
      </c>
      <c r="C730" s="9" t="s">
        <v>7154</v>
      </c>
      <c r="D730" s="9" t="s">
        <v>7804</v>
      </c>
      <c r="E730" s="9" t="s">
        <v>7815</v>
      </c>
      <c r="F730" s="9" t="s">
        <v>7819</v>
      </c>
      <c r="G730" s="9" t="s">
        <v>1479</v>
      </c>
      <c r="K730" s="9" t="s">
        <v>7093</v>
      </c>
      <c r="L730" s="9" t="s">
        <v>7155</v>
      </c>
      <c r="M730" s="9" t="s">
        <v>7804</v>
      </c>
      <c r="N730" s="9" t="s">
        <v>7815</v>
      </c>
      <c r="O730" s="9" t="s">
        <v>7819</v>
      </c>
      <c r="P730" s="9" t="s">
        <v>1479</v>
      </c>
      <c r="R730" s="260"/>
      <c r="S730" s="1012" t="s">
        <v>1176</v>
      </c>
      <c r="T730" s="1013" t="s">
        <v>7239</v>
      </c>
      <c r="U730" s="1013" t="s">
        <v>7508</v>
      </c>
      <c r="V730" s="1014" t="s">
        <v>7403</v>
      </c>
      <c r="W730" s="1018"/>
      <c r="X730" s="1023"/>
      <c r="Y730" s="1013"/>
      <c r="Z730" s="1013"/>
      <c r="AA730" s="1013"/>
      <c r="AB730" s="1022"/>
      <c r="AD730" s="596"/>
    </row>
    <row r="731" spans="2:30" outlineLevel="1">
      <c r="B731" s="9" t="s">
        <v>7092</v>
      </c>
      <c r="C731" s="9" t="s">
        <v>7154</v>
      </c>
      <c r="D731" s="9" t="s">
        <v>7804</v>
      </c>
      <c r="E731" s="9" t="s">
        <v>7815</v>
      </c>
      <c r="K731" s="9" t="s">
        <v>7093</v>
      </c>
      <c r="L731" s="9" t="s">
        <v>7155</v>
      </c>
      <c r="M731" s="9" t="s">
        <v>7804</v>
      </c>
      <c r="N731" s="9" t="s">
        <v>7815</v>
      </c>
      <c r="R731" s="260"/>
      <c r="S731" s="1012" t="s">
        <v>1195</v>
      </c>
      <c r="T731" s="1013" t="s">
        <v>1472</v>
      </c>
      <c r="U731" s="1013" t="s">
        <v>4091</v>
      </c>
      <c r="V731" s="1014" t="s">
        <v>1382</v>
      </c>
      <c r="W731" s="1018"/>
      <c r="X731" s="1130" t="s">
        <v>5600</v>
      </c>
      <c r="Y731" s="1013" t="s">
        <v>1191</v>
      </c>
      <c r="Z731" s="1013" t="s">
        <v>41</v>
      </c>
      <c r="AA731" s="1013" t="s">
        <v>1382</v>
      </c>
      <c r="AB731" s="783" t="s">
        <v>8005</v>
      </c>
      <c r="AD731" s="596"/>
    </row>
    <row r="732" spans="2:30" outlineLevel="1">
      <c r="B732" s="9" t="s">
        <v>7092</v>
      </c>
      <c r="C732" s="9" t="s">
        <v>7154</v>
      </c>
      <c r="D732" s="9" t="s">
        <v>7804</v>
      </c>
      <c r="E732" s="9" t="s">
        <v>7815</v>
      </c>
      <c r="F732" s="9" t="s">
        <v>7708</v>
      </c>
      <c r="K732" s="9" t="s">
        <v>7093</v>
      </c>
      <c r="L732" s="9" t="s">
        <v>7155</v>
      </c>
      <c r="M732" s="9" t="s">
        <v>7804</v>
      </c>
      <c r="N732" s="9" t="s">
        <v>7815</v>
      </c>
      <c r="O732" s="9" t="s">
        <v>7708</v>
      </c>
      <c r="R732" s="260"/>
      <c r="S732" s="1012" t="s">
        <v>1176</v>
      </c>
      <c r="T732" s="1013" t="s">
        <v>1475</v>
      </c>
      <c r="U732" s="1013" t="s">
        <v>4093</v>
      </c>
      <c r="V732" s="1014" t="s">
        <v>1821</v>
      </c>
      <c r="W732" s="1018"/>
      <c r="X732" s="1023" t="s">
        <v>5599</v>
      </c>
      <c r="Y732" s="1013" t="s">
        <v>1176</v>
      </c>
      <c r="Z732" s="1013" t="s">
        <v>41</v>
      </c>
      <c r="AA732" s="1056" t="s">
        <v>1484</v>
      </c>
      <c r="AB732" s="1022"/>
      <c r="AD732" s="596"/>
    </row>
    <row r="733" spans="2:30" outlineLevel="1">
      <c r="B733" s="9" t="s">
        <v>7092</v>
      </c>
      <c r="C733" s="9" t="s">
        <v>7154</v>
      </c>
      <c r="D733" s="9" t="s">
        <v>7804</v>
      </c>
      <c r="E733" s="9" t="s">
        <v>7815</v>
      </c>
      <c r="F733" s="9" t="s">
        <v>7817</v>
      </c>
      <c r="K733" s="9" t="s">
        <v>7093</v>
      </c>
      <c r="L733" s="9" t="s">
        <v>7155</v>
      </c>
      <c r="M733" s="9" t="s">
        <v>7804</v>
      </c>
      <c r="N733" s="9" t="s">
        <v>7815</v>
      </c>
      <c r="O733" s="9" t="s">
        <v>7817</v>
      </c>
      <c r="R733" s="260"/>
      <c r="S733" s="1012" t="s">
        <v>1191</v>
      </c>
      <c r="T733" s="1013" t="s">
        <v>7237</v>
      </c>
      <c r="U733" s="1013" t="s">
        <v>7406</v>
      </c>
      <c r="V733" s="1014" t="s">
        <v>1474</v>
      </c>
      <c r="W733" s="1018"/>
      <c r="X733" s="1023"/>
      <c r="Y733" s="1013"/>
      <c r="Z733" s="1013"/>
      <c r="AA733" s="1013"/>
      <c r="AB733" s="1022"/>
      <c r="AD733" s="596"/>
    </row>
    <row r="734" spans="2:30" ht="36" outlineLevel="1">
      <c r="B734" s="9" t="s">
        <v>7092</v>
      </c>
      <c r="C734" s="9" t="s">
        <v>7154</v>
      </c>
      <c r="D734" s="9" t="s">
        <v>7804</v>
      </c>
      <c r="E734" s="9" t="s">
        <v>7815</v>
      </c>
      <c r="F734" s="9" t="s">
        <v>7818</v>
      </c>
      <c r="K734" s="9" t="s">
        <v>7093</v>
      </c>
      <c r="L734" s="9" t="s">
        <v>7155</v>
      </c>
      <c r="M734" s="9" t="s">
        <v>7804</v>
      </c>
      <c r="N734" s="9" t="s">
        <v>7815</v>
      </c>
      <c r="O734" s="9" t="s">
        <v>7818</v>
      </c>
      <c r="R734" s="260"/>
      <c r="S734" s="1012" t="s">
        <v>1191</v>
      </c>
      <c r="T734" s="1013" t="s">
        <v>1483</v>
      </c>
      <c r="U734" s="1013" t="s">
        <v>4094</v>
      </c>
      <c r="V734" s="1014" t="s">
        <v>1821</v>
      </c>
      <c r="W734" s="1018"/>
      <c r="X734" s="1023" t="s">
        <v>3877</v>
      </c>
      <c r="Y734" s="1013" t="s">
        <v>1176</v>
      </c>
      <c r="Z734" s="1056" t="s">
        <v>2862</v>
      </c>
      <c r="AA734" s="1013" t="s">
        <v>154</v>
      </c>
      <c r="AB734" s="651" t="s">
        <v>6080</v>
      </c>
      <c r="AD734" s="596"/>
    </row>
    <row r="735" spans="2:30" outlineLevel="1">
      <c r="B735" s="9" t="s">
        <v>7092</v>
      </c>
      <c r="C735" s="9" t="s">
        <v>7154</v>
      </c>
      <c r="D735" s="9" t="s">
        <v>7804</v>
      </c>
      <c r="E735" s="9" t="s">
        <v>7815</v>
      </c>
      <c r="F735" s="9" t="s">
        <v>7819</v>
      </c>
      <c r="K735" s="9" t="s">
        <v>7093</v>
      </c>
      <c r="L735" s="9" t="s">
        <v>7155</v>
      </c>
      <c r="M735" s="9" t="s">
        <v>7804</v>
      </c>
      <c r="N735" s="9" t="s">
        <v>7815</v>
      </c>
      <c r="O735" s="9" t="s">
        <v>7819</v>
      </c>
      <c r="R735" s="260"/>
      <c r="S735" s="1012" t="s">
        <v>1191</v>
      </c>
      <c r="T735" s="1013" t="s">
        <v>7238</v>
      </c>
      <c r="U735" s="1013" t="s">
        <v>7507</v>
      </c>
      <c r="V735" s="1014" t="s">
        <v>1821</v>
      </c>
      <c r="W735" s="1018"/>
      <c r="X735" s="1023"/>
      <c r="Y735" s="1013"/>
      <c r="Z735" s="1013"/>
      <c r="AA735" s="1013"/>
      <c r="AB735" s="1022"/>
      <c r="AD735" s="596"/>
    </row>
    <row r="736" spans="2:30" outlineLevel="1">
      <c r="B736" s="9" t="s">
        <v>7092</v>
      </c>
      <c r="C736" s="9" t="s">
        <v>7154</v>
      </c>
      <c r="D736" s="9" t="s">
        <v>7804</v>
      </c>
      <c r="E736" s="9" t="s">
        <v>7815</v>
      </c>
      <c r="F736" s="9" t="s">
        <v>7819</v>
      </c>
      <c r="G736" s="9" t="s">
        <v>1479</v>
      </c>
      <c r="K736" s="9" t="s">
        <v>7093</v>
      </c>
      <c r="L736" s="9" t="s">
        <v>7155</v>
      </c>
      <c r="M736" s="9" t="s">
        <v>7804</v>
      </c>
      <c r="N736" s="9" t="s">
        <v>7815</v>
      </c>
      <c r="O736" s="9" t="s">
        <v>7819</v>
      </c>
      <c r="P736" s="9" t="s">
        <v>1479</v>
      </c>
      <c r="R736" s="260"/>
      <c r="S736" s="1012" t="s">
        <v>1176</v>
      </c>
      <c r="T736" s="1013" t="s">
        <v>7239</v>
      </c>
      <c r="U736" s="1013" t="s">
        <v>7508</v>
      </c>
      <c r="V736" s="1014" t="s">
        <v>7403</v>
      </c>
      <c r="W736" s="1018"/>
      <c r="X736" s="1023"/>
      <c r="Y736" s="1013"/>
      <c r="Z736" s="1013"/>
      <c r="AA736" s="1013"/>
      <c r="AB736" s="1022"/>
      <c r="AD736" s="596"/>
    </row>
    <row r="737" spans="2:30" outlineLevel="1">
      <c r="B737" s="9" t="s">
        <v>7092</v>
      </c>
      <c r="C737" s="9" t="s">
        <v>7154</v>
      </c>
      <c r="D737" s="9" t="s">
        <v>7804</v>
      </c>
      <c r="E737" s="9" t="s">
        <v>7815</v>
      </c>
      <c r="K737" s="9" t="s">
        <v>7093</v>
      </c>
      <c r="L737" s="9" t="s">
        <v>7155</v>
      </c>
      <c r="M737" s="9" t="s">
        <v>7804</v>
      </c>
      <c r="N737" s="9" t="s">
        <v>7815</v>
      </c>
      <c r="R737" s="260"/>
      <c r="S737" s="1012" t="s">
        <v>1195</v>
      </c>
      <c r="T737" s="1013" t="s">
        <v>1472</v>
      </c>
      <c r="U737" s="1013" t="s">
        <v>4091</v>
      </c>
      <c r="V737" s="1014" t="s">
        <v>1382</v>
      </c>
      <c r="W737" s="1018"/>
      <c r="X737" s="1130" t="s">
        <v>5601</v>
      </c>
      <c r="Y737" s="1013" t="s">
        <v>1191</v>
      </c>
      <c r="Z737" s="1013" t="s">
        <v>41</v>
      </c>
      <c r="AA737" s="1013" t="s">
        <v>1382</v>
      </c>
      <c r="AB737" s="783" t="s">
        <v>8006</v>
      </c>
      <c r="AD737" s="596"/>
    </row>
    <row r="738" spans="2:30" outlineLevel="1">
      <c r="B738" s="9" t="s">
        <v>7092</v>
      </c>
      <c r="C738" s="9" t="s">
        <v>7154</v>
      </c>
      <c r="D738" s="9" t="s">
        <v>7804</v>
      </c>
      <c r="E738" s="9" t="s">
        <v>7815</v>
      </c>
      <c r="F738" s="9" t="s">
        <v>7708</v>
      </c>
      <c r="K738" s="9" t="s">
        <v>7093</v>
      </c>
      <c r="L738" s="9" t="s">
        <v>7155</v>
      </c>
      <c r="M738" s="9" t="s">
        <v>7804</v>
      </c>
      <c r="N738" s="9" t="s">
        <v>7815</v>
      </c>
      <c r="O738" s="9" t="s">
        <v>7708</v>
      </c>
      <c r="R738" s="260"/>
      <c r="S738" s="1012" t="s">
        <v>1176</v>
      </c>
      <c r="T738" s="1013" t="s">
        <v>1475</v>
      </c>
      <c r="U738" s="1013" t="s">
        <v>4093</v>
      </c>
      <c r="V738" s="1014" t="s">
        <v>1821</v>
      </c>
      <c r="W738" s="1018"/>
      <c r="X738" s="1023" t="s">
        <v>5599</v>
      </c>
      <c r="Y738" s="1013" t="s">
        <v>1176</v>
      </c>
      <c r="Z738" s="1013" t="s">
        <v>41</v>
      </c>
      <c r="AA738" s="1056" t="s">
        <v>1485</v>
      </c>
      <c r="AB738" s="1022"/>
      <c r="AD738" s="596"/>
    </row>
    <row r="739" spans="2:30" outlineLevel="1">
      <c r="B739" s="9" t="s">
        <v>7092</v>
      </c>
      <c r="C739" s="9" t="s">
        <v>7154</v>
      </c>
      <c r="D739" s="9" t="s">
        <v>7804</v>
      </c>
      <c r="E739" s="9" t="s">
        <v>7815</v>
      </c>
      <c r="F739" s="9" t="s">
        <v>7817</v>
      </c>
      <c r="K739" s="9" t="s">
        <v>7093</v>
      </c>
      <c r="L739" s="9" t="s">
        <v>7155</v>
      </c>
      <c r="M739" s="9" t="s">
        <v>7804</v>
      </c>
      <c r="N739" s="9" t="s">
        <v>7815</v>
      </c>
      <c r="O739" s="9" t="s">
        <v>7817</v>
      </c>
      <c r="R739" s="260"/>
      <c r="S739" s="1012" t="s">
        <v>1191</v>
      </c>
      <c r="T739" s="1013" t="s">
        <v>7237</v>
      </c>
      <c r="U739" s="1013" t="s">
        <v>7406</v>
      </c>
      <c r="V739" s="1014" t="s">
        <v>1474</v>
      </c>
      <c r="W739" s="1018"/>
      <c r="X739" s="1023"/>
      <c r="Y739" s="1013"/>
      <c r="Z739" s="1013"/>
      <c r="AA739" s="1013"/>
      <c r="AB739" s="1022"/>
      <c r="AD739" s="596"/>
    </row>
    <row r="740" spans="2:30" ht="24" outlineLevel="1">
      <c r="B740" s="9" t="s">
        <v>7092</v>
      </c>
      <c r="C740" s="9" t="s">
        <v>7154</v>
      </c>
      <c r="D740" s="9" t="s">
        <v>7804</v>
      </c>
      <c r="E740" s="9" t="s">
        <v>7815</v>
      </c>
      <c r="F740" s="9" t="s">
        <v>7818</v>
      </c>
      <c r="K740" s="9" t="s">
        <v>7093</v>
      </c>
      <c r="L740" s="9" t="s">
        <v>7155</v>
      </c>
      <c r="M740" s="9" t="s">
        <v>7804</v>
      </c>
      <c r="N740" s="9" t="s">
        <v>7815</v>
      </c>
      <c r="O740" s="9" t="s">
        <v>7818</v>
      </c>
      <c r="R740" s="260"/>
      <c r="S740" s="1012" t="s">
        <v>1191</v>
      </c>
      <c r="T740" s="1013" t="s">
        <v>1483</v>
      </c>
      <c r="U740" s="1013" t="s">
        <v>4094</v>
      </c>
      <c r="V740" s="1014" t="s">
        <v>1821</v>
      </c>
      <c r="W740" s="1018"/>
      <c r="X740" s="1023" t="s">
        <v>5360</v>
      </c>
      <c r="Y740" s="1013" t="s">
        <v>1176</v>
      </c>
      <c r="Z740" s="1056" t="s">
        <v>2863</v>
      </c>
      <c r="AA740" s="773" t="s">
        <v>5739</v>
      </c>
      <c r="AB740" s="651" t="s">
        <v>8008</v>
      </c>
      <c r="AD740" s="596"/>
    </row>
    <row r="741" spans="2:30" outlineLevel="1">
      <c r="B741" s="9" t="s">
        <v>7092</v>
      </c>
      <c r="C741" s="9" t="s">
        <v>7154</v>
      </c>
      <c r="D741" s="9" t="s">
        <v>7804</v>
      </c>
      <c r="E741" s="9" t="s">
        <v>7815</v>
      </c>
      <c r="F741" s="9" t="s">
        <v>7819</v>
      </c>
      <c r="K741" s="9" t="s">
        <v>7093</v>
      </c>
      <c r="L741" s="9" t="s">
        <v>7155</v>
      </c>
      <c r="M741" s="9" t="s">
        <v>7804</v>
      </c>
      <c r="N741" s="9" t="s">
        <v>7815</v>
      </c>
      <c r="O741" s="9" t="s">
        <v>7819</v>
      </c>
      <c r="R741" s="260"/>
      <c r="S741" s="1012" t="s">
        <v>1191</v>
      </c>
      <c r="T741" s="1013" t="s">
        <v>7238</v>
      </c>
      <c r="U741" s="1013" t="s">
        <v>7507</v>
      </c>
      <c r="V741" s="1014" t="s">
        <v>1821</v>
      </c>
      <c r="W741" s="1018"/>
      <c r="X741" s="1023"/>
      <c r="Y741" s="1013"/>
      <c r="Z741" s="1013"/>
      <c r="AA741" s="1013"/>
      <c r="AB741" s="1022"/>
      <c r="AD741" s="596"/>
    </row>
    <row r="742" spans="2:30" outlineLevel="1">
      <c r="B742" s="9" t="s">
        <v>7092</v>
      </c>
      <c r="C742" s="9" t="s">
        <v>7154</v>
      </c>
      <c r="D742" s="9" t="s">
        <v>7804</v>
      </c>
      <c r="E742" s="9" t="s">
        <v>7815</v>
      </c>
      <c r="F742" s="9" t="s">
        <v>7819</v>
      </c>
      <c r="G742" s="9" t="s">
        <v>1479</v>
      </c>
      <c r="K742" s="9" t="s">
        <v>7093</v>
      </c>
      <c r="L742" s="9" t="s">
        <v>7155</v>
      </c>
      <c r="M742" s="9" t="s">
        <v>7804</v>
      </c>
      <c r="N742" s="9" t="s">
        <v>7815</v>
      </c>
      <c r="O742" s="9" t="s">
        <v>7819</v>
      </c>
      <c r="P742" s="9" t="s">
        <v>1479</v>
      </c>
      <c r="R742" s="260"/>
      <c r="S742" s="1012" t="s">
        <v>1176</v>
      </c>
      <c r="T742" s="1013" t="s">
        <v>7239</v>
      </c>
      <c r="U742" s="1013" t="s">
        <v>7508</v>
      </c>
      <c r="V742" s="1014" t="s">
        <v>7403</v>
      </c>
      <c r="W742" s="1018"/>
      <c r="X742" s="1023"/>
      <c r="Y742" s="1013"/>
      <c r="Z742" s="1013"/>
      <c r="AA742" s="1013"/>
      <c r="AB742" s="1022"/>
      <c r="AD742" s="596"/>
    </row>
    <row r="743" spans="2:30" outlineLevel="1">
      <c r="B743" s="9" t="s">
        <v>7092</v>
      </c>
      <c r="C743" s="9" t="s">
        <v>7154</v>
      </c>
      <c r="D743" s="9" t="s">
        <v>7804</v>
      </c>
      <c r="E743" s="9" t="s">
        <v>7815</v>
      </c>
      <c r="K743" s="9" t="s">
        <v>7093</v>
      </c>
      <c r="L743" s="9" t="s">
        <v>7155</v>
      </c>
      <c r="M743" s="9" t="s">
        <v>7804</v>
      </c>
      <c r="N743" s="9" t="s">
        <v>7815</v>
      </c>
      <c r="R743" s="260"/>
      <c r="S743" s="1012" t="s">
        <v>1195</v>
      </c>
      <c r="T743" s="1013" t="s">
        <v>1472</v>
      </c>
      <c r="U743" s="1013" t="s">
        <v>4091</v>
      </c>
      <c r="V743" s="1014" t="s">
        <v>1382</v>
      </c>
      <c r="W743" s="1018"/>
      <c r="X743" s="1130" t="s">
        <v>5602</v>
      </c>
      <c r="Y743" s="1013" t="s">
        <v>1191</v>
      </c>
      <c r="Z743" s="1013" t="s">
        <v>41</v>
      </c>
      <c r="AA743" s="1013" t="s">
        <v>1382</v>
      </c>
      <c r="AB743" s="783" t="s">
        <v>8009</v>
      </c>
      <c r="AD743" s="596"/>
    </row>
    <row r="744" spans="2:30" outlineLevel="1">
      <c r="B744" s="9" t="s">
        <v>7092</v>
      </c>
      <c r="C744" s="9" t="s">
        <v>7154</v>
      </c>
      <c r="D744" s="9" t="s">
        <v>7804</v>
      </c>
      <c r="E744" s="9" t="s">
        <v>7815</v>
      </c>
      <c r="F744" s="9" t="s">
        <v>7708</v>
      </c>
      <c r="K744" s="9" t="s">
        <v>7093</v>
      </c>
      <c r="L744" s="9" t="s">
        <v>7155</v>
      </c>
      <c r="M744" s="9" t="s">
        <v>7804</v>
      </c>
      <c r="N744" s="9" t="s">
        <v>7815</v>
      </c>
      <c r="O744" s="9" t="s">
        <v>7708</v>
      </c>
      <c r="R744" s="260"/>
      <c r="S744" s="1012" t="s">
        <v>1176</v>
      </c>
      <c r="T744" s="1013" t="s">
        <v>1475</v>
      </c>
      <c r="U744" s="1013" t="s">
        <v>4093</v>
      </c>
      <c r="V744" s="1014" t="s">
        <v>1821</v>
      </c>
      <c r="W744" s="1018"/>
      <c r="X744" s="1023" t="s">
        <v>5599</v>
      </c>
      <c r="Y744" s="1013" t="s">
        <v>1176</v>
      </c>
      <c r="Z744" s="1013" t="s">
        <v>41</v>
      </c>
      <c r="AA744" s="1056" t="s">
        <v>1486</v>
      </c>
      <c r="AB744" s="1022"/>
      <c r="AD744" s="596"/>
    </row>
    <row r="745" spans="2:30" outlineLevel="1">
      <c r="B745" s="9" t="s">
        <v>7092</v>
      </c>
      <c r="C745" s="9" t="s">
        <v>7154</v>
      </c>
      <c r="D745" s="9" t="s">
        <v>7804</v>
      </c>
      <c r="E745" s="9" t="s">
        <v>7815</v>
      </c>
      <c r="F745" s="9" t="s">
        <v>7817</v>
      </c>
      <c r="K745" s="9" t="s">
        <v>7093</v>
      </c>
      <c r="L745" s="9" t="s">
        <v>7155</v>
      </c>
      <c r="M745" s="9" t="s">
        <v>7804</v>
      </c>
      <c r="N745" s="9" t="s">
        <v>7815</v>
      </c>
      <c r="O745" s="9" t="s">
        <v>7817</v>
      </c>
      <c r="R745" s="260"/>
      <c r="S745" s="1012" t="s">
        <v>1191</v>
      </c>
      <c r="T745" s="1013" t="s">
        <v>7237</v>
      </c>
      <c r="U745" s="1013" t="s">
        <v>7406</v>
      </c>
      <c r="V745" s="1014" t="s">
        <v>1474</v>
      </c>
      <c r="W745" s="1018"/>
      <c r="X745" s="1023"/>
      <c r="Y745" s="1013"/>
      <c r="Z745" s="1013"/>
      <c r="AA745" s="1013"/>
      <c r="AB745" s="1022"/>
      <c r="AD745" s="596"/>
    </row>
    <row r="746" spans="2:30" ht="24" outlineLevel="1">
      <c r="B746" s="9" t="s">
        <v>7092</v>
      </c>
      <c r="C746" s="9" t="s">
        <v>7154</v>
      </c>
      <c r="D746" s="9" t="s">
        <v>7804</v>
      </c>
      <c r="E746" s="9" t="s">
        <v>7815</v>
      </c>
      <c r="F746" s="9" t="s">
        <v>7818</v>
      </c>
      <c r="K746" s="9" t="s">
        <v>7093</v>
      </c>
      <c r="L746" s="9" t="s">
        <v>7155</v>
      </c>
      <c r="M746" s="9" t="s">
        <v>7804</v>
      </c>
      <c r="N746" s="9" t="s">
        <v>7815</v>
      </c>
      <c r="O746" s="9" t="s">
        <v>7818</v>
      </c>
      <c r="R746" s="260"/>
      <c r="S746" s="1012" t="s">
        <v>1191</v>
      </c>
      <c r="T746" s="1013" t="s">
        <v>1483</v>
      </c>
      <c r="U746" s="1013" t="s">
        <v>4094</v>
      </c>
      <c r="V746" s="1014" t="s">
        <v>1821</v>
      </c>
      <c r="W746" s="1018"/>
      <c r="X746" s="1023" t="s">
        <v>3879</v>
      </c>
      <c r="Y746" s="1013" t="s">
        <v>1176</v>
      </c>
      <c r="Z746" s="1056" t="s">
        <v>2864</v>
      </c>
      <c r="AA746" s="1058" t="s">
        <v>789</v>
      </c>
      <c r="AB746" s="654" t="s">
        <v>6081</v>
      </c>
      <c r="AD746" s="596"/>
    </row>
    <row r="747" spans="2:30" outlineLevel="1">
      <c r="B747" s="9" t="s">
        <v>7092</v>
      </c>
      <c r="C747" s="9" t="s">
        <v>7154</v>
      </c>
      <c r="D747" s="9" t="s">
        <v>7804</v>
      </c>
      <c r="E747" s="9" t="s">
        <v>7815</v>
      </c>
      <c r="F747" s="9" t="s">
        <v>7819</v>
      </c>
      <c r="K747" s="9" t="s">
        <v>7093</v>
      </c>
      <c r="L747" s="9" t="s">
        <v>7155</v>
      </c>
      <c r="M747" s="9" t="s">
        <v>7804</v>
      </c>
      <c r="N747" s="9" t="s">
        <v>7815</v>
      </c>
      <c r="O747" s="9" t="s">
        <v>7819</v>
      </c>
      <c r="R747" s="260"/>
      <c r="S747" s="1012" t="s">
        <v>1191</v>
      </c>
      <c r="T747" s="1013" t="s">
        <v>7238</v>
      </c>
      <c r="U747" s="1013" t="s">
        <v>7507</v>
      </c>
      <c r="V747" s="1014" t="s">
        <v>1821</v>
      </c>
      <c r="W747" s="1018"/>
      <c r="X747" s="1023"/>
      <c r="Y747" s="1013"/>
      <c r="Z747" s="1013"/>
      <c r="AA747" s="1013"/>
      <c r="AB747" s="1022"/>
      <c r="AD747" s="596"/>
    </row>
    <row r="748" spans="2:30" outlineLevel="1">
      <c r="B748" s="9" t="s">
        <v>7092</v>
      </c>
      <c r="C748" s="9" t="s">
        <v>7154</v>
      </c>
      <c r="D748" s="9" t="s">
        <v>7804</v>
      </c>
      <c r="E748" s="9" t="s">
        <v>7815</v>
      </c>
      <c r="F748" s="9" t="s">
        <v>7819</v>
      </c>
      <c r="G748" s="9" t="s">
        <v>1479</v>
      </c>
      <c r="K748" s="9" t="s">
        <v>7093</v>
      </c>
      <c r="L748" s="9" t="s">
        <v>7155</v>
      </c>
      <c r="M748" s="9" t="s">
        <v>7804</v>
      </c>
      <c r="N748" s="9" t="s">
        <v>7815</v>
      </c>
      <c r="O748" s="9" t="s">
        <v>7819</v>
      </c>
      <c r="P748" s="9" t="s">
        <v>1479</v>
      </c>
      <c r="R748" s="260"/>
      <c r="S748" s="1012" t="s">
        <v>1176</v>
      </c>
      <c r="T748" s="1013" t="s">
        <v>7239</v>
      </c>
      <c r="U748" s="1013" t="s">
        <v>7508</v>
      </c>
      <c r="V748" s="1014" t="s">
        <v>7403</v>
      </c>
      <c r="W748" s="1018"/>
      <c r="X748" s="1023"/>
      <c r="Y748" s="1013"/>
      <c r="Z748" s="1013"/>
      <c r="AA748" s="1013"/>
      <c r="AB748" s="1022"/>
      <c r="AD748" s="596"/>
    </row>
    <row r="749" spans="2:30" outlineLevel="1">
      <c r="B749" s="9" t="s">
        <v>7092</v>
      </c>
      <c r="C749" s="9" t="s">
        <v>7154</v>
      </c>
      <c r="D749" s="9" t="s">
        <v>7804</v>
      </c>
      <c r="E749" s="9" t="s">
        <v>7815</v>
      </c>
      <c r="K749" s="9" t="s">
        <v>7093</v>
      </c>
      <c r="L749" s="9" t="s">
        <v>7155</v>
      </c>
      <c r="M749" s="9" t="s">
        <v>7804</v>
      </c>
      <c r="N749" s="9" t="s">
        <v>7815</v>
      </c>
      <c r="R749" s="260"/>
      <c r="S749" s="1012" t="s">
        <v>1195</v>
      </c>
      <c r="T749" s="1013" t="s">
        <v>1472</v>
      </c>
      <c r="U749" s="1013" t="s">
        <v>4091</v>
      </c>
      <c r="V749" s="1014" t="s">
        <v>1382</v>
      </c>
      <c r="W749" s="1018"/>
      <c r="X749" s="1130" t="s">
        <v>5603</v>
      </c>
      <c r="Y749" s="1013" t="s">
        <v>1191</v>
      </c>
      <c r="Z749" s="1013" t="s">
        <v>41</v>
      </c>
      <c r="AA749" s="1013" t="s">
        <v>1382</v>
      </c>
      <c r="AB749" s="783" t="s">
        <v>8010</v>
      </c>
      <c r="AD749" s="596"/>
    </row>
    <row r="750" spans="2:30" outlineLevel="1">
      <c r="B750" s="9" t="s">
        <v>7092</v>
      </c>
      <c r="C750" s="9" t="s">
        <v>7154</v>
      </c>
      <c r="D750" s="9" t="s">
        <v>7804</v>
      </c>
      <c r="E750" s="9" t="s">
        <v>7815</v>
      </c>
      <c r="F750" s="9" t="s">
        <v>7708</v>
      </c>
      <c r="K750" s="9" t="s">
        <v>7093</v>
      </c>
      <c r="L750" s="9" t="s">
        <v>7155</v>
      </c>
      <c r="M750" s="9" t="s">
        <v>7804</v>
      </c>
      <c r="N750" s="9" t="s">
        <v>7815</v>
      </c>
      <c r="O750" s="9" t="s">
        <v>7708</v>
      </c>
      <c r="R750" s="260"/>
      <c r="S750" s="1012" t="s">
        <v>1176</v>
      </c>
      <c r="T750" s="1013" t="s">
        <v>1475</v>
      </c>
      <c r="U750" s="1013" t="s">
        <v>4093</v>
      </c>
      <c r="V750" s="1014" t="s">
        <v>1821</v>
      </c>
      <c r="W750" s="1018"/>
      <c r="X750" s="1023" t="s">
        <v>5599</v>
      </c>
      <c r="Y750" s="1013" t="s">
        <v>1176</v>
      </c>
      <c r="Z750" s="1013" t="s">
        <v>41</v>
      </c>
      <c r="AA750" s="1056" t="s">
        <v>1487</v>
      </c>
      <c r="AB750" s="1022"/>
      <c r="AD750" s="596"/>
    </row>
    <row r="751" spans="2:30" outlineLevel="1">
      <c r="B751" s="9" t="s">
        <v>7092</v>
      </c>
      <c r="C751" s="9" t="s">
        <v>7154</v>
      </c>
      <c r="D751" s="9" t="s">
        <v>7804</v>
      </c>
      <c r="E751" s="9" t="s">
        <v>7815</v>
      </c>
      <c r="F751" s="9" t="s">
        <v>7817</v>
      </c>
      <c r="K751" s="9" t="s">
        <v>7093</v>
      </c>
      <c r="L751" s="9" t="s">
        <v>7155</v>
      </c>
      <c r="M751" s="9" t="s">
        <v>7804</v>
      </c>
      <c r="N751" s="9" t="s">
        <v>7815</v>
      </c>
      <c r="O751" s="9" t="s">
        <v>7817</v>
      </c>
      <c r="R751" s="260"/>
      <c r="S751" s="1012" t="s">
        <v>1191</v>
      </c>
      <c r="T751" s="1013" t="s">
        <v>7237</v>
      </c>
      <c r="U751" s="1013" t="s">
        <v>7406</v>
      </c>
      <c r="V751" s="1014" t="s">
        <v>1474</v>
      </c>
      <c r="W751" s="1018"/>
      <c r="X751" s="1023"/>
      <c r="Y751" s="1013"/>
      <c r="Z751" s="1013"/>
      <c r="AA751" s="1013"/>
      <c r="AB751" s="1022"/>
      <c r="AD751" s="596"/>
    </row>
    <row r="752" spans="2:30" ht="36" outlineLevel="1">
      <c r="B752" s="9" t="s">
        <v>7092</v>
      </c>
      <c r="C752" s="9" t="s">
        <v>7154</v>
      </c>
      <c r="D752" s="9" t="s">
        <v>7804</v>
      </c>
      <c r="E752" s="9" t="s">
        <v>7815</v>
      </c>
      <c r="F752" s="9" t="s">
        <v>7818</v>
      </c>
      <c r="K752" s="9" t="s">
        <v>7093</v>
      </c>
      <c r="L752" s="9" t="s">
        <v>7155</v>
      </c>
      <c r="M752" s="9" t="s">
        <v>7804</v>
      </c>
      <c r="N752" s="9" t="s">
        <v>7815</v>
      </c>
      <c r="O752" s="9" t="s">
        <v>7818</v>
      </c>
      <c r="R752" s="260"/>
      <c r="S752" s="1012" t="s">
        <v>1191</v>
      </c>
      <c r="T752" s="1013" t="s">
        <v>1483</v>
      </c>
      <c r="U752" s="1013" t="s">
        <v>4094</v>
      </c>
      <c r="V752" s="1014" t="s">
        <v>1821</v>
      </c>
      <c r="W752" s="1018"/>
      <c r="X752" s="1023" t="s">
        <v>3882</v>
      </c>
      <c r="Y752" s="1013" t="s">
        <v>1176</v>
      </c>
      <c r="Z752" s="1068" t="s">
        <v>2865</v>
      </c>
      <c r="AA752" s="1033" t="s">
        <v>834</v>
      </c>
      <c r="AB752" s="651" t="s">
        <v>6082</v>
      </c>
      <c r="AD752" s="596"/>
    </row>
    <row r="753" spans="2:30" outlineLevel="1">
      <c r="B753" s="9" t="s">
        <v>7092</v>
      </c>
      <c r="C753" s="9" t="s">
        <v>7154</v>
      </c>
      <c r="D753" s="9" t="s">
        <v>7804</v>
      </c>
      <c r="E753" s="9" t="s">
        <v>7815</v>
      </c>
      <c r="F753" s="9" t="s">
        <v>7819</v>
      </c>
      <c r="K753" s="9" t="s">
        <v>7093</v>
      </c>
      <c r="L753" s="9" t="s">
        <v>7155</v>
      </c>
      <c r="M753" s="9" t="s">
        <v>7804</v>
      </c>
      <c r="N753" s="9" t="s">
        <v>7815</v>
      </c>
      <c r="O753" s="9" t="s">
        <v>7819</v>
      </c>
      <c r="R753" s="260"/>
      <c r="S753" s="1012" t="s">
        <v>1191</v>
      </c>
      <c r="T753" s="1013" t="s">
        <v>7238</v>
      </c>
      <c r="U753" s="1013" t="s">
        <v>7507</v>
      </c>
      <c r="V753" s="1014" t="s">
        <v>1821</v>
      </c>
      <c r="W753" s="1018"/>
      <c r="X753" s="1023"/>
      <c r="Y753" s="1013"/>
      <c r="Z753" s="1013"/>
      <c r="AA753" s="1013"/>
      <c r="AB753" s="1022"/>
      <c r="AD753" s="596"/>
    </row>
    <row r="754" spans="2:30" outlineLevel="1">
      <c r="B754" s="9" t="s">
        <v>7092</v>
      </c>
      <c r="C754" s="9" t="s">
        <v>7154</v>
      </c>
      <c r="D754" s="9" t="s">
        <v>7804</v>
      </c>
      <c r="E754" s="9" t="s">
        <v>7815</v>
      </c>
      <c r="F754" s="9" t="s">
        <v>7819</v>
      </c>
      <c r="G754" s="9" t="s">
        <v>1479</v>
      </c>
      <c r="K754" s="9" t="s">
        <v>7093</v>
      </c>
      <c r="L754" s="9" t="s">
        <v>7155</v>
      </c>
      <c r="M754" s="9" t="s">
        <v>7804</v>
      </c>
      <c r="N754" s="9" t="s">
        <v>7815</v>
      </c>
      <c r="O754" s="9" t="s">
        <v>7819</v>
      </c>
      <c r="P754" s="9" t="s">
        <v>1479</v>
      </c>
      <c r="R754" s="260"/>
      <c r="S754" s="1012" t="s">
        <v>1176</v>
      </c>
      <c r="T754" s="1013" t="s">
        <v>7239</v>
      </c>
      <c r="U754" s="1013" t="s">
        <v>7508</v>
      </c>
      <c r="V754" s="1014" t="s">
        <v>7403</v>
      </c>
      <c r="W754" s="1018"/>
      <c r="X754" s="1023"/>
      <c r="Y754" s="1013"/>
      <c r="Z754" s="1013"/>
      <c r="AA754" s="1013"/>
      <c r="AB754" s="1022"/>
      <c r="AD754" s="596"/>
    </row>
    <row r="755" spans="2:30" outlineLevel="1">
      <c r="B755" s="9" t="s">
        <v>7092</v>
      </c>
      <c r="C755" s="9" t="s">
        <v>7154</v>
      </c>
      <c r="D755" s="9" t="s">
        <v>7804</v>
      </c>
      <c r="E755" s="9" t="s">
        <v>7815</v>
      </c>
      <c r="K755" s="9" t="s">
        <v>7093</v>
      </c>
      <c r="L755" s="9" t="s">
        <v>7155</v>
      </c>
      <c r="M755" s="9" t="s">
        <v>7804</v>
      </c>
      <c r="N755" s="9" t="s">
        <v>7815</v>
      </c>
      <c r="R755" s="260"/>
      <c r="S755" s="1012" t="s">
        <v>1195</v>
      </c>
      <c r="T755" s="1013" t="s">
        <v>1472</v>
      </c>
      <c r="U755" s="1013" t="s">
        <v>4091</v>
      </c>
      <c r="V755" s="1014" t="s">
        <v>1382</v>
      </c>
      <c r="W755" s="1018"/>
      <c r="X755" s="1130" t="s">
        <v>5604</v>
      </c>
      <c r="Y755" s="1013" t="s">
        <v>1191</v>
      </c>
      <c r="Z755" s="1013" t="s">
        <v>41</v>
      </c>
      <c r="AA755" s="1013" t="s">
        <v>1382</v>
      </c>
      <c r="AB755" s="783" t="s">
        <v>8012</v>
      </c>
      <c r="AD755" s="596"/>
    </row>
    <row r="756" spans="2:30" outlineLevel="1">
      <c r="B756" s="9" t="s">
        <v>7092</v>
      </c>
      <c r="C756" s="9" t="s">
        <v>7154</v>
      </c>
      <c r="D756" s="9" t="s">
        <v>7804</v>
      </c>
      <c r="E756" s="9" t="s">
        <v>7815</v>
      </c>
      <c r="F756" s="9" t="s">
        <v>7708</v>
      </c>
      <c r="K756" s="9" t="s">
        <v>7093</v>
      </c>
      <c r="L756" s="9" t="s">
        <v>7155</v>
      </c>
      <c r="M756" s="9" t="s">
        <v>7804</v>
      </c>
      <c r="N756" s="9" t="s">
        <v>7815</v>
      </c>
      <c r="O756" s="9" t="s">
        <v>7708</v>
      </c>
      <c r="R756" s="260"/>
      <c r="S756" s="1012" t="s">
        <v>1176</v>
      </c>
      <c r="T756" s="1013" t="s">
        <v>1475</v>
      </c>
      <c r="U756" s="1013" t="s">
        <v>4093</v>
      </c>
      <c r="V756" s="1014" t="s">
        <v>1821</v>
      </c>
      <c r="W756" s="1018"/>
      <c r="X756" s="1023" t="s">
        <v>5599</v>
      </c>
      <c r="Y756" s="1013" t="s">
        <v>1176</v>
      </c>
      <c r="Z756" s="1013" t="s">
        <v>41</v>
      </c>
      <c r="AA756" s="1056" t="s">
        <v>1488</v>
      </c>
      <c r="AB756" s="1022"/>
      <c r="AD756" s="596"/>
    </row>
    <row r="757" spans="2:30" outlineLevel="1">
      <c r="B757" s="9" t="s">
        <v>7092</v>
      </c>
      <c r="C757" s="9" t="s">
        <v>7154</v>
      </c>
      <c r="D757" s="9" t="s">
        <v>7804</v>
      </c>
      <c r="E757" s="9" t="s">
        <v>7815</v>
      </c>
      <c r="F757" s="9" t="s">
        <v>7817</v>
      </c>
      <c r="K757" s="9" t="s">
        <v>7093</v>
      </c>
      <c r="L757" s="9" t="s">
        <v>7155</v>
      </c>
      <c r="M757" s="9" t="s">
        <v>7804</v>
      </c>
      <c r="N757" s="9" t="s">
        <v>7815</v>
      </c>
      <c r="O757" s="9" t="s">
        <v>7817</v>
      </c>
      <c r="R757" s="260"/>
      <c r="S757" s="1012" t="s">
        <v>1191</v>
      </c>
      <c r="T757" s="1013" t="s">
        <v>7237</v>
      </c>
      <c r="U757" s="1013" t="s">
        <v>7406</v>
      </c>
      <c r="V757" s="1014" t="s">
        <v>1474</v>
      </c>
      <c r="W757" s="1018"/>
      <c r="X757" s="1023"/>
      <c r="Y757" s="1013"/>
      <c r="Z757" s="1013"/>
      <c r="AA757" s="1013"/>
      <c r="AB757" s="1022"/>
      <c r="AD757" s="596"/>
    </row>
    <row r="758" spans="2:30" ht="36" outlineLevel="1">
      <c r="B758" s="9" t="s">
        <v>7092</v>
      </c>
      <c r="C758" s="9" t="s">
        <v>7154</v>
      </c>
      <c r="D758" s="9" t="s">
        <v>7804</v>
      </c>
      <c r="E758" s="9" t="s">
        <v>7815</v>
      </c>
      <c r="F758" s="9" t="s">
        <v>7818</v>
      </c>
      <c r="K758" s="9" t="s">
        <v>7093</v>
      </c>
      <c r="L758" s="9" t="s">
        <v>7155</v>
      </c>
      <c r="M758" s="9" t="s">
        <v>7804</v>
      </c>
      <c r="N758" s="9" t="s">
        <v>7815</v>
      </c>
      <c r="O758" s="9" t="s">
        <v>7818</v>
      </c>
      <c r="R758" s="260"/>
      <c r="S758" s="1012" t="s">
        <v>1191</v>
      </c>
      <c r="T758" s="1013" t="s">
        <v>1483</v>
      </c>
      <c r="U758" s="1013" t="s">
        <v>4094</v>
      </c>
      <c r="V758" s="1014" t="s">
        <v>1821</v>
      </c>
      <c r="W758" s="1018"/>
      <c r="X758" s="1023" t="s">
        <v>3884</v>
      </c>
      <c r="Y758" s="1013" t="s">
        <v>1176</v>
      </c>
      <c r="Z758" s="1068" t="s">
        <v>2866</v>
      </c>
      <c r="AA758" s="1033" t="s">
        <v>789</v>
      </c>
      <c r="AB758" s="651" t="s">
        <v>6083</v>
      </c>
      <c r="AD758" s="596"/>
    </row>
    <row r="759" spans="2:30" outlineLevel="1">
      <c r="B759" s="9" t="s">
        <v>7092</v>
      </c>
      <c r="C759" s="9" t="s">
        <v>7154</v>
      </c>
      <c r="D759" s="9" t="s">
        <v>7804</v>
      </c>
      <c r="E759" s="9" t="s">
        <v>7815</v>
      </c>
      <c r="F759" s="9" t="s">
        <v>7819</v>
      </c>
      <c r="K759" s="9" t="s">
        <v>7093</v>
      </c>
      <c r="L759" s="9" t="s">
        <v>7155</v>
      </c>
      <c r="M759" s="9" t="s">
        <v>7804</v>
      </c>
      <c r="N759" s="9" t="s">
        <v>7815</v>
      </c>
      <c r="O759" s="9" t="s">
        <v>7819</v>
      </c>
      <c r="R759" s="260"/>
      <c r="S759" s="1012" t="s">
        <v>1191</v>
      </c>
      <c r="T759" s="1013" t="s">
        <v>7238</v>
      </c>
      <c r="U759" s="1013" t="s">
        <v>7507</v>
      </c>
      <c r="V759" s="1014" t="s">
        <v>1821</v>
      </c>
      <c r="W759" s="1018"/>
      <c r="X759" s="1023"/>
      <c r="Y759" s="1013"/>
      <c r="Z759" s="1013"/>
      <c r="AA759" s="1013"/>
      <c r="AB759" s="1022"/>
      <c r="AD759" s="596"/>
    </row>
    <row r="760" spans="2:30" outlineLevel="1">
      <c r="B760" s="9" t="s">
        <v>7092</v>
      </c>
      <c r="C760" s="9" t="s">
        <v>7154</v>
      </c>
      <c r="D760" s="9" t="s">
        <v>7804</v>
      </c>
      <c r="E760" s="9" t="s">
        <v>7815</v>
      </c>
      <c r="F760" s="9" t="s">
        <v>7819</v>
      </c>
      <c r="G760" s="9" t="s">
        <v>1479</v>
      </c>
      <c r="K760" s="9" t="s">
        <v>7093</v>
      </c>
      <c r="L760" s="9" t="s">
        <v>7155</v>
      </c>
      <c r="M760" s="9" t="s">
        <v>7804</v>
      </c>
      <c r="N760" s="9" t="s">
        <v>7815</v>
      </c>
      <c r="O760" s="9" t="s">
        <v>7819</v>
      </c>
      <c r="P760" s="9" t="s">
        <v>1479</v>
      </c>
      <c r="R760" s="260"/>
      <c r="S760" s="1012" t="s">
        <v>1176</v>
      </c>
      <c r="T760" s="1013" t="s">
        <v>7239</v>
      </c>
      <c r="U760" s="1013" t="s">
        <v>7508</v>
      </c>
      <c r="V760" s="1014" t="s">
        <v>7403</v>
      </c>
      <c r="W760" s="1018"/>
      <c r="X760" s="1023"/>
      <c r="Y760" s="1013"/>
      <c r="Z760" s="1013"/>
      <c r="AA760" s="1013"/>
      <c r="AB760" s="1022"/>
      <c r="AD760" s="596"/>
    </row>
    <row r="761" spans="2:30" outlineLevel="1">
      <c r="B761" s="9" t="s">
        <v>7092</v>
      </c>
      <c r="C761" s="9" t="s">
        <v>7154</v>
      </c>
      <c r="D761" s="9" t="s">
        <v>7804</v>
      </c>
      <c r="E761" s="9" t="s">
        <v>7815</v>
      </c>
      <c r="K761" s="9" t="s">
        <v>7093</v>
      </c>
      <c r="L761" s="9" t="s">
        <v>7155</v>
      </c>
      <c r="M761" s="9" t="s">
        <v>7804</v>
      </c>
      <c r="N761" s="9" t="s">
        <v>7815</v>
      </c>
      <c r="R761" s="260"/>
      <c r="S761" s="1012" t="s">
        <v>1195</v>
      </c>
      <c r="T761" s="1013" t="s">
        <v>1472</v>
      </c>
      <c r="U761" s="1013" t="s">
        <v>4091</v>
      </c>
      <c r="V761" s="1014" t="s">
        <v>1382</v>
      </c>
      <c r="W761" s="1018"/>
      <c r="X761" s="1130" t="s">
        <v>5605</v>
      </c>
      <c r="Y761" s="1013" t="s">
        <v>1191</v>
      </c>
      <c r="Z761" s="1013" t="s">
        <v>41</v>
      </c>
      <c r="AA761" s="1013" t="s">
        <v>1382</v>
      </c>
      <c r="AB761" s="783" t="s">
        <v>8011</v>
      </c>
      <c r="AD761" s="596"/>
    </row>
    <row r="762" spans="2:30" outlineLevel="1">
      <c r="B762" s="9" t="s">
        <v>7092</v>
      </c>
      <c r="C762" s="9" t="s">
        <v>7154</v>
      </c>
      <c r="D762" s="9" t="s">
        <v>7804</v>
      </c>
      <c r="E762" s="9" t="s">
        <v>7815</v>
      </c>
      <c r="F762" s="9" t="s">
        <v>7708</v>
      </c>
      <c r="K762" s="9" t="s">
        <v>7093</v>
      </c>
      <c r="L762" s="9" t="s">
        <v>7155</v>
      </c>
      <c r="M762" s="9" t="s">
        <v>7804</v>
      </c>
      <c r="N762" s="9" t="s">
        <v>7815</v>
      </c>
      <c r="O762" s="9" t="s">
        <v>7708</v>
      </c>
      <c r="R762" s="260"/>
      <c r="S762" s="1012" t="s">
        <v>1176</v>
      </c>
      <c r="T762" s="1013" t="s">
        <v>1475</v>
      </c>
      <c r="U762" s="1013" t="s">
        <v>4093</v>
      </c>
      <c r="V762" s="1014" t="s">
        <v>1821</v>
      </c>
      <c r="W762" s="1018"/>
      <c r="X762" s="1023" t="s">
        <v>5599</v>
      </c>
      <c r="Y762" s="1013" t="s">
        <v>1176</v>
      </c>
      <c r="Z762" s="1013" t="s">
        <v>41</v>
      </c>
      <c r="AA762" s="1056" t="s">
        <v>1489</v>
      </c>
      <c r="AB762" s="1022"/>
      <c r="AD762" s="596"/>
    </row>
    <row r="763" spans="2:30" outlineLevel="1">
      <c r="B763" s="9" t="s">
        <v>7092</v>
      </c>
      <c r="C763" s="9" t="s">
        <v>7154</v>
      </c>
      <c r="D763" s="9" t="s">
        <v>7804</v>
      </c>
      <c r="E763" s="9" t="s">
        <v>7815</v>
      </c>
      <c r="F763" s="9" t="s">
        <v>7817</v>
      </c>
      <c r="K763" s="9" t="s">
        <v>7093</v>
      </c>
      <c r="L763" s="9" t="s">
        <v>7155</v>
      </c>
      <c r="M763" s="9" t="s">
        <v>7804</v>
      </c>
      <c r="N763" s="9" t="s">
        <v>7815</v>
      </c>
      <c r="O763" s="9" t="s">
        <v>7817</v>
      </c>
      <c r="R763" s="260"/>
      <c r="S763" s="1012" t="s">
        <v>1191</v>
      </c>
      <c r="T763" s="1013" t="s">
        <v>7237</v>
      </c>
      <c r="U763" s="1013" t="s">
        <v>7406</v>
      </c>
      <c r="V763" s="1014" t="s">
        <v>1474</v>
      </c>
      <c r="W763" s="1018"/>
      <c r="X763" s="1023"/>
      <c r="Y763" s="1013"/>
      <c r="Z763" s="1013"/>
      <c r="AA763" s="1013"/>
      <c r="AB763" s="1022"/>
      <c r="AD763" s="596"/>
    </row>
    <row r="764" spans="2:30" ht="36" outlineLevel="1">
      <c r="B764" s="9" t="s">
        <v>7092</v>
      </c>
      <c r="C764" s="9" t="s">
        <v>7154</v>
      </c>
      <c r="D764" s="9" t="s">
        <v>7804</v>
      </c>
      <c r="E764" s="9" t="s">
        <v>7815</v>
      </c>
      <c r="F764" s="9" t="s">
        <v>7818</v>
      </c>
      <c r="K764" s="9" t="s">
        <v>7093</v>
      </c>
      <c r="L764" s="9" t="s">
        <v>7155</v>
      </c>
      <c r="M764" s="9" t="s">
        <v>7804</v>
      </c>
      <c r="N764" s="9" t="s">
        <v>7815</v>
      </c>
      <c r="O764" s="9" t="s">
        <v>7818</v>
      </c>
      <c r="R764" s="260"/>
      <c r="S764" s="1012" t="s">
        <v>1191</v>
      </c>
      <c r="T764" s="1013" t="s">
        <v>1483</v>
      </c>
      <c r="U764" s="1013" t="s">
        <v>4094</v>
      </c>
      <c r="V764" s="1014" t="s">
        <v>1821</v>
      </c>
      <c r="W764" s="1018"/>
      <c r="X764" s="1023" t="s">
        <v>3886</v>
      </c>
      <c r="Y764" s="1013" t="s">
        <v>1176</v>
      </c>
      <c r="Z764" s="1068" t="s">
        <v>2867</v>
      </c>
      <c r="AA764" s="1033" t="s">
        <v>789</v>
      </c>
      <c r="AB764" s="651" t="s">
        <v>6084</v>
      </c>
      <c r="AD764" s="596"/>
    </row>
    <row r="765" spans="2:30" outlineLevel="1">
      <c r="B765" s="9" t="s">
        <v>7092</v>
      </c>
      <c r="C765" s="9" t="s">
        <v>7154</v>
      </c>
      <c r="D765" s="9" t="s">
        <v>7804</v>
      </c>
      <c r="E765" s="9" t="s">
        <v>7815</v>
      </c>
      <c r="F765" s="9" t="s">
        <v>7819</v>
      </c>
      <c r="K765" s="9" t="s">
        <v>7093</v>
      </c>
      <c r="L765" s="9" t="s">
        <v>7155</v>
      </c>
      <c r="M765" s="9" t="s">
        <v>7804</v>
      </c>
      <c r="N765" s="9" t="s">
        <v>7815</v>
      </c>
      <c r="O765" s="9" t="s">
        <v>7819</v>
      </c>
      <c r="R765" s="260"/>
      <c r="S765" s="1012" t="s">
        <v>1191</v>
      </c>
      <c r="T765" s="1013" t="s">
        <v>7238</v>
      </c>
      <c r="U765" s="1013" t="s">
        <v>7507</v>
      </c>
      <c r="V765" s="1014" t="s">
        <v>1821</v>
      </c>
      <c r="W765" s="1018"/>
      <c r="X765" s="1023"/>
      <c r="Y765" s="1013"/>
      <c r="Z765" s="1013"/>
      <c r="AA765" s="1013"/>
      <c r="AB765" s="1022"/>
      <c r="AD765" s="596"/>
    </row>
    <row r="766" spans="2:30" outlineLevel="1">
      <c r="B766" s="9" t="s">
        <v>7092</v>
      </c>
      <c r="C766" s="9" t="s">
        <v>7154</v>
      </c>
      <c r="D766" s="9" t="s">
        <v>7804</v>
      </c>
      <c r="E766" s="9" t="s">
        <v>7815</v>
      </c>
      <c r="F766" s="9" t="s">
        <v>7819</v>
      </c>
      <c r="G766" s="9" t="s">
        <v>1479</v>
      </c>
      <c r="K766" s="9" t="s">
        <v>7093</v>
      </c>
      <c r="L766" s="9" t="s">
        <v>7155</v>
      </c>
      <c r="M766" s="9" t="s">
        <v>7804</v>
      </c>
      <c r="N766" s="9" t="s">
        <v>7815</v>
      </c>
      <c r="O766" s="9" t="s">
        <v>7819</v>
      </c>
      <c r="P766" s="9" t="s">
        <v>1479</v>
      </c>
      <c r="R766" s="260"/>
      <c r="S766" s="1012" t="s">
        <v>1176</v>
      </c>
      <c r="T766" s="1013" t="s">
        <v>7239</v>
      </c>
      <c r="U766" s="1013" t="s">
        <v>7508</v>
      </c>
      <c r="V766" s="1014" t="s">
        <v>7403</v>
      </c>
      <c r="W766" s="1018"/>
      <c r="X766" s="1023"/>
      <c r="Y766" s="1013"/>
      <c r="Z766" s="1013"/>
      <c r="AA766" s="1013"/>
      <c r="AB766" s="1022"/>
      <c r="AD766" s="596"/>
    </row>
    <row r="767" spans="2:30" outlineLevel="1">
      <c r="B767" s="9" t="s">
        <v>7092</v>
      </c>
      <c r="C767" s="9" t="s">
        <v>7154</v>
      </c>
      <c r="D767" s="9" t="s">
        <v>7804</v>
      </c>
      <c r="E767" s="9" t="s">
        <v>7815</v>
      </c>
      <c r="K767" s="9" t="s">
        <v>7093</v>
      </c>
      <c r="L767" s="9" t="s">
        <v>7155</v>
      </c>
      <c r="M767" s="9" t="s">
        <v>7804</v>
      </c>
      <c r="N767" s="9" t="s">
        <v>7815</v>
      </c>
      <c r="R767" s="260"/>
      <c r="S767" s="1012" t="s">
        <v>1195</v>
      </c>
      <c r="T767" s="1013" t="s">
        <v>1472</v>
      </c>
      <c r="U767" s="1013" t="s">
        <v>4091</v>
      </c>
      <c r="V767" s="1014" t="s">
        <v>1382</v>
      </c>
      <c r="W767" s="1018"/>
      <c r="X767" s="1130" t="s">
        <v>5606</v>
      </c>
      <c r="Y767" s="1013" t="s">
        <v>1191</v>
      </c>
      <c r="Z767" s="1013" t="s">
        <v>41</v>
      </c>
      <c r="AA767" s="1013" t="s">
        <v>1382</v>
      </c>
      <c r="AB767" s="783" t="s">
        <v>8013</v>
      </c>
      <c r="AD767" s="596"/>
    </row>
    <row r="768" spans="2:30" outlineLevel="1">
      <c r="B768" s="9" t="s">
        <v>7092</v>
      </c>
      <c r="C768" s="9" t="s">
        <v>7154</v>
      </c>
      <c r="D768" s="9" t="s">
        <v>7804</v>
      </c>
      <c r="E768" s="9" t="s">
        <v>7815</v>
      </c>
      <c r="F768" s="9" t="s">
        <v>7708</v>
      </c>
      <c r="K768" s="9" t="s">
        <v>7093</v>
      </c>
      <c r="L768" s="9" t="s">
        <v>7155</v>
      </c>
      <c r="M768" s="9" t="s">
        <v>7804</v>
      </c>
      <c r="N768" s="9" t="s">
        <v>7815</v>
      </c>
      <c r="O768" s="9" t="s">
        <v>7708</v>
      </c>
      <c r="R768" s="260"/>
      <c r="S768" s="1012" t="s">
        <v>1176</v>
      </c>
      <c r="T768" s="1013" t="s">
        <v>1475</v>
      </c>
      <c r="U768" s="1013" t="s">
        <v>4093</v>
      </c>
      <c r="V768" s="1014" t="s">
        <v>1821</v>
      </c>
      <c r="W768" s="1018"/>
      <c r="X768" s="1023" t="s">
        <v>5599</v>
      </c>
      <c r="Y768" s="1013" t="s">
        <v>1176</v>
      </c>
      <c r="Z768" s="1013" t="s">
        <v>41</v>
      </c>
      <c r="AA768" s="1056" t="s">
        <v>1490</v>
      </c>
      <c r="AB768" s="1022"/>
      <c r="AD768" s="596"/>
    </row>
    <row r="769" spans="2:30" outlineLevel="1">
      <c r="B769" s="9" t="s">
        <v>7092</v>
      </c>
      <c r="C769" s="9" t="s">
        <v>7154</v>
      </c>
      <c r="D769" s="9" t="s">
        <v>7804</v>
      </c>
      <c r="E769" s="9" t="s">
        <v>7815</v>
      </c>
      <c r="F769" s="9" t="s">
        <v>7817</v>
      </c>
      <c r="K769" s="9" t="s">
        <v>7093</v>
      </c>
      <c r="L769" s="9" t="s">
        <v>7155</v>
      </c>
      <c r="M769" s="9" t="s">
        <v>7804</v>
      </c>
      <c r="N769" s="9" t="s">
        <v>7815</v>
      </c>
      <c r="O769" s="9" t="s">
        <v>7817</v>
      </c>
      <c r="R769" s="260"/>
      <c r="S769" s="1012" t="s">
        <v>1191</v>
      </c>
      <c r="T769" s="1013" t="s">
        <v>7237</v>
      </c>
      <c r="U769" s="1013" t="s">
        <v>7406</v>
      </c>
      <c r="V769" s="1014" t="s">
        <v>1474</v>
      </c>
      <c r="W769" s="1018"/>
      <c r="X769" s="1023"/>
      <c r="Y769" s="1013"/>
      <c r="Z769" s="1013"/>
      <c r="AA769" s="1013"/>
      <c r="AB769" s="1022"/>
      <c r="AD769" s="596"/>
    </row>
    <row r="770" spans="2:30" outlineLevel="1">
      <c r="B770" s="9" t="s">
        <v>7092</v>
      </c>
      <c r="C770" s="9" t="s">
        <v>7154</v>
      </c>
      <c r="D770" s="9" t="s">
        <v>7804</v>
      </c>
      <c r="E770" s="9" t="s">
        <v>7815</v>
      </c>
      <c r="F770" s="9" t="s">
        <v>7818</v>
      </c>
      <c r="K770" s="9" t="s">
        <v>7093</v>
      </c>
      <c r="L770" s="9" t="s">
        <v>7155</v>
      </c>
      <c r="M770" s="9" t="s">
        <v>7804</v>
      </c>
      <c r="N770" s="9" t="s">
        <v>7815</v>
      </c>
      <c r="O770" s="9" t="s">
        <v>7818</v>
      </c>
      <c r="R770" s="260"/>
      <c r="S770" s="1012" t="s">
        <v>1191</v>
      </c>
      <c r="T770" s="1013" t="s">
        <v>1483</v>
      </c>
      <c r="U770" s="1013" t="s">
        <v>4094</v>
      </c>
      <c r="V770" s="1014" t="s">
        <v>1821</v>
      </c>
      <c r="W770" s="1018"/>
      <c r="X770" s="1132" t="s">
        <v>3889</v>
      </c>
      <c r="Y770" s="1033" t="s">
        <v>1176</v>
      </c>
      <c r="Z770" s="1068" t="s">
        <v>2868</v>
      </c>
      <c r="AA770" s="1033" t="s">
        <v>794</v>
      </c>
      <c r="AB770" s="651" t="s">
        <v>8014</v>
      </c>
      <c r="AD770" s="596"/>
    </row>
    <row r="771" spans="2:30" outlineLevel="1">
      <c r="B771" s="9" t="s">
        <v>7092</v>
      </c>
      <c r="C771" s="9" t="s">
        <v>7154</v>
      </c>
      <c r="D771" s="9" t="s">
        <v>7804</v>
      </c>
      <c r="E771" s="9" t="s">
        <v>7815</v>
      </c>
      <c r="F771" s="9" t="s">
        <v>7819</v>
      </c>
      <c r="K771" s="9" t="s">
        <v>7093</v>
      </c>
      <c r="L771" s="9" t="s">
        <v>7155</v>
      </c>
      <c r="M771" s="9" t="s">
        <v>7804</v>
      </c>
      <c r="N771" s="9" t="s">
        <v>7815</v>
      </c>
      <c r="O771" s="9" t="s">
        <v>7819</v>
      </c>
      <c r="R771" s="260"/>
      <c r="S771" s="1012" t="s">
        <v>1191</v>
      </c>
      <c r="T771" s="1013" t="s">
        <v>7238</v>
      </c>
      <c r="U771" s="1013" t="s">
        <v>7507</v>
      </c>
      <c r="V771" s="1014" t="s">
        <v>1821</v>
      </c>
      <c r="W771" s="1018"/>
      <c r="X771" s="1023"/>
      <c r="Y771" s="1013"/>
      <c r="Z771" s="1013"/>
      <c r="AA771" s="1013"/>
      <c r="AB771" s="1022"/>
      <c r="AD771" s="596"/>
    </row>
    <row r="772" spans="2:30" outlineLevel="1">
      <c r="B772" s="9" t="s">
        <v>7092</v>
      </c>
      <c r="C772" s="9" t="s">
        <v>7154</v>
      </c>
      <c r="D772" s="9" t="s">
        <v>7804</v>
      </c>
      <c r="E772" s="9" t="s">
        <v>7815</v>
      </c>
      <c r="F772" s="9" t="s">
        <v>7819</v>
      </c>
      <c r="G772" s="9" t="s">
        <v>1479</v>
      </c>
      <c r="K772" s="9" t="s">
        <v>7093</v>
      </c>
      <c r="L772" s="9" t="s">
        <v>7155</v>
      </c>
      <c r="M772" s="9" t="s">
        <v>7804</v>
      </c>
      <c r="N772" s="9" t="s">
        <v>7815</v>
      </c>
      <c r="O772" s="9" t="s">
        <v>7819</v>
      </c>
      <c r="P772" s="9" t="s">
        <v>1479</v>
      </c>
      <c r="R772" s="260"/>
      <c r="S772" s="1012" t="s">
        <v>1176</v>
      </c>
      <c r="T772" s="1013" t="s">
        <v>7239</v>
      </c>
      <c r="U772" s="1013" t="s">
        <v>7508</v>
      </c>
      <c r="V772" s="1014" t="s">
        <v>7403</v>
      </c>
      <c r="W772" s="1018"/>
      <c r="X772" s="1023"/>
      <c r="Y772" s="1013"/>
      <c r="Z772" s="1013"/>
      <c r="AA772" s="1013"/>
      <c r="AB772" s="1022"/>
      <c r="AD772" s="596"/>
    </row>
    <row r="773" spans="2:30" outlineLevel="1">
      <c r="B773" s="9" t="s">
        <v>7092</v>
      </c>
      <c r="C773" s="9" t="s">
        <v>7154</v>
      </c>
      <c r="D773" s="9" t="s">
        <v>7804</v>
      </c>
      <c r="E773" s="9" t="s">
        <v>7815</v>
      </c>
      <c r="K773" s="9" t="s">
        <v>7093</v>
      </c>
      <c r="L773" s="9" t="s">
        <v>7155</v>
      </c>
      <c r="M773" s="9" t="s">
        <v>7804</v>
      </c>
      <c r="N773" s="9" t="s">
        <v>7815</v>
      </c>
      <c r="R773" s="260"/>
      <c r="S773" s="1012" t="s">
        <v>1195</v>
      </c>
      <c r="T773" s="1013" t="s">
        <v>1472</v>
      </c>
      <c r="U773" s="1013" t="s">
        <v>4091</v>
      </c>
      <c r="V773" s="1014" t="s">
        <v>1382</v>
      </c>
      <c r="W773" s="1018"/>
      <c r="X773" s="1130" t="s">
        <v>5607</v>
      </c>
      <c r="Y773" s="1013" t="s">
        <v>1191</v>
      </c>
      <c r="Z773" s="1013" t="s">
        <v>41</v>
      </c>
      <c r="AA773" s="1013" t="s">
        <v>1382</v>
      </c>
      <c r="AB773" s="783" t="s">
        <v>8015</v>
      </c>
      <c r="AD773" s="596"/>
    </row>
    <row r="774" spans="2:30" outlineLevel="1">
      <c r="B774" s="9" t="s">
        <v>7092</v>
      </c>
      <c r="C774" s="9" t="s">
        <v>7154</v>
      </c>
      <c r="D774" s="9" t="s">
        <v>7804</v>
      </c>
      <c r="E774" s="9" t="s">
        <v>7815</v>
      </c>
      <c r="F774" s="9" t="s">
        <v>7708</v>
      </c>
      <c r="K774" s="9" t="s">
        <v>7093</v>
      </c>
      <c r="L774" s="9" t="s">
        <v>7155</v>
      </c>
      <c r="M774" s="9" t="s">
        <v>7804</v>
      </c>
      <c r="N774" s="9" t="s">
        <v>7815</v>
      </c>
      <c r="O774" s="9" t="s">
        <v>7708</v>
      </c>
      <c r="R774" s="260"/>
      <c r="S774" s="1012" t="s">
        <v>1176</v>
      </c>
      <c r="T774" s="1013" t="s">
        <v>1475</v>
      </c>
      <c r="U774" s="1013" t="s">
        <v>4093</v>
      </c>
      <c r="V774" s="1014" t="s">
        <v>1821</v>
      </c>
      <c r="W774" s="1018"/>
      <c r="X774" s="1023" t="s">
        <v>5599</v>
      </c>
      <c r="Y774" s="1013" t="s">
        <v>1176</v>
      </c>
      <c r="Z774" s="1013" t="s">
        <v>41</v>
      </c>
      <c r="AA774" s="1056" t="s">
        <v>1491</v>
      </c>
      <c r="AB774" s="1022"/>
      <c r="AD774" s="596"/>
    </row>
    <row r="775" spans="2:30" outlineLevel="1">
      <c r="B775" s="9" t="s">
        <v>7092</v>
      </c>
      <c r="C775" s="9" t="s">
        <v>7154</v>
      </c>
      <c r="D775" s="9" t="s">
        <v>7804</v>
      </c>
      <c r="E775" s="9" t="s">
        <v>7815</v>
      </c>
      <c r="F775" s="9" t="s">
        <v>7817</v>
      </c>
      <c r="K775" s="9" t="s">
        <v>7093</v>
      </c>
      <c r="L775" s="9" t="s">
        <v>7155</v>
      </c>
      <c r="M775" s="9" t="s">
        <v>7804</v>
      </c>
      <c r="N775" s="9" t="s">
        <v>7815</v>
      </c>
      <c r="O775" s="9" t="s">
        <v>7817</v>
      </c>
      <c r="R775" s="260"/>
      <c r="S775" s="1012" t="s">
        <v>1191</v>
      </c>
      <c r="T775" s="1013" t="s">
        <v>7237</v>
      </c>
      <c r="U775" s="1013" t="s">
        <v>7406</v>
      </c>
      <c r="V775" s="1014" t="s">
        <v>1474</v>
      </c>
      <c r="W775" s="1018"/>
      <c r="X775" s="1023"/>
      <c r="Y775" s="1013"/>
      <c r="Z775" s="1013"/>
      <c r="AA775" s="1013"/>
      <c r="AB775" s="1022"/>
      <c r="AD775" s="596"/>
    </row>
    <row r="776" spans="2:30" ht="24" outlineLevel="1">
      <c r="B776" s="9" t="s">
        <v>7092</v>
      </c>
      <c r="C776" s="9" t="s">
        <v>7154</v>
      </c>
      <c r="D776" s="9" t="s">
        <v>7804</v>
      </c>
      <c r="E776" s="9" t="s">
        <v>7815</v>
      </c>
      <c r="F776" s="9" t="s">
        <v>7818</v>
      </c>
      <c r="K776" s="9" t="s">
        <v>7093</v>
      </c>
      <c r="L776" s="9" t="s">
        <v>7155</v>
      </c>
      <c r="M776" s="9" t="s">
        <v>7804</v>
      </c>
      <c r="N776" s="9" t="s">
        <v>7815</v>
      </c>
      <c r="O776" s="9" t="s">
        <v>7818</v>
      </c>
      <c r="R776" s="260"/>
      <c r="S776" s="1012" t="s">
        <v>1191</v>
      </c>
      <c r="T776" s="1013" t="s">
        <v>1483</v>
      </c>
      <c r="U776" s="1013" t="s">
        <v>4094</v>
      </c>
      <c r="V776" s="1014" t="s">
        <v>1821</v>
      </c>
      <c r="W776" s="1018"/>
      <c r="X776" s="1132" t="s">
        <v>3890</v>
      </c>
      <c r="Y776" s="1033" t="s">
        <v>1176</v>
      </c>
      <c r="Z776" s="1068" t="s">
        <v>2869</v>
      </c>
      <c r="AA776" s="1033" t="s">
        <v>789</v>
      </c>
      <c r="AB776" s="651" t="s">
        <v>6085</v>
      </c>
      <c r="AD776" s="596"/>
    </row>
    <row r="777" spans="2:30" outlineLevel="1">
      <c r="B777" s="9" t="s">
        <v>7092</v>
      </c>
      <c r="C777" s="9" t="s">
        <v>7154</v>
      </c>
      <c r="D777" s="9" t="s">
        <v>7804</v>
      </c>
      <c r="E777" s="9" t="s">
        <v>7815</v>
      </c>
      <c r="F777" s="9" t="s">
        <v>7819</v>
      </c>
      <c r="K777" s="9" t="s">
        <v>7093</v>
      </c>
      <c r="L777" s="9" t="s">
        <v>7155</v>
      </c>
      <c r="M777" s="9" t="s">
        <v>7804</v>
      </c>
      <c r="N777" s="9" t="s">
        <v>7815</v>
      </c>
      <c r="O777" s="9" t="s">
        <v>7819</v>
      </c>
      <c r="R777" s="260"/>
      <c r="S777" s="1012" t="s">
        <v>1191</v>
      </c>
      <c r="T777" s="1013" t="s">
        <v>7238</v>
      </c>
      <c r="U777" s="1013" t="s">
        <v>7507</v>
      </c>
      <c r="V777" s="1014" t="s">
        <v>1821</v>
      </c>
      <c r="W777" s="1018"/>
      <c r="X777" s="1023"/>
      <c r="Y777" s="1013"/>
      <c r="Z777" s="1013"/>
      <c r="AA777" s="1013"/>
      <c r="AB777" s="1022"/>
      <c r="AD777" s="596"/>
    </row>
    <row r="778" spans="2:30" outlineLevel="1">
      <c r="B778" s="9" t="s">
        <v>7092</v>
      </c>
      <c r="C778" s="9" t="s">
        <v>7154</v>
      </c>
      <c r="D778" s="9" t="s">
        <v>7804</v>
      </c>
      <c r="E778" s="9" t="s">
        <v>7815</v>
      </c>
      <c r="F778" s="9" t="s">
        <v>7819</v>
      </c>
      <c r="G778" s="9" t="s">
        <v>1479</v>
      </c>
      <c r="K778" s="9" t="s">
        <v>7093</v>
      </c>
      <c r="L778" s="9" t="s">
        <v>7155</v>
      </c>
      <c r="M778" s="9" t="s">
        <v>7804</v>
      </c>
      <c r="N778" s="9" t="s">
        <v>7815</v>
      </c>
      <c r="O778" s="9" t="s">
        <v>7819</v>
      </c>
      <c r="P778" s="9" t="s">
        <v>1479</v>
      </c>
      <c r="R778" s="260"/>
      <c r="S778" s="1012" t="s">
        <v>1176</v>
      </c>
      <c r="T778" s="1013" t="s">
        <v>7239</v>
      </c>
      <c r="U778" s="1013" t="s">
        <v>7508</v>
      </c>
      <c r="V778" s="1014" t="s">
        <v>7403</v>
      </c>
      <c r="W778" s="1018"/>
      <c r="X778" s="1023"/>
      <c r="Y778" s="1013"/>
      <c r="Z778" s="1013"/>
      <c r="AA778" s="1013"/>
      <c r="AB778" s="1022"/>
      <c r="AD778" s="596"/>
    </row>
    <row r="779" spans="2:30" outlineLevel="1">
      <c r="B779" s="9" t="s">
        <v>7092</v>
      </c>
      <c r="C779" s="9" t="s">
        <v>7154</v>
      </c>
      <c r="D779" s="9" t="s">
        <v>7804</v>
      </c>
      <c r="E779" s="9" t="s">
        <v>7815</v>
      </c>
      <c r="K779" s="9" t="s">
        <v>7093</v>
      </c>
      <c r="L779" s="9" t="s">
        <v>7155</v>
      </c>
      <c r="M779" s="9" t="s">
        <v>7804</v>
      </c>
      <c r="N779" s="9" t="s">
        <v>7815</v>
      </c>
      <c r="R779" s="260"/>
      <c r="S779" s="1012" t="s">
        <v>1195</v>
      </c>
      <c r="T779" s="1013" t="s">
        <v>1472</v>
      </c>
      <c r="U779" s="1013" t="s">
        <v>4091</v>
      </c>
      <c r="V779" s="1014" t="s">
        <v>1382</v>
      </c>
      <c r="W779" s="1018"/>
      <c r="X779" s="1130" t="s">
        <v>5608</v>
      </c>
      <c r="Y779" s="1013" t="s">
        <v>1191</v>
      </c>
      <c r="Z779" s="1013" t="s">
        <v>41</v>
      </c>
      <c r="AA779" s="1013" t="s">
        <v>1382</v>
      </c>
      <c r="AB779" s="782" t="s">
        <v>8016</v>
      </c>
      <c r="AD779" s="596"/>
    </row>
    <row r="780" spans="2:30" outlineLevel="1">
      <c r="B780" s="9" t="s">
        <v>7092</v>
      </c>
      <c r="C780" s="9" t="s">
        <v>7154</v>
      </c>
      <c r="D780" s="9" t="s">
        <v>7804</v>
      </c>
      <c r="E780" s="9" t="s">
        <v>7815</v>
      </c>
      <c r="F780" s="9" t="s">
        <v>7708</v>
      </c>
      <c r="K780" s="9" t="s">
        <v>7093</v>
      </c>
      <c r="L780" s="9" t="s">
        <v>7155</v>
      </c>
      <c r="M780" s="9" t="s">
        <v>7804</v>
      </c>
      <c r="N780" s="9" t="s">
        <v>7815</v>
      </c>
      <c r="O780" s="9" t="s">
        <v>7708</v>
      </c>
      <c r="R780" s="260"/>
      <c r="S780" s="1012" t="s">
        <v>1176</v>
      </c>
      <c r="T780" s="1013" t="s">
        <v>1475</v>
      </c>
      <c r="U780" s="1013" t="s">
        <v>4093</v>
      </c>
      <c r="V780" s="1014" t="s">
        <v>1821</v>
      </c>
      <c r="W780" s="1018"/>
      <c r="X780" s="1023" t="s">
        <v>5599</v>
      </c>
      <c r="Y780" s="1013" t="s">
        <v>1176</v>
      </c>
      <c r="Z780" s="1013" t="s">
        <v>41</v>
      </c>
      <c r="AA780" s="1056" t="s">
        <v>1492</v>
      </c>
      <c r="AB780" s="1022"/>
      <c r="AD780" s="596"/>
    </row>
    <row r="781" spans="2:30" outlineLevel="1">
      <c r="B781" s="9" t="s">
        <v>7092</v>
      </c>
      <c r="C781" s="9" t="s">
        <v>7154</v>
      </c>
      <c r="D781" s="9" t="s">
        <v>7804</v>
      </c>
      <c r="E781" s="9" t="s">
        <v>7815</v>
      </c>
      <c r="F781" s="9" t="s">
        <v>7817</v>
      </c>
      <c r="K781" s="9" t="s">
        <v>7093</v>
      </c>
      <c r="L781" s="9" t="s">
        <v>7155</v>
      </c>
      <c r="M781" s="9" t="s">
        <v>7804</v>
      </c>
      <c r="N781" s="9" t="s">
        <v>7815</v>
      </c>
      <c r="O781" s="9" t="s">
        <v>7817</v>
      </c>
      <c r="R781" s="260"/>
      <c r="S781" s="1012" t="s">
        <v>1191</v>
      </c>
      <c r="T781" s="1013" t="s">
        <v>7237</v>
      </c>
      <c r="U781" s="1013" t="s">
        <v>7406</v>
      </c>
      <c r="V781" s="1014" t="s">
        <v>1474</v>
      </c>
      <c r="W781" s="1018"/>
      <c r="X781" s="1023"/>
      <c r="Y781" s="1013"/>
      <c r="Z781" s="1013"/>
      <c r="AA781" s="1013"/>
      <c r="AB781" s="1022"/>
      <c r="AD781" s="596"/>
    </row>
    <row r="782" spans="2:30" ht="24" outlineLevel="1">
      <c r="B782" s="9" t="s">
        <v>7092</v>
      </c>
      <c r="C782" s="9" t="s">
        <v>7154</v>
      </c>
      <c r="D782" s="9" t="s">
        <v>7804</v>
      </c>
      <c r="E782" s="9" t="s">
        <v>7815</v>
      </c>
      <c r="F782" s="9" t="s">
        <v>7818</v>
      </c>
      <c r="K782" s="9" t="s">
        <v>7093</v>
      </c>
      <c r="L782" s="9" t="s">
        <v>7155</v>
      </c>
      <c r="M782" s="9" t="s">
        <v>7804</v>
      </c>
      <c r="N782" s="9" t="s">
        <v>7815</v>
      </c>
      <c r="O782" s="9" t="s">
        <v>7818</v>
      </c>
      <c r="R782" s="260"/>
      <c r="S782" s="1012" t="s">
        <v>1191</v>
      </c>
      <c r="T782" s="1013" t="s">
        <v>1483</v>
      </c>
      <c r="U782" s="1013" t="s">
        <v>4094</v>
      </c>
      <c r="V782" s="1014" t="s">
        <v>1821</v>
      </c>
      <c r="W782" s="1018"/>
      <c r="X782" s="1132" t="s">
        <v>3891</v>
      </c>
      <c r="Y782" s="1033" t="s">
        <v>1176</v>
      </c>
      <c r="Z782" s="1068" t="s">
        <v>2870</v>
      </c>
      <c r="AA782" s="1033" t="s">
        <v>142</v>
      </c>
      <c r="AB782" s="631" t="s">
        <v>6086</v>
      </c>
      <c r="AD782" s="596"/>
    </row>
    <row r="783" spans="2:30" outlineLevel="1">
      <c r="B783" s="9" t="s">
        <v>7092</v>
      </c>
      <c r="C783" s="9" t="s">
        <v>7154</v>
      </c>
      <c r="D783" s="9" t="s">
        <v>7804</v>
      </c>
      <c r="E783" s="9" t="s">
        <v>7815</v>
      </c>
      <c r="F783" s="9" t="s">
        <v>7819</v>
      </c>
      <c r="K783" s="9" t="s">
        <v>7093</v>
      </c>
      <c r="L783" s="9" t="s">
        <v>7155</v>
      </c>
      <c r="M783" s="9" t="s">
        <v>7804</v>
      </c>
      <c r="N783" s="9" t="s">
        <v>7815</v>
      </c>
      <c r="O783" s="9" t="s">
        <v>7819</v>
      </c>
      <c r="R783" s="260"/>
      <c r="S783" s="1012" t="s">
        <v>1191</v>
      </c>
      <c r="T783" s="1013" t="s">
        <v>7238</v>
      </c>
      <c r="U783" s="1013" t="s">
        <v>7507</v>
      </c>
      <c r="V783" s="1014" t="s">
        <v>1821</v>
      </c>
      <c r="W783" s="1018"/>
      <c r="X783" s="1023"/>
      <c r="Y783" s="1013"/>
      <c r="Z783" s="1013"/>
      <c r="AA783" s="1013"/>
      <c r="AB783" s="1022"/>
      <c r="AD783" s="596"/>
    </row>
    <row r="784" spans="2:30" outlineLevel="1">
      <c r="B784" s="9" t="s">
        <v>7092</v>
      </c>
      <c r="C784" s="9" t="s">
        <v>7154</v>
      </c>
      <c r="D784" s="9" t="s">
        <v>7804</v>
      </c>
      <c r="E784" s="9" t="s">
        <v>7815</v>
      </c>
      <c r="F784" s="9" t="s">
        <v>7819</v>
      </c>
      <c r="G784" s="9" t="s">
        <v>1479</v>
      </c>
      <c r="K784" s="9" t="s">
        <v>7093</v>
      </c>
      <c r="L784" s="9" t="s">
        <v>7155</v>
      </c>
      <c r="M784" s="9" t="s">
        <v>7804</v>
      </c>
      <c r="N784" s="9" t="s">
        <v>7815</v>
      </c>
      <c r="O784" s="9" t="s">
        <v>7819</v>
      </c>
      <c r="P784" s="9" t="s">
        <v>1479</v>
      </c>
      <c r="R784" s="260"/>
      <c r="S784" s="1012" t="s">
        <v>1176</v>
      </c>
      <c r="T784" s="1013" t="s">
        <v>7239</v>
      </c>
      <c r="U784" s="1013" t="s">
        <v>7508</v>
      </c>
      <c r="V784" s="1014" t="s">
        <v>7403</v>
      </c>
      <c r="W784" s="1018"/>
      <c r="X784" s="1023"/>
      <c r="Y784" s="1013"/>
      <c r="Z784" s="1013"/>
      <c r="AA784" s="1013"/>
      <c r="AB784" s="1022"/>
      <c r="AD784" s="596"/>
    </row>
    <row r="785" spans="2:30" outlineLevel="1">
      <c r="B785" s="9" t="s">
        <v>7092</v>
      </c>
      <c r="C785" s="9" t="s">
        <v>7154</v>
      </c>
      <c r="D785" s="9" t="s">
        <v>7804</v>
      </c>
      <c r="E785" s="9" t="s">
        <v>7815</v>
      </c>
      <c r="K785" s="9" t="s">
        <v>7093</v>
      </c>
      <c r="L785" s="9" t="s">
        <v>7155</v>
      </c>
      <c r="M785" s="9" t="s">
        <v>7804</v>
      </c>
      <c r="N785" s="9" t="s">
        <v>7815</v>
      </c>
      <c r="R785" s="260"/>
      <c r="S785" s="1012" t="s">
        <v>1195</v>
      </c>
      <c r="T785" s="1013" t="s">
        <v>1472</v>
      </c>
      <c r="U785" s="1013" t="s">
        <v>4091</v>
      </c>
      <c r="V785" s="1014" t="s">
        <v>1382</v>
      </c>
      <c r="W785" s="1018"/>
      <c r="X785" s="1130" t="s">
        <v>5609</v>
      </c>
      <c r="Y785" s="1013" t="s">
        <v>1191</v>
      </c>
      <c r="Z785" s="1013" t="s">
        <v>41</v>
      </c>
      <c r="AA785" s="1013" t="s">
        <v>1382</v>
      </c>
      <c r="AB785" s="782" t="s">
        <v>8017</v>
      </c>
      <c r="AD785" s="596"/>
    </row>
    <row r="786" spans="2:30" outlineLevel="1">
      <c r="B786" s="9" t="s">
        <v>7092</v>
      </c>
      <c r="C786" s="9" t="s">
        <v>7154</v>
      </c>
      <c r="D786" s="9" t="s">
        <v>7804</v>
      </c>
      <c r="E786" s="9" t="s">
        <v>7815</v>
      </c>
      <c r="F786" s="9" t="s">
        <v>7708</v>
      </c>
      <c r="K786" s="9" t="s">
        <v>7093</v>
      </c>
      <c r="L786" s="9" t="s">
        <v>7155</v>
      </c>
      <c r="M786" s="9" t="s">
        <v>7804</v>
      </c>
      <c r="N786" s="9" t="s">
        <v>7815</v>
      </c>
      <c r="O786" s="9" t="s">
        <v>7708</v>
      </c>
      <c r="R786" s="260"/>
      <c r="S786" s="1012" t="s">
        <v>1176</v>
      </c>
      <c r="T786" s="1013" t="s">
        <v>1475</v>
      </c>
      <c r="U786" s="1013" t="s">
        <v>4093</v>
      </c>
      <c r="V786" s="1014" t="s">
        <v>1821</v>
      </c>
      <c r="W786" s="1018"/>
      <c r="X786" s="1023" t="s">
        <v>5599</v>
      </c>
      <c r="Y786" s="1013" t="s">
        <v>1176</v>
      </c>
      <c r="Z786" s="1013" t="s">
        <v>41</v>
      </c>
      <c r="AA786" s="1056" t="s">
        <v>1493</v>
      </c>
      <c r="AB786" s="1022"/>
      <c r="AD786" s="596"/>
    </row>
    <row r="787" spans="2:30" outlineLevel="1">
      <c r="B787" s="9" t="s">
        <v>7092</v>
      </c>
      <c r="C787" s="9" t="s">
        <v>7154</v>
      </c>
      <c r="D787" s="9" t="s">
        <v>7804</v>
      </c>
      <c r="E787" s="9" t="s">
        <v>7815</v>
      </c>
      <c r="F787" s="9" t="s">
        <v>7817</v>
      </c>
      <c r="K787" s="9" t="s">
        <v>7093</v>
      </c>
      <c r="L787" s="9" t="s">
        <v>7155</v>
      </c>
      <c r="M787" s="9" t="s">
        <v>7804</v>
      </c>
      <c r="N787" s="9" t="s">
        <v>7815</v>
      </c>
      <c r="O787" s="9" t="s">
        <v>7817</v>
      </c>
      <c r="R787" s="260"/>
      <c r="S787" s="1012" t="s">
        <v>1191</v>
      </c>
      <c r="T787" s="1013" t="s">
        <v>7237</v>
      </c>
      <c r="U787" s="1013" t="s">
        <v>7406</v>
      </c>
      <c r="V787" s="1014" t="s">
        <v>1474</v>
      </c>
      <c r="W787" s="1018"/>
      <c r="X787" s="1023"/>
      <c r="Y787" s="1013"/>
      <c r="Z787" s="1013"/>
      <c r="AA787" s="1013"/>
      <c r="AB787" s="1022"/>
      <c r="AD787" s="596"/>
    </row>
    <row r="788" spans="2:30" ht="24" outlineLevel="1">
      <c r="B788" s="9" t="s">
        <v>7092</v>
      </c>
      <c r="C788" s="9" t="s">
        <v>7154</v>
      </c>
      <c r="D788" s="9" t="s">
        <v>7804</v>
      </c>
      <c r="E788" s="9" t="s">
        <v>7815</v>
      </c>
      <c r="F788" s="9" t="s">
        <v>7818</v>
      </c>
      <c r="K788" s="9" t="s">
        <v>7093</v>
      </c>
      <c r="L788" s="9" t="s">
        <v>7155</v>
      </c>
      <c r="M788" s="9" t="s">
        <v>7804</v>
      </c>
      <c r="N788" s="9" t="s">
        <v>7815</v>
      </c>
      <c r="O788" s="9" t="s">
        <v>7818</v>
      </c>
      <c r="R788" s="260"/>
      <c r="S788" s="1012" t="s">
        <v>1191</v>
      </c>
      <c r="T788" s="1013" t="s">
        <v>1483</v>
      </c>
      <c r="U788" s="1013" t="s">
        <v>4094</v>
      </c>
      <c r="V788" s="1014" t="s">
        <v>1821</v>
      </c>
      <c r="W788" s="1018"/>
      <c r="X788" s="1132" t="s">
        <v>3893</v>
      </c>
      <c r="Y788" s="1033" t="s">
        <v>1176</v>
      </c>
      <c r="Z788" s="1068" t="s">
        <v>2871</v>
      </c>
      <c r="AA788" s="1033" t="s">
        <v>248</v>
      </c>
      <c r="AB788" s="631" t="s">
        <v>6087</v>
      </c>
      <c r="AD788" s="596"/>
    </row>
    <row r="789" spans="2:30" outlineLevel="1">
      <c r="B789" s="9" t="s">
        <v>7092</v>
      </c>
      <c r="C789" s="9" t="s">
        <v>7154</v>
      </c>
      <c r="D789" s="9" t="s">
        <v>7804</v>
      </c>
      <c r="E789" s="9" t="s">
        <v>7815</v>
      </c>
      <c r="F789" s="9" t="s">
        <v>7819</v>
      </c>
      <c r="K789" s="9" t="s">
        <v>7093</v>
      </c>
      <c r="L789" s="9" t="s">
        <v>7155</v>
      </c>
      <c r="M789" s="9" t="s">
        <v>7804</v>
      </c>
      <c r="N789" s="9" t="s">
        <v>7815</v>
      </c>
      <c r="O789" s="9" t="s">
        <v>7819</v>
      </c>
      <c r="R789" s="260"/>
      <c r="S789" s="1012" t="s">
        <v>1191</v>
      </c>
      <c r="T789" s="1013" t="s">
        <v>7238</v>
      </c>
      <c r="U789" s="1013" t="s">
        <v>7507</v>
      </c>
      <c r="V789" s="1014" t="s">
        <v>1821</v>
      </c>
      <c r="W789" s="1018"/>
      <c r="X789" s="1023"/>
      <c r="Y789" s="1013"/>
      <c r="Z789" s="1013"/>
      <c r="AA789" s="1013"/>
      <c r="AB789" s="1022"/>
      <c r="AD789" s="596"/>
    </row>
    <row r="790" spans="2:30" outlineLevel="1">
      <c r="B790" s="9" t="s">
        <v>7092</v>
      </c>
      <c r="C790" s="9" t="s">
        <v>7154</v>
      </c>
      <c r="D790" s="9" t="s">
        <v>7804</v>
      </c>
      <c r="E790" s="9" t="s">
        <v>7815</v>
      </c>
      <c r="F790" s="9" t="s">
        <v>7819</v>
      </c>
      <c r="G790" s="9" t="s">
        <v>1479</v>
      </c>
      <c r="K790" s="9" t="s">
        <v>7093</v>
      </c>
      <c r="L790" s="9" t="s">
        <v>7155</v>
      </c>
      <c r="M790" s="9" t="s">
        <v>7804</v>
      </c>
      <c r="N790" s="9" t="s">
        <v>7815</v>
      </c>
      <c r="O790" s="9" t="s">
        <v>7819</v>
      </c>
      <c r="P790" s="9" t="s">
        <v>1479</v>
      </c>
      <c r="R790" s="260"/>
      <c r="S790" s="1012" t="s">
        <v>1176</v>
      </c>
      <c r="T790" s="1013" t="s">
        <v>7239</v>
      </c>
      <c r="U790" s="1013" t="s">
        <v>7508</v>
      </c>
      <c r="V790" s="1014" t="s">
        <v>7403</v>
      </c>
      <c r="W790" s="1018"/>
      <c r="X790" s="1023"/>
      <c r="Y790" s="1013"/>
      <c r="Z790" s="1013"/>
      <c r="AA790" s="1013"/>
      <c r="AB790" s="1022"/>
      <c r="AD790" s="596"/>
    </row>
    <row r="791" spans="2:30" outlineLevel="1">
      <c r="B791" s="9" t="s">
        <v>7092</v>
      </c>
      <c r="C791" s="9" t="s">
        <v>7154</v>
      </c>
      <c r="D791" s="9" t="s">
        <v>7804</v>
      </c>
      <c r="E791" s="9" t="s">
        <v>7820</v>
      </c>
      <c r="K791" s="9" t="s">
        <v>7093</v>
      </c>
      <c r="L791" s="9" t="s">
        <v>7155</v>
      </c>
      <c r="M791" s="9" t="s">
        <v>7804</v>
      </c>
      <c r="N791" s="9" t="s">
        <v>7820</v>
      </c>
      <c r="R791" s="260"/>
      <c r="S791" s="1012" t="s">
        <v>1191</v>
      </c>
      <c r="T791" s="1013" t="s">
        <v>7407</v>
      </c>
      <c r="U791" s="1013" t="s">
        <v>7849</v>
      </c>
      <c r="V791" s="1014" t="s">
        <v>1382</v>
      </c>
      <c r="W791" s="1018"/>
      <c r="X791" s="1023"/>
      <c r="Y791" s="1013"/>
      <c r="Z791" s="1013"/>
      <c r="AA791" s="1013"/>
      <c r="AB791" s="1022"/>
      <c r="AD791" s="596"/>
    </row>
    <row r="792" spans="2:30" outlineLevel="1">
      <c r="B792" s="9" t="s">
        <v>7092</v>
      </c>
      <c r="C792" s="9" t="s">
        <v>7154</v>
      </c>
      <c r="D792" s="9" t="s">
        <v>7804</v>
      </c>
      <c r="E792" s="9" t="s">
        <v>7820</v>
      </c>
      <c r="F792" s="9" t="s">
        <v>7704</v>
      </c>
      <c r="K792" s="9" t="s">
        <v>7093</v>
      </c>
      <c r="L792" s="9" t="s">
        <v>7155</v>
      </c>
      <c r="M792" s="9" t="s">
        <v>7804</v>
      </c>
      <c r="N792" s="9" t="s">
        <v>7820</v>
      </c>
      <c r="O792" s="9" t="s">
        <v>7704</v>
      </c>
      <c r="R792" s="260"/>
      <c r="S792" s="1012" t="s">
        <v>1191</v>
      </c>
      <c r="T792" s="1013" t="s">
        <v>7422</v>
      </c>
      <c r="U792" s="1013" t="s">
        <v>7847</v>
      </c>
      <c r="V792" s="1014" t="s">
        <v>1821</v>
      </c>
      <c r="W792" s="1018"/>
      <c r="X792" s="1023"/>
      <c r="Y792" s="1013"/>
      <c r="Z792" s="1013"/>
      <c r="AA792" s="1013"/>
      <c r="AB792" s="1022"/>
      <c r="AD792" s="596"/>
    </row>
    <row r="793" spans="2:30" outlineLevel="1">
      <c r="B793" s="9" t="s">
        <v>7092</v>
      </c>
      <c r="C793" s="9" t="s">
        <v>7154</v>
      </c>
      <c r="D793" s="9" t="s">
        <v>7804</v>
      </c>
      <c r="E793" s="9" t="s">
        <v>7820</v>
      </c>
      <c r="F793" s="9" t="s">
        <v>7704</v>
      </c>
      <c r="G793" s="9" t="s">
        <v>1452</v>
      </c>
      <c r="K793" s="9" t="s">
        <v>7093</v>
      </c>
      <c r="L793" s="9" t="s">
        <v>7155</v>
      </c>
      <c r="M793" s="9" t="s">
        <v>7804</v>
      </c>
      <c r="N793" s="9" t="s">
        <v>7820</v>
      </c>
      <c r="O793" s="9" t="s">
        <v>7704</v>
      </c>
      <c r="P793" s="9" t="s">
        <v>1452</v>
      </c>
      <c r="R793" s="260"/>
      <c r="S793" s="1012" t="s">
        <v>1176</v>
      </c>
      <c r="T793" s="1013" t="s">
        <v>7423</v>
      </c>
      <c r="U793" s="1013" t="s">
        <v>7848</v>
      </c>
      <c r="V793" s="1014" t="s">
        <v>7403</v>
      </c>
      <c r="W793" s="1018"/>
      <c r="X793" s="1023"/>
      <c r="Y793" s="1013"/>
      <c r="Z793" s="1013"/>
      <c r="AA793" s="1013"/>
      <c r="AB793" s="1022"/>
      <c r="AD793" s="596"/>
    </row>
    <row r="794" spans="2:30" outlineLevel="1">
      <c r="B794" s="9" t="s">
        <v>7092</v>
      </c>
      <c r="C794" s="9" t="s">
        <v>7154</v>
      </c>
      <c r="D794" s="9" t="s">
        <v>7804</v>
      </c>
      <c r="E794" s="9" t="s">
        <v>7820</v>
      </c>
      <c r="F794" s="9" t="s">
        <v>7705</v>
      </c>
      <c r="K794" s="9" t="s">
        <v>7093</v>
      </c>
      <c r="L794" s="9" t="s">
        <v>7155</v>
      </c>
      <c r="M794" s="9" t="s">
        <v>7804</v>
      </c>
      <c r="N794" s="9" t="s">
        <v>7820</v>
      </c>
      <c r="O794" s="9" t="s">
        <v>7705</v>
      </c>
      <c r="R794" s="260"/>
      <c r="S794" s="1012" t="s">
        <v>1195</v>
      </c>
      <c r="T794" s="1013" t="s">
        <v>41</v>
      </c>
      <c r="U794" s="1013" t="s">
        <v>835</v>
      </c>
      <c r="V794" s="1014" t="s">
        <v>1382</v>
      </c>
      <c r="W794" s="1018"/>
      <c r="X794" s="1023"/>
      <c r="Y794" s="1013"/>
      <c r="Z794" s="1013"/>
      <c r="AA794" s="1013"/>
      <c r="AB794" s="1022"/>
      <c r="AD794" s="596"/>
    </row>
    <row r="795" spans="2:30" outlineLevel="1">
      <c r="B795" s="9" t="s">
        <v>7092</v>
      </c>
      <c r="C795" s="9" t="s">
        <v>7154</v>
      </c>
      <c r="D795" s="9" t="s">
        <v>7804</v>
      </c>
      <c r="E795" s="9" t="s">
        <v>7820</v>
      </c>
      <c r="F795" s="9" t="s">
        <v>7705</v>
      </c>
      <c r="G795" s="9" t="s">
        <v>6858</v>
      </c>
      <c r="K795" s="9" t="s">
        <v>7093</v>
      </c>
      <c r="L795" s="9" t="s">
        <v>7155</v>
      </c>
      <c r="M795" s="9" t="s">
        <v>7804</v>
      </c>
      <c r="N795" s="9" t="s">
        <v>7820</v>
      </c>
      <c r="O795" s="9" t="s">
        <v>7705</v>
      </c>
      <c r="P795" s="9" t="s">
        <v>6858</v>
      </c>
      <c r="R795" s="260"/>
      <c r="S795" s="1012" t="s">
        <v>1176</v>
      </c>
      <c r="T795" s="1013" t="s">
        <v>7408</v>
      </c>
      <c r="U795" s="1013" t="s">
        <v>7845</v>
      </c>
      <c r="V795" s="1014" t="s">
        <v>1821</v>
      </c>
      <c r="W795" s="1018"/>
      <c r="X795" s="1023"/>
      <c r="Y795" s="1013"/>
      <c r="Z795" s="1013"/>
      <c r="AA795" s="1013"/>
      <c r="AB795" s="1022"/>
      <c r="AD795" s="596"/>
    </row>
    <row r="796" spans="2:30" outlineLevel="1">
      <c r="B796" s="9" t="s">
        <v>7092</v>
      </c>
      <c r="C796" s="9" t="s">
        <v>7154</v>
      </c>
      <c r="D796" s="9" t="s">
        <v>7804</v>
      </c>
      <c r="E796" s="9" t="s">
        <v>7820</v>
      </c>
      <c r="F796" s="9" t="s">
        <v>7705</v>
      </c>
      <c r="G796" s="9" t="s">
        <v>6858</v>
      </c>
      <c r="H796" s="9" t="s">
        <v>1452</v>
      </c>
      <c r="K796" s="9" t="s">
        <v>7093</v>
      </c>
      <c r="L796" s="9" t="s">
        <v>7155</v>
      </c>
      <c r="M796" s="9" t="s">
        <v>7804</v>
      </c>
      <c r="N796" s="9" t="s">
        <v>7820</v>
      </c>
      <c r="O796" s="9" t="s">
        <v>7705</v>
      </c>
      <c r="P796" s="9" t="s">
        <v>6858</v>
      </c>
      <c r="Q796" s="9" t="s">
        <v>1452</v>
      </c>
      <c r="R796" s="260"/>
      <c r="S796" s="1012" t="s">
        <v>1191</v>
      </c>
      <c r="T796" s="1013" t="s">
        <v>7409</v>
      </c>
      <c r="U796" s="1013" t="s">
        <v>7846</v>
      </c>
      <c r="V796" s="1014" t="s">
        <v>1454</v>
      </c>
      <c r="W796" s="1018"/>
      <c r="X796" s="1023"/>
      <c r="Y796" s="1013"/>
      <c r="Z796" s="1013"/>
      <c r="AA796" s="1013"/>
      <c r="AB796" s="1022"/>
      <c r="AD796" s="596"/>
    </row>
    <row r="797" spans="2:30" outlineLevel="1">
      <c r="B797" s="9" t="s">
        <v>7092</v>
      </c>
      <c r="C797" s="9" t="s">
        <v>7154</v>
      </c>
      <c r="D797" s="9" t="s">
        <v>7804</v>
      </c>
      <c r="E797" s="9" t="s">
        <v>7820</v>
      </c>
      <c r="F797" s="9" t="s">
        <v>7707</v>
      </c>
      <c r="K797" s="9" t="s">
        <v>7093</v>
      </c>
      <c r="L797" s="9" t="s">
        <v>7155</v>
      </c>
      <c r="M797" s="9" t="s">
        <v>7804</v>
      </c>
      <c r="N797" s="9" t="s">
        <v>7820</v>
      </c>
      <c r="O797" s="9" t="s">
        <v>7707</v>
      </c>
      <c r="R797" s="260"/>
      <c r="S797" s="1012" t="s">
        <v>1191</v>
      </c>
      <c r="T797" s="1013" t="s">
        <v>41</v>
      </c>
      <c r="U797" s="1013" t="s">
        <v>835</v>
      </c>
      <c r="V797" s="1014" t="s">
        <v>1382</v>
      </c>
      <c r="W797" s="1018"/>
      <c r="X797" s="1023"/>
      <c r="Y797" s="1013"/>
      <c r="Z797" s="1013"/>
      <c r="AA797" s="1013"/>
      <c r="AB797" s="1022"/>
      <c r="AD797" s="596"/>
    </row>
    <row r="798" spans="2:30" outlineLevel="1">
      <c r="B798" s="9" t="s">
        <v>7092</v>
      </c>
      <c r="C798" s="9" t="s">
        <v>7154</v>
      </c>
      <c r="D798" s="9" t="s">
        <v>7804</v>
      </c>
      <c r="E798" s="9" t="s">
        <v>7820</v>
      </c>
      <c r="F798" s="9" t="s">
        <v>7707</v>
      </c>
      <c r="G798" s="9" t="s">
        <v>7708</v>
      </c>
      <c r="K798" s="9" t="s">
        <v>7093</v>
      </c>
      <c r="L798" s="9" t="s">
        <v>7155</v>
      </c>
      <c r="M798" s="9" t="s">
        <v>7804</v>
      </c>
      <c r="N798" s="9" t="s">
        <v>7820</v>
      </c>
      <c r="O798" s="9" t="s">
        <v>7707</v>
      </c>
      <c r="P798" s="9" t="s">
        <v>7708</v>
      </c>
      <c r="R798" s="260"/>
      <c r="S798" s="1012" t="s">
        <v>1176</v>
      </c>
      <c r="T798" s="1013" t="s">
        <v>7413</v>
      </c>
      <c r="U798" s="1013" t="s">
        <v>7844</v>
      </c>
      <c r="V798" s="1014" t="s">
        <v>1821</v>
      </c>
      <c r="W798" s="1018"/>
      <c r="X798" s="1023"/>
      <c r="Y798" s="1013"/>
      <c r="Z798" s="1013"/>
      <c r="AA798" s="1013"/>
      <c r="AB798" s="1022"/>
      <c r="AD798" s="596"/>
    </row>
    <row r="799" spans="2:30" outlineLevel="1">
      <c r="B799" s="9" t="s">
        <v>7092</v>
      </c>
      <c r="C799" s="9" t="s">
        <v>7154</v>
      </c>
      <c r="D799" s="9" t="s">
        <v>7804</v>
      </c>
      <c r="E799" s="9" t="s">
        <v>7820</v>
      </c>
      <c r="F799" s="9" t="s">
        <v>7709</v>
      </c>
      <c r="K799" s="9" t="s">
        <v>7093</v>
      </c>
      <c r="L799" s="9" t="s">
        <v>7155</v>
      </c>
      <c r="M799" s="9" t="s">
        <v>7804</v>
      </c>
      <c r="N799" s="9" t="s">
        <v>7820</v>
      </c>
      <c r="O799" s="9" t="s">
        <v>7709</v>
      </c>
      <c r="R799" s="260"/>
      <c r="S799" s="1012" t="s">
        <v>1191</v>
      </c>
      <c r="T799" s="1013" t="s">
        <v>7414</v>
      </c>
      <c r="U799" s="1013" t="s">
        <v>7850</v>
      </c>
      <c r="V799" s="1014" t="s">
        <v>1382</v>
      </c>
      <c r="W799" s="1018"/>
      <c r="X799" s="1023"/>
      <c r="Y799" s="1013"/>
      <c r="Z799" s="1013"/>
      <c r="AA799" s="1013"/>
      <c r="AB799" s="1022"/>
      <c r="AD799" s="596"/>
    </row>
    <row r="800" spans="2:30" outlineLevel="1">
      <c r="B800" s="9" t="s">
        <v>7092</v>
      </c>
      <c r="C800" s="9" t="s">
        <v>7154</v>
      </c>
      <c r="D800" s="9" t="s">
        <v>7804</v>
      </c>
      <c r="E800" s="9" t="s">
        <v>7820</v>
      </c>
      <c r="F800" s="9" t="s">
        <v>7709</v>
      </c>
      <c r="G800" s="9" t="s">
        <v>7710</v>
      </c>
      <c r="K800" s="9" t="s">
        <v>7093</v>
      </c>
      <c r="L800" s="9" t="s">
        <v>7155</v>
      </c>
      <c r="M800" s="9" t="s">
        <v>7804</v>
      </c>
      <c r="N800" s="9" t="s">
        <v>7820</v>
      </c>
      <c r="O800" s="9" t="s">
        <v>7709</v>
      </c>
      <c r="P800" s="9" t="s">
        <v>7710</v>
      </c>
      <c r="R800" s="260"/>
      <c r="S800" s="1012" t="s">
        <v>1191</v>
      </c>
      <c r="T800" s="1013" t="s">
        <v>7416</v>
      </c>
      <c r="U800" s="1013" t="s">
        <v>7851</v>
      </c>
      <c r="V800" s="1014" t="s">
        <v>1821</v>
      </c>
      <c r="W800" s="1018"/>
      <c r="X800" s="1023"/>
      <c r="Y800" s="1013"/>
      <c r="Z800" s="1013"/>
      <c r="AA800" s="1013"/>
      <c r="AB800" s="1022"/>
      <c r="AD800" s="596"/>
    </row>
    <row r="801" spans="2:30" outlineLevel="1">
      <c r="B801" s="9" t="s">
        <v>7092</v>
      </c>
      <c r="C801" s="9" t="s">
        <v>7154</v>
      </c>
      <c r="D801" s="9" t="s">
        <v>7804</v>
      </c>
      <c r="E801" s="9" t="s">
        <v>7820</v>
      </c>
      <c r="F801" s="9" t="s">
        <v>7709</v>
      </c>
      <c r="G801" s="9" t="s">
        <v>7711</v>
      </c>
      <c r="K801" s="9" t="s">
        <v>7093</v>
      </c>
      <c r="L801" s="9" t="s">
        <v>7155</v>
      </c>
      <c r="M801" s="9" t="s">
        <v>7804</v>
      </c>
      <c r="N801" s="9" t="s">
        <v>7820</v>
      </c>
      <c r="O801" s="9" t="s">
        <v>7709</v>
      </c>
      <c r="P801" s="9" t="s">
        <v>7711</v>
      </c>
      <c r="R801" s="260"/>
      <c r="S801" s="1012" t="s">
        <v>1191</v>
      </c>
      <c r="T801" s="1013" t="s">
        <v>7417</v>
      </c>
      <c r="U801" s="1013" t="s">
        <v>7852</v>
      </c>
      <c r="V801" s="1014" t="s">
        <v>1821</v>
      </c>
      <c r="W801" s="1018"/>
      <c r="X801" s="1023"/>
      <c r="Y801" s="1013"/>
      <c r="Z801" s="1013"/>
      <c r="AA801" s="1013"/>
      <c r="AB801" s="1022"/>
      <c r="AD801" s="596"/>
    </row>
    <row r="802" spans="2:30" outlineLevel="1">
      <c r="B802" s="9" t="s">
        <v>7092</v>
      </c>
      <c r="C802" s="9" t="s">
        <v>7154</v>
      </c>
      <c r="D802" s="9" t="s">
        <v>7804</v>
      </c>
      <c r="E802" s="9" t="s">
        <v>7820</v>
      </c>
      <c r="F802" s="9" t="s">
        <v>7709</v>
      </c>
      <c r="G802" s="9" t="s">
        <v>7712</v>
      </c>
      <c r="K802" s="9" t="s">
        <v>7093</v>
      </c>
      <c r="L802" s="9" t="s">
        <v>7155</v>
      </c>
      <c r="M802" s="9" t="s">
        <v>7804</v>
      </c>
      <c r="N802" s="9" t="s">
        <v>7820</v>
      </c>
      <c r="O802" s="9" t="s">
        <v>7709</v>
      </c>
      <c r="P802" s="9" t="s">
        <v>7712</v>
      </c>
      <c r="R802" s="260"/>
      <c r="S802" s="1012" t="s">
        <v>1191</v>
      </c>
      <c r="T802" s="1013" t="s">
        <v>7419</v>
      </c>
      <c r="U802" s="1013" t="s">
        <v>7854</v>
      </c>
      <c r="V802" s="1014" t="s">
        <v>1821</v>
      </c>
      <c r="W802" s="1018"/>
      <c r="X802" s="1023"/>
      <c r="Y802" s="1013"/>
      <c r="Z802" s="1013"/>
      <c r="AA802" s="1013"/>
      <c r="AB802" s="1022"/>
      <c r="AD802" s="596"/>
    </row>
    <row r="803" spans="2:30" outlineLevel="1">
      <c r="B803" s="9" t="s">
        <v>7092</v>
      </c>
      <c r="C803" s="9" t="s">
        <v>7154</v>
      </c>
      <c r="D803" s="9" t="s">
        <v>7804</v>
      </c>
      <c r="E803" s="9" t="s">
        <v>7820</v>
      </c>
      <c r="F803" s="9" t="s">
        <v>7709</v>
      </c>
      <c r="G803" s="9" t="s">
        <v>7713</v>
      </c>
      <c r="K803" s="9" t="s">
        <v>7093</v>
      </c>
      <c r="L803" s="9" t="s">
        <v>7155</v>
      </c>
      <c r="M803" s="9" t="s">
        <v>7804</v>
      </c>
      <c r="N803" s="9" t="s">
        <v>7820</v>
      </c>
      <c r="O803" s="9" t="s">
        <v>7709</v>
      </c>
      <c r="P803" s="9" t="s">
        <v>7713</v>
      </c>
      <c r="R803" s="260"/>
      <c r="S803" s="1012" t="s">
        <v>1191</v>
      </c>
      <c r="T803" s="1013" t="s">
        <v>7415</v>
      </c>
      <c r="U803" s="1013" t="s">
        <v>7855</v>
      </c>
      <c r="V803" s="1014" t="s">
        <v>1821</v>
      </c>
      <c r="W803" s="1018"/>
      <c r="X803" s="1023"/>
      <c r="Y803" s="1013"/>
      <c r="Z803" s="1013"/>
      <c r="AA803" s="1013"/>
      <c r="AB803" s="1022"/>
      <c r="AD803" s="596"/>
    </row>
    <row r="804" spans="2:30" outlineLevel="1">
      <c r="B804" s="9" t="s">
        <v>7092</v>
      </c>
      <c r="C804" s="9" t="s">
        <v>7154</v>
      </c>
      <c r="D804" s="9" t="s">
        <v>7804</v>
      </c>
      <c r="E804" s="9" t="s">
        <v>7820</v>
      </c>
      <c r="F804" s="9" t="s">
        <v>7709</v>
      </c>
      <c r="G804" s="9" t="s">
        <v>7714</v>
      </c>
      <c r="K804" s="9" t="s">
        <v>7093</v>
      </c>
      <c r="L804" s="9" t="s">
        <v>7155</v>
      </c>
      <c r="M804" s="9" t="s">
        <v>7804</v>
      </c>
      <c r="N804" s="9" t="s">
        <v>7820</v>
      </c>
      <c r="O804" s="9" t="s">
        <v>7709</v>
      </c>
      <c r="P804" s="9" t="s">
        <v>7714</v>
      </c>
      <c r="R804" s="260"/>
      <c r="S804" s="1012" t="s">
        <v>1191</v>
      </c>
      <c r="T804" s="1013" t="s">
        <v>7421</v>
      </c>
      <c r="U804" s="1013" t="s">
        <v>7856</v>
      </c>
      <c r="V804" s="1014" t="s">
        <v>1821</v>
      </c>
      <c r="W804" s="1018"/>
      <c r="X804" s="1023"/>
      <c r="Y804" s="1013"/>
      <c r="Z804" s="1013"/>
      <c r="AA804" s="1013"/>
      <c r="AB804" s="1022"/>
      <c r="AD804" s="596"/>
    </row>
    <row r="805" spans="2:30" outlineLevel="1">
      <c r="B805" s="9" t="s">
        <v>7092</v>
      </c>
      <c r="C805" s="9" t="s">
        <v>7154</v>
      </c>
      <c r="D805" s="9" t="s">
        <v>7804</v>
      </c>
      <c r="E805" s="9" t="s">
        <v>7820</v>
      </c>
      <c r="F805" s="9" t="s">
        <v>7709</v>
      </c>
      <c r="G805" s="9" t="s">
        <v>7715</v>
      </c>
      <c r="K805" s="9" t="s">
        <v>7093</v>
      </c>
      <c r="L805" s="9" t="s">
        <v>7155</v>
      </c>
      <c r="M805" s="9" t="s">
        <v>7804</v>
      </c>
      <c r="N805" s="9" t="s">
        <v>7820</v>
      </c>
      <c r="O805" s="9" t="s">
        <v>7709</v>
      </c>
      <c r="P805" s="9" t="s">
        <v>7715</v>
      </c>
      <c r="R805" s="260"/>
      <c r="S805" s="1012" t="s">
        <v>1191</v>
      </c>
      <c r="T805" s="1013" t="s">
        <v>41</v>
      </c>
      <c r="U805" s="1013" t="s">
        <v>835</v>
      </c>
      <c r="V805" s="1014" t="s">
        <v>1382</v>
      </c>
      <c r="W805" s="1018"/>
      <c r="X805" s="1023"/>
      <c r="Y805" s="1013"/>
      <c r="Z805" s="1013"/>
      <c r="AA805" s="1013"/>
      <c r="AB805" s="1022"/>
      <c r="AD805" s="596"/>
    </row>
    <row r="806" spans="2:30" outlineLevel="1">
      <c r="B806" s="9" t="s">
        <v>7092</v>
      </c>
      <c r="C806" s="9" t="s">
        <v>7154</v>
      </c>
      <c r="D806" s="9" t="s">
        <v>7804</v>
      </c>
      <c r="E806" s="9" t="s">
        <v>7820</v>
      </c>
      <c r="F806" s="9" t="s">
        <v>7709</v>
      </c>
      <c r="G806" s="9" t="s">
        <v>7715</v>
      </c>
      <c r="H806" s="9" t="s">
        <v>7716</v>
      </c>
      <c r="K806" s="9" t="s">
        <v>7093</v>
      </c>
      <c r="L806" s="9" t="s">
        <v>7155</v>
      </c>
      <c r="M806" s="9" t="s">
        <v>7804</v>
      </c>
      <c r="N806" s="9" t="s">
        <v>7820</v>
      </c>
      <c r="O806" s="9" t="s">
        <v>7709</v>
      </c>
      <c r="P806" s="9" t="s">
        <v>7715</v>
      </c>
      <c r="Q806" s="9" t="s">
        <v>7716</v>
      </c>
      <c r="R806" s="260"/>
      <c r="S806" s="1012" t="s">
        <v>1176</v>
      </c>
      <c r="T806" s="1013" t="s">
        <v>7418</v>
      </c>
      <c r="U806" s="1013" t="s">
        <v>7853</v>
      </c>
      <c r="V806" s="1014" t="s">
        <v>1821</v>
      </c>
      <c r="W806" s="1018"/>
      <c r="X806" s="1023"/>
      <c r="Y806" s="1013"/>
      <c r="Z806" s="1013"/>
      <c r="AA806" s="1013"/>
      <c r="AB806" s="1022"/>
      <c r="AD806" s="596"/>
    </row>
    <row r="807" spans="2:30" outlineLevel="1">
      <c r="B807" s="9" t="s">
        <v>7092</v>
      </c>
      <c r="C807" s="9" t="s">
        <v>7154</v>
      </c>
      <c r="D807" s="9" t="s">
        <v>7804</v>
      </c>
      <c r="E807" s="9" t="s">
        <v>7820</v>
      </c>
      <c r="F807" s="9" t="s">
        <v>7709</v>
      </c>
      <c r="G807" s="9" t="s">
        <v>7717</v>
      </c>
      <c r="K807" s="9" t="s">
        <v>7093</v>
      </c>
      <c r="L807" s="9" t="s">
        <v>7155</v>
      </c>
      <c r="M807" s="9" t="s">
        <v>7804</v>
      </c>
      <c r="N807" s="9" t="s">
        <v>7820</v>
      </c>
      <c r="O807" s="9" t="s">
        <v>7709</v>
      </c>
      <c r="P807" s="9" t="s">
        <v>7717</v>
      </c>
      <c r="R807" s="260"/>
      <c r="S807" s="1012" t="s">
        <v>1176</v>
      </c>
      <c r="T807" s="1013" t="s">
        <v>41</v>
      </c>
      <c r="U807" s="1013" t="s">
        <v>835</v>
      </c>
      <c r="V807" s="1014" t="s">
        <v>1382</v>
      </c>
      <c r="W807" s="1018"/>
      <c r="X807" s="1023"/>
      <c r="Y807" s="1013"/>
      <c r="Z807" s="1013"/>
      <c r="AA807" s="1013"/>
      <c r="AB807" s="1022"/>
      <c r="AD807" s="596"/>
    </row>
    <row r="808" spans="2:30" outlineLevel="1">
      <c r="B808" s="9" t="s">
        <v>7092</v>
      </c>
      <c r="C808" s="9" t="s">
        <v>7154</v>
      </c>
      <c r="D808" s="9" t="s">
        <v>7804</v>
      </c>
      <c r="E808" s="9" t="s">
        <v>7820</v>
      </c>
      <c r="F808" s="9" t="s">
        <v>7709</v>
      </c>
      <c r="G808" s="9" t="s">
        <v>7717</v>
      </c>
      <c r="H808" s="9" t="s">
        <v>7718</v>
      </c>
      <c r="K808" s="9" t="s">
        <v>7093</v>
      </c>
      <c r="L808" s="9" t="s">
        <v>7155</v>
      </c>
      <c r="M808" s="9" t="s">
        <v>7804</v>
      </c>
      <c r="N808" s="9" t="s">
        <v>7820</v>
      </c>
      <c r="O808" s="9" t="s">
        <v>7709</v>
      </c>
      <c r="P808" s="9" t="s">
        <v>7717</v>
      </c>
      <c r="Q808" s="9" t="s">
        <v>7718</v>
      </c>
      <c r="R808" s="260"/>
      <c r="S808" s="1012" t="s">
        <v>1176</v>
      </c>
      <c r="T808" s="1013" t="s">
        <v>7420</v>
      </c>
      <c r="U808" s="1013" t="s">
        <v>7857</v>
      </c>
      <c r="V808" s="1014" t="s">
        <v>1515</v>
      </c>
      <c r="W808" s="1018"/>
      <c r="X808" s="1023"/>
      <c r="Y808" s="1013"/>
      <c r="Z808" s="1013"/>
      <c r="AA808" s="1013"/>
      <c r="AB808" s="1022"/>
      <c r="AD808" s="596"/>
    </row>
    <row r="809" spans="2:30" outlineLevel="1">
      <c r="B809" s="9" t="s">
        <v>7092</v>
      </c>
      <c r="C809" s="9" t="s">
        <v>7154</v>
      </c>
      <c r="D809" s="9" t="s">
        <v>7804</v>
      </c>
      <c r="E809" s="9" t="s">
        <v>7820</v>
      </c>
      <c r="F809" s="9" t="s">
        <v>7719</v>
      </c>
      <c r="K809" s="9" t="s">
        <v>7093</v>
      </c>
      <c r="L809" s="9" t="s">
        <v>7155</v>
      </c>
      <c r="M809" s="9" t="s">
        <v>7804</v>
      </c>
      <c r="N809" s="9" t="s">
        <v>7820</v>
      </c>
      <c r="O809" s="9" t="s">
        <v>7719</v>
      </c>
      <c r="R809" s="260"/>
      <c r="S809" s="1012" t="s">
        <v>1875</v>
      </c>
      <c r="T809" s="1013" t="s">
        <v>41</v>
      </c>
      <c r="U809" s="1013" t="s">
        <v>835</v>
      </c>
      <c r="V809" s="1014" t="s">
        <v>1382</v>
      </c>
      <c r="W809" s="1018"/>
      <c r="X809" s="1023"/>
      <c r="Y809" s="1013"/>
      <c r="Z809" s="1013"/>
      <c r="AA809" s="1013"/>
      <c r="AB809" s="1022"/>
      <c r="AD809" s="596"/>
    </row>
    <row r="810" spans="2:30" outlineLevel="1">
      <c r="B810" s="9" t="s">
        <v>7092</v>
      </c>
      <c r="C810" s="9" t="s">
        <v>7154</v>
      </c>
      <c r="D810" s="9" t="s">
        <v>7804</v>
      </c>
      <c r="E810" s="9" t="s">
        <v>7820</v>
      </c>
      <c r="F810" s="9" t="s">
        <v>7719</v>
      </c>
      <c r="G810" s="9" t="s">
        <v>7720</v>
      </c>
      <c r="K810" s="9" t="s">
        <v>7093</v>
      </c>
      <c r="L810" s="9" t="s">
        <v>7155</v>
      </c>
      <c r="M810" s="9" t="s">
        <v>7804</v>
      </c>
      <c r="N810" s="9" t="s">
        <v>7820</v>
      </c>
      <c r="O810" s="9" t="s">
        <v>7719</v>
      </c>
      <c r="P810" s="9" t="s">
        <v>7720</v>
      </c>
      <c r="R810" s="260"/>
      <c r="S810" s="1012" t="s">
        <v>1176</v>
      </c>
      <c r="T810" s="1013" t="s">
        <v>7424</v>
      </c>
      <c r="U810" s="1013" t="s">
        <v>7858</v>
      </c>
      <c r="V810" s="1014" t="s">
        <v>1821</v>
      </c>
      <c r="W810" s="1018"/>
      <c r="X810" s="1023"/>
      <c r="Y810" s="1013"/>
      <c r="Z810" s="1013"/>
      <c r="AA810" s="1013"/>
      <c r="AB810" s="1022"/>
      <c r="AD810" s="596"/>
    </row>
    <row r="811" spans="2:30" outlineLevel="1">
      <c r="B811" s="9" t="s">
        <v>7092</v>
      </c>
      <c r="C811" s="9" t="s">
        <v>7154</v>
      </c>
      <c r="D811" s="9" t="s">
        <v>7804</v>
      </c>
      <c r="E811" s="9" t="s">
        <v>7820</v>
      </c>
      <c r="F811" s="9" t="s">
        <v>7719</v>
      </c>
      <c r="G811" s="9" t="s">
        <v>7721</v>
      </c>
      <c r="K811" s="9" t="s">
        <v>7093</v>
      </c>
      <c r="L811" s="9" t="s">
        <v>7155</v>
      </c>
      <c r="M811" s="9" t="s">
        <v>7804</v>
      </c>
      <c r="N811" s="9" t="s">
        <v>7820</v>
      </c>
      <c r="O811" s="9" t="s">
        <v>7719</v>
      </c>
      <c r="P811" s="9" t="s">
        <v>7721</v>
      </c>
      <c r="R811" s="260"/>
      <c r="S811" s="1012" t="s">
        <v>1176</v>
      </c>
      <c r="T811" s="1013" t="s">
        <v>41</v>
      </c>
      <c r="U811" s="1013" t="s">
        <v>835</v>
      </c>
      <c r="V811" s="1014" t="s">
        <v>1382</v>
      </c>
      <c r="W811" s="1018"/>
      <c r="X811" s="1023"/>
      <c r="Y811" s="1013"/>
      <c r="Z811" s="1013"/>
      <c r="AA811" s="1013"/>
      <c r="AB811" s="1022"/>
      <c r="AD811" s="596"/>
    </row>
    <row r="812" spans="2:30" outlineLevel="1">
      <c r="B812" s="9" t="s">
        <v>7092</v>
      </c>
      <c r="C812" s="9" t="s">
        <v>7154</v>
      </c>
      <c r="D812" s="9" t="s">
        <v>7804</v>
      </c>
      <c r="E812" s="9" t="s">
        <v>7820</v>
      </c>
      <c r="F812" s="9" t="s">
        <v>7719</v>
      </c>
      <c r="G812" s="9" t="s">
        <v>7721</v>
      </c>
      <c r="H812" s="9" t="s">
        <v>6858</v>
      </c>
      <c r="K812" s="9" t="s">
        <v>7093</v>
      </c>
      <c r="L812" s="9" t="s">
        <v>7155</v>
      </c>
      <c r="M812" s="9" t="s">
        <v>7804</v>
      </c>
      <c r="N812" s="9" t="s">
        <v>7820</v>
      </c>
      <c r="O812" s="9" t="s">
        <v>7719</v>
      </c>
      <c r="P812" s="9" t="s">
        <v>7721</v>
      </c>
      <c r="Q812" s="9" t="s">
        <v>6858</v>
      </c>
      <c r="R812" s="260"/>
      <c r="S812" s="1012" t="s">
        <v>1176</v>
      </c>
      <c r="T812" s="1013" t="s">
        <v>7425</v>
      </c>
      <c r="U812" s="1013" t="s">
        <v>7859</v>
      </c>
      <c r="V812" s="1020" t="s">
        <v>6506</v>
      </c>
      <c r="W812" s="1018"/>
      <c r="X812" s="1023"/>
      <c r="Y812" s="1013"/>
      <c r="Z812" s="1013"/>
      <c r="AA812" s="1013"/>
      <c r="AB812" s="1022"/>
      <c r="AD812" s="596"/>
    </row>
    <row r="813" spans="2:30" outlineLevel="1">
      <c r="B813" s="9" t="s">
        <v>7092</v>
      </c>
      <c r="C813" s="9" t="s">
        <v>7154</v>
      </c>
      <c r="D813" s="9" t="s">
        <v>7804</v>
      </c>
      <c r="E813" s="9" t="s">
        <v>7820</v>
      </c>
      <c r="F813" s="9" t="s">
        <v>7719</v>
      </c>
      <c r="K813" s="9" t="s">
        <v>7093</v>
      </c>
      <c r="L813" s="9" t="s">
        <v>7155</v>
      </c>
      <c r="M813" s="9" t="s">
        <v>7804</v>
      </c>
      <c r="N813" s="9" t="s">
        <v>7820</v>
      </c>
      <c r="O813" s="9" t="s">
        <v>7719</v>
      </c>
      <c r="R813" s="260"/>
      <c r="S813" s="1012" t="s">
        <v>1875</v>
      </c>
      <c r="T813" s="1013" t="s">
        <v>41</v>
      </c>
      <c r="U813" s="1013" t="s">
        <v>835</v>
      </c>
      <c r="V813" s="1014" t="s">
        <v>1382</v>
      </c>
      <c r="W813" s="1018"/>
      <c r="X813" s="1023"/>
      <c r="Y813" s="1013"/>
      <c r="Z813" s="1013"/>
      <c r="AA813" s="1013"/>
      <c r="AB813" s="1022"/>
      <c r="AD813" s="596"/>
    </row>
    <row r="814" spans="2:30" outlineLevel="1">
      <c r="B814" s="9" t="s">
        <v>7092</v>
      </c>
      <c r="C814" s="9" t="s">
        <v>7154</v>
      </c>
      <c r="D814" s="9" t="s">
        <v>7804</v>
      </c>
      <c r="E814" s="9" t="s">
        <v>7820</v>
      </c>
      <c r="F814" s="9" t="s">
        <v>7719</v>
      </c>
      <c r="G814" s="9" t="s">
        <v>7720</v>
      </c>
      <c r="K814" s="9" t="s">
        <v>7093</v>
      </c>
      <c r="L814" s="9" t="s">
        <v>7155</v>
      </c>
      <c r="M814" s="9" t="s">
        <v>7804</v>
      </c>
      <c r="N814" s="9" t="s">
        <v>7820</v>
      </c>
      <c r="O814" s="9" t="s">
        <v>7719</v>
      </c>
      <c r="P814" s="9" t="s">
        <v>7720</v>
      </c>
      <c r="R814" s="260"/>
      <c r="S814" s="1012" t="s">
        <v>1176</v>
      </c>
      <c r="T814" s="1013" t="s">
        <v>7426</v>
      </c>
      <c r="U814" s="1013" t="s">
        <v>7860</v>
      </c>
      <c r="V814" s="1014" t="s">
        <v>1821</v>
      </c>
      <c r="W814" s="1018"/>
      <c r="X814" s="1023"/>
      <c r="Y814" s="1013"/>
      <c r="Z814" s="1013"/>
      <c r="AA814" s="1013"/>
      <c r="AB814" s="1022"/>
      <c r="AD814" s="596"/>
    </row>
    <row r="815" spans="2:30" outlineLevel="1">
      <c r="B815" s="9" t="s">
        <v>7092</v>
      </c>
      <c r="C815" s="9" t="s">
        <v>7154</v>
      </c>
      <c r="D815" s="9" t="s">
        <v>7804</v>
      </c>
      <c r="E815" s="9" t="s">
        <v>7820</v>
      </c>
      <c r="F815" s="9" t="s">
        <v>7719</v>
      </c>
      <c r="G815" s="9" t="s">
        <v>7721</v>
      </c>
      <c r="K815" s="9" t="s">
        <v>7093</v>
      </c>
      <c r="L815" s="9" t="s">
        <v>7155</v>
      </c>
      <c r="M815" s="9" t="s">
        <v>7804</v>
      </c>
      <c r="N815" s="9" t="s">
        <v>7820</v>
      </c>
      <c r="O815" s="9" t="s">
        <v>7719</v>
      </c>
      <c r="P815" s="9" t="s">
        <v>7721</v>
      </c>
      <c r="R815" s="260"/>
      <c r="S815" s="1012" t="s">
        <v>1176</v>
      </c>
      <c r="T815" s="1013" t="s">
        <v>41</v>
      </c>
      <c r="U815" s="1013" t="s">
        <v>835</v>
      </c>
      <c r="V815" s="1014" t="s">
        <v>1382</v>
      </c>
      <c r="W815" s="1018"/>
      <c r="X815" s="1023"/>
      <c r="Y815" s="1013"/>
      <c r="Z815" s="1013"/>
      <c r="AA815" s="1013"/>
      <c r="AB815" s="1022"/>
      <c r="AD815" s="596"/>
    </row>
    <row r="816" spans="2:30" outlineLevel="1">
      <c r="B816" s="9" t="s">
        <v>7092</v>
      </c>
      <c r="C816" s="9" t="s">
        <v>7154</v>
      </c>
      <c r="D816" s="9" t="s">
        <v>7804</v>
      </c>
      <c r="E816" s="9" t="s">
        <v>7820</v>
      </c>
      <c r="F816" s="9" t="s">
        <v>7719</v>
      </c>
      <c r="G816" s="9" t="s">
        <v>7721</v>
      </c>
      <c r="H816" s="9" t="s">
        <v>6858</v>
      </c>
      <c r="K816" s="9" t="s">
        <v>7093</v>
      </c>
      <c r="L816" s="9" t="s">
        <v>7155</v>
      </c>
      <c r="M816" s="9" t="s">
        <v>7804</v>
      </c>
      <c r="N816" s="9" t="s">
        <v>7820</v>
      </c>
      <c r="O816" s="9" t="s">
        <v>7719</v>
      </c>
      <c r="P816" s="9" t="s">
        <v>7721</v>
      </c>
      <c r="Q816" s="9" t="s">
        <v>6858</v>
      </c>
      <c r="R816" s="260"/>
      <c r="S816" s="1012" t="s">
        <v>1176</v>
      </c>
      <c r="T816" s="1013" t="s">
        <v>7427</v>
      </c>
      <c r="U816" s="1013" t="s">
        <v>7861</v>
      </c>
      <c r="V816" s="1020" t="s">
        <v>7723</v>
      </c>
      <c r="W816" s="1018"/>
      <c r="X816" s="1023"/>
      <c r="Y816" s="1013"/>
      <c r="Z816" s="1013"/>
      <c r="AA816" s="1013"/>
      <c r="AB816" s="1022"/>
      <c r="AD816" s="596"/>
    </row>
    <row r="817" spans="2:30" outlineLevel="1">
      <c r="B817" s="9" t="s">
        <v>7092</v>
      </c>
      <c r="C817" s="9" t="s">
        <v>7154</v>
      </c>
      <c r="D817" s="9" t="s">
        <v>7804</v>
      </c>
      <c r="E817" s="9" t="s">
        <v>7820</v>
      </c>
      <c r="F817" s="9" t="s">
        <v>7724</v>
      </c>
      <c r="K817" s="9" t="s">
        <v>7093</v>
      </c>
      <c r="L817" s="9" t="s">
        <v>7155</v>
      </c>
      <c r="M817" s="9" t="s">
        <v>7804</v>
      </c>
      <c r="N817" s="9" t="s">
        <v>7820</v>
      </c>
      <c r="O817" s="9" t="s">
        <v>7724</v>
      </c>
      <c r="R817" s="260"/>
      <c r="S817" s="1012" t="s">
        <v>1191</v>
      </c>
      <c r="T817" s="1013" t="s">
        <v>41</v>
      </c>
      <c r="U817" s="1013" t="s">
        <v>835</v>
      </c>
      <c r="V817" s="1014" t="s">
        <v>1382</v>
      </c>
      <c r="W817" s="1018"/>
      <c r="X817" s="1023"/>
      <c r="Y817" s="1013"/>
      <c r="Z817" s="1013"/>
      <c r="AA817" s="1013"/>
      <c r="AB817" s="1022"/>
      <c r="AD817" s="596"/>
    </row>
    <row r="818" spans="2:30" outlineLevel="1">
      <c r="B818" s="9" t="s">
        <v>7092</v>
      </c>
      <c r="C818" s="9" t="s">
        <v>7154</v>
      </c>
      <c r="D818" s="9" t="s">
        <v>7804</v>
      </c>
      <c r="E818" s="9" t="s">
        <v>7820</v>
      </c>
      <c r="F818" s="9" t="s">
        <v>7724</v>
      </c>
      <c r="G818" s="9" t="s">
        <v>7725</v>
      </c>
      <c r="K818" s="9" t="s">
        <v>7093</v>
      </c>
      <c r="L818" s="9" t="s">
        <v>7155</v>
      </c>
      <c r="M818" s="9" t="s">
        <v>7804</v>
      </c>
      <c r="N818" s="9" t="s">
        <v>7820</v>
      </c>
      <c r="O818" s="9" t="s">
        <v>7724</v>
      </c>
      <c r="P818" s="9" t="s">
        <v>7725</v>
      </c>
      <c r="R818" s="260"/>
      <c r="S818" s="1012" t="s">
        <v>1176</v>
      </c>
      <c r="T818" s="1013" t="s">
        <v>7410</v>
      </c>
      <c r="U818" s="1013" t="s">
        <v>7862</v>
      </c>
      <c r="V818" s="1014" t="s">
        <v>1821</v>
      </c>
      <c r="W818" s="1018"/>
      <c r="X818" s="1023"/>
      <c r="Y818" s="1013"/>
      <c r="Z818" s="1013"/>
      <c r="AA818" s="1013"/>
      <c r="AB818" s="1022"/>
      <c r="AD818" s="596"/>
    </row>
    <row r="819" spans="2:30" outlineLevel="1">
      <c r="B819" s="9" t="s">
        <v>7092</v>
      </c>
      <c r="C819" s="9" t="s">
        <v>7154</v>
      </c>
      <c r="D819" s="9" t="s">
        <v>7804</v>
      </c>
      <c r="E819" s="9" t="s">
        <v>7820</v>
      </c>
      <c r="F819" s="9" t="s">
        <v>7724</v>
      </c>
      <c r="G819" s="9" t="s">
        <v>7720</v>
      </c>
      <c r="K819" s="9" t="s">
        <v>7093</v>
      </c>
      <c r="L819" s="9" t="s">
        <v>7155</v>
      </c>
      <c r="M819" s="9" t="s">
        <v>7804</v>
      </c>
      <c r="N819" s="9" t="s">
        <v>7820</v>
      </c>
      <c r="O819" s="9" t="s">
        <v>7724</v>
      </c>
      <c r="P819" s="9" t="s">
        <v>7720</v>
      </c>
      <c r="R819" s="260"/>
      <c r="S819" s="1012" t="s">
        <v>1191</v>
      </c>
      <c r="T819" s="1013" t="s">
        <v>7411</v>
      </c>
      <c r="U819" s="1013" t="s">
        <v>7863</v>
      </c>
      <c r="V819" s="1014" t="s">
        <v>1821</v>
      </c>
      <c r="W819" s="1018"/>
      <c r="X819" s="1023"/>
      <c r="Y819" s="1013"/>
      <c r="Z819" s="1013"/>
      <c r="AA819" s="1013"/>
      <c r="AB819" s="1022"/>
      <c r="AD819" s="596"/>
    </row>
    <row r="820" spans="2:30" outlineLevel="1">
      <c r="B820" s="9" t="s">
        <v>7092</v>
      </c>
      <c r="C820" s="9" t="s">
        <v>7154</v>
      </c>
      <c r="D820" s="9" t="s">
        <v>7804</v>
      </c>
      <c r="E820" s="9" t="s">
        <v>7820</v>
      </c>
      <c r="F820" s="9" t="s">
        <v>7724</v>
      </c>
      <c r="G820" s="9" t="s">
        <v>7720</v>
      </c>
      <c r="H820" s="9" t="s">
        <v>1452</v>
      </c>
      <c r="K820" s="9" t="s">
        <v>7093</v>
      </c>
      <c r="L820" s="9" t="s">
        <v>7155</v>
      </c>
      <c r="M820" s="9" t="s">
        <v>7804</v>
      </c>
      <c r="N820" s="9" t="s">
        <v>7820</v>
      </c>
      <c r="O820" s="9" t="s">
        <v>7724</v>
      </c>
      <c r="P820" s="9" t="s">
        <v>7720</v>
      </c>
      <c r="Q820" s="9" t="s">
        <v>1452</v>
      </c>
      <c r="R820" s="260"/>
      <c r="S820" s="1012" t="s">
        <v>1191</v>
      </c>
      <c r="T820" s="1013" t="s">
        <v>7412</v>
      </c>
      <c r="U820" s="1013" t="s">
        <v>7864</v>
      </c>
      <c r="V820" s="1014" t="s">
        <v>1454</v>
      </c>
      <c r="W820" s="1018"/>
      <c r="X820" s="1023"/>
      <c r="Y820" s="1013"/>
      <c r="Z820" s="1013"/>
      <c r="AA820" s="1013"/>
      <c r="AB820" s="1022"/>
      <c r="AD820" s="596"/>
    </row>
    <row r="821" spans="2:30" outlineLevel="1">
      <c r="B821" s="9" t="s">
        <v>7092</v>
      </c>
      <c r="C821" s="9" t="s">
        <v>7154</v>
      </c>
      <c r="D821" s="9" t="s">
        <v>7821</v>
      </c>
      <c r="K821" s="9" t="s">
        <v>7093</v>
      </c>
      <c r="L821" s="9" t="s">
        <v>7155</v>
      </c>
      <c r="M821" s="9" t="s">
        <v>7821</v>
      </c>
      <c r="R821" s="260"/>
      <c r="S821" s="1012" t="s">
        <v>1176</v>
      </c>
      <c r="T821" s="1013" t="s">
        <v>1364</v>
      </c>
      <c r="U821" s="1013" t="s">
        <v>4297</v>
      </c>
      <c r="V821" s="1014" t="s">
        <v>1382</v>
      </c>
      <c r="W821" s="1018" t="s">
        <v>1176</v>
      </c>
      <c r="X821" s="1130" t="s">
        <v>7936</v>
      </c>
      <c r="Y821" s="1013" t="s">
        <v>1176</v>
      </c>
      <c r="Z821" s="1013" t="s">
        <v>41</v>
      </c>
      <c r="AA821" s="1013" t="s">
        <v>1382</v>
      </c>
      <c r="AB821" s="1022"/>
      <c r="AD821" s="596"/>
    </row>
    <row r="822" spans="2:30" ht="60" outlineLevel="1">
      <c r="B822" s="9" t="s">
        <v>7092</v>
      </c>
      <c r="C822" s="9" t="s">
        <v>7154</v>
      </c>
      <c r="D822" s="9" t="s">
        <v>7821</v>
      </c>
      <c r="E822" s="9" t="s">
        <v>7822</v>
      </c>
      <c r="K822" s="9" t="s">
        <v>7093</v>
      </c>
      <c r="L822" s="9" t="s">
        <v>7155</v>
      </c>
      <c r="M822" s="9" t="s">
        <v>7821</v>
      </c>
      <c r="N822" s="9" t="s">
        <v>7822</v>
      </c>
      <c r="R822" s="260"/>
      <c r="S822" s="1012" t="s">
        <v>1176</v>
      </c>
      <c r="T822" s="1013" t="s">
        <v>1366</v>
      </c>
      <c r="U822" s="1013" t="s">
        <v>4117</v>
      </c>
      <c r="V822" s="1014" t="s">
        <v>1821</v>
      </c>
      <c r="W822" s="1018" t="s">
        <v>1176</v>
      </c>
      <c r="X822" s="1023" t="s">
        <v>5417</v>
      </c>
      <c r="Y822" s="1013" t="s">
        <v>1176</v>
      </c>
      <c r="Z822" s="1057" t="s">
        <v>2877</v>
      </c>
      <c r="AA822" s="1013" t="s">
        <v>790</v>
      </c>
      <c r="AB822" s="631" t="s">
        <v>8748</v>
      </c>
      <c r="AD822" s="596"/>
    </row>
    <row r="823" spans="2:30" outlineLevel="1">
      <c r="B823" s="9" t="s">
        <v>7092</v>
      </c>
      <c r="C823" s="9" t="s">
        <v>7154</v>
      </c>
      <c r="D823" s="9" t="s">
        <v>7821</v>
      </c>
      <c r="E823" s="9" t="s">
        <v>7822</v>
      </c>
      <c r="F823" s="9" t="s">
        <v>2696</v>
      </c>
      <c r="K823" s="9" t="s">
        <v>7093</v>
      </c>
      <c r="L823" s="9" t="s">
        <v>7155</v>
      </c>
      <c r="M823" s="9" t="s">
        <v>7821</v>
      </c>
      <c r="N823" s="9" t="s">
        <v>7822</v>
      </c>
      <c r="O823" s="9" t="s">
        <v>2696</v>
      </c>
      <c r="R823" s="260"/>
      <c r="S823" s="1012" t="s">
        <v>1176</v>
      </c>
      <c r="T823" s="1013" t="s">
        <v>1186</v>
      </c>
      <c r="U823" s="1013" t="s">
        <v>4194</v>
      </c>
      <c r="V823" s="1014" t="s">
        <v>788</v>
      </c>
      <c r="W823" s="1018" t="s">
        <v>1176</v>
      </c>
      <c r="X823" s="1023" t="s">
        <v>4194</v>
      </c>
      <c r="Y823" s="1013" t="s">
        <v>1176</v>
      </c>
      <c r="Z823" s="1057" t="s">
        <v>2848</v>
      </c>
      <c r="AA823" s="1013" t="s">
        <v>788</v>
      </c>
      <c r="AB823" s="1022"/>
      <c r="AD823" s="596"/>
    </row>
    <row r="824" spans="2:30" outlineLevel="1">
      <c r="B824" s="9" t="s">
        <v>7092</v>
      </c>
      <c r="C824" s="9" t="s">
        <v>7154</v>
      </c>
      <c r="D824" s="9" t="s">
        <v>7821</v>
      </c>
      <c r="E824" s="9" t="s">
        <v>7823</v>
      </c>
      <c r="K824" s="9" t="s">
        <v>7093</v>
      </c>
      <c r="L824" s="9" t="s">
        <v>7155</v>
      </c>
      <c r="M824" s="9" t="s">
        <v>7821</v>
      </c>
      <c r="N824" s="9" t="s">
        <v>7823</v>
      </c>
      <c r="R824" s="260"/>
      <c r="S824" s="1012" t="s">
        <v>1191</v>
      </c>
      <c r="T824" s="1013" t="s">
        <v>1611</v>
      </c>
      <c r="U824" s="1013" t="s">
        <v>4107</v>
      </c>
      <c r="V824" s="1014" t="s">
        <v>1821</v>
      </c>
      <c r="W824" s="1018"/>
      <c r="X824" s="1023"/>
      <c r="Y824" s="1013"/>
      <c r="Z824" s="1013"/>
      <c r="AA824" s="1013"/>
      <c r="AB824" s="1022"/>
      <c r="AD824" s="596"/>
    </row>
    <row r="825" spans="2:30" outlineLevel="1">
      <c r="B825" s="9" t="s">
        <v>7092</v>
      </c>
      <c r="C825" s="9" t="s">
        <v>7154</v>
      </c>
      <c r="D825" s="9" t="s">
        <v>7821</v>
      </c>
      <c r="E825" s="9" t="s">
        <v>7823</v>
      </c>
      <c r="F825" s="9" t="s">
        <v>1479</v>
      </c>
      <c r="K825" s="9" t="s">
        <v>7093</v>
      </c>
      <c r="L825" s="9" t="s">
        <v>7155</v>
      </c>
      <c r="M825" s="9" t="s">
        <v>7821</v>
      </c>
      <c r="N825" s="9" t="s">
        <v>7823</v>
      </c>
      <c r="O825" s="9" t="s">
        <v>1479</v>
      </c>
      <c r="R825" s="260"/>
      <c r="S825" s="1012" t="s">
        <v>1191</v>
      </c>
      <c r="T825" s="1013" t="s">
        <v>1612</v>
      </c>
      <c r="U825" s="1013" t="s">
        <v>7513</v>
      </c>
      <c r="V825" s="1014" t="s">
        <v>7403</v>
      </c>
      <c r="W825" s="1018"/>
      <c r="X825" s="1023"/>
      <c r="Y825" s="1013"/>
      <c r="Z825" s="1013"/>
      <c r="AA825" s="1013"/>
      <c r="AB825" s="1022"/>
      <c r="AD825" s="596"/>
    </row>
    <row r="826" spans="2:30" outlineLevel="1">
      <c r="B826" s="9" t="s">
        <v>7092</v>
      </c>
      <c r="C826" s="9" t="s">
        <v>7154</v>
      </c>
      <c r="D826" s="9" t="s">
        <v>7821</v>
      </c>
      <c r="E826" s="9" t="s">
        <v>7757</v>
      </c>
      <c r="K826" s="9" t="s">
        <v>7093</v>
      </c>
      <c r="L826" s="9" t="s">
        <v>7155</v>
      </c>
      <c r="M826" s="9" t="s">
        <v>7821</v>
      </c>
      <c r="N826" s="9" t="s">
        <v>7757</v>
      </c>
      <c r="R826" s="260"/>
      <c r="S826" s="1012" t="s">
        <v>1195</v>
      </c>
      <c r="T826" s="1013" t="s">
        <v>41</v>
      </c>
      <c r="U826" s="1013" t="s">
        <v>835</v>
      </c>
      <c r="V826" s="1014" t="s">
        <v>1382</v>
      </c>
      <c r="W826" s="1018" t="s">
        <v>1191</v>
      </c>
      <c r="X826" s="1130" t="s">
        <v>5632</v>
      </c>
      <c r="Y826" s="1013" t="s">
        <v>1176</v>
      </c>
      <c r="Z826" s="1013" t="s">
        <v>41</v>
      </c>
      <c r="AA826" s="1013" t="s">
        <v>1382</v>
      </c>
      <c r="AB826" s="1022"/>
      <c r="AD826" s="596"/>
    </row>
    <row r="827" spans="2:30" outlineLevel="1">
      <c r="B827" s="9" t="s">
        <v>7092</v>
      </c>
      <c r="C827" s="9" t="s">
        <v>7154</v>
      </c>
      <c r="D827" s="9" t="s">
        <v>7821</v>
      </c>
      <c r="E827" s="9" t="s">
        <v>7757</v>
      </c>
      <c r="F827" s="9" t="s">
        <v>7758</v>
      </c>
      <c r="K827" s="9" t="s">
        <v>7093</v>
      </c>
      <c r="L827" s="9" t="s">
        <v>7155</v>
      </c>
      <c r="M827" s="9" t="s">
        <v>7821</v>
      </c>
      <c r="N827" s="9" t="s">
        <v>7757</v>
      </c>
      <c r="O827" s="9" t="s">
        <v>7758</v>
      </c>
      <c r="R827" s="260"/>
      <c r="S827" s="1012" t="s">
        <v>1176</v>
      </c>
      <c r="T827" s="1013" t="s">
        <v>41</v>
      </c>
      <c r="U827" s="1013" t="s">
        <v>835</v>
      </c>
      <c r="V827" s="1020" t="s">
        <v>1784</v>
      </c>
      <c r="W827" s="1018" t="s">
        <v>1176</v>
      </c>
      <c r="X827" s="1023" t="s">
        <v>7934</v>
      </c>
      <c r="Y827" s="1013" t="s">
        <v>1176</v>
      </c>
      <c r="Z827" s="1013" t="s">
        <v>41</v>
      </c>
      <c r="AA827" s="629" t="s">
        <v>5743</v>
      </c>
      <c r="AB827" s="1022"/>
      <c r="AD827" s="596"/>
    </row>
    <row r="828" spans="2:30" outlineLevel="1">
      <c r="B828" s="9" t="s">
        <v>7092</v>
      </c>
      <c r="C828" s="9" t="s">
        <v>7154</v>
      </c>
      <c r="D828" s="9" t="s">
        <v>7821</v>
      </c>
      <c r="E828" s="9" t="s">
        <v>7757</v>
      </c>
      <c r="F828" s="9" t="s">
        <v>7759</v>
      </c>
      <c r="K828" s="9" t="s">
        <v>7093</v>
      </c>
      <c r="L828" s="9" t="s">
        <v>7155</v>
      </c>
      <c r="M828" s="9" t="s">
        <v>7821</v>
      </c>
      <c r="N828" s="9" t="s">
        <v>7757</v>
      </c>
      <c r="O828" s="9" t="s">
        <v>7759</v>
      </c>
      <c r="R828" s="260"/>
      <c r="S828" s="1012" t="s">
        <v>1191</v>
      </c>
      <c r="T828" s="1013" t="s">
        <v>8655</v>
      </c>
      <c r="U828" s="1013" t="s">
        <v>8658</v>
      </c>
      <c r="V828" s="1014" t="s">
        <v>1599</v>
      </c>
      <c r="W828" s="1018"/>
      <c r="X828" s="1023"/>
      <c r="Y828" s="1013"/>
      <c r="Z828" s="1059"/>
      <c r="AA828" s="1013"/>
      <c r="AB828" s="1022"/>
      <c r="AD828" s="596"/>
    </row>
    <row r="829" spans="2:30" outlineLevel="1">
      <c r="B829" s="9" t="s">
        <v>7092</v>
      </c>
      <c r="C829" s="9" t="s">
        <v>7154</v>
      </c>
      <c r="D829" s="9" t="s">
        <v>7821</v>
      </c>
      <c r="E829" s="9" t="s">
        <v>7757</v>
      </c>
      <c r="F829" s="9" t="s">
        <v>7760</v>
      </c>
      <c r="K829" s="9" t="s">
        <v>7093</v>
      </c>
      <c r="L829" s="9" t="s">
        <v>7155</v>
      </c>
      <c r="M829" s="9" t="s">
        <v>7821</v>
      </c>
      <c r="N829" s="9" t="s">
        <v>7757</v>
      </c>
      <c r="O829" s="9" t="s">
        <v>7760</v>
      </c>
      <c r="R829" s="260"/>
      <c r="S829" s="1012" t="s">
        <v>1191</v>
      </c>
      <c r="T829" s="1013" t="s">
        <v>8656</v>
      </c>
      <c r="U829" s="1013" t="s">
        <v>8657</v>
      </c>
      <c r="V829" s="1014" t="s">
        <v>1821</v>
      </c>
      <c r="W829" s="1018"/>
      <c r="X829" s="1023"/>
      <c r="Y829" s="1013"/>
      <c r="Z829" s="1059"/>
      <c r="AA829" s="1013"/>
      <c r="AB829" s="1022"/>
      <c r="AD829" s="596"/>
    </row>
    <row r="830" spans="2:30" ht="36" outlineLevel="1">
      <c r="B830" s="9" t="s">
        <v>7092</v>
      </c>
      <c r="C830" s="9" t="s">
        <v>7154</v>
      </c>
      <c r="D830" s="9" t="s">
        <v>7821</v>
      </c>
      <c r="E830" s="9" t="s">
        <v>7757</v>
      </c>
      <c r="F830" s="9" t="s">
        <v>7762</v>
      </c>
      <c r="K830" s="9" t="s">
        <v>7093</v>
      </c>
      <c r="L830" s="9" t="s">
        <v>7155</v>
      </c>
      <c r="M830" s="9" t="s">
        <v>7821</v>
      </c>
      <c r="N830" s="9" t="s">
        <v>7757</v>
      </c>
      <c r="O830" s="9" t="s">
        <v>7762</v>
      </c>
      <c r="R830" s="260"/>
      <c r="S830" s="1012" t="s">
        <v>1176</v>
      </c>
      <c r="T830" s="1013" t="s">
        <v>1368</v>
      </c>
      <c r="U830" s="1013" t="s">
        <v>4110</v>
      </c>
      <c r="V830" s="1014" t="s">
        <v>1821</v>
      </c>
      <c r="W830" s="1018" t="s">
        <v>1191</v>
      </c>
      <c r="X830" s="1023" t="s">
        <v>3917</v>
      </c>
      <c r="Y830" s="1013" t="s">
        <v>1176</v>
      </c>
      <c r="Z830" s="1059" t="s">
        <v>2893</v>
      </c>
      <c r="AA830" s="1013" t="s">
        <v>790</v>
      </c>
      <c r="AB830" s="1022" t="s">
        <v>8018</v>
      </c>
      <c r="AD830" s="596"/>
    </row>
    <row r="831" spans="2:30" outlineLevel="1">
      <c r="B831" s="9" t="s">
        <v>7092</v>
      </c>
      <c r="C831" s="9" t="s">
        <v>7154</v>
      </c>
      <c r="D831" s="9" t="s">
        <v>7821</v>
      </c>
      <c r="E831" s="9" t="s">
        <v>7757</v>
      </c>
      <c r="F831" s="9" t="s">
        <v>7762</v>
      </c>
      <c r="G831" s="9" t="s">
        <v>2696</v>
      </c>
      <c r="K831" s="9" t="s">
        <v>7093</v>
      </c>
      <c r="L831" s="9" t="s">
        <v>7155</v>
      </c>
      <c r="M831" s="9" t="s">
        <v>7821</v>
      </c>
      <c r="N831" s="9" t="s">
        <v>7757</v>
      </c>
      <c r="O831" s="9" t="s">
        <v>7762</v>
      </c>
      <c r="P831" s="9" t="s">
        <v>2696</v>
      </c>
      <c r="R831" s="260"/>
      <c r="S831" s="1012" t="s">
        <v>1176</v>
      </c>
      <c r="T831" s="1013" t="s">
        <v>1186</v>
      </c>
      <c r="U831" s="1013" t="s">
        <v>4194</v>
      </c>
      <c r="V831" s="1014" t="s">
        <v>788</v>
      </c>
      <c r="W831" s="1018" t="s">
        <v>1176</v>
      </c>
      <c r="X831" s="1023" t="s">
        <v>4194</v>
      </c>
      <c r="Y831" s="1013" t="s">
        <v>1176</v>
      </c>
      <c r="Z831" s="1057" t="s">
        <v>2848</v>
      </c>
      <c r="AA831" s="1013" t="s">
        <v>788</v>
      </c>
      <c r="AB831" s="1022"/>
      <c r="AD831" s="596"/>
    </row>
    <row r="832" spans="2:30" ht="24" outlineLevel="1">
      <c r="B832" s="9" t="s">
        <v>7092</v>
      </c>
      <c r="C832" s="9" t="s">
        <v>7154</v>
      </c>
      <c r="D832" s="9" t="s">
        <v>7821</v>
      </c>
      <c r="E832" s="9" t="s">
        <v>7757</v>
      </c>
      <c r="F832" s="9" t="s">
        <v>7763</v>
      </c>
      <c r="K832" s="9" t="s">
        <v>7093</v>
      </c>
      <c r="L832" s="9" t="s">
        <v>7155</v>
      </c>
      <c r="M832" s="9" t="s">
        <v>7821</v>
      </c>
      <c r="N832" s="9" t="s">
        <v>7757</v>
      </c>
      <c r="O832" s="9" t="s">
        <v>7763</v>
      </c>
      <c r="R832" s="260"/>
      <c r="S832" s="1012" t="s">
        <v>1191</v>
      </c>
      <c r="T832" s="1013" t="s">
        <v>1370</v>
      </c>
      <c r="U832" s="1013" t="s">
        <v>4106</v>
      </c>
      <c r="V832" s="1014" t="s">
        <v>1821</v>
      </c>
      <c r="W832" s="1018" t="s">
        <v>1176</v>
      </c>
      <c r="X832" s="1023" t="s">
        <v>5416</v>
      </c>
      <c r="Y832" s="1013" t="s">
        <v>1176</v>
      </c>
      <c r="Z832" s="1057" t="s">
        <v>2876</v>
      </c>
      <c r="AA832" s="1013" t="s">
        <v>790</v>
      </c>
      <c r="AB832" s="631" t="s">
        <v>5931</v>
      </c>
      <c r="AD832" s="596"/>
    </row>
    <row r="833" spans="2:30" outlineLevel="1">
      <c r="B833" s="9" t="s">
        <v>7092</v>
      </c>
      <c r="C833" s="9" t="s">
        <v>7154</v>
      </c>
      <c r="D833" s="9" t="s">
        <v>7821</v>
      </c>
      <c r="E833" s="9" t="s">
        <v>7757</v>
      </c>
      <c r="F833" s="9" t="s">
        <v>7763</v>
      </c>
      <c r="G833" s="9" t="s">
        <v>2696</v>
      </c>
      <c r="K833" s="9" t="s">
        <v>7093</v>
      </c>
      <c r="L833" s="9" t="s">
        <v>7155</v>
      </c>
      <c r="M833" s="9" t="s">
        <v>7821</v>
      </c>
      <c r="N833" s="9" t="s">
        <v>7757</v>
      </c>
      <c r="O833" s="9" t="s">
        <v>7763</v>
      </c>
      <c r="P833" s="9" t="s">
        <v>2696</v>
      </c>
      <c r="R833" s="260"/>
      <c r="S833" s="1012" t="s">
        <v>1176</v>
      </c>
      <c r="T833" s="1013" t="s">
        <v>1186</v>
      </c>
      <c r="U833" s="1013" t="s">
        <v>4194</v>
      </c>
      <c r="V833" s="1014" t="s">
        <v>788</v>
      </c>
      <c r="W833" s="1018" t="s">
        <v>1176</v>
      </c>
      <c r="X833" s="1023" t="s">
        <v>4194</v>
      </c>
      <c r="Y833" s="1013" t="s">
        <v>1176</v>
      </c>
      <c r="Z833" s="1057" t="s">
        <v>2848</v>
      </c>
      <c r="AA833" s="1013" t="s">
        <v>788</v>
      </c>
      <c r="AB833" s="1022"/>
      <c r="AD833" s="596"/>
    </row>
    <row r="834" spans="2:30" outlineLevel="1">
      <c r="B834" s="9" t="s">
        <v>7092</v>
      </c>
      <c r="C834" s="9" t="s">
        <v>7154</v>
      </c>
      <c r="D834" s="9" t="s">
        <v>7740</v>
      </c>
      <c r="K834" s="9" t="s">
        <v>7093</v>
      </c>
      <c r="L834" s="9" t="s">
        <v>7155</v>
      </c>
      <c r="M834" s="9" t="s">
        <v>7740</v>
      </c>
      <c r="R834" s="260"/>
      <c r="S834" s="1012" t="s">
        <v>1191</v>
      </c>
      <c r="T834" s="1013" t="s">
        <v>8642</v>
      </c>
      <c r="U834" s="1013" t="s">
        <v>8645</v>
      </c>
      <c r="V834" s="1014" t="s">
        <v>1382</v>
      </c>
      <c r="W834" s="1018"/>
      <c r="X834" s="1130"/>
      <c r="Y834" s="1013"/>
      <c r="Z834" s="1013"/>
      <c r="AA834" s="1013"/>
      <c r="AB834" s="1022"/>
      <c r="AD834" s="596"/>
    </row>
    <row r="835" spans="2:30" ht="24" outlineLevel="1">
      <c r="B835" s="9" t="s">
        <v>7092</v>
      </c>
      <c r="C835" s="9" t="s">
        <v>7154</v>
      </c>
      <c r="D835" s="9" t="s">
        <v>7740</v>
      </c>
      <c r="E835" s="9" t="s">
        <v>6858</v>
      </c>
      <c r="K835" s="9" t="s">
        <v>7093</v>
      </c>
      <c r="L835" s="9" t="s">
        <v>7155</v>
      </c>
      <c r="M835" s="9" t="s">
        <v>7740</v>
      </c>
      <c r="N835" s="9" t="s">
        <v>6858</v>
      </c>
      <c r="R835" s="260"/>
      <c r="S835" s="1012" t="s">
        <v>1176</v>
      </c>
      <c r="T835" s="1013" t="s">
        <v>8643</v>
      </c>
      <c r="U835" s="1013" t="s">
        <v>8135</v>
      </c>
      <c r="V835" s="1025" t="s">
        <v>7741</v>
      </c>
      <c r="W835" s="1018"/>
      <c r="X835" s="1130"/>
      <c r="Y835" s="1013"/>
      <c r="Z835" s="1013"/>
      <c r="AA835" s="1013"/>
      <c r="AB835" s="1022"/>
      <c r="AD835" s="596"/>
    </row>
    <row r="836" spans="2:30" outlineLevel="1">
      <c r="B836" s="9" t="s">
        <v>7092</v>
      </c>
      <c r="C836" s="9" t="s">
        <v>7154</v>
      </c>
      <c r="D836" s="9" t="s">
        <v>7740</v>
      </c>
      <c r="E836" s="9" t="s">
        <v>7737</v>
      </c>
      <c r="K836" s="9" t="s">
        <v>7093</v>
      </c>
      <c r="L836" s="9" t="s">
        <v>7155</v>
      </c>
      <c r="M836" s="9" t="s">
        <v>7740</v>
      </c>
      <c r="N836" s="9" t="s">
        <v>7737</v>
      </c>
      <c r="R836" s="260"/>
      <c r="S836" s="1012" t="s">
        <v>1191</v>
      </c>
      <c r="T836" s="1013" t="s">
        <v>41</v>
      </c>
      <c r="U836" s="1013" t="s">
        <v>835</v>
      </c>
      <c r="V836" s="1025" t="s">
        <v>1382</v>
      </c>
      <c r="W836" s="1018"/>
      <c r="X836" s="1130"/>
      <c r="Y836" s="1013"/>
      <c r="Z836" s="1013"/>
      <c r="AA836" s="1013"/>
      <c r="AB836" s="1022"/>
      <c r="AD836" s="596"/>
    </row>
    <row r="837" spans="2:30" ht="12.5" outlineLevel="1" thickBot="1">
      <c r="B837" s="9" t="s">
        <v>7092</v>
      </c>
      <c r="C837" s="9" t="s">
        <v>7154</v>
      </c>
      <c r="D837" s="9" t="s">
        <v>7740</v>
      </c>
      <c r="E837" s="9" t="s">
        <v>7737</v>
      </c>
      <c r="F837" s="9" t="s">
        <v>7708</v>
      </c>
      <c r="K837" s="9" t="s">
        <v>7093</v>
      </c>
      <c r="L837" s="9" t="s">
        <v>7155</v>
      </c>
      <c r="M837" s="9" t="s">
        <v>7740</v>
      </c>
      <c r="N837" s="9" t="s">
        <v>7737</v>
      </c>
      <c r="O837" s="9" t="s">
        <v>7708</v>
      </c>
      <c r="R837" s="260"/>
      <c r="S837" s="1012" t="s">
        <v>1176</v>
      </c>
      <c r="T837" s="1013" t="s">
        <v>8644</v>
      </c>
      <c r="U837" s="1013" t="s">
        <v>8136</v>
      </c>
      <c r="V837" s="1025"/>
      <c r="W837" s="1018"/>
      <c r="X837" s="1130"/>
      <c r="Y837" s="1013"/>
      <c r="Z837" s="1013"/>
      <c r="AA837" s="1013"/>
      <c r="AB837" s="1022"/>
      <c r="AD837" s="596"/>
    </row>
    <row r="838" spans="2:30" ht="48.5" thickTop="1">
      <c r="B838" s="9" t="s">
        <v>7092</v>
      </c>
      <c r="C838" s="9" t="s">
        <v>7154</v>
      </c>
      <c r="K838" s="9" t="s">
        <v>7093</v>
      </c>
      <c r="L838" s="9" t="s">
        <v>7155</v>
      </c>
      <c r="R838" s="260"/>
      <c r="S838" s="1039" t="s">
        <v>1300</v>
      </c>
      <c r="T838" s="1040" t="s">
        <v>1315</v>
      </c>
      <c r="U838" s="1040" t="s">
        <v>4078</v>
      </c>
      <c r="V838" s="1041" t="s">
        <v>1382</v>
      </c>
      <c r="W838" s="1042" t="s">
        <v>1300</v>
      </c>
      <c r="X838" s="1134" t="s">
        <v>9063</v>
      </c>
      <c r="Y838" s="1040" t="s">
        <v>1195</v>
      </c>
      <c r="Z838" s="1040" t="s">
        <v>41</v>
      </c>
      <c r="AA838" s="1040" t="s">
        <v>1382</v>
      </c>
      <c r="AB838" s="1043" t="s">
        <v>9087</v>
      </c>
      <c r="AD838" s="596"/>
    </row>
    <row r="839" spans="2:30" ht="24" outlineLevel="1">
      <c r="B839" s="9" t="s">
        <v>7092</v>
      </c>
      <c r="C839" s="9" t="s">
        <v>7154</v>
      </c>
      <c r="D839" s="9" t="s">
        <v>6858</v>
      </c>
      <c r="K839" s="9" t="s">
        <v>7093</v>
      </c>
      <c r="L839" s="9" t="s">
        <v>7155</v>
      </c>
      <c r="M839" s="9" t="s">
        <v>6858</v>
      </c>
      <c r="R839" s="260"/>
      <c r="S839" s="1012" t="s">
        <v>1176</v>
      </c>
      <c r="T839" s="1013" t="s">
        <v>1435</v>
      </c>
      <c r="U839" s="1013" t="s">
        <v>4079</v>
      </c>
      <c r="V839" s="1014" t="s">
        <v>1821</v>
      </c>
      <c r="W839" s="1018"/>
      <c r="X839" s="1023" t="s">
        <v>3366</v>
      </c>
      <c r="Y839" s="1013" t="s">
        <v>1176</v>
      </c>
      <c r="Z839" s="1057" t="s">
        <v>2916</v>
      </c>
      <c r="AA839" s="1013" t="s">
        <v>186</v>
      </c>
      <c r="AB839" s="631" t="s">
        <v>5918</v>
      </c>
      <c r="AD839" s="596"/>
    </row>
    <row r="840" spans="2:30" ht="36" outlineLevel="1">
      <c r="B840" s="9" t="s">
        <v>7092</v>
      </c>
      <c r="C840" s="9" t="s">
        <v>7154</v>
      </c>
      <c r="D840" s="9" t="s">
        <v>7098</v>
      </c>
      <c r="K840" s="9" t="s">
        <v>7093</v>
      </c>
      <c r="L840" s="9" t="s">
        <v>7155</v>
      </c>
      <c r="M840" s="9" t="s">
        <v>7098</v>
      </c>
      <c r="R840" s="260"/>
      <c r="S840" s="1023" t="s">
        <v>7675</v>
      </c>
      <c r="T840" s="1024" t="s">
        <v>8118</v>
      </c>
      <c r="U840" s="1024" t="s">
        <v>7831</v>
      </c>
      <c r="V840" s="1025" t="s">
        <v>7676</v>
      </c>
      <c r="W840" s="1026" t="s">
        <v>1195</v>
      </c>
      <c r="X840" s="1023" t="s">
        <v>5589</v>
      </c>
      <c r="Y840" s="1013" t="s">
        <v>1176</v>
      </c>
      <c r="Z840" s="1057" t="s">
        <v>2915</v>
      </c>
      <c r="AA840" s="1024" t="s">
        <v>7824</v>
      </c>
      <c r="AB840" s="1022"/>
      <c r="AD840" s="596"/>
    </row>
    <row r="841" spans="2:30" ht="36" outlineLevel="1">
      <c r="B841" s="9" t="s">
        <v>7092</v>
      </c>
      <c r="C841" s="9" t="s">
        <v>7154</v>
      </c>
      <c r="D841" s="9" t="s">
        <v>7098</v>
      </c>
      <c r="K841" s="9" t="s">
        <v>7093</v>
      </c>
      <c r="L841" s="9" t="s">
        <v>7155</v>
      </c>
      <c r="M841" s="9" t="s">
        <v>7098</v>
      </c>
      <c r="R841" s="260"/>
      <c r="S841" s="1023" t="s">
        <v>7675</v>
      </c>
      <c r="T841" s="1024" t="s">
        <v>8118</v>
      </c>
      <c r="U841" s="1024" t="s">
        <v>7831</v>
      </c>
      <c r="V841" s="1025" t="s">
        <v>7676</v>
      </c>
      <c r="W841" s="1026" t="s">
        <v>1195</v>
      </c>
      <c r="X841" s="1023" t="s">
        <v>8772</v>
      </c>
      <c r="Y841" s="1013" t="s">
        <v>1191</v>
      </c>
      <c r="Z841" s="1056" t="s">
        <v>2924</v>
      </c>
      <c r="AA841" s="1024" t="s">
        <v>7783</v>
      </c>
      <c r="AB841" s="631" t="s">
        <v>9122</v>
      </c>
      <c r="AD841" s="596"/>
    </row>
    <row r="842" spans="2:30" ht="36" outlineLevel="1">
      <c r="B842" s="9" t="s">
        <v>7092</v>
      </c>
      <c r="C842" s="9" t="s">
        <v>7154</v>
      </c>
      <c r="D842" s="9" t="s">
        <v>7098</v>
      </c>
      <c r="K842" s="9" t="s">
        <v>7093</v>
      </c>
      <c r="L842" s="9" t="s">
        <v>7155</v>
      </c>
      <c r="M842" s="9" t="s">
        <v>7098</v>
      </c>
      <c r="R842" s="260"/>
      <c r="S842" s="1023" t="s">
        <v>7675</v>
      </c>
      <c r="T842" s="1024" t="s">
        <v>8118</v>
      </c>
      <c r="U842" s="1024" t="s">
        <v>7831</v>
      </c>
      <c r="V842" s="1025" t="s">
        <v>7676</v>
      </c>
      <c r="W842" s="1026" t="s">
        <v>1195</v>
      </c>
      <c r="X842" s="1023" t="s">
        <v>8773</v>
      </c>
      <c r="Y842" s="1013" t="s">
        <v>1191</v>
      </c>
      <c r="Z842" s="1056" t="s">
        <v>2925</v>
      </c>
      <c r="AA842" s="1024" t="s">
        <v>7784</v>
      </c>
      <c r="AB842" s="1022"/>
      <c r="AD842" s="596"/>
    </row>
    <row r="843" spans="2:30" ht="36" outlineLevel="1">
      <c r="B843" s="9" t="s">
        <v>7092</v>
      </c>
      <c r="C843" s="9" t="s">
        <v>7154</v>
      </c>
      <c r="D843" s="9" t="s">
        <v>7098</v>
      </c>
      <c r="K843" s="9" t="s">
        <v>7093</v>
      </c>
      <c r="L843" s="9" t="s">
        <v>7155</v>
      </c>
      <c r="M843" s="9" t="s">
        <v>7098</v>
      </c>
      <c r="R843" s="260"/>
      <c r="S843" s="1023" t="s">
        <v>7675</v>
      </c>
      <c r="T843" s="1024" t="s">
        <v>8118</v>
      </c>
      <c r="U843" s="1024" t="s">
        <v>7831</v>
      </c>
      <c r="V843" s="1025" t="s">
        <v>7676</v>
      </c>
      <c r="W843" s="1026" t="s">
        <v>1195</v>
      </c>
      <c r="X843" s="1023" t="s">
        <v>3827</v>
      </c>
      <c r="Y843" s="1013" t="s">
        <v>1191</v>
      </c>
      <c r="Z843" s="1056" t="s">
        <v>2934</v>
      </c>
      <c r="AA843" s="1024" t="s">
        <v>7786</v>
      </c>
      <c r="AB843" s="631" t="s">
        <v>9134</v>
      </c>
      <c r="AD843" s="596"/>
    </row>
    <row r="844" spans="2:30" ht="48" outlineLevel="1">
      <c r="B844" s="9" t="s">
        <v>7092</v>
      </c>
      <c r="C844" s="9" t="s">
        <v>7154</v>
      </c>
      <c r="D844" s="9" t="s">
        <v>7787</v>
      </c>
      <c r="K844" s="9" t="s">
        <v>7093</v>
      </c>
      <c r="L844" s="9" t="s">
        <v>7155</v>
      </c>
      <c r="M844" s="9" t="s">
        <v>7788</v>
      </c>
      <c r="R844" s="260"/>
      <c r="S844" s="1012" t="s">
        <v>1176</v>
      </c>
      <c r="T844" s="1013" t="s">
        <v>1323</v>
      </c>
      <c r="U844" s="1013" t="s">
        <v>4126</v>
      </c>
      <c r="V844" s="1014" t="s">
        <v>1821</v>
      </c>
      <c r="W844" s="1018" t="s">
        <v>1176</v>
      </c>
      <c r="X844" s="1023" t="s">
        <v>8771</v>
      </c>
      <c r="Y844" s="1013" t="s">
        <v>1176</v>
      </c>
      <c r="Z844" s="1057" t="s">
        <v>2923</v>
      </c>
      <c r="AA844" s="1013" t="s">
        <v>1110</v>
      </c>
      <c r="AB844" s="631" t="s">
        <v>5433</v>
      </c>
      <c r="AD844" s="596"/>
    </row>
    <row r="845" spans="2:30" outlineLevel="1">
      <c r="B845" s="9" t="s">
        <v>7092</v>
      </c>
      <c r="C845" s="9" t="s">
        <v>7154</v>
      </c>
      <c r="D845" s="9" t="s">
        <v>7787</v>
      </c>
      <c r="E845" s="9" t="s">
        <v>1479</v>
      </c>
      <c r="K845" s="9" t="s">
        <v>7093</v>
      </c>
      <c r="L845" s="9" t="s">
        <v>7155</v>
      </c>
      <c r="M845" s="9" t="s">
        <v>7788</v>
      </c>
      <c r="N845" s="9" t="s">
        <v>1479</v>
      </c>
      <c r="R845" s="260"/>
      <c r="S845" s="1012" t="s">
        <v>1176</v>
      </c>
      <c r="T845" s="1013" t="s">
        <v>1325</v>
      </c>
      <c r="U845" s="1013" t="s">
        <v>5153</v>
      </c>
      <c r="V845" s="1014" t="s">
        <v>7403</v>
      </c>
      <c r="W845" s="1018" t="s">
        <v>1176</v>
      </c>
      <c r="X845" s="1023" t="s">
        <v>7937</v>
      </c>
      <c r="Y845" s="1013" t="s">
        <v>1176</v>
      </c>
      <c r="Z845" s="1013" t="s">
        <v>41</v>
      </c>
      <c r="AA845" s="1013" t="s">
        <v>7789</v>
      </c>
      <c r="AB845" s="1022"/>
      <c r="AD845" s="596"/>
    </row>
    <row r="846" spans="2:30" ht="72" outlineLevel="1">
      <c r="B846" s="9" t="s">
        <v>7092</v>
      </c>
      <c r="C846" s="9" t="s">
        <v>7154</v>
      </c>
      <c r="D846" s="9" t="s">
        <v>7774</v>
      </c>
      <c r="K846" s="9" t="s">
        <v>7093</v>
      </c>
      <c r="L846" s="9" t="s">
        <v>7155</v>
      </c>
      <c r="M846" s="9" t="s">
        <v>7774</v>
      </c>
      <c r="R846" s="260"/>
      <c r="S846" s="1012" t="s">
        <v>1176</v>
      </c>
      <c r="T846" s="1013" t="s">
        <v>1799</v>
      </c>
      <c r="U846" s="1013" t="s">
        <v>4144</v>
      </c>
      <c r="V846" s="1014" t="s">
        <v>1821</v>
      </c>
      <c r="W846" s="1018"/>
      <c r="X846" s="1023" t="s">
        <v>8774</v>
      </c>
      <c r="Y846" s="1013" t="s">
        <v>1191</v>
      </c>
      <c r="Z846" s="1059" t="s">
        <v>2926</v>
      </c>
      <c r="AA846" s="1013" t="s">
        <v>1109</v>
      </c>
      <c r="AB846" s="631" t="s">
        <v>9123</v>
      </c>
      <c r="AD846" s="596"/>
    </row>
    <row r="847" spans="2:30" outlineLevel="1">
      <c r="B847" s="9" t="s">
        <v>7092</v>
      </c>
      <c r="C847" s="9" t="s">
        <v>7154</v>
      </c>
      <c r="D847" s="9" t="s">
        <v>7774</v>
      </c>
      <c r="E847" s="9" t="s">
        <v>2696</v>
      </c>
      <c r="K847" s="9" t="s">
        <v>7093</v>
      </c>
      <c r="L847" s="9" t="s">
        <v>7155</v>
      </c>
      <c r="M847" s="9" t="s">
        <v>7774</v>
      </c>
      <c r="N847" s="9" t="s">
        <v>2696</v>
      </c>
      <c r="R847" s="260"/>
      <c r="S847" s="1012" t="s">
        <v>1176</v>
      </c>
      <c r="T847" s="1013" t="s">
        <v>1186</v>
      </c>
      <c r="U847" s="1013" t="s">
        <v>4194</v>
      </c>
      <c r="V847" s="1014" t="s">
        <v>788</v>
      </c>
      <c r="W847" s="1018"/>
      <c r="X847" s="1023" t="s">
        <v>4194</v>
      </c>
      <c r="Y847" s="1013" t="s">
        <v>1176</v>
      </c>
      <c r="Z847" s="1057" t="s">
        <v>2848</v>
      </c>
      <c r="AA847" s="1013" t="s">
        <v>788</v>
      </c>
      <c r="AB847" s="1022"/>
      <c r="AD847" s="596"/>
    </row>
    <row r="848" spans="2:30" ht="36" outlineLevel="1">
      <c r="B848" s="9" t="s">
        <v>7092</v>
      </c>
      <c r="C848" s="9" t="s">
        <v>7154</v>
      </c>
      <c r="D848" s="9" t="s">
        <v>7680</v>
      </c>
      <c r="K848" s="9" t="s">
        <v>7093</v>
      </c>
      <c r="L848" s="9" t="s">
        <v>7155</v>
      </c>
      <c r="M848" s="9" t="s">
        <v>7680</v>
      </c>
      <c r="R848" s="260"/>
      <c r="S848" s="1012" t="s">
        <v>1191</v>
      </c>
      <c r="T848" s="1013" t="s">
        <v>1832</v>
      </c>
      <c r="U848" s="1013" t="s">
        <v>7518</v>
      </c>
      <c r="V848" s="1014" t="s">
        <v>1821</v>
      </c>
      <c r="W848" s="1018"/>
      <c r="X848" s="1023" t="s">
        <v>8778</v>
      </c>
      <c r="Y848" s="1013" t="s">
        <v>1191</v>
      </c>
      <c r="Z848" s="1056" t="s">
        <v>2932</v>
      </c>
      <c r="AA848" s="1013" t="s">
        <v>105</v>
      </c>
      <c r="AB848" s="631" t="s">
        <v>6030</v>
      </c>
      <c r="AD848" s="596"/>
    </row>
    <row r="849" spans="2:30" outlineLevel="1">
      <c r="B849" s="9" t="s">
        <v>7092</v>
      </c>
      <c r="C849" s="9" t="s">
        <v>7154</v>
      </c>
      <c r="D849" s="9" t="s">
        <v>7124</v>
      </c>
      <c r="K849" s="9" t="s">
        <v>7093</v>
      </c>
      <c r="L849" s="9" t="s">
        <v>7155</v>
      </c>
      <c r="M849" s="9" t="s">
        <v>7124</v>
      </c>
      <c r="R849" s="260"/>
      <c r="S849" s="1012" t="s">
        <v>1191</v>
      </c>
      <c r="T849" s="1013" t="s">
        <v>1355</v>
      </c>
      <c r="U849" s="1013" t="s">
        <v>7481</v>
      </c>
      <c r="V849" s="1014" t="s">
        <v>1382</v>
      </c>
      <c r="W849" s="1018" t="s">
        <v>1191</v>
      </c>
      <c r="X849" s="1023"/>
      <c r="Y849" s="1013"/>
      <c r="Z849" s="1013"/>
      <c r="AA849" s="1013"/>
      <c r="AB849" s="1022"/>
      <c r="AD849" s="596"/>
    </row>
    <row r="850" spans="2:30" outlineLevel="1">
      <c r="B850" s="9" t="s">
        <v>7092</v>
      </c>
      <c r="C850" s="9" t="s">
        <v>7154</v>
      </c>
      <c r="D850" s="9" t="s">
        <v>7124</v>
      </c>
      <c r="E850" s="9" t="s">
        <v>7682</v>
      </c>
      <c r="K850" s="9" t="s">
        <v>7093</v>
      </c>
      <c r="L850" s="9" t="s">
        <v>7155</v>
      </c>
      <c r="M850" s="9" t="s">
        <v>7124</v>
      </c>
      <c r="N850" s="9" t="s">
        <v>7682</v>
      </c>
      <c r="R850" s="260"/>
      <c r="S850" s="1012" t="s">
        <v>1191</v>
      </c>
      <c r="T850" s="1013" t="s">
        <v>1357</v>
      </c>
      <c r="U850" s="1013" t="s">
        <v>7482</v>
      </c>
      <c r="V850" s="1014" t="s">
        <v>7865</v>
      </c>
      <c r="W850" s="1018" t="s">
        <v>1191</v>
      </c>
      <c r="X850" s="1023"/>
      <c r="Y850" s="1013"/>
      <c r="Z850" s="1013"/>
      <c r="AA850" s="1013"/>
      <c r="AB850" s="1022"/>
      <c r="AD850" s="596"/>
    </row>
    <row r="851" spans="2:30" outlineLevel="1">
      <c r="B851" s="9" t="s">
        <v>7092</v>
      </c>
      <c r="C851" s="9" t="s">
        <v>7154</v>
      </c>
      <c r="D851" s="9" t="s">
        <v>7124</v>
      </c>
      <c r="E851" s="9" t="s">
        <v>7683</v>
      </c>
      <c r="K851" s="9" t="s">
        <v>7093</v>
      </c>
      <c r="L851" s="9" t="s">
        <v>7155</v>
      </c>
      <c r="M851" s="9" t="s">
        <v>7124</v>
      </c>
      <c r="N851" s="9" t="s">
        <v>7683</v>
      </c>
      <c r="R851" s="260"/>
      <c r="S851" s="1012" t="s">
        <v>1191</v>
      </c>
      <c r="T851" s="1013" t="s">
        <v>1358</v>
      </c>
      <c r="U851" s="1013" t="s">
        <v>7483</v>
      </c>
      <c r="V851" s="1014" t="s">
        <v>7865</v>
      </c>
      <c r="W851" s="1018" t="s">
        <v>1191</v>
      </c>
      <c r="X851" s="1023"/>
      <c r="Y851" s="1013"/>
      <c r="Z851" s="1013"/>
      <c r="AA851" s="1013"/>
      <c r="AB851" s="1022"/>
      <c r="AD851" s="596"/>
    </row>
    <row r="852" spans="2:30" outlineLevel="1">
      <c r="B852" s="9" t="s">
        <v>7092</v>
      </c>
      <c r="C852" s="9" t="s">
        <v>7154</v>
      </c>
      <c r="D852" s="9" t="s">
        <v>7124</v>
      </c>
      <c r="E852" s="9" t="s">
        <v>7684</v>
      </c>
      <c r="K852" s="9" t="s">
        <v>7093</v>
      </c>
      <c r="L852" s="9" t="s">
        <v>7155</v>
      </c>
      <c r="M852" s="9" t="s">
        <v>7124</v>
      </c>
      <c r="N852" s="9" t="s">
        <v>7684</v>
      </c>
      <c r="R852" s="260"/>
      <c r="S852" s="1012" t="s">
        <v>1191</v>
      </c>
      <c r="T852" s="1013" t="s">
        <v>7256</v>
      </c>
      <c r="U852" s="1013" t="s">
        <v>7516</v>
      </c>
      <c r="V852" s="1014" t="s">
        <v>7685</v>
      </c>
      <c r="W852" s="1018"/>
      <c r="X852" s="1023"/>
      <c r="Y852" s="1013"/>
      <c r="Z852" s="1013"/>
      <c r="AA852" s="1013"/>
      <c r="AB852" s="1022"/>
      <c r="AD852" s="596"/>
    </row>
    <row r="853" spans="2:30" outlineLevel="1">
      <c r="B853" s="9" t="s">
        <v>7092</v>
      </c>
      <c r="C853" s="9" t="s">
        <v>7154</v>
      </c>
      <c r="D853" s="9" t="s">
        <v>7790</v>
      </c>
      <c r="K853" s="9" t="s">
        <v>7093</v>
      </c>
      <c r="L853" s="9" t="s">
        <v>7155</v>
      </c>
      <c r="M853" s="9" t="s">
        <v>7790</v>
      </c>
      <c r="R853" s="260"/>
      <c r="S853" s="1012" t="s">
        <v>1191</v>
      </c>
      <c r="T853" s="1013" t="s">
        <v>7240</v>
      </c>
      <c r="U853" s="1013" t="s">
        <v>7510</v>
      </c>
      <c r="V853" s="1014" t="s">
        <v>1382</v>
      </c>
      <c r="W853" s="1018"/>
      <c r="X853" s="1023"/>
      <c r="Y853" s="1013"/>
      <c r="Z853" s="1013"/>
      <c r="AA853" s="1013"/>
      <c r="AB853" s="1022"/>
      <c r="AD853" s="596"/>
    </row>
    <row r="854" spans="2:30" outlineLevel="1">
      <c r="B854" s="9" t="s">
        <v>7092</v>
      </c>
      <c r="C854" s="9" t="s">
        <v>7154</v>
      </c>
      <c r="D854" s="9" t="s">
        <v>7790</v>
      </c>
      <c r="E854" s="9" t="s">
        <v>7791</v>
      </c>
      <c r="K854" s="9" t="s">
        <v>7093</v>
      </c>
      <c r="L854" s="9" t="s">
        <v>7155</v>
      </c>
      <c r="M854" s="9" t="s">
        <v>7790</v>
      </c>
      <c r="N854" s="9" t="s">
        <v>7791</v>
      </c>
      <c r="R854" s="260"/>
      <c r="S854" s="1012" t="s">
        <v>1176</v>
      </c>
      <c r="T854" s="1013" t="s">
        <v>1543</v>
      </c>
      <c r="U854" s="1013" t="s">
        <v>7514</v>
      </c>
      <c r="V854" s="1014" t="s">
        <v>1821</v>
      </c>
      <c r="W854" s="1018"/>
      <c r="X854" s="1023"/>
      <c r="Y854" s="1013"/>
      <c r="Z854" s="1013"/>
      <c r="AA854" s="1013"/>
      <c r="AB854" s="1022"/>
      <c r="AD854" s="596"/>
    </row>
    <row r="855" spans="2:30" outlineLevel="1">
      <c r="B855" s="9" t="s">
        <v>7092</v>
      </c>
      <c r="C855" s="9" t="s">
        <v>7154</v>
      </c>
      <c r="D855" s="9" t="s">
        <v>7790</v>
      </c>
      <c r="E855" s="9" t="s">
        <v>7792</v>
      </c>
      <c r="K855" s="9" t="s">
        <v>7093</v>
      </c>
      <c r="L855" s="9" t="s">
        <v>7155</v>
      </c>
      <c r="M855" s="9" t="s">
        <v>7790</v>
      </c>
      <c r="N855" s="9" t="s">
        <v>7792</v>
      </c>
      <c r="R855" s="260"/>
      <c r="S855" s="1012" t="s">
        <v>1191</v>
      </c>
      <c r="T855" s="1013" t="s">
        <v>7242</v>
      </c>
      <c r="U855" s="1013" t="s">
        <v>5063</v>
      </c>
      <c r="V855" s="1014" t="s">
        <v>1821</v>
      </c>
      <c r="W855" s="1018"/>
      <c r="X855" s="1023"/>
      <c r="Y855" s="1013"/>
      <c r="Z855" s="1013"/>
      <c r="AA855" s="1013"/>
      <c r="AB855" s="1022"/>
      <c r="AD855" s="596"/>
    </row>
    <row r="856" spans="2:30" outlineLevel="1">
      <c r="B856" s="9" t="s">
        <v>7092</v>
      </c>
      <c r="C856" s="9" t="s">
        <v>7154</v>
      </c>
      <c r="D856" s="9" t="s">
        <v>7790</v>
      </c>
      <c r="E856" s="9" t="s">
        <v>7686</v>
      </c>
      <c r="K856" s="9" t="s">
        <v>7093</v>
      </c>
      <c r="L856" s="9" t="s">
        <v>7155</v>
      </c>
      <c r="M856" s="9" t="s">
        <v>7790</v>
      </c>
      <c r="N856" s="9" t="s">
        <v>7686</v>
      </c>
      <c r="R856" s="260"/>
      <c r="S856" s="1012" t="s">
        <v>1191</v>
      </c>
      <c r="T856" s="1013" t="s">
        <v>41</v>
      </c>
      <c r="U856" s="1013" t="s">
        <v>835</v>
      </c>
      <c r="V856" s="1014" t="s">
        <v>1382</v>
      </c>
      <c r="W856" s="1018"/>
      <c r="X856" s="1023"/>
      <c r="Y856" s="1013"/>
      <c r="Z856" s="1013"/>
      <c r="AA856" s="1013"/>
      <c r="AB856" s="1022"/>
      <c r="AD856" s="596"/>
    </row>
    <row r="857" spans="2:30" outlineLevel="1">
      <c r="B857" s="9" t="s">
        <v>7092</v>
      </c>
      <c r="C857" s="9" t="s">
        <v>7154</v>
      </c>
      <c r="D857" s="9" t="s">
        <v>7790</v>
      </c>
      <c r="E857" s="9" t="s">
        <v>7686</v>
      </c>
      <c r="F857" s="9" t="s">
        <v>6858</v>
      </c>
      <c r="K857" s="9" t="s">
        <v>7093</v>
      </c>
      <c r="L857" s="9" t="s">
        <v>7155</v>
      </c>
      <c r="M857" s="9" t="s">
        <v>7790</v>
      </c>
      <c r="N857" s="9" t="s">
        <v>7686</v>
      </c>
      <c r="O857" s="9" t="s">
        <v>6858</v>
      </c>
      <c r="R857" s="260"/>
      <c r="S857" s="1012" t="s">
        <v>1176</v>
      </c>
      <c r="T857" s="1013" t="s">
        <v>7243</v>
      </c>
      <c r="U857" s="1013" t="s">
        <v>7512</v>
      </c>
      <c r="V857" s="1014" t="s">
        <v>1821</v>
      </c>
      <c r="W857" s="1018"/>
      <c r="X857" s="1023"/>
      <c r="Y857" s="1013"/>
      <c r="Z857" s="1013"/>
      <c r="AA857" s="1013"/>
      <c r="AB857" s="1022"/>
      <c r="AD857" s="596"/>
    </row>
    <row r="858" spans="2:30" outlineLevel="1">
      <c r="B858" s="9" t="s">
        <v>7092</v>
      </c>
      <c r="C858" s="9" t="s">
        <v>7154</v>
      </c>
      <c r="D858" s="9" t="s">
        <v>7790</v>
      </c>
      <c r="E858" s="9" t="s">
        <v>7686</v>
      </c>
      <c r="F858" s="9" t="s">
        <v>7687</v>
      </c>
      <c r="K858" s="9" t="s">
        <v>7093</v>
      </c>
      <c r="L858" s="9" t="s">
        <v>7155</v>
      </c>
      <c r="M858" s="9" t="s">
        <v>7790</v>
      </c>
      <c r="N858" s="9" t="s">
        <v>7686</v>
      </c>
      <c r="O858" s="9" t="s">
        <v>7687</v>
      </c>
      <c r="R858" s="260"/>
      <c r="S858" s="1012" t="s">
        <v>1176</v>
      </c>
      <c r="T858" s="1013" t="s">
        <v>7241</v>
      </c>
      <c r="U858" s="1013" t="s">
        <v>7511</v>
      </c>
      <c r="V858" s="1014" t="s">
        <v>1821</v>
      </c>
      <c r="W858" s="1018"/>
      <c r="X858" s="1023"/>
      <c r="Y858" s="1013"/>
      <c r="Z858" s="1013"/>
      <c r="AA858" s="1013"/>
      <c r="AB858" s="1022"/>
      <c r="AD858" s="596"/>
    </row>
    <row r="859" spans="2:30" outlineLevel="1">
      <c r="B859" s="9" t="s">
        <v>7092</v>
      </c>
      <c r="C859" s="9" t="s">
        <v>7154</v>
      </c>
      <c r="D859" s="9" t="s">
        <v>7790</v>
      </c>
      <c r="E859" s="9" t="s">
        <v>7686</v>
      </c>
      <c r="F859" s="9" t="s">
        <v>7094</v>
      </c>
      <c r="K859" s="9" t="s">
        <v>7093</v>
      </c>
      <c r="L859" s="9" t="s">
        <v>7155</v>
      </c>
      <c r="M859" s="9" t="s">
        <v>7790</v>
      </c>
      <c r="N859" s="9" t="s">
        <v>7686</v>
      </c>
      <c r="O859" s="9" t="s">
        <v>7094</v>
      </c>
      <c r="R859" s="260"/>
      <c r="S859" s="1012" t="s">
        <v>1191</v>
      </c>
      <c r="T859" s="1013" t="s">
        <v>8635</v>
      </c>
      <c r="U859" s="1013" t="s">
        <v>8636</v>
      </c>
      <c r="V859" s="1014" t="s">
        <v>7865</v>
      </c>
      <c r="W859" s="1018"/>
      <c r="X859" s="1023"/>
      <c r="Y859" s="1013"/>
      <c r="Z859" s="1013"/>
      <c r="AA859" s="1013"/>
      <c r="AB859" s="1022"/>
      <c r="AD859" s="596"/>
    </row>
    <row r="860" spans="2:30" ht="36" outlineLevel="1">
      <c r="B860" s="9" t="s">
        <v>7092</v>
      </c>
      <c r="C860" s="9" t="s">
        <v>7154</v>
      </c>
      <c r="D860" s="9" t="s">
        <v>7793</v>
      </c>
      <c r="K860" s="9" t="s">
        <v>7093</v>
      </c>
      <c r="L860" s="9" t="s">
        <v>7155</v>
      </c>
      <c r="M860" s="9" t="s">
        <v>7793</v>
      </c>
      <c r="R860" s="260"/>
      <c r="S860" s="1012" t="s">
        <v>1191</v>
      </c>
      <c r="T860" s="1013" t="s">
        <v>7248</v>
      </c>
      <c r="U860" s="1013" t="s">
        <v>7429</v>
      </c>
      <c r="V860" s="1014" t="s">
        <v>1382</v>
      </c>
      <c r="W860" s="1018"/>
      <c r="X860" s="1130" t="s">
        <v>4759</v>
      </c>
      <c r="Y860" s="1013" t="s">
        <v>1191</v>
      </c>
      <c r="Z860" s="1013" t="s">
        <v>41</v>
      </c>
      <c r="AA860" s="1013" t="s">
        <v>1382</v>
      </c>
      <c r="AB860" s="695" t="s">
        <v>6091</v>
      </c>
      <c r="AD860" s="596"/>
    </row>
    <row r="861" spans="2:30" ht="24" outlineLevel="1">
      <c r="B861" s="9" t="s">
        <v>7092</v>
      </c>
      <c r="C861" s="9" t="s">
        <v>7154</v>
      </c>
      <c r="D861" s="9" t="s">
        <v>7793</v>
      </c>
      <c r="E861" s="9" t="s">
        <v>7791</v>
      </c>
      <c r="K861" s="9" t="s">
        <v>7093</v>
      </c>
      <c r="L861" s="9" t="s">
        <v>7155</v>
      </c>
      <c r="M861" s="9" t="s">
        <v>7793</v>
      </c>
      <c r="N861" s="9" t="s">
        <v>7791</v>
      </c>
      <c r="R861" s="260"/>
      <c r="S861" s="1012" t="s">
        <v>1176</v>
      </c>
      <c r="T861" s="1013" t="s">
        <v>7250</v>
      </c>
      <c r="U861" s="1013" t="s">
        <v>7431</v>
      </c>
      <c r="V861" s="1014" t="s">
        <v>1821</v>
      </c>
      <c r="W861" s="1018"/>
      <c r="X861" s="1023" t="s">
        <v>3899</v>
      </c>
      <c r="Y861" s="1013" t="s">
        <v>1176</v>
      </c>
      <c r="Z861" s="1056" t="s">
        <v>2931</v>
      </c>
      <c r="AA861" s="1013" t="s">
        <v>186</v>
      </c>
      <c r="AB861" s="1083" t="s">
        <v>8342</v>
      </c>
      <c r="AD861" s="596"/>
    </row>
    <row r="862" spans="2:30" outlineLevel="1">
      <c r="B862" s="9" t="s">
        <v>7092</v>
      </c>
      <c r="C862" s="9" t="s">
        <v>7154</v>
      </c>
      <c r="D862" s="9" t="s">
        <v>7793</v>
      </c>
      <c r="E862" s="9" t="s">
        <v>7794</v>
      </c>
      <c r="K862" s="9" t="s">
        <v>7093</v>
      </c>
      <c r="L862" s="9" t="s">
        <v>7155</v>
      </c>
      <c r="M862" s="9" t="s">
        <v>7793</v>
      </c>
      <c r="N862" s="9" t="s">
        <v>7794</v>
      </c>
      <c r="R862" s="260"/>
      <c r="S862" s="1012" t="s">
        <v>1191</v>
      </c>
      <c r="T862" s="1013" t="s">
        <v>41</v>
      </c>
      <c r="U862" s="1013" t="s">
        <v>835</v>
      </c>
      <c r="V862" s="1014" t="s">
        <v>1382</v>
      </c>
      <c r="W862" s="1018"/>
      <c r="X862" s="1023" t="s">
        <v>41</v>
      </c>
      <c r="Y862" s="1013" t="s">
        <v>1176</v>
      </c>
      <c r="Z862" s="1013" t="s">
        <v>41</v>
      </c>
      <c r="AA862" s="1013" t="s">
        <v>1382</v>
      </c>
      <c r="AB862" s="1022"/>
      <c r="AD862" s="596"/>
    </row>
    <row r="863" spans="2:30" ht="24" outlineLevel="1">
      <c r="B863" s="9" t="s">
        <v>7092</v>
      </c>
      <c r="C863" s="9" t="s">
        <v>7154</v>
      </c>
      <c r="D863" s="9" t="s">
        <v>7793</v>
      </c>
      <c r="E863" s="9" t="s">
        <v>7794</v>
      </c>
      <c r="F863" s="9" t="s">
        <v>6858</v>
      </c>
      <c r="K863" s="9" t="s">
        <v>7093</v>
      </c>
      <c r="L863" s="9" t="s">
        <v>7155</v>
      </c>
      <c r="M863" s="9" t="s">
        <v>7793</v>
      </c>
      <c r="N863" s="9" t="s">
        <v>7794</v>
      </c>
      <c r="O863" s="9" t="s">
        <v>6858</v>
      </c>
      <c r="R863" s="260"/>
      <c r="S863" s="1012" t="s">
        <v>1176</v>
      </c>
      <c r="T863" s="1013" t="s">
        <v>7249</v>
      </c>
      <c r="U863" s="1013" t="s">
        <v>7430</v>
      </c>
      <c r="V863" s="1014" t="s">
        <v>1821</v>
      </c>
      <c r="W863" s="1018"/>
      <c r="X863" s="1132" t="s">
        <v>3586</v>
      </c>
      <c r="Y863" s="1033" t="s">
        <v>1176</v>
      </c>
      <c r="Z863" s="1069" t="s">
        <v>2929</v>
      </c>
      <c r="AA863" s="1033" t="s">
        <v>105</v>
      </c>
      <c r="AB863" s="1022" t="s">
        <v>8019</v>
      </c>
      <c r="AD863" s="596"/>
    </row>
    <row r="864" spans="2:30" outlineLevel="1">
      <c r="B864" s="9" t="s">
        <v>7092</v>
      </c>
      <c r="C864" s="9" t="s">
        <v>7154</v>
      </c>
      <c r="D864" s="9" t="s">
        <v>7793</v>
      </c>
      <c r="E864" s="9" t="s">
        <v>7794</v>
      </c>
      <c r="F864" s="9" t="s">
        <v>7094</v>
      </c>
      <c r="K864" s="9" t="s">
        <v>7093</v>
      </c>
      <c r="L864" s="9" t="s">
        <v>7155</v>
      </c>
      <c r="M864" s="9" t="s">
        <v>7793</v>
      </c>
      <c r="N864" s="9" t="s">
        <v>7794</v>
      </c>
      <c r="O864" s="9" t="s">
        <v>7094</v>
      </c>
      <c r="R864" s="260"/>
      <c r="S864" s="1012" t="s">
        <v>1191</v>
      </c>
      <c r="T864" s="1013" t="s">
        <v>8640</v>
      </c>
      <c r="U864" s="1013" t="s">
        <v>8578</v>
      </c>
      <c r="V864" s="1014" t="s">
        <v>7865</v>
      </c>
      <c r="W864" s="1018"/>
      <c r="X864" s="1023"/>
      <c r="Y864" s="1013"/>
      <c r="Z864" s="1013"/>
      <c r="AA864" s="1045"/>
      <c r="AB864" s="695"/>
      <c r="AD864" s="596"/>
    </row>
    <row r="865" spans="2:30" outlineLevel="1">
      <c r="B865" s="9" t="s">
        <v>7092</v>
      </c>
      <c r="C865" s="9" t="s">
        <v>7154</v>
      </c>
      <c r="D865" s="9" t="s">
        <v>7795</v>
      </c>
      <c r="K865" s="9" t="s">
        <v>7093</v>
      </c>
      <c r="L865" s="9" t="s">
        <v>7155</v>
      </c>
      <c r="M865" s="9" t="s">
        <v>7795</v>
      </c>
      <c r="R865" s="260"/>
      <c r="S865" s="1012" t="s">
        <v>1191</v>
      </c>
      <c r="T865" s="1013" t="s">
        <v>7251</v>
      </c>
      <c r="U865" s="1013" t="s">
        <v>7432</v>
      </c>
      <c r="V865" s="1014" t="s">
        <v>1382</v>
      </c>
      <c r="W865" s="1018"/>
      <c r="X865" s="1023"/>
      <c r="Y865" s="1013"/>
      <c r="Z865" s="1013"/>
      <c r="AA865" s="1013"/>
      <c r="AB865" s="1022"/>
      <c r="AD865" s="596"/>
    </row>
    <row r="866" spans="2:30" outlineLevel="1">
      <c r="B866" s="9" t="s">
        <v>7092</v>
      </c>
      <c r="C866" s="9" t="s">
        <v>7154</v>
      </c>
      <c r="D866" s="9" t="s">
        <v>7795</v>
      </c>
      <c r="E866" s="9" t="s">
        <v>7791</v>
      </c>
      <c r="K866" s="9" t="s">
        <v>7093</v>
      </c>
      <c r="L866" s="9" t="s">
        <v>7155</v>
      </c>
      <c r="M866" s="9" t="s">
        <v>7795</v>
      </c>
      <c r="N866" s="9" t="s">
        <v>7791</v>
      </c>
      <c r="R866" s="260"/>
      <c r="S866" s="1012" t="s">
        <v>1176</v>
      </c>
      <c r="T866" s="1013" t="s">
        <v>7253</v>
      </c>
      <c r="U866" s="1013" t="s">
        <v>7515</v>
      </c>
      <c r="V866" s="1014" t="s">
        <v>1821</v>
      </c>
      <c r="W866" s="1018"/>
      <c r="X866" s="1023"/>
      <c r="Y866" s="1013"/>
      <c r="Z866" s="1013"/>
      <c r="AA866" s="1013"/>
      <c r="AB866" s="1022"/>
      <c r="AD866" s="596"/>
    </row>
    <row r="867" spans="2:30" outlineLevel="1">
      <c r="B867" s="9" t="s">
        <v>7092</v>
      </c>
      <c r="C867" s="9" t="s">
        <v>7154</v>
      </c>
      <c r="D867" s="9" t="s">
        <v>7795</v>
      </c>
      <c r="E867" s="9" t="s">
        <v>7794</v>
      </c>
      <c r="K867" s="9" t="s">
        <v>7093</v>
      </c>
      <c r="L867" s="9" t="s">
        <v>7155</v>
      </c>
      <c r="M867" s="9" t="s">
        <v>7795</v>
      </c>
      <c r="N867" s="9" t="s">
        <v>7794</v>
      </c>
      <c r="R867" s="260"/>
      <c r="S867" s="1012" t="s">
        <v>1191</v>
      </c>
      <c r="T867" s="1013" t="s">
        <v>41</v>
      </c>
      <c r="U867" s="1013" t="s">
        <v>835</v>
      </c>
      <c r="V867" s="1014" t="s">
        <v>1382</v>
      </c>
      <c r="W867" s="1018"/>
      <c r="X867" s="1023"/>
      <c r="Y867" s="1013"/>
      <c r="Z867" s="1013"/>
      <c r="AA867" s="1013"/>
      <c r="AB867" s="1022"/>
      <c r="AD867" s="596"/>
    </row>
    <row r="868" spans="2:30" outlineLevel="1">
      <c r="B868" s="9" t="s">
        <v>7092</v>
      </c>
      <c r="C868" s="9" t="s">
        <v>7154</v>
      </c>
      <c r="D868" s="9" t="s">
        <v>7795</v>
      </c>
      <c r="E868" s="9" t="s">
        <v>7794</v>
      </c>
      <c r="F868" s="9" t="s">
        <v>6858</v>
      </c>
      <c r="K868" s="9" t="s">
        <v>7093</v>
      </c>
      <c r="L868" s="9" t="s">
        <v>7155</v>
      </c>
      <c r="M868" s="9" t="s">
        <v>7795</v>
      </c>
      <c r="N868" s="9" t="s">
        <v>7794</v>
      </c>
      <c r="O868" s="9" t="s">
        <v>6858</v>
      </c>
      <c r="R868" s="260"/>
      <c r="S868" s="1012" t="s">
        <v>1176</v>
      </c>
      <c r="T868" s="1013" t="s">
        <v>7252</v>
      </c>
      <c r="U868" s="1013" t="s">
        <v>7433</v>
      </c>
      <c r="V868" s="1014" t="s">
        <v>1821</v>
      </c>
      <c r="W868" s="1018"/>
      <c r="X868" s="1023"/>
      <c r="Y868" s="1013"/>
      <c r="Z868" s="1013"/>
      <c r="AA868" s="1013"/>
      <c r="AB868" s="1022"/>
      <c r="AD868" s="596"/>
    </row>
    <row r="869" spans="2:30" outlineLevel="1">
      <c r="B869" s="9" t="s">
        <v>7092</v>
      </c>
      <c r="C869" s="9" t="s">
        <v>7154</v>
      </c>
      <c r="D869" s="9" t="s">
        <v>7100</v>
      </c>
      <c r="K869" s="9" t="s">
        <v>7093</v>
      </c>
      <c r="L869" s="9" t="s">
        <v>7155</v>
      </c>
      <c r="M869" s="9" t="s">
        <v>7100</v>
      </c>
      <c r="R869" s="260"/>
      <c r="S869" s="1012" t="s">
        <v>1875</v>
      </c>
      <c r="T869" s="1013" t="s">
        <v>1326</v>
      </c>
      <c r="U869" s="1024" t="s">
        <v>8111</v>
      </c>
      <c r="V869" s="1014" t="s">
        <v>1382</v>
      </c>
      <c r="W869" s="1018" t="s">
        <v>1191</v>
      </c>
      <c r="X869" s="1130" t="s">
        <v>8402</v>
      </c>
      <c r="Y869" s="1013" t="s">
        <v>1191</v>
      </c>
      <c r="Z869" s="1013" t="s">
        <v>41</v>
      </c>
      <c r="AA869" s="1013" t="s">
        <v>1382</v>
      </c>
      <c r="AB869" s="782" t="s">
        <v>8519</v>
      </c>
      <c r="AD869" s="596"/>
    </row>
    <row r="870" spans="2:30" outlineLevel="1">
      <c r="B870" s="9" t="s">
        <v>7092</v>
      </c>
      <c r="C870" s="9" t="s">
        <v>7154</v>
      </c>
      <c r="D870" s="9" t="s">
        <v>7100</v>
      </c>
      <c r="E870" s="9" t="s">
        <v>7688</v>
      </c>
      <c r="K870" s="9" t="s">
        <v>7093</v>
      </c>
      <c r="L870" s="9" t="s">
        <v>7155</v>
      </c>
      <c r="M870" s="9" t="s">
        <v>7100</v>
      </c>
      <c r="N870" s="9" t="s">
        <v>7688</v>
      </c>
      <c r="R870" s="260"/>
      <c r="S870" s="1012" t="s">
        <v>1191</v>
      </c>
      <c r="T870" s="1013" t="s">
        <v>41</v>
      </c>
      <c r="U870" s="1013" t="s">
        <v>835</v>
      </c>
      <c r="V870" s="1014" t="s">
        <v>1382</v>
      </c>
      <c r="W870" s="1018" t="s">
        <v>1176</v>
      </c>
      <c r="X870" s="1023" t="s">
        <v>41</v>
      </c>
      <c r="Y870" s="1013" t="s">
        <v>1176</v>
      </c>
      <c r="Z870" s="1013" t="s">
        <v>41</v>
      </c>
      <c r="AA870" s="1013" t="s">
        <v>1382</v>
      </c>
      <c r="AB870" s="1022"/>
      <c r="AD870" s="596"/>
    </row>
    <row r="871" spans="2:30" outlineLevel="1">
      <c r="B871" s="9" t="s">
        <v>7092</v>
      </c>
      <c r="C871" s="9" t="s">
        <v>7154</v>
      </c>
      <c r="D871" s="9" t="s">
        <v>7100</v>
      </c>
      <c r="E871" s="9" t="s">
        <v>7688</v>
      </c>
      <c r="F871" s="9" t="s">
        <v>6858</v>
      </c>
      <c r="K871" s="9" t="s">
        <v>7093</v>
      </c>
      <c r="L871" s="9" t="s">
        <v>7155</v>
      </c>
      <c r="M871" s="9" t="s">
        <v>7100</v>
      </c>
      <c r="N871" s="9" t="s">
        <v>7688</v>
      </c>
      <c r="O871" s="9" t="s">
        <v>6858</v>
      </c>
      <c r="R871" s="260"/>
      <c r="S871" s="1012" t="s">
        <v>1176</v>
      </c>
      <c r="T871" s="1013" t="s">
        <v>1328</v>
      </c>
      <c r="U871" s="1013" t="s">
        <v>8057</v>
      </c>
      <c r="V871" s="1014" t="s">
        <v>1821</v>
      </c>
      <c r="W871" s="1018" t="s">
        <v>1176</v>
      </c>
      <c r="X871" s="1023" t="s">
        <v>8365</v>
      </c>
      <c r="Y871" s="1013" t="s">
        <v>1176</v>
      </c>
      <c r="Z871" s="1056" t="s">
        <v>8381</v>
      </c>
      <c r="AA871" s="1013" t="s">
        <v>105</v>
      </c>
      <c r="AB871" s="631" t="s">
        <v>8404</v>
      </c>
      <c r="AD871" s="596"/>
    </row>
    <row r="872" spans="2:30" outlineLevel="1">
      <c r="B872" s="9" t="s">
        <v>7092</v>
      </c>
      <c r="C872" s="9" t="s">
        <v>7154</v>
      </c>
      <c r="D872" s="9" t="s">
        <v>7100</v>
      </c>
      <c r="E872" s="9" t="s">
        <v>7688</v>
      </c>
      <c r="F872" s="9" t="s">
        <v>7094</v>
      </c>
      <c r="K872" s="9" t="s">
        <v>7093</v>
      </c>
      <c r="L872" s="9" t="s">
        <v>7155</v>
      </c>
      <c r="M872" s="9" t="s">
        <v>7100</v>
      </c>
      <c r="N872" s="9" t="s">
        <v>7688</v>
      </c>
      <c r="O872" s="9" t="s">
        <v>7094</v>
      </c>
      <c r="R872" s="260"/>
      <c r="S872" s="1012" t="s">
        <v>1191</v>
      </c>
      <c r="T872" s="1013" t="s">
        <v>1330</v>
      </c>
      <c r="U872" s="1013" t="s">
        <v>8059</v>
      </c>
      <c r="V872" s="1014" t="s">
        <v>7865</v>
      </c>
      <c r="W872" s="1018" t="s">
        <v>1191</v>
      </c>
      <c r="X872" s="1023" t="s">
        <v>8371</v>
      </c>
      <c r="Y872" s="1013" t="s">
        <v>1191</v>
      </c>
      <c r="Z872" s="1059" t="s">
        <v>8382</v>
      </c>
      <c r="AA872" s="1013" t="s">
        <v>7868</v>
      </c>
      <c r="AB872" s="631" t="s">
        <v>8405</v>
      </c>
      <c r="AD872" s="596"/>
    </row>
    <row r="873" spans="2:30" outlineLevel="1">
      <c r="B873" s="9" t="s">
        <v>7092</v>
      </c>
      <c r="C873" s="9" t="s">
        <v>7154</v>
      </c>
      <c r="D873" s="9" t="s">
        <v>7100</v>
      </c>
      <c r="E873" s="9" t="s">
        <v>7688</v>
      </c>
      <c r="F873" s="9" t="s">
        <v>7689</v>
      </c>
      <c r="K873" s="9" t="s">
        <v>7093</v>
      </c>
      <c r="L873" s="9" t="s">
        <v>7155</v>
      </c>
      <c r="M873" s="9" t="s">
        <v>7100</v>
      </c>
      <c r="N873" s="9" t="s">
        <v>7688</v>
      </c>
      <c r="O873" s="9" t="s">
        <v>7689</v>
      </c>
      <c r="R873" s="260"/>
      <c r="S873" s="1012" t="s">
        <v>1191</v>
      </c>
      <c r="T873" s="1013" t="s">
        <v>7259</v>
      </c>
      <c r="U873" s="1013" t="s">
        <v>8058</v>
      </c>
      <c r="V873" s="1014" t="s">
        <v>1184</v>
      </c>
      <c r="W873" s="1018"/>
      <c r="X873" s="1023"/>
      <c r="Y873" s="1013"/>
      <c r="Z873" s="1013"/>
      <c r="AA873" s="1013"/>
      <c r="AB873" s="1022"/>
      <c r="AD873" s="596"/>
    </row>
    <row r="874" spans="2:30" outlineLevel="1">
      <c r="B874" s="9" t="s">
        <v>7092</v>
      </c>
      <c r="C874" s="9" t="s">
        <v>7154</v>
      </c>
      <c r="D874" s="9" t="s">
        <v>7100</v>
      </c>
      <c r="E874" s="9" t="s">
        <v>7796</v>
      </c>
      <c r="K874" s="9" t="s">
        <v>7093</v>
      </c>
      <c r="L874" s="9" t="s">
        <v>7155</v>
      </c>
      <c r="M874" s="9" t="s">
        <v>7100</v>
      </c>
      <c r="N874" s="9" t="s">
        <v>7796</v>
      </c>
      <c r="R874" s="260"/>
      <c r="S874" s="1012" t="s">
        <v>1191</v>
      </c>
      <c r="T874" s="1013" t="s">
        <v>41</v>
      </c>
      <c r="U874" s="1013" t="s">
        <v>835</v>
      </c>
      <c r="V874" s="1014" t="s">
        <v>1382</v>
      </c>
      <c r="W874" s="1018"/>
      <c r="X874" s="1023"/>
      <c r="Y874" s="1013"/>
      <c r="Z874" s="1013"/>
      <c r="AA874" s="1013"/>
      <c r="AB874" s="1022"/>
      <c r="AD874" s="596"/>
    </row>
    <row r="875" spans="2:30" outlineLevel="1">
      <c r="B875" s="9" t="s">
        <v>7092</v>
      </c>
      <c r="C875" s="9" t="s">
        <v>7154</v>
      </c>
      <c r="D875" s="9" t="s">
        <v>7100</v>
      </c>
      <c r="E875" s="9" t="s">
        <v>7796</v>
      </c>
      <c r="F875" s="9" t="s">
        <v>6858</v>
      </c>
      <c r="K875" s="9" t="s">
        <v>7093</v>
      </c>
      <c r="L875" s="9" t="s">
        <v>7155</v>
      </c>
      <c r="M875" s="9" t="s">
        <v>7100</v>
      </c>
      <c r="N875" s="9" t="s">
        <v>7796</v>
      </c>
      <c r="O875" s="9" t="s">
        <v>6858</v>
      </c>
      <c r="R875" s="260"/>
      <c r="S875" s="1012" t="s">
        <v>1176</v>
      </c>
      <c r="T875" s="1013" t="s">
        <v>7258</v>
      </c>
      <c r="U875" s="1013" t="s">
        <v>8061</v>
      </c>
      <c r="V875" s="1014" t="s">
        <v>1821</v>
      </c>
      <c r="W875" s="1018"/>
      <c r="X875" s="1023"/>
      <c r="Y875" s="1013"/>
      <c r="Z875" s="1013"/>
      <c r="AA875" s="1013"/>
      <c r="AB875" s="1022"/>
      <c r="AD875" s="596"/>
    </row>
    <row r="876" spans="2:30" outlineLevel="1">
      <c r="B876" s="9" t="s">
        <v>7092</v>
      </c>
      <c r="C876" s="9" t="s">
        <v>7154</v>
      </c>
      <c r="D876" s="9" t="s">
        <v>7100</v>
      </c>
      <c r="K876" s="9" t="s">
        <v>7093</v>
      </c>
      <c r="L876" s="9" t="s">
        <v>7155</v>
      </c>
      <c r="M876" s="9" t="s">
        <v>7100</v>
      </c>
      <c r="R876" s="260"/>
      <c r="S876" s="1012" t="s">
        <v>1191</v>
      </c>
      <c r="T876" s="1013" t="s">
        <v>41</v>
      </c>
      <c r="U876" s="1013" t="s">
        <v>835</v>
      </c>
      <c r="V876" s="1014" t="s">
        <v>1382</v>
      </c>
      <c r="W876" s="1018"/>
      <c r="X876" s="1130" t="s">
        <v>8701</v>
      </c>
      <c r="Y876" s="1013" t="s">
        <v>1176</v>
      </c>
      <c r="Z876" s="1013" t="s">
        <v>41</v>
      </c>
      <c r="AA876" s="1013" t="s">
        <v>1382</v>
      </c>
      <c r="AB876" s="782" t="s">
        <v>9124</v>
      </c>
      <c r="AD876" s="596"/>
    </row>
    <row r="877" spans="2:30" outlineLevel="1">
      <c r="B877" s="9" t="s">
        <v>7092</v>
      </c>
      <c r="C877" s="9" t="s">
        <v>7154</v>
      </c>
      <c r="D877" s="9" t="s">
        <v>7100</v>
      </c>
      <c r="E877" s="9" t="s">
        <v>7688</v>
      </c>
      <c r="K877" s="9" t="s">
        <v>7093</v>
      </c>
      <c r="L877" s="9" t="s">
        <v>7155</v>
      </c>
      <c r="M877" s="9" t="s">
        <v>7100</v>
      </c>
      <c r="N877" s="9" t="s">
        <v>7688</v>
      </c>
      <c r="R877" s="260"/>
      <c r="S877" s="1012" t="s">
        <v>1191</v>
      </c>
      <c r="T877" s="1013" t="s">
        <v>41</v>
      </c>
      <c r="U877" s="1013" t="s">
        <v>835</v>
      </c>
      <c r="V877" s="1014" t="s">
        <v>1382</v>
      </c>
      <c r="W877" s="1018"/>
      <c r="X877" s="1023" t="s">
        <v>41</v>
      </c>
      <c r="Y877" s="1013" t="s">
        <v>1176</v>
      </c>
      <c r="Z877" s="1013" t="s">
        <v>41</v>
      </c>
      <c r="AA877" s="1013" t="s">
        <v>1382</v>
      </c>
      <c r="AB877" s="1022"/>
      <c r="AD877" s="596"/>
    </row>
    <row r="878" spans="2:30" outlineLevel="1">
      <c r="B878" s="9" t="s">
        <v>7092</v>
      </c>
      <c r="C878" s="9" t="s">
        <v>7154</v>
      </c>
      <c r="D878" s="9" t="s">
        <v>7100</v>
      </c>
      <c r="E878" s="9" t="s">
        <v>7688</v>
      </c>
      <c r="F878" s="9" t="s">
        <v>6858</v>
      </c>
      <c r="K878" s="9" t="s">
        <v>7093</v>
      </c>
      <c r="L878" s="9" t="s">
        <v>7155</v>
      </c>
      <c r="M878" s="9" t="s">
        <v>7100</v>
      </c>
      <c r="N878" s="9" t="s">
        <v>7688</v>
      </c>
      <c r="O878" s="9" t="s">
        <v>6858</v>
      </c>
      <c r="R878" s="260"/>
      <c r="S878" s="1012" t="s">
        <v>1176</v>
      </c>
      <c r="T878" s="1013" t="s">
        <v>41</v>
      </c>
      <c r="U878" s="1013" t="s">
        <v>835</v>
      </c>
      <c r="V878" s="1014" t="s">
        <v>1821</v>
      </c>
      <c r="W878" s="1018"/>
      <c r="X878" s="1023" t="s">
        <v>5387</v>
      </c>
      <c r="Y878" s="1013" t="s">
        <v>1176</v>
      </c>
      <c r="Z878" s="1057" t="s">
        <v>2753</v>
      </c>
      <c r="AA878" s="1013" t="s">
        <v>105</v>
      </c>
      <c r="AB878" s="1022" t="s">
        <v>9125</v>
      </c>
      <c r="AD878" s="596"/>
    </row>
    <row r="879" spans="2:30" ht="36" outlineLevel="1">
      <c r="B879" s="9" t="s">
        <v>7092</v>
      </c>
      <c r="C879" s="9" t="s">
        <v>7154</v>
      </c>
      <c r="D879" s="9" t="s">
        <v>7100</v>
      </c>
      <c r="E879" s="9" t="s">
        <v>7688</v>
      </c>
      <c r="F879" s="9" t="s">
        <v>7797</v>
      </c>
      <c r="K879" s="9" t="s">
        <v>7093</v>
      </c>
      <c r="L879" s="9" t="s">
        <v>7155</v>
      </c>
      <c r="M879" s="9" t="s">
        <v>7100</v>
      </c>
      <c r="N879" s="9" t="s">
        <v>7688</v>
      </c>
      <c r="O879" s="9" t="s">
        <v>7797</v>
      </c>
      <c r="R879" s="260"/>
      <c r="S879" s="1012" t="s">
        <v>1191</v>
      </c>
      <c r="T879" s="1013" t="s">
        <v>7236</v>
      </c>
      <c r="U879" s="1013" t="s">
        <v>4082</v>
      </c>
      <c r="V879" s="1014" t="s">
        <v>1821</v>
      </c>
      <c r="W879" s="1018"/>
      <c r="X879" s="1023" t="s">
        <v>8763</v>
      </c>
      <c r="Y879" s="1013" t="s">
        <v>1176</v>
      </c>
      <c r="Z879" s="1057" t="s">
        <v>2917</v>
      </c>
      <c r="AA879" s="1024" t="s">
        <v>9084</v>
      </c>
      <c r="AB879" s="1022" t="s">
        <v>9088</v>
      </c>
      <c r="AD879" s="596"/>
    </row>
    <row r="880" spans="2:30" outlineLevel="1">
      <c r="B880" s="9" t="s">
        <v>7092</v>
      </c>
      <c r="C880" s="9" t="s">
        <v>7154</v>
      </c>
      <c r="D880" s="9" t="s">
        <v>7100</v>
      </c>
      <c r="E880" s="9" t="s">
        <v>7796</v>
      </c>
      <c r="K880" s="9" t="s">
        <v>7093</v>
      </c>
      <c r="L880" s="9" t="s">
        <v>7155</v>
      </c>
      <c r="M880" s="9" t="s">
        <v>7100</v>
      </c>
      <c r="N880" s="9" t="s">
        <v>7796</v>
      </c>
      <c r="R880" s="260"/>
      <c r="S880" s="1012" t="s">
        <v>1191</v>
      </c>
      <c r="T880" s="1013" t="s">
        <v>41</v>
      </c>
      <c r="U880" s="1013" t="s">
        <v>835</v>
      </c>
      <c r="V880" s="1014" t="s">
        <v>1382</v>
      </c>
      <c r="W880" s="1018"/>
      <c r="X880" s="1023" t="s">
        <v>41</v>
      </c>
      <c r="Y880" s="1013" t="s">
        <v>1191</v>
      </c>
      <c r="Z880" s="1013" t="s">
        <v>41</v>
      </c>
      <c r="AA880" s="1013" t="s">
        <v>1382</v>
      </c>
      <c r="AB880" s="1022"/>
      <c r="AD880" s="596"/>
    </row>
    <row r="881" spans="2:30" ht="36" outlineLevel="1">
      <c r="B881" s="9" t="s">
        <v>7092</v>
      </c>
      <c r="C881" s="9" t="s">
        <v>7154</v>
      </c>
      <c r="D881" s="9" t="s">
        <v>7100</v>
      </c>
      <c r="E881" s="9" t="s">
        <v>7796</v>
      </c>
      <c r="F881" s="9" t="s">
        <v>6858</v>
      </c>
      <c r="K881" s="9" t="s">
        <v>7093</v>
      </c>
      <c r="L881" s="9" t="s">
        <v>7155</v>
      </c>
      <c r="M881" s="9" t="s">
        <v>7100</v>
      </c>
      <c r="N881" s="9" t="s">
        <v>7796</v>
      </c>
      <c r="O881" s="9" t="s">
        <v>6858</v>
      </c>
      <c r="R881" s="260"/>
      <c r="S881" s="1012" t="s">
        <v>1176</v>
      </c>
      <c r="T881" s="1013" t="s">
        <v>7235</v>
      </c>
      <c r="U881" s="1013" t="s">
        <v>4282</v>
      </c>
      <c r="V881" s="1014" t="s">
        <v>1821</v>
      </c>
      <c r="W881" s="1018"/>
      <c r="X881" s="1023" t="s">
        <v>8695</v>
      </c>
      <c r="Y881" s="1013" t="s">
        <v>1176</v>
      </c>
      <c r="Z881" s="1056" t="s">
        <v>8694</v>
      </c>
      <c r="AA881" s="1013" t="s">
        <v>186</v>
      </c>
      <c r="AB881" s="1022" t="s">
        <v>8702</v>
      </c>
      <c r="AD881" s="596"/>
    </row>
    <row r="882" spans="2:30" outlineLevel="1">
      <c r="B882" s="9" t="s">
        <v>7092</v>
      </c>
      <c r="C882" s="9" t="s">
        <v>7154</v>
      </c>
      <c r="D882" s="9" t="s">
        <v>7794</v>
      </c>
      <c r="K882" s="9" t="s">
        <v>7093</v>
      </c>
      <c r="L882" s="9" t="s">
        <v>7155</v>
      </c>
      <c r="M882" s="9" t="s">
        <v>7794</v>
      </c>
      <c r="R882" s="260"/>
      <c r="S882" s="1012" t="s">
        <v>1195</v>
      </c>
      <c r="T882" s="1013" t="s">
        <v>41</v>
      </c>
      <c r="U882" s="1013" t="s">
        <v>835</v>
      </c>
      <c r="V882" s="1014" t="s">
        <v>1382</v>
      </c>
      <c r="W882" s="1018"/>
      <c r="X882" s="1130" t="s">
        <v>5619</v>
      </c>
      <c r="Y882" s="1013" t="s">
        <v>1191</v>
      </c>
      <c r="Z882" s="1013" t="s">
        <v>41</v>
      </c>
      <c r="AA882" s="1013" t="s">
        <v>1382</v>
      </c>
      <c r="AB882" s="782" t="s">
        <v>8020</v>
      </c>
      <c r="AD882" s="596"/>
    </row>
    <row r="883" spans="2:30" ht="48" outlineLevel="1">
      <c r="B883" s="9" t="s">
        <v>7092</v>
      </c>
      <c r="C883" s="9" t="s">
        <v>7154</v>
      </c>
      <c r="D883" s="9" t="s">
        <v>7794</v>
      </c>
      <c r="E883" s="9" t="s">
        <v>6858</v>
      </c>
      <c r="K883" s="9" t="s">
        <v>7093</v>
      </c>
      <c r="L883" s="9" t="s">
        <v>7155</v>
      </c>
      <c r="M883" s="9" t="s">
        <v>7794</v>
      </c>
      <c r="N883" s="9" t="s">
        <v>6858</v>
      </c>
      <c r="R883" s="260"/>
      <c r="S883" s="1012" t="s">
        <v>1176</v>
      </c>
      <c r="T883" s="1013" t="s">
        <v>1819</v>
      </c>
      <c r="U883" s="1013" t="s">
        <v>4148</v>
      </c>
      <c r="V883" s="1014" t="s">
        <v>1821</v>
      </c>
      <c r="W883" s="1018"/>
      <c r="X883" s="1023" t="s">
        <v>3824</v>
      </c>
      <c r="Y883" s="1013" t="s">
        <v>1176</v>
      </c>
      <c r="Z883" s="1056" t="s">
        <v>2933</v>
      </c>
      <c r="AA883" s="1013" t="s">
        <v>105</v>
      </c>
      <c r="AB883" s="631" t="s">
        <v>6050</v>
      </c>
      <c r="AD883" s="596"/>
    </row>
    <row r="884" spans="2:30" outlineLevel="1">
      <c r="B884" s="9" t="s">
        <v>7092</v>
      </c>
      <c r="C884" s="9" t="s">
        <v>7154</v>
      </c>
      <c r="D884" s="9" t="s">
        <v>7794</v>
      </c>
      <c r="E884" s="9" t="s">
        <v>6858</v>
      </c>
      <c r="F884" s="9" t="s">
        <v>1452</v>
      </c>
      <c r="K884" s="9" t="s">
        <v>7093</v>
      </c>
      <c r="L884" s="9" t="s">
        <v>7155</v>
      </c>
      <c r="M884" s="9" t="s">
        <v>7794</v>
      </c>
      <c r="N884" s="9" t="s">
        <v>6858</v>
      </c>
      <c r="O884" s="9" t="s">
        <v>1452</v>
      </c>
      <c r="R884" s="260"/>
      <c r="S884" s="1012" t="s">
        <v>1191</v>
      </c>
      <c r="T884" s="1013" t="s">
        <v>1822</v>
      </c>
      <c r="U884" s="1013" t="s">
        <v>7517</v>
      </c>
      <c r="V884" s="1014" t="s">
        <v>1825</v>
      </c>
      <c r="W884" s="1018"/>
      <c r="X884" s="1023" t="s">
        <v>8295</v>
      </c>
      <c r="Y884" s="1013" t="s">
        <v>1176</v>
      </c>
      <c r="Z884" s="1013" t="s">
        <v>41</v>
      </c>
      <c r="AA884" s="629" t="s">
        <v>8294</v>
      </c>
      <c r="AB884" s="1022"/>
      <c r="AD884" s="596"/>
    </row>
    <row r="885" spans="2:30" outlineLevel="1">
      <c r="B885" s="9" t="s">
        <v>7092</v>
      </c>
      <c r="C885" s="9" t="s">
        <v>7154</v>
      </c>
      <c r="D885" s="9" t="s">
        <v>7794</v>
      </c>
      <c r="E885" s="9" t="s">
        <v>7689</v>
      </c>
      <c r="K885" s="9" t="s">
        <v>7093</v>
      </c>
      <c r="L885" s="9" t="s">
        <v>7155</v>
      </c>
      <c r="M885" s="9" t="s">
        <v>7794</v>
      </c>
      <c r="N885" s="9" t="s">
        <v>7689</v>
      </c>
      <c r="R885" s="260"/>
      <c r="S885" s="1012" t="s">
        <v>1176</v>
      </c>
      <c r="T885" s="1013" t="s">
        <v>41</v>
      </c>
      <c r="U885" s="1013" t="s">
        <v>835</v>
      </c>
      <c r="V885" s="1020" t="s">
        <v>8116</v>
      </c>
      <c r="W885" s="1018"/>
      <c r="X885" s="1023" t="s">
        <v>7929</v>
      </c>
      <c r="Y885" s="1013" t="s">
        <v>1176</v>
      </c>
      <c r="Z885" s="1013" t="s">
        <v>41</v>
      </c>
      <c r="AA885" s="1013" t="s">
        <v>7799</v>
      </c>
      <c r="AB885" s="1022"/>
      <c r="AD885" s="596"/>
    </row>
    <row r="886" spans="2:30" outlineLevel="1">
      <c r="B886" s="9" t="s">
        <v>7092</v>
      </c>
      <c r="C886" s="9" t="s">
        <v>7154</v>
      </c>
      <c r="D886" s="9" t="s">
        <v>7122</v>
      </c>
      <c r="K886" s="9" t="s">
        <v>7093</v>
      </c>
      <c r="L886" s="9" t="s">
        <v>7155</v>
      </c>
      <c r="M886" s="9" t="s">
        <v>7122</v>
      </c>
      <c r="R886" s="260"/>
      <c r="S886" s="1012" t="s">
        <v>1191</v>
      </c>
      <c r="T886" s="1013" t="s">
        <v>1331</v>
      </c>
      <c r="U886" s="1013" t="s">
        <v>7470</v>
      </c>
      <c r="V886" s="1014" t="s">
        <v>1382</v>
      </c>
      <c r="W886" s="1018" t="s">
        <v>1191</v>
      </c>
      <c r="X886" s="1023" t="s">
        <v>41</v>
      </c>
      <c r="Y886" s="1013" t="s">
        <v>1191</v>
      </c>
      <c r="Z886" s="1013" t="s">
        <v>41</v>
      </c>
      <c r="AA886" s="1013" t="s">
        <v>1382</v>
      </c>
      <c r="AB886" s="1032" t="s">
        <v>9142</v>
      </c>
      <c r="AD886" s="596"/>
    </row>
    <row r="887" spans="2:30" outlineLevel="1">
      <c r="B887" s="9" t="s">
        <v>7092</v>
      </c>
      <c r="C887" s="9" t="s">
        <v>7154</v>
      </c>
      <c r="D887" s="9" t="s">
        <v>7122</v>
      </c>
      <c r="E887" s="9" t="s">
        <v>7736</v>
      </c>
      <c r="K887" s="9" t="s">
        <v>7093</v>
      </c>
      <c r="L887" s="9" t="s">
        <v>7155</v>
      </c>
      <c r="M887" s="9" t="s">
        <v>7122</v>
      </c>
      <c r="N887" s="9" t="s">
        <v>7736</v>
      </c>
      <c r="R887" s="260"/>
      <c r="S887" s="1012" t="s">
        <v>1191</v>
      </c>
      <c r="T887" s="1013" t="s">
        <v>1354</v>
      </c>
      <c r="U887" s="1013" t="s">
        <v>7479</v>
      </c>
      <c r="V887" s="1014" t="s">
        <v>7865</v>
      </c>
      <c r="W887" s="1018" t="s">
        <v>1191</v>
      </c>
      <c r="X887" s="670" t="s">
        <v>8329</v>
      </c>
      <c r="Y887" s="1013" t="s">
        <v>1191</v>
      </c>
      <c r="Z887" s="642" t="s">
        <v>2930</v>
      </c>
      <c r="AA887" s="629" t="s">
        <v>7868</v>
      </c>
      <c r="AB887" s="695" t="s">
        <v>9143</v>
      </c>
      <c r="AD887" s="596"/>
    </row>
    <row r="888" spans="2:30" ht="48" outlineLevel="1">
      <c r="B888" s="9" t="s">
        <v>7092</v>
      </c>
      <c r="C888" s="9" t="s">
        <v>7154</v>
      </c>
      <c r="D888" s="9" t="s">
        <v>7122</v>
      </c>
      <c r="E888" s="9" t="s">
        <v>7737</v>
      </c>
      <c r="K888" s="9" t="s">
        <v>7093</v>
      </c>
      <c r="L888" s="9" t="s">
        <v>7155</v>
      </c>
      <c r="M888" s="9" t="s">
        <v>7122</v>
      </c>
      <c r="N888" s="9" t="s">
        <v>7737</v>
      </c>
      <c r="R888" s="260"/>
      <c r="S888" s="1012" t="s">
        <v>1191</v>
      </c>
      <c r="T888" s="1013" t="s">
        <v>41</v>
      </c>
      <c r="U888" s="1013" t="s">
        <v>835</v>
      </c>
      <c r="V888" s="1014" t="s">
        <v>1382</v>
      </c>
      <c r="W888" s="1018" t="s">
        <v>1176</v>
      </c>
      <c r="X888" s="1130" t="s">
        <v>9072</v>
      </c>
      <c r="Y888" s="1013" t="s">
        <v>1191</v>
      </c>
      <c r="Z888" s="1013" t="s">
        <v>41</v>
      </c>
      <c r="AA888" s="1013" t="s">
        <v>1382</v>
      </c>
      <c r="AB888" s="782" t="s">
        <v>9145</v>
      </c>
      <c r="AD888" s="596"/>
    </row>
    <row r="889" spans="2:30" ht="60" outlineLevel="1">
      <c r="B889" s="9" t="s">
        <v>7092</v>
      </c>
      <c r="C889" s="9" t="s">
        <v>7154</v>
      </c>
      <c r="D889" s="9" t="s">
        <v>7122</v>
      </c>
      <c r="E889" s="9" t="s">
        <v>7737</v>
      </c>
      <c r="F889" s="9" t="s">
        <v>6858</v>
      </c>
      <c r="K889" s="9" t="s">
        <v>7093</v>
      </c>
      <c r="L889" s="9" t="s">
        <v>7155</v>
      </c>
      <c r="M889" s="9" t="s">
        <v>7122</v>
      </c>
      <c r="N889" s="9" t="s">
        <v>7737</v>
      </c>
      <c r="O889" s="9" t="s">
        <v>6858</v>
      </c>
      <c r="R889" s="260"/>
      <c r="S889" s="1012" t="s">
        <v>1191</v>
      </c>
      <c r="T889" s="1013" t="s">
        <v>7246</v>
      </c>
      <c r="U889" s="1013" t="s">
        <v>8063</v>
      </c>
      <c r="V889" s="1014" t="s">
        <v>1821</v>
      </c>
      <c r="W889" s="1018"/>
      <c r="X889" s="1023" t="s">
        <v>8779</v>
      </c>
      <c r="Y889" s="1013" t="s">
        <v>1176</v>
      </c>
      <c r="Z889" s="1059" t="s">
        <v>6823</v>
      </c>
      <c r="AA889" s="1013" t="s">
        <v>105</v>
      </c>
      <c r="AB889" s="695" t="s">
        <v>8320</v>
      </c>
      <c r="AD889" s="596"/>
    </row>
    <row r="890" spans="2:30" ht="36" outlineLevel="1">
      <c r="B890" s="9" t="s">
        <v>7092</v>
      </c>
      <c r="C890" s="9" t="s">
        <v>7154</v>
      </c>
      <c r="D890" s="9" t="s">
        <v>7122</v>
      </c>
      <c r="E890" s="9" t="s">
        <v>7737</v>
      </c>
      <c r="F890" s="9" t="s">
        <v>6858</v>
      </c>
      <c r="G890" s="9" t="s">
        <v>1452</v>
      </c>
      <c r="K890" s="9" t="s">
        <v>7093</v>
      </c>
      <c r="L890" s="9" t="s">
        <v>7155</v>
      </c>
      <c r="M890" s="9" t="s">
        <v>7122</v>
      </c>
      <c r="N890" s="9" t="s">
        <v>7737</v>
      </c>
      <c r="O890" s="9" t="s">
        <v>6858</v>
      </c>
      <c r="P890" s="9" t="s">
        <v>1452</v>
      </c>
      <c r="R890" s="260"/>
      <c r="S890" s="1012" t="s">
        <v>1191</v>
      </c>
      <c r="T890" s="1013" t="s">
        <v>7247</v>
      </c>
      <c r="U890" s="1013" t="s">
        <v>8064</v>
      </c>
      <c r="V890" s="1014" t="s">
        <v>1454</v>
      </c>
      <c r="W890" s="1018"/>
      <c r="X890" s="1023" t="s">
        <v>8780</v>
      </c>
      <c r="Y890" s="1013" t="s">
        <v>1176</v>
      </c>
      <c r="Z890" s="1059" t="s">
        <v>6825</v>
      </c>
      <c r="AA890" s="667" t="s">
        <v>8318</v>
      </c>
      <c r="AB890" s="1022"/>
      <c r="AD890" s="596"/>
    </row>
    <row r="891" spans="2:30" outlineLevel="1">
      <c r="B891" s="9" t="s">
        <v>7092</v>
      </c>
      <c r="C891" s="9" t="s">
        <v>7154</v>
      </c>
      <c r="D891" s="9" t="s">
        <v>7122</v>
      </c>
      <c r="E891" s="9" t="s">
        <v>7737</v>
      </c>
      <c r="F891" s="9" t="s">
        <v>7738</v>
      </c>
      <c r="K891" s="9" t="s">
        <v>7093</v>
      </c>
      <c r="L891" s="9" t="s">
        <v>7155</v>
      </c>
      <c r="M891" s="9" t="s">
        <v>7122</v>
      </c>
      <c r="N891" s="9" t="s">
        <v>7737</v>
      </c>
      <c r="O891" s="9" t="s">
        <v>7738</v>
      </c>
      <c r="R891" s="260"/>
      <c r="S891" s="1012" t="s">
        <v>1191</v>
      </c>
      <c r="T891" s="1013" t="s">
        <v>1335</v>
      </c>
      <c r="U891" s="1013" t="s">
        <v>8067</v>
      </c>
      <c r="V891" s="1014" t="s">
        <v>1382</v>
      </c>
      <c r="W891" s="1018" t="s">
        <v>1176</v>
      </c>
      <c r="X891" s="1130" t="s">
        <v>9073</v>
      </c>
      <c r="Y891" s="1013" t="s">
        <v>1176</v>
      </c>
      <c r="Z891" s="1013" t="s">
        <v>41</v>
      </c>
      <c r="AA891" s="1013" t="s">
        <v>1382</v>
      </c>
      <c r="AB891" s="1022"/>
      <c r="AD891" s="596"/>
    </row>
    <row r="892" spans="2:30" outlineLevel="1">
      <c r="B892" s="9" t="s">
        <v>7092</v>
      </c>
      <c r="C892" s="9" t="s">
        <v>7154</v>
      </c>
      <c r="D892" s="9" t="s">
        <v>7122</v>
      </c>
      <c r="E892" s="9" t="s">
        <v>7737</v>
      </c>
      <c r="F892" s="9" t="s">
        <v>7738</v>
      </c>
      <c r="G892" s="9" t="s">
        <v>7710</v>
      </c>
      <c r="K892" s="9" t="s">
        <v>7093</v>
      </c>
      <c r="L892" s="9" t="s">
        <v>7155</v>
      </c>
      <c r="M892" s="9" t="s">
        <v>7122</v>
      </c>
      <c r="N892" s="9" t="s">
        <v>7737</v>
      </c>
      <c r="O892" s="9" t="s">
        <v>7738</v>
      </c>
      <c r="P892" s="9" t="s">
        <v>7710</v>
      </c>
      <c r="R892" s="260"/>
      <c r="S892" s="1012" t="s">
        <v>1191</v>
      </c>
      <c r="T892" s="1013" t="s">
        <v>1337</v>
      </c>
      <c r="U892" s="1013" t="s">
        <v>8068</v>
      </c>
      <c r="V892" s="1014" t="s">
        <v>1821</v>
      </c>
      <c r="W892" s="1018" t="s">
        <v>1176</v>
      </c>
      <c r="X892" s="1023" t="s">
        <v>8782</v>
      </c>
      <c r="Y892" s="1013" t="s">
        <v>1176</v>
      </c>
      <c r="Z892" s="1059" t="s">
        <v>6829</v>
      </c>
      <c r="AA892" s="1013" t="s">
        <v>105</v>
      </c>
      <c r="AB892" s="1022"/>
      <c r="AD892" s="596"/>
    </row>
    <row r="893" spans="2:30" outlineLevel="1">
      <c r="B893" s="9" t="s">
        <v>7092</v>
      </c>
      <c r="C893" s="9" t="s">
        <v>7154</v>
      </c>
      <c r="D893" s="9" t="s">
        <v>7122</v>
      </c>
      <c r="E893" s="9" t="s">
        <v>7737</v>
      </c>
      <c r="F893" s="9" t="s">
        <v>7738</v>
      </c>
      <c r="G893" s="9" t="s">
        <v>7711</v>
      </c>
      <c r="K893" s="9" t="s">
        <v>7093</v>
      </c>
      <c r="L893" s="9" t="s">
        <v>7155</v>
      </c>
      <c r="M893" s="9" t="s">
        <v>7122</v>
      </c>
      <c r="N893" s="9" t="s">
        <v>7737</v>
      </c>
      <c r="O893" s="9" t="s">
        <v>7738</v>
      </c>
      <c r="P893" s="9" t="s">
        <v>7711</v>
      </c>
      <c r="R893" s="260"/>
      <c r="S893" s="1012" t="s">
        <v>1191</v>
      </c>
      <c r="T893" s="1013" t="s">
        <v>1339</v>
      </c>
      <c r="U893" s="1013" t="s">
        <v>8069</v>
      </c>
      <c r="V893" s="1014" t="s">
        <v>1821</v>
      </c>
      <c r="W893" s="1018" t="s">
        <v>1191</v>
      </c>
      <c r="X893" s="1023" t="s">
        <v>8783</v>
      </c>
      <c r="Y893" s="1013" t="s">
        <v>1191</v>
      </c>
      <c r="Z893" s="1056" t="s">
        <v>6831</v>
      </c>
      <c r="AA893" s="1013" t="s">
        <v>105</v>
      </c>
      <c r="AB893" s="1022"/>
      <c r="AD893" s="596"/>
    </row>
    <row r="894" spans="2:30" outlineLevel="1">
      <c r="B894" s="9" t="s">
        <v>7092</v>
      </c>
      <c r="C894" s="9" t="s">
        <v>7154</v>
      </c>
      <c r="D894" s="9" t="s">
        <v>7122</v>
      </c>
      <c r="E894" s="9" t="s">
        <v>7737</v>
      </c>
      <c r="F894" s="9" t="s">
        <v>7738</v>
      </c>
      <c r="G894" s="9" t="s">
        <v>7712</v>
      </c>
      <c r="K894" s="9" t="s">
        <v>7093</v>
      </c>
      <c r="L894" s="9" t="s">
        <v>7155</v>
      </c>
      <c r="M894" s="9" t="s">
        <v>7122</v>
      </c>
      <c r="N894" s="9" t="s">
        <v>7737</v>
      </c>
      <c r="O894" s="9" t="s">
        <v>7738</v>
      </c>
      <c r="P894" s="9" t="s">
        <v>7712</v>
      </c>
      <c r="R894" s="260"/>
      <c r="S894" s="1012" t="s">
        <v>1191</v>
      </c>
      <c r="T894" s="1013" t="s">
        <v>1343</v>
      </c>
      <c r="U894" s="1013" t="s">
        <v>8071</v>
      </c>
      <c r="V894" s="1014" t="s">
        <v>1821</v>
      </c>
      <c r="W894" s="1018" t="s">
        <v>1176</v>
      </c>
      <c r="X894" s="1023" t="s">
        <v>8785</v>
      </c>
      <c r="Y894" s="1013" t="s">
        <v>1176</v>
      </c>
      <c r="Z894" s="1059" t="s">
        <v>6835</v>
      </c>
      <c r="AA894" s="1013" t="s">
        <v>105</v>
      </c>
      <c r="AB894" s="1022"/>
      <c r="AD894" s="596"/>
    </row>
    <row r="895" spans="2:30" outlineLevel="1">
      <c r="B895" s="9" t="s">
        <v>7092</v>
      </c>
      <c r="C895" s="9" t="s">
        <v>7154</v>
      </c>
      <c r="D895" s="9" t="s">
        <v>7122</v>
      </c>
      <c r="E895" s="9" t="s">
        <v>7737</v>
      </c>
      <c r="F895" s="9" t="s">
        <v>7738</v>
      </c>
      <c r="G895" s="9" t="s">
        <v>7713</v>
      </c>
      <c r="K895" s="9" t="s">
        <v>7093</v>
      </c>
      <c r="L895" s="9" t="s">
        <v>7155</v>
      </c>
      <c r="M895" s="9" t="s">
        <v>7122</v>
      </c>
      <c r="N895" s="9" t="s">
        <v>7737</v>
      </c>
      <c r="O895" s="9" t="s">
        <v>7738</v>
      </c>
      <c r="P895" s="9" t="s">
        <v>7713</v>
      </c>
      <c r="R895" s="260"/>
      <c r="S895" s="1012" t="s">
        <v>1191</v>
      </c>
      <c r="T895" s="1013" t="s">
        <v>1345</v>
      </c>
      <c r="U895" s="1013" t="s">
        <v>8072</v>
      </c>
      <c r="V895" s="1014" t="s">
        <v>1821</v>
      </c>
      <c r="W895" s="1018" t="s">
        <v>1176</v>
      </c>
      <c r="X895" s="1023" t="s">
        <v>8786</v>
      </c>
      <c r="Y895" s="1013" t="s">
        <v>1176</v>
      </c>
      <c r="Z895" s="1059" t="s">
        <v>6837</v>
      </c>
      <c r="AA895" s="1013" t="s">
        <v>157</v>
      </c>
      <c r="AB895" s="1022"/>
      <c r="AD895" s="596"/>
    </row>
    <row r="896" spans="2:30" outlineLevel="1">
      <c r="B896" s="9" t="s">
        <v>7092</v>
      </c>
      <c r="C896" s="9" t="s">
        <v>7154</v>
      </c>
      <c r="D896" s="9" t="s">
        <v>7122</v>
      </c>
      <c r="E896" s="9" t="s">
        <v>7737</v>
      </c>
      <c r="F896" s="9" t="s">
        <v>7738</v>
      </c>
      <c r="G896" s="9" t="s">
        <v>7714</v>
      </c>
      <c r="K896" s="9" t="s">
        <v>7093</v>
      </c>
      <c r="L896" s="9" t="s">
        <v>7155</v>
      </c>
      <c r="M896" s="9" t="s">
        <v>7122</v>
      </c>
      <c r="N896" s="9" t="s">
        <v>7737</v>
      </c>
      <c r="O896" s="9" t="s">
        <v>7738</v>
      </c>
      <c r="P896" s="9" t="s">
        <v>7714</v>
      </c>
      <c r="R896" s="260"/>
      <c r="S896" s="1012" t="s">
        <v>1191</v>
      </c>
      <c r="T896" s="1013" t="s">
        <v>1347</v>
      </c>
      <c r="U896" s="1013" t="s">
        <v>8073</v>
      </c>
      <c r="V896" s="1014" t="s">
        <v>1821</v>
      </c>
      <c r="W896" s="1018" t="s">
        <v>1191</v>
      </c>
      <c r="X896" s="1023"/>
      <c r="Y896" s="1013"/>
      <c r="Z896" s="1013"/>
      <c r="AA896" s="1013"/>
      <c r="AB896" s="1022"/>
      <c r="AD896" s="596"/>
    </row>
    <row r="897" spans="2:30" outlineLevel="1">
      <c r="B897" s="9" t="s">
        <v>7092</v>
      </c>
      <c r="C897" s="9" t="s">
        <v>7154</v>
      </c>
      <c r="D897" s="9" t="s">
        <v>7122</v>
      </c>
      <c r="E897" s="9" t="s">
        <v>7737</v>
      </c>
      <c r="F897" s="9" t="s">
        <v>7738</v>
      </c>
      <c r="G897" s="9" t="s">
        <v>7715</v>
      </c>
      <c r="K897" s="9" t="s">
        <v>7093</v>
      </c>
      <c r="L897" s="9" t="s">
        <v>7155</v>
      </c>
      <c r="M897" s="9" t="s">
        <v>7122</v>
      </c>
      <c r="N897" s="9" t="s">
        <v>7737</v>
      </c>
      <c r="O897" s="9" t="s">
        <v>7738</v>
      </c>
      <c r="P897" s="9" t="s">
        <v>7715</v>
      </c>
      <c r="R897" s="260"/>
      <c r="S897" s="1012" t="s">
        <v>1191</v>
      </c>
      <c r="T897" s="1013" t="s">
        <v>41</v>
      </c>
      <c r="U897" s="1013" t="s">
        <v>835</v>
      </c>
      <c r="V897" s="1014" t="s">
        <v>1382</v>
      </c>
      <c r="W897" s="1018" t="s">
        <v>1191</v>
      </c>
      <c r="X897" s="1023" t="s">
        <v>41</v>
      </c>
      <c r="Y897" s="1013" t="s">
        <v>1191</v>
      </c>
      <c r="Z897" s="1013" t="s">
        <v>41</v>
      </c>
      <c r="AA897" s="1013" t="s">
        <v>1382</v>
      </c>
      <c r="AB897" s="1028" t="s">
        <v>7953</v>
      </c>
      <c r="AD897" s="596"/>
    </row>
    <row r="898" spans="2:30" outlineLevel="1">
      <c r="B898" s="9" t="s">
        <v>7092</v>
      </c>
      <c r="C898" s="9" t="s">
        <v>7154</v>
      </c>
      <c r="D898" s="9" t="s">
        <v>7122</v>
      </c>
      <c r="E898" s="9" t="s">
        <v>7737</v>
      </c>
      <c r="F898" s="9" t="s">
        <v>7738</v>
      </c>
      <c r="G898" s="9" t="s">
        <v>7715</v>
      </c>
      <c r="H898" s="9" t="s">
        <v>7716</v>
      </c>
      <c r="K898" s="9" t="s">
        <v>7093</v>
      </c>
      <c r="L898" s="9" t="s">
        <v>7155</v>
      </c>
      <c r="M898" s="9" t="s">
        <v>7122</v>
      </c>
      <c r="N898" s="9" t="s">
        <v>7737</v>
      </c>
      <c r="O898" s="9" t="s">
        <v>7738</v>
      </c>
      <c r="P898" s="9" t="s">
        <v>7715</v>
      </c>
      <c r="Q898" s="9" t="s">
        <v>7716</v>
      </c>
      <c r="R898" s="260"/>
      <c r="S898" s="1012" t="s">
        <v>1176</v>
      </c>
      <c r="T898" s="1013" t="s">
        <v>1341</v>
      </c>
      <c r="U898" s="1013" t="s">
        <v>8070</v>
      </c>
      <c r="V898" s="1014" t="s">
        <v>1821</v>
      </c>
      <c r="W898" s="1018" t="s">
        <v>1176</v>
      </c>
      <c r="X898" s="1023" t="s">
        <v>8784</v>
      </c>
      <c r="Y898" s="1013" t="s">
        <v>1176</v>
      </c>
      <c r="Z898" s="1056" t="s">
        <v>6833</v>
      </c>
      <c r="AA898" s="1013" t="s">
        <v>105</v>
      </c>
      <c r="AB898" s="1022"/>
      <c r="AD898" s="596"/>
    </row>
    <row r="899" spans="2:30" outlineLevel="1">
      <c r="B899" s="9" t="s">
        <v>7092</v>
      </c>
      <c r="C899" s="9" t="s">
        <v>7154</v>
      </c>
      <c r="D899" s="9" t="s">
        <v>7122</v>
      </c>
      <c r="E899" s="9" t="s">
        <v>7737</v>
      </c>
      <c r="F899" s="9" t="s">
        <v>7738</v>
      </c>
      <c r="G899" s="9" t="s">
        <v>7717</v>
      </c>
      <c r="K899" s="9" t="s">
        <v>7093</v>
      </c>
      <c r="L899" s="9" t="s">
        <v>7155</v>
      </c>
      <c r="M899" s="9" t="s">
        <v>7122</v>
      </c>
      <c r="N899" s="9" t="s">
        <v>7737</v>
      </c>
      <c r="O899" s="9" t="s">
        <v>7738</v>
      </c>
      <c r="P899" s="9" t="s">
        <v>7717</v>
      </c>
      <c r="R899" s="260"/>
      <c r="S899" s="1012" t="s">
        <v>1176</v>
      </c>
      <c r="T899" s="1013" t="s">
        <v>41</v>
      </c>
      <c r="U899" s="1013" t="s">
        <v>835</v>
      </c>
      <c r="V899" s="1014" t="s">
        <v>1382</v>
      </c>
      <c r="W899" s="1018" t="s">
        <v>1176</v>
      </c>
      <c r="X899" s="1023" t="s">
        <v>41</v>
      </c>
      <c r="Y899" s="1013" t="s">
        <v>1176</v>
      </c>
      <c r="Z899" s="1013" t="s">
        <v>41</v>
      </c>
      <c r="AA899" s="1013" t="s">
        <v>1382</v>
      </c>
      <c r="AB899" s="1022"/>
      <c r="AD899" s="596"/>
    </row>
    <row r="900" spans="2:30" outlineLevel="1">
      <c r="B900" s="9" t="s">
        <v>7092</v>
      </c>
      <c r="C900" s="9" t="s">
        <v>7154</v>
      </c>
      <c r="D900" s="9" t="s">
        <v>7122</v>
      </c>
      <c r="E900" s="9" t="s">
        <v>7737</v>
      </c>
      <c r="F900" s="9" t="s">
        <v>7738</v>
      </c>
      <c r="G900" s="9" t="s">
        <v>7717</v>
      </c>
      <c r="H900" s="9" t="s">
        <v>7718</v>
      </c>
      <c r="K900" s="9" t="s">
        <v>7093</v>
      </c>
      <c r="L900" s="9" t="s">
        <v>7155</v>
      </c>
      <c r="M900" s="9" t="s">
        <v>7122</v>
      </c>
      <c r="N900" s="9" t="s">
        <v>7737</v>
      </c>
      <c r="O900" s="9" t="s">
        <v>7738</v>
      </c>
      <c r="P900" s="9" t="s">
        <v>7717</v>
      </c>
      <c r="Q900" s="9" t="s">
        <v>7718</v>
      </c>
      <c r="R900" s="260"/>
      <c r="S900" s="1012" t="s">
        <v>1176</v>
      </c>
      <c r="T900" s="1013" t="s">
        <v>1349</v>
      </c>
      <c r="U900" s="1013" t="s">
        <v>8074</v>
      </c>
      <c r="V900" s="1014" t="s">
        <v>1515</v>
      </c>
      <c r="W900" s="1018" t="s">
        <v>1176</v>
      </c>
      <c r="X900" s="1023" t="s">
        <v>8787</v>
      </c>
      <c r="Y900" s="1013" t="s">
        <v>1176</v>
      </c>
      <c r="Z900" s="1059" t="s">
        <v>6839</v>
      </c>
      <c r="AA900" s="1013" t="s">
        <v>1515</v>
      </c>
      <c r="AB900" s="1022"/>
      <c r="AD900" s="596"/>
    </row>
    <row r="901" spans="2:30" ht="36" outlineLevel="1">
      <c r="B901" s="9" t="s">
        <v>7092</v>
      </c>
      <c r="C901" s="9" t="s">
        <v>7154</v>
      </c>
      <c r="D901" s="9" t="s">
        <v>7122</v>
      </c>
      <c r="E901" s="9" t="s">
        <v>7739</v>
      </c>
      <c r="K901" s="9" t="s">
        <v>7093</v>
      </c>
      <c r="L901" s="9" t="s">
        <v>7155</v>
      </c>
      <c r="M901" s="9" t="s">
        <v>7122</v>
      </c>
      <c r="N901" s="9" t="s">
        <v>7739</v>
      </c>
      <c r="R901" s="260"/>
      <c r="S901" s="1012" t="s">
        <v>1191</v>
      </c>
      <c r="T901" s="1013" t="s">
        <v>41</v>
      </c>
      <c r="U901" s="1013" t="s">
        <v>835</v>
      </c>
      <c r="V901" s="1014" t="s">
        <v>1382</v>
      </c>
      <c r="W901" s="1018" t="s">
        <v>1191</v>
      </c>
      <c r="X901" s="1023" t="s">
        <v>41</v>
      </c>
      <c r="Y901" s="1013" t="s">
        <v>1191</v>
      </c>
      <c r="Z901" s="1013" t="s">
        <v>41</v>
      </c>
      <c r="AA901" s="1013" t="s">
        <v>1382</v>
      </c>
      <c r="AB901" s="782" t="s">
        <v>7222</v>
      </c>
      <c r="AD901" s="596"/>
    </row>
    <row r="902" spans="2:30" outlineLevel="1">
      <c r="B902" s="9" t="s">
        <v>7092</v>
      </c>
      <c r="C902" s="9" t="s">
        <v>7154</v>
      </c>
      <c r="D902" s="9" t="s">
        <v>7122</v>
      </c>
      <c r="E902" s="9" t="s">
        <v>7739</v>
      </c>
      <c r="F902" s="9" t="s">
        <v>7707</v>
      </c>
      <c r="K902" s="9" t="s">
        <v>7093</v>
      </c>
      <c r="L902" s="9" t="s">
        <v>7155</v>
      </c>
      <c r="M902" s="9" t="s">
        <v>7122</v>
      </c>
      <c r="N902" s="9" t="s">
        <v>7739</v>
      </c>
      <c r="O902" s="9" t="s">
        <v>7707</v>
      </c>
      <c r="R902" s="260"/>
      <c r="S902" s="1012" t="s">
        <v>1176</v>
      </c>
      <c r="T902" s="1013" t="s">
        <v>41</v>
      </c>
      <c r="U902" s="1013" t="s">
        <v>835</v>
      </c>
      <c r="V902" s="1014" t="s">
        <v>1382</v>
      </c>
      <c r="W902" s="1018" t="s">
        <v>1176</v>
      </c>
      <c r="X902" s="1023" t="s">
        <v>41</v>
      </c>
      <c r="Y902" s="1013" t="s">
        <v>1176</v>
      </c>
      <c r="Z902" s="1013" t="s">
        <v>41</v>
      </c>
      <c r="AA902" s="1013" t="s">
        <v>1382</v>
      </c>
      <c r="AB902" s="1022"/>
      <c r="AD902" s="596"/>
    </row>
    <row r="903" spans="2:30" outlineLevel="1">
      <c r="B903" s="9" t="s">
        <v>7092</v>
      </c>
      <c r="C903" s="9" t="s">
        <v>7154</v>
      </c>
      <c r="D903" s="9" t="s">
        <v>7122</v>
      </c>
      <c r="E903" s="9" t="s">
        <v>7739</v>
      </c>
      <c r="F903" s="9" t="s">
        <v>7707</v>
      </c>
      <c r="G903" s="9" t="s">
        <v>7708</v>
      </c>
      <c r="K903" s="9" t="s">
        <v>7093</v>
      </c>
      <c r="L903" s="9" t="s">
        <v>7155</v>
      </c>
      <c r="M903" s="9" t="s">
        <v>7122</v>
      </c>
      <c r="N903" s="9" t="s">
        <v>7739</v>
      </c>
      <c r="O903" s="9" t="s">
        <v>7707</v>
      </c>
      <c r="P903" s="9" t="s">
        <v>7708</v>
      </c>
      <c r="R903" s="260"/>
      <c r="S903" s="1012" t="s">
        <v>1176</v>
      </c>
      <c r="T903" s="1013" t="s">
        <v>1333</v>
      </c>
      <c r="U903" s="1013" t="s">
        <v>8065</v>
      </c>
      <c r="V903" s="1014" t="s">
        <v>1821</v>
      </c>
      <c r="W903" s="1018" t="s">
        <v>1176</v>
      </c>
      <c r="X903" s="1023" t="s">
        <v>8781</v>
      </c>
      <c r="Y903" s="1013" t="s">
        <v>1176</v>
      </c>
      <c r="Z903" s="1059" t="s">
        <v>6827</v>
      </c>
      <c r="AA903" s="1013" t="s">
        <v>105</v>
      </c>
      <c r="AB903" s="1022"/>
      <c r="AD903" s="596"/>
    </row>
    <row r="904" spans="2:30" outlineLevel="1">
      <c r="B904" s="9" t="s">
        <v>7092</v>
      </c>
      <c r="C904" s="9" t="s">
        <v>7154</v>
      </c>
      <c r="D904" s="9" t="s">
        <v>7768</v>
      </c>
      <c r="K904" s="9" t="s">
        <v>7093</v>
      </c>
      <c r="L904" s="9" t="s">
        <v>7155</v>
      </c>
      <c r="M904" s="9" t="s">
        <v>7768</v>
      </c>
      <c r="R904" s="260"/>
      <c r="S904" s="1012" t="s">
        <v>1875</v>
      </c>
      <c r="T904" s="1013" t="s">
        <v>41</v>
      </c>
      <c r="U904" s="1013" t="s">
        <v>835</v>
      </c>
      <c r="V904" s="1014" t="s">
        <v>1382</v>
      </c>
      <c r="W904" s="1018"/>
      <c r="X904" s="1023"/>
      <c r="Y904" s="1013"/>
      <c r="Z904" s="1013"/>
      <c r="AA904" s="1013"/>
      <c r="AB904" s="1022"/>
      <c r="AD904" s="596"/>
    </row>
    <row r="905" spans="2:30" outlineLevel="1">
      <c r="B905" s="9" t="s">
        <v>7092</v>
      </c>
      <c r="C905" s="9" t="s">
        <v>7154</v>
      </c>
      <c r="D905" s="9" t="s">
        <v>7768</v>
      </c>
      <c r="E905" s="9" t="s">
        <v>7769</v>
      </c>
      <c r="K905" s="9" t="s">
        <v>7093</v>
      </c>
      <c r="L905" s="9" t="s">
        <v>7155</v>
      </c>
      <c r="M905" s="9" t="s">
        <v>7768</v>
      </c>
      <c r="N905" s="9" t="s">
        <v>7769</v>
      </c>
      <c r="R905" s="260"/>
      <c r="S905" s="1012" t="s">
        <v>1176</v>
      </c>
      <c r="T905" s="1013" t="s">
        <v>7257</v>
      </c>
      <c r="U905" s="1013" t="s">
        <v>7436</v>
      </c>
      <c r="V905" s="1014" t="s">
        <v>1821</v>
      </c>
      <c r="W905" s="1018"/>
      <c r="X905" s="1023"/>
      <c r="Y905" s="1013"/>
      <c r="Z905" s="1013"/>
      <c r="AA905" s="1013"/>
      <c r="AB905" s="1022"/>
      <c r="AD905" s="596"/>
    </row>
    <row r="906" spans="2:30" outlineLevel="1">
      <c r="B906" s="9" t="s">
        <v>7092</v>
      </c>
      <c r="C906" s="9" t="s">
        <v>7154</v>
      </c>
      <c r="D906" s="9" t="s">
        <v>7768</v>
      </c>
      <c r="E906" s="9" t="s">
        <v>7769</v>
      </c>
      <c r="F906" s="9" t="s">
        <v>2696</v>
      </c>
      <c r="K906" s="9" t="s">
        <v>7093</v>
      </c>
      <c r="L906" s="9" t="s">
        <v>7155</v>
      </c>
      <c r="M906" s="9" t="s">
        <v>7768</v>
      </c>
      <c r="N906" s="9" t="s">
        <v>7769</v>
      </c>
      <c r="O906" s="9" t="s">
        <v>2696</v>
      </c>
      <c r="R906" s="260"/>
      <c r="S906" s="1012" t="s">
        <v>1176</v>
      </c>
      <c r="T906" s="1013" t="s">
        <v>7437</v>
      </c>
      <c r="U906" s="1013" t="s">
        <v>7842</v>
      </c>
      <c r="V906" s="1014" t="s">
        <v>788</v>
      </c>
      <c r="W906" s="1018"/>
      <c r="X906" s="1023"/>
      <c r="Y906" s="1013"/>
      <c r="Z906" s="1013"/>
      <c r="AA906" s="1013"/>
      <c r="AB906" s="1022"/>
      <c r="AD906" s="596"/>
    </row>
    <row r="907" spans="2:30" outlineLevel="1">
      <c r="B907" s="9" t="s">
        <v>7092</v>
      </c>
      <c r="C907" s="9" t="s">
        <v>7154</v>
      </c>
      <c r="D907" s="9" t="s">
        <v>7768</v>
      </c>
      <c r="K907" s="9" t="s">
        <v>7093</v>
      </c>
      <c r="L907" s="9" t="s">
        <v>7155</v>
      </c>
      <c r="M907" s="9" t="s">
        <v>7768</v>
      </c>
      <c r="R907" s="260"/>
      <c r="S907" s="1012" t="s">
        <v>1875</v>
      </c>
      <c r="T907" s="1013" t="s">
        <v>41</v>
      </c>
      <c r="U907" s="1013" t="s">
        <v>835</v>
      </c>
      <c r="V907" s="1014" t="s">
        <v>1382</v>
      </c>
      <c r="W907" s="1018"/>
      <c r="X907" s="1023"/>
      <c r="Y907" s="1013"/>
      <c r="Z907" s="1013"/>
      <c r="AA907" s="1013"/>
      <c r="AB907" s="1022"/>
      <c r="AD907" s="596"/>
    </row>
    <row r="908" spans="2:30" outlineLevel="1">
      <c r="B908" s="9" t="s">
        <v>7092</v>
      </c>
      <c r="C908" s="9" t="s">
        <v>7154</v>
      </c>
      <c r="D908" s="9" t="s">
        <v>7768</v>
      </c>
      <c r="E908" s="9" t="s">
        <v>7769</v>
      </c>
      <c r="K908" s="9" t="s">
        <v>7093</v>
      </c>
      <c r="L908" s="9" t="s">
        <v>7155</v>
      </c>
      <c r="M908" s="9" t="s">
        <v>7768</v>
      </c>
      <c r="N908" s="9" t="s">
        <v>7769</v>
      </c>
      <c r="R908" s="260"/>
      <c r="S908" s="1012" t="s">
        <v>1176</v>
      </c>
      <c r="T908" s="1013" t="s">
        <v>7438</v>
      </c>
      <c r="U908" s="1013" t="s">
        <v>7439</v>
      </c>
      <c r="V908" s="1014" t="s">
        <v>1821</v>
      </c>
      <c r="W908" s="1018"/>
      <c r="X908" s="1023"/>
      <c r="Y908" s="1013"/>
      <c r="Z908" s="1013"/>
      <c r="AA908" s="1013"/>
      <c r="AB908" s="1022"/>
      <c r="AD908" s="596"/>
    </row>
    <row r="909" spans="2:30" outlineLevel="1">
      <c r="B909" s="9" t="s">
        <v>7092</v>
      </c>
      <c r="C909" s="9" t="s">
        <v>7154</v>
      </c>
      <c r="D909" s="9" t="s">
        <v>7768</v>
      </c>
      <c r="E909" s="9" t="s">
        <v>7769</v>
      </c>
      <c r="F909" s="9" t="s">
        <v>2696</v>
      </c>
      <c r="K909" s="9" t="s">
        <v>7093</v>
      </c>
      <c r="L909" s="9" t="s">
        <v>7155</v>
      </c>
      <c r="M909" s="9" t="s">
        <v>7768</v>
      </c>
      <c r="N909" s="9" t="s">
        <v>7769</v>
      </c>
      <c r="O909" s="9" t="s">
        <v>2696</v>
      </c>
      <c r="R909" s="260"/>
      <c r="S909" s="1012" t="s">
        <v>1176</v>
      </c>
      <c r="T909" s="1013" t="s">
        <v>7440</v>
      </c>
      <c r="U909" s="1013" t="s">
        <v>7843</v>
      </c>
      <c r="V909" s="1014" t="s">
        <v>788</v>
      </c>
      <c r="W909" s="1018"/>
      <c r="X909" s="1023"/>
      <c r="Y909" s="1013"/>
      <c r="Z909" s="1013"/>
      <c r="AA909" s="1013"/>
      <c r="AB909" s="1022"/>
      <c r="AD909" s="596"/>
    </row>
    <row r="910" spans="2:30" ht="48" outlineLevel="1">
      <c r="B910" s="9" t="s">
        <v>7092</v>
      </c>
      <c r="C910" s="9" t="s">
        <v>7154</v>
      </c>
      <c r="D910" s="9" t="s">
        <v>7757</v>
      </c>
      <c r="K910" s="9" t="s">
        <v>7093</v>
      </c>
      <c r="L910" s="9" t="s">
        <v>7155</v>
      </c>
      <c r="M910" s="9" t="s">
        <v>7757</v>
      </c>
      <c r="R910" s="260"/>
      <c r="S910" s="1012" t="s">
        <v>1195</v>
      </c>
      <c r="T910" s="1013" t="s">
        <v>1359</v>
      </c>
      <c r="U910" s="1013" t="s">
        <v>4135</v>
      </c>
      <c r="V910" s="1014" t="s">
        <v>1382</v>
      </c>
      <c r="W910" s="1018" t="s">
        <v>1195</v>
      </c>
      <c r="X910" s="1130" t="s">
        <v>9077</v>
      </c>
      <c r="Y910" s="1013" t="s">
        <v>1191</v>
      </c>
      <c r="Z910" s="1013" t="s">
        <v>41</v>
      </c>
      <c r="AA910" s="1024" t="s">
        <v>1382</v>
      </c>
      <c r="AB910" s="631" t="s">
        <v>9126</v>
      </c>
      <c r="AD910" s="596"/>
    </row>
    <row r="911" spans="2:30" outlineLevel="1">
      <c r="B911" s="9" t="s">
        <v>7092</v>
      </c>
      <c r="C911" s="9" t="s">
        <v>7154</v>
      </c>
      <c r="D911" s="9" t="s">
        <v>7757</v>
      </c>
      <c r="E911" s="9" t="s">
        <v>7758</v>
      </c>
      <c r="K911" s="9" t="s">
        <v>7093</v>
      </c>
      <c r="L911" s="9" t="s">
        <v>7155</v>
      </c>
      <c r="M911" s="9" t="s">
        <v>7757</v>
      </c>
      <c r="N911" s="9" t="s">
        <v>7758</v>
      </c>
      <c r="R911" s="260"/>
      <c r="S911" s="1012" t="s">
        <v>1176</v>
      </c>
      <c r="T911" s="1013" t="s">
        <v>41</v>
      </c>
      <c r="U911" s="1013" t="s">
        <v>835</v>
      </c>
      <c r="V911" s="1020" t="s">
        <v>1784</v>
      </c>
      <c r="W911" s="1018" t="s">
        <v>1176</v>
      </c>
      <c r="X911" s="1023" t="s">
        <v>7934</v>
      </c>
      <c r="Y911" s="1013" t="s">
        <v>1176</v>
      </c>
      <c r="Z911" s="1013" t="s">
        <v>41</v>
      </c>
      <c r="AA911" s="629" t="s">
        <v>5743</v>
      </c>
      <c r="AB911" s="1022"/>
      <c r="AD911" s="596"/>
    </row>
    <row r="912" spans="2:30" ht="108" outlineLevel="1">
      <c r="B912" s="9" t="s">
        <v>7092</v>
      </c>
      <c r="C912" s="9" t="s">
        <v>7154</v>
      </c>
      <c r="D912" s="9" t="s">
        <v>7757</v>
      </c>
      <c r="E912" s="9" t="s">
        <v>7759</v>
      </c>
      <c r="K912" s="9" t="s">
        <v>7093</v>
      </c>
      <c r="L912" s="9" t="s">
        <v>7155</v>
      </c>
      <c r="M912" s="9" t="s">
        <v>7757</v>
      </c>
      <c r="N912" s="9" t="s">
        <v>7759</v>
      </c>
      <c r="R912" s="260"/>
      <c r="S912" s="1012" t="s">
        <v>1191</v>
      </c>
      <c r="T912" s="1013" t="s">
        <v>1787</v>
      </c>
      <c r="U912" s="1013" t="s">
        <v>4139</v>
      </c>
      <c r="V912" s="1014" t="s">
        <v>1599</v>
      </c>
      <c r="W912" s="1018"/>
      <c r="X912" s="1132" t="s">
        <v>8789</v>
      </c>
      <c r="Y912" s="1033" t="s">
        <v>1191</v>
      </c>
      <c r="Z912" s="1069" t="s">
        <v>2938</v>
      </c>
      <c r="AA912" s="638" t="s">
        <v>5741</v>
      </c>
      <c r="AB912" s="641" t="s">
        <v>6725</v>
      </c>
      <c r="AD912" s="596"/>
    </row>
    <row r="913" spans="2:30" outlineLevel="1">
      <c r="B913" s="9" t="s">
        <v>7092</v>
      </c>
      <c r="C913" s="9" t="s">
        <v>7154</v>
      </c>
      <c r="D913" s="9" t="s">
        <v>7757</v>
      </c>
      <c r="E913" s="9" t="s">
        <v>7760</v>
      </c>
      <c r="K913" s="9" t="s">
        <v>7093</v>
      </c>
      <c r="L913" s="9" t="s">
        <v>7155</v>
      </c>
      <c r="M913" s="9" t="s">
        <v>7757</v>
      </c>
      <c r="N913" s="9" t="s">
        <v>7760</v>
      </c>
      <c r="R913" s="260"/>
      <c r="S913" s="1012" t="s">
        <v>1191</v>
      </c>
      <c r="T913" s="1013" t="s">
        <v>1788</v>
      </c>
      <c r="U913" s="1013" t="s">
        <v>4140</v>
      </c>
      <c r="V913" s="1014" t="s">
        <v>1821</v>
      </c>
      <c r="W913" s="1018"/>
      <c r="X913" s="1132" t="s">
        <v>8790</v>
      </c>
      <c r="Y913" s="1033" t="s">
        <v>1191</v>
      </c>
      <c r="Z913" s="1069" t="s">
        <v>6703</v>
      </c>
      <c r="AA913" s="1033" t="s">
        <v>105</v>
      </c>
      <c r="AB913" s="641" t="s">
        <v>6725</v>
      </c>
      <c r="AD913" s="596"/>
    </row>
    <row r="914" spans="2:30" ht="24" outlineLevel="1">
      <c r="B914" s="9" t="s">
        <v>7092</v>
      </c>
      <c r="C914" s="9" t="s">
        <v>7154</v>
      </c>
      <c r="D914" s="9" t="s">
        <v>7757</v>
      </c>
      <c r="E914" s="9" t="s">
        <v>7761</v>
      </c>
      <c r="K914" s="9" t="s">
        <v>7093</v>
      </c>
      <c r="L914" s="9" t="s">
        <v>7155</v>
      </c>
      <c r="M914" s="9" t="s">
        <v>7757</v>
      </c>
      <c r="N914" s="9" t="s">
        <v>7761</v>
      </c>
      <c r="R914" s="260"/>
      <c r="S914" s="1012" t="s">
        <v>1191</v>
      </c>
      <c r="T914" s="1013" t="s">
        <v>1785</v>
      </c>
      <c r="U914" s="1013" t="s">
        <v>4136</v>
      </c>
      <c r="V914" s="1014" t="s">
        <v>1821</v>
      </c>
      <c r="W914" s="1018"/>
      <c r="X914" s="1132" t="s">
        <v>8791</v>
      </c>
      <c r="Y914" s="1033" t="s">
        <v>1191</v>
      </c>
      <c r="Z914" s="1069" t="s">
        <v>2939</v>
      </c>
      <c r="AA914" s="1033" t="s">
        <v>794</v>
      </c>
      <c r="AB914" s="641" t="s">
        <v>5934</v>
      </c>
      <c r="AD914" s="596"/>
    </row>
    <row r="915" spans="2:30" ht="60" outlineLevel="1">
      <c r="B915" s="9" t="s">
        <v>7092</v>
      </c>
      <c r="C915" s="9" t="s">
        <v>7154</v>
      </c>
      <c r="D915" s="9" t="s">
        <v>7757</v>
      </c>
      <c r="E915" s="9" t="s">
        <v>7762</v>
      </c>
      <c r="K915" s="9" t="s">
        <v>7093</v>
      </c>
      <c r="L915" s="9" t="s">
        <v>7155</v>
      </c>
      <c r="M915" s="9" t="s">
        <v>7757</v>
      </c>
      <c r="N915" s="9" t="s">
        <v>7762</v>
      </c>
      <c r="R915" s="260"/>
      <c r="S915" s="1012" t="s">
        <v>1176</v>
      </c>
      <c r="T915" s="1013" t="s">
        <v>1360</v>
      </c>
      <c r="U915" s="1013" t="s">
        <v>4138</v>
      </c>
      <c r="V915" s="1014" t="s">
        <v>1821</v>
      </c>
      <c r="W915" s="1018" t="s">
        <v>1176</v>
      </c>
      <c r="X915" s="1132" t="s">
        <v>8793</v>
      </c>
      <c r="Y915" s="1033" t="s">
        <v>1176</v>
      </c>
      <c r="Z915" s="1069" t="s">
        <v>2941</v>
      </c>
      <c r="AA915" s="1033" t="s">
        <v>790</v>
      </c>
      <c r="AB915" s="641" t="s">
        <v>9110</v>
      </c>
      <c r="AD915" s="596"/>
    </row>
    <row r="916" spans="2:30" outlineLevel="1">
      <c r="B916" s="9" t="s">
        <v>7092</v>
      </c>
      <c r="C916" s="9" t="s">
        <v>7154</v>
      </c>
      <c r="D916" s="9" t="s">
        <v>7757</v>
      </c>
      <c r="E916" s="9" t="s">
        <v>7762</v>
      </c>
      <c r="F916" s="9" t="s">
        <v>2696</v>
      </c>
      <c r="K916" s="9" t="s">
        <v>7093</v>
      </c>
      <c r="L916" s="9" t="s">
        <v>7155</v>
      </c>
      <c r="M916" s="9" t="s">
        <v>7757</v>
      </c>
      <c r="N916" s="9" t="s">
        <v>7762</v>
      </c>
      <c r="O916" s="9" t="s">
        <v>2696</v>
      </c>
      <c r="R916" s="260"/>
      <c r="S916" s="1012" t="s">
        <v>1176</v>
      </c>
      <c r="T916" s="1013" t="s">
        <v>1186</v>
      </c>
      <c r="U916" s="1013" t="s">
        <v>4194</v>
      </c>
      <c r="V916" s="1014" t="s">
        <v>788</v>
      </c>
      <c r="W916" s="1018" t="s">
        <v>1176</v>
      </c>
      <c r="X916" s="1023" t="s">
        <v>4194</v>
      </c>
      <c r="Y916" s="1013" t="s">
        <v>1176</v>
      </c>
      <c r="Z916" s="1057" t="s">
        <v>2848</v>
      </c>
      <c r="AA916" s="1013" t="s">
        <v>788</v>
      </c>
      <c r="AB916" s="1022"/>
      <c r="AD916" s="596"/>
    </row>
    <row r="917" spans="2:30" ht="36" outlineLevel="1">
      <c r="B917" s="9" t="s">
        <v>7092</v>
      </c>
      <c r="C917" s="9" t="s">
        <v>7154</v>
      </c>
      <c r="D917" s="9" t="s">
        <v>7757</v>
      </c>
      <c r="E917" s="9" t="s">
        <v>7763</v>
      </c>
      <c r="K917" s="9" t="s">
        <v>7093</v>
      </c>
      <c r="L917" s="9" t="s">
        <v>7155</v>
      </c>
      <c r="M917" s="9" t="s">
        <v>7757</v>
      </c>
      <c r="N917" s="9" t="s">
        <v>7763</v>
      </c>
      <c r="R917" s="260"/>
      <c r="S917" s="1012" t="s">
        <v>1191</v>
      </c>
      <c r="T917" s="1013" t="s">
        <v>1786</v>
      </c>
      <c r="U917" s="1013" t="s">
        <v>4137</v>
      </c>
      <c r="V917" s="1014" t="s">
        <v>1821</v>
      </c>
      <c r="W917" s="1018"/>
      <c r="X917" s="1132" t="s">
        <v>8792</v>
      </c>
      <c r="Y917" s="1033" t="s">
        <v>1191</v>
      </c>
      <c r="Z917" s="1069" t="s">
        <v>2940</v>
      </c>
      <c r="AA917" s="1033" t="s">
        <v>790</v>
      </c>
      <c r="AB917" s="641" t="s">
        <v>9104</v>
      </c>
      <c r="AD917" s="596"/>
    </row>
    <row r="918" spans="2:30" outlineLevel="1">
      <c r="B918" s="9" t="s">
        <v>7092</v>
      </c>
      <c r="C918" s="9" t="s">
        <v>7154</v>
      </c>
      <c r="D918" s="9" t="s">
        <v>7757</v>
      </c>
      <c r="E918" s="9" t="s">
        <v>7763</v>
      </c>
      <c r="F918" s="9" t="s">
        <v>2696</v>
      </c>
      <c r="K918" s="9" t="s">
        <v>7093</v>
      </c>
      <c r="L918" s="9" t="s">
        <v>7155</v>
      </c>
      <c r="M918" s="9" t="s">
        <v>7757</v>
      </c>
      <c r="N918" s="9" t="s">
        <v>7763</v>
      </c>
      <c r="O918" s="9" t="s">
        <v>2696</v>
      </c>
      <c r="R918" s="260"/>
      <c r="S918" s="1012" t="s">
        <v>1176</v>
      </c>
      <c r="T918" s="1013" t="s">
        <v>1186</v>
      </c>
      <c r="U918" s="1013" t="s">
        <v>4194</v>
      </c>
      <c r="V918" s="1014" t="s">
        <v>788</v>
      </c>
      <c r="W918" s="1018"/>
      <c r="X918" s="1023" t="s">
        <v>4194</v>
      </c>
      <c r="Y918" s="1013" t="s">
        <v>1176</v>
      </c>
      <c r="Z918" s="1057" t="s">
        <v>2848</v>
      </c>
      <c r="AA918" s="1013" t="s">
        <v>788</v>
      </c>
      <c r="AB918" s="1022"/>
      <c r="AD918" s="596"/>
    </row>
    <row r="919" spans="2:30" ht="24" outlineLevel="1">
      <c r="B919" s="9" t="s">
        <v>7092</v>
      </c>
      <c r="C919" s="9" t="s">
        <v>7154</v>
      </c>
      <c r="D919" s="9" t="s">
        <v>7757</v>
      </c>
      <c r="K919" s="9" t="s">
        <v>7093</v>
      </c>
      <c r="L919" s="9" t="s">
        <v>7155</v>
      </c>
      <c r="M919" s="9" t="s">
        <v>7757</v>
      </c>
      <c r="R919" s="260"/>
      <c r="S919" s="1012" t="s">
        <v>1195</v>
      </c>
      <c r="T919" s="1013" t="s">
        <v>1359</v>
      </c>
      <c r="U919" s="1013" t="s">
        <v>4135</v>
      </c>
      <c r="V919" s="1014" t="s">
        <v>1382</v>
      </c>
      <c r="W919" s="1018" t="s">
        <v>1195</v>
      </c>
      <c r="X919" s="1130" t="s">
        <v>9078</v>
      </c>
      <c r="Y919" s="1013" t="s">
        <v>1191</v>
      </c>
      <c r="Z919" s="1013" t="s">
        <v>41</v>
      </c>
      <c r="AA919" s="1024" t="s">
        <v>1382</v>
      </c>
      <c r="AB919" s="631" t="s">
        <v>9128</v>
      </c>
      <c r="AD919" s="596"/>
    </row>
    <row r="920" spans="2:30" outlineLevel="1">
      <c r="B920" s="9" t="s">
        <v>7092</v>
      </c>
      <c r="C920" s="9" t="s">
        <v>7154</v>
      </c>
      <c r="D920" s="9" t="s">
        <v>7757</v>
      </c>
      <c r="E920" s="9" t="s">
        <v>7758</v>
      </c>
      <c r="K920" s="9" t="s">
        <v>7093</v>
      </c>
      <c r="L920" s="9" t="s">
        <v>7155</v>
      </c>
      <c r="M920" s="9" t="s">
        <v>7757</v>
      </c>
      <c r="N920" s="9" t="s">
        <v>7758</v>
      </c>
      <c r="R920" s="260"/>
      <c r="S920" s="1012" t="s">
        <v>1176</v>
      </c>
      <c r="T920" s="1013" t="s">
        <v>41</v>
      </c>
      <c r="U920" s="1013" t="s">
        <v>835</v>
      </c>
      <c r="V920" s="1020" t="s">
        <v>1784</v>
      </c>
      <c r="W920" s="1018" t="s">
        <v>1176</v>
      </c>
      <c r="X920" s="1023" t="s">
        <v>7934</v>
      </c>
      <c r="Y920" s="1013" t="s">
        <v>1176</v>
      </c>
      <c r="Z920" s="1013" t="s">
        <v>41</v>
      </c>
      <c r="AA920" s="629" t="s">
        <v>5743</v>
      </c>
      <c r="AB920" s="1022"/>
      <c r="AD920" s="596"/>
    </row>
    <row r="921" spans="2:30" ht="108" outlineLevel="1">
      <c r="B921" s="9" t="s">
        <v>7092</v>
      </c>
      <c r="C921" s="9" t="s">
        <v>7154</v>
      </c>
      <c r="D921" s="9" t="s">
        <v>7757</v>
      </c>
      <c r="E921" s="9" t="s">
        <v>7759</v>
      </c>
      <c r="K921" s="9" t="s">
        <v>7093</v>
      </c>
      <c r="L921" s="9" t="s">
        <v>7155</v>
      </c>
      <c r="M921" s="9" t="s">
        <v>7757</v>
      </c>
      <c r="N921" s="9" t="s">
        <v>7759</v>
      </c>
      <c r="R921" s="260"/>
      <c r="S921" s="1012" t="s">
        <v>1191</v>
      </c>
      <c r="T921" s="1013" t="s">
        <v>1787</v>
      </c>
      <c r="U921" s="1013" t="s">
        <v>4139</v>
      </c>
      <c r="V921" s="1014" t="s">
        <v>1599</v>
      </c>
      <c r="W921" s="1018"/>
      <c r="X921" s="1131" t="s">
        <v>8794</v>
      </c>
      <c r="Y921" s="1033" t="s">
        <v>1191</v>
      </c>
      <c r="Z921" s="1067" t="s">
        <v>2942</v>
      </c>
      <c r="AA921" s="638" t="s">
        <v>5741</v>
      </c>
      <c r="AB921" s="641" t="s">
        <v>6726</v>
      </c>
      <c r="AD921" s="596"/>
    </row>
    <row r="922" spans="2:30" outlineLevel="1">
      <c r="B922" s="9" t="s">
        <v>7092</v>
      </c>
      <c r="C922" s="9" t="s">
        <v>7154</v>
      </c>
      <c r="D922" s="9" t="s">
        <v>7757</v>
      </c>
      <c r="E922" s="9" t="s">
        <v>7760</v>
      </c>
      <c r="K922" s="9" t="s">
        <v>7093</v>
      </c>
      <c r="L922" s="9" t="s">
        <v>7155</v>
      </c>
      <c r="M922" s="9" t="s">
        <v>7757</v>
      </c>
      <c r="N922" s="9" t="s">
        <v>7760</v>
      </c>
      <c r="R922" s="260"/>
      <c r="S922" s="1012" t="s">
        <v>1191</v>
      </c>
      <c r="T922" s="1013" t="s">
        <v>1788</v>
      </c>
      <c r="U922" s="1013" t="s">
        <v>4140</v>
      </c>
      <c r="V922" s="1014" t="s">
        <v>1821</v>
      </c>
      <c r="W922" s="1018"/>
      <c r="X922" s="1132" t="s">
        <v>8795</v>
      </c>
      <c r="Y922" s="1033" t="s">
        <v>1191</v>
      </c>
      <c r="Z922" s="1067" t="s">
        <v>6706</v>
      </c>
      <c r="AA922" s="1033" t="s">
        <v>105</v>
      </c>
      <c r="AB922" s="641" t="s">
        <v>6726</v>
      </c>
      <c r="AD922" s="596"/>
    </row>
    <row r="923" spans="2:30" ht="24" outlineLevel="1">
      <c r="B923" s="9" t="s">
        <v>7092</v>
      </c>
      <c r="C923" s="9" t="s">
        <v>7154</v>
      </c>
      <c r="D923" s="9" t="s">
        <v>7757</v>
      </c>
      <c r="E923" s="9" t="s">
        <v>7761</v>
      </c>
      <c r="K923" s="9" t="s">
        <v>7093</v>
      </c>
      <c r="L923" s="9" t="s">
        <v>7155</v>
      </c>
      <c r="M923" s="9" t="s">
        <v>7757</v>
      </c>
      <c r="N923" s="9" t="s">
        <v>7761</v>
      </c>
      <c r="R923" s="260"/>
      <c r="S923" s="1012" t="s">
        <v>1191</v>
      </c>
      <c r="T923" s="1013" t="s">
        <v>1785</v>
      </c>
      <c r="U923" s="1013" t="s">
        <v>4136</v>
      </c>
      <c r="V923" s="1014" t="s">
        <v>1821</v>
      </c>
      <c r="W923" s="1018"/>
      <c r="X923" s="1131" t="s">
        <v>8796</v>
      </c>
      <c r="Y923" s="1033" t="s">
        <v>1191</v>
      </c>
      <c r="Z923" s="1067" t="s">
        <v>2943</v>
      </c>
      <c r="AA923" s="1033" t="s">
        <v>794</v>
      </c>
      <c r="AB923" s="641" t="s">
        <v>5942</v>
      </c>
      <c r="AD923" s="596"/>
    </row>
    <row r="924" spans="2:30" ht="60" outlineLevel="1">
      <c r="B924" s="9" t="s">
        <v>7092</v>
      </c>
      <c r="C924" s="9" t="s">
        <v>7154</v>
      </c>
      <c r="D924" s="9" t="s">
        <v>7757</v>
      </c>
      <c r="E924" s="9" t="s">
        <v>7762</v>
      </c>
      <c r="K924" s="9" t="s">
        <v>7093</v>
      </c>
      <c r="L924" s="9" t="s">
        <v>7155</v>
      </c>
      <c r="M924" s="9" t="s">
        <v>7757</v>
      </c>
      <c r="N924" s="9" t="s">
        <v>7762</v>
      </c>
      <c r="R924" s="260"/>
      <c r="S924" s="1012" t="s">
        <v>1176</v>
      </c>
      <c r="T924" s="1013" t="s">
        <v>1360</v>
      </c>
      <c r="U924" s="1013" t="s">
        <v>4138</v>
      </c>
      <c r="V924" s="1014" t="s">
        <v>1821</v>
      </c>
      <c r="W924" s="1018" t="s">
        <v>1176</v>
      </c>
      <c r="X924" s="1131" t="s">
        <v>8798</v>
      </c>
      <c r="Y924" s="1033" t="s">
        <v>1176</v>
      </c>
      <c r="Z924" s="1067" t="s">
        <v>2945</v>
      </c>
      <c r="AA924" s="1033" t="s">
        <v>790</v>
      </c>
      <c r="AB924" s="641" t="s">
        <v>9111</v>
      </c>
      <c r="AD924" s="596"/>
    </row>
    <row r="925" spans="2:30" outlineLevel="1">
      <c r="B925" s="9" t="s">
        <v>7092</v>
      </c>
      <c r="C925" s="9" t="s">
        <v>7154</v>
      </c>
      <c r="D925" s="9" t="s">
        <v>7757</v>
      </c>
      <c r="E925" s="9" t="s">
        <v>7762</v>
      </c>
      <c r="F925" s="9" t="s">
        <v>2696</v>
      </c>
      <c r="K925" s="9" t="s">
        <v>7093</v>
      </c>
      <c r="L925" s="9" t="s">
        <v>7155</v>
      </c>
      <c r="M925" s="9" t="s">
        <v>7757</v>
      </c>
      <c r="N925" s="9" t="s">
        <v>7762</v>
      </c>
      <c r="O925" s="9" t="s">
        <v>2696</v>
      </c>
      <c r="R925" s="260"/>
      <c r="S925" s="1012" t="s">
        <v>1176</v>
      </c>
      <c r="T925" s="1013" t="s">
        <v>1186</v>
      </c>
      <c r="U925" s="1013" t="s">
        <v>4194</v>
      </c>
      <c r="V925" s="1014" t="s">
        <v>788</v>
      </c>
      <c r="W925" s="1018" t="s">
        <v>1176</v>
      </c>
      <c r="X925" s="1023" t="s">
        <v>4194</v>
      </c>
      <c r="Y925" s="1013" t="s">
        <v>1176</v>
      </c>
      <c r="Z925" s="1057" t="s">
        <v>2848</v>
      </c>
      <c r="AA925" s="1013" t="s">
        <v>788</v>
      </c>
      <c r="AB925" s="1022"/>
      <c r="AD925" s="596"/>
    </row>
    <row r="926" spans="2:30" ht="36" outlineLevel="1">
      <c r="B926" s="9" t="s">
        <v>7092</v>
      </c>
      <c r="C926" s="9" t="s">
        <v>7154</v>
      </c>
      <c r="D926" s="9" t="s">
        <v>7757</v>
      </c>
      <c r="E926" s="9" t="s">
        <v>7763</v>
      </c>
      <c r="K926" s="9" t="s">
        <v>7093</v>
      </c>
      <c r="L926" s="9" t="s">
        <v>7155</v>
      </c>
      <c r="M926" s="9" t="s">
        <v>7757</v>
      </c>
      <c r="N926" s="9" t="s">
        <v>7763</v>
      </c>
      <c r="R926" s="260"/>
      <c r="S926" s="1012" t="s">
        <v>1191</v>
      </c>
      <c r="T926" s="1013" t="s">
        <v>1786</v>
      </c>
      <c r="U926" s="1013" t="s">
        <v>4137</v>
      </c>
      <c r="V926" s="1014" t="s">
        <v>1821</v>
      </c>
      <c r="W926" s="1018"/>
      <c r="X926" s="1131" t="s">
        <v>8797</v>
      </c>
      <c r="Y926" s="1033" t="s">
        <v>1191</v>
      </c>
      <c r="Z926" s="1067" t="s">
        <v>2944</v>
      </c>
      <c r="AA926" s="1033" t="s">
        <v>790</v>
      </c>
      <c r="AB926" s="641" t="s">
        <v>9106</v>
      </c>
      <c r="AD926" s="596"/>
    </row>
    <row r="927" spans="2:30" outlineLevel="1">
      <c r="B927" s="9" t="s">
        <v>7092</v>
      </c>
      <c r="C927" s="9" t="s">
        <v>7154</v>
      </c>
      <c r="D927" s="9" t="s">
        <v>7757</v>
      </c>
      <c r="E927" s="9" t="s">
        <v>7763</v>
      </c>
      <c r="F927" s="9" t="s">
        <v>2696</v>
      </c>
      <c r="K927" s="9" t="s">
        <v>7093</v>
      </c>
      <c r="L927" s="9" t="s">
        <v>7155</v>
      </c>
      <c r="M927" s="9" t="s">
        <v>7757</v>
      </c>
      <c r="N927" s="9" t="s">
        <v>7763</v>
      </c>
      <c r="O927" s="9" t="s">
        <v>2696</v>
      </c>
      <c r="R927" s="260"/>
      <c r="S927" s="1012" t="s">
        <v>1176</v>
      </c>
      <c r="T927" s="1013" t="s">
        <v>1186</v>
      </c>
      <c r="U927" s="1013" t="s">
        <v>4194</v>
      </c>
      <c r="V927" s="1014" t="s">
        <v>788</v>
      </c>
      <c r="W927" s="1018"/>
      <c r="X927" s="1023" t="s">
        <v>4194</v>
      </c>
      <c r="Y927" s="1013" t="s">
        <v>1176</v>
      </c>
      <c r="Z927" s="1057" t="s">
        <v>2848</v>
      </c>
      <c r="AA927" s="1013" t="s">
        <v>788</v>
      </c>
      <c r="AB927" s="1022"/>
      <c r="AD927" s="596"/>
    </row>
    <row r="928" spans="2:30" ht="24" outlineLevel="1">
      <c r="B928" s="9" t="s">
        <v>7092</v>
      </c>
      <c r="C928" s="9" t="s">
        <v>7154</v>
      </c>
      <c r="D928" s="9" t="s">
        <v>7757</v>
      </c>
      <c r="K928" s="9" t="s">
        <v>7093</v>
      </c>
      <c r="L928" s="9" t="s">
        <v>7155</v>
      </c>
      <c r="M928" s="9" t="s">
        <v>7757</v>
      </c>
      <c r="R928" s="260"/>
      <c r="S928" s="1012" t="s">
        <v>1195</v>
      </c>
      <c r="T928" s="1013" t="s">
        <v>1359</v>
      </c>
      <c r="U928" s="1013" t="s">
        <v>4135</v>
      </c>
      <c r="V928" s="1014" t="s">
        <v>1382</v>
      </c>
      <c r="W928" s="1018" t="s">
        <v>1195</v>
      </c>
      <c r="X928" s="1130" t="s">
        <v>9079</v>
      </c>
      <c r="Y928" s="1013" t="s">
        <v>1191</v>
      </c>
      <c r="Z928" s="1013" t="s">
        <v>41</v>
      </c>
      <c r="AA928" s="1024" t="s">
        <v>1382</v>
      </c>
      <c r="AB928" s="631" t="s">
        <v>9127</v>
      </c>
      <c r="AD928" s="596"/>
    </row>
    <row r="929" spans="2:30" outlineLevel="1">
      <c r="B929" s="9" t="s">
        <v>7092</v>
      </c>
      <c r="C929" s="9" t="s">
        <v>7154</v>
      </c>
      <c r="D929" s="9" t="s">
        <v>7757</v>
      </c>
      <c r="E929" s="9" t="s">
        <v>7758</v>
      </c>
      <c r="K929" s="9" t="s">
        <v>7093</v>
      </c>
      <c r="L929" s="9" t="s">
        <v>7155</v>
      </c>
      <c r="M929" s="9" t="s">
        <v>7757</v>
      </c>
      <c r="N929" s="9" t="s">
        <v>7758</v>
      </c>
      <c r="R929" s="260"/>
      <c r="S929" s="1012" t="s">
        <v>1176</v>
      </c>
      <c r="T929" s="1013" t="s">
        <v>41</v>
      </c>
      <c r="U929" s="1013" t="s">
        <v>835</v>
      </c>
      <c r="V929" s="1020" t="s">
        <v>1784</v>
      </c>
      <c r="W929" s="1018" t="s">
        <v>1176</v>
      </c>
      <c r="X929" s="1023" t="s">
        <v>7934</v>
      </c>
      <c r="Y929" s="1013" t="s">
        <v>1176</v>
      </c>
      <c r="Z929" s="1013" t="s">
        <v>41</v>
      </c>
      <c r="AA929" s="629" t="s">
        <v>5743</v>
      </c>
      <c r="AB929" s="1022"/>
      <c r="AD929" s="596"/>
    </row>
    <row r="930" spans="2:30" ht="108" outlineLevel="1">
      <c r="B930" s="9" t="s">
        <v>7092</v>
      </c>
      <c r="C930" s="9" t="s">
        <v>7154</v>
      </c>
      <c r="D930" s="9" t="s">
        <v>7757</v>
      </c>
      <c r="E930" s="9" t="s">
        <v>7759</v>
      </c>
      <c r="K930" s="9" t="s">
        <v>7093</v>
      </c>
      <c r="L930" s="9" t="s">
        <v>7155</v>
      </c>
      <c r="M930" s="9" t="s">
        <v>7757</v>
      </c>
      <c r="N930" s="9" t="s">
        <v>7759</v>
      </c>
      <c r="R930" s="260"/>
      <c r="S930" s="1012" t="s">
        <v>1191</v>
      </c>
      <c r="T930" s="1013" t="s">
        <v>1787</v>
      </c>
      <c r="U930" s="1013" t="s">
        <v>4139</v>
      </c>
      <c r="V930" s="1014" t="s">
        <v>1599</v>
      </c>
      <c r="W930" s="1018"/>
      <c r="X930" s="1131" t="s">
        <v>8799</v>
      </c>
      <c r="Y930" s="1033" t="s">
        <v>1176</v>
      </c>
      <c r="Z930" s="1067" t="s">
        <v>2946</v>
      </c>
      <c r="AA930" s="638" t="s">
        <v>5741</v>
      </c>
      <c r="AB930" s="641" t="s">
        <v>6727</v>
      </c>
      <c r="AD930" s="596"/>
    </row>
    <row r="931" spans="2:30" outlineLevel="1">
      <c r="B931" s="9" t="s">
        <v>7092</v>
      </c>
      <c r="C931" s="9" t="s">
        <v>7154</v>
      </c>
      <c r="D931" s="9" t="s">
        <v>7757</v>
      </c>
      <c r="E931" s="9" t="s">
        <v>7760</v>
      </c>
      <c r="K931" s="9" t="s">
        <v>7093</v>
      </c>
      <c r="L931" s="9" t="s">
        <v>7155</v>
      </c>
      <c r="M931" s="9" t="s">
        <v>7757</v>
      </c>
      <c r="N931" s="9" t="s">
        <v>7760</v>
      </c>
      <c r="R931" s="260"/>
      <c r="S931" s="1012" t="s">
        <v>1191</v>
      </c>
      <c r="T931" s="1013" t="s">
        <v>1788</v>
      </c>
      <c r="U931" s="1013" t="s">
        <v>4140</v>
      </c>
      <c r="V931" s="1014" t="s">
        <v>1821</v>
      </c>
      <c r="W931" s="1018"/>
      <c r="X931" s="1132" t="s">
        <v>8800</v>
      </c>
      <c r="Y931" s="1033" t="s">
        <v>1191</v>
      </c>
      <c r="Z931" s="1067" t="s">
        <v>6708</v>
      </c>
      <c r="AA931" s="1033" t="s">
        <v>105</v>
      </c>
      <c r="AB931" s="641" t="s">
        <v>6727</v>
      </c>
      <c r="AD931" s="596"/>
    </row>
    <row r="932" spans="2:30" ht="24" outlineLevel="1">
      <c r="B932" s="9" t="s">
        <v>7092</v>
      </c>
      <c r="C932" s="9" t="s">
        <v>7154</v>
      </c>
      <c r="D932" s="9" t="s">
        <v>7757</v>
      </c>
      <c r="E932" s="9" t="s">
        <v>7761</v>
      </c>
      <c r="K932" s="9" t="s">
        <v>7093</v>
      </c>
      <c r="L932" s="9" t="s">
        <v>7155</v>
      </c>
      <c r="M932" s="9" t="s">
        <v>7757</v>
      </c>
      <c r="N932" s="9" t="s">
        <v>7761</v>
      </c>
      <c r="R932" s="260"/>
      <c r="S932" s="1012" t="s">
        <v>1191</v>
      </c>
      <c r="T932" s="1013" t="s">
        <v>1785</v>
      </c>
      <c r="U932" s="1013" t="s">
        <v>4136</v>
      </c>
      <c r="V932" s="1014" t="s">
        <v>1821</v>
      </c>
      <c r="W932" s="1018"/>
      <c r="X932" s="1131" t="s">
        <v>8801</v>
      </c>
      <c r="Y932" s="1033" t="s">
        <v>1191</v>
      </c>
      <c r="Z932" s="1067" t="s">
        <v>2947</v>
      </c>
      <c r="AA932" s="1033" t="s">
        <v>794</v>
      </c>
      <c r="AB932" s="641" t="s">
        <v>5943</v>
      </c>
      <c r="AD932" s="596"/>
    </row>
    <row r="933" spans="2:30" ht="60" outlineLevel="1">
      <c r="B933" s="9" t="s">
        <v>7092</v>
      </c>
      <c r="C933" s="9" t="s">
        <v>7154</v>
      </c>
      <c r="D933" s="9" t="s">
        <v>7757</v>
      </c>
      <c r="E933" s="9" t="s">
        <v>7762</v>
      </c>
      <c r="K933" s="9" t="s">
        <v>7093</v>
      </c>
      <c r="L933" s="9" t="s">
        <v>7155</v>
      </c>
      <c r="M933" s="9" t="s">
        <v>7757</v>
      </c>
      <c r="N933" s="9" t="s">
        <v>7762</v>
      </c>
      <c r="R933" s="260"/>
      <c r="S933" s="1012" t="s">
        <v>1176</v>
      </c>
      <c r="T933" s="1013" t="s">
        <v>1360</v>
      </c>
      <c r="U933" s="1013" t="s">
        <v>4138</v>
      </c>
      <c r="V933" s="1014" t="s">
        <v>1821</v>
      </c>
      <c r="W933" s="1018" t="s">
        <v>1176</v>
      </c>
      <c r="X933" s="1131" t="s">
        <v>8803</v>
      </c>
      <c r="Y933" s="1033" t="s">
        <v>1176</v>
      </c>
      <c r="Z933" s="1067" t="s">
        <v>2949</v>
      </c>
      <c r="AA933" s="1033" t="s">
        <v>790</v>
      </c>
      <c r="AB933" s="641" t="s">
        <v>9109</v>
      </c>
      <c r="AD933" s="596"/>
    </row>
    <row r="934" spans="2:30" outlineLevel="1">
      <c r="B934" s="9" t="s">
        <v>7092</v>
      </c>
      <c r="C934" s="9" t="s">
        <v>7154</v>
      </c>
      <c r="D934" s="9" t="s">
        <v>7757</v>
      </c>
      <c r="E934" s="9" t="s">
        <v>7762</v>
      </c>
      <c r="F934" s="9" t="s">
        <v>2696</v>
      </c>
      <c r="K934" s="9" t="s">
        <v>7093</v>
      </c>
      <c r="L934" s="9" t="s">
        <v>7155</v>
      </c>
      <c r="M934" s="9" t="s">
        <v>7757</v>
      </c>
      <c r="N934" s="9" t="s">
        <v>7762</v>
      </c>
      <c r="O934" s="9" t="s">
        <v>2696</v>
      </c>
      <c r="R934" s="260"/>
      <c r="S934" s="1012" t="s">
        <v>1176</v>
      </c>
      <c r="T934" s="1013" t="s">
        <v>1186</v>
      </c>
      <c r="U934" s="1013" t="s">
        <v>4194</v>
      </c>
      <c r="V934" s="1014" t="s">
        <v>788</v>
      </c>
      <c r="W934" s="1018" t="s">
        <v>1176</v>
      </c>
      <c r="X934" s="1023" t="s">
        <v>4194</v>
      </c>
      <c r="Y934" s="1013" t="s">
        <v>1176</v>
      </c>
      <c r="Z934" s="1057" t="s">
        <v>2848</v>
      </c>
      <c r="AA934" s="1013" t="s">
        <v>788</v>
      </c>
      <c r="AB934" s="1022"/>
      <c r="AD934" s="596"/>
    </row>
    <row r="935" spans="2:30" ht="36" outlineLevel="1">
      <c r="B935" s="9" t="s">
        <v>7092</v>
      </c>
      <c r="C935" s="9" t="s">
        <v>7154</v>
      </c>
      <c r="D935" s="9" t="s">
        <v>7757</v>
      </c>
      <c r="E935" s="9" t="s">
        <v>7763</v>
      </c>
      <c r="K935" s="9" t="s">
        <v>7093</v>
      </c>
      <c r="L935" s="9" t="s">
        <v>7155</v>
      </c>
      <c r="M935" s="9" t="s">
        <v>7757</v>
      </c>
      <c r="N935" s="9" t="s">
        <v>7763</v>
      </c>
      <c r="R935" s="260"/>
      <c r="S935" s="1012" t="s">
        <v>1191</v>
      </c>
      <c r="T935" s="1013" t="s">
        <v>1786</v>
      </c>
      <c r="U935" s="1013" t="s">
        <v>4137</v>
      </c>
      <c r="V935" s="1014" t="s">
        <v>1821</v>
      </c>
      <c r="W935" s="1018"/>
      <c r="X935" s="1131" t="s">
        <v>8802</v>
      </c>
      <c r="Y935" s="1033" t="s">
        <v>1191</v>
      </c>
      <c r="Z935" s="1067" t="s">
        <v>2948</v>
      </c>
      <c r="AA935" s="1033" t="s">
        <v>790</v>
      </c>
      <c r="AB935" s="641" t="s">
        <v>9108</v>
      </c>
      <c r="AD935" s="596"/>
    </row>
    <row r="936" spans="2:30" outlineLevel="1">
      <c r="B936" s="9" t="s">
        <v>7092</v>
      </c>
      <c r="C936" s="9" t="s">
        <v>7154</v>
      </c>
      <c r="D936" s="9" t="s">
        <v>7757</v>
      </c>
      <c r="E936" s="9" t="s">
        <v>7763</v>
      </c>
      <c r="F936" s="9" t="s">
        <v>2696</v>
      </c>
      <c r="K936" s="9" t="s">
        <v>7093</v>
      </c>
      <c r="L936" s="9" t="s">
        <v>7155</v>
      </c>
      <c r="M936" s="9" t="s">
        <v>7757</v>
      </c>
      <c r="N936" s="9" t="s">
        <v>7763</v>
      </c>
      <c r="O936" s="9" t="s">
        <v>2696</v>
      </c>
      <c r="R936" s="260"/>
      <c r="S936" s="1012" t="s">
        <v>1176</v>
      </c>
      <c r="T936" s="1013" t="s">
        <v>1186</v>
      </c>
      <c r="U936" s="1013" t="s">
        <v>4194</v>
      </c>
      <c r="V936" s="1014" t="s">
        <v>788</v>
      </c>
      <c r="W936" s="1018"/>
      <c r="X936" s="1023" t="s">
        <v>4194</v>
      </c>
      <c r="Y936" s="1013" t="s">
        <v>1176</v>
      </c>
      <c r="Z936" s="1057" t="s">
        <v>2848</v>
      </c>
      <c r="AA936" s="1013" t="s">
        <v>788</v>
      </c>
      <c r="AB936" s="1022"/>
      <c r="AD936" s="596"/>
    </row>
    <row r="937" spans="2:30" ht="24" outlineLevel="1">
      <c r="B937" s="9" t="s">
        <v>7092</v>
      </c>
      <c r="C937" s="9" t="s">
        <v>7154</v>
      </c>
      <c r="D937" s="9" t="s">
        <v>7757</v>
      </c>
      <c r="K937" s="9" t="s">
        <v>7093</v>
      </c>
      <c r="L937" s="9" t="s">
        <v>7155</v>
      </c>
      <c r="M937" s="9" t="s">
        <v>7757</v>
      </c>
      <c r="R937" s="260"/>
      <c r="S937" s="1012" t="s">
        <v>1195</v>
      </c>
      <c r="T937" s="1013" t="s">
        <v>1359</v>
      </c>
      <c r="U937" s="1013" t="s">
        <v>4135</v>
      </c>
      <c r="V937" s="1014" t="s">
        <v>1382</v>
      </c>
      <c r="W937" s="1018" t="s">
        <v>1195</v>
      </c>
      <c r="X937" s="1130" t="s">
        <v>9080</v>
      </c>
      <c r="Y937" s="1013" t="s">
        <v>1191</v>
      </c>
      <c r="Z937" s="1013" t="s">
        <v>41</v>
      </c>
      <c r="AA937" s="1024" t="s">
        <v>1382</v>
      </c>
      <c r="AB937" s="631" t="s">
        <v>9129</v>
      </c>
      <c r="AD937" s="596"/>
    </row>
    <row r="938" spans="2:30" outlineLevel="1">
      <c r="B938" s="9" t="s">
        <v>7092</v>
      </c>
      <c r="C938" s="9" t="s">
        <v>7154</v>
      </c>
      <c r="D938" s="9" t="s">
        <v>7757</v>
      </c>
      <c r="E938" s="9" t="s">
        <v>7758</v>
      </c>
      <c r="K938" s="9" t="s">
        <v>7093</v>
      </c>
      <c r="L938" s="9" t="s">
        <v>7155</v>
      </c>
      <c r="M938" s="9" t="s">
        <v>7757</v>
      </c>
      <c r="N938" s="9" t="s">
        <v>7758</v>
      </c>
      <c r="R938" s="260"/>
      <c r="S938" s="1012" t="s">
        <v>1176</v>
      </c>
      <c r="T938" s="1013" t="s">
        <v>41</v>
      </c>
      <c r="U938" s="1013" t="s">
        <v>835</v>
      </c>
      <c r="V938" s="1020" t="s">
        <v>1784</v>
      </c>
      <c r="W938" s="1018" t="s">
        <v>1176</v>
      </c>
      <c r="X938" s="1023" t="s">
        <v>7934</v>
      </c>
      <c r="Y938" s="1013" t="s">
        <v>1176</v>
      </c>
      <c r="Z938" s="1013" t="s">
        <v>41</v>
      </c>
      <c r="AA938" s="629" t="s">
        <v>5743</v>
      </c>
      <c r="AB938" s="1022"/>
      <c r="AD938" s="596"/>
    </row>
    <row r="939" spans="2:30" ht="108" outlineLevel="1">
      <c r="B939" s="9" t="s">
        <v>7092</v>
      </c>
      <c r="C939" s="9" t="s">
        <v>7154</v>
      </c>
      <c r="D939" s="9" t="s">
        <v>7757</v>
      </c>
      <c r="E939" s="9" t="s">
        <v>7759</v>
      </c>
      <c r="K939" s="9" t="s">
        <v>7093</v>
      </c>
      <c r="L939" s="9" t="s">
        <v>7155</v>
      </c>
      <c r="M939" s="9" t="s">
        <v>7757</v>
      </c>
      <c r="N939" s="9" t="s">
        <v>7759</v>
      </c>
      <c r="R939" s="260"/>
      <c r="S939" s="1012" t="s">
        <v>1191</v>
      </c>
      <c r="T939" s="1013" t="s">
        <v>1787</v>
      </c>
      <c r="U939" s="1013" t="s">
        <v>4139</v>
      </c>
      <c r="V939" s="1014" t="s">
        <v>1599</v>
      </c>
      <c r="W939" s="1018"/>
      <c r="X939" s="1131" t="s">
        <v>8804</v>
      </c>
      <c r="Y939" s="1033" t="s">
        <v>1191</v>
      </c>
      <c r="Z939" s="1067" t="s">
        <v>2950</v>
      </c>
      <c r="AA939" s="638" t="s">
        <v>5741</v>
      </c>
      <c r="AB939" s="641" t="s">
        <v>6728</v>
      </c>
      <c r="AD939" s="596"/>
    </row>
    <row r="940" spans="2:30" outlineLevel="1">
      <c r="B940" s="9" t="s">
        <v>7092</v>
      </c>
      <c r="C940" s="9" t="s">
        <v>7154</v>
      </c>
      <c r="D940" s="9" t="s">
        <v>7757</v>
      </c>
      <c r="E940" s="9" t="s">
        <v>7760</v>
      </c>
      <c r="K940" s="9" t="s">
        <v>7093</v>
      </c>
      <c r="L940" s="9" t="s">
        <v>7155</v>
      </c>
      <c r="M940" s="9" t="s">
        <v>7757</v>
      </c>
      <c r="N940" s="9" t="s">
        <v>7760</v>
      </c>
      <c r="R940" s="260"/>
      <c r="S940" s="1012" t="s">
        <v>1191</v>
      </c>
      <c r="T940" s="1013" t="s">
        <v>1788</v>
      </c>
      <c r="U940" s="1013" t="s">
        <v>4140</v>
      </c>
      <c r="V940" s="1014" t="s">
        <v>1821</v>
      </c>
      <c r="W940" s="1018"/>
      <c r="X940" s="1132" t="s">
        <v>8805</v>
      </c>
      <c r="Y940" s="1033" t="s">
        <v>1191</v>
      </c>
      <c r="Z940" s="1067" t="s">
        <v>6710</v>
      </c>
      <c r="AA940" s="1033" t="s">
        <v>105</v>
      </c>
      <c r="AB940" s="641" t="s">
        <v>6728</v>
      </c>
      <c r="AD940" s="596"/>
    </row>
    <row r="941" spans="2:30" ht="24" outlineLevel="1">
      <c r="B941" s="9" t="s">
        <v>7092</v>
      </c>
      <c r="C941" s="9" t="s">
        <v>7154</v>
      </c>
      <c r="D941" s="9" t="s">
        <v>7757</v>
      </c>
      <c r="E941" s="9" t="s">
        <v>7761</v>
      </c>
      <c r="K941" s="9" t="s">
        <v>7093</v>
      </c>
      <c r="L941" s="9" t="s">
        <v>7155</v>
      </c>
      <c r="M941" s="9" t="s">
        <v>7757</v>
      </c>
      <c r="N941" s="9" t="s">
        <v>7761</v>
      </c>
      <c r="R941" s="260"/>
      <c r="S941" s="1012" t="s">
        <v>1191</v>
      </c>
      <c r="T941" s="1013" t="s">
        <v>1785</v>
      </c>
      <c r="U941" s="1013" t="s">
        <v>4136</v>
      </c>
      <c r="V941" s="1014" t="s">
        <v>1821</v>
      </c>
      <c r="W941" s="1018"/>
      <c r="X941" s="1131" t="s">
        <v>8806</v>
      </c>
      <c r="Y941" s="1033" t="s">
        <v>1191</v>
      </c>
      <c r="Z941" s="1067" t="s">
        <v>2951</v>
      </c>
      <c r="AA941" s="1033" t="s">
        <v>794</v>
      </c>
      <c r="AB941" s="641" t="s">
        <v>5944</v>
      </c>
      <c r="AD941" s="596"/>
    </row>
    <row r="942" spans="2:30" ht="60" outlineLevel="1">
      <c r="B942" s="9" t="s">
        <v>7092</v>
      </c>
      <c r="C942" s="9" t="s">
        <v>7154</v>
      </c>
      <c r="D942" s="9" t="s">
        <v>7757</v>
      </c>
      <c r="E942" s="9" t="s">
        <v>7762</v>
      </c>
      <c r="K942" s="9" t="s">
        <v>7093</v>
      </c>
      <c r="L942" s="9" t="s">
        <v>7155</v>
      </c>
      <c r="M942" s="9" t="s">
        <v>7757</v>
      </c>
      <c r="N942" s="9" t="s">
        <v>7762</v>
      </c>
      <c r="R942" s="260"/>
      <c r="S942" s="1012" t="s">
        <v>1176</v>
      </c>
      <c r="T942" s="1013" t="s">
        <v>1360</v>
      </c>
      <c r="U942" s="1013" t="s">
        <v>4138</v>
      </c>
      <c r="V942" s="1014" t="s">
        <v>1821</v>
      </c>
      <c r="W942" s="1018" t="s">
        <v>1176</v>
      </c>
      <c r="X942" s="1131" t="s">
        <v>8808</v>
      </c>
      <c r="Y942" s="1033" t="s">
        <v>1176</v>
      </c>
      <c r="Z942" s="1067" t="s">
        <v>2953</v>
      </c>
      <c r="AA942" s="1033" t="s">
        <v>790</v>
      </c>
      <c r="AB942" s="631" t="s">
        <v>9130</v>
      </c>
      <c r="AD942" s="596"/>
    </row>
    <row r="943" spans="2:30" outlineLevel="1">
      <c r="B943" s="9" t="s">
        <v>7092</v>
      </c>
      <c r="C943" s="9" t="s">
        <v>7154</v>
      </c>
      <c r="D943" s="9" t="s">
        <v>7757</v>
      </c>
      <c r="E943" s="9" t="s">
        <v>7762</v>
      </c>
      <c r="F943" s="9" t="s">
        <v>2696</v>
      </c>
      <c r="K943" s="9" t="s">
        <v>7093</v>
      </c>
      <c r="L943" s="9" t="s">
        <v>7155</v>
      </c>
      <c r="M943" s="9" t="s">
        <v>7757</v>
      </c>
      <c r="N943" s="9" t="s">
        <v>7762</v>
      </c>
      <c r="O943" s="9" t="s">
        <v>2696</v>
      </c>
      <c r="R943" s="260"/>
      <c r="S943" s="1012" t="s">
        <v>1176</v>
      </c>
      <c r="T943" s="1013" t="s">
        <v>1186</v>
      </c>
      <c r="U943" s="1013" t="s">
        <v>4194</v>
      </c>
      <c r="V943" s="1014" t="s">
        <v>788</v>
      </c>
      <c r="W943" s="1018" t="s">
        <v>1176</v>
      </c>
      <c r="X943" s="1023" t="s">
        <v>4194</v>
      </c>
      <c r="Y943" s="1013" t="s">
        <v>1176</v>
      </c>
      <c r="Z943" s="1057" t="s">
        <v>2848</v>
      </c>
      <c r="AA943" s="1013" t="s">
        <v>788</v>
      </c>
      <c r="AB943" s="1022"/>
      <c r="AD943" s="596"/>
    </row>
    <row r="944" spans="2:30" ht="36" outlineLevel="1">
      <c r="B944" s="9" t="s">
        <v>7092</v>
      </c>
      <c r="C944" s="9" t="s">
        <v>7154</v>
      </c>
      <c r="D944" s="9" t="s">
        <v>7757</v>
      </c>
      <c r="E944" s="9" t="s">
        <v>7763</v>
      </c>
      <c r="K944" s="9" t="s">
        <v>7093</v>
      </c>
      <c r="L944" s="9" t="s">
        <v>7155</v>
      </c>
      <c r="M944" s="9" t="s">
        <v>7757</v>
      </c>
      <c r="N944" s="9" t="s">
        <v>7763</v>
      </c>
      <c r="R944" s="260"/>
      <c r="S944" s="1012" t="s">
        <v>1191</v>
      </c>
      <c r="T944" s="1013" t="s">
        <v>1786</v>
      </c>
      <c r="U944" s="1013" t="s">
        <v>4137</v>
      </c>
      <c r="V944" s="1014" t="s">
        <v>1821</v>
      </c>
      <c r="W944" s="1018"/>
      <c r="X944" s="1131" t="s">
        <v>8807</v>
      </c>
      <c r="Y944" s="1033" t="s">
        <v>1191</v>
      </c>
      <c r="Z944" s="1067" t="s">
        <v>2952</v>
      </c>
      <c r="AA944" s="1033" t="s">
        <v>790</v>
      </c>
      <c r="AB944" s="641" t="s">
        <v>9113</v>
      </c>
      <c r="AD944" s="596"/>
    </row>
    <row r="945" spans="2:30" outlineLevel="1">
      <c r="B945" s="9" t="s">
        <v>7092</v>
      </c>
      <c r="C945" s="9" t="s">
        <v>7154</v>
      </c>
      <c r="D945" s="9" t="s">
        <v>7757</v>
      </c>
      <c r="E945" s="9" t="s">
        <v>7763</v>
      </c>
      <c r="F945" s="9" t="s">
        <v>2696</v>
      </c>
      <c r="K945" s="9" t="s">
        <v>7093</v>
      </c>
      <c r="L945" s="9" t="s">
        <v>7155</v>
      </c>
      <c r="M945" s="9" t="s">
        <v>7757</v>
      </c>
      <c r="N945" s="9" t="s">
        <v>7763</v>
      </c>
      <c r="O945" s="9" t="s">
        <v>2696</v>
      </c>
      <c r="R945" s="260"/>
      <c r="S945" s="1012" t="s">
        <v>1176</v>
      </c>
      <c r="T945" s="1013" t="s">
        <v>1186</v>
      </c>
      <c r="U945" s="1013" t="s">
        <v>4194</v>
      </c>
      <c r="V945" s="1014" t="s">
        <v>788</v>
      </c>
      <c r="W945" s="1018"/>
      <c r="X945" s="1023" t="s">
        <v>4194</v>
      </c>
      <c r="Y945" s="1013" t="s">
        <v>1176</v>
      </c>
      <c r="Z945" s="1057" t="s">
        <v>2848</v>
      </c>
      <c r="AA945" s="1013" t="s">
        <v>788</v>
      </c>
      <c r="AB945" s="1022"/>
      <c r="AD945" s="596"/>
    </row>
    <row r="946" spans="2:30" ht="24" outlineLevel="1">
      <c r="B946" s="9" t="s">
        <v>7092</v>
      </c>
      <c r="C946" s="9" t="s">
        <v>7154</v>
      </c>
      <c r="D946" s="9" t="s">
        <v>7757</v>
      </c>
      <c r="K946" s="9" t="s">
        <v>7093</v>
      </c>
      <c r="L946" s="9" t="s">
        <v>7155</v>
      </c>
      <c r="M946" s="9" t="s">
        <v>7757</v>
      </c>
      <c r="R946" s="260"/>
      <c r="S946" s="1012" t="s">
        <v>1195</v>
      </c>
      <c r="T946" s="1013" t="s">
        <v>1359</v>
      </c>
      <c r="U946" s="1013" t="s">
        <v>4135</v>
      </c>
      <c r="V946" s="1014" t="s">
        <v>1382</v>
      </c>
      <c r="W946" s="1018" t="s">
        <v>1195</v>
      </c>
      <c r="X946" s="1130" t="s">
        <v>9081</v>
      </c>
      <c r="Y946" s="1013" t="s">
        <v>1191</v>
      </c>
      <c r="Z946" s="1013" t="s">
        <v>41</v>
      </c>
      <c r="AA946" s="1024" t="s">
        <v>1382</v>
      </c>
      <c r="AB946" s="631" t="s">
        <v>9131</v>
      </c>
      <c r="AD946" s="596"/>
    </row>
    <row r="947" spans="2:30" outlineLevel="1">
      <c r="B947" s="9" t="s">
        <v>7092</v>
      </c>
      <c r="C947" s="9" t="s">
        <v>7154</v>
      </c>
      <c r="D947" s="9" t="s">
        <v>7757</v>
      </c>
      <c r="E947" s="9" t="s">
        <v>7758</v>
      </c>
      <c r="K947" s="9" t="s">
        <v>7093</v>
      </c>
      <c r="L947" s="9" t="s">
        <v>7155</v>
      </c>
      <c r="M947" s="9" t="s">
        <v>7757</v>
      </c>
      <c r="N947" s="9" t="s">
        <v>7758</v>
      </c>
      <c r="R947" s="260"/>
      <c r="S947" s="1012" t="s">
        <v>1176</v>
      </c>
      <c r="T947" s="1013" t="s">
        <v>41</v>
      </c>
      <c r="U947" s="1013" t="s">
        <v>835</v>
      </c>
      <c r="V947" s="1020" t="s">
        <v>1784</v>
      </c>
      <c r="W947" s="1018" t="s">
        <v>1176</v>
      </c>
      <c r="X947" s="1023" t="s">
        <v>7934</v>
      </c>
      <c r="Y947" s="1013" t="s">
        <v>1176</v>
      </c>
      <c r="Z947" s="1013" t="s">
        <v>41</v>
      </c>
      <c r="AA947" s="629" t="s">
        <v>5743</v>
      </c>
      <c r="AB947" s="1022"/>
      <c r="AD947" s="596"/>
    </row>
    <row r="948" spans="2:30" ht="108" outlineLevel="1">
      <c r="B948" s="9" t="s">
        <v>7092</v>
      </c>
      <c r="C948" s="9" t="s">
        <v>7154</v>
      </c>
      <c r="D948" s="9" t="s">
        <v>7757</v>
      </c>
      <c r="E948" s="9" t="s">
        <v>7759</v>
      </c>
      <c r="K948" s="9" t="s">
        <v>7093</v>
      </c>
      <c r="L948" s="9" t="s">
        <v>7155</v>
      </c>
      <c r="M948" s="9" t="s">
        <v>7757</v>
      </c>
      <c r="N948" s="9" t="s">
        <v>7759</v>
      </c>
      <c r="R948" s="260"/>
      <c r="S948" s="1012" t="s">
        <v>1191</v>
      </c>
      <c r="T948" s="1013" t="s">
        <v>1787</v>
      </c>
      <c r="U948" s="1013" t="s">
        <v>4139</v>
      </c>
      <c r="V948" s="1014" t="s">
        <v>1599</v>
      </c>
      <c r="W948" s="1018"/>
      <c r="X948" s="1131" t="s">
        <v>8809</v>
      </c>
      <c r="Y948" s="1033" t="s">
        <v>1191</v>
      </c>
      <c r="Z948" s="1067" t="s">
        <v>2954</v>
      </c>
      <c r="AA948" s="638" t="s">
        <v>5741</v>
      </c>
      <c r="AB948" s="641" t="s">
        <v>6729</v>
      </c>
      <c r="AD948" s="596"/>
    </row>
    <row r="949" spans="2:30" outlineLevel="1">
      <c r="B949" s="9" t="s">
        <v>7092</v>
      </c>
      <c r="C949" s="9" t="s">
        <v>7154</v>
      </c>
      <c r="D949" s="9" t="s">
        <v>7757</v>
      </c>
      <c r="E949" s="9" t="s">
        <v>7760</v>
      </c>
      <c r="K949" s="9" t="s">
        <v>7093</v>
      </c>
      <c r="L949" s="9" t="s">
        <v>7155</v>
      </c>
      <c r="M949" s="9" t="s">
        <v>7757</v>
      </c>
      <c r="N949" s="9" t="s">
        <v>7760</v>
      </c>
      <c r="R949" s="260"/>
      <c r="S949" s="1012" t="s">
        <v>1191</v>
      </c>
      <c r="T949" s="1013" t="s">
        <v>1788</v>
      </c>
      <c r="U949" s="1013" t="s">
        <v>4140</v>
      </c>
      <c r="V949" s="1014" t="s">
        <v>1821</v>
      </c>
      <c r="W949" s="1018"/>
      <c r="X949" s="1132" t="s">
        <v>8810</v>
      </c>
      <c r="Y949" s="1033" t="s">
        <v>1191</v>
      </c>
      <c r="Z949" s="1067" t="s">
        <v>6712</v>
      </c>
      <c r="AA949" s="1033" t="s">
        <v>105</v>
      </c>
      <c r="AB949" s="641" t="s">
        <v>6729</v>
      </c>
      <c r="AD949" s="596"/>
    </row>
    <row r="950" spans="2:30" ht="24" outlineLevel="1">
      <c r="B950" s="9" t="s">
        <v>7092</v>
      </c>
      <c r="C950" s="9" t="s">
        <v>7154</v>
      </c>
      <c r="D950" s="9" t="s">
        <v>7757</v>
      </c>
      <c r="E950" s="9" t="s">
        <v>7761</v>
      </c>
      <c r="K950" s="9" t="s">
        <v>7093</v>
      </c>
      <c r="L950" s="9" t="s">
        <v>7155</v>
      </c>
      <c r="M950" s="9" t="s">
        <v>7757</v>
      </c>
      <c r="N950" s="9" t="s">
        <v>7761</v>
      </c>
      <c r="R950" s="260"/>
      <c r="S950" s="1012" t="s">
        <v>1191</v>
      </c>
      <c r="T950" s="1013" t="s">
        <v>1785</v>
      </c>
      <c r="U950" s="1013" t="s">
        <v>4136</v>
      </c>
      <c r="V950" s="1014" t="s">
        <v>1821</v>
      </c>
      <c r="W950" s="1018"/>
      <c r="X950" s="1131" t="s">
        <v>8811</v>
      </c>
      <c r="Y950" s="1033" t="s">
        <v>1191</v>
      </c>
      <c r="Z950" s="1067" t="s">
        <v>2955</v>
      </c>
      <c r="AA950" s="1033" t="s">
        <v>794</v>
      </c>
      <c r="AB950" s="641" t="s">
        <v>5947</v>
      </c>
      <c r="AD950" s="596"/>
    </row>
    <row r="951" spans="2:30" ht="60" outlineLevel="1">
      <c r="B951" s="9" t="s">
        <v>7092</v>
      </c>
      <c r="C951" s="9" t="s">
        <v>7154</v>
      </c>
      <c r="D951" s="9" t="s">
        <v>7757</v>
      </c>
      <c r="E951" s="9" t="s">
        <v>7762</v>
      </c>
      <c r="K951" s="9" t="s">
        <v>7093</v>
      </c>
      <c r="L951" s="9" t="s">
        <v>7155</v>
      </c>
      <c r="M951" s="9" t="s">
        <v>7757</v>
      </c>
      <c r="N951" s="9" t="s">
        <v>7762</v>
      </c>
      <c r="R951" s="260"/>
      <c r="S951" s="1012" t="s">
        <v>1176</v>
      </c>
      <c r="T951" s="1013" t="s">
        <v>1360</v>
      </c>
      <c r="U951" s="1013" t="s">
        <v>4138</v>
      </c>
      <c r="V951" s="1014" t="s">
        <v>1821</v>
      </c>
      <c r="W951" s="1018" t="s">
        <v>1176</v>
      </c>
      <c r="X951" s="1131" t="s">
        <v>8813</v>
      </c>
      <c r="Y951" s="1033" t="s">
        <v>1176</v>
      </c>
      <c r="Z951" s="1067" t="s">
        <v>2957</v>
      </c>
      <c r="AA951" s="1033" t="s">
        <v>790</v>
      </c>
      <c r="AB951" s="641" t="s">
        <v>9117</v>
      </c>
      <c r="AD951" s="596"/>
    </row>
    <row r="952" spans="2:30" outlineLevel="1">
      <c r="B952" s="9" t="s">
        <v>7092</v>
      </c>
      <c r="C952" s="9" t="s">
        <v>7154</v>
      </c>
      <c r="D952" s="9" t="s">
        <v>7757</v>
      </c>
      <c r="E952" s="9" t="s">
        <v>7762</v>
      </c>
      <c r="F952" s="9" t="s">
        <v>2696</v>
      </c>
      <c r="K952" s="9" t="s">
        <v>7093</v>
      </c>
      <c r="L952" s="9" t="s">
        <v>7155</v>
      </c>
      <c r="M952" s="9" t="s">
        <v>7757</v>
      </c>
      <c r="N952" s="9" t="s">
        <v>7762</v>
      </c>
      <c r="O952" s="9" t="s">
        <v>2696</v>
      </c>
      <c r="R952" s="260"/>
      <c r="S952" s="1012" t="s">
        <v>1176</v>
      </c>
      <c r="T952" s="1013" t="s">
        <v>1186</v>
      </c>
      <c r="U952" s="1013" t="s">
        <v>4194</v>
      </c>
      <c r="V952" s="1014" t="s">
        <v>788</v>
      </c>
      <c r="W952" s="1018" t="s">
        <v>1176</v>
      </c>
      <c r="X952" s="1023" t="s">
        <v>4194</v>
      </c>
      <c r="Y952" s="1013" t="s">
        <v>1176</v>
      </c>
      <c r="Z952" s="1057" t="s">
        <v>2848</v>
      </c>
      <c r="AA952" s="1013" t="s">
        <v>788</v>
      </c>
      <c r="AB952" s="1022"/>
      <c r="AD952" s="596"/>
    </row>
    <row r="953" spans="2:30" ht="36" outlineLevel="1">
      <c r="B953" s="9" t="s">
        <v>7092</v>
      </c>
      <c r="C953" s="9" t="s">
        <v>7154</v>
      </c>
      <c r="D953" s="9" t="s">
        <v>7757</v>
      </c>
      <c r="E953" s="9" t="s">
        <v>7763</v>
      </c>
      <c r="K953" s="9" t="s">
        <v>7093</v>
      </c>
      <c r="L953" s="9" t="s">
        <v>7155</v>
      </c>
      <c r="M953" s="9" t="s">
        <v>7757</v>
      </c>
      <c r="N953" s="9" t="s">
        <v>7763</v>
      </c>
      <c r="R953" s="260"/>
      <c r="S953" s="1012" t="s">
        <v>1191</v>
      </c>
      <c r="T953" s="1013" t="s">
        <v>1786</v>
      </c>
      <c r="U953" s="1013" t="s">
        <v>4137</v>
      </c>
      <c r="V953" s="1014" t="s">
        <v>1821</v>
      </c>
      <c r="W953" s="1018"/>
      <c r="X953" s="1131" t="s">
        <v>8812</v>
      </c>
      <c r="Y953" s="1033" t="s">
        <v>1191</v>
      </c>
      <c r="Z953" s="1067" t="s">
        <v>2956</v>
      </c>
      <c r="AA953" s="1033" t="s">
        <v>790</v>
      </c>
      <c r="AB953" s="641" t="s">
        <v>9116</v>
      </c>
      <c r="AD953" s="596"/>
    </row>
    <row r="954" spans="2:30" outlineLevel="1">
      <c r="B954" s="9" t="s">
        <v>7092</v>
      </c>
      <c r="C954" s="9" t="s">
        <v>7154</v>
      </c>
      <c r="D954" s="9" t="s">
        <v>7757</v>
      </c>
      <c r="E954" s="9" t="s">
        <v>7763</v>
      </c>
      <c r="F954" s="9" t="s">
        <v>2696</v>
      </c>
      <c r="K954" s="9" t="s">
        <v>7093</v>
      </c>
      <c r="L954" s="9" t="s">
        <v>7155</v>
      </c>
      <c r="M954" s="9" t="s">
        <v>7757</v>
      </c>
      <c r="N954" s="9" t="s">
        <v>7763</v>
      </c>
      <c r="O954" s="9" t="s">
        <v>2696</v>
      </c>
      <c r="R954" s="260"/>
      <c r="S954" s="1012" t="s">
        <v>1176</v>
      </c>
      <c r="T954" s="1013" t="s">
        <v>1186</v>
      </c>
      <c r="U954" s="1013" t="s">
        <v>4194</v>
      </c>
      <c r="V954" s="1014" t="s">
        <v>788</v>
      </c>
      <c r="W954" s="1018"/>
      <c r="X954" s="1023" t="s">
        <v>4194</v>
      </c>
      <c r="Y954" s="1013" t="s">
        <v>1176</v>
      </c>
      <c r="Z954" s="1057" t="s">
        <v>2848</v>
      </c>
      <c r="AA954" s="1013" t="s">
        <v>788</v>
      </c>
      <c r="AB954" s="1022"/>
      <c r="AD954" s="596"/>
    </row>
    <row r="955" spans="2:30" outlineLevel="1">
      <c r="B955" s="9" t="s">
        <v>7092</v>
      </c>
      <c r="C955" s="9" t="s">
        <v>7154</v>
      </c>
      <c r="D955" s="9" t="s">
        <v>7757</v>
      </c>
      <c r="K955" s="9" t="s">
        <v>7093</v>
      </c>
      <c r="L955" s="9" t="s">
        <v>7155</v>
      </c>
      <c r="M955" s="9" t="s">
        <v>7757</v>
      </c>
      <c r="R955" s="260"/>
      <c r="S955" s="1012" t="s">
        <v>1195</v>
      </c>
      <c r="T955" s="1013" t="s">
        <v>1362</v>
      </c>
      <c r="U955" s="1013" t="s">
        <v>8648</v>
      </c>
      <c r="V955" s="1014" t="s">
        <v>1382</v>
      </c>
      <c r="W955" s="1018" t="s">
        <v>1195</v>
      </c>
      <c r="X955" s="1023"/>
      <c r="Y955" s="1013"/>
      <c r="Z955" s="1013"/>
      <c r="AA955" s="1013"/>
      <c r="AB955" s="1022"/>
      <c r="AD955" s="596"/>
    </row>
    <row r="956" spans="2:30" outlineLevel="1">
      <c r="B956" s="9" t="s">
        <v>7092</v>
      </c>
      <c r="C956" s="9" t="s">
        <v>7154</v>
      </c>
      <c r="D956" s="9" t="s">
        <v>7757</v>
      </c>
      <c r="E956" s="9" t="s">
        <v>7758</v>
      </c>
      <c r="K956" s="9" t="s">
        <v>7093</v>
      </c>
      <c r="L956" s="9" t="s">
        <v>7155</v>
      </c>
      <c r="M956" s="9" t="s">
        <v>7757</v>
      </c>
      <c r="N956" s="9" t="s">
        <v>7758</v>
      </c>
      <c r="R956" s="260"/>
      <c r="S956" s="1012" t="s">
        <v>1176</v>
      </c>
      <c r="T956" s="1013" t="s">
        <v>41</v>
      </c>
      <c r="U956" s="1013" t="s">
        <v>835</v>
      </c>
      <c r="V956" s="1020" t="s">
        <v>1791</v>
      </c>
      <c r="W956" s="1018" t="s">
        <v>1176</v>
      </c>
      <c r="X956" s="1023"/>
      <c r="Y956" s="1013"/>
      <c r="Z956" s="1013"/>
      <c r="AA956" s="1013"/>
      <c r="AB956" s="1022"/>
      <c r="AD956" s="596"/>
    </row>
    <row r="957" spans="2:30" outlineLevel="1">
      <c r="B957" s="9" t="s">
        <v>7092</v>
      </c>
      <c r="C957" s="9" t="s">
        <v>7154</v>
      </c>
      <c r="D957" s="9" t="s">
        <v>7757</v>
      </c>
      <c r="E957" s="9" t="s">
        <v>7759</v>
      </c>
      <c r="K957" s="9" t="s">
        <v>7093</v>
      </c>
      <c r="L957" s="9" t="s">
        <v>7155</v>
      </c>
      <c r="M957" s="9" t="s">
        <v>7757</v>
      </c>
      <c r="N957" s="9" t="s">
        <v>7759</v>
      </c>
      <c r="R957" s="260"/>
      <c r="S957" s="1012" t="s">
        <v>1191</v>
      </c>
      <c r="T957" s="1013" t="s">
        <v>1794</v>
      </c>
      <c r="U957" s="1013" t="s">
        <v>4143</v>
      </c>
      <c r="V957" s="1014" t="s">
        <v>1607</v>
      </c>
      <c r="W957" s="1018"/>
      <c r="X957" s="1023"/>
      <c r="Y957" s="1013"/>
      <c r="Z957" s="1013"/>
      <c r="AA957" s="1013"/>
      <c r="AB957" s="1022"/>
      <c r="AD957" s="596"/>
    </row>
    <row r="958" spans="2:30" outlineLevel="1">
      <c r="B958" s="9" t="s">
        <v>7092</v>
      </c>
      <c r="C958" s="9" t="s">
        <v>7154</v>
      </c>
      <c r="D958" s="9" t="s">
        <v>7757</v>
      </c>
      <c r="E958" s="9" t="s">
        <v>7759</v>
      </c>
      <c r="K958" s="9" t="s">
        <v>7093</v>
      </c>
      <c r="L958" s="9" t="s">
        <v>7155</v>
      </c>
      <c r="M958" s="9" t="s">
        <v>7757</v>
      </c>
      <c r="N958" s="9" t="s">
        <v>7759</v>
      </c>
      <c r="R958" s="260"/>
      <c r="S958" s="1012" t="s">
        <v>1191</v>
      </c>
      <c r="T958" s="1013" t="s">
        <v>8646</v>
      </c>
      <c r="U958" s="1013" t="s">
        <v>8649</v>
      </c>
      <c r="V958" s="1014" t="s">
        <v>8633</v>
      </c>
      <c r="W958" s="1018"/>
      <c r="X958" s="1023"/>
      <c r="Y958" s="1013"/>
      <c r="Z958" s="1013"/>
      <c r="AA958" s="1013"/>
      <c r="AB958" s="1022"/>
      <c r="AD958" s="596"/>
    </row>
    <row r="959" spans="2:30" outlineLevel="1">
      <c r="B959" s="9" t="s">
        <v>7092</v>
      </c>
      <c r="C959" s="9" t="s">
        <v>7154</v>
      </c>
      <c r="D959" s="9" t="s">
        <v>7757</v>
      </c>
      <c r="E959" s="9" t="s">
        <v>7759</v>
      </c>
      <c r="F959" s="1105" t="s">
        <v>1498</v>
      </c>
      <c r="K959" s="9" t="s">
        <v>7093</v>
      </c>
      <c r="L959" s="9" t="s">
        <v>7155</v>
      </c>
      <c r="M959" s="9" t="s">
        <v>7757</v>
      </c>
      <c r="N959" s="9" t="s">
        <v>7759</v>
      </c>
      <c r="O959" s="1105" t="s">
        <v>1498</v>
      </c>
      <c r="R959" s="260"/>
      <c r="S959" s="1012" t="s">
        <v>1176</v>
      </c>
      <c r="T959" s="1013" t="s">
        <v>8647</v>
      </c>
      <c r="U959" s="1013" t="s">
        <v>8614</v>
      </c>
      <c r="V959" s="1014" t="s">
        <v>8615</v>
      </c>
      <c r="W959" s="1018"/>
      <c r="X959" s="1023"/>
      <c r="Y959" s="1013"/>
      <c r="Z959" s="1013"/>
      <c r="AA959" s="1013"/>
      <c r="AB959" s="1022"/>
      <c r="AD959" s="596"/>
    </row>
    <row r="960" spans="2:30" outlineLevel="1">
      <c r="B960" s="9" t="s">
        <v>7092</v>
      </c>
      <c r="C960" s="9" t="s">
        <v>7154</v>
      </c>
      <c r="D960" s="9" t="s">
        <v>7757</v>
      </c>
      <c r="E960" s="9" t="s">
        <v>7760</v>
      </c>
      <c r="K960" s="9" t="s">
        <v>7093</v>
      </c>
      <c r="L960" s="9" t="s">
        <v>7155</v>
      </c>
      <c r="M960" s="9" t="s">
        <v>7757</v>
      </c>
      <c r="N960" s="9" t="s">
        <v>7760</v>
      </c>
      <c r="R960" s="260"/>
      <c r="S960" s="1012" t="s">
        <v>1191</v>
      </c>
      <c r="T960" s="1013" t="s">
        <v>1795</v>
      </c>
      <c r="U960" s="1013" t="s">
        <v>8650</v>
      </c>
      <c r="V960" s="1014" t="s">
        <v>1821</v>
      </c>
      <c r="W960" s="1018"/>
      <c r="X960" s="1023"/>
      <c r="Y960" s="1013"/>
      <c r="Z960" s="1013"/>
      <c r="AA960" s="1013"/>
      <c r="AB960" s="1022"/>
      <c r="AD960" s="596"/>
    </row>
    <row r="961" spans="2:30" outlineLevel="1">
      <c r="B961" s="9" t="s">
        <v>7092</v>
      </c>
      <c r="C961" s="9" t="s">
        <v>7154</v>
      </c>
      <c r="D961" s="9" t="s">
        <v>7757</v>
      </c>
      <c r="E961" s="9" t="s">
        <v>7761</v>
      </c>
      <c r="K961" s="9" t="s">
        <v>7093</v>
      </c>
      <c r="L961" s="9" t="s">
        <v>7155</v>
      </c>
      <c r="M961" s="9" t="s">
        <v>7757</v>
      </c>
      <c r="N961" s="9" t="s">
        <v>7761</v>
      </c>
      <c r="R961" s="260"/>
      <c r="S961" s="1012" t="s">
        <v>1191</v>
      </c>
      <c r="T961" s="1013" t="s">
        <v>1792</v>
      </c>
      <c r="U961" s="1013" t="s">
        <v>8651</v>
      </c>
      <c r="V961" s="1014" t="s">
        <v>1821</v>
      </c>
      <c r="W961" s="1018"/>
      <c r="X961" s="1023"/>
      <c r="Y961" s="1013"/>
      <c r="Z961" s="1013"/>
      <c r="AA961" s="1013"/>
      <c r="AB961" s="1022"/>
      <c r="AD961" s="596"/>
    </row>
    <row r="962" spans="2:30" outlineLevel="1">
      <c r="B962" s="9" t="s">
        <v>7092</v>
      </c>
      <c r="C962" s="9" t="s">
        <v>7154</v>
      </c>
      <c r="D962" s="9" t="s">
        <v>7757</v>
      </c>
      <c r="E962" s="9" t="s">
        <v>7762</v>
      </c>
      <c r="K962" s="9" t="s">
        <v>7093</v>
      </c>
      <c r="L962" s="9" t="s">
        <v>7155</v>
      </c>
      <c r="M962" s="9" t="s">
        <v>7757</v>
      </c>
      <c r="N962" s="9" t="s">
        <v>7762</v>
      </c>
      <c r="R962" s="260"/>
      <c r="S962" s="1012" t="s">
        <v>1176</v>
      </c>
      <c r="T962" s="1013" t="s">
        <v>1363</v>
      </c>
      <c r="U962" s="1013" t="s">
        <v>8652</v>
      </c>
      <c r="V962" s="1014" t="s">
        <v>1821</v>
      </c>
      <c r="W962" s="1018" t="s">
        <v>1176</v>
      </c>
      <c r="X962" s="1023"/>
      <c r="Y962" s="1013"/>
      <c r="Z962" s="1013"/>
      <c r="AA962" s="1013"/>
      <c r="AB962" s="1022"/>
      <c r="AD962" s="596"/>
    </row>
    <row r="963" spans="2:30" outlineLevel="1">
      <c r="B963" s="9" t="s">
        <v>7092</v>
      </c>
      <c r="C963" s="9" t="s">
        <v>7154</v>
      </c>
      <c r="D963" s="9" t="s">
        <v>7757</v>
      </c>
      <c r="E963" s="9" t="s">
        <v>7762</v>
      </c>
      <c r="F963" s="9" t="s">
        <v>2696</v>
      </c>
      <c r="K963" s="9" t="s">
        <v>7093</v>
      </c>
      <c r="L963" s="9" t="s">
        <v>7155</v>
      </c>
      <c r="M963" s="9" t="s">
        <v>7757</v>
      </c>
      <c r="N963" s="9" t="s">
        <v>7762</v>
      </c>
      <c r="O963" s="9" t="s">
        <v>2696</v>
      </c>
      <c r="R963" s="260"/>
      <c r="S963" s="1012" t="s">
        <v>1176</v>
      </c>
      <c r="T963" s="1013" t="s">
        <v>1186</v>
      </c>
      <c r="U963" s="1013" t="s">
        <v>4194</v>
      </c>
      <c r="V963" s="1014" t="s">
        <v>788</v>
      </c>
      <c r="W963" s="1018" t="s">
        <v>1176</v>
      </c>
      <c r="X963" s="1023"/>
      <c r="Y963" s="1013"/>
      <c r="Z963" s="1013"/>
      <c r="AA963" s="1013"/>
      <c r="AB963" s="1022"/>
      <c r="AD963" s="596"/>
    </row>
    <row r="964" spans="2:30" outlineLevel="1">
      <c r="B964" s="9" t="s">
        <v>7092</v>
      </c>
      <c r="C964" s="9" t="s">
        <v>7154</v>
      </c>
      <c r="D964" s="9" t="s">
        <v>7757</v>
      </c>
      <c r="E964" s="9" t="s">
        <v>7763</v>
      </c>
      <c r="K964" s="9" t="s">
        <v>7093</v>
      </c>
      <c r="L964" s="9" t="s">
        <v>7155</v>
      </c>
      <c r="M964" s="9" t="s">
        <v>7757</v>
      </c>
      <c r="N964" s="9" t="s">
        <v>7763</v>
      </c>
      <c r="R964" s="260"/>
      <c r="S964" s="1012" t="s">
        <v>1191</v>
      </c>
      <c r="T964" s="1013" t="s">
        <v>1793</v>
      </c>
      <c r="U964" s="1013" t="s">
        <v>8653</v>
      </c>
      <c r="V964" s="1014" t="s">
        <v>1821</v>
      </c>
      <c r="W964" s="1018"/>
      <c r="X964" s="1023"/>
      <c r="Y964" s="1013"/>
      <c r="Z964" s="1013"/>
      <c r="AA964" s="1013"/>
      <c r="AB964" s="1022"/>
      <c r="AD964" s="596"/>
    </row>
    <row r="965" spans="2:30" outlineLevel="1">
      <c r="B965" s="9" t="s">
        <v>7092</v>
      </c>
      <c r="C965" s="9" t="s">
        <v>7154</v>
      </c>
      <c r="D965" s="9" t="s">
        <v>7757</v>
      </c>
      <c r="E965" s="9" t="s">
        <v>7763</v>
      </c>
      <c r="F965" s="9" t="s">
        <v>2696</v>
      </c>
      <c r="K965" s="9" t="s">
        <v>7093</v>
      </c>
      <c r="L965" s="9" t="s">
        <v>7155</v>
      </c>
      <c r="M965" s="9" t="s">
        <v>7757</v>
      </c>
      <c r="N965" s="9" t="s">
        <v>7763</v>
      </c>
      <c r="O965" s="9" t="s">
        <v>2696</v>
      </c>
      <c r="R965" s="260"/>
      <c r="S965" s="1012" t="s">
        <v>1176</v>
      </c>
      <c r="T965" s="1013" t="s">
        <v>1186</v>
      </c>
      <c r="U965" s="1013" t="s">
        <v>4194</v>
      </c>
      <c r="V965" s="1014" t="s">
        <v>788</v>
      </c>
      <c r="W965" s="1018"/>
      <c r="X965" s="1023"/>
      <c r="Y965" s="1013"/>
      <c r="Z965" s="1013"/>
      <c r="AA965" s="1013"/>
      <c r="AB965" s="1022"/>
      <c r="AD965" s="596"/>
    </row>
    <row r="966" spans="2:30" outlineLevel="1">
      <c r="B966" s="9" t="s">
        <v>7092</v>
      </c>
      <c r="C966" s="9" t="s">
        <v>7154</v>
      </c>
      <c r="D966" s="9" t="s">
        <v>7804</v>
      </c>
      <c r="K966" s="9" t="s">
        <v>7093</v>
      </c>
      <c r="L966" s="9" t="s">
        <v>7155</v>
      </c>
      <c r="M966" s="9" t="s">
        <v>7804</v>
      </c>
      <c r="R966" s="260"/>
      <c r="S966" s="1012" t="s">
        <v>1176</v>
      </c>
      <c r="T966" s="1013" t="s">
        <v>1372</v>
      </c>
      <c r="U966" s="1013" t="s">
        <v>4085</v>
      </c>
      <c r="V966" s="1014" t="s">
        <v>1382</v>
      </c>
      <c r="W966" s="1018" t="s">
        <v>1176</v>
      </c>
      <c r="X966" s="1130" t="s">
        <v>9065</v>
      </c>
      <c r="Y966" s="1013" t="s">
        <v>1176</v>
      </c>
      <c r="Z966" s="1013" t="s">
        <v>41</v>
      </c>
      <c r="AA966" s="1013" t="s">
        <v>1382</v>
      </c>
      <c r="AB966" s="1022"/>
      <c r="AD966" s="596"/>
    </row>
    <row r="967" spans="2:30" outlineLevel="1">
      <c r="B967" s="9" t="s">
        <v>7092</v>
      </c>
      <c r="C967" s="9" t="s">
        <v>7154</v>
      </c>
      <c r="D967" s="9" t="s">
        <v>7804</v>
      </c>
      <c r="E967" s="9" t="s">
        <v>7805</v>
      </c>
      <c r="K967" s="9" t="s">
        <v>7093</v>
      </c>
      <c r="L967" s="9" t="s">
        <v>7155</v>
      </c>
      <c r="M967" s="9" t="s">
        <v>7804</v>
      </c>
      <c r="N967" s="9" t="s">
        <v>7805</v>
      </c>
      <c r="R967" s="260"/>
      <c r="S967" s="1012" t="s">
        <v>1191</v>
      </c>
      <c r="T967" s="1013" t="s">
        <v>1464</v>
      </c>
      <c r="U967" s="1013" t="s">
        <v>3474</v>
      </c>
      <c r="V967" s="1014" t="s">
        <v>1821</v>
      </c>
      <c r="W967" s="1018"/>
      <c r="X967" s="1023" t="s">
        <v>8769</v>
      </c>
      <c r="Y967" s="1013" t="s">
        <v>1191</v>
      </c>
      <c r="Z967" s="1056" t="s">
        <v>2921</v>
      </c>
      <c r="AA967" s="1013" t="s">
        <v>105</v>
      </c>
      <c r="AB967" s="1022"/>
      <c r="AD967" s="596"/>
    </row>
    <row r="968" spans="2:30" outlineLevel="1">
      <c r="B968" s="9" t="s">
        <v>7092</v>
      </c>
      <c r="C968" s="9" t="s">
        <v>7154</v>
      </c>
      <c r="D968" s="9" t="s">
        <v>7804</v>
      </c>
      <c r="E968" s="9" t="s">
        <v>7806</v>
      </c>
      <c r="K968" s="9" t="s">
        <v>7093</v>
      </c>
      <c r="L968" s="9" t="s">
        <v>7155</v>
      </c>
      <c r="M968" s="9" t="s">
        <v>7804</v>
      </c>
      <c r="N968" s="9" t="s">
        <v>7806</v>
      </c>
      <c r="R968" s="260"/>
      <c r="S968" s="1012" t="s">
        <v>1191</v>
      </c>
      <c r="T968" s="1013" t="s">
        <v>7244</v>
      </c>
      <c r="U968" s="1013" t="s">
        <v>8080</v>
      </c>
      <c r="V968" s="1014" t="s">
        <v>1821</v>
      </c>
      <c r="W968" s="1018"/>
      <c r="X968" s="1023"/>
      <c r="Y968" s="1013"/>
      <c r="Z968" s="1013"/>
      <c r="AA968" s="1013"/>
      <c r="AB968" s="1022"/>
      <c r="AD968" s="596"/>
    </row>
    <row r="969" spans="2:30" outlineLevel="1">
      <c r="B969" s="9" t="s">
        <v>7092</v>
      </c>
      <c r="C969" s="9" t="s">
        <v>7154</v>
      </c>
      <c r="D969" s="9" t="s">
        <v>7804</v>
      </c>
      <c r="E969" s="9" t="s">
        <v>7806</v>
      </c>
      <c r="F969" s="9" t="s">
        <v>1479</v>
      </c>
      <c r="K969" s="9" t="s">
        <v>7093</v>
      </c>
      <c r="L969" s="9" t="s">
        <v>7155</v>
      </c>
      <c r="M969" s="9" t="s">
        <v>7804</v>
      </c>
      <c r="N969" s="9" t="s">
        <v>7806</v>
      </c>
      <c r="O969" s="9" t="s">
        <v>1479</v>
      </c>
      <c r="R969" s="260"/>
      <c r="S969" s="1012" t="s">
        <v>1176</v>
      </c>
      <c r="T969" s="1013" t="s">
        <v>7245</v>
      </c>
      <c r="U969" s="1013" t="s">
        <v>8081</v>
      </c>
      <c r="V969" s="1014" t="s">
        <v>7403</v>
      </c>
      <c r="W969" s="1018"/>
      <c r="X969" s="1023"/>
      <c r="Y969" s="1013"/>
      <c r="Z969" s="1013"/>
      <c r="AA969" s="1013"/>
      <c r="AB969" s="1022"/>
      <c r="AD969" s="596"/>
    </row>
    <row r="970" spans="2:30" outlineLevel="1">
      <c r="B970" s="9" t="s">
        <v>7092</v>
      </c>
      <c r="C970" s="9" t="s">
        <v>7154</v>
      </c>
      <c r="D970" s="9" t="s">
        <v>7804</v>
      </c>
      <c r="E970" s="9" t="s">
        <v>7708</v>
      </c>
      <c r="K970" s="9" t="s">
        <v>7093</v>
      </c>
      <c r="L970" s="9" t="s">
        <v>7155</v>
      </c>
      <c r="M970" s="9" t="s">
        <v>7804</v>
      </c>
      <c r="N970" s="9" t="s">
        <v>7708</v>
      </c>
      <c r="R970" s="260"/>
      <c r="S970" s="1012" t="s">
        <v>1176</v>
      </c>
      <c r="T970" s="1013" t="s">
        <v>1374</v>
      </c>
      <c r="U970" s="1013" t="s">
        <v>4090</v>
      </c>
      <c r="V970" s="1014" t="s">
        <v>1821</v>
      </c>
      <c r="W970" s="1018" t="s">
        <v>1176</v>
      </c>
      <c r="X970" s="1023" t="s">
        <v>8768</v>
      </c>
      <c r="Y970" s="1013" t="s">
        <v>1176</v>
      </c>
      <c r="Z970" s="1057" t="s">
        <v>2920</v>
      </c>
      <c r="AA970" s="1013" t="s">
        <v>105</v>
      </c>
      <c r="AB970" s="1022" t="s">
        <v>9093</v>
      </c>
      <c r="AD970" s="596"/>
    </row>
    <row r="971" spans="2:30" outlineLevel="1">
      <c r="B971" s="9" t="s">
        <v>7092</v>
      </c>
      <c r="C971" s="9" t="s">
        <v>7154</v>
      </c>
      <c r="D971" s="9" t="s">
        <v>7804</v>
      </c>
      <c r="E971" s="9" t="s">
        <v>7807</v>
      </c>
      <c r="K971" s="9" t="s">
        <v>7093</v>
      </c>
      <c r="L971" s="9" t="s">
        <v>7155</v>
      </c>
      <c r="M971" s="9" t="s">
        <v>7804</v>
      </c>
      <c r="N971" s="9" t="s">
        <v>7807</v>
      </c>
      <c r="R971" s="260"/>
      <c r="S971" s="1012" t="s">
        <v>1191</v>
      </c>
      <c r="T971" s="1013" t="s">
        <v>41</v>
      </c>
      <c r="U971" s="1013" t="s">
        <v>835</v>
      </c>
      <c r="V971" s="1014" t="s">
        <v>1382</v>
      </c>
      <c r="W971" s="1018"/>
      <c r="X971" s="1023"/>
      <c r="Y971" s="1013"/>
      <c r="Z971" s="1013"/>
      <c r="AA971" s="1013"/>
      <c r="AB971" s="1022"/>
      <c r="AD971" s="596"/>
    </row>
    <row r="972" spans="2:30" outlineLevel="1">
      <c r="B972" s="9" t="s">
        <v>7092</v>
      </c>
      <c r="C972" s="9" t="s">
        <v>7154</v>
      </c>
      <c r="D972" s="9" t="s">
        <v>7804</v>
      </c>
      <c r="E972" s="9" t="s">
        <v>7807</v>
      </c>
      <c r="F972" s="9" t="s">
        <v>6858</v>
      </c>
      <c r="K972" s="9" t="s">
        <v>7093</v>
      </c>
      <c r="L972" s="9" t="s">
        <v>7155</v>
      </c>
      <c r="M972" s="9" t="s">
        <v>7804</v>
      </c>
      <c r="N972" s="9" t="s">
        <v>7807</v>
      </c>
      <c r="O972" s="9" t="s">
        <v>6858</v>
      </c>
      <c r="R972" s="260"/>
      <c r="S972" s="1012" t="s">
        <v>1176</v>
      </c>
      <c r="T972" s="1013" t="s">
        <v>1458</v>
      </c>
      <c r="U972" s="1013" t="s">
        <v>7523</v>
      </c>
      <c r="V972" s="1014" t="s">
        <v>1821</v>
      </c>
      <c r="W972" s="1018"/>
      <c r="X972" s="1023"/>
      <c r="Y972" s="1013"/>
      <c r="Z972" s="1013"/>
      <c r="AA972" s="1013"/>
      <c r="AB972" s="1022"/>
      <c r="AD972" s="596"/>
    </row>
    <row r="973" spans="2:30" outlineLevel="1">
      <c r="B973" s="9" t="s">
        <v>7092</v>
      </c>
      <c r="C973" s="9" t="s">
        <v>7154</v>
      </c>
      <c r="D973" s="9" t="s">
        <v>7804</v>
      </c>
      <c r="E973" s="9" t="s">
        <v>7808</v>
      </c>
      <c r="K973" s="9" t="s">
        <v>7093</v>
      </c>
      <c r="L973" s="9" t="s">
        <v>7155</v>
      </c>
      <c r="M973" s="9" t="s">
        <v>7804</v>
      </c>
      <c r="N973" s="9" t="s">
        <v>7808</v>
      </c>
      <c r="R973" s="260"/>
      <c r="S973" s="1012" t="s">
        <v>1191</v>
      </c>
      <c r="T973" s="1013" t="s">
        <v>41</v>
      </c>
      <c r="U973" s="1013" t="s">
        <v>835</v>
      </c>
      <c r="V973" s="1014" t="s">
        <v>1382</v>
      </c>
      <c r="W973" s="1018"/>
      <c r="X973" s="1023"/>
      <c r="Y973" s="1013"/>
      <c r="Z973" s="1013"/>
      <c r="AA973" s="1013"/>
      <c r="AB973" s="1022"/>
      <c r="AD973" s="596"/>
    </row>
    <row r="974" spans="2:30" outlineLevel="1">
      <c r="B974" s="9" t="s">
        <v>7092</v>
      </c>
      <c r="C974" s="9" t="s">
        <v>7154</v>
      </c>
      <c r="D974" s="9" t="s">
        <v>7804</v>
      </c>
      <c r="E974" s="9" t="s">
        <v>7808</v>
      </c>
      <c r="F974" s="9" t="s">
        <v>6858</v>
      </c>
      <c r="K974" s="9" t="s">
        <v>7093</v>
      </c>
      <c r="L974" s="9" t="s">
        <v>7155</v>
      </c>
      <c r="M974" s="9" t="s">
        <v>7804</v>
      </c>
      <c r="N974" s="9" t="s">
        <v>7808</v>
      </c>
      <c r="O974" s="9" t="s">
        <v>6858</v>
      </c>
      <c r="R974" s="260"/>
      <c r="S974" s="1012" t="s">
        <v>1176</v>
      </c>
      <c r="T974" s="1013" t="s">
        <v>1456</v>
      </c>
      <c r="U974" s="1013" t="s">
        <v>7522</v>
      </c>
      <c r="V974" s="1014" t="s">
        <v>1821</v>
      </c>
      <c r="W974" s="1018"/>
      <c r="X974" s="1023"/>
      <c r="Y974" s="1013"/>
      <c r="Z974" s="1013"/>
      <c r="AA974" s="1013"/>
      <c r="AB974" s="1022"/>
      <c r="AD974" s="596"/>
    </row>
    <row r="975" spans="2:30" outlineLevel="1">
      <c r="B975" s="9" t="s">
        <v>7092</v>
      </c>
      <c r="C975" s="9" t="s">
        <v>7154</v>
      </c>
      <c r="D975" s="9" t="s">
        <v>7804</v>
      </c>
      <c r="E975" s="9" t="s">
        <v>7809</v>
      </c>
      <c r="K975" s="9" t="s">
        <v>7093</v>
      </c>
      <c r="L975" s="9" t="s">
        <v>7155</v>
      </c>
      <c r="M975" s="9" t="s">
        <v>7804</v>
      </c>
      <c r="N975" s="9" t="s">
        <v>7809</v>
      </c>
      <c r="R975" s="260"/>
      <c r="S975" s="1012" t="s">
        <v>1191</v>
      </c>
      <c r="T975" s="1013" t="s">
        <v>41</v>
      </c>
      <c r="U975" s="1013" t="s">
        <v>835</v>
      </c>
      <c r="V975" s="1014" t="s">
        <v>1382</v>
      </c>
      <c r="W975" s="1018"/>
      <c r="X975" s="1023"/>
      <c r="Y975" s="1013"/>
      <c r="Z975" s="1013"/>
      <c r="AA975" s="1013"/>
      <c r="AB975" s="1022"/>
      <c r="AD975" s="596"/>
    </row>
    <row r="976" spans="2:30" outlineLevel="1">
      <c r="B976" s="9" t="s">
        <v>7092</v>
      </c>
      <c r="C976" s="9" t="s">
        <v>7154</v>
      </c>
      <c r="D976" s="9" t="s">
        <v>7804</v>
      </c>
      <c r="E976" s="9" t="s">
        <v>7809</v>
      </c>
      <c r="F976" s="9" t="s">
        <v>6858</v>
      </c>
      <c r="K976" s="9" t="s">
        <v>7093</v>
      </c>
      <c r="L976" s="9" t="s">
        <v>7155</v>
      </c>
      <c r="M976" s="9" t="s">
        <v>7804</v>
      </c>
      <c r="N976" s="9" t="s">
        <v>7809</v>
      </c>
      <c r="O976" s="9" t="s">
        <v>6858</v>
      </c>
      <c r="R976" s="260"/>
      <c r="S976" s="1012" t="s">
        <v>1176</v>
      </c>
      <c r="T976" s="1013" t="s">
        <v>1451</v>
      </c>
      <c r="U976" s="1013" t="s">
        <v>4086</v>
      </c>
      <c r="V976" s="1014" t="s">
        <v>1821</v>
      </c>
      <c r="W976" s="1018"/>
      <c r="X976" s="1023"/>
      <c r="Y976" s="1013"/>
      <c r="Z976" s="1013"/>
      <c r="AA976" s="1013"/>
      <c r="AB976" s="1022"/>
      <c r="AD976" s="596"/>
    </row>
    <row r="977" spans="2:30" outlineLevel="1">
      <c r="B977" s="9" t="s">
        <v>7092</v>
      </c>
      <c r="C977" s="9" t="s">
        <v>7154</v>
      </c>
      <c r="D977" s="9" t="s">
        <v>7804</v>
      </c>
      <c r="E977" s="9" t="s">
        <v>7809</v>
      </c>
      <c r="F977" s="9" t="s">
        <v>6858</v>
      </c>
      <c r="G977" s="9" t="s">
        <v>1452</v>
      </c>
      <c r="K977" s="9" t="s">
        <v>7093</v>
      </c>
      <c r="L977" s="9" t="s">
        <v>7155</v>
      </c>
      <c r="M977" s="9" t="s">
        <v>7804</v>
      </c>
      <c r="N977" s="9" t="s">
        <v>7809</v>
      </c>
      <c r="O977" s="9" t="s">
        <v>6858</v>
      </c>
      <c r="P977" s="9" t="s">
        <v>1452</v>
      </c>
      <c r="R977" s="260"/>
      <c r="S977" s="1012" t="s">
        <v>1176</v>
      </c>
      <c r="T977" s="1013" t="s">
        <v>1453</v>
      </c>
      <c r="U977" s="1013" t="s">
        <v>7524</v>
      </c>
      <c r="V977" s="1014" t="s">
        <v>1454</v>
      </c>
      <c r="W977" s="1018"/>
      <c r="X977" s="1023"/>
      <c r="Y977" s="1013"/>
      <c r="Z977" s="1013"/>
      <c r="AA977" s="1013"/>
      <c r="AB977" s="1022"/>
      <c r="AD977" s="596"/>
    </row>
    <row r="978" spans="2:30" outlineLevel="1">
      <c r="B978" s="9" t="s">
        <v>7092</v>
      </c>
      <c r="C978" s="9" t="s">
        <v>7154</v>
      </c>
      <c r="D978" s="9" t="s">
        <v>7804</v>
      </c>
      <c r="E978" s="9" t="s">
        <v>7810</v>
      </c>
      <c r="K978" s="9" t="s">
        <v>7093</v>
      </c>
      <c r="L978" s="9" t="s">
        <v>7155</v>
      </c>
      <c r="M978" s="9" t="s">
        <v>7804</v>
      </c>
      <c r="N978" s="9" t="s">
        <v>7810</v>
      </c>
      <c r="R978" s="260"/>
      <c r="S978" s="1012" t="s">
        <v>1191</v>
      </c>
      <c r="T978" s="1013" t="s">
        <v>41</v>
      </c>
      <c r="U978" s="1013" t="s">
        <v>835</v>
      </c>
      <c r="V978" s="1014" t="s">
        <v>1382</v>
      </c>
      <c r="W978" s="1018"/>
      <c r="X978" s="1023"/>
      <c r="Y978" s="1013"/>
      <c r="Z978" s="1013"/>
      <c r="AA978" s="1013"/>
      <c r="AB978" s="1022"/>
      <c r="AD978" s="596"/>
    </row>
    <row r="979" spans="2:30" outlineLevel="1">
      <c r="B979" s="9" t="s">
        <v>7092</v>
      </c>
      <c r="C979" s="9" t="s">
        <v>7154</v>
      </c>
      <c r="D979" s="9" t="s">
        <v>7804</v>
      </c>
      <c r="E979" s="9" t="s">
        <v>7810</v>
      </c>
      <c r="F979" s="9" t="s">
        <v>7718</v>
      </c>
      <c r="K979" s="9" t="s">
        <v>7093</v>
      </c>
      <c r="L979" s="9" t="s">
        <v>7155</v>
      </c>
      <c r="M979" s="9" t="s">
        <v>7804</v>
      </c>
      <c r="N979" s="9" t="s">
        <v>7810</v>
      </c>
      <c r="O979" s="9" t="s">
        <v>7718</v>
      </c>
      <c r="R979" s="260"/>
      <c r="S979" s="1012" t="s">
        <v>1176</v>
      </c>
      <c r="T979" s="1013" t="s">
        <v>1514</v>
      </c>
      <c r="U979" s="1013" t="s">
        <v>4098</v>
      </c>
      <c r="V979" s="1014" t="s">
        <v>1515</v>
      </c>
      <c r="W979" s="1018"/>
      <c r="X979" s="1023"/>
      <c r="Y979" s="1013"/>
      <c r="Z979" s="1013"/>
      <c r="AA979" s="1013"/>
      <c r="AB979" s="1022"/>
      <c r="AD979" s="596"/>
    </row>
    <row r="980" spans="2:30" outlineLevel="1">
      <c r="B980" s="9" t="s">
        <v>7092</v>
      </c>
      <c r="C980" s="9" t="s">
        <v>7154</v>
      </c>
      <c r="D980" s="9" t="s">
        <v>7804</v>
      </c>
      <c r="E980" s="9" t="s">
        <v>7811</v>
      </c>
      <c r="K980" s="9" t="s">
        <v>7093</v>
      </c>
      <c r="L980" s="9" t="s">
        <v>7155</v>
      </c>
      <c r="M980" s="9" t="s">
        <v>7804</v>
      </c>
      <c r="N980" s="9" t="s">
        <v>7811</v>
      </c>
      <c r="R980" s="260"/>
      <c r="S980" s="1012" t="s">
        <v>1195</v>
      </c>
      <c r="T980" s="1013" t="s">
        <v>41</v>
      </c>
      <c r="U980" s="1013" t="s">
        <v>835</v>
      </c>
      <c r="V980" s="1014" t="s">
        <v>1382</v>
      </c>
      <c r="W980" s="1018"/>
      <c r="X980" s="1130" t="s">
        <v>9066</v>
      </c>
      <c r="Y980" s="1013" t="s">
        <v>1176</v>
      </c>
      <c r="Z980" s="1013" t="s">
        <v>41</v>
      </c>
      <c r="AA980" s="1013" t="s">
        <v>1382</v>
      </c>
      <c r="AB980" s="1022"/>
      <c r="AD980" s="596"/>
    </row>
    <row r="981" spans="2:30" ht="36" outlineLevel="1">
      <c r="B981" s="9" t="s">
        <v>7092</v>
      </c>
      <c r="C981" s="9" t="s">
        <v>7154</v>
      </c>
      <c r="D981" s="9" t="s">
        <v>7804</v>
      </c>
      <c r="E981" s="9" t="s">
        <v>7811</v>
      </c>
      <c r="F981" s="9" t="s">
        <v>7812</v>
      </c>
      <c r="K981" s="9" t="s">
        <v>7093</v>
      </c>
      <c r="L981" s="9" t="s">
        <v>7155</v>
      </c>
      <c r="M981" s="9" t="s">
        <v>7804</v>
      </c>
      <c r="N981" s="9" t="s">
        <v>7811</v>
      </c>
      <c r="O981" s="9" t="s">
        <v>7812</v>
      </c>
      <c r="R981" s="260"/>
      <c r="S981" s="1012" t="s">
        <v>1176</v>
      </c>
      <c r="T981" s="1013" t="s">
        <v>1497</v>
      </c>
      <c r="U981" s="1013" t="s">
        <v>4095</v>
      </c>
      <c r="V981" s="1014" t="s">
        <v>1821</v>
      </c>
      <c r="W981" s="1018"/>
      <c r="X981" s="1023" t="s">
        <v>8766</v>
      </c>
      <c r="Y981" s="1013" t="s">
        <v>1176</v>
      </c>
      <c r="Z981" s="1057" t="s">
        <v>2918</v>
      </c>
      <c r="AA981" s="1013" t="s">
        <v>105</v>
      </c>
      <c r="AB981" s="631" t="s">
        <v>8814</v>
      </c>
      <c r="AD981" s="596"/>
    </row>
    <row r="982" spans="2:30" ht="24" outlineLevel="1">
      <c r="B982" s="9" t="s">
        <v>7092</v>
      </c>
      <c r="C982" s="9" t="s">
        <v>7154</v>
      </c>
      <c r="D982" s="9" t="s">
        <v>7804</v>
      </c>
      <c r="E982" s="9" t="s">
        <v>7811</v>
      </c>
      <c r="F982" s="9" t="s">
        <v>7812</v>
      </c>
      <c r="G982" s="9" t="s">
        <v>1498</v>
      </c>
      <c r="K982" s="9" t="s">
        <v>7093</v>
      </c>
      <c r="L982" s="9" t="s">
        <v>7155</v>
      </c>
      <c r="M982" s="9" t="s">
        <v>7804</v>
      </c>
      <c r="N982" s="9" t="s">
        <v>7811</v>
      </c>
      <c r="O982" s="9" t="s">
        <v>7812</v>
      </c>
      <c r="P982" s="9" t="s">
        <v>1498</v>
      </c>
      <c r="R982" s="260"/>
      <c r="S982" s="1012" t="s">
        <v>1176</v>
      </c>
      <c r="T982" s="1013" t="s">
        <v>1499</v>
      </c>
      <c r="U982" s="1013" t="s">
        <v>7525</v>
      </c>
      <c r="V982" s="1014" t="s">
        <v>1500</v>
      </c>
      <c r="W982" s="1018"/>
      <c r="X982" s="1023" t="s">
        <v>8767</v>
      </c>
      <c r="Y982" s="1013" t="s">
        <v>1176</v>
      </c>
      <c r="Z982" s="1057" t="s">
        <v>2919</v>
      </c>
      <c r="AA982" s="660" t="s">
        <v>1501</v>
      </c>
      <c r="AB982" s="631" t="s">
        <v>6029</v>
      </c>
      <c r="AD982" s="596"/>
    </row>
    <row r="983" spans="2:30" outlineLevel="1">
      <c r="B983" s="9" t="s">
        <v>7092</v>
      </c>
      <c r="C983" s="9" t="s">
        <v>7154</v>
      </c>
      <c r="D983" s="9" t="s">
        <v>7804</v>
      </c>
      <c r="E983" s="9" t="s">
        <v>7811</v>
      </c>
      <c r="F983" s="9" t="s">
        <v>7812</v>
      </c>
      <c r="G983" s="9" t="s">
        <v>1502</v>
      </c>
      <c r="K983" s="9" t="s">
        <v>7093</v>
      </c>
      <c r="L983" s="9" t="s">
        <v>7155</v>
      </c>
      <c r="M983" s="9" t="s">
        <v>7804</v>
      </c>
      <c r="N983" s="9" t="s">
        <v>7811</v>
      </c>
      <c r="O983" s="9" t="s">
        <v>7812</v>
      </c>
      <c r="P983" s="9" t="s">
        <v>1502</v>
      </c>
      <c r="R983" s="260"/>
      <c r="S983" s="1012" t="s">
        <v>1191</v>
      </c>
      <c r="T983" s="1013" t="s">
        <v>1503</v>
      </c>
      <c r="U983" s="1013" t="s">
        <v>7509</v>
      </c>
      <c r="V983" s="1014" t="s">
        <v>1821</v>
      </c>
      <c r="W983" s="1018"/>
      <c r="X983" s="1023"/>
      <c r="Y983" s="1013"/>
      <c r="Z983" s="1013"/>
      <c r="AA983" s="1013"/>
      <c r="AB983" s="1022"/>
      <c r="AD983" s="596"/>
    </row>
    <row r="984" spans="2:30" outlineLevel="1">
      <c r="B984" s="9" t="s">
        <v>7092</v>
      </c>
      <c r="C984" s="9" t="s">
        <v>7154</v>
      </c>
      <c r="D984" s="9" t="s">
        <v>7804</v>
      </c>
      <c r="E984" s="9" t="s">
        <v>7811</v>
      </c>
      <c r="K984" s="9" t="s">
        <v>7093</v>
      </c>
      <c r="L984" s="9" t="s">
        <v>7155</v>
      </c>
      <c r="M984" s="9" t="s">
        <v>7804</v>
      </c>
      <c r="N984" s="9" t="s">
        <v>7811</v>
      </c>
      <c r="R984" s="260"/>
      <c r="S984" s="1012" t="s">
        <v>1195</v>
      </c>
      <c r="T984" s="1013" t="s">
        <v>41</v>
      </c>
      <c r="U984" s="1013" t="s">
        <v>835</v>
      </c>
      <c r="V984" s="1014" t="s">
        <v>1382</v>
      </c>
      <c r="W984" s="1018"/>
      <c r="X984" s="1130" t="s">
        <v>9061</v>
      </c>
      <c r="Y984" s="1013" t="s">
        <v>1176</v>
      </c>
      <c r="Z984" s="1013" t="s">
        <v>41</v>
      </c>
      <c r="AA984" s="1013" t="s">
        <v>1382</v>
      </c>
      <c r="AB984" s="1022"/>
      <c r="AD984" s="596"/>
    </row>
    <row r="985" spans="2:30" outlineLevel="1">
      <c r="B985" s="9" t="s">
        <v>7092</v>
      </c>
      <c r="C985" s="9" t="s">
        <v>7154</v>
      </c>
      <c r="D985" s="9" t="s">
        <v>7804</v>
      </c>
      <c r="E985" s="9" t="s">
        <v>7811</v>
      </c>
      <c r="F985" s="9" t="s">
        <v>7812</v>
      </c>
      <c r="K985" s="9" t="s">
        <v>7093</v>
      </c>
      <c r="L985" s="9" t="s">
        <v>7155</v>
      </c>
      <c r="M985" s="9" t="s">
        <v>7804</v>
      </c>
      <c r="N985" s="9" t="s">
        <v>7811</v>
      </c>
      <c r="O985" s="9" t="s">
        <v>7812</v>
      </c>
      <c r="R985" s="260"/>
      <c r="S985" s="1012" t="s">
        <v>1176</v>
      </c>
      <c r="T985" s="1013" t="s">
        <v>1497</v>
      </c>
      <c r="U985" s="1013" t="s">
        <v>4095</v>
      </c>
      <c r="V985" s="1014" t="s">
        <v>1821</v>
      </c>
      <c r="W985" s="1018"/>
      <c r="X985" s="1023" t="s">
        <v>8770</v>
      </c>
      <c r="Y985" s="1013" t="s">
        <v>1176</v>
      </c>
      <c r="Z985" s="1057" t="s">
        <v>2922</v>
      </c>
      <c r="AA985" s="1013" t="s">
        <v>174</v>
      </c>
      <c r="AB985" s="631" t="s">
        <v>5507</v>
      </c>
      <c r="AD985" s="596"/>
    </row>
    <row r="986" spans="2:30" outlineLevel="1">
      <c r="B986" s="9" t="s">
        <v>7092</v>
      </c>
      <c r="C986" s="9" t="s">
        <v>7154</v>
      </c>
      <c r="D986" s="9" t="s">
        <v>7804</v>
      </c>
      <c r="E986" s="9" t="s">
        <v>7811</v>
      </c>
      <c r="F986" s="9" t="s">
        <v>7812</v>
      </c>
      <c r="G986" s="9" t="s">
        <v>1498</v>
      </c>
      <c r="K986" s="9" t="s">
        <v>7093</v>
      </c>
      <c r="L986" s="9" t="s">
        <v>7155</v>
      </c>
      <c r="M986" s="9" t="s">
        <v>7804</v>
      </c>
      <c r="N986" s="9" t="s">
        <v>7811</v>
      </c>
      <c r="O986" s="9" t="s">
        <v>7812</v>
      </c>
      <c r="P986" s="9" t="s">
        <v>1498</v>
      </c>
      <c r="R986" s="260"/>
      <c r="S986" s="1012" t="s">
        <v>1176</v>
      </c>
      <c r="T986" s="1013" t="s">
        <v>1499</v>
      </c>
      <c r="U986" s="1013" t="s">
        <v>7525</v>
      </c>
      <c r="V986" s="1014" t="s">
        <v>1500</v>
      </c>
      <c r="W986" s="1018"/>
      <c r="X986" s="1023" t="s">
        <v>9060</v>
      </c>
      <c r="Y986" s="1013" t="s">
        <v>1176</v>
      </c>
      <c r="Z986" s="1013" t="s">
        <v>41</v>
      </c>
      <c r="AA986" s="1024" t="s">
        <v>7813</v>
      </c>
      <c r="AB986" s="1022"/>
      <c r="AD986" s="596"/>
    </row>
    <row r="987" spans="2:30" outlineLevel="1">
      <c r="B987" s="9" t="s">
        <v>7092</v>
      </c>
      <c r="C987" s="9" t="s">
        <v>7154</v>
      </c>
      <c r="D987" s="9" t="s">
        <v>7804</v>
      </c>
      <c r="E987" s="9" t="s">
        <v>7811</v>
      </c>
      <c r="F987" s="9" t="s">
        <v>7812</v>
      </c>
      <c r="G987" s="9" t="s">
        <v>1502</v>
      </c>
      <c r="K987" s="9" t="s">
        <v>7093</v>
      </c>
      <c r="L987" s="9" t="s">
        <v>7155</v>
      </c>
      <c r="M987" s="9" t="s">
        <v>7804</v>
      </c>
      <c r="N987" s="9" t="s">
        <v>7811</v>
      </c>
      <c r="O987" s="9" t="s">
        <v>7812</v>
      </c>
      <c r="P987" s="9" t="s">
        <v>1502</v>
      </c>
      <c r="R987" s="260"/>
      <c r="S987" s="1012" t="s">
        <v>1191</v>
      </c>
      <c r="T987" s="1013" t="s">
        <v>1503</v>
      </c>
      <c r="U987" s="1013" t="s">
        <v>7509</v>
      </c>
      <c r="V987" s="1014" t="s">
        <v>1821</v>
      </c>
      <c r="W987" s="1018"/>
      <c r="X987" s="1023"/>
      <c r="Y987" s="1013"/>
      <c r="Z987" s="1013"/>
      <c r="AA987" s="1013"/>
      <c r="AB987" s="1022"/>
      <c r="AD987" s="596"/>
    </row>
    <row r="988" spans="2:30" outlineLevel="1">
      <c r="B988" s="9" t="s">
        <v>7092</v>
      </c>
      <c r="C988" s="9" t="s">
        <v>7154</v>
      </c>
      <c r="D988" s="9" t="s">
        <v>7804</v>
      </c>
      <c r="E988" s="9" t="s">
        <v>7811</v>
      </c>
      <c r="K988" s="9" t="s">
        <v>7093</v>
      </c>
      <c r="L988" s="9" t="s">
        <v>7155</v>
      </c>
      <c r="M988" s="9" t="s">
        <v>7804</v>
      </c>
      <c r="N988" s="9" t="s">
        <v>7811</v>
      </c>
      <c r="R988" s="260"/>
      <c r="S988" s="1012" t="s">
        <v>1195</v>
      </c>
      <c r="T988" s="1013" t="s">
        <v>41</v>
      </c>
      <c r="U988" s="1013" t="s">
        <v>835</v>
      </c>
      <c r="V988" s="1014" t="s">
        <v>1382</v>
      </c>
      <c r="W988" s="1018"/>
      <c r="X988" s="1130" t="s">
        <v>8730</v>
      </c>
      <c r="Y988" s="1013" t="s">
        <v>1191</v>
      </c>
      <c r="Z988" s="1013" t="s">
        <v>41</v>
      </c>
      <c r="AA988" s="1013" t="s">
        <v>1382</v>
      </c>
      <c r="AB988" s="782" t="s">
        <v>8744</v>
      </c>
      <c r="AD988" s="596"/>
    </row>
    <row r="989" spans="2:30" outlineLevel="1">
      <c r="B989" s="9" t="s">
        <v>7092</v>
      </c>
      <c r="C989" s="9" t="s">
        <v>7154</v>
      </c>
      <c r="D989" s="9" t="s">
        <v>7804</v>
      </c>
      <c r="E989" s="9" t="s">
        <v>7811</v>
      </c>
      <c r="F989" s="9" t="s">
        <v>7812</v>
      </c>
      <c r="K989" s="9" t="s">
        <v>7093</v>
      </c>
      <c r="L989" s="9" t="s">
        <v>7155</v>
      </c>
      <c r="M989" s="9" t="s">
        <v>7804</v>
      </c>
      <c r="N989" s="9" t="s">
        <v>7811</v>
      </c>
      <c r="O989" s="9" t="s">
        <v>7812</v>
      </c>
      <c r="R989" s="260"/>
      <c r="S989" s="1012" t="s">
        <v>1176</v>
      </c>
      <c r="T989" s="1013" t="s">
        <v>1497</v>
      </c>
      <c r="U989" s="1013" t="s">
        <v>4095</v>
      </c>
      <c r="V989" s="1014" t="s">
        <v>1821</v>
      </c>
      <c r="W989" s="1018"/>
      <c r="X989" s="1023" t="s">
        <v>8717</v>
      </c>
      <c r="Y989" s="1013" t="s">
        <v>1176</v>
      </c>
      <c r="Z989" s="1056" t="s">
        <v>8728</v>
      </c>
      <c r="AA989" s="1013" t="s">
        <v>105</v>
      </c>
      <c r="AB989" s="631" t="s">
        <v>9097</v>
      </c>
      <c r="AD989" s="596"/>
    </row>
    <row r="990" spans="2:30" outlineLevel="1">
      <c r="B990" s="9" t="s">
        <v>7092</v>
      </c>
      <c r="C990" s="9" t="s">
        <v>7154</v>
      </c>
      <c r="D990" s="9" t="s">
        <v>7804</v>
      </c>
      <c r="E990" s="9" t="s">
        <v>7811</v>
      </c>
      <c r="F990" s="9" t="s">
        <v>7812</v>
      </c>
      <c r="G990" s="9" t="s">
        <v>1498</v>
      </c>
      <c r="K990" s="9" t="s">
        <v>7093</v>
      </c>
      <c r="L990" s="9" t="s">
        <v>7155</v>
      </c>
      <c r="M990" s="9" t="s">
        <v>7804</v>
      </c>
      <c r="N990" s="9" t="s">
        <v>7811</v>
      </c>
      <c r="O990" s="9" t="s">
        <v>7812</v>
      </c>
      <c r="P990" s="9" t="s">
        <v>1498</v>
      </c>
      <c r="R990" s="260"/>
      <c r="S990" s="1012" t="s">
        <v>1176</v>
      </c>
      <c r="T990" s="1013" t="s">
        <v>1499</v>
      </c>
      <c r="U990" s="1013" t="s">
        <v>7525</v>
      </c>
      <c r="V990" s="1014" t="s">
        <v>1500</v>
      </c>
      <c r="W990" s="1018"/>
      <c r="X990" s="1023" t="s">
        <v>8731</v>
      </c>
      <c r="Y990" s="1013" t="s">
        <v>1176</v>
      </c>
      <c r="Z990" s="1013" t="s">
        <v>41</v>
      </c>
      <c r="AA990" s="1024" t="s">
        <v>8732</v>
      </c>
      <c r="AB990" s="1022"/>
      <c r="AD990" s="596"/>
    </row>
    <row r="991" spans="2:30" outlineLevel="1">
      <c r="B991" s="9" t="s">
        <v>7092</v>
      </c>
      <c r="C991" s="9" t="s">
        <v>7154</v>
      </c>
      <c r="D991" s="9" t="s">
        <v>7804</v>
      </c>
      <c r="E991" s="9" t="s">
        <v>7811</v>
      </c>
      <c r="F991" s="9" t="s">
        <v>7812</v>
      </c>
      <c r="G991" s="9" t="s">
        <v>1502</v>
      </c>
      <c r="K991" s="9" t="s">
        <v>7093</v>
      </c>
      <c r="L991" s="9" t="s">
        <v>7155</v>
      </c>
      <c r="M991" s="9" t="s">
        <v>7804</v>
      </c>
      <c r="N991" s="9" t="s">
        <v>7811</v>
      </c>
      <c r="O991" s="9" t="s">
        <v>7812</v>
      </c>
      <c r="P991" s="9" t="s">
        <v>1502</v>
      </c>
      <c r="R991" s="260"/>
      <c r="S991" s="1012" t="s">
        <v>1191</v>
      </c>
      <c r="T991" s="1013" t="s">
        <v>1503</v>
      </c>
      <c r="U991" s="1013" t="s">
        <v>7509</v>
      </c>
      <c r="V991" s="1014" t="s">
        <v>1821</v>
      </c>
      <c r="W991" s="1018"/>
      <c r="X991" s="1023"/>
      <c r="Y991" s="1013"/>
      <c r="Z991" s="1013"/>
      <c r="AA991" s="1013"/>
      <c r="AB991" s="1022"/>
      <c r="AD991" s="596"/>
    </row>
    <row r="992" spans="2:30" outlineLevel="1">
      <c r="B992" s="9" t="s">
        <v>7092</v>
      </c>
      <c r="C992" s="9" t="s">
        <v>7154</v>
      </c>
      <c r="D992" s="9" t="s">
        <v>7804</v>
      </c>
      <c r="E992" s="9" t="s">
        <v>7814</v>
      </c>
      <c r="K992" s="9" t="s">
        <v>7093</v>
      </c>
      <c r="L992" s="9" t="s">
        <v>7155</v>
      </c>
      <c r="M992" s="9" t="s">
        <v>7804</v>
      </c>
      <c r="N992" s="9" t="s">
        <v>7814</v>
      </c>
      <c r="R992" s="260"/>
      <c r="S992" s="1012" t="s">
        <v>1176</v>
      </c>
      <c r="T992" s="1013" t="s">
        <v>1767</v>
      </c>
      <c r="U992" s="1013" t="s">
        <v>4131</v>
      </c>
      <c r="V992" s="1014" t="s">
        <v>1382</v>
      </c>
      <c r="W992" s="1018"/>
      <c r="X992" s="1130" t="s">
        <v>9076</v>
      </c>
      <c r="Y992" s="1013" t="s">
        <v>1191</v>
      </c>
      <c r="Z992" s="1013" t="s">
        <v>41</v>
      </c>
      <c r="AA992" s="1013" t="s">
        <v>1382</v>
      </c>
      <c r="AB992" s="1032" t="s">
        <v>9101</v>
      </c>
      <c r="AD992" s="596"/>
    </row>
    <row r="993" spans="2:30" ht="60" outlineLevel="1">
      <c r="B993" s="9" t="s">
        <v>7092</v>
      </c>
      <c r="C993" s="9" t="s">
        <v>7154</v>
      </c>
      <c r="D993" s="9" t="s">
        <v>7804</v>
      </c>
      <c r="E993" s="9" t="s">
        <v>7814</v>
      </c>
      <c r="F993" s="9" t="s">
        <v>6858</v>
      </c>
      <c r="K993" s="9" t="s">
        <v>7093</v>
      </c>
      <c r="L993" s="9" t="s">
        <v>7155</v>
      </c>
      <c r="M993" s="9" t="s">
        <v>7804</v>
      </c>
      <c r="N993" s="9" t="s">
        <v>7814</v>
      </c>
      <c r="O993" s="9" t="s">
        <v>6858</v>
      </c>
      <c r="R993" s="260"/>
      <c r="S993" s="1012" t="s">
        <v>1176</v>
      </c>
      <c r="T993" s="1013" t="s">
        <v>1771</v>
      </c>
      <c r="U993" s="1013" t="s">
        <v>4132</v>
      </c>
      <c r="V993" s="1014" t="s">
        <v>1284</v>
      </c>
      <c r="W993" s="1018"/>
      <c r="X993" s="1132" t="s">
        <v>5361</v>
      </c>
      <c r="Y993" s="1033" t="s">
        <v>1176</v>
      </c>
      <c r="Z993" s="1069" t="s">
        <v>2936</v>
      </c>
      <c r="AA993" s="638" t="s">
        <v>5740</v>
      </c>
      <c r="AB993" s="631" t="s">
        <v>5526</v>
      </c>
      <c r="AD993" s="596"/>
    </row>
    <row r="994" spans="2:30" outlineLevel="1">
      <c r="B994" s="9" t="s">
        <v>7092</v>
      </c>
      <c r="C994" s="9" t="s">
        <v>7154</v>
      </c>
      <c r="D994" s="9" t="s">
        <v>7804</v>
      </c>
      <c r="E994" s="9" t="s">
        <v>7814</v>
      </c>
      <c r="F994" s="9" t="s">
        <v>7765</v>
      </c>
      <c r="K994" s="9" t="s">
        <v>7093</v>
      </c>
      <c r="L994" s="9" t="s">
        <v>7155</v>
      </c>
      <c r="M994" s="9" t="s">
        <v>7804</v>
      </c>
      <c r="N994" s="9" t="s">
        <v>7814</v>
      </c>
      <c r="O994" s="9" t="s">
        <v>7765</v>
      </c>
      <c r="R994" s="260"/>
      <c r="S994" s="1012" t="s">
        <v>1191</v>
      </c>
      <c r="T994" s="1013" t="s">
        <v>1773</v>
      </c>
      <c r="U994" s="1013" t="s">
        <v>4133</v>
      </c>
      <c r="V994" s="1014" t="s">
        <v>1821</v>
      </c>
      <c r="W994" s="1018"/>
      <c r="X994" s="1132" t="s">
        <v>8775</v>
      </c>
      <c r="Y994" s="1033" t="s">
        <v>1176</v>
      </c>
      <c r="Z994" s="1069" t="s">
        <v>2935</v>
      </c>
      <c r="AA994" s="1033" t="s">
        <v>789</v>
      </c>
      <c r="AB994" s="631" t="s">
        <v>8513</v>
      </c>
      <c r="AD994" s="596"/>
    </row>
    <row r="995" spans="2:30" outlineLevel="1">
      <c r="B995" s="9" t="s">
        <v>7092</v>
      </c>
      <c r="C995" s="9" t="s">
        <v>7154</v>
      </c>
      <c r="D995" s="9" t="s">
        <v>7804</v>
      </c>
      <c r="E995" s="9" t="s">
        <v>7814</v>
      </c>
      <c r="F995" s="9" t="s">
        <v>7766</v>
      </c>
      <c r="K995" s="9" t="s">
        <v>7093</v>
      </c>
      <c r="L995" s="9" t="s">
        <v>7155</v>
      </c>
      <c r="M995" s="9" t="s">
        <v>7804</v>
      </c>
      <c r="N995" s="9" t="s">
        <v>7814</v>
      </c>
      <c r="O995" s="9" t="s">
        <v>7766</v>
      </c>
      <c r="R995" s="260"/>
      <c r="S995" s="1012" t="s">
        <v>1191</v>
      </c>
      <c r="T995" s="1013" t="s">
        <v>7255</v>
      </c>
      <c r="U995" s="1013" t="s">
        <v>7435</v>
      </c>
      <c r="V995" s="1014" t="s">
        <v>7403</v>
      </c>
      <c r="W995" s="1018"/>
      <c r="X995" s="1023"/>
      <c r="Y995" s="1013"/>
      <c r="Z995" s="1013"/>
      <c r="AA995" s="1013"/>
      <c r="AB995" s="1022"/>
      <c r="AD995" s="596"/>
    </row>
    <row r="996" spans="2:30" outlineLevel="1">
      <c r="B996" s="9" t="s">
        <v>7092</v>
      </c>
      <c r="C996" s="9" t="s">
        <v>7154</v>
      </c>
      <c r="D996" s="9" t="s">
        <v>7804</v>
      </c>
      <c r="E996" s="9" t="s">
        <v>7814</v>
      </c>
      <c r="F996" s="9" t="s">
        <v>7767</v>
      </c>
      <c r="K996" s="9" t="s">
        <v>7093</v>
      </c>
      <c r="L996" s="9" t="s">
        <v>7155</v>
      </c>
      <c r="M996" s="9" t="s">
        <v>7804</v>
      </c>
      <c r="N996" s="9" t="s">
        <v>7814</v>
      </c>
      <c r="O996" s="9" t="s">
        <v>7767</v>
      </c>
      <c r="R996" s="260"/>
      <c r="S996" s="1012" t="s">
        <v>1191</v>
      </c>
      <c r="T996" s="1013" t="s">
        <v>7254</v>
      </c>
      <c r="U996" s="1013" t="s">
        <v>7434</v>
      </c>
      <c r="V996" s="1014" t="s">
        <v>1821</v>
      </c>
      <c r="W996" s="1018"/>
      <c r="X996" s="1023"/>
      <c r="Y996" s="1013"/>
      <c r="Z996" s="1013"/>
      <c r="AA996" s="1013"/>
      <c r="AB996" s="1022"/>
      <c r="AD996" s="596"/>
    </row>
    <row r="997" spans="2:30" outlineLevel="1">
      <c r="B997" s="9" t="s">
        <v>7092</v>
      </c>
      <c r="C997" s="9" t="s">
        <v>7154</v>
      </c>
      <c r="D997" s="9" t="s">
        <v>7804</v>
      </c>
      <c r="E997" s="9" t="s">
        <v>7814</v>
      </c>
      <c r="F997" s="9" t="s">
        <v>7721</v>
      </c>
      <c r="K997" s="9" t="s">
        <v>7093</v>
      </c>
      <c r="L997" s="9" t="s">
        <v>7155</v>
      </c>
      <c r="M997" s="9" t="s">
        <v>7804</v>
      </c>
      <c r="N997" s="9" t="s">
        <v>7814</v>
      </c>
      <c r="O997" s="9" t="s">
        <v>7721</v>
      </c>
      <c r="R997" s="260"/>
      <c r="S997" s="1012" t="s">
        <v>1176</v>
      </c>
      <c r="T997" s="1013" t="s">
        <v>41</v>
      </c>
      <c r="U997" s="1013" t="s">
        <v>835</v>
      </c>
      <c r="V997" s="1014" t="s">
        <v>1382</v>
      </c>
      <c r="W997" s="1018"/>
      <c r="X997" s="1023" t="s">
        <v>41</v>
      </c>
      <c r="Y997" s="1013" t="s">
        <v>1176</v>
      </c>
      <c r="Z997" s="1013" t="s">
        <v>41</v>
      </c>
      <c r="AA997" s="1013" t="s">
        <v>1382</v>
      </c>
      <c r="AB997" s="1022"/>
      <c r="AD997" s="596"/>
    </row>
    <row r="998" spans="2:30" outlineLevel="1">
      <c r="B998" s="9" t="s">
        <v>7092</v>
      </c>
      <c r="C998" s="9" t="s">
        <v>7154</v>
      </c>
      <c r="D998" s="9" t="s">
        <v>7804</v>
      </c>
      <c r="E998" s="9" t="s">
        <v>7814</v>
      </c>
      <c r="F998" s="9" t="s">
        <v>7721</v>
      </c>
      <c r="G998" s="9" t="s">
        <v>6858</v>
      </c>
      <c r="K998" s="9" t="s">
        <v>7093</v>
      </c>
      <c r="L998" s="9" t="s">
        <v>7155</v>
      </c>
      <c r="M998" s="9" t="s">
        <v>7804</v>
      </c>
      <c r="N998" s="9" t="s">
        <v>7814</v>
      </c>
      <c r="O998" s="9" t="s">
        <v>7721</v>
      </c>
      <c r="P998" s="9" t="s">
        <v>6858</v>
      </c>
      <c r="R998" s="260"/>
      <c r="S998" s="1012" t="s">
        <v>1176</v>
      </c>
      <c r="T998" s="1013" t="s">
        <v>41</v>
      </c>
      <c r="U998" s="1013" t="s">
        <v>835</v>
      </c>
      <c r="V998" s="1020" t="s">
        <v>6506</v>
      </c>
      <c r="W998" s="1047"/>
      <c r="X998" s="1023" t="s">
        <v>7935</v>
      </c>
      <c r="Y998" s="1013" t="s">
        <v>1176</v>
      </c>
      <c r="Z998" s="1013" t="s">
        <v>41</v>
      </c>
      <c r="AA998" s="1013" t="s">
        <v>7772</v>
      </c>
      <c r="AB998" s="1022"/>
      <c r="AD998" s="596"/>
    </row>
    <row r="999" spans="2:30" outlineLevel="1">
      <c r="B999" s="9" t="s">
        <v>7092</v>
      </c>
      <c r="C999" s="9" t="s">
        <v>7154</v>
      </c>
      <c r="D999" s="9" t="s">
        <v>7804</v>
      </c>
      <c r="E999" s="9" t="s">
        <v>7815</v>
      </c>
      <c r="K999" s="9" t="s">
        <v>7093</v>
      </c>
      <c r="L999" s="9" t="s">
        <v>7155</v>
      </c>
      <c r="M999" s="9" t="s">
        <v>7804</v>
      </c>
      <c r="N999" s="9" t="s">
        <v>7815</v>
      </c>
      <c r="R999" s="260"/>
      <c r="S999" s="1012" t="s">
        <v>1195</v>
      </c>
      <c r="T999" s="1013" t="s">
        <v>1472</v>
      </c>
      <c r="U999" s="1013" t="s">
        <v>4091</v>
      </c>
      <c r="V999" s="1014" t="s">
        <v>1382</v>
      </c>
      <c r="W999" s="1018"/>
      <c r="X999" s="1119" t="s">
        <v>8740</v>
      </c>
      <c r="Y999" s="1013" t="s">
        <v>1191</v>
      </c>
      <c r="Z999" s="1013" t="s">
        <v>41</v>
      </c>
      <c r="AA999" s="1013" t="s">
        <v>1382</v>
      </c>
      <c r="AB999" s="782" t="s">
        <v>8745</v>
      </c>
      <c r="AD999" s="596"/>
    </row>
    <row r="1000" spans="2:30" outlineLevel="1">
      <c r="B1000" s="9" t="s">
        <v>7092</v>
      </c>
      <c r="C1000" s="9" t="s">
        <v>7154</v>
      </c>
      <c r="D1000" s="9" t="s">
        <v>7804</v>
      </c>
      <c r="E1000" s="9" t="s">
        <v>7815</v>
      </c>
      <c r="F1000" s="9" t="s">
        <v>7708</v>
      </c>
      <c r="K1000" s="9" t="s">
        <v>7093</v>
      </c>
      <c r="L1000" s="9" t="s">
        <v>7155</v>
      </c>
      <c r="M1000" s="9" t="s">
        <v>7804</v>
      </c>
      <c r="N1000" s="9" t="s">
        <v>7815</v>
      </c>
      <c r="O1000" s="9" t="s">
        <v>7708</v>
      </c>
      <c r="R1000" s="260"/>
      <c r="S1000" s="1012" t="s">
        <v>1176</v>
      </c>
      <c r="T1000" s="1013" t="s">
        <v>1475</v>
      </c>
      <c r="U1000" s="1013" t="s">
        <v>4093</v>
      </c>
      <c r="V1000" s="1014" t="s">
        <v>1821</v>
      </c>
      <c r="W1000" s="1018"/>
      <c r="X1000" s="1023" t="s">
        <v>5599</v>
      </c>
      <c r="Y1000" s="1013" t="s">
        <v>1176</v>
      </c>
      <c r="Z1000" s="1013" t="s">
        <v>41</v>
      </c>
      <c r="AA1000" s="1056" t="s">
        <v>8742</v>
      </c>
      <c r="AB1000" s="1022"/>
      <c r="AD1000" s="596"/>
    </row>
    <row r="1001" spans="2:30" outlineLevel="1">
      <c r="B1001" s="9" t="s">
        <v>7092</v>
      </c>
      <c r="C1001" s="9" t="s">
        <v>7154</v>
      </c>
      <c r="D1001" s="9" t="s">
        <v>7804</v>
      </c>
      <c r="E1001" s="9" t="s">
        <v>7815</v>
      </c>
      <c r="F1001" s="9" t="s">
        <v>7817</v>
      </c>
      <c r="K1001" s="9" t="s">
        <v>7093</v>
      </c>
      <c r="L1001" s="9" t="s">
        <v>7155</v>
      </c>
      <c r="M1001" s="9" t="s">
        <v>7804</v>
      </c>
      <c r="N1001" s="9" t="s">
        <v>7815</v>
      </c>
      <c r="O1001" s="9" t="s">
        <v>7817</v>
      </c>
      <c r="R1001" s="260"/>
      <c r="S1001" s="1012" t="s">
        <v>1191</v>
      </c>
      <c r="T1001" s="1013" t="s">
        <v>7237</v>
      </c>
      <c r="U1001" s="1013" t="s">
        <v>7406</v>
      </c>
      <c r="V1001" s="1014" t="s">
        <v>1474</v>
      </c>
      <c r="W1001" s="1018"/>
      <c r="X1001" s="1023"/>
      <c r="Y1001" s="1013"/>
      <c r="Z1001" s="1013"/>
      <c r="AA1001" s="1013"/>
      <c r="AB1001" s="1022"/>
      <c r="AD1001" s="596"/>
    </row>
    <row r="1002" spans="2:30" outlineLevel="1">
      <c r="B1002" s="9" t="s">
        <v>7092</v>
      </c>
      <c r="C1002" s="9" t="s">
        <v>7154</v>
      </c>
      <c r="D1002" s="9" t="s">
        <v>7804</v>
      </c>
      <c r="E1002" s="9" t="s">
        <v>7815</v>
      </c>
      <c r="F1002" s="9" t="s">
        <v>7818</v>
      </c>
      <c r="K1002" s="9" t="s">
        <v>7093</v>
      </c>
      <c r="L1002" s="9" t="s">
        <v>7155</v>
      </c>
      <c r="M1002" s="9" t="s">
        <v>7804</v>
      </c>
      <c r="N1002" s="9" t="s">
        <v>7815</v>
      </c>
      <c r="O1002" s="9" t="s">
        <v>7818</v>
      </c>
      <c r="R1002" s="260"/>
      <c r="S1002" s="1012" t="s">
        <v>1191</v>
      </c>
      <c r="T1002" s="1013" t="s">
        <v>1483</v>
      </c>
      <c r="U1002" s="1013" t="s">
        <v>4094</v>
      </c>
      <c r="V1002" s="1014" t="s">
        <v>1821</v>
      </c>
      <c r="W1002" s="1018"/>
      <c r="X1002" s="670" t="s">
        <v>8709</v>
      </c>
      <c r="Y1002" s="1013" t="s">
        <v>1176</v>
      </c>
      <c r="Z1002" s="666" t="s">
        <v>8738</v>
      </c>
      <c r="AA1002" s="629" t="s">
        <v>5357</v>
      </c>
      <c r="AB1002" s="631" t="s">
        <v>9094</v>
      </c>
      <c r="AD1002" s="596"/>
    </row>
    <row r="1003" spans="2:30" outlineLevel="1">
      <c r="B1003" s="9" t="s">
        <v>7092</v>
      </c>
      <c r="C1003" s="9" t="s">
        <v>7154</v>
      </c>
      <c r="D1003" s="9" t="s">
        <v>7804</v>
      </c>
      <c r="E1003" s="9" t="s">
        <v>7815</v>
      </c>
      <c r="F1003" s="9" t="s">
        <v>7819</v>
      </c>
      <c r="K1003" s="9" t="s">
        <v>7093</v>
      </c>
      <c r="L1003" s="9" t="s">
        <v>7155</v>
      </c>
      <c r="M1003" s="9" t="s">
        <v>7804</v>
      </c>
      <c r="N1003" s="9" t="s">
        <v>7815</v>
      </c>
      <c r="O1003" s="9" t="s">
        <v>7819</v>
      </c>
      <c r="R1003" s="260"/>
      <c r="S1003" s="1012" t="s">
        <v>1191</v>
      </c>
      <c r="T1003" s="1013" t="s">
        <v>7238</v>
      </c>
      <c r="U1003" s="1013" t="s">
        <v>7507</v>
      </c>
      <c r="V1003" s="1014" t="s">
        <v>1821</v>
      </c>
      <c r="W1003" s="1018"/>
      <c r="X1003" s="1023"/>
      <c r="Y1003" s="1013"/>
      <c r="Z1003" s="1013"/>
      <c r="AA1003" s="1013"/>
      <c r="AB1003" s="1022"/>
      <c r="AD1003" s="596"/>
    </row>
    <row r="1004" spans="2:30" outlineLevel="1">
      <c r="B1004" s="9" t="s">
        <v>7092</v>
      </c>
      <c r="C1004" s="9" t="s">
        <v>7154</v>
      </c>
      <c r="D1004" s="9" t="s">
        <v>7804</v>
      </c>
      <c r="E1004" s="9" t="s">
        <v>7815</v>
      </c>
      <c r="F1004" s="9" t="s">
        <v>7819</v>
      </c>
      <c r="G1004" s="9" t="s">
        <v>1479</v>
      </c>
      <c r="K1004" s="9" t="s">
        <v>7093</v>
      </c>
      <c r="L1004" s="9" t="s">
        <v>7155</v>
      </c>
      <c r="M1004" s="9" t="s">
        <v>7804</v>
      </c>
      <c r="N1004" s="9" t="s">
        <v>7815</v>
      </c>
      <c r="O1004" s="9" t="s">
        <v>7819</v>
      </c>
      <c r="P1004" s="9" t="s">
        <v>1479</v>
      </c>
      <c r="R1004" s="260"/>
      <c r="S1004" s="1012" t="s">
        <v>1176</v>
      </c>
      <c r="T1004" s="1013" t="s">
        <v>7239</v>
      </c>
      <c r="U1004" s="1013" t="s">
        <v>7508</v>
      </c>
      <c r="V1004" s="1014" t="s">
        <v>7403</v>
      </c>
      <c r="W1004" s="1018"/>
      <c r="X1004" s="1023"/>
      <c r="Y1004" s="1013"/>
      <c r="Z1004" s="1013"/>
      <c r="AA1004" s="1013"/>
      <c r="AB1004" s="1022"/>
      <c r="AD1004" s="596"/>
    </row>
    <row r="1005" spans="2:30" outlineLevel="1">
      <c r="B1005" s="9" t="s">
        <v>7092</v>
      </c>
      <c r="C1005" s="9" t="s">
        <v>7154</v>
      </c>
      <c r="D1005" s="9" t="s">
        <v>7804</v>
      </c>
      <c r="E1005" s="9" t="s">
        <v>7820</v>
      </c>
      <c r="K1005" s="9" t="s">
        <v>7093</v>
      </c>
      <c r="L1005" s="9" t="s">
        <v>7155</v>
      </c>
      <c r="M1005" s="9" t="s">
        <v>7804</v>
      </c>
      <c r="N1005" s="9" t="s">
        <v>7820</v>
      </c>
      <c r="R1005" s="260"/>
      <c r="S1005" s="1012" t="s">
        <v>1191</v>
      </c>
      <c r="T1005" s="1013" t="s">
        <v>7407</v>
      </c>
      <c r="U1005" s="1013" t="s">
        <v>7849</v>
      </c>
      <c r="V1005" s="1014" t="s">
        <v>1382</v>
      </c>
      <c r="W1005" s="1018"/>
      <c r="X1005" s="1023"/>
      <c r="Y1005" s="1013"/>
      <c r="Z1005" s="1013"/>
      <c r="AA1005" s="1013"/>
      <c r="AB1005" s="1022"/>
      <c r="AD1005" s="596"/>
    </row>
    <row r="1006" spans="2:30" outlineLevel="1">
      <c r="B1006" s="9" t="s">
        <v>7092</v>
      </c>
      <c r="C1006" s="9" t="s">
        <v>7154</v>
      </c>
      <c r="D1006" s="9" t="s">
        <v>7804</v>
      </c>
      <c r="E1006" s="9" t="s">
        <v>7820</v>
      </c>
      <c r="F1006" s="9" t="s">
        <v>7704</v>
      </c>
      <c r="K1006" s="9" t="s">
        <v>7093</v>
      </c>
      <c r="L1006" s="9" t="s">
        <v>7155</v>
      </c>
      <c r="M1006" s="9" t="s">
        <v>7804</v>
      </c>
      <c r="N1006" s="9" t="s">
        <v>7820</v>
      </c>
      <c r="O1006" s="9" t="s">
        <v>7704</v>
      </c>
      <c r="R1006" s="260"/>
      <c r="S1006" s="1012" t="s">
        <v>1191</v>
      </c>
      <c r="T1006" s="1013" t="s">
        <v>7422</v>
      </c>
      <c r="U1006" s="1013" t="s">
        <v>7847</v>
      </c>
      <c r="V1006" s="1014" t="s">
        <v>1821</v>
      </c>
      <c r="W1006" s="1018"/>
      <c r="X1006" s="1023"/>
      <c r="Y1006" s="1013"/>
      <c r="Z1006" s="1013"/>
      <c r="AA1006" s="1013"/>
      <c r="AB1006" s="1022"/>
      <c r="AD1006" s="596"/>
    </row>
    <row r="1007" spans="2:30" outlineLevel="1">
      <c r="B1007" s="9" t="s">
        <v>7092</v>
      </c>
      <c r="C1007" s="9" t="s">
        <v>7154</v>
      </c>
      <c r="D1007" s="9" t="s">
        <v>7804</v>
      </c>
      <c r="E1007" s="9" t="s">
        <v>7820</v>
      </c>
      <c r="F1007" s="9" t="s">
        <v>7704</v>
      </c>
      <c r="G1007" s="9" t="s">
        <v>1452</v>
      </c>
      <c r="K1007" s="9" t="s">
        <v>7093</v>
      </c>
      <c r="L1007" s="9" t="s">
        <v>7155</v>
      </c>
      <c r="M1007" s="9" t="s">
        <v>7804</v>
      </c>
      <c r="N1007" s="9" t="s">
        <v>7820</v>
      </c>
      <c r="O1007" s="9" t="s">
        <v>7704</v>
      </c>
      <c r="P1007" s="9" t="s">
        <v>1452</v>
      </c>
      <c r="R1007" s="260"/>
      <c r="S1007" s="1012" t="s">
        <v>1176</v>
      </c>
      <c r="T1007" s="1013" t="s">
        <v>7423</v>
      </c>
      <c r="U1007" s="1013" t="s">
        <v>7848</v>
      </c>
      <c r="V1007" s="1014" t="s">
        <v>7403</v>
      </c>
      <c r="W1007" s="1018"/>
      <c r="X1007" s="1023"/>
      <c r="Y1007" s="1013"/>
      <c r="Z1007" s="1013"/>
      <c r="AA1007" s="1013"/>
      <c r="AB1007" s="1022"/>
      <c r="AD1007" s="596"/>
    </row>
    <row r="1008" spans="2:30" outlineLevel="1">
      <c r="B1008" s="9" t="s">
        <v>7092</v>
      </c>
      <c r="C1008" s="9" t="s">
        <v>7154</v>
      </c>
      <c r="D1008" s="9" t="s">
        <v>7804</v>
      </c>
      <c r="E1008" s="9" t="s">
        <v>7820</v>
      </c>
      <c r="F1008" s="9" t="s">
        <v>7705</v>
      </c>
      <c r="K1008" s="9" t="s">
        <v>7093</v>
      </c>
      <c r="L1008" s="9" t="s">
        <v>7155</v>
      </c>
      <c r="M1008" s="9" t="s">
        <v>7804</v>
      </c>
      <c r="N1008" s="9" t="s">
        <v>7820</v>
      </c>
      <c r="O1008" s="9" t="s">
        <v>7705</v>
      </c>
      <c r="R1008" s="260"/>
      <c r="S1008" s="1012" t="s">
        <v>1195</v>
      </c>
      <c r="T1008" s="1013" t="s">
        <v>41</v>
      </c>
      <c r="U1008" s="1013" t="s">
        <v>835</v>
      </c>
      <c r="V1008" s="1014" t="s">
        <v>1382</v>
      </c>
      <c r="W1008" s="1018"/>
      <c r="X1008" s="1023"/>
      <c r="Y1008" s="1013"/>
      <c r="Z1008" s="1013"/>
      <c r="AA1008" s="1013"/>
      <c r="AB1008" s="1022"/>
      <c r="AD1008" s="596"/>
    </row>
    <row r="1009" spans="2:30" outlineLevel="1">
      <c r="B1009" s="9" t="s">
        <v>7092</v>
      </c>
      <c r="C1009" s="9" t="s">
        <v>7154</v>
      </c>
      <c r="D1009" s="9" t="s">
        <v>7804</v>
      </c>
      <c r="E1009" s="9" t="s">
        <v>7820</v>
      </c>
      <c r="F1009" s="9" t="s">
        <v>7705</v>
      </c>
      <c r="G1009" s="9" t="s">
        <v>6858</v>
      </c>
      <c r="K1009" s="9" t="s">
        <v>7093</v>
      </c>
      <c r="L1009" s="9" t="s">
        <v>7155</v>
      </c>
      <c r="M1009" s="9" t="s">
        <v>7804</v>
      </c>
      <c r="N1009" s="9" t="s">
        <v>7820</v>
      </c>
      <c r="O1009" s="9" t="s">
        <v>7705</v>
      </c>
      <c r="P1009" s="9" t="s">
        <v>6858</v>
      </c>
      <c r="R1009" s="260"/>
      <c r="S1009" s="1012" t="s">
        <v>1176</v>
      </c>
      <c r="T1009" s="1013" t="s">
        <v>7408</v>
      </c>
      <c r="U1009" s="1013" t="s">
        <v>7845</v>
      </c>
      <c r="V1009" s="1014" t="s">
        <v>1821</v>
      </c>
      <c r="W1009" s="1018"/>
      <c r="X1009" s="1023"/>
      <c r="Y1009" s="1013"/>
      <c r="Z1009" s="1013"/>
      <c r="AA1009" s="1013"/>
      <c r="AB1009" s="1022"/>
      <c r="AD1009" s="596"/>
    </row>
    <row r="1010" spans="2:30" outlineLevel="1">
      <c r="B1010" s="9" t="s">
        <v>7092</v>
      </c>
      <c r="C1010" s="9" t="s">
        <v>7154</v>
      </c>
      <c r="D1010" s="9" t="s">
        <v>7804</v>
      </c>
      <c r="E1010" s="9" t="s">
        <v>7820</v>
      </c>
      <c r="F1010" s="9" t="s">
        <v>7705</v>
      </c>
      <c r="G1010" s="9" t="s">
        <v>6858</v>
      </c>
      <c r="H1010" s="9" t="s">
        <v>1452</v>
      </c>
      <c r="K1010" s="9" t="s">
        <v>7093</v>
      </c>
      <c r="L1010" s="9" t="s">
        <v>7155</v>
      </c>
      <c r="M1010" s="9" t="s">
        <v>7804</v>
      </c>
      <c r="N1010" s="9" t="s">
        <v>7820</v>
      </c>
      <c r="O1010" s="9" t="s">
        <v>7705</v>
      </c>
      <c r="P1010" s="9" t="s">
        <v>6858</v>
      </c>
      <c r="Q1010" s="9" t="s">
        <v>1452</v>
      </c>
      <c r="R1010" s="260"/>
      <c r="S1010" s="1012" t="s">
        <v>1191</v>
      </c>
      <c r="T1010" s="1013" t="s">
        <v>7409</v>
      </c>
      <c r="U1010" s="1013" t="s">
        <v>7846</v>
      </c>
      <c r="V1010" s="1014" t="s">
        <v>1454</v>
      </c>
      <c r="W1010" s="1018"/>
      <c r="X1010" s="1023"/>
      <c r="Y1010" s="1013"/>
      <c r="Z1010" s="1013"/>
      <c r="AA1010" s="1013"/>
      <c r="AB1010" s="1022"/>
      <c r="AD1010" s="596"/>
    </row>
    <row r="1011" spans="2:30" outlineLevel="1">
      <c r="B1011" s="9" t="s">
        <v>7092</v>
      </c>
      <c r="C1011" s="9" t="s">
        <v>7154</v>
      </c>
      <c r="D1011" s="9" t="s">
        <v>7804</v>
      </c>
      <c r="E1011" s="9" t="s">
        <v>7820</v>
      </c>
      <c r="F1011" s="9" t="s">
        <v>7707</v>
      </c>
      <c r="K1011" s="9" t="s">
        <v>7093</v>
      </c>
      <c r="L1011" s="9" t="s">
        <v>7155</v>
      </c>
      <c r="M1011" s="9" t="s">
        <v>7804</v>
      </c>
      <c r="N1011" s="9" t="s">
        <v>7820</v>
      </c>
      <c r="O1011" s="9" t="s">
        <v>7707</v>
      </c>
      <c r="R1011" s="260"/>
      <c r="S1011" s="1012" t="s">
        <v>1191</v>
      </c>
      <c r="T1011" s="1013" t="s">
        <v>41</v>
      </c>
      <c r="U1011" s="1013" t="s">
        <v>835</v>
      </c>
      <c r="V1011" s="1014" t="s">
        <v>1382</v>
      </c>
      <c r="W1011" s="1018"/>
      <c r="X1011" s="1023"/>
      <c r="Y1011" s="1013"/>
      <c r="Z1011" s="1013"/>
      <c r="AA1011" s="1013"/>
      <c r="AB1011" s="1022"/>
      <c r="AD1011" s="596"/>
    </row>
    <row r="1012" spans="2:30" outlineLevel="1">
      <c r="B1012" s="9" t="s">
        <v>7092</v>
      </c>
      <c r="C1012" s="9" t="s">
        <v>7154</v>
      </c>
      <c r="D1012" s="9" t="s">
        <v>7804</v>
      </c>
      <c r="E1012" s="9" t="s">
        <v>7820</v>
      </c>
      <c r="F1012" s="9" t="s">
        <v>7707</v>
      </c>
      <c r="G1012" s="9" t="s">
        <v>7708</v>
      </c>
      <c r="K1012" s="9" t="s">
        <v>7093</v>
      </c>
      <c r="L1012" s="9" t="s">
        <v>7155</v>
      </c>
      <c r="M1012" s="9" t="s">
        <v>7804</v>
      </c>
      <c r="N1012" s="9" t="s">
        <v>7820</v>
      </c>
      <c r="O1012" s="9" t="s">
        <v>7707</v>
      </c>
      <c r="P1012" s="9" t="s">
        <v>7708</v>
      </c>
      <c r="R1012" s="260"/>
      <c r="S1012" s="1012" t="s">
        <v>1176</v>
      </c>
      <c r="T1012" s="1013" t="s">
        <v>7413</v>
      </c>
      <c r="U1012" s="1013" t="s">
        <v>7844</v>
      </c>
      <c r="V1012" s="1014" t="s">
        <v>1821</v>
      </c>
      <c r="W1012" s="1018"/>
      <c r="X1012" s="1023"/>
      <c r="Y1012" s="1013"/>
      <c r="Z1012" s="1013"/>
      <c r="AA1012" s="1013"/>
      <c r="AB1012" s="1022"/>
      <c r="AD1012" s="596"/>
    </row>
    <row r="1013" spans="2:30" outlineLevel="1">
      <c r="B1013" s="9" t="s">
        <v>7092</v>
      </c>
      <c r="C1013" s="9" t="s">
        <v>7154</v>
      </c>
      <c r="D1013" s="9" t="s">
        <v>7804</v>
      </c>
      <c r="E1013" s="9" t="s">
        <v>7820</v>
      </c>
      <c r="F1013" s="9" t="s">
        <v>7709</v>
      </c>
      <c r="K1013" s="9" t="s">
        <v>7093</v>
      </c>
      <c r="L1013" s="9" t="s">
        <v>7155</v>
      </c>
      <c r="M1013" s="9" t="s">
        <v>7804</v>
      </c>
      <c r="N1013" s="9" t="s">
        <v>7820</v>
      </c>
      <c r="O1013" s="9" t="s">
        <v>7709</v>
      </c>
      <c r="R1013" s="260"/>
      <c r="S1013" s="1012" t="s">
        <v>1191</v>
      </c>
      <c r="T1013" s="1013" t="s">
        <v>7414</v>
      </c>
      <c r="U1013" s="1013" t="s">
        <v>7850</v>
      </c>
      <c r="V1013" s="1014" t="s">
        <v>1382</v>
      </c>
      <c r="W1013" s="1018"/>
      <c r="X1013" s="1023"/>
      <c r="Y1013" s="1013"/>
      <c r="Z1013" s="1013"/>
      <c r="AA1013" s="1013"/>
      <c r="AB1013" s="1022"/>
      <c r="AD1013" s="596"/>
    </row>
    <row r="1014" spans="2:30" outlineLevel="1">
      <c r="B1014" s="9" t="s">
        <v>7092</v>
      </c>
      <c r="C1014" s="9" t="s">
        <v>7154</v>
      </c>
      <c r="D1014" s="9" t="s">
        <v>7804</v>
      </c>
      <c r="E1014" s="9" t="s">
        <v>7820</v>
      </c>
      <c r="F1014" s="9" t="s">
        <v>7709</v>
      </c>
      <c r="G1014" s="9" t="s">
        <v>7710</v>
      </c>
      <c r="K1014" s="9" t="s">
        <v>7093</v>
      </c>
      <c r="L1014" s="9" t="s">
        <v>7155</v>
      </c>
      <c r="M1014" s="9" t="s">
        <v>7804</v>
      </c>
      <c r="N1014" s="9" t="s">
        <v>7820</v>
      </c>
      <c r="O1014" s="9" t="s">
        <v>7709</v>
      </c>
      <c r="P1014" s="9" t="s">
        <v>7710</v>
      </c>
      <c r="R1014" s="260"/>
      <c r="S1014" s="1012" t="s">
        <v>1191</v>
      </c>
      <c r="T1014" s="1013" t="s">
        <v>7416</v>
      </c>
      <c r="U1014" s="1013" t="s">
        <v>7851</v>
      </c>
      <c r="V1014" s="1014" t="s">
        <v>1821</v>
      </c>
      <c r="W1014" s="1018"/>
      <c r="X1014" s="1023"/>
      <c r="Y1014" s="1013"/>
      <c r="Z1014" s="1013"/>
      <c r="AA1014" s="1013"/>
      <c r="AB1014" s="1022"/>
      <c r="AD1014" s="596"/>
    </row>
    <row r="1015" spans="2:30" outlineLevel="1">
      <c r="B1015" s="9" t="s">
        <v>7092</v>
      </c>
      <c r="C1015" s="9" t="s">
        <v>7154</v>
      </c>
      <c r="D1015" s="9" t="s">
        <v>7804</v>
      </c>
      <c r="E1015" s="9" t="s">
        <v>7820</v>
      </c>
      <c r="F1015" s="9" t="s">
        <v>7709</v>
      </c>
      <c r="G1015" s="9" t="s">
        <v>7711</v>
      </c>
      <c r="K1015" s="9" t="s">
        <v>7093</v>
      </c>
      <c r="L1015" s="9" t="s">
        <v>7155</v>
      </c>
      <c r="M1015" s="9" t="s">
        <v>7804</v>
      </c>
      <c r="N1015" s="9" t="s">
        <v>7820</v>
      </c>
      <c r="O1015" s="9" t="s">
        <v>7709</v>
      </c>
      <c r="P1015" s="9" t="s">
        <v>7711</v>
      </c>
      <c r="R1015" s="260"/>
      <c r="S1015" s="1012" t="s">
        <v>1191</v>
      </c>
      <c r="T1015" s="1013" t="s">
        <v>7417</v>
      </c>
      <c r="U1015" s="1013" t="s">
        <v>7852</v>
      </c>
      <c r="V1015" s="1014" t="s">
        <v>1821</v>
      </c>
      <c r="W1015" s="1018"/>
      <c r="X1015" s="1023"/>
      <c r="Y1015" s="1013"/>
      <c r="Z1015" s="1013"/>
      <c r="AA1015" s="1013"/>
      <c r="AB1015" s="1022"/>
      <c r="AD1015" s="596"/>
    </row>
    <row r="1016" spans="2:30" outlineLevel="1">
      <c r="B1016" s="9" t="s">
        <v>7092</v>
      </c>
      <c r="C1016" s="9" t="s">
        <v>7154</v>
      </c>
      <c r="D1016" s="9" t="s">
        <v>7804</v>
      </c>
      <c r="E1016" s="9" t="s">
        <v>7820</v>
      </c>
      <c r="F1016" s="9" t="s">
        <v>7709</v>
      </c>
      <c r="G1016" s="9" t="s">
        <v>7712</v>
      </c>
      <c r="K1016" s="9" t="s">
        <v>7093</v>
      </c>
      <c r="L1016" s="9" t="s">
        <v>7155</v>
      </c>
      <c r="M1016" s="9" t="s">
        <v>7804</v>
      </c>
      <c r="N1016" s="9" t="s">
        <v>7820</v>
      </c>
      <c r="O1016" s="9" t="s">
        <v>7709</v>
      </c>
      <c r="P1016" s="9" t="s">
        <v>7712</v>
      </c>
      <c r="R1016" s="260"/>
      <c r="S1016" s="1012" t="s">
        <v>1191</v>
      </c>
      <c r="T1016" s="1013" t="s">
        <v>7419</v>
      </c>
      <c r="U1016" s="1013" t="s">
        <v>7854</v>
      </c>
      <c r="V1016" s="1014" t="s">
        <v>1821</v>
      </c>
      <c r="W1016" s="1018"/>
      <c r="X1016" s="1023"/>
      <c r="Y1016" s="1013"/>
      <c r="Z1016" s="1013"/>
      <c r="AA1016" s="1013"/>
      <c r="AB1016" s="1022"/>
      <c r="AD1016" s="596"/>
    </row>
    <row r="1017" spans="2:30" outlineLevel="1">
      <c r="B1017" s="9" t="s">
        <v>7092</v>
      </c>
      <c r="C1017" s="9" t="s">
        <v>7154</v>
      </c>
      <c r="D1017" s="9" t="s">
        <v>7804</v>
      </c>
      <c r="E1017" s="9" t="s">
        <v>7820</v>
      </c>
      <c r="F1017" s="9" t="s">
        <v>7709</v>
      </c>
      <c r="G1017" s="9" t="s">
        <v>7713</v>
      </c>
      <c r="K1017" s="9" t="s">
        <v>7093</v>
      </c>
      <c r="L1017" s="9" t="s">
        <v>7155</v>
      </c>
      <c r="M1017" s="9" t="s">
        <v>7804</v>
      </c>
      <c r="N1017" s="9" t="s">
        <v>7820</v>
      </c>
      <c r="O1017" s="9" t="s">
        <v>7709</v>
      </c>
      <c r="P1017" s="9" t="s">
        <v>7713</v>
      </c>
      <c r="R1017" s="260"/>
      <c r="S1017" s="1012" t="s">
        <v>1191</v>
      </c>
      <c r="T1017" s="1013" t="s">
        <v>7415</v>
      </c>
      <c r="U1017" s="1013" t="s">
        <v>7855</v>
      </c>
      <c r="V1017" s="1014" t="s">
        <v>1821</v>
      </c>
      <c r="W1017" s="1018"/>
      <c r="X1017" s="1023"/>
      <c r="Y1017" s="1013"/>
      <c r="Z1017" s="1013"/>
      <c r="AA1017" s="1013"/>
      <c r="AB1017" s="1022"/>
      <c r="AD1017" s="596"/>
    </row>
    <row r="1018" spans="2:30" outlineLevel="1">
      <c r="B1018" s="9" t="s">
        <v>7092</v>
      </c>
      <c r="C1018" s="9" t="s">
        <v>7154</v>
      </c>
      <c r="D1018" s="9" t="s">
        <v>7804</v>
      </c>
      <c r="E1018" s="9" t="s">
        <v>7820</v>
      </c>
      <c r="F1018" s="9" t="s">
        <v>7709</v>
      </c>
      <c r="G1018" s="9" t="s">
        <v>7714</v>
      </c>
      <c r="K1018" s="9" t="s">
        <v>7093</v>
      </c>
      <c r="L1018" s="9" t="s">
        <v>7155</v>
      </c>
      <c r="M1018" s="9" t="s">
        <v>7804</v>
      </c>
      <c r="N1018" s="9" t="s">
        <v>7820</v>
      </c>
      <c r="O1018" s="9" t="s">
        <v>7709</v>
      </c>
      <c r="P1018" s="9" t="s">
        <v>7714</v>
      </c>
      <c r="R1018" s="260"/>
      <c r="S1018" s="1012" t="s">
        <v>1191</v>
      </c>
      <c r="T1018" s="1013" t="s">
        <v>7421</v>
      </c>
      <c r="U1018" s="1013" t="s">
        <v>7856</v>
      </c>
      <c r="V1018" s="1014" t="s">
        <v>1821</v>
      </c>
      <c r="W1018" s="1018"/>
      <c r="X1018" s="1023"/>
      <c r="Y1018" s="1013"/>
      <c r="Z1018" s="1013"/>
      <c r="AA1018" s="1013"/>
      <c r="AB1018" s="1022"/>
      <c r="AD1018" s="596"/>
    </row>
    <row r="1019" spans="2:30" outlineLevel="1">
      <c r="B1019" s="9" t="s">
        <v>7092</v>
      </c>
      <c r="C1019" s="9" t="s">
        <v>7154</v>
      </c>
      <c r="D1019" s="9" t="s">
        <v>7804</v>
      </c>
      <c r="E1019" s="9" t="s">
        <v>7820</v>
      </c>
      <c r="F1019" s="9" t="s">
        <v>7709</v>
      </c>
      <c r="G1019" s="9" t="s">
        <v>7715</v>
      </c>
      <c r="K1019" s="9" t="s">
        <v>7093</v>
      </c>
      <c r="L1019" s="9" t="s">
        <v>7155</v>
      </c>
      <c r="M1019" s="9" t="s">
        <v>7804</v>
      </c>
      <c r="N1019" s="9" t="s">
        <v>7820</v>
      </c>
      <c r="O1019" s="9" t="s">
        <v>7709</v>
      </c>
      <c r="P1019" s="9" t="s">
        <v>7715</v>
      </c>
      <c r="R1019" s="260"/>
      <c r="S1019" s="1012" t="s">
        <v>1191</v>
      </c>
      <c r="T1019" s="1013" t="s">
        <v>41</v>
      </c>
      <c r="U1019" s="1013" t="s">
        <v>835</v>
      </c>
      <c r="V1019" s="1014" t="s">
        <v>1382</v>
      </c>
      <c r="W1019" s="1018"/>
      <c r="X1019" s="1023"/>
      <c r="Y1019" s="1013"/>
      <c r="Z1019" s="1013"/>
      <c r="AA1019" s="1013"/>
      <c r="AB1019" s="1022"/>
      <c r="AD1019" s="596"/>
    </row>
    <row r="1020" spans="2:30" outlineLevel="1">
      <c r="B1020" s="9" t="s">
        <v>7092</v>
      </c>
      <c r="C1020" s="9" t="s">
        <v>7154</v>
      </c>
      <c r="D1020" s="9" t="s">
        <v>7804</v>
      </c>
      <c r="E1020" s="9" t="s">
        <v>7820</v>
      </c>
      <c r="F1020" s="9" t="s">
        <v>7709</v>
      </c>
      <c r="G1020" s="9" t="s">
        <v>7715</v>
      </c>
      <c r="H1020" s="9" t="s">
        <v>7716</v>
      </c>
      <c r="K1020" s="9" t="s">
        <v>7093</v>
      </c>
      <c r="L1020" s="9" t="s">
        <v>7155</v>
      </c>
      <c r="M1020" s="9" t="s">
        <v>7804</v>
      </c>
      <c r="N1020" s="9" t="s">
        <v>7820</v>
      </c>
      <c r="O1020" s="9" t="s">
        <v>7709</v>
      </c>
      <c r="P1020" s="9" t="s">
        <v>7715</v>
      </c>
      <c r="Q1020" s="9" t="s">
        <v>7716</v>
      </c>
      <c r="R1020" s="260"/>
      <c r="S1020" s="1012" t="s">
        <v>1176</v>
      </c>
      <c r="T1020" s="1013" t="s">
        <v>7418</v>
      </c>
      <c r="U1020" s="1013" t="s">
        <v>7853</v>
      </c>
      <c r="V1020" s="1014" t="s">
        <v>1821</v>
      </c>
      <c r="W1020" s="1018"/>
      <c r="X1020" s="1023"/>
      <c r="Y1020" s="1013"/>
      <c r="Z1020" s="1013"/>
      <c r="AA1020" s="1013"/>
      <c r="AB1020" s="1022"/>
      <c r="AD1020" s="596"/>
    </row>
    <row r="1021" spans="2:30" outlineLevel="1">
      <c r="B1021" s="9" t="s">
        <v>7092</v>
      </c>
      <c r="C1021" s="9" t="s">
        <v>7154</v>
      </c>
      <c r="D1021" s="9" t="s">
        <v>7804</v>
      </c>
      <c r="E1021" s="9" t="s">
        <v>7820</v>
      </c>
      <c r="F1021" s="9" t="s">
        <v>7709</v>
      </c>
      <c r="G1021" s="9" t="s">
        <v>7717</v>
      </c>
      <c r="K1021" s="9" t="s">
        <v>7093</v>
      </c>
      <c r="L1021" s="9" t="s">
        <v>7155</v>
      </c>
      <c r="M1021" s="9" t="s">
        <v>7804</v>
      </c>
      <c r="N1021" s="9" t="s">
        <v>7820</v>
      </c>
      <c r="O1021" s="9" t="s">
        <v>7709</v>
      </c>
      <c r="P1021" s="9" t="s">
        <v>7717</v>
      </c>
      <c r="R1021" s="260"/>
      <c r="S1021" s="1012" t="s">
        <v>1176</v>
      </c>
      <c r="T1021" s="1013" t="s">
        <v>41</v>
      </c>
      <c r="U1021" s="1013" t="s">
        <v>835</v>
      </c>
      <c r="V1021" s="1014" t="s">
        <v>1382</v>
      </c>
      <c r="W1021" s="1018"/>
      <c r="X1021" s="1023"/>
      <c r="Y1021" s="1013"/>
      <c r="Z1021" s="1013"/>
      <c r="AA1021" s="1013"/>
      <c r="AB1021" s="1022"/>
      <c r="AD1021" s="596"/>
    </row>
    <row r="1022" spans="2:30" outlineLevel="1">
      <c r="B1022" s="9" t="s">
        <v>7092</v>
      </c>
      <c r="C1022" s="9" t="s">
        <v>7154</v>
      </c>
      <c r="D1022" s="9" t="s">
        <v>7804</v>
      </c>
      <c r="E1022" s="9" t="s">
        <v>7820</v>
      </c>
      <c r="F1022" s="9" t="s">
        <v>7709</v>
      </c>
      <c r="G1022" s="9" t="s">
        <v>7717</v>
      </c>
      <c r="H1022" s="9" t="s">
        <v>7718</v>
      </c>
      <c r="K1022" s="9" t="s">
        <v>7093</v>
      </c>
      <c r="L1022" s="9" t="s">
        <v>7155</v>
      </c>
      <c r="M1022" s="9" t="s">
        <v>7804</v>
      </c>
      <c r="N1022" s="9" t="s">
        <v>7820</v>
      </c>
      <c r="O1022" s="9" t="s">
        <v>7709</v>
      </c>
      <c r="P1022" s="9" t="s">
        <v>7717</v>
      </c>
      <c r="Q1022" s="9" t="s">
        <v>7718</v>
      </c>
      <c r="R1022" s="260"/>
      <c r="S1022" s="1012" t="s">
        <v>1176</v>
      </c>
      <c r="T1022" s="1013" t="s">
        <v>7420</v>
      </c>
      <c r="U1022" s="1013" t="s">
        <v>7857</v>
      </c>
      <c r="V1022" s="1014" t="s">
        <v>1515</v>
      </c>
      <c r="W1022" s="1018"/>
      <c r="X1022" s="1023"/>
      <c r="Y1022" s="1013"/>
      <c r="Z1022" s="1013"/>
      <c r="AA1022" s="1013"/>
      <c r="AB1022" s="1022"/>
      <c r="AD1022" s="596"/>
    </row>
    <row r="1023" spans="2:30" outlineLevel="1">
      <c r="B1023" s="9" t="s">
        <v>7092</v>
      </c>
      <c r="C1023" s="9" t="s">
        <v>7154</v>
      </c>
      <c r="D1023" s="9" t="s">
        <v>7804</v>
      </c>
      <c r="E1023" s="9" t="s">
        <v>7820</v>
      </c>
      <c r="F1023" s="9" t="s">
        <v>7719</v>
      </c>
      <c r="K1023" s="9" t="s">
        <v>7093</v>
      </c>
      <c r="L1023" s="9" t="s">
        <v>7155</v>
      </c>
      <c r="M1023" s="9" t="s">
        <v>7804</v>
      </c>
      <c r="N1023" s="9" t="s">
        <v>7820</v>
      </c>
      <c r="O1023" s="9" t="s">
        <v>7719</v>
      </c>
      <c r="R1023" s="260"/>
      <c r="S1023" s="1012" t="s">
        <v>1875</v>
      </c>
      <c r="T1023" s="1013" t="s">
        <v>41</v>
      </c>
      <c r="U1023" s="1013" t="s">
        <v>835</v>
      </c>
      <c r="V1023" s="1014" t="s">
        <v>1382</v>
      </c>
      <c r="W1023" s="1018"/>
      <c r="X1023" s="1023"/>
      <c r="Y1023" s="1013"/>
      <c r="Z1023" s="1013"/>
      <c r="AA1023" s="1013"/>
      <c r="AB1023" s="1022"/>
      <c r="AD1023" s="596"/>
    </row>
    <row r="1024" spans="2:30" outlineLevel="1">
      <c r="B1024" s="9" t="s">
        <v>7092</v>
      </c>
      <c r="C1024" s="9" t="s">
        <v>7154</v>
      </c>
      <c r="D1024" s="9" t="s">
        <v>7804</v>
      </c>
      <c r="E1024" s="9" t="s">
        <v>7820</v>
      </c>
      <c r="F1024" s="9" t="s">
        <v>7719</v>
      </c>
      <c r="G1024" s="9" t="s">
        <v>7720</v>
      </c>
      <c r="K1024" s="9" t="s">
        <v>7093</v>
      </c>
      <c r="L1024" s="9" t="s">
        <v>7155</v>
      </c>
      <c r="M1024" s="9" t="s">
        <v>7804</v>
      </c>
      <c r="N1024" s="9" t="s">
        <v>7820</v>
      </c>
      <c r="O1024" s="9" t="s">
        <v>7719</v>
      </c>
      <c r="P1024" s="9" t="s">
        <v>7720</v>
      </c>
      <c r="R1024" s="260"/>
      <c r="S1024" s="1012" t="s">
        <v>1176</v>
      </c>
      <c r="T1024" s="1013" t="s">
        <v>7424</v>
      </c>
      <c r="U1024" s="1013" t="s">
        <v>7858</v>
      </c>
      <c r="V1024" s="1014" t="s">
        <v>1821</v>
      </c>
      <c r="W1024" s="1018"/>
      <c r="X1024" s="1023"/>
      <c r="Y1024" s="1013"/>
      <c r="Z1024" s="1013"/>
      <c r="AA1024" s="1013"/>
      <c r="AB1024" s="1022"/>
      <c r="AD1024" s="596"/>
    </row>
    <row r="1025" spans="2:30" outlineLevel="1">
      <c r="B1025" s="9" t="s">
        <v>7092</v>
      </c>
      <c r="C1025" s="9" t="s">
        <v>7154</v>
      </c>
      <c r="D1025" s="9" t="s">
        <v>7804</v>
      </c>
      <c r="E1025" s="9" t="s">
        <v>7820</v>
      </c>
      <c r="F1025" s="9" t="s">
        <v>7719</v>
      </c>
      <c r="G1025" s="9" t="s">
        <v>7721</v>
      </c>
      <c r="K1025" s="9" t="s">
        <v>7093</v>
      </c>
      <c r="L1025" s="9" t="s">
        <v>7155</v>
      </c>
      <c r="M1025" s="9" t="s">
        <v>7804</v>
      </c>
      <c r="N1025" s="9" t="s">
        <v>7820</v>
      </c>
      <c r="O1025" s="9" t="s">
        <v>7719</v>
      </c>
      <c r="P1025" s="9" t="s">
        <v>7721</v>
      </c>
      <c r="R1025" s="260"/>
      <c r="S1025" s="1012" t="s">
        <v>1176</v>
      </c>
      <c r="T1025" s="1013" t="s">
        <v>41</v>
      </c>
      <c r="U1025" s="1013" t="s">
        <v>835</v>
      </c>
      <c r="V1025" s="1014" t="s">
        <v>1382</v>
      </c>
      <c r="W1025" s="1018"/>
      <c r="X1025" s="1023"/>
      <c r="Y1025" s="1013"/>
      <c r="Z1025" s="1013"/>
      <c r="AA1025" s="1013"/>
      <c r="AB1025" s="1022"/>
      <c r="AD1025" s="596"/>
    </row>
    <row r="1026" spans="2:30" outlineLevel="1">
      <c r="B1026" s="9" t="s">
        <v>7092</v>
      </c>
      <c r="C1026" s="9" t="s">
        <v>7154</v>
      </c>
      <c r="D1026" s="9" t="s">
        <v>7804</v>
      </c>
      <c r="E1026" s="9" t="s">
        <v>7820</v>
      </c>
      <c r="F1026" s="9" t="s">
        <v>7719</v>
      </c>
      <c r="G1026" s="9" t="s">
        <v>7721</v>
      </c>
      <c r="H1026" s="9" t="s">
        <v>6858</v>
      </c>
      <c r="K1026" s="9" t="s">
        <v>7093</v>
      </c>
      <c r="L1026" s="9" t="s">
        <v>7155</v>
      </c>
      <c r="M1026" s="9" t="s">
        <v>7804</v>
      </c>
      <c r="N1026" s="9" t="s">
        <v>7820</v>
      </c>
      <c r="O1026" s="9" t="s">
        <v>7719</v>
      </c>
      <c r="P1026" s="9" t="s">
        <v>7721</v>
      </c>
      <c r="Q1026" s="9" t="s">
        <v>6858</v>
      </c>
      <c r="R1026" s="260"/>
      <c r="S1026" s="1012" t="s">
        <v>1176</v>
      </c>
      <c r="T1026" s="1013" t="s">
        <v>7425</v>
      </c>
      <c r="U1026" s="1013" t="s">
        <v>7859</v>
      </c>
      <c r="V1026" s="1020" t="s">
        <v>6506</v>
      </c>
      <c r="W1026" s="1018"/>
      <c r="X1026" s="1023"/>
      <c r="Y1026" s="1013"/>
      <c r="Z1026" s="1013"/>
      <c r="AA1026" s="1013"/>
      <c r="AB1026" s="1022"/>
      <c r="AD1026" s="596"/>
    </row>
    <row r="1027" spans="2:30" outlineLevel="1">
      <c r="B1027" s="9" t="s">
        <v>7092</v>
      </c>
      <c r="C1027" s="9" t="s">
        <v>7154</v>
      </c>
      <c r="D1027" s="9" t="s">
        <v>7804</v>
      </c>
      <c r="E1027" s="9" t="s">
        <v>7820</v>
      </c>
      <c r="F1027" s="9" t="s">
        <v>7719</v>
      </c>
      <c r="K1027" s="9" t="s">
        <v>7093</v>
      </c>
      <c r="L1027" s="9" t="s">
        <v>7155</v>
      </c>
      <c r="M1027" s="9" t="s">
        <v>7804</v>
      </c>
      <c r="N1027" s="9" t="s">
        <v>7820</v>
      </c>
      <c r="O1027" s="9" t="s">
        <v>7719</v>
      </c>
      <c r="R1027" s="260"/>
      <c r="S1027" s="1012" t="s">
        <v>1875</v>
      </c>
      <c r="T1027" s="1013" t="s">
        <v>41</v>
      </c>
      <c r="U1027" s="1013" t="s">
        <v>835</v>
      </c>
      <c r="V1027" s="1014" t="s">
        <v>1382</v>
      </c>
      <c r="W1027" s="1018"/>
      <c r="X1027" s="1023"/>
      <c r="Y1027" s="1013"/>
      <c r="Z1027" s="1013"/>
      <c r="AA1027" s="1013"/>
      <c r="AB1027" s="1022"/>
      <c r="AD1027" s="596"/>
    </row>
    <row r="1028" spans="2:30" outlineLevel="1">
      <c r="B1028" s="9" t="s">
        <v>7092</v>
      </c>
      <c r="C1028" s="9" t="s">
        <v>7154</v>
      </c>
      <c r="D1028" s="9" t="s">
        <v>7804</v>
      </c>
      <c r="E1028" s="9" t="s">
        <v>7820</v>
      </c>
      <c r="F1028" s="9" t="s">
        <v>7719</v>
      </c>
      <c r="G1028" s="9" t="s">
        <v>7720</v>
      </c>
      <c r="K1028" s="9" t="s">
        <v>7093</v>
      </c>
      <c r="L1028" s="9" t="s">
        <v>7155</v>
      </c>
      <c r="M1028" s="9" t="s">
        <v>7804</v>
      </c>
      <c r="N1028" s="9" t="s">
        <v>7820</v>
      </c>
      <c r="O1028" s="9" t="s">
        <v>7719</v>
      </c>
      <c r="P1028" s="9" t="s">
        <v>7720</v>
      </c>
      <c r="R1028" s="260"/>
      <c r="S1028" s="1012" t="s">
        <v>1176</v>
      </c>
      <c r="T1028" s="1013" t="s">
        <v>7426</v>
      </c>
      <c r="U1028" s="1013" t="s">
        <v>7860</v>
      </c>
      <c r="V1028" s="1014" t="s">
        <v>1821</v>
      </c>
      <c r="W1028" s="1018"/>
      <c r="X1028" s="1023"/>
      <c r="Y1028" s="1013"/>
      <c r="Z1028" s="1013"/>
      <c r="AA1028" s="1013"/>
      <c r="AB1028" s="1022"/>
      <c r="AD1028" s="596"/>
    </row>
    <row r="1029" spans="2:30" outlineLevel="1">
      <c r="B1029" s="9" t="s">
        <v>7092</v>
      </c>
      <c r="C1029" s="9" t="s">
        <v>7154</v>
      </c>
      <c r="D1029" s="9" t="s">
        <v>7804</v>
      </c>
      <c r="E1029" s="9" t="s">
        <v>7820</v>
      </c>
      <c r="F1029" s="9" t="s">
        <v>7719</v>
      </c>
      <c r="G1029" s="9" t="s">
        <v>7721</v>
      </c>
      <c r="K1029" s="9" t="s">
        <v>7093</v>
      </c>
      <c r="L1029" s="9" t="s">
        <v>7155</v>
      </c>
      <c r="M1029" s="9" t="s">
        <v>7804</v>
      </c>
      <c r="N1029" s="9" t="s">
        <v>7820</v>
      </c>
      <c r="O1029" s="9" t="s">
        <v>7719</v>
      </c>
      <c r="P1029" s="9" t="s">
        <v>7721</v>
      </c>
      <c r="R1029" s="260"/>
      <c r="S1029" s="1012" t="s">
        <v>1176</v>
      </c>
      <c r="T1029" s="1013" t="s">
        <v>41</v>
      </c>
      <c r="U1029" s="1013" t="s">
        <v>835</v>
      </c>
      <c r="V1029" s="1014" t="s">
        <v>1382</v>
      </c>
      <c r="W1029" s="1018"/>
      <c r="X1029" s="1023"/>
      <c r="Y1029" s="1013"/>
      <c r="Z1029" s="1013"/>
      <c r="AA1029" s="1013"/>
      <c r="AB1029" s="1022"/>
      <c r="AD1029" s="596"/>
    </row>
    <row r="1030" spans="2:30" outlineLevel="1">
      <c r="B1030" s="9" t="s">
        <v>7092</v>
      </c>
      <c r="C1030" s="9" t="s">
        <v>7154</v>
      </c>
      <c r="D1030" s="9" t="s">
        <v>7804</v>
      </c>
      <c r="E1030" s="9" t="s">
        <v>7820</v>
      </c>
      <c r="F1030" s="9" t="s">
        <v>7719</v>
      </c>
      <c r="G1030" s="9" t="s">
        <v>7721</v>
      </c>
      <c r="H1030" s="9" t="s">
        <v>6858</v>
      </c>
      <c r="K1030" s="9" t="s">
        <v>7093</v>
      </c>
      <c r="L1030" s="9" t="s">
        <v>7155</v>
      </c>
      <c r="M1030" s="9" t="s">
        <v>7804</v>
      </c>
      <c r="N1030" s="9" t="s">
        <v>7820</v>
      </c>
      <c r="O1030" s="9" t="s">
        <v>7719</v>
      </c>
      <c r="P1030" s="9" t="s">
        <v>7721</v>
      </c>
      <c r="Q1030" s="9" t="s">
        <v>6858</v>
      </c>
      <c r="R1030" s="260"/>
      <c r="S1030" s="1012" t="s">
        <v>1176</v>
      </c>
      <c r="T1030" s="1013" t="s">
        <v>7427</v>
      </c>
      <c r="U1030" s="1013" t="s">
        <v>7861</v>
      </c>
      <c r="V1030" s="1020" t="s">
        <v>7723</v>
      </c>
      <c r="W1030" s="1018"/>
      <c r="X1030" s="1023"/>
      <c r="Y1030" s="1013"/>
      <c r="Z1030" s="1013"/>
      <c r="AA1030" s="1013"/>
      <c r="AB1030" s="1022"/>
      <c r="AD1030" s="596"/>
    </row>
    <row r="1031" spans="2:30" outlineLevel="1">
      <c r="B1031" s="9" t="s">
        <v>7092</v>
      </c>
      <c r="C1031" s="9" t="s">
        <v>7154</v>
      </c>
      <c r="D1031" s="9" t="s">
        <v>7804</v>
      </c>
      <c r="E1031" s="9" t="s">
        <v>7820</v>
      </c>
      <c r="F1031" s="9" t="s">
        <v>7724</v>
      </c>
      <c r="K1031" s="9" t="s">
        <v>7093</v>
      </c>
      <c r="L1031" s="9" t="s">
        <v>7155</v>
      </c>
      <c r="M1031" s="9" t="s">
        <v>7804</v>
      </c>
      <c r="N1031" s="9" t="s">
        <v>7820</v>
      </c>
      <c r="O1031" s="9" t="s">
        <v>7724</v>
      </c>
      <c r="R1031" s="260"/>
      <c r="S1031" s="1012" t="s">
        <v>1191</v>
      </c>
      <c r="T1031" s="1013" t="s">
        <v>41</v>
      </c>
      <c r="U1031" s="1013" t="s">
        <v>835</v>
      </c>
      <c r="V1031" s="1014" t="s">
        <v>1382</v>
      </c>
      <c r="W1031" s="1018"/>
      <c r="X1031" s="1023"/>
      <c r="Y1031" s="1013"/>
      <c r="Z1031" s="1013"/>
      <c r="AA1031" s="1013"/>
      <c r="AB1031" s="1022"/>
      <c r="AD1031" s="596"/>
    </row>
    <row r="1032" spans="2:30" outlineLevel="1">
      <c r="B1032" s="9" t="s">
        <v>7092</v>
      </c>
      <c r="C1032" s="9" t="s">
        <v>7154</v>
      </c>
      <c r="D1032" s="9" t="s">
        <v>7804</v>
      </c>
      <c r="E1032" s="9" t="s">
        <v>7820</v>
      </c>
      <c r="F1032" s="9" t="s">
        <v>7724</v>
      </c>
      <c r="G1032" s="9" t="s">
        <v>7725</v>
      </c>
      <c r="K1032" s="9" t="s">
        <v>7093</v>
      </c>
      <c r="L1032" s="9" t="s">
        <v>7155</v>
      </c>
      <c r="M1032" s="9" t="s">
        <v>7804</v>
      </c>
      <c r="N1032" s="9" t="s">
        <v>7820</v>
      </c>
      <c r="O1032" s="9" t="s">
        <v>7724</v>
      </c>
      <c r="P1032" s="9" t="s">
        <v>7725</v>
      </c>
      <c r="R1032" s="260"/>
      <c r="S1032" s="1012" t="s">
        <v>1176</v>
      </c>
      <c r="T1032" s="1013" t="s">
        <v>7410</v>
      </c>
      <c r="U1032" s="1013" t="s">
        <v>7862</v>
      </c>
      <c r="V1032" s="1014" t="s">
        <v>1821</v>
      </c>
      <c r="W1032" s="1018"/>
      <c r="X1032" s="1023"/>
      <c r="Y1032" s="1013"/>
      <c r="Z1032" s="1013"/>
      <c r="AA1032" s="1013"/>
      <c r="AB1032" s="1022"/>
      <c r="AD1032" s="596"/>
    </row>
    <row r="1033" spans="2:30" outlineLevel="1">
      <c r="B1033" s="9" t="s">
        <v>7092</v>
      </c>
      <c r="C1033" s="9" t="s">
        <v>7154</v>
      </c>
      <c r="D1033" s="9" t="s">
        <v>7804</v>
      </c>
      <c r="E1033" s="9" t="s">
        <v>7820</v>
      </c>
      <c r="F1033" s="9" t="s">
        <v>7724</v>
      </c>
      <c r="G1033" s="9" t="s">
        <v>7720</v>
      </c>
      <c r="K1033" s="9" t="s">
        <v>7093</v>
      </c>
      <c r="L1033" s="9" t="s">
        <v>7155</v>
      </c>
      <c r="M1033" s="9" t="s">
        <v>7804</v>
      </c>
      <c r="N1033" s="9" t="s">
        <v>7820</v>
      </c>
      <c r="O1033" s="9" t="s">
        <v>7724</v>
      </c>
      <c r="P1033" s="9" t="s">
        <v>7720</v>
      </c>
      <c r="R1033" s="260"/>
      <c r="S1033" s="1012" t="s">
        <v>1191</v>
      </c>
      <c r="T1033" s="1013" t="s">
        <v>7411</v>
      </c>
      <c r="U1033" s="1013" t="s">
        <v>7863</v>
      </c>
      <c r="V1033" s="1014" t="s">
        <v>1821</v>
      </c>
      <c r="W1033" s="1018"/>
      <c r="X1033" s="1023"/>
      <c r="Y1033" s="1013"/>
      <c r="Z1033" s="1013"/>
      <c r="AA1033" s="1013"/>
      <c r="AB1033" s="1022"/>
      <c r="AD1033" s="596"/>
    </row>
    <row r="1034" spans="2:30" outlineLevel="1">
      <c r="B1034" s="9" t="s">
        <v>7092</v>
      </c>
      <c r="C1034" s="9" t="s">
        <v>7154</v>
      </c>
      <c r="D1034" s="9" t="s">
        <v>7804</v>
      </c>
      <c r="E1034" s="9" t="s">
        <v>7820</v>
      </c>
      <c r="F1034" s="9" t="s">
        <v>7724</v>
      </c>
      <c r="G1034" s="9" t="s">
        <v>7720</v>
      </c>
      <c r="H1034" s="9" t="s">
        <v>1452</v>
      </c>
      <c r="K1034" s="9" t="s">
        <v>7093</v>
      </c>
      <c r="L1034" s="9" t="s">
        <v>7155</v>
      </c>
      <c r="M1034" s="9" t="s">
        <v>7804</v>
      </c>
      <c r="N1034" s="9" t="s">
        <v>7820</v>
      </c>
      <c r="O1034" s="9" t="s">
        <v>7724</v>
      </c>
      <c r="P1034" s="9" t="s">
        <v>7720</v>
      </c>
      <c r="Q1034" s="9" t="s">
        <v>1452</v>
      </c>
      <c r="R1034" s="260"/>
      <c r="S1034" s="1012" t="s">
        <v>1191</v>
      </c>
      <c r="T1034" s="1013" t="s">
        <v>7412</v>
      </c>
      <c r="U1034" s="1013" t="s">
        <v>7864</v>
      </c>
      <c r="V1034" s="1014" t="s">
        <v>1454</v>
      </c>
      <c r="W1034" s="1018"/>
      <c r="X1034" s="1023"/>
      <c r="Y1034" s="1013"/>
      <c r="Z1034" s="1013"/>
      <c r="AA1034" s="1013"/>
      <c r="AB1034" s="1022"/>
      <c r="AD1034" s="596"/>
    </row>
    <row r="1035" spans="2:30" ht="24" outlineLevel="1">
      <c r="B1035" s="9" t="s">
        <v>7092</v>
      </c>
      <c r="C1035" s="9" t="s">
        <v>7154</v>
      </c>
      <c r="D1035" s="9" t="s">
        <v>7821</v>
      </c>
      <c r="K1035" s="9" t="s">
        <v>7093</v>
      </c>
      <c r="L1035" s="9" t="s">
        <v>7155</v>
      </c>
      <c r="M1035" s="9" t="s">
        <v>7821</v>
      </c>
      <c r="R1035" s="260"/>
      <c r="S1035" s="1012" t="s">
        <v>1176</v>
      </c>
      <c r="T1035" s="1013" t="s">
        <v>1364</v>
      </c>
      <c r="U1035" s="1013" t="s">
        <v>4297</v>
      </c>
      <c r="V1035" s="1014" t="s">
        <v>1382</v>
      </c>
      <c r="W1035" s="1018" t="s">
        <v>1176</v>
      </c>
      <c r="X1035" s="1130" t="s">
        <v>9067</v>
      </c>
      <c r="Y1035" s="1013" t="s">
        <v>1191</v>
      </c>
      <c r="Z1035" s="1013" t="s">
        <v>41</v>
      </c>
      <c r="AA1035" s="1013" t="s">
        <v>1382</v>
      </c>
      <c r="AB1035" s="1032" t="s">
        <v>9100</v>
      </c>
      <c r="AD1035" s="596"/>
    </row>
    <row r="1036" spans="2:30" ht="60" outlineLevel="1">
      <c r="B1036" s="9" t="s">
        <v>7092</v>
      </c>
      <c r="C1036" s="9" t="s">
        <v>7154</v>
      </c>
      <c r="D1036" s="9" t="s">
        <v>7821</v>
      </c>
      <c r="E1036" s="9" t="s">
        <v>7822</v>
      </c>
      <c r="K1036" s="9" t="s">
        <v>7093</v>
      </c>
      <c r="L1036" s="9" t="s">
        <v>7155</v>
      </c>
      <c r="M1036" s="9" t="s">
        <v>7821</v>
      </c>
      <c r="N1036" s="9" t="s">
        <v>7822</v>
      </c>
      <c r="R1036" s="260"/>
      <c r="S1036" s="1012" t="s">
        <v>1176</v>
      </c>
      <c r="T1036" s="1013" t="s">
        <v>1366</v>
      </c>
      <c r="U1036" s="1013" t="s">
        <v>4117</v>
      </c>
      <c r="V1036" s="1014" t="s">
        <v>1821</v>
      </c>
      <c r="W1036" s="1018" t="s">
        <v>1176</v>
      </c>
      <c r="X1036" s="1023" t="s">
        <v>8777</v>
      </c>
      <c r="Y1036" s="1013" t="s">
        <v>1176</v>
      </c>
      <c r="Z1036" s="1059" t="s">
        <v>2928</v>
      </c>
      <c r="AA1036" s="1013" t="s">
        <v>790</v>
      </c>
      <c r="AB1036" s="631" t="s">
        <v>9132</v>
      </c>
      <c r="AD1036" s="596"/>
    </row>
    <row r="1037" spans="2:30" outlineLevel="1">
      <c r="B1037" s="9" t="s">
        <v>7092</v>
      </c>
      <c r="C1037" s="9" t="s">
        <v>7154</v>
      </c>
      <c r="D1037" s="9" t="s">
        <v>7821</v>
      </c>
      <c r="E1037" s="9" t="s">
        <v>7822</v>
      </c>
      <c r="F1037" s="9" t="s">
        <v>2696</v>
      </c>
      <c r="K1037" s="9" t="s">
        <v>7093</v>
      </c>
      <c r="L1037" s="9" t="s">
        <v>7155</v>
      </c>
      <c r="M1037" s="9" t="s">
        <v>7821</v>
      </c>
      <c r="N1037" s="9" t="s">
        <v>7822</v>
      </c>
      <c r="O1037" s="9" t="s">
        <v>2696</v>
      </c>
      <c r="R1037" s="260"/>
      <c r="S1037" s="1012" t="s">
        <v>1176</v>
      </c>
      <c r="T1037" s="1013" t="s">
        <v>1186</v>
      </c>
      <c r="U1037" s="1013" t="s">
        <v>4194</v>
      </c>
      <c r="V1037" s="1014" t="s">
        <v>788</v>
      </c>
      <c r="W1037" s="1018" t="s">
        <v>1176</v>
      </c>
      <c r="X1037" s="1023" t="s">
        <v>4194</v>
      </c>
      <c r="Y1037" s="1013" t="s">
        <v>1176</v>
      </c>
      <c r="Z1037" s="1057" t="s">
        <v>2848</v>
      </c>
      <c r="AA1037" s="1013" t="s">
        <v>788</v>
      </c>
      <c r="AB1037" s="1022"/>
      <c r="AD1037" s="596"/>
    </row>
    <row r="1038" spans="2:30" outlineLevel="1">
      <c r="B1038" s="9" t="s">
        <v>7092</v>
      </c>
      <c r="C1038" s="9" t="s">
        <v>7154</v>
      </c>
      <c r="D1038" s="9" t="s">
        <v>7821</v>
      </c>
      <c r="E1038" s="9" t="s">
        <v>7823</v>
      </c>
      <c r="K1038" s="9" t="s">
        <v>7093</v>
      </c>
      <c r="L1038" s="9" t="s">
        <v>7155</v>
      </c>
      <c r="M1038" s="9" t="s">
        <v>7821</v>
      </c>
      <c r="N1038" s="9" t="s">
        <v>7823</v>
      </c>
      <c r="R1038" s="260"/>
      <c r="S1038" s="1012" t="s">
        <v>1191</v>
      </c>
      <c r="T1038" s="1013" t="s">
        <v>1611</v>
      </c>
      <c r="U1038" s="1013" t="s">
        <v>4107</v>
      </c>
      <c r="V1038" s="1014" t="s">
        <v>1821</v>
      </c>
      <c r="W1038" s="1018"/>
      <c r="X1038" s="1023"/>
      <c r="Y1038" s="1013"/>
      <c r="Z1038" s="1013"/>
      <c r="AA1038" s="1013"/>
      <c r="AB1038" s="1022"/>
      <c r="AD1038" s="596"/>
    </row>
    <row r="1039" spans="2:30" outlineLevel="1">
      <c r="B1039" s="9" t="s">
        <v>7092</v>
      </c>
      <c r="C1039" s="9" t="s">
        <v>7154</v>
      </c>
      <c r="D1039" s="9" t="s">
        <v>7821</v>
      </c>
      <c r="E1039" s="9" t="s">
        <v>7823</v>
      </c>
      <c r="F1039" s="9" t="s">
        <v>1479</v>
      </c>
      <c r="K1039" s="9" t="s">
        <v>7093</v>
      </c>
      <c r="L1039" s="9" t="s">
        <v>7155</v>
      </c>
      <c r="M1039" s="9" t="s">
        <v>7821</v>
      </c>
      <c r="N1039" s="9" t="s">
        <v>7823</v>
      </c>
      <c r="O1039" s="9" t="s">
        <v>1479</v>
      </c>
      <c r="R1039" s="260"/>
      <c r="S1039" s="1012" t="s">
        <v>1191</v>
      </c>
      <c r="T1039" s="1013" t="s">
        <v>1612</v>
      </c>
      <c r="U1039" s="1013" t="s">
        <v>7513</v>
      </c>
      <c r="V1039" s="1014" t="s">
        <v>7403</v>
      </c>
      <c r="W1039" s="1018"/>
      <c r="X1039" s="1023"/>
      <c r="Y1039" s="1013"/>
      <c r="Z1039" s="1013"/>
      <c r="AA1039" s="1013"/>
      <c r="AB1039" s="1022"/>
      <c r="AD1039" s="596"/>
    </row>
    <row r="1040" spans="2:30" ht="24" outlineLevel="1">
      <c r="B1040" s="9" t="s">
        <v>7092</v>
      </c>
      <c r="C1040" s="9" t="s">
        <v>7154</v>
      </c>
      <c r="D1040" s="9" t="s">
        <v>7821</v>
      </c>
      <c r="E1040" s="9" t="s">
        <v>7757</v>
      </c>
      <c r="K1040" s="9" t="s">
        <v>7093</v>
      </c>
      <c r="L1040" s="9" t="s">
        <v>7155</v>
      </c>
      <c r="M1040" s="9" t="s">
        <v>7821</v>
      </c>
      <c r="N1040" s="9" t="s">
        <v>7757</v>
      </c>
      <c r="R1040" s="260"/>
      <c r="S1040" s="1012" t="s">
        <v>1195</v>
      </c>
      <c r="T1040" s="1013" t="s">
        <v>41</v>
      </c>
      <c r="U1040" s="1013" t="s">
        <v>835</v>
      </c>
      <c r="V1040" s="1014" t="s">
        <v>1382</v>
      </c>
      <c r="W1040" s="1018" t="s">
        <v>1176</v>
      </c>
      <c r="X1040" s="1130" t="s">
        <v>9068</v>
      </c>
      <c r="Y1040" s="1013" t="s">
        <v>1191</v>
      </c>
      <c r="Z1040" s="1013" t="s">
        <v>41</v>
      </c>
      <c r="AA1040" s="1013" t="s">
        <v>1382</v>
      </c>
      <c r="AB1040" s="1032" t="s">
        <v>9100</v>
      </c>
      <c r="AD1040" s="596"/>
    </row>
    <row r="1041" spans="2:30" outlineLevel="1">
      <c r="B1041" s="9" t="s">
        <v>7092</v>
      </c>
      <c r="C1041" s="9" t="s">
        <v>7154</v>
      </c>
      <c r="D1041" s="9" t="s">
        <v>7821</v>
      </c>
      <c r="E1041" s="9" t="s">
        <v>7757</v>
      </c>
      <c r="F1041" s="9" t="s">
        <v>7758</v>
      </c>
      <c r="K1041" s="9" t="s">
        <v>7093</v>
      </c>
      <c r="L1041" s="9" t="s">
        <v>7155</v>
      </c>
      <c r="M1041" s="9" t="s">
        <v>7821</v>
      </c>
      <c r="N1041" s="9" t="s">
        <v>7757</v>
      </c>
      <c r="O1041" s="9" t="s">
        <v>7758</v>
      </c>
      <c r="R1041" s="260"/>
      <c r="S1041" s="1012" t="s">
        <v>1176</v>
      </c>
      <c r="T1041" s="1013" t="s">
        <v>41</v>
      </c>
      <c r="U1041" s="1013" t="s">
        <v>835</v>
      </c>
      <c r="V1041" s="1020" t="s">
        <v>1784</v>
      </c>
      <c r="W1041" s="1018" t="s">
        <v>1176</v>
      </c>
      <c r="X1041" s="1023" t="s">
        <v>7934</v>
      </c>
      <c r="Y1041" s="1013" t="s">
        <v>1176</v>
      </c>
      <c r="Z1041" s="1013" t="s">
        <v>41</v>
      </c>
      <c r="AA1041" s="629" t="s">
        <v>5743</v>
      </c>
      <c r="AB1041" s="1022"/>
      <c r="AD1041" s="596"/>
    </row>
    <row r="1042" spans="2:30" outlineLevel="1">
      <c r="B1042" s="9" t="s">
        <v>7092</v>
      </c>
      <c r="C1042" s="9" t="s">
        <v>7154</v>
      </c>
      <c r="D1042" s="9" t="s">
        <v>7821</v>
      </c>
      <c r="E1042" s="9" t="s">
        <v>7757</v>
      </c>
      <c r="F1042" s="9" t="s">
        <v>7759</v>
      </c>
      <c r="K1042" s="9" t="s">
        <v>7093</v>
      </c>
      <c r="L1042" s="9" t="s">
        <v>7155</v>
      </c>
      <c r="M1042" s="9" t="s">
        <v>7821</v>
      </c>
      <c r="N1042" s="9" t="s">
        <v>7757</v>
      </c>
      <c r="O1042" s="9" t="s">
        <v>7759</v>
      </c>
      <c r="R1042" s="260"/>
      <c r="S1042" s="1012" t="s">
        <v>1191</v>
      </c>
      <c r="T1042" s="1013" t="s">
        <v>8655</v>
      </c>
      <c r="U1042" s="1013" t="s">
        <v>8658</v>
      </c>
      <c r="V1042" s="1014" t="s">
        <v>1599</v>
      </c>
      <c r="W1042" s="1018"/>
      <c r="X1042" s="1132"/>
      <c r="Y1042" s="1033"/>
      <c r="Z1042" s="1069"/>
      <c r="AA1042" s="1033"/>
      <c r="AB1042" s="775"/>
      <c r="AD1042" s="596"/>
    </row>
    <row r="1043" spans="2:30" outlineLevel="1">
      <c r="B1043" s="9" t="s">
        <v>7092</v>
      </c>
      <c r="C1043" s="9" t="s">
        <v>7154</v>
      </c>
      <c r="D1043" s="9" t="s">
        <v>7821</v>
      </c>
      <c r="E1043" s="9" t="s">
        <v>7757</v>
      </c>
      <c r="F1043" s="9" t="s">
        <v>7760</v>
      </c>
      <c r="K1043" s="9" t="s">
        <v>7093</v>
      </c>
      <c r="L1043" s="9" t="s">
        <v>7155</v>
      </c>
      <c r="M1043" s="9" t="s">
        <v>7821</v>
      </c>
      <c r="N1043" s="9" t="s">
        <v>7757</v>
      </c>
      <c r="O1043" s="9" t="s">
        <v>7760</v>
      </c>
      <c r="R1043" s="260"/>
      <c r="S1043" s="1012" t="s">
        <v>1191</v>
      </c>
      <c r="T1043" s="1013" t="s">
        <v>8656</v>
      </c>
      <c r="U1043" s="1013" t="s">
        <v>8657</v>
      </c>
      <c r="V1043" s="1014"/>
      <c r="W1043" s="1018"/>
      <c r="X1043" s="1132"/>
      <c r="Y1043" s="1033"/>
      <c r="Z1043" s="1069"/>
      <c r="AA1043" s="1033"/>
      <c r="AB1043" s="775"/>
      <c r="AD1043" s="596"/>
    </row>
    <row r="1044" spans="2:30" ht="60" outlineLevel="1">
      <c r="B1044" s="9" t="s">
        <v>7092</v>
      </c>
      <c r="C1044" s="9" t="s">
        <v>7154</v>
      </c>
      <c r="D1044" s="9" t="s">
        <v>7821</v>
      </c>
      <c r="E1044" s="9" t="s">
        <v>7757</v>
      </c>
      <c r="F1044" s="9" t="s">
        <v>7762</v>
      </c>
      <c r="K1044" s="9" t="s">
        <v>7093</v>
      </c>
      <c r="L1044" s="9" t="s">
        <v>7155</v>
      </c>
      <c r="M1044" s="9" t="s">
        <v>7821</v>
      </c>
      <c r="N1044" s="9" t="s">
        <v>7757</v>
      </c>
      <c r="O1044" s="9" t="s">
        <v>7762</v>
      </c>
      <c r="R1044" s="260"/>
      <c r="S1044" s="1012" t="s">
        <v>1176</v>
      </c>
      <c r="T1044" s="1013" t="s">
        <v>1368</v>
      </c>
      <c r="U1044" s="1013" t="s">
        <v>4110</v>
      </c>
      <c r="V1044" s="1014" t="s">
        <v>1821</v>
      </c>
      <c r="W1044" s="1018" t="s">
        <v>1191</v>
      </c>
      <c r="X1044" s="1132" t="s">
        <v>8788</v>
      </c>
      <c r="Y1044" s="1033" t="s">
        <v>1176</v>
      </c>
      <c r="Z1044" s="1069" t="s">
        <v>2937</v>
      </c>
      <c r="AA1044" s="1033" t="s">
        <v>790</v>
      </c>
      <c r="AB1044" s="775" t="s">
        <v>9133</v>
      </c>
      <c r="AD1044" s="596"/>
    </row>
    <row r="1045" spans="2:30" outlineLevel="1">
      <c r="B1045" s="9" t="s">
        <v>7092</v>
      </c>
      <c r="C1045" s="9" t="s">
        <v>7154</v>
      </c>
      <c r="D1045" s="9" t="s">
        <v>7821</v>
      </c>
      <c r="E1045" s="9" t="s">
        <v>7757</v>
      </c>
      <c r="F1045" s="9" t="s">
        <v>7762</v>
      </c>
      <c r="G1045" s="9" t="s">
        <v>2696</v>
      </c>
      <c r="K1045" s="9" t="s">
        <v>7093</v>
      </c>
      <c r="L1045" s="9" t="s">
        <v>7155</v>
      </c>
      <c r="M1045" s="9" t="s">
        <v>7821</v>
      </c>
      <c r="N1045" s="9" t="s">
        <v>7757</v>
      </c>
      <c r="O1045" s="9" t="s">
        <v>7762</v>
      </c>
      <c r="P1045" s="9" t="s">
        <v>2696</v>
      </c>
      <c r="R1045" s="260"/>
      <c r="S1045" s="1012" t="s">
        <v>1176</v>
      </c>
      <c r="T1045" s="1013" t="s">
        <v>1186</v>
      </c>
      <c r="U1045" s="1013" t="s">
        <v>4194</v>
      </c>
      <c r="V1045" s="1014" t="s">
        <v>788</v>
      </c>
      <c r="W1045" s="1018" t="s">
        <v>1176</v>
      </c>
      <c r="X1045" s="1023" t="s">
        <v>4194</v>
      </c>
      <c r="Y1045" s="1013" t="s">
        <v>1176</v>
      </c>
      <c r="Z1045" s="1057" t="s">
        <v>2848</v>
      </c>
      <c r="AA1045" s="1013" t="s">
        <v>788</v>
      </c>
      <c r="AB1045" s="1022"/>
      <c r="AD1045" s="596"/>
    </row>
    <row r="1046" spans="2:30" ht="36" outlineLevel="1">
      <c r="B1046" s="9" t="s">
        <v>7092</v>
      </c>
      <c r="C1046" s="9" t="s">
        <v>7154</v>
      </c>
      <c r="D1046" s="9" t="s">
        <v>7821</v>
      </c>
      <c r="E1046" s="9" t="s">
        <v>7757</v>
      </c>
      <c r="F1046" s="9" t="s">
        <v>7763</v>
      </c>
      <c r="K1046" s="9" t="s">
        <v>7093</v>
      </c>
      <c r="L1046" s="9" t="s">
        <v>7155</v>
      </c>
      <c r="M1046" s="9" t="s">
        <v>7821</v>
      </c>
      <c r="N1046" s="9" t="s">
        <v>7757</v>
      </c>
      <c r="O1046" s="9" t="s">
        <v>7763</v>
      </c>
      <c r="R1046" s="260"/>
      <c r="S1046" s="1012" t="s">
        <v>1191</v>
      </c>
      <c r="T1046" s="1013" t="s">
        <v>1370</v>
      </c>
      <c r="U1046" s="1013" t="s">
        <v>4106</v>
      </c>
      <c r="V1046" s="1014" t="s">
        <v>1821</v>
      </c>
      <c r="W1046" s="1018" t="s">
        <v>1176</v>
      </c>
      <c r="X1046" s="1023" t="s">
        <v>8776</v>
      </c>
      <c r="Y1046" s="1013" t="s">
        <v>1176</v>
      </c>
      <c r="Z1046" s="1059" t="s">
        <v>2927</v>
      </c>
      <c r="AA1046" s="1013" t="s">
        <v>790</v>
      </c>
      <c r="AB1046" s="631" t="s">
        <v>9119</v>
      </c>
      <c r="AD1046" s="596"/>
    </row>
    <row r="1047" spans="2:30" outlineLevel="1">
      <c r="B1047" s="9" t="s">
        <v>7092</v>
      </c>
      <c r="C1047" s="9" t="s">
        <v>7154</v>
      </c>
      <c r="D1047" s="9" t="s">
        <v>7821</v>
      </c>
      <c r="E1047" s="9" t="s">
        <v>7757</v>
      </c>
      <c r="F1047" s="9" t="s">
        <v>7763</v>
      </c>
      <c r="G1047" s="9" t="s">
        <v>2696</v>
      </c>
      <c r="K1047" s="9" t="s">
        <v>7093</v>
      </c>
      <c r="L1047" s="9" t="s">
        <v>7155</v>
      </c>
      <c r="M1047" s="9" t="s">
        <v>7821</v>
      </c>
      <c r="N1047" s="9" t="s">
        <v>7757</v>
      </c>
      <c r="O1047" s="9" t="s">
        <v>7763</v>
      </c>
      <c r="P1047" s="9" t="s">
        <v>2696</v>
      </c>
      <c r="R1047" s="260"/>
      <c r="S1047" s="1012" t="s">
        <v>1176</v>
      </c>
      <c r="T1047" s="1013" t="s">
        <v>1186</v>
      </c>
      <c r="U1047" s="1013" t="s">
        <v>4194</v>
      </c>
      <c r="V1047" s="1014" t="s">
        <v>788</v>
      </c>
      <c r="W1047" s="1018" t="s">
        <v>1176</v>
      </c>
      <c r="X1047" s="1023" t="s">
        <v>4194</v>
      </c>
      <c r="Y1047" s="1013" t="s">
        <v>1176</v>
      </c>
      <c r="Z1047" s="1057" t="s">
        <v>2848</v>
      </c>
      <c r="AA1047" s="1013" t="s">
        <v>788</v>
      </c>
      <c r="AB1047" s="1022"/>
      <c r="AD1047" s="596"/>
    </row>
    <row r="1048" spans="2:30" outlineLevel="1">
      <c r="B1048" s="9" t="s">
        <v>7092</v>
      </c>
      <c r="C1048" s="9" t="s">
        <v>7154</v>
      </c>
      <c r="D1048" s="9" t="s">
        <v>7740</v>
      </c>
      <c r="K1048" s="9" t="s">
        <v>7093</v>
      </c>
      <c r="L1048" s="9" t="s">
        <v>7155</v>
      </c>
      <c r="M1048" s="9" t="s">
        <v>7740</v>
      </c>
      <c r="R1048" s="260"/>
      <c r="S1048" s="1012" t="s">
        <v>1191</v>
      </c>
      <c r="T1048" s="1013" t="s">
        <v>8642</v>
      </c>
      <c r="U1048" s="1013" t="s">
        <v>8645</v>
      </c>
      <c r="V1048" s="1014" t="s">
        <v>1382</v>
      </c>
      <c r="W1048" s="1018"/>
      <c r="X1048" s="1130"/>
      <c r="Y1048" s="1013"/>
      <c r="Z1048" s="1013"/>
      <c r="AA1048" s="1013"/>
      <c r="AB1048" s="1022"/>
      <c r="AD1048" s="596"/>
    </row>
    <row r="1049" spans="2:30" ht="24" outlineLevel="1">
      <c r="B1049" s="9" t="s">
        <v>7092</v>
      </c>
      <c r="C1049" s="9" t="s">
        <v>7154</v>
      </c>
      <c r="D1049" s="9" t="s">
        <v>7740</v>
      </c>
      <c r="E1049" s="9" t="s">
        <v>6858</v>
      </c>
      <c r="K1049" s="9" t="s">
        <v>7093</v>
      </c>
      <c r="L1049" s="9" t="s">
        <v>7155</v>
      </c>
      <c r="M1049" s="9" t="s">
        <v>7740</v>
      </c>
      <c r="N1049" s="9" t="s">
        <v>6858</v>
      </c>
      <c r="R1049" s="260"/>
      <c r="S1049" s="1012" t="s">
        <v>1176</v>
      </c>
      <c r="T1049" s="1013" t="s">
        <v>8643</v>
      </c>
      <c r="U1049" s="1013" t="s">
        <v>8135</v>
      </c>
      <c r="V1049" s="1025" t="s">
        <v>7741</v>
      </c>
      <c r="W1049" s="1018"/>
      <c r="X1049" s="1130"/>
      <c r="Y1049" s="1013"/>
      <c r="Z1049" s="1013"/>
      <c r="AA1049" s="1013"/>
      <c r="AB1049" s="1022"/>
      <c r="AD1049" s="596"/>
    </row>
    <row r="1050" spans="2:30" outlineLevel="1">
      <c r="B1050" s="9" t="s">
        <v>7092</v>
      </c>
      <c r="C1050" s="9" t="s">
        <v>7154</v>
      </c>
      <c r="D1050" s="9" t="s">
        <v>7740</v>
      </c>
      <c r="E1050" s="9" t="s">
        <v>7737</v>
      </c>
      <c r="K1050" s="9" t="s">
        <v>7093</v>
      </c>
      <c r="L1050" s="9" t="s">
        <v>7155</v>
      </c>
      <c r="M1050" s="9" t="s">
        <v>7740</v>
      </c>
      <c r="N1050" s="9" t="s">
        <v>7737</v>
      </c>
      <c r="R1050" s="260"/>
      <c r="S1050" s="1012" t="s">
        <v>1191</v>
      </c>
      <c r="T1050" s="1013" t="s">
        <v>41</v>
      </c>
      <c r="U1050" s="1013" t="s">
        <v>835</v>
      </c>
      <c r="V1050" s="1025" t="s">
        <v>1382</v>
      </c>
      <c r="W1050" s="1018"/>
      <c r="X1050" s="1130"/>
      <c r="Y1050" s="1013"/>
      <c r="Z1050" s="1013"/>
      <c r="AA1050" s="1013"/>
      <c r="AB1050" s="1022"/>
      <c r="AD1050" s="596"/>
    </row>
    <row r="1051" spans="2:30" ht="12.5" outlineLevel="1" thickBot="1">
      <c r="B1051" s="9" t="s">
        <v>7092</v>
      </c>
      <c r="C1051" s="9" t="s">
        <v>7154</v>
      </c>
      <c r="D1051" s="9" t="s">
        <v>7740</v>
      </c>
      <c r="E1051" s="9" t="s">
        <v>7737</v>
      </c>
      <c r="F1051" s="9" t="s">
        <v>7708</v>
      </c>
      <c r="K1051" s="9" t="s">
        <v>7093</v>
      </c>
      <c r="L1051" s="9" t="s">
        <v>7155</v>
      </c>
      <c r="M1051" s="9" t="s">
        <v>7740</v>
      </c>
      <c r="N1051" s="9" t="s">
        <v>7737</v>
      </c>
      <c r="O1051" s="9" t="s">
        <v>7708</v>
      </c>
      <c r="R1051" s="260"/>
      <c r="S1051" s="1012" t="s">
        <v>1176</v>
      </c>
      <c r="T1051" s="1013" t="s">
        <v>8644</v>
      </c>
      <c r="U1051" s="1013" t="s">
        <v>8136</v>
      </c>
      <c r="V1051" s="1025"/>
      <c r="W1051" s="1018"/>
      <c r="X1051" s="1130"/>
      <c r="Y1051" s="1013"/>
      <c r="Z1051" s="1013"/>
      <c r="AA1051" s="1013"/>
      <c r="AB1051" s="1022"/>
      <c r="AD1051" s="596"/>
    </row>
    <row r="1052" spans="2:30" ht="24.5" thickTop="1">
      <c r="B1052" s="9" t="s">
        <v>7092</v>
      </c>
      <c r="C1052" s="9" t="s">
        <v>7154</v>
      </c>
      <c r="K1052" s="9" t="s">
        <v>7093</v>
      </c>
      <c r="L1052" s="9" t="s">
        <v>7155</v>
      </c>
      <c r="R1052" s="260"/>
      <c r="S1052" s="1039" t="s">
        <v>1300</v>
      </c>
      <c r="T1052" s="1040" t="s">
        <v>1315</v>
      </c>
      <c r="U1052" s="1040" t="s">
        <v>4078</v>
      </c>
      <c r="V1052" s="1041" t="s">
        <v>1382</v>
      </c>
      <c r="W1052" s="1042" t="s">
        <v>1300</v>
      </c>
      <c r="X1052" s="1134" t="s">
        <v>7938</v>
      </c>
      <c r="Y1052" s="1040" t="s">
        <v>1195</v>
      </c>
      <c r="Z1052" s="1040" t="s">
        <v>41</v>
      </c>
      <c r="AA1052" s="1040" t="s">
        <v>1382</v>
      </c>
      <c r="AB1052" s="1044" t="s">
        <v>6032</v>
      </c>
      <c r="AD1052" s="596"/>
    </row>
    <row r="1053" spans="2:30" ht="24" outlineLevel="1">
      <c r="B1053" s="9" t="s">
        <v>7092</v>
      </c>
      <c r="C1053" s="9" t="s">
        <v>7154</v>
      </c>
      <c r="D1053" s="9" t="s">
        <v>6858</v>
      </c>
      <c r="K1053" s="9" t="s">
        <v>7093</v>
      </c>
      <c r="L1053" s="9" t="s">
        <v>7155</v>
      </c>
      <c r="M1053" s="9" t="s">
        <v>6858</v>
      </c>
      <c r="R1053" s="260"/>
      <c r="S1053" s="1012" t="s">
        <v>1176</v>
      </c>
      <c r="T1053" s="1013" t="s">
        <v>1435</v>
      </c>
      <c r="U1053" s="1013" t="s">
        <v>4079</v>
      </c>
      <c r="V1053" s="1014" t="s">
        <v>1821</v>
      </c>
      <c r="W1053" s="1018"/>
      <c r="X1053" s="1132" t="s">
        <v>3366</v>
      </c>
      <c r="Y1053" s="1033" t="s">
        <v>1176</v>
      </c>
      <c r="Z1053" s="1063" t="s">
        <v>5999</v>
      </c>
      <c r="AA1053" s="1033" t="s">
        <v>186</v>
      </c>
      <c r="AB1053" s="631" t="s">
        <v>5918</v>
      </c>
      <c r="AD1053" s="596"/>
    </row>
    <row r="1054" spans="2:30" ht="36" outlineLevel="1">
      <c r="B1054" s="9" t="s">
        <v>7092</v>
      </c>
      <c r="C1054" s="9" t="s">
        <v>7154</v>
      </c>
      <c r="D1054" s="9" t="s">
        <v>7098</v>
      </c>
      <c r="K1054" s="9" t="s">
        <v>7093</v>
      </c>
      <c r="L1054" s="9" t="s">
        <v>7155</v>
      </c>
      <c r="M1054" s="9" t="s">
        <v>7098</v>
      </c>
      <c r="R1054" s="260"/>
      <c r="S1054" s="1023" t="s">
        <v>7675</v>
      </c>
      <c r="T1054" s="1024" t="s">
        <v>8118</v>
      </c>
      <c r="U1054" s="1024" t="s">
        <v>7831</v>
      </c>
      <c r="V1054" s="1025" t="s">
        <v>7676</v>
      </c>
      <c r="W1054" s="1026" t="s">
        <v>1195</v>
      </c>
      <c r="X1054" s="1023" t="s">
        <v>5589</v>
      </c>
      <c r="Y1054" s="1013" t="s">
        <v>1176</v>
      </c>
      <c r="Z1054" s="1057" t="s">
        <v>5998</v>
      </c>
      <c r="AA1054" s="1024" t="s">
        <v>7825</v>
      </c>
      <c r="AB1054" s="1022"/>
      <c r="AD1054" s="596"/>
    </row>
    <row r="1055" spans="2:30" ht="36" outlineLevel="1">
      <c r="B1055" s="9" t="s">
        <v>7092</v>
      </c>
      <c r="C1055" s="9" t="s">
        <v>7154</v>
      </c>
      <c r="D1055" s="9" t="s">
        <v>7098</v>
      </c>
      <c r="K1055" s="9" t="s">
        <v>7093</v>
      </c>
      <c r="L1055" s="9" t="s">
        <v>7155</v>
      </c>
      <c r="M1055" s="9" t="s">
        <v>7098</v>
      </c>
      <c r="R1055" s="260"/>
      <c r="S1055" s="1023" t="s">
        <v>7675</v>
      </c>
      <c r="T1055" s="1024" t="s">
        <v>8118</v>
      </c>
      <c r="U1055" s="1024" t="s">
        <v>7831</v>
      </c>
      <c r="V1055" s="1025" t="s">
        <v>7676</v>
      </c>
      <c r="W1055" s="1026" t="s">
        <v>1195</v>
      </c>
      <c r="X1055" s="1023" t="s">
        <v>3895</v>
      </c>
      <c r="Y1055" s="1013" t="s">
        <v>1191</v>
      </c>
      <c r="Z1055" s="1068" t="s">
        <v>6006</v>
      </c>
      <c r="AA1055" s="1024" t="s">
        <v>7783</v>
      </c>
      <c r="AB1055" s="631" t="s">
        <v>5514</v>
      </c>
      <c r="AD1055" s="596"/>
    </row>
    <row r="1056" spans="2:30" ht="36" outlineLevel="1">
      <c r="B1056" s="9" t="s">
        <v>7092</v>
      </c>
      <c r="C1056" s="9" t="s">
        <v>7154</v>
      </c>
      <c r="D1056" s="9" t="s">
        <v>7098</v>
      </c>
      <c r="K1056" s="9" t="s">
        <v>7093</v>
      </c>
      <c r="L1056" s="9" t="s">
        <v>7155</v>
      </c>
      <c r="M1056" s="9" t="s">
        <v>7098</v>
      </c>
      <c r="R1056" s="260"/>
      <c r="S1056" s="1023" t="s">
        <v>7675</v>
      </c>
      <c r="T1056" s="1024" t="s">
        <v>8118</v>
      </c>
      <c r="U1056" s="1024" t="s">
        <v>7831</v>
      </c>
      <c r="V1056" s="1025" t="s">
        <v>7676</v>
      </c>
      <c r="W1056" s="1026" t="s">
        <v>1195</v>
      </c>
      <c r="X1056" s="1023" t="s">
        <v>3896</v>
      </c>
      <c r="Y1056" s="1013" t="s">
        <v>1191</v>
      </c>
      <c r="Z1056" s="1056" t="s">
        <v>6007</v>
      </c>
      <c r="AA1056" s="1024" t="s">
        <v>7784</v>
      </c>
      <c r="AB1056" s="1022"/>
      <c r="AD1056" s="596"/>
    </row>
    <row r="1057" spans="2:30" outlineLevel="1">
      <c r="B1057" s="9" t="s">
        <v>7092</v>
      </c>
      <c r="C1057" s="9" t="s">
        <v>7154</v>
      </c>
      <c r="D1057" s="9" t="s">
        <v>7787</v>
      </c>
      <c r="K1057" s="9" t="s">
        <v>7093</v>
      </c>
      <c r="L1057" s="9" t="s">
        <v>7155</v>
      </c>
      <c r="M1057" s="9" t="s">
        <v>7788</v>
      </c>
      <c r="R1057" s="260"/>
      <c r="S1057" s="1012" t="s">
        <v>1176</v>
      </c>
      <c r="T1057" s="1013" t="s">
        <v>1323</v>
      </c>
      <c r="U1057" s="1013" t="s">
        <v>4126</v>
      </c>
      <c r="V1057" s="1014" t="s">
        <v>1821</v>
      </c>
      <c r="W1057" s="1018" t="s">
        <v>1176</v>
      </c>
      <c r="X1057" s="1023" t="s">
        <v>4126</v>
      </c>
      <c r="Y1057" s="1013" t="s">
        <v>1176</v>
      </c>
      <c r="Z1057" s="1057" t="s">
        <v>6005</v>
      </c>
      <c r="AA1057" s="1013" t="s">
        <v>7889</v>
      </c>
      <c r="AB1057" s="631" t="s">
        <v>8021</v>
      </c>
      <c r="AD1057" s="596"/>
    </row>
    <row r="1058" spans="2:30" outlineLevel="1">
      <c r="B1058" s="9" t="s">
        <v>7092</v>
      </c>
      <c r="C1058" s="9" t="s">
        <v>7154</v>
      </c>
      <c r="D1058" s="9" t="s">
        <v>7787</v>
      </c>
      <c r="E1058" s="9" t="s">
        <v>1479</v>
      </c>
      <c r="K1058" s="9" t="s">
        <v>7093</v>
      </c>
      <c r="L1058" s="9" t="s">
        <v>7155</v>
      </c>
      <c r="M1058" s="9" t="s">
        <v>7788</v>
      </c>
      <c r="N1058" s="9" t="s">
        <v>1479</v>
      </c>
      <c r="R1058" s="260"/>
      <c r="S1058" s="1012" t="s">
        <v>1176</v>
      </c>
      <c r="T1058" s="1013" t="s">
        <v>1325</v>
      </c>
      <c r="U1058" s="1013" t="s">
        <v>5153</v>
      </c>
      <c r="V1058" s="1014" t="s">
        <v>7403</v>
      </c>
      <c r="W1058" s="1018" t="s">
        <v>1176</v>
      </c>
      <c r="X1058" s="1023" t="s">
        <v>5153</v>
      </c>
      <c r="Y1058" s="1013" t="s">
        <v>1176</v>
      </c>
      <c r="Z1058" s="1013" t="s">
        <v>41</v>
      </c>
      <c r="AA1058" s="1013" t="s">
        <v>7789</v>
      </c>
      <c r="AB1058" s="1022"/>
      <c r="AD1058" s="596"/>
    </row>
    <row r="1059" spans="2:30" outlineLevel="1">
      <c r="B1059" s="9" t="s">
        <v>7092</v>
      </c>
      <c r="C1059" s="9" t="s">
        <v>7154</v>
      </c>
      <c r="D1059" s="9" t="s">
        <v>7774</v>
      </c>
      <c r="K1059" s="9" t="s">
        <v>7093</v>
      </c>
      <c r="L1059" s="9" t="s">
        <v>7155</v>
      </c>
      <c r="M1059" s="9" t="s">
        <v>7774</v>
      </c>
      <c r="R1059" s="260"/>
      <c r="S1059" s="1012" t="s">
        <v>1176</v>
      </c>
      <c r="T1059" s="1013" t="s">
        <v>1799</v>
      </c>
      <c r="U1059" s="1013" t="s">
        <v>4144</v>
      </c>
      <c r="V1059" s="1014" t="s">
        <v>1821</v>
      </c>
      <c r="W1059" s="1018"/>
      <c r="X1059" s="1132" t="s">
        <v>3987</v>
      </c>
      <c r="Y1059" s="1033" t="s">
        <v>1176</v>
      </c>
      <c r="Z1059" s="1063" t="s">
        <v>6008</v>
      </c>
      <c r="AA1059" s="1033" t="s">
        <v>790</v>
      </c>
      <c r="AB1059" s="631" t="s">
        <v>6040</v>
      </c>
      <c r="AD1059" s="596"/>
    </row>
    <row r="1060" spans="2:30" outlineLevel="1">
      <c r="B1060" s="9" t="s">
        <v>7092</v>
      </c>
      <c r="C1060" s="9" t="s">
        <v>7154</v>
      </c>
      <c r="D1060" s="9" t="s">
        <v>7774</v>
      </c>
      <c r="E1060" s="9" t="s">
        <v>2696</v>
      </c>
      <c r="K1060" s="9" t="s">
        <v>7093</v>
      </c>
      <c r="L1060" s="9" t="s">
        <v>7155</v>
      </c>
      <c r="M1060" s="9" t="s">
        <v>7774</v>
      </c>
      <c r="N1060" s="9" t="s">
        <v>2696</v>
      </c>
      <c r="R1060" s="260"/>
      <c r="S1060" s="1012" t="s">
        <v>1176</v>
      </c>
      <c r="T1060" s="1013" t="s">
        <v>1186</v>
      </c>
      <c r="U1060" s="1013" t="s">
        <v>4194</v>
      </c>
      <c r="V1060" s="1014" t="s">
        <v>788</v>
      </c>
      <c r="W1060" s="1018"/>
      <c r="X1060" s="1023" t="s">
        <v>4194</v>
      </c>
      <c r="Y1060" s="1013" t="s">
        <v>1176</v>
      </c>
      <c r="Z1060" s="1057" t="s">
        <v>2848</v>
      </c>
      <c r="AA1060" s="1013" t="s">
        <v>788</v>
      </c>
      <c r="AB1060" s="1022"/>
      <c r="AD1060" s="596"/>
    </row>
    <row r="1061" spans="2:30" ht="36" outlineLevel="1">
      <c r="B1061" s="9" t="s">
        <v>7092</v>
      </c>
      <c r="C1061" s="9" t="s">
        <v>7154</v>
      </c>
      <c r="D1061" s="9" t="s">
        <v>7680</v>
      </c>
      <c r="K1061" s="9" t="s">
        <v>7093</v>
      </c>
      <c r="L1061" s="9" t="s">
        <v>7155</v>
      </c>
      <c r="M1061" s="9" t="s">
        <v>7680</v>
      </c>
      <c r="R1061" s="260"/>
      <c r="S1061" s="1012" t="s">
        <v>1191</v>
      </c>
      <c r="T1061" s="1013" t="s">
        <v>1832</v>
      </c>
      <c r="U1061" s="1013" t="s">
        <v>7518</v>
      </c>
      <c r="V1061" s="1014" t="s">
        <v>1821</v>
      </c>
      <c r="W1061" s="1018"/>
      <c r="X1061" s="1023" t="s">
        <v>3909</v>
      </c>
      <c r="Y1061" s="1013" t="s">
        <v>1191</v>
      </c>
      <c r="Z1061" s="1056" t="s">
        <v>6015</v>
      </c>
      <c r="AA1061" s="1013" t="s">
        <v>105</v>
      </c>
      <c r="AB1061" s="631" t="s">
        <v>6041</v>
      </c>
      <c r="AD1061" s="596"/>
    </row>
    <row r="1062" spans="2:30" outlineLevel="1">
      <c r="B1062" s="9" t="s">
        <v>7092</v>
      </c>
      <c r="C1062" s="9" t="s">
        <v>7154</v>
      </c>
      <c r="D1062" s="9" t="s">
        <v>7124</v>
      </c>
      <c r="K1062" s="9" t="s">
        <v>7093</v>
      </c>
      <c r="L1062" s="9" t="s">
        <v>7155</v>
      </c>
      <c r="M1062" s="9" t="s">
        <v>7124</v>
      </c>
      <c r="R1062" s="260"/>
      <c r="S1062" s="1012" t="s">
        <v>1191</v>
      </c>
      <c r="T1062" s="1013" t="s">
        <v>1355</v>
      </c>
      <c r="U1062" s="1013" t="s">
        <v>7481</v>
      </c>
      <c r="V1062" s="1014" t="s">
        <v>1382</v>
      </c>
      <c r="W1062" s="1018" t="s">
        <v>1191</v>
      </c>
      <c r="X1062" s="1023"/>
      <c r="Y1062" s="1013"/>
      <c r="Z1062" s="1013"/>
      <c r="AA1062" s="1013"/>
      <c r="AB1062" s="1022"/>
      <c r="AD1062" s="596"/>
    </row>
    <row r="1063" spans="2:30" outlineLevel="1">
      <c r="B1063" s="9" t="s">
        <v>7092</v>
      </c>
      <c r="C1063" s="9" t="s">
        <v>7154</v>
      </c>
      <c r="D1063" s="9" t="s">
        <v>7124</v>
      </c>
      <c r="E1063" s="9" t="s">
        <v>7682</v>
      </c>
      <c r="K1063" s="9" t="s">
        <v>7093</v>
      </c>
      <c r="L1063" s="9" t="s">
        <v>7155</v>
      </c>
      <c r="M1063" s="9" t="s">
        <v>7124</v>
      </c>
      <c r="N1063" s="9" t="s">
        <v>7682</v>
      </c>
      <c r="R1063" s="260"/>
      <c r="S1063" s="1012" t="s">
        <v>1191</v>
      </c>
      <c r="T1063" s="1013" t="s">
        <v>1357</v>
      </c>
      <c r="U1063" s="1013" t="s">
        <v>7482</v>
      </c>
      <c r="V1063" s="1014" t="s">
        <v>7865</v>
      </c>
      <c r="W1063" s="1018" t="s">
        <v>1191</v>
      </c>
      <c r="X1063" s="1023"/>
      <c r="Y1063" s="1013"/>
      <c r="Z1063" s="1013"/>
      <c r="AA1063" s="1013"/>
      <c r="AB1063" s="1022"/>
      <c r="AD1063" s="596"/>
    </row>
    <row r="1064" spans="2:30" outlineLevel="1">
      <c r="B1064" s="9" t="s">
        <v>7092</v>
      </c>
      <c r="C1064" s="9" t="s">
        <v>7154</v>
      </c>
      <c r="D1064" s="9" t="s">
        <v>7124</v>
      </c>
      <c r="E1064" s="9" t="s">
        <v>7683</v>
      </c>
      <c r="K1064" s="9" t="s">
        <v>7093</v>
      </c>
      <c r="L1064" s="9" t="s">
        <v>7155</v>
      </c>
      <c r="M1064" s="9" t="s">
        <v>7124</v>
      </c>
      <c r="N1064" s="9" t="s">
        <v>7683</v>
      </c>
      <c r="R1064" s="260"/>
      <c r="S1064" s="1012" t="s">
        <v>1191</v>
      </c>
      <c r="T1064" s="1013" t="s">
        <v>1358</v>
      </c>
      <c r="U1064" s="1013" t="s">
        <v>7483</v>
      </c>
      <c r="V1064" s="1014" t="s">
        <v>7865</v>
      </c>
      <c r="W1064" s="1018" t="s">
        <v>1191</v>
      </c>
      <c r="X1064" s="1023"/>
      <c r="Y1064" s="1013"/>
      <c r="Z1064" s="1013"/>
      <c r="AA1064" s="1013"/>
      <c r="AB1064" s="1022"/>
      <c r="AD1064" s="596"/>
    </row>
    <row r="1065" spans="2:30" outlineLevel="1">
      <c r="B1065" s="9" t="s">
        <v>7092</v>
      </c>
      <c r="C1065" s="9" t="s">
        <v>7154</v>
      </c>
      <c r="D1065" s="9" t="s">
        <v>7124</v>
      </c>
      <c r="E1065" s="9" t="s">
        <v>7684</v>
      </c>
      <c r="K1065" s="9" t="s">
        <v>7093</v>
      </c>
      <c r="L1065" s="9" t="s">
        <v>7155</v>
      </c>
      <c r="M1065" s="9" t="s">
        <v>7124</v>
      </c>
      <c r="N1065" s="9" t="s">
        <v>7684</v>
      </c>
      <c r="R1065" s="260"/>
      <c r="S1065" s="1012" t="s">
        <v>1191</v>
      </c>
      <c r="T1065" s="1013" t="s">
        <v>7256</v>
      </c>
      <c r="U1065" s="1013" t="s">
        <v>7516</v>
      </c>
      <c r="V1065" s="1014" t="s">
        <v>7685</v>
      </c>
      <c r="W1065" s="1018"/>
      <c r="X1065" s="1023"/>
      <c r="Y1065" s="1013"/>
      <c r="Z1065" s="1013"/>
      <c r="AA1065" s="1013"/>
      <c r="AB1065" s="1022"/>
      <c r="AD1065" s="596"/>
    </row>
    <row r="1066" spans="2:30" outlineLevel="1">
      <c r="B1066" s="9" t="s">
        <v>7092</v>
      </c>
      <c r="C1066" s="9" t="s">
        <v>7154</v>
      </c>
      <c r="D1066" s="9" t="s">
        <v>7790</v>
      </c>
      <c r="K1066" s="9" t="s">
        <v>7093</v>
      </c>
      <c r="L1066" s="9" t="s">
        <v>7155</v>
      </c>
      <c r="M1066" s="9" t="s">
        <v>7790</v>
      </c>
      <c r="R1066" s="260"/>
      <c r="S1066" s="1012" t="s">
        <v>1191</v>
      </c>
      <c r="T1066" s="1013" t="s">
        <v>7240</v>
      </c>
      <c r="U1066" s="1013" t="s">
        <v>7510</v>
      </c>
      <c r="V1066" s="1014" t="s">
        <v>1382</v>
      </c>
      <c r="W1066" s="1018"/>
      <c r="X1066" s="1130" t="s">
        <v>5613</v>
      </c>
      <c r="Y1066" s="1013" t="s">
        <v>1191</v>
      </c>
      <c r="Z1066" s="1013" t="s">
        <v>41</v>
      </c>
      <c r="AA1066" s="1013" t="s">
        <v>1382</v>
      </c>
      <c r="AB1066" s="782" t="s">
        <v>6034</v>
      </c>
      <c r="AD1066" s="596"/>
    </row>
    <row r="1067" spans="2:30" ht="24" outlineLevel="1">
      <c r="B1067" s="9" t="s">
        <v>7092</v>
      </c>
      <c r="C1067" s="9" t="s">
        <v>7154</v>
      </c>
      <c r="D1067" s="9" t="s">
        <v>7790</v>
      </c>
      <c r="E1067" s="9" t="s">
        <v>7791</v>
      </c>
      <c r="K1067" s="9" t="s">
        <v>7093</v>
      </c>
      <c r="L1067" s="9" t="s">
        <v>7155</v>
      </c>
      <c r="M1067" s="9" t="s">
        <v>7790</v>
      </c>
      <c r="N1067" s="9" t="s">
        <v>7791</v>
      </c>
      <c r="R1067" s="260"/>
      <c r="S1067" s="1012" t="s">
        <v>1176</v>
      </c>
      <c r="T1067" s="1013" t="s">
        <v>1543</v>
      </c>
      <c r="U1067" s="1013" t="s">
        <v>7514</v>
      </c>
      <c r="V1067" s="1014" t="s">
        <v>1821</v>
      </c>
      <c r="W1067" s="1018"/>
      <c r="X1067" s="1023" t="s">
        <v>3901</v>
      </c>
      <c r="Y1067" s="1013" t="s">
        <v>1176</v>
      </c>
      <c r="Z1067" s="1013" t="s">
        <v>41</v>
      </c>
      <c r="AA1067" s="1013" t="s">
        <v>186</v>
      </c>
      <c r="AB1067" s="1084" t="s">
        <v>8340</v>
      </c>
      <c r="AD1067" s="596"/>
    </row>
    <row r="1068" spans="2:30" outlineLevel="1">
      <c r="B1068" s="9" t="s">
        <v>7092</v>
      </c>
      <c r="C1068" s="9" t="s">
        <v>7154</v>
      </c>
      <c r="D1068" s="9" t="s">
        <v>7790</v>
      </c>
      <c r="E1068" s="9" t="s">
        <v>7792</v>
      </c>
      <c r="K1068" s="9" t="s">
        <v>7093</v>
      </c>
      <c r="L1068" s="9" t="s">
        <v>7155</v>
      </c>
      <c r="M1068" s="9" t="s">
        <v>7790</v>
      </c>
      <c r="N1068" s="9" t="s">
        <v>7792</v>
      </c>
      <c r="R1068" s="260"/>
      <c r="S1068" s="1012" t="s">
        <v>1191</v>
      </c>
      <c r="T1068" s="1013" t="s">
        <v>7242</v>
      </c>
      <c r="U1068" s="1013" t="s">
        <v>5063</v>
      </c>
      <c r="V1068" s="1014" t="s">
        <v>1821</v>
      </c>
      <c r="W1068" s="1018"/>
      <c r="X1068" s="1023"/>
      <c r="Y1068" s="1013"/>
      <c r="Z1068" s="1013"/>
      <c r="AA1068" s="1013"/>
      <c r="AB1068" s="1022"/>
      <c r="AD1068" s="596"/>
    </row>
    <row r="1069" spans="2:30" outlineLevel="1">
      <c r="B1069" s="9" t="s">
        <v>7092</v>
      </c>
      <c r="C1069" s="9" t="s">
        <v>7154</v>
      </c>
      <c r="D1069" s="9" t="s">
        <v>7790</v>
      </c>
      <c r="E1069" s="9" t="s">
        <v>7686</v>
      </c>
      <c r="K1069" s="9" t="s">
        <v>7093</v>
      </c>
      <c r="L1069" s="9" t="s">
        <v>7155</v>
      </c>
      <c r="M1069" s="9" t="s">
        <v>7790</v>
      </c>
      <c r="N1069" s="9" t="s">
        <v>7686</v>
      </c>
      <c r="R1069" s="260"/>
      <c r="S1069" s="1012" t="s">
        <v>1191</v>
      </c>
      <c r="T1069" s="1013" t="s">
        <v>41</v>
      </c>
      <c r="U1069" s="1013" t="s">
        <v>835</v>
      </c>
      <c r="V1069" s="1014" t="s">
        <v>1382</v>
      </c>
      <c r="W1069" s="1018"/>
      <c r="X1069" s="1023" t="s">
        <v>41</v>
      </c>
      <c r="Y1069" s="1013" t="s">
        <v>1176</v>
      </c>
      <c r="Z1069" s="1013" t="s">
        <v>41</v>
      </c>
      <c r="AA1069" s="1013" t="s">
        <v>1382</v>
      </c>
      <c r="AB1069" s="1022"/>
      <c r="AD1069" s="596"/>
    </row>
    <row r="1070" spans="2:30" outlineLevel="1">
      <c r="B1070" s="9" t="s">
        <v>7092</v>
      </c>
      <c r="C1070" s="9" t="s">
        <v>7154</v>
      </c>
      <c r="D1070" s="9" t="s">
        <v>7790</v>
      </c>
      <c r="E1070" s="9" t="s">
        <v>7686</v>
      </c>
      <c r="F1070" s="9" t="s">
        <v>6858</v>
      </c>
      <c r="K1070" s="9" t="s">
        <v>7093</v>
      </c>
      <c r="L1070" s="9" t="s">
        <v>7155</v>
      </c>
      <c r="M1070" s="9" t="s">
        <v>7790</v>
      </c>
      <c r="N1070" s="9" t="s">
        <v>7686</v>
      </c>
      <c r="O1070" s="9" t="s">
        <v>6858</v>
      </c>
      <c r="R1070" s="260"/>
      <c r="S1070" s="1012" t="s">
        <v>1176</v>
      </c>
      <c r="T1070" s="1013" t="s">
        <v>7243</v>
      </c>
      <c r="U1070" s="1013" t="s">
        <v>7512</v>
      </c>
      <c r="V1070" s="1014" t="s">
        <v>1821</v>
      </c>
      <c r="W1070" s="1018"/>
      <c r="X1070" s="1132" t="s">
        <v>3900</v>
      </c>
      <c r="Y1070" s="1033" t="s">
        <v>1176</v>
      </c>
      <c r="Z1070" s="1069" t="s">
        <v>6013</v>
      </c>
      <c r="AA1070" s="1033" t="s">
        <v>154</v>
      </c>
      <c r="AB1070" s="631" t="s">
        <v>6035</v>
      </c>
      <c r="AD1070" s="596"/>
    </row>
    <row r="1071" spans="2:30" outlineLevel="1">
      <c r="B1071" s="9" t="s">
        <v>7092</v>
      </c>
      <c r="C1071" s="9" t="s">
        <v>7154</v>
      </c>
      <c r="D1071" s="9" t="s">
        <v>7790</v>
      </c>
      <c r="E1071" s="9" t="s">
        <v>7686</v>
      </c>
      <c r="F1071" s="9" t="s">
        <v>7687</v>
      </c>
      <c r="K1071" s="9" t="s">
        <v>7093</v>
      </c>
      <c r="L1071" s="9" t="s">
        <v>7155</v>
      </c>
      <c r="M1071" s="9" t="s">
        <v>7790</v>
      </c>
      <c r="N1071" s="9" t="s">
        <v>7686</v>
      </c>
      <c r="O1071" s="9" t="s">
        <v>7687</v>
      </c>
      <c r="R1071" s="260"/>
      <c r="S1071" s="1012" t="s">
        <v>1176</v>
      </c>
      <c r="T1071" s="1013" t="s">
        <v>7241</v>
      </c>
      <c r="U1071" s="1013" t="s">
        <v>7511</v>
      </c>
      <c r="V1071" s="1014" t="s">
        <v>1821</v>
      </c>
      <c r="W1071" s="1018"/>
      <c r="X1071" s="1023"/>
      <c r="Y1071" s="1013"/>
      <c r="Z1071" s="1013"/>
      <c r="AA1071" s="1013"/>
      <c r="AB1071" s="1022"/>
      <c r="AD1071" s="596"/>
    </row>
    <row r="1072" spans="2:30" outlineLevel="1">
      <c r="B1072" s="9" t="s">
        <v>7092</v>
      </c>
      <c r="C1072" s="9" t="s">
        <v>7154</v>
      </c>
      <c r="D1072" s="9" t="s">
        <v>7790</v>
      </c>
      <c r="E1072" s="9" t="s">
        <v>7686</v>
      </c>
      <c r="F1072" s="9" t="s">
        <v>7094</v>
      </c>
      <c r="K1072" s="9" t="s">
        <v>7093</v>
      </c>
      <c r="L1072" s="9" t="s">
        <v>7155</v>
      </c>
      <c r="M1072" s="9" t="s">
        <v>7790</v>
      </c>
      <c r="N1072" s="9" t="s">
        <v>7686</v>
      </c>
      <c r="O1072" s="9" t="s">
        <v>7094</v>
      </c>
      <c r="R1072" s="260"/>
      <c r="S1072" s="1012" t="s">
        <v>1191</v>
      </c>
      <c r="T1072" s="1013" t="s">
        <v>8635</v>
      </c>
      <c r="U1072" s="1013" t="s">
        <v>8636</v>
      </c>
      <c r="V1072" s="1014" t="s">
        <v>7865</v>
      </c>
      <c r="W1072" s="1018"/>
      <c r="X1072" s="1023" t="s">
        <v>3902</v>
      </c>
      <c r="Y1072" s="1013" t="s">
        <v>1191</v>
      </c>
      <c r="Z1072" s="1056" t="s">
        <v>8459</v>
      </c>
      <c r="AA1072" s="1013" t="s">
        <v>7868</v>
      </c>
      <c r="AB1072" s="1022" t="s">
        <v>8480</v>
      </c>
      <c r="AD1072" s="596"/>
    </row>
    <row r="1073" spans="2:30" ht="36" outlineLevel="1">
      <c r="B1073" s="9" t="s">
        <v>7092</v>
      </c>
      <c r="C1073" s="9" t="s">
        <v>7154</v>
      </c>
      <c r="D1073" s="9" t="s">
        <v>7793</v>
      </c>
      <c r="K1073" s="9" t="s">
        <v>7093</v>
      </c>
      <c r="L1073" s="9" t="s">
        <v>7155</v>
      </c>
      <c r="M1073" s="9" t="s">
        <v>7793</v>
      </c>
      <c r="R1073" s="260"/>
      <c r="S1073" s="1012" t="s">
        <v>1191</v>
      </c>
      <c r="T1073" s="1013" t="s">
        <v>7248</v>
      </c>
      <c r="U1073" s="1013" t="s">
        <v>7429</v>
      </c>
      <c r="V1073" s="1014" t="s">
        <v>1382</v>
      </c>
      <c r="W1073" s="1018"/>
      <c r="X1073" s="1130" t="s">
        <v>4759</v>
      </c>
      <c r="Y1073" s="1013" t="s">
        <v>1191</v>
      </c>
      <c r="Z1073" s="1013" t="s">
        <v>41</v>
      </c>
      <c r="AA1073" s="1013" t="s">
        <v>1382</v>
      </c>
      <c r="AB1073" s="641" t="s">
        <v>6098</v>
      </c>
      <c r="AD1073" s="596"/>
    </row>
    <row r="1074" spans="2:30" ht="24" outlineLevel="1">
      <c r="B1074" s="9" t="s">
        <v>7092</v>
      </c>
      <c r="C1074" s="9" t="s">
        <v>7154</v>
      </c>
      <c r="D1074" s="9" t="s">
        <v>7793</v>
      </c>
      <c r="E1074" s="9" t="s">
        <v>7791</v>
      </c>
      <c r="K1074" s="9" t="s">
        <v>7093</v>
      </c>
      <c r="L1074" s="9" t="s">
        <v>7155</v>
      </c>
      <c r="M1074" s="9" t="s">
        <v>7793</v>
      </c>
      <c r="N1074" s="9" t="s">
        <v>7791</v>
      </c>
      <c r="R1074" s="260"/>
      <c r="S1074" s="1012" t="s">
        <v>1176</v>
      </c>
      <c r="T1074" s="1013" t="s">
        <v>7250</v>
      </c>
      <c r="U1074" s="1013" t="s">
        <v>7431</v>
      </c>
      <c r="V1074" s="1014" t="s">
        <v>1821</v>
      </c>
      <c r="W1074" s="1018"/>
      <c r="X1074" s="1132" t="s">
        <v>3899</v>
      </c>
      <c r="Y1074" s="1033" t="s">
        <v>1176</v>
      </c>
      <c r="Z1074" s="1045" t="s">
        <v>41</v>
      </c>
      <c r="AA1074" s="1033" t="s">
        <v>186</v>
      </c>
      <c r="AB1074" s="1084" t="s">
        <v>8341</v>
      </c>
      <c r="AD1074" s="596"/>
    </row>
    <row r="1075" spans="2:30" outlineLevel="1">
      <c r="B1075" s="9" t="s">
        <v>7092</v>
      </c>
      <c r="C1075" s="9" t="s">
        <v>7154</v>
      </c>
      <c r="D1075" s="9" t="s">
        <v>7793</v>
      </c>
      <c r="E1075" s="9" t="s">
        <v>7794</v>
      </c>
      <c r="K1075" s="9" t="s">
        <v>7093</v>
      </c>
      <c r="L1075" s="9" t="s">
        <v>7155</v>
      </c>
      <c r="M1075" s="9" t="s">
        <v>7793</v>
      </c>
      <c r="N1075" s="9" t="s">
        <v>7794</v>
      </c>
      <c r="R1075" s="260"/>
      <c r="S1075" s="1012" t="s">
        <v>1191</v>
      </c>
      <c r="T1075" s="1013" t="s">
        <v>41</v>
      </c>
      <c r="U1075" s="1013" t="s">
        <v>835</v>
      </c>
      <c r="V1075" s="1014" t="s">
        <v>1382</v>
      </c>
      <c r="W1075" s="1018"/>
      <c r="X1075" s="1023" t="s">
        <v>41</v>
      </c>
      <c r="Y1075" s="1013" t="s">
        <v>1176</v>
      </c>
      <c r="Z1075" s="1013" t="s">
        <v>41</v>
      </c>
      <c r="AA1075" s="1013" t="s">
        <v>1382</v>
      </c>
      <c r="AB1075" s="1022"/>
      <c r="AD1075" s="596"/>
    </row>
    <row r="1076" spans="2:30" outlineLevel="1">
      <c r="B1076" s="9" t="s">
        <v>7092</v>
      </c>
      <c r="C1076" s="9" t="s">
        <v>7154</v>
      </c>
      <c r="D1076" s="9" t="s">
        <v>7793</v>
      </c>
      <c r="E1076" s="9" t="s">
        <v>7794</v>
      </c>
      <c r="F1076" s="9" t="s">
        <v>6858</v>
      </c>
      <c r="K1076" s="9" t="s">
        <v>7093</v>
      </c>
      <c r="L1076" s="9" t="s">
        <v>7155</v>
      </c>
      <c r="M1076" s="9" t="s">
        <v>7793</v>
      </c>
      <c r="N1076" s="9" t="s">
        <v>7794</v>
      </c>
      <c r="O1076" s="9" t="s">
        <v>6858</v>
      </c>
      <c r="R1076" s="260"/>
      <c r="S1076" s="1012" t="s">
        <v>1176</v>
      </c>
      <c r="T1076" s="1013" t="s">
        <v>7249</v>
      </c>
      <c r="U1076" s="1013" t="s">
        <v>7430</v>
      </c>
      <c r="V1076" s="1014" t="s">
        <v>1821</v>
      </c>
      <c r="W1076" s="1018"/>
      <c r="X1076" s="1132" t="s">
        <v>3586</v>
      </c>
      <c r="Y1076" s="1033" t="s">
        <v>1176</v>
      </c>
      <c r="Z1076" s="1069" t="s">
        <v>6011</v>
      </c>
      <c r="AA1076" s="1033" t="s">
        <v>105</v>
      </c>
      <c r="AB1076" s="1019"/>
      <c r="AD1076" s="596"/>
    </row>
    <row r="1077" spans="2:30" outlineLevel="1">
      <c r="B1077" s="9" t="s">
        <v>7092</v>
      </c>
      <c r="C1077" s="9" t="s">
        <v>7154</v>
      </c>
      <c r="D1077" s="9" t="s">
        <v>7793</v>
      </c>
      <c r="E1077" s="9" t="s">
        <v>7794</v>
      </c>
      <c r="F1077" s="9" t="s">
        <v>7094</v>
      </c>
      <c r="K1077" s="9" t="s">
        <v>7093</v>
      </c>
      <c r="L1077" s="9" t="s">
        <v>7155</v>
      </c>
      <c r="M1077" s="9" t="s">
        <v>7793</v>
      </c>
      <c r="N1077" s="9" t="s">
        <v>7794</v>
      </c>
      <c r="O1077" s="9" t="s">
        <v>7094</v>
      </c>
      <c r="R1077" s="260"/>
      <c r="S1077" s="1012" t="s">
        <v>1191</v>
      </c>
      <c r="T1077" s="1013" t="s">
        <v>8640</v>
      </c>
      <c r="U1077" s="1013" t="s">
        <v>8578</v>
      </c>
      <c r="V1077" s="1014" t="s">
        <v>7865</v>
      </c>
      <c r="W1077" s="1018"/>
      <c r="X1077" s="1023"/>
      <c r="Y1077" s="1013"/>
      <c r="Z1077" s="1013"/>
      <c r="AA1077" s="1045"/>
      <c r="AB1077" s="695"/>
      <c r="AD1077" s="596"/>
    </row>
    <row r="1078" spans="2:30" outlineLevel="1">
      <c r="B1078" s="9" t="s">
        <v>7092</v>
      </c>
      <c r="C1078" s="9" t="s">
        <v>7154</v>
      </c>
      <c r="D1078" s="9" t="s">
        <v>7795</v>
      </c>
      <c r="K1078" s="9" t="s">
        <v>7093</v>
      </c>
      <c r="L1078" s="9" t="s">
        <v>7155</v>
      </c>
      <c r="M1078" s="9" t="s">
        <v>7795</v>
      </c>
      <c r="R1078" s="260"/>
      <c r="S1078" s="1012" t="s">
        <v>1191</v>
      </c>
      <c r="T1078" s="1013" t="s">
        <v>7251</v>
      </c>
      <c r="U1078" s="1013" t="s">
        <v>7432</v>
      </c>
      <c r="V1078" s="1014" t="s">
        <v>1382</v>
      </c>
      <c r="W1078" s="1018"/>
      <c r="X1078" s="1023"/>
      <c r="Y1078" s="1013"/>
      <c r="Z1078" s="1013"/>
      <c r="AA1078" s="1013"/>
      <c r="AB1078" s="1022"/>
      <c r="AD1078" s="596"/>
    </row>
    <row r="1079" spans="2:30" outlineLevel="1">
      <c r="B1079" s="9" t="s">
        <v>7092</v>
      </c>
      <c r="C1079" s="9" t="s">
        <v>7154</v>
      </c>
      <c r="D1079" s="9" t="s">
        <v>7795</v>
      </c>
      <c r="E1079" s="9" t="s">
        <v>7791</v>
      </c>
      <c r="K1079" s="9" t="s">
        <v>7093</v>
      </c>
      <c r="L1079" s="9" t="s">
        <v>7155</v>
      </c>
      <c r="M1079" s="9" t="s">
        <v>7795</v>
      </c>
      <c r="N1079" s="9" t="s">
        <v>7791</v>
      </c>
      <c r="R1079" s="260"/>
      <c r="S1079" s="1012" t="s">
        <v>1176</v>
      </c>
      <c r="T1079" s="1013" t="s">
        <v>7253</v>
      </c>
      <c r="U1079" s="1013" t="s">
        <v>7515</v>
      </c>
      <c r="V1079" s="1014" t="s">
        <v>1821</v>
      </c>
      <c r="W1079" s="1018"/>
      <c r="X1079" s="1023"/>
      <c r="Y1079" s="1013"/>
      <c r="Z1079" s="1013"/>
      <c r="AA1079" s="1013"/>
      <c r="AB1079" s="1022"/>
      <c r="AD1079" s="596"/>
    </row>
    <row r="1080" spans="2:30" outlineLevel="1">
      <c r="B1080" s="9" t="s">
        <v>7092</v>
      </c>
      <c r="C1080" s="9" t="s">
        <v>7154</v>
      </c>
      <c r="D1080" s="9" t="s">
        <v>7795</v>
      </c>
      <c r="E1080" s="9" t="s">
        <v>7794</v>
      </c>
      <c r="K1080" s="9" t="s">
        <v>7093</v>
      </c>
      <c r="L1080" s="9" t="s">
        <v>7155</v>
      </c>
      <c r="M1080" s="9" t="s">
        <v>7795</v>
      </c>
      <c r="N1080" s="9" t="s">
        <v>7794</v>
      </c>
      <c r="R1080" s="260"/>
      <c r="S1080" s="1012" t="s">
        <v>1191</v>
      </c>
      <c r="T1080" s="1013" t="s">
        <v>41</v>
      </c>
      <c r="U1080" s="1013" t="s">
        <v>835</v>
      </c>
      <c r="V1080" s="1014" t="s">
        <v>1382</v>
      </c>
      <c r="W1080" s="1018"/>
      <c r="X1080" s="1023"/>
      <c r="Y1080" s="1013"/>
      <c r="Z1080" s="1013"/>
      <c r="AA1080" s="1013"/>
      <c r="AB1080" s="1022"/>
      <c r="AD1080" s="596"/>
    </row>
    <row r="1081" spans="2:30" outlineLevel="1">
      <c r="B1081" s="9" t="s">
        <v>7092</v>
      </c>
      <c r="C1081" s="9" t="s">
        <v>7154</v>
      </c>
      <c r="D1081" s="9" t="s">
        <v>7795</v>
      </c>
      <c r="E1081" s="9" t="s">
        <v>7794</v>
      </c>
      <c r="F1081" s="9" t="s">
        <v>6858</v>
      </c>
      <c r="K1081" s="9" t="s">
        <v>7093</v>
      </c>
      <c r="L1081" s="9" t="s">
        <v>7155</v>
      </c>
      <c r="M1081" s="9" t="s">
        <v>7795</v>
      </c>
      <c r="N1081" s="9" t="s">
        <v>7794</v>
      </c>
      <c r="O1081" s="9" t="s">
        <v>6858</v>
      </c>
      <c r="R1081" s="260"/>
      <c r="S1081" s="1012" t="s">
        <v>1176</v>
      </c>
      <c r="T1081" s="1013" t="s">
        <v>7252</v>
      </c>
      <c r="U1081" s="1013" t="s">
        <v>7433</v>
      </c>
      <c r="V1081" s="1014" t="s">
        <v>1821</v>
      </c>
      <c r="W1081" s="1018"/>
      <c r="X1081" s="1023"/>
      <c r="Y1081" s="1013"/>
      <c r="Z1081" s="1013"/>
      <c r="AA1081" s="1013"/>
      <c r="AB1081" s="1022"/>
      <c r="AD1081" s="596"/>
    </row>
    <row r="1082" spans="2:30" outlineLevel="1">
      <c r="B1082" s="9" t="s">
        <v>7092</v>
      </c>
      <c r="C1082" s="9" t="s">
        <v>7154</v>
      </c>
      <c r="D1082" s="9" t="s">
        <v>7100</v>
      </c>
      <c r="K1082" s="9" t="s">
        <v>7093</v>
      </c>
      <c r="L1082" s="9" t="s">
        <v>7155</v>
      </c>
      <c r="M1082" s="9" t="s">
        <v>7100</v>
      </c>
      <c r="R1082" s="260"/>
      <c r="S1082" s="1012" t="s">
        <v>1875</v>
      </c>
      <c r="T1082" s="1013" t="s">
        <v>1326</v>
      </c>
      <c r="U1082" s="1024" t="s">
        <v>8111</v>
      </c>
      <c r="V1082" s="1014" t="s">
        <v>1382</v>
      </c>
      <c r="W1082" s="1018" t="s">
        <v>1191</v>
      </c>
      <c r="X1082" s="1130" t="s">
        <v>8402</v>
      </c>
      <c r="Y1082" s="1013" t="s">
        <v>1191</v>
      </c>
      <c r="Z1082" s="1013" t="s">
        <v>41</v>
      </c>
      <c r="AA1082" s="1013" t="s">
        <v>1382</v>
      </c>
      <c r="AB1082" s="782" t="s">
        <v>8531</v>
      </c>
      <c r="AD1082" s="596"/>
    </row>
    <row r="1083" spans="2:30" outlineLevel="1">
      <c r="B1083" s="9" t="s">
        <v>7092</v>
      </c>
      <c r="C1083" s="9" t="s">
        <v>7154</v>
      </c>
      <c r="D1083" s="9" t="s">
        <v>7100</v>
      </c>
      <c r="E1083" s="9" t="s">
        <v>7688</v>
      </c>
      <c r="K1083" s="9" t="s">
        <v>7093</v>
      </c>
      <c r="L1083" s="9" t="s">
        <v>7155</v>
      </c>
      <c r="M1083" s="9" t="s">
        <v>7100</v>
      </c>
      <c r="N1083" s="9" t="s">
        <v>7688</v>
      </c>
      <c r="R1083" s="260"/>
      <c r="S1083" s="1012" t="s">
        <v>1191</v>
      </c>
      <c r="T1083" s="1013" t="s">
        <v>41</v>
      </c>
      <c r="U1083" s="1013" t="s">
        <v>835</v>
      </c>
      <c r="V1083" s="1014" t="s">
        <v>1382</v>
      </c>
      <c r="W1083" s="1018" t="s">
        <v>1176</v>
      </c>
      <c r="X1083" s="1023" t="s">
        <v>41</v>
      </c>
      <c r="Y1083" s="1013" t="s">
        <v>1176</v>
      </c>
      <c r="Z1083" s="1013" t="s">
        <v>41</v>
      </c>
      <c r="AA1083" s="1013" t="s">
        <v>1382</v>
      </c>
      <c r="AB1083" s="1022"/>
      <c r="AD1083" s="596"/>
    </row>
    <row r="1084" spans="2:30" outlineLevel="1">
      <c r="B1084" s="9" t="s">
        <v>7092</v>
      </c>
      <c r="C1084" s="9" t="s">
        <v>7154</v>
      </c>
      <c r="D1084" s="9" t="s">
        <v>7100</v>
      </c>
      <c r="E1084" s="9" t="s">
        <v>7688</v>
      </c>
      <c r="F1084" s="9" t="s">
        <v>6858</v>
      </c>
      <c r="K1084" s="9" t="s">
        <v>7093</v>
      </c>
      <c r="L1084" s="9" t="s">
        <v>7155</v>
      </c>
      <c r="M1084" s="9" t="s">
        <v>7100</v>
      </c>
      <c r="N1084" s="9" t="s">
        <v>7688</v>
      </c>
      <c r="O1084" s="9" t="s">
        <v>6858</v>
      </c>
      <c r="R1084" s="260"/>
      <c r="S1084" s="1012" t="s">
        <v>1176</v>
      </c>
      <c r="T1084" s="1013" t="s">
        <v>1328</v>
      </c>
      <c r="U1084" s="1013" t="s">
        <v>8057</v>
      </c>
      <c r="V1084" s="1014" t="s">
        <v>1821</v>
      </c>
      <c r="W1084" s="1018" t="s">
        <v>1176</v>
      </c>
      <c r="X1084" s="1023" t="s">
        <v>8365</v>
      </c>
      <c r="Y1084" s="1013" t="s">
        <v>1176</v>
      </c>
      <c r="Z1084" s="1056" t="s">
        <v>8388</v>
      </c>
      <c r="AA1084" s="1013" t="s">
        <v>105</v>
      </c>
      <c r="AB1084" s="631" t="s">
        <v>8408</v>
      </c>
      <c r="AD1084" s="596"/>
    </row>
    <row r="1085" spans="2:30" outlineLevel="1">
      <c r="B1085" s="9" t="s">
        <v>7092</v>
      </c>
      <c r="C1085" s="9" t="s">
        <v>7154</v>
      </c>
      <c r="D1085" s="9" t="s">
        <v>7100</v>
      </c>
      <c r="E1085" s="9" t="s">
        <v>7688</v>
      </c>
      <c r="F1085" s="9" t="s">
        <v>7094</v>
      </c>
      <c r="K1085" s="9" t="s">
        <v>7093</v>
      </c>
      <c r="L1085" s="9" t="s">
        <v>7155</v>
      </c>
      <c r="M1085" s="9" t="s">
        <v>7100</v>
      </c>
      <c r="N1085" s="9" t="s">
        <v>7688</v>
      </c>
      <c r="O1085" s="9" t="s">
        <v>7094</v>
      </c>
      <c r="R1085" s="260"/>
      <c r="S1085" s="1012" t="s">
        <v>1191</v>
      </c>
      <c r="T1085" s="1013" t="s">
        <v>1330</v>
      </c>
      <c r="U1085" s="1013" t="s">
        <v>8059</v>
      </c>
      <c r="V1085" s="1014" t="s">
        <v>7865</v>
      </c>
      <c r="W1085" s="1018" t="s">
        <v>1191</v>
      </c>
      <c r="X1085" s="1023" t="s">
        <v>8371</v>
      </c>
      <c r="Y1085" s="1013" t="s">
        <v>1191</v>
      </c>
      <c r="Z1085" s="1059" t="s">
        <v>8389</v>
      </c>
      <c r="AA1085" s="1013" t="s">
        <v>7868</v>
      </c>
      <c r="AB1085" s="631" t="s">
        <v>8409</v>
      </c>
      <c r="AD1085" s="596"/>
    </row>
    <row r="1086" spans="2:30" outlineLevel="1">
      <c r="B1086" s="9" t="s">
        <v>7092</v>
      </c>
      <c r="C1086" s="9" t="s">
        <v>7154</v>
      </c>
      <c r="D1086" s="9" t="s">
        <v>7100</v>
      </c>
      <c r="E1086" s="9" t="s">
        <v>7688</v>
      </c>
      <c r="F1086" s="9" t="s">
        <v>7689</v>
      </c>
      <c r="K1086" s="9" t="s">
        <v>7093</v>
      </c>
      <c r="L1086" s="9" t="s">
        <v>7155</v>
      </c>
      <c r="M1086" s="9" t="s">
        <v>7100</v>
      </c>
      <c r="N1086" s="9" t="s">
        <v>7688</v>
      </c>
      <c r="O1086" s="9" t="s">
        <v>7689</v>
      </c>
      <c r="R1086" s="260"/>
      <c r="S1086" s="1012" t="s">
        <v>1191</v>
      </c>
      <c r="T1086" s="1013" t="s">
        <v>7259</v>
      </c>
      <c r="U1086" s="1013" t="s">
        <v>8058</v>
      </c>
      <c r="V1086" s="1014" t="s">
        <v>1184</v>
      </c>
      <c r="W1086" s="1018"/>
      <c r="X1086" s="1023"/>
      <c r="Y1086" s="1013"/>
      <c r="Z1086" s="1013"/>
      <c r="AA1086" s="1013"/>
      <c r="AB1086" s="1022"/>
      <c r="AD1086" s="596"/>
    </row>
    <row r="1087" spans="2:30" outlineLevel="1">
      <c r="B1087" s="9" t="s">
        <v>7092</v>
      </c>
      <c r="C1087" s="9" t="s">
        <v>7154</v>
      </c>
      <c r="D1087" s="9" t="s">
        <v>7100</v>
      </c>
      <c r="E1087" s="9" t="s">
        <v>7796</v>
      </c>
      <c r="K1087" s="9" t="s">
        <v>7093</v>
      </c>
      <c r="L1087" s="9" t="s">
        <v>7155</v>
      </c>
      <c r="M1087" s="9" t="s">
        <v>7100</v>
      </c>
      <c r="N1087" s="9" t="s">
        <v>7796</v>
      </c>
      <c r="R1087" s="260"/>
      <c r="S1087" s="1012" t="s">
        <v>1191</v>
      </c>
      <c r="T1087" s="1013" t="s">
        <v>41</v>
      </c>
      <c r="U1087" s="1013" t="s">
        <v>835</v>
      </c>
      <c r="V1087" s="1014" t="s">
        <v>1382</v>
      </c>
      <c r="W1087" s="1018"/>
      <c r="X1087" s="1023"/>
      <c r="Y1087" s="1013"/>
      <c r="Z1087" s="1013"/>
      <c r="AA1087" s="1013"/>
      <c r="AB1087" s="1022"/>
      <c r="AD1087" s="596"/>
    </row>
    <row r="1088" spans="2:30" outlineLevel="1">
      <c r="B1088" s="9" t="s">
        <v>7092</v>
      </c>
      <c r="C1088" s="9" t="s">
        <v>7154</v>
      </c>
      <c r="D1088" s="9" t="s">
        <v>7100</v>
      </c>
      <c r="E1088" s="9" t="s">
        <v>7796</v>
      </c>
      <c r="F1088" s="9" t="s">
        <v>6858</v>
      </c>
      <c r="K1088" s="9" t="s">
        <v>7093</v>
      </c>
      <c r="L1088" s="9" t="s">
        <v>7155</v>
      </c>
      <c r="M1088" s="9" t="s">
        <v>7100</v>
      </c>
      <c r="N1088" s="9" t="s">
        <v>7796</v>
      </c>
      <c r="O1088" s="9" t="s">
        <v>6858</v>
      </c>
      <c r="R1088" s="260"/>
      <c r="S1088" s="1012" t="s">
        <v>1176</v>
      </c>
      <c r="T1088" s="1013" t="s">
        <v>7258</v>
      </c>
      <c r="U1088" s="1013" t="s">
        <v>8061</v>
      </c>
      <c r="V1088" s="1014" t="s">
        <v>1821</v>
      </c>
      <c r="W1088" s="1018"/>
      <c r="X1088" s="1023"/>
      <c r="Y1088" s="1013"/>
      <c r="Z1088" s="1013"/>
      <c r="AA1088" s="1013"/>
      <c r="AB1088" s="1022"/>
      <c r="AD1088" s="596"/>
    </row>
    <row r="1089" spans="2:30" outlineLevel="1">
      <c r="B1089" s="9" t="s">
        <v>7092</v>
      </c>
      <c r="C1089" s="9" t="s">
        <v>7154</v>
      </c>
      <c r="D1089" s="9" t="s">
        <v>7100</v>
      </c>
      <c r="K1089" s="9" t="s">
        <v>7093</v>
      </c>
      <c r="L1089" s="9" t="s">
        <v>7155</v>
      </c>
      <c r="M1089" s="9" t="s">
        <v>7100</v>
      </c>
      <c r="R1089" s="260"/>
      <c r="S1089" s="1012" t="s">
        <v>1191</v>
      </c>
      <c r="T1089" s="1013" t="s">
        <v>41</v>
      </c>
      <c r="U1089" s="1013" t="s">
        <v>835</v>
      </c>
      <c r="V1089" s="1014" t="s">
        <v>1382</v>
      </c>
      <c r="W1089" s="1018"/>
      <c r="X1089" s="1023"/>
      <c r="Y1089" s="1013"/>
      <c r="Z1089" s="1013"/>
      <c r="AA1089" s="1013"/>
      <c r="AB1089" s="1022"/>
      <c r="AD1089" s="596"/>
    </row>
    <row r="1090" spans="2:30" outlineLevel="1">
      <c r="B1090" s="9" t="s">
        <v>7092</v>
      </c>
      <c r="C1090" s="9" t="s">
        <v>7154</v>
      </c>
      <c r="D1090" s="9" t="s">
        <v>7100</v>
      </c>
      <c r="E1090" s="9" t="s">
        <v>7688</v>
      </c>
      <c r="K1090" s="9" t="s">
        <v>7093</v>
      </c>
      <c r="L1090" s="9" t="s">
        <v>7155</v>
      </c>
      <c r="M1090" s="9" t="s">
        <v>7100</v>
      </c>
      <c r="N1090" s="9" t="s">
        <v>7688</v>
      </c>
      <c r="R1090" s="260"/>
      <c r="S1090" s="1012" t="s">
        <v>1191</v>
      </c>
      <c r="T1090" s="1013" t="s">
        <v>41</v>
      </c>
      <c r="U1090" s="1013" t="s">
        <v>835</v>
      </c>
      <c r="V1090" s="1014" t="s">
        <v>1382</v>
      </c>
      <c r="W1090" s="1018"/>
      <c r="X1090" s="1023"/>
      <c r="Y1090" s="1013"/>
      <c r="Z1090" s="1013"/>
      <c r="AA1090" s="1013"/>
      <c r="AB1090" s="1022"/>
      <c r="AD1090" s="596"/>
    </row>
    <row r="1091" spans="2:30" outlineLevel="1">
      <c r="B1091" s="9" t="s">
        <v>7092</v>
      </c>
      <c r="C1091" s="9" t="s">
        <v>7154</v>
      </c>
      <c r="D1091" s="9" t="s">
        <v>7100</v>
      </c>
      <c r="E1091" s="9" t="s">
        <v>7688</v>
      </c>
      <c r="F1091" s="9" t="s">
        <v>6858</v>
      </c>
      <c r="K1091" s="9" t="s">
        <v>7093</v>
      </c>
      <c r="L1091" s="9" t="s">
        <v>7155</v>
      </c>
      <c r="M1091" s="9" t="s">
        <v>7100</v>
      </c>
      <c r="N1091" s="9" t="s">
        <v>7688</v>
      </c>
      <c r="O1091" s="9" t="s">
        <v>6858</v>
      </c>
      <c r="R1091" s="260"/>
      <c r="S1091" s="1012" t="s">
        <v>1176</v>
      </c>
      <c r="T1091" s="1013" t="s">
        <v>41</v>
      </c>
      <c r="U1091" s="1013" t="s">
        <v>835</v>
      </c>
      <c r="V1091" s="1014" t="s">
        <v>1821</v>
      </c>
      <c r="W1091" s="1018"/>
      <c r="X1091" s="1023"/>
      <c r="Y1091" s="1013"/>
      <c r="Z1091" s="1013"/>
      <c r="AA1091" s="1013"/>
      <c r="AB1091" s="1022"/>
      <c r="AD1091" s="596"/>
    </row>
    <row r="1092" spans="2:30" outlineLevel="1">
      <c r="B1092" s="9" t="s">
        <v>7092</v>
      </c>
      <c r="C1092" s="9" t="s">
        <v>7154</v>
      </c>
      <c r="D1092" s="9" t="s">
        <v>7100</v>
      </c>
      <c r="E1092" s="9" t="s">
        <v>7688</v>
      </c>
      <c r="F1092" s="9" t="s">
        <v>7797</v>
      </c>
      <c r="K1092" s="9" t="s">
        <v>7093</v>
      </c>
      <c r="L1092" s="9" t="s">
        <v>7155</v>
      </c>
      <c r="M1092" s="9" t="s">
        <v>7100</v>
      </c>
      <c r="N1092" s="9" t="s">
        <v>7688</v>
      </c>
      <c r="O1092" s="9" t="s">
        <v>7797</v>
      </c>
      <c r="R1092" s="260"/>
      <c r="S1092" s="1012" t="s">
        <v>1191</v>
      </c>
      <c r="T1092" s="1013" t="s">
        <v>7236</v>
      </c>
      <c r="U1092" s="1013" t="s">
        <v>4082</v>
      </c>
      <c r="V1092" s="1014" t="s">
        <v>1821</v>
      </c>
      <c r="W1092" s="1018"/>
      <c r="X1092" s="1023"/>
      <c r="Y1092" s="1013"/>
      <c r="Z1092" s="1013"/>
      <c r="AA1092" s="1013"/>
      <c r="AB1092" s="1022"/>
      <c r="AD1092" s="596"/>
    </row>
    <row r="1093" spans="2:30" outlineLevel="1">
      <c r="B1093" s="9" t="s">
        <v>7092</v>
      </c>
      <c r="C1093" s="9" t="s">
        <v>7154</v>
      </c>
      <c r="D1093" s="9" t="s">
        <v>7100</v>
      </c>
      <c r="E1093" s="9" t="s">
        <v>7796</v>
      </c>
      <c r="K1093" s="9" t="s">
        <v>7093</v>
      </c>
      <c r="L1093" s="9" t="s">
        <v>7155</v>
      </c>
      <c r="M1093" s="9" t="s">
        <v>7100</v>
      </c>
      <c r="N1093" s="9" t="s">
        <v>7796</v>
      </c>
      <c r="R1093" s="260"/>
      <c r="S1093" s="1012" t="s">
        <v>1191</v>
      </c>
      <c r="T1093" s="1013" t="s">
        <v>41</v>
      </c>
      <c r="U1093" s="1013" t="s">
        <v>835</v>
      </c>
      <c r="V1093" s="1014" t="s">
        <v>1382</v>
      </c>
      <c r="W1093" s="1018"/>
      <c r="X1093" s="1023"/>
      <c r="Y1093" s="1013"/>
      <c r="Z1093" s="1013"/>
      <c r="AA1093" s="1013"/>
      <c r="AB1093" s="1022"/>
      <c r="AD1093" s="596"/>
    </row>
    <row r="1094" spans="2:30" outlineLevel="1">
      <c r="B1094" s="9" t="s">
        <v>7092</v>
      </c>
      <c r="C1094" s="9" t="s">
        <v>7154</v>
      </c>
      <c r="D1094" s="9" t="s">
        <v>7100</v>
      </c>
      <c r="E1094" s="9" t="s">
        <v>7796</v>
      </c>
      <c r="F1094" s="9" t="s">
        <v>6858</v>
      </c>
      <c r="K1094" s="9" t="s">
        <v>7093</v>
      </c>
      <c r="L1094" s="9" t="s">
        <v>7155</v>
      </c>
      <c r="M1094" s="9" t="s">
        <v>7100</v>
      </c>
      <c r="N1094" s="9" t="s">
        <v>7796</v>
      </c>
      <c r="O1094" s="9" t="s">
        <v>6858</v>
      </c>
      <c r="R1094" s="260"/>
      <c r="S1094" s="1012" t="s">
        <v>1176</v>
      </c>
      <c r="T1094" s="1013" t="s">
        <v>7235</v>
      </c>
      <c r="U1094" s="1013" t="s">
        <v>4282</v>
      </c>
      <c r="V1094" s="1014" t="s">
        <v>1821</v>
      </c>
      <c r="W1094" s="1018"/>
      <c r="X1094" s="1023"/>
      <c r="Y1094" s="1013"/>
      <c r="Z1094" s="1013"/>
      <c r="AA1094" s="1013"/>
      <c r="AB1094" s="1022"/>
      <c r="AD1094" s="596"/>
    </row>
    <row r="1095" spans="2:30" outlineLevel="1">
      <c r="B1095" s="9" t="s">
        <v>7092</v>
      </c>
      <c r="C1095" s="9" t="s">
        <v>7154</v>
      </c>
      <c r="D1095" s="9" t="s">
        <v>7794</v>
      </c>
      <c r="K1095" s="9" t="s">
        <v>7093</v>
      </c>
      <c r="L1095" s="9" t="s">
        <v>7155</v>
      </c>
      <c r="M1095" s="9" t="s">
        <v>7794</v>
      </c>
      <c r="R1095" s="260"/>
      <c r="S1095" s="1012" t="s">
        <v>1195</v>
      </c>
      <c r="T1095" s="1013" t="s">
        <v>41</v>
      </c>
      <c r="U1095" s="1013" t="s">
        <v>835</v>
      </c>
      <c r="V1095" s="1014" t="s">
        <v>1382</v>
      </c>
      <c r="W1095" s="1018"/>
      <c r="X1095" s="1130" t="s">
        <v>5623</v>
      </c>
      <c r="Y1095" s="1013" t="s">
        <v>1191</v>
      </c>
      <c r="Z1095" s="1013" t="s">
        <v>41</v>
      </c>
      <c r="AA1095" s="1013" t="s">
        <v>1382</v>
      </c>
      <c r="AB1095" s="782" t="s">
        <v>8532</v>
      </c>
      <c r="AD1095" s="596"/>
    </row>
    <row r="1096" spans="2:30" ht="24" outlineLevel="1">
      <c r="B1096" s="9" t="s">
        <v>7092</v>
      </c>
      <c r="C1096" s="9" t="s">
        <v>7154</v>
      </c>
      <c r="D1096" s="9" t="s">
        <v>7794</v>
      </c>
      <c r="E1096" s="9" t="s">
        <v>6858</v>
      </c>
      <c r="K1096" s="9" t="s">
        <v>7093</v>
      </c>
      <c r="L1096" s="9" t="s">
        <v>7155</v>
      </c>
      <c r="M1096" s="9" t="s">
        <v>7794</v>
      </c>
      <c r="N1096" s="9" t="s">
        <v>6858</v>
      </c>
      <c r="R1096" s="260"/>
      <c r="S1096" s="1012" t="s">
        <v>1176</v>
      </c>
      <c r="T1096" s="1013" t="s">
        <v>1819</v>
      </c>
      <c r="U1096" s="1013" t="s">
        <v>4148</v>
      </c>
      <c r="V1096" s="1014" t="s">
        <v>1821</v>
      </c>
      <c r="W1096" s="1018"/>
      <c r="X1096" s="1023" t="s">
        <v>3816</v>
      </c>
      <c r="Y1096" s="1013" t="s">
        <v>1176</v>
      </c>
      <c r="Z1096" s="1056" t="s">
        <v>6014</v>
      </c>
      <c r="AA1096" s="1013" t="s">
        <v>105</v>
      </c>
      <c r="AB1096" s="631" t="s">
        <v>5521</v>
      </c>
      <c r="AD1096" s="596"/>
    </row>
    <row r="1097" spans="2:30" outlineLevel="1">
      <c r="B1097" s="9" t="s">
        <v>7092</v>
      </c>
      <c r="C1097" s="9" t="s">
        <v>7154</v>
      </c>
      <c r="D1097" s="9" t="s">
        <v>7794</v>
      </c>
      <c r="E1097" s="9" t="s">
        <v>6858</v>
      </c>
      <c r="F1097" s="9" t="s">
        <v>1452</v>
      </c>
      <c r="K1097" s="9" t="s">
        <v>7093</v>
      </c>
      <c r="L1097" s="9" t="s">
        <v>7155</v>
      </c>
      <c r="M1097" s="9" t="s">
        <v>7794</v>
      </c>
      <c r="N1097" s="9" t="s">
        <v>6858</v>
      </c>
      <c r="O1097" s="9" t="s">
        <v>1452</v>
      </c>
      <c r="R1097" s="260"/>
      <c r="S1097" s="1012" t="s">
        <v>1191</v>
      </c>
      <c r="T1097" s="1013" t="s">
        <v>1822</v>
      </c>
      <c r="U1097" s="1013" t="s">
        <v>7517</v>
      </c>
      <c r="V1097" s="1014" t="s">
        <v>1825</v>
      </c>
      <c r="W1097" s="1018"/>
      <c r="X1097" s="1023" t="s">
        <v>7928</v>
      </c>
      <c r="Y1097" s="1013" t="s">
        <v>1176</v>
      </c>
      <c r="Z1097" s="1013" t="s">
        <v>41</v>
      </c>
      <c r="AA1097" s="1013" t="s">
        <v>7798</v>
      </c>
      <c r="AB1097" s="1022"/>
      <c r="AD1097" s="596"/>
    </row>
    <row r="1098" spans="2:30" outlineLevel="1">
      <c r="B1098" s="9" t="s">
        <v>7092</v>
      </c>
      <c r="C1098" s="9" t="s">
        <v>7154</v>
      </c>
      <c r="D1098" s="9" t="s">
        <v>7794</v>
      </c>
      <c r="E1098" s="9" t="s">
        <v>7689</v>
      </c>
      <c r="K1098" s="9" t="s">
        <v>7093</v>
      </c>
      <c r="L1098" s="9" t="s">
        <v>7155</v>
      </c>
      <c r="M1098" s="9" t="s">
        <v>7794</v>
      </c>
      <c r="N1098" s="9" t="s">
        <v>7689</v>
      </c>
      <c r="R1098" s="260"/>
      <c r="S1098" s="1012" t="s">
        <v>1176</v>
      </c>
      <c r="T1098" s="1013" t="s">
        <v>41</v>
      </c>
      <c r="U1098" s="1013" t="s">
        <v>835</v>
      </c>
      <c r="V1098" s="1020" t="s">
        <v>8116</v>
      </c>
      <c r="W1098" s="1018"/>
      <c r="X1098" s="1023" t="s">
        <v>7929</v>
      </c>
      <c r="Y1098" s="1013" t="s">
        <v>1176</v>
      </c>
      <c r="Z1098" s="1013" t="s">
        <v>41</v>
      </c>
      <c r="AA1098" s="1013" t="s">
        <v>7799</v>
      </c>
      <c r="AB1098" s="1022"/>
      <c r="AD1098" s="596"/>
    </row>
    <row r="1099" spans="2:30" outlineLevel="1">
      <c r="B1099" s="9" t="s">
        <v>7092</v>
      </c>
      <c r="C1099" s="9" t="s">
        <v>7154</v>
      </c>
      <c r="D1099" s="9" t="s">
        <v>7794</v>
      </c>
      <c r="K1099" s="9" t="s">
        <v>7093</v>
      </c>
      <c r="L1099" s="9" t="s">
        <v>7155</v>
      </c>
      <c r="M1099" s="9" t="s">
        <v>7794</v>
      </c>
      <c r="R1099" s="260"/>
      <c r="S1099" s="1012" t="s">
        <v>1195</v>
      </c>
      <c r="T1099" s="1013" t="s">
        <v>41</v>
      </c>
      <c r="U1099" s="1013" t="s">
        <v>835</v>
      </c>
      <c r="V1099" s="1014" t="s">
        <v>1382</v>
      </c>
      <c r="W1099" s="1018"/>
      <c r="X1099" s="1130" t="s">
        <v>5619</v>
      </c>
      <c r="Y1099" s="1013" t="s">
        <v>1191</v>
      </c>
      <c r="Z1099" s="1013" t="s">
        <v>41</v>
      </c>
      <c r="AA1099" s="1013" t="s">
        <v>1382</v>
      </c>
      <c r="AB1099" s="782" t="s">
        <v>8022</v>
      </c>
      <c r="AD1099" s="596"/>
    </row>
    <row r="1100" spans="2:30" ht="48" outlineLevel="1">
      <c r="B1100" s="9" t="s">
        <v>7092</v>
      </c>
      <c r="C1100" s="9" t="s">
        <v>7154</v>
      </c>
      <c r="D1100" s="9" t="s">
        <v>7794</v>
      </c>
      <c r="E1100" s="9" t="s">
        <v>6858</v>
      </c>
      <c r="K1100" s="9" t="s">
        <v>7093</v>
      </c>
      <c r="L1100" s="9" t="s">
        <v>7155</v>
      </c>
      <c r="M1100" s="9" t="s">
        <v>7794</v>
      </c>
      <c r="N1100" s="9" t="s">
        <v>6858</v>
      </c>
      <c r="R1100" s="260"/>
      <c r="S1100" s="1012" t="s">
        <v>1176</v>
      </c>
      <c r="T1100" s="1013" t="s">
        <v>1819</v>
      </c>
      <c r="U1100" s="1013" t="s">
        <v>4148</v>
      </c>
      <c r="V1100" s="1014" t="s">
        <v>1821</v>
      </c>
      <c r="W1100" s="1018"/>
      <c r="X1100" s="1023" t="s">
        <v>3824</v>
      </c>
      <c r="Y1100" s="1013" t="s">
        <v>1176</v>
      </c>
      <c r="Z1100" s="1056" t="s">
        <v>6018</v>
      </c>
      <c r="AA1100" s="1013" t="s">
        <v>105</v>
      </c>
      <c r="AB1100" s="631" t="s">
        <v>6049</v>
      </c>
      <c r="AD1100" s="596"/>
    </row>
    <row r="1101" spans="2:30" outlineLevel="1">
      <c r="B1101" s="9" t="s">
        <v>7092</v>
      </c>
      <c r="C1101" s="9" t="s">
        <v>7154</v>
      </c>
      <c r="D1101" s="9" t="s">
        <v>7794</v>
      </c>
      <c r="E1101" s="9" t="s">
        <v>6858</v>
      </c>
      <c r="F1101" s="9" t="s">
        <v>1452</v>
      </c>
      <c r="K1101" s="9" t="s">
        <v>7093</v>
      </c>
      <c r="L1101" s="9" t="s">
        <v>7155</v>
      </c>
      <c r="M1101" s="9" t="s">
        <v>7794</v>
      </c>
      <c r="N1101" s="9" t="s">
        <v>6858</v>
      </c>
      <c r="O1101" s="9" t="s">
        <v>1452</v>
      </c>
      <c r="R1101" s="260"/>
      <c r="S1101" s="1012" t="s">
        <v>1191</v>
      </c>
      <c r="T1101" s="1013" t="s">
        <v>1822</v>
      </c>
      <c r="U1101" s="1013" t="s">
        <v>7517</v>
      </c>
      <c r="V1101" s="1014" t="s">
        <v>1825</v>
      </c>
      <c r="W1101" s="1018"/>
      <c r="X1101" s="1023" t="s">
        <v>8295</v>
      </c>
      <c r="Y1101" s="1013" t="s">
        <v>1176</v>
      </c>
      <c r="Z1101" s="1013" t="s">
        <v>41</v>
      </c>
      <c r="AA1101" s="629" t="s">
        <v>8294</v>
      </c>
      <c r="AB1101" s="1022"/>
      <c r="AD1101" s="596"/>
    </row>
    <row r="1102" spans="2:30" outlineLevel="1">
      <c r="B1102" s="9" t="s">
        <v>7092</v>
      </c>
      <c r="C1102" s="9" t="s">
        <v>7154</v>
      </c>
      <c r="D1102" s="9" t="s">
        <v>7794</v>
      </c>
      <c r="E1102" s="9" t="s">
        <v>7689</v>
      </c>
      <c r="K1102" s="9" t="s">
        <v>7093</v>
      </c>
      <c r="L1102" s="9" t="s">
        <v>7155</v>
      </c>
      <c r="M1102" s="9" t="s">
        <v>7794</v>
      </c>
      <c r="N1102" s="9" t="s">
        <v>7689</v>
      </c>
      <c r="R1102" s="260"/>
      <c r="S1102" s="1012" t="s">
        <v>1176</v>
      </c>
      <c r="T1102" s="1013" t="s">
        <v>41</v>
      </c>
      <c r="U1102" s="1013" t="s">
        <v>835</v>
      </c>
      <c r="V1102" s="1020" t="s">
        <v>8116</v>
      </c>
      <c r="W1102" s="1018"/>
      <c r="X1102" s="1023" t="s">
        <v>7929</v>
      </c>
      <c r="Y1102" s="1013" t="s">
        <v>1176</v>
      </c>
      <c r="Z1102" s="1013" t="s">
        <v>41</v>
      </c>
      <c r="AA1102" s="1013" t="s">
        <v>7799</v>
      </c>
      <c r="AB1102" s="1022"/>
      <c r="AD1102" s="596"/>
    </row>
    <row r="1103" spans="2:30" outlineLevel="1">
      <c r="B1103" s="9" t="s">
        <v>7092</v>
      </c>
      <c r="C1103" s="9" t="s">
        <v>7154</v>
      </c>
      <c r="D1103" s="9" t="s">
        <v>7122</v>
      </c>
      <c r="K1103" s="9" t="s">
        <v>7093</v>
      </c>
      <c r="L1103" s="9" t="s">
        <v>7155</v>
      </c>
      <c r="M1103" s="9" t="s">
        <v>7122</v>
      </c>
      <c r="R1103" s="260"/>
      <c r="S1103" s="1012" t="s">
        <v>1191</v>
      </c>
      <c r="T1103" s="1013" t="s">
        <v>1331</v>
      </c>
      <c r="U1103" s="1013" t="s">
        <v>7470</v>
      </c>
      <c r="V1103" s="1014" t="s">
        <v>1382</v>
      </c>
      <c r="W1103" s="1018" t="s">
        <v>1191</v>
      </c>
      <c r="X1103" s="1023" t="s">
        <v>41</v>
      </c>
      <c r="Y1103" s="1013"/>
      <c r="Z1103" s="1013"/>
      <c r="AA1103" s="1013"/>
      <c r="AB1103" s="1032" t="s">
        <v>9139</v>
      </c>
      <c r="AD1103" s="596"/>
    </row>
    <row r="1104" spans="2:30" ht="48" outlineLevel="1">
      <c r="B1104" s="9" t="s">
        <v>7092</v>
      </c>
      <c r="C1104" s="9" t="s">
        <v>7154</v>
      </c>
      <c r="D1104" s="9" t="s">
        <v>7122</v>
      </c>
      <c r="E1104" s="9" t="s">
        <v>7736</v>
      </c>
      <c r="K1104" s="9" t="s">
        <v>7093</v>
      </c>
      <c r="L1104" s="9" t="s">
        <v>7155</v>
      </c>
      <c r="M1104" s="9" t="s">
        <v>7122</v>
      </c>
      <c r="N1104" s="9" t="s">
        <v>7736</v>
      </c>
      <c r="R1104" s="260"/>
      <c r="S1104" s="1012" t="s">
        <v>1191</v>
      </c>
      <c r="T1104" s="1013" t="s">
        <v>1354</v>
      </c>
      <c r="U1104" s="1013" t="s">
        <v>7479</v>
      </c>
      <c r="V1104" s="1014" t="s">
        <v>7865</v>
      </c>
      <c r="W1104" s="1018" t="s">
        <v>1191</v>
      </c>
      <c r="X1104" s="670" t="s">
        <v>8329</v>
      </c>
      <c r="Y1104" s="1013" t="s">
        <v>1191</v>
      </c>
      <c r="Z1104" s="642" t="s">
        <v>6012</v>
      </c>
      <c r="AA1104" s="629" t="s">
        <v>7868</v>
      </c>
      <c r="AB1104" s="641" t="s">
        <v>9140</v>
      </c>
      <c r="AD1104" s="596"/>
    </row>
    <row r="1105" spans="2:30" ht="36" outlineLevel="1">
      <c r="B1105" s="9" t="s">
        <v>7092</v>
      </c>
      <c r="C1105" s="9" t="s">
        <v>7154</v>
      </c>
      <c r="D1105" s="9" t="s">
        <v>7122</v>
      </c>
      <c r="E1105" s="9" t="s">
        <v>7737</v>
      </c>
      <c r="K1105" s="9" t="s">
        <v>7093</v>
      </c>
      <c r="L1105" s="9" t="s">
        <v>7155</v>
      </c>
      <c r="M1105" s="9" t="s">
        <v>7122</v>
      </c>
      <c r="N1105" s="9" t="s">
        <v>7737</v>
      </c>
      <c r="R1105" s="260"/>
      <c r="S1105" s="1012" t="s">
        <v>1191</v>
      </c>
      <c r="T1105" s="1013" t="s">
        <v>41</v>
      </c>
      <c r="U1105" s="1013" t="s">
        <v>835</v>
      </c>
      <c r="V1105" s="1014" t="s">
        <v>1382</v>
      </c>
      <c r="W1105" s="1018" t="s">
        <v>1176</v>
      </c>
      <c r="X1105" s="1130" t="s">
        <v>7223</v>
      </c>
      <c r="Y1105" s="1013" t="s">
        <v>1191</v>
      </c>
      <c r="Z1105" s="1013" t="s">
        <v>41</v>
      </c>
      <c r="AA1105" s="1013" t="s">
        <v>1382</v>
      </c>
      <c r="AB1105" s="782" t="s">
        <v>9144</v>
      </c>
      <c r="AD1105" s="596"/>
    </row>
    <row r="1106" spans="2:30" ht="60" outlineLevel="1">
      <c r="B1106" s="9" t="s">
        <v>7092</v>
      </c>
      <c r="C1106" s="9" t="s">
        <v>7154</v>
      </c>
      <c r="D1106" s="9" t="s">
        <v>7122</v>
      </c>
      <c r="E1106" s="9" t="s">
        <v>7737</v>
      </c>
      <c r="F1106" s="9" t="s">
        <v>6858</v>
      </c>
      <c r="K1106" s="9" t="s">
        <v>7093</v>
      </c>
      <c r="L1106" s="9" t="s">
        <v>7155</v>
      </c>
      <c r="M1106" s="9" t="s">
        <v>7122</v>
      </c>
      <c r="N1106" s="9" t="s">
        <v>7737</v>
      </c>
      <c r="O1106" s="9" t="s">
        <v>6858</v>
      </c>
      <c r="R1106" s="260"/>
      <c r="S1106" s="1012" t="s">
        <v>1191</v>
      </c>
      <c r="T1106" s="1013" t="s">
        <v>7246</v>
      </c>
      <c r="U1106" s="1013" t="s">
        <v>8063</v>
      </c>
      <c r="V1106" s="1014" t="s">
        <v>1821</v>
      </c>
      <c r="W1106" s="1018"/>
      <c r="X1106" s="1023" t="s">
        <v>6752</v>
      </c>
      <c r="Y1106" s="1013" t="s">
        <v>1176</v>
      </c>
      <c r="Z1106" s="1059" t="s">
        <v>6841</v>
      </c>
      <c r="AA1106" s="1013" t="s">
        <v>105</v>
      </c>
      <c r="AB1106" s="695" t="s">
        <v>8321</v>
      </c>
      <c r="AD1106" s="596"/>
    </row>
    <row r="1107" spans="2:30" ht="36" outlineLevel="1">
      <c r="B1107" s="9" t="s">
        <v>7092</v>
      </c>
      <c r="C1107" s="9" t="s">
        <v>7154</v>
      </c>
      <c r="D1107" s="9" t="s">
        <v>7122</v>
      </c>
      <c r="E1107" s="9" t="s">
        <v>7737</v>
      </c>
      <c r="F1107" s="9" t="s">
        <v>6858</v>
      </c>
      <c r="G1107" s="9" t="s">
        <v>1452</v>
      </c>
      <c r="K1107" s="9" t="s">
        <v>7093</v>
      </c>
      <c r="L1107" s="9" t="s">
        <v>7155</v>
      </c>
      <c r="M1107" s="9" t="s">
        <v>7122</v>
      </c>
      <c r="N1107" s="9" t="s">
        <v>7737</v>
      </c>
      <c r="O1107" s="9" t="s">
        <v>6858</v>
      </c>
      <c r="P1107" s="9" t="s">
        <v>1452</v>
      </c>
      <c r="R1107" s="260"/>
      <c r="S1107" s="1012" t="s">
        <v>1191</v>
      </c>
      <c r="T1107" s="1013" t="s">
        <v>7247</v>
      </c>
      <c r="U1107" s="1013" t="s">
        <v>8064</v>
      </c>
      <c r="V1107" s="1014" t="s">
        <v>1454</v>
      </c>
      <c r="W1107" s="1018"/>
      <c r="X1107" s="1023" t="s">
        <v>6753</v>
      </c>
      <c r="Y1107" s="1013" t="s">
        <v>1176</v>
      </c>
      <c r="Z1107" s="1059" t="s">
        <v>6842</v>
      </c>
      <c r="AA1107" s="667" t="s">
        <v>8318</v>
      </c>
      <c r="AB1107" s="1022"/>
      <c r="AD1107" s="596"/>
    </row>
    <row r="1108" spans="2:30" outlineLevel="1">
      <c r="B1108" s="9" t="s">
        <v>7092</v>
      </c>
      <c r="C1108" s="9" t="s">
        <v>7154</v>
      </c>
      <c r="D1108" s="9" t="s">
        <v>7122</v>
      </c>
      <c r="E1108" s="9" t="s">
        <v>7737</v>
      </c>
      <c r="F1108" s="9" t="s">
        <v>7738</v>
      </c>
      <c r="K1108" s="9" t="s">
        <v>7093</v>
      </c>
      <c r="L1108" s="9" t="s">
        <v>7155</v>
      </c>
      <c r="M1108" s="9" t="s">
        <v>7122</v>
      </c>
      <c r="N1108" s="9" t="s">
        <v>7737</v>
      </c>
      <c r="O1108" s="9" t="s">
        <v>7738</v>
      </c>
      <c r="R1108" s="260"/>
      <c r="S1108" s="1012" t="s">
        <v>1191</v>
      </c>
      <c r="T1108" s="1013" t="s">
        <v>1335</v>
      </c>
      <c r="U1108" s="1013" t="s">
        <v>8067</v>
      </c>
      <c r="V1108" s="1014" t="s">
        <v>1382</v>
      </c>
      <c r="W1108" s="1018" t="s">
        <v>1176</v>
      </c>
      <c r="X1108" s="1130" t="s">
        <v>7224</v>
      </c>
      <c r="Y1108" s="1013" t="s">
        <v>1176</v>
      </c>
      <c r="Z1108" s="1013" t="s">
        <v>41</v>
      </c>
      <c r="AA1108" s="1013" t="s">
        <v>1382</v>
      </c>
      <c r="AB1108" s="1022"/>
      <c r="AD1108" s="596"/>
    </row>
    <row r="1109" spans="2:30" outlineLevel="1">
      <c r="B1109" s="9" t="s">
        <v>7092</v>
      </c>
      <c r="C1109" s="9" t="s">
        <v>7154</v>
      </c>
      <c r="D1109" s="9" t="s">
        <v>7122</v>
      </c>
      <c r="E1109" s="9" t="s">
        <v>7737</v>
      </c>
      <c r="F1109" s="9" t="s">
        <v>7738</v>
      </c>
      <c r="G1109" s="9" t="s">
        <v>7710</v>
      </c>
      <c r="K1109" s="9" t="s">
        <v>7093</v>
      </c>
      <c r="L1109" s="9" t="s">
        <v>7155</v>
      </c>
      <c r="M1109" s="9" t="s">
        <v>7122</v>
      </c>
      <c r="N1109" s="9" t="s">
        <v>7737</v>
      </c>
      <c r="O1109" s="9" t="s">
        <v>7738</v>
      </c>
      <c r="P1109" s="9" t="s">
        <v>7710</v>
      </c>
      <c r="R1109" s="260"/>
      <c r="S1109" s="1012" t="s">
        <v>1191</v>
      </c>
      <c r="T1109" s="1013" t="s">
        <v>1337</v>
      </c>
      <c r="U1109" s="1013" t="s">
        <v>8068</v>
      </c>
      <c r="V1109" s="1014" t="s">
        <v>1821</v>
      </c>
      <c r="W1109" s="1018" t="s">
        <v>1176</v>
      </c>
      <c r="X1109" s="1023" t="s">
        <v>6755</v>
      </c>
      <c r="Y1109" s="1013" t="s">
        <v>1176</v>
      </c>
      <c r="Z1109" s="1059" t="s">
        <v>6844</v>
      </c>
      <c r="AA1109" s="1013" t="s">
        <v>105</v>
      </c>
      <c r="AB1109" s="1022"/>
      <c r="AD1109" s="596"/>
    </row>
    <row r="1110" spans="2:30" outlineLevel="1">
      <c r="B1110" s="9" t="s">
        <v>7092</v>
      </c>
      <c r="C1110" s="9" t="s">
        <v>7154</v>
      </c>
      <c r="D1110" s="9" t="s">
        <v>7122</v>
      </c>
      <c r="E1110" s="9" t="s">
        <v>7737</v>
      </c>
      <c r="F1110" s="9" t="s">
        <v>7738</v>
      </c>
      <c r="G1110" s="9" t="s">
        <v>7711</v>
      </c>
      <c r="K1110" s="9" t="s">
        <v>7093</v>
      </c>
      <c r="L1110" s="9" t="s">
        <v>7155</v>
      </c>
      <c r="M1110" s="9" t="s">
        <v>7122</v>
      </c>
      <c r="N1110" s="9" t="s">
        <v>7737</v>
      </c>
      <c r="O1110" s="9" t="s">
        <v>7738</v>
      </c>
      <c r="P1110" s="9" t="s">
        <v>7711</v>
      </c>
      <c r="R1110" s="260"/>
      <c r="S1110" s="1012" t="s">
        <v>1191</v>
      </c>
      <c r="T1110" s="1013" t="s">
        <v>1339</v>
      </c>
      <c r="U1110" s="1013" t="s">
        <v>8069</v>
      </c>
      <c r="V1110" s="1014" t="s">
        <v>1821</v>
      </c>
      <c r="W1110" s="1018" t="s">
        <v>1191</v>
      </c>
      <c r="X1110" s="1023" t="s">
        <v>6756</v>
      </c>
      <c r="Y1110" s="1013" t="s">
        <v>1191</v>
      </c>
      <c r="Z1110" s="1056" t="s">
        <v>6845</v>
      </c>
      <c r="AA1110" s="1013" t="s">
        <v>105</v>
      </c>
      <c r="AB1110" s="1022"/>
      <c r="AD1110" s="596"/>
    </row>
    <row r="1111" spans="2:30" outlineLevel="1">
      <c r="B1111" s="9" t="s">
        <v>7092</v>
      </c>
      <c r="C1111" s="9" t="s">
        <v>7154</v>
      </c>
      <c r="D1111" s="9" t="s">
        <v>7122</v>
      </c>
      <c r="E1111" s="9" t="s">
        <v>7737</v>
      </c>
      <c r="F1111" s="9" t="s">
        <v>7738</v>
      </c>
      <c r="G1111" s="9" t="s">
        <v>7712</v>
      </c>
      <c r="K1111" s="9" t="s">
        <v>7093</v>
      </c>
      <c r="L1111" s="9" t="s">
        <v>7155</v>
      </c>
      <c r="M1111" s="9" t="s">
        <v>7122</v>
      </c>
      <c r="N1111" s="9" t="s">
        <v>7737</v>
      </c>
      <c r="O1111" s="9" t="s">
        <v>7738</v>
      </c>
      <c r="P1111" s="9" t="s">
        <v>7712</v>
      </c>
      <c r="R1111" s="260"/>
      <c r="S1111" s="1012" t="s">
        <v>1191</v>
      </c>
      <c r="T1111" s="1013" t="s">
        <v>1343</v>
      </c>
      <c r="U1111" s="1013" t="s">
        <v>8071</v>
      </c>
      <c r="V1111" s="1014" t="s">
        <v>1821</v>
      </c>
      <c r="W1111" s="1018" t="s">
        <v>1176</v>
      </c>
      <c r="X1111" s="1023" t="s">
        <v>6758</v>
      </c>
      <c r="Y1111" s="1013" t="s">
        <v>1176</v>
      </c>
      <c r="Z1111" s="1059" t="s">
        <v>6847</v>
      </c>
      <c r="AA1111" s="1013" t="s">
        <v>105</v>
      </c>
      <c r="AB1111" s="1022"/>
      <c r="AD1111" s="596"/>
    </row>
    <row r="1112" spans="2:30" outlineLevel="1">
      <c r="B1112" s="9" t="s">
        <v>7092</v>
      </c>
      <c r="C1112" s="9" t="s">
        <v>7154</v>
      </c>
      <c r="D1112" s="9" t="s">
        <v>7122</v>
      </c>
      <c r="E1112" s="9" t="s">
        <v>7737</v>
      </c>
      <c r="F1112" s="9" t="s">
        <v>7738</v>
      </c>
      <c r="G1112" s="9" t="s">
        <v>7713</v>
      </c>
      <c r="K1112" s="9" t="s">
        <v>7093</v>
      </c>
      <c r="L1112" s="9" t="s">
        <v>7155</v>
      </c>
      <c r="M1112" s="9" t="s">
        <v>7122</v>
      </c>
      <c r="N1112" s="9" t="s">
        <v>7737</v>
      </c>
      <c r="O1112" s="9" t="s">
        <v>7738</v>
      </c>
      <c r="P1112" s="9" t="s">
        <v>7713</v>
      </c>
      <c r="R1112" s="260"/>
      <c r="S1112" s="1012" t="s">
        <v>1191</v>
      </c>
      <c r="T1112" s="1013" t="s">
        <v>1345</v>
      </c>
      <c r="U1112" s="1013" t="s">
        <v>8072</v>
      </c>
      <c r="V1112" s="1014" t="s">
        <v>1821</v>
      </c>
      <c r="W1112" s="1018" t="s">
        <v>1176</v>
      </c>
      <c r="X1112" s="1023" t="s">
        <v>6759</v>
      </c>
      <c r="Y1112" s="1013" t="s">
        <v>1176</v>
      </c>
      <c r="Z1112" s="1059" t="s">
        <v>6848</v>
      </c>
      <c r="AA1112" s="1013" t="s">
        <v>157</v>
      </c>
      <c r="AB1112" s="1022"/>
      <c r="AD1112" s="596"/>
    </row>
    <row r="1113" spans="2:30" outlineLevel="1">
      <c r="B1113" s="9" t="s">
        <v>7092</v>
      </c>
      <c r="C1113" s="9" t="s">
        <v>7154</v>
      </c>
      <c r="D1113" s="9" t="s">
        <v>7122</v>
      </c>
      <c r="E1113" s="9" t="s">
        <v>7737</v>
      </c>
      <c r="F1113" s="9" t="s">
        <v>7738</v>
      </c>
      <c r="G1113" s="9" t="s">
        <v>7714</v>
      </c>
      <c r="K1113" s="9" t="s">
        <v>7093</v>
      </c>
      <c r="L1113" s="9" t="s">
        <v>7155</v>
      </c>
      <c r="M1113" s="9" t="s">
        <v>7122</v>
      </c>
      <c r="N1113" s="9" t="s">
        <v>7737</v>
      </c>
      <c r="O1113" s="9" t="s">
        <v>7738</v>
      </c>
      <c r="P1113" s="9" t="s">
        <v>7714</v>
      </c>
      <c r="R1113" s="260"/>
      <c r="S1113" s="1012" t="s">
        <v>1191</v>
      </c>
      <c r="T1113" s="1013" t="s">
        <v>1347</v>
      </c>
      <c r="U1113" s="1013" t="s">
        <v>8073</v>
      </c>
      <c r="V1113" s="1014" t="s">
        <v>1821</v>
      </c>
      <c r="W1113" s="1018" t="s">
        <v>1191</v>
      </c>
      <c r="X1113" s="1023"/>
      <c r="Y1113" s="1013"/>
      <c r="Z1113" s="1013"/>
      <c r="AA1113" s="1013"/>
      <c r="AB1113" s="1022"/>
      <c r="AD1113" s="596"/>
    </row>
    <row r="1114" spans="2:30" outlineLevel="1">
      <c r="B1114" s="9" t="s">
        <v>7092</v>
      </c>
      <c r="C1114" s="9" t="s">
        <v>7154</v>
      </c>
      <c r="D1114" s="9" t="s">
        <v>7122</v>
      </c>
      <c r="E1114" s="9" t="s">
        <v>7737</v>
      </c>
      <c r="F1114" s="9" t="s">
        <v>7738</v>
      </c>
      <c r="G1114" s="9" t="s">
        <v>7715</v>
      </c>
      <c r="K1114" s="9" t="s">
        <v>7093</v>
      </c>
      <c r="L1114" s="9" t="s">
        <v>7155</v>
      </c>
      <c r="M1114" s="9" t="s">
        <v>7122</v>
      </c>
      <c r="N1114" s="9" t="s">
        <v>7737</v>
      </c>
      <c r="O1114" s="9" t="s">
        <v>7738</v>
      </c>
      <c r="P1114" s="9" t="s">
        <v>7715</v>
      </c>
      <c r="R1114" s="260"/>
      <c r="S1114" s="1012" t="s">
        <v>1191</v>
      </c>
      <c r="T1114" s="1013" t="s">
        <v>41</v>
      </c>
      <c r="U1114" s="1013" t="s">
        <v>835</v>
      </c>
      <c r="V1114" s="1014" t="s">
        <v>1382</v>
      </c>
      <c r="W1114" s="1018" t="s">
        <v>1191</v>
      </c>
      <c r="X1114" s="1023" t="s">
        <v>41</v>
      </c>
      <c r="Y1114" s="1013" t="s">
        <v>1191</v>
      </c>
      <c r="Z1114" s="1013" t="s">
        <v>41</v>
      </c>
      <c r="AA1114" s="1013" t="s">
        <v>1382</v>
      </c>
      <c r="AB1114" s="1028" t="s">
        <v>7953</v>
      </c>
      <c r="AD1114" s="596"/>
    </row>
    <row r="1115" spans="2:30" outlineLevel="1">
      <c r="B1115" s="9" t="s">
        <v>7092</v>
      </c>
      <c r="C1115" s="9" t="s">
        <v>7154</v>
      </c>
      <c r="D1115" s="9" t="s">
        <v>7122</v>
      </c>
      <c r="E1115" s="9" t="s">
        <v>7737</v>
      </c>
      <c r="F1115" s="9" t="s">
        <v>7738</v>
      </c>
      <c r="G1115" s="9" t="s">
        <v>7715</v>
      </c>
      <c r="H1115" s="9" t="s">
        <v>7716</v>
      </c>
      <c r="K1115" s="9" t="s">
        <v>7093</v>
      </c>
      <c r="L1115" s="9" t="s">
        <v>7155</v>
      </c>
      <c r="M1115" s="9" t="s">
        <v>7122</v>
      </c>
      <c r="N1115" s="9" t="s">
        <v>7737</v>
      </c>
      <c r="O1115" s="9" t="s">
        <v>7738</v>
      </c>
      <c r="P1115" s="9" t="s">
        <v>7715</v>
      </c>
      <c r="Q1115" s="9" t="s">
        <v>7716</v>
      </c>
      <c r="R1115" s="260"/>
      <c r="S1115" s="1012" t="s">
        <v>1176</v>
      </c>
      <c r="T1115" s="1013" t="s">
        <v>1341</v>
      </c>
      <c r="U1115" s="1013" t="s">
        <v>8070</v>
      </c>
      <c r="V1115" s="1014" t="s">
        <v>1821</v>
      </c>
      <c r="W1115" s="1018" t="s">
        <v>1176</v>
      </c>
      <c r="X1115" s="1023" t="s">
        <v>6757</v>
      </c>
      <c r="Y1115" s="1013" t="s">
        <v>1176</v>
      </c>
      <c r="Z1115" s="1056" t="s">
        <v>6846</v>
      </c>
      <c r="AA1115" s="1013" t="s">
        <v>105</v>
      </c>
      <c r="AB1115" s="1022"/>
      <c r="AD1115" s="596"/>
    </row>
    <row r="1116" spans="2:30" outlineLevel="1">
      <c r="B1116" s="9" t="s">
        <v>7092</v>
      </c>
      <c r="C1116" s="9" t="s">
        <v>7154</v>
      </c>
      <c r="D1116" s="9" t="s">
        <v>7122</v>
      </c>
      <c r="E1116" s="9" t="s">
        <v>7737</v>
      </c>
      <c r="F1116" s="9" t="s">
        <v>7738</v>
      </c>
      <c r="G1116" s="9" t="s">
        <v>7717</v>
      </c>
      <c r="K1116" s="9" t="s">
        <v>7093</v>
      </c>
      <c r="L1116" s="9" t="s">
        <v>7155</v>
      </c>
      <c r="M1116" s="9" t="s">
        <v>7122</v>
      </c>
      <c r="N1116" s="9" t="s">
        <v>7737</v>
      </c>
      <c r="O1116" s="9" t="s">
        <v>7738</v>
      </c>
      <c r="P1116" s="9" t="s">
        <v>7717</v>
      </c>
      <c r="R1116" s="260"/>
      <c r="S1116" s="1012" t="s">
        <v>1176</v>
      </c>
      <c r="T1116" s="1013" t="s">
        <v>41</v>
      </c>
      <c r="U1116" s="1013" t="s">
        <v>835</v>
      </c>
      <c r="V1116" s="1014" t="s">
        <v>1382</v>
      </c>
      <c r="W1116" s="1018" t="s">
        <v>1176</v>
      </c>
      <c r="X1116" s="1023" t="s">
        <v>41</v>
      </c>
      <c r="Y1116" s="1013" t="s">
        <v>1176</v>
      </c>
      <c r="Z1116" s="1013" t="s">
        <v>41</v>
      </c>
      <c r="AA1116" s="1013" t="s">
        <v>1382</v>
      </c>
      <c r="AB1116" s="1022"/>
      <c r="AD1116" s="596"/>
    </row>
    <row r="1117" spans="2:30" outlineLevel="1">
      <c r="B1117" s="9" t="s">
        <v>7092</v>
      </c>
      <c r="C1117" s="9" t="s">
        <v>7154</v>
      </c>
      <c r="D1117" s="9" t="s">
        <v>7122</v>
      </c>
      <c r="E1117" s="9" t="s">
        <v>7737</v>
      </c>
      <c r="F1117" s="9" t="s">
        <v>7738</v>
      </c>
      <c r="G1117" s="9" t="s">
        <v>7717</v>
      </c>
      <c r="H1117" s="9" t="s">
        <v>7718</v>
      </c>
      <c r="K1117" s="9" t="s">
        <v>7093</v>
      </c>
      <c r="L1117" s="9" t="s">
        <v>7155</v>
      </c>
      <c r="M1117" s="9" t="s">
        <v>7122</v>
      </c>
      <c r="N1117" s="9" t="s">
        <v>7737</v>
      </c>
      <c r="O1117" s="9" t="s">
        <v>7738</v>
      </c>
      <c r="P1117" s="9" t="s">
        <v>7717</v>
      </c>
      <c r="Q1117" s="9" t="s">
        <v>7718</v>
      </c>
      <c r="R1117" s="260"/>
      <c r="S1117" s="1012" t="s">
        <v>1176</v>
      </c>
      <c r="T1117" s="1013" t="s">
        <v>1349</v>
      </c>
      <c r="U1117" s="1013" t="s">
        <v>8074</v>
      </c>
      <c r="V1117" s="1014" t="s">
        <v>1515</v>
      </c>
      <c r="W1117" s="1018" t="s">
        <v>1176</v>
      </c>
      <c r="X1117" s="1023" t="s">
        <v>6760</v>
      </c>
      <c r="Y1117" s="1013" t="s">
        <v>1176</v>
      </c>
      <c r="Z1117" s="1059" t="s">
        <v>6849</v>
      </c>
      <c r="AA1117" s="1013" t="s">
        <v>1515</v>
      </c>
      <c r="AB1117" s="1022"/>
      <c r="AD1117" s="596"/>
    </row>
    <row r="1118" spans="2:30" ht="36" outlineLevel="1">
      <c r="B1118" s="9" t="s">
        <v>7092</v>
      </c>
      <c r="C1118" s="9" t="s">
        <v>7154</v>
      </c>
      <c r="D1118" s="9" t="s">
        <v>7122</v>
      </c>
      <c r="E1118" s="9" t="s">
        <v>7739</v>
      </c>
      <c r="K1118" s="9" t="s">
        <v>7093</v>
      </c>
      <c r="L1118" s="9" t="s">
        <v>7155</v>
      </c>
      <c r="M1118" s="9" t="s">
        <v>7122</v>
      </c>
      <c r="N1118" s="9" t="s">
        <v>7739</v>
      </c>
      <c r="R1118" s="260"/>
      <c r="S1118" s="1012" t="s">
        <v>1191</v>
      </c>
      <c r="T1118" s="1013" t="s">
        <v>41</v>
      </c>
      <c r="U1118" s="1013" t="s">
        <v>835</v>
      </c>
      <c r="V1118" s="1014" t="s">
        <v>1382</v>
      </c>
      <c r="W1118" s="1018" t="s">
        <v>1191</v>
      </c>
      <c r="X1118" s="1023" t="s">
        <v>41</v>
      </c>
      <c r="Y1118" s="1013" t="s">
        <v>1191</v>
      </c>
      <c r="Z1118" s="1013" t="s">
        <v>41</v>
      </c>
      <c r="AA1118" s="1013" t="s">
        <v>1382</v>
      </c>
      <c r="AB1118" s="782" t="s">
        <v>7222</v>
      </c>
      <c r="AD1118" s="596"/>
    </row>
    <row r="1119" spans="2:30" outlineLevel="1">
      <c r="B1119" s="9" t="s">
        <v>7092</v>
      </c>
      <c r="C1119" s="9" t="s">
        <v>7154</v>
      </c>
      <c r="D1119" s="9" t="s">
        <v>7122</v>
      </c>
      <c r="E1119" s="9" t="s">
        <v>7739</v>
      </c>
      <c r="F1119" s="9" t="s">
        <v>7707</v>
      </c>
      <c r="K1119" s="9" t="s">
        <v>7093</v>
      </c>
      <c r="L1119" s="9" t="s">
        <v>7155</v>
      </c>
      <c r="M1119" s="9" t="s">
        <v>7122</v>
      </c>
      <c r="N1119" s="9" t="s">
        <v>7739</v>
      </c>
      <c r="O1119" s="9" t="s">
        <v>7707</v>
      </c>
      <c r="R1119" s="260"/>
      <c r="S1119" s="1012" t="s">
        <v>1176</v>
      </c>
      <c r="T1119" s="1013" t="s">
        <v>41</v>
      </c>
      <c r="U1119" s="1013" t="s">
        <v>835</v>
      </c>
      <c r="V1119" s="1014" t="s">
        <v>1382</v>
      </c>
      <c r="W1119" s="1018" t="s">
        <v>1176</v>
      </c>
      <c r="X1119" s="1023" t="s">
        <v>41</v>
      </c>
      <c r="Y1119" s="1013" t="s">
        <v>1176</v>
      </c>
      <c r="Z1119" s="1013" t="s">
        <v>41</v>
      </c>
      <c r="AA1119" s="1013" t="s">
        <v>1382</v>
      </c>
      <c r="AB1119" s="1022"/>
      <c r="AD1119" s="596"/>
    </row>
    <row r="1120" spans="2:30" outlineLevel="1">
      <c r="B1120" s="9" t="s">
        <v>7092</v>
      </c>
      <c r="C1120" s="9" t="s">
        <v>7154</v>
      </c>
      <c r="D1120" s="9" t="s">
        <v>7122</v>
      </c>
      <c r="E1120" s="9" t="s">
        <v>7739</v>
      </c>
      <c r="F1120" s="9" t="s">
        <v>7707</v>
      </c>
      <c r="G1120" s="9" t="s">
        <v>7708</v>
      </c>
      <c r="K1120" s="9" t="s">
        <v>7093</v>
      </c>
      <c r="L1120" s="9" t="s">
        <v>7155</v>
      </c>
      <c r="M1120" s="9" t="s">
        <v>7122</v>
      </c>
      <c r="N1120" s="9" t="s">
        <v>7739</v>
      </c>
      <c r="O1120" s="9" t="s">
        <v>7707</v>
      </c>
      <c r="P1120" s="9" t="s">
        <v>7708</v>
      </c>
      <c r="R1120" s="260"/>
      <c r="S1120" s="1012" t="s">
        <v>1176</v>
      </c>
      <c r="T1120" s="1013" t="s">
        <v>1333</v>
      </c>
      <c r="U1120" s="1013" t="s">
        <v>8065</v>
      </c>
      <c r="V1120" s="1014" t="s">
        <v>1821</v>
      </c>
      <c r="W1120" s="1018" t="s">
        <v>1176</v>
      </c>
      <c r="X1120" s="1023" t="s">
        <v>6754</v>
      </c>
      <c r="Y1120" s="1013" t="s">
        <v>1176</v>
      </c>
      <c r="Z1120" s="1059" t="s">
        <v>6843</v>
      </c>
      <c r="AA1120" s="1013" t="s">
        <v>105</v>
      </c>
      <c r="AB1120" s="1022"/>
      <c r="AD1120" s="596"/>
    </row>
    <row r="1121" spans="2:30" outlineLevel="1">
      <c r="B1121" s="9" t="s">
        <v>7092</v>
      </c>
      <c r="C1121" s="9" t="s">
        <v>7154</v>
      </c>
      <c r="D1121" s="9" t="s">
        <v>7768</v>
      </c>
      <c r="K1121" s="9" t="s">
        <v>7093</v>
      </c>
      <c r="L1121" s="9" t="s">
        <v>7155</v>
      </c>
      <c r="M1121" s="9" t="s">
        <v>7768</v>
      </c>
      <c r="R1121" s="260"/>
      <c r="S1121" s="1012" t="s">
        <v>1875</v>
      </c>
      <c r="T1121" s="1013" t="s">
        <v>41</v>
      </c>
      <c r="U1121" s="1013" t="s">
        <v>835</v>
      </c>
      <c r="V1121" s="1014" t="s">
        <v>1382</v>
      </c>
      <c r="W1121" s="1018"/>
      <c r="X1121" s="1023"/>
      <c r="Y1121" s="1013"/>
      <c r="Z1121" s="1013"/>
      <c r="AA1121" s="1013"/>
      <c r="AB1121" s="1022"/>
      <c r="AD1121" s="596"/>
    </row>
    <row r="1122" spans="2:30" outlineLevel="1">
      <c r="B1122" s="9" t="s">
        <v>7092</v>
      </c>
      <c r="C1122" s="9" t="s">
        <v>7154</v>
      </c>
      <c r="D1122" s="9" t="s">
        <v>7768</v>
      </c>
      <c r="E1122" s="9" t="s">
        <v>7769</v>
      </c>
      <c r="K1122" s="9" t="s">
        <v>7093</v>
      </c>
      <c r="L1122" s="9" t="s">
        <v>7155</v>
      </c>
      <c r="M1122" s="9" t="s">
        <v>7768</v>
      </c>
      <c r="N1122" s="9" t="s">
        <v>7769</v>
      </c>
      <c r="R1122" s="260"/>
      <c r="S1122" s="1012" t="s">
        <v>1176</v>
      </c>
      <c r="T1122" s="1013" t="s">
        <v>7257</v>
      </c>
      <c r="U1122" s="1013" t="s">
        <v>7436</v>
      </c>
      <c r="V1122" s="1014" t="s">
        <v>1821</v>
      </c>
      <c r="W1122" s="1018"/>
      <c r="X1122" s="1023"/>
      <c r="Y1122" s="1013"/>
      <c r="Z1122" s="1013"/>
      <c r="AA1122" s="1013"/>
      <c r="AB1122" s="1022"/>
      <c r="AD1122" s="596"/>
    </row>
    <row r="1123" spans="2:30" outlineLevel="1">
      <c r="B1123" s="9" t="s">
        <v>7092</v>
      </c>
      <c r="C1123" s="9" t="s">
        <v>7154</v>
      </c>
      <c r="D1123" s="9" t="s">
        <v>7768</v>
      </c>
      <c r="E1123" s="9" t="s">
        <v>7769</v>
      </c>
      <c r="F1123" s="9" t="s">
        <v>2696</v>
      </c>
      <c r="K1123" s="9" t="s">
        <v>7093</v>
      </c>
      <c r="L1123" s="9" t="s">
        <v>7155</v>
      </c>
      <c r="M1123" s="9" t="s">
        <v>7768</v>
      </c>
      <c r="N1123" s="9" t="s">
        <v>7769</v>
      </c>
      <c r="O1123" s="9" t="s">
        <v>2696</v>
      </c>
      <c r="R1123" s="260"/>
      <c r="S1123" s="1012" t="s">
        <v>1176</v>
      </c>
      <c r="T1123" s="1013" t="s">
        <v>7437</v>
      </c>
      <c r="U1123" s="1013" t="s">
        <v>7842</v>
      </c>
      <c r="V1123" s="1014" t="s">
        <v>788</v>
      </c>
      <c r="W1123" s="1018"/>
      <c r="X1123" s="1023"/>
      <c r="Y1123" s="1013"/>
      <c r="Z1123" s="1013"/>
      <c r="AA1123" s="1013"/>
      <c r="AB1123" s="1022"/>
      <c r="AD1123" s="596"/>
    </row>
    <row r="1124" spans="2:30" outlineLevel="1">
      <c r="B1124" s="9" t="s">
        <v>7092</v>
      </c>
      <c r="C1124" s="9" t="s">
        <v>7154</v>
      </c>
      <c r="D1124" s="9" t="s">
        <v>7768</v>
      </c>
      <c r="K1124" s="9" t="s">
        <v>7093</v>
      </c>
      <c r="L1124" s="9" t="s">
        <v>7155</v>
      </c>
      <c r="M1124" s="9" t="s">
        <v>7768</v>
      </c>
      <c r="R1124" s="260"/>
      <c r="S1124" s="1012" t="s">
        <v>1875</v>
      </c>
      <c r="T1124" s="1013" t="s">
        <v>41</v>
      </c>
      <c r="U1124" s="1013" t="s">
        <v>835</v>
      </c>
      <c r="V1124" s="1014" t="s">
        <v>1382</v>
      </c>
      <c r="W1124" s="1018"/>
      <c r="X1124" s="1023"/>
      <c r="Y1124" s="1013"/>
      <c r="Z1124" s="1013"/>
      <c r="AA1124" s="1013"/>
      <c r="AB1124" s="1022"/>
      <c r="AD1124" s="596"/>
    </row>
    <row r="1125" spans="2:30" outlineLevel="1">
      <c r="B1125" s="9" t="s">
        <v>7092</v>
      </c>
      <c r="C1125" s="9" t="s">
        <v>7154</v>
      </c>
      <c r="D1125" s="9" t="s">
        <v>7768</v>
      </c>
      <c r="E1125" s="9" t="s">
        <v>7769</v>
      </c>
      <c r="K1125" s="9" t="s">
        <v>7093</v>
      </c>
      <c r="L1125" s="9" t="s">
        <v>7155</v>
      </c>
      <c r="M1125" s="9" t="s">
        <v>7768</v>
      </c>
      <c r="N1125" s="9" t="s">
        <v>7769</v>
      </c>
      <c r="R1125" s="260"/>
      <c r="S1125" s="1012" t="s">
        <v>1176</v>
      </c>
      <c r="T1125" s="1013" t="s">
        <v>7438</v>
      </c>
      <c r="U1125" s="1013" t="s">
        <v>7439</v>
      </c>
      <c r="V1125" s="1014" t="s">
        <v>1821</v>
      </c>
      <c r="W1125" s="1018"/>
      <c r="X1125" s="1023"/>
      <c r="Y1125" s="1013"/>
      <c r="Z1125" s="1013"/>
      <c r="AA1125" s="1013"/>
      <c r="AB1125" s="1022"/>
      <c r="AD1125" s="596"/>
    </row>
    <row r="1126" spans="2:30" outlineLevel="1">
      <c r="B1126" s="9" t="s">
        <v>7092</v>
      </c>
      <c r="C1126" s="9" t="s">
        <v>7154</v>
      </c>
      <c r="D1126" s="9" t="s">
        <v>7768</v>
      </c>
      <c r="E1126" s="9" t="s">
        <v>7769</v>
      </c>
      <c r="F1126" s="9" t="s">
        <v>2696</v>
      </c>
      <c r="K1126" s="9" t="s">
        <v>7093</v>
      </c>
      <c r="L1126" s="9" t="s">
        <v>7155</v>
      </c>
      <c r="M1126" s="9" t="s">
        <v>7768</v>
      </c>
      <c r="N1126" s="9" t="s">
        <v>7769</v>
      </c>
      <c r="O1126" s="9" t="s">
        <v>2696</v>
      </c>
      <c r="R1126" s="260"/>
      <c r="S1126" s="1012" t="s">
        <v>1176</v>
      </c>
      <c r="T1126" s="1013" t="s">
        <v>7440</v>
      </c>
      <c r="U1126" s="1013" t="s">
        <v>7843</v>
      </c>
      <c r="V1126" s="1014" t="s">
        <v>788</v>
      </c>
      <c r="W1126" s="1018"/>
      <c r="X1126" s="1023"/>
      <c r="Y1126" s="1013"/>
      <c r="Z1126" s="1013"/>
      <c r="AA1126" s="1013"/>
      <c r="AB1126" s="1022"/>
      <c r="AD1126" s="596"/>
    </row>
    <row r="1127" spans="2:30" outlineLevel="1">
      <c r="B1127" s="9" t="s">
        <v>7092</v>
      </c>
      <c r="C1127" s="9" t="s">
        <v>7154</v>
      </c>
      <c r="D1127" s="9" t="s">
        <v>7757</v>
      </c>
      <c r="K1127" s="9" t="s">
        <v>7093</v>
      </c>
      <c r="L1127" s="9" t="s">
        <v>7155</v>
      </c>
      <c r="M1127" s="9" t="s">
        <v>7757</v>
      </c>
      <c r="R1127" s="260"/>
      <c r="S1127" s="1012" t="s">
        <v>1195</v>
      </c>
      <c r="T1127" s="1013" t="s">
        <v>1359</v>
      </c>
      <c r="U1127" s="1013" t="s">
        <v>4135</v>
      </c>
      <c r="V1127" s="1014" t="s">
        <v>1382</v>
      </c>
      <c r="W1127" s="1018" t="s">
        <v>1195</v>
      </c>
      <c r="X1127" s="1023"/>
      <c r="Y1127" s="1013"/>
      <c r="Z1127" s="1013"/>
      <c r="AA1127" s="1024"/>
      <c r="AB1127" s="1029"/>
      <c r="AD1127" s="596"/>
    </row>
    <row r="1128" spans="2:30" outlineLevel="1">
      <c r="B1128" s="9" t="s">
        <v>7092</v>
      </c>
      <c r="C1128" s="9" t="s">
        <v>7154</v>
      </c>
      <c r="D1128" s="9" t="s">
        <v>7757</v>
      </c>
      <c r="E1128" s="9" t="s">
        <v>7758</v>
      </c>
      <c r="K1128" s="9" t="s">
        <v>7093</v>
      </c>
      <c r="L1128" s="9" t="s">
        <v>7155</v>
      </c>
      <c r="M1128" s="9" t="s">
        <v>7757</v>
      </c>
      <c r="N1128" s="9" t="s">
        <v>7758</v>
      </c>
      <c r="R1128" s="260"/>
      <c r="S1128" s="1012" t="s">
        <v>1176</v>
      </c>
      <c r="T1128" s="1013" t="s">
        <v>41</v>
      </c>
      <c r="U1128" s="1013" t="s">
        <v>835</v>
      </c>
      <c r="V1128" s="1020" t="s">
        <v>1784</v>
      </c>
      <c r="W1128" s="1018" t="s">
        <v>1176</v>
      </c>
      <c r="X1128" s="1023"/>
      <c r="Y1128" s="1013"/>
      <c r="Z1128" s="1013"/>
      <c r="AA1128" s="1013"/>
      <c r="AB1128" s="1022"/>
      <c r="AD1128" s="596"/>
    </row>
    <row r="1129" spans="2:30" outlineLevel="1">
      <c r="B1129" s="9" t="s">
        <v>7092</v>
      </c>
      <c r="C1129" s="9" t="s">
        <v>7154</v>
      </c>
      <c r="D1129" s="9" t="s">
        <v>7757</v>
      </c>
      <c r="E1129" s="9" t="s">
        <v>7759</v>
      </c>
      <c r="K1129" s="9" t="s">
        <v>7093</v>
      </c>
      <c r="L1129" s="9" t="s">
        <v>7155</v>
      </c>
      <c r="M1129" s="9" t="s">
        <v>7757</v>
      </c>
      <c r="N1129" s="9" t="s">
        <v>7759</v>
      </c>
      <c r="R1129" s="260"/>
      <c r="S1129" s="1012" t="s">
        <v>1191</v>
      </c>
      <c r="T1129" s="1013" t="s">
        <v>1787</v>
      </c>
      <c r="U1129" s="1013" t="s">
        <v>4139</v>
      </c>
      <c r="V1129" s="1014" t="s">
        <v>1599</v>
      </c>
      <c r="W1129" s="1018"/>
      <c r="X1129" s="1135"/>
      <c r="Y1129" s="1045"/>
      <c r="Z1129" s="1045"/>
      <c r="AA1129" s="1070"/>
      <c r="AB1129" s="1029"/>
      <c r="AD1129" s="596"/>
    </row>
    <row r="1130" spans="2:30" outlineLevel="1">
      <c r="B1130" s="9" t="s">
        <v>7092</v>
      </c>
      <c r="C1130" s="9" t="s">
        <v>7154</v>
      </c>
      <c r="D1130" s="9" t="s">
        <v>7757</v>
      </c>
      <c r="E1130" s="9" t="s">
        <v>7760</v>
      </c>
      <c r="K1130" s="9" t="s">
        <v>7093</v>
      </c>
      <c r="L1130" s="9" t="s">
        <v>7155</v>
      </c>
      <c r="M1130" s="9" t="s">
        <v>7757</v>
      </c>
      <c r="N1130" s="9" t="s">
        <v>7760</v>
      </c>
      <c r="R1130" s="260"/>
      <c r="S1130" s="1012" t="s">
        <v>1191</v>
      </c>
      <c r="T1130" s="1013" t="s">
        <v>1788</v>
      </c>
      <c r="U1130" s="1013" t="s">
        <v>4140</v>
      </c>
      <c r="V1130" s="1014" t="s">
        <v>1821</v>
      </c>
      <c r="W1130" s="1018"/>
      <c r="X1130" s="1135"/>
      <c r="Y1130" s="1045"/>
      <c r="Z1130" s="1045"/>
      <c r="AA1130" s="1045"/>
      <c r="AB1130" s="1029"/>
      <c r="AD1130" s="596"/>
    </row>
    <row r="1131" spans="2:30" outlineLevel="1">
      <c r="B1131" s="9" t="s">
        <v>7092</v>
      </c>
      <c r="C1131" s="9" t="s">
        <v>7154</v>
      </c>
      <c r="D1131" s="9" t="s">
        <v>7757</v>
      </c>
      <c r="E1131" s="9" t="s">
        <v>7761</v>
      </c>
      <c r="K1131" s="9" t="s">
        <v>7093</v>
      </c>
      <c r="L1131" s="9" t="s">
        <v>7155</v>
      </c>
      <c r="M1131" s="9" t="s">
        <v>7757</v>
      </c>
      <c r="N1131" s="9" t="s">
        <v>7761</v>
      </c>
      <c r="R1131" s="260"/>
      <c r="S1131" s="1012" t="s">
        <v>1191</v>
      </c>
      <c r="T1131" s="1013" t="s">
        <v>1785</v>
      </c>
      <c r="U1131" s="1013" t="s">
        <v>4136</v>
      </c>
      <c r="V1131" s="1014" t="s">
        <v>1821</v>
      </c>
      <c r="W1131" s="1018"/>
      <c r="X1131" s="1135"/>
      <c r="Y1131" s="1045"/>
      <c r="Z1131" s="1045"/>
      <c r="AA1131" s="1045"/>
      <c r="AB1131" s="1029"/>
      <c r="AD1131" s="596"/>
    </row>
    <row r="1132" spans="2:30" outlineLevel="1">
      <c r="B1132" s="9" t="s">
        <v>7092</v>
      </c>
      <c r="C1132" s="9" t="s">
        <v>7154</v>
      </c>
      <c r="D1132" s="9" t="s">
        <v>7757</v>
      </c>
      <c r="E1132" s="9" t="s">
        <v>7762</v>
      </c>
      <c r="K1132" s="9" t="s">
        <v>7093</v>
      </c>
      <c r="L1132" s="9" t="s">
        <v>7155</v>
      </c>
      <c r="M1132" s="9" t="s">
        <v>7757</v>
      </c>
      <c r="N1132" s="9" t="s">
        <v>7762</v>
      </c>
      <c r="R1132" s="260"/>
      <c r="S1132" s="1012" t="s">
        <v>1176</v>
      </c>
      <c r="T1132" s="1013" t="s">
        <v>1360</v>
      </c>
      <c r="U1132" s="1013" t="s">
        <v>4138</v>
      </c>
      <c r="V1132" s="1014" t="s">
        <v>1821</v>
      </c>
      <c r="W1132" s="1018" t="s">
        <v>1176</v>
      </c>
      <c r="X1132" s="1135"/>
      <c r="Y1132" s="1045"/>
      <c r="Z1132" s="1045"/>
      <c r="AA1132" s="1045"/>
      <c r="AB1132" s="1029"/>
      <c r="AD1132" s="596"/>
    </row>
    <row r="1133" spans="2:30" outlineLevel="1">
      <c r="B1133" s="9" t="s">
        <v>7092</v>
      </c>
      <c r="C1133" s="9" t="s">
        <v>7154</v>
      </c>
      <c r="D1133" s="9" t="s">
        <v>7757</v>
      </c>
      <c r="E1133" s="9" t="s">
        <v>7762</v>
      </c>
      <c r="F1133" s="9" t="s">
        <v>2696</v>
      </c>
      <c r="K1133" s="9" t="s">
        <v>7093</v>
      </c>
      <c r="L1133" s="9" t="s">
        <v>7155</v>
      </c>
      <c r="M1133" s="9" t="s">
        <v>7757</v>
      </c>
      <c r="N1133" s="9" t="s">
        <v>7762</v>
      </c>
      <c r="O1133" s="9" t="s">
        <v>2696</v>
      </c>
      <c r="R1133" s="260"/>
      <c r="S1133" s="1012" t="s">
        <v>1176</v>
      </c>
      <c r="T1133" s="1013" t="s">
        <v>1186</v>
      </c>
      <c r="U1133" s="1013" t="s">
        <v>4194</v>
      </c>
      <c r="V1133" s="1014" t="s">
        <v>788</v>
      </c>
      <c r="W1133" s="1018" t="s">
        <v>1176</v>
      </c>
      <c r="X1133" s="1023"/>
      <c r="Y1133" s="1013"/>
      <c r="Z1133" s="1013"/>
      <c r="AA1133" s="1013"/>
      <c r="AB1133" s="1022"/>
      <c r="AD1133" s="596"/>
    </row>
    <row r="1134" spans="2:30" outlineLevel="1">
      <c r="B1134" s="9" t="s">
        <v>7092</v>
      </c>
      <c r="C1134" s="9" t="s">
        <v>7154</v>
      </c>
      <c r="D1134" s="9" t="s">
        <v>7757</v>
      </c>
      <c r="E1134" s="9" t="s">
        <v>7763</v>
      </c>
      <c r="K1134" s="9" t="s">
        <v>7093</v>
      </c>
      <c r="L1134" s="9" t="s">
        <v>7155</v>
      </c>
      <c r="M1134" s="9" t="s">
        <v>7757</v>
      </c>
      <c r="N1134" s="9" t="s">
        <v>7763</v>
      </c>
      <c r="R1134" s="260"/>
      <c r="S1134" s="1012" t="s">
        <v>1191</v>
      </c>
      <c r="T1134" s="1013" t="s">
        <v>1786</v>
      </c>
      <c r="U1134" s="1013" t="s">
        <v>4137</v>
      </c>
      <c r="V1134" s="1014" t="s">
        <v>1821</v>
      </c>
      <c r="W1134" s="1018"/>
      <c r="X1134" s="1135"/>
      <c r="Y1134" s="1045"/>
      <c r="Z1134" s="1045"/>
      <c r="AA1134" s="1045"/>
      <c r="AB1134" s="1029"/>
      <c r="AD1134" s="596"/>
    </row>
    <row r="1135" spans="2:30" outlineLevel="1">
      <c r="B1135" s="9" t="s">
        <v>7092</v>
      </c>
      <c r="C1135" s="9" t="s">
        <v>7154</v>
      </c>
      <c r="D1135" s="9" t="s">
        <v>7757</v>
      </c>
      <c r="E1135" s="9" t="s">
        <v>7763</v>
      </c>
      <c r="F1135" s="9" t="s">
        <v>2696</v>
      </c>
      <c r="K1135" s="9" t="s">
        <v>7093</v>
      </c>
      <c r="L1135" s="9" t="s">
        <v>7155</v>
      </c>
      <c r="M1135" s="9" t="s">
        <v>7757</v>
      </c>
      <c r="N1135" s="9" t="s">
        <v>7763</v>
      </c>
      <c r="O1135" s="9" t="s">
        <v>2696</v>
      </c>
      <c r="R1135" s="260"/>
      <c r="S1135" s="1012" t="s">
        <v>1176</v>
      </c>
      <c r="T1135" s="1013" t="s">
        <v>1186</v>
      </c>
      <c r="U1135" s="1013" t="s">
        <v>4194</v>
      </c>
      <c r="V1135" s="1014" t="s">
        <v>788</v>
      </c>
      <c r="W1135" s="1018"/>
      <c r="X1135" s="1023"/>
      <c r="Y1135" s="1013"/>
      <c r="Z1135" s="1013"/>
      <c r="AA1135" s="1013"/>
      <c r="AB1135" s="1022"/>
      <c r="AD1135" s="596"/>
    </row>
    <row r="1136" spans="2:30" ht="24" outlineLevel="1">
      <c r="B1136" s="9" t="s">
        <v>7092</v>
      </c>
      <c r="C1136" s="9" t="s">
        <v>7154</v>
      </c>
      <c r="D1136" s="9" t="s">
        <v>7757</v>
      </c>
      <c r="K1136" s="9" t="s">
        <v>7093</v>
      </c>
      <c r="L1136" s="9" t="s">
        <v>7155</v>
      </c>
      <c r="M1136" s="9" t="s">
        <v>7757</v>
      </c>
      <c r="R1136" s="260"/>
      <c r="S1136" s="1012" t="s">
        <v>1195</v>
      </c>
      <c r="T1136" s="1013" t="s">
        <v>1362</v>
      </c>
      <c r="U1136" s="1013" t="s">
        <v>8648</v>
      </c>
      <c r="V1136" s="1014" t="s">
        <v>1382</v>
      </c>
      <c r="W1136" s="1018" t="s">
        <v>1195</v>
      </c>
      <c r="X1136" s="1130" t="s">
        <v>5650</v>
      </c>
      <c r="Y1136" s="1013" t="s">
        <v>1191</v>
      </c>
      <c r="Z1136" s="1013" t="s">
        <v>41</v>
      </c>
      <c r="AA1136" s="1013" t="s">
        <v>1382</v>
      </c>
      <c r="AB1136" s="782" t="s">
        <v>6039</v>
      </c>
      <c r="AD1136" s="596"/>
    </row>
    <row r="1137" spans="2:30" outlineLevel="1">
      <c r="B1137" s="9" t="s">
        <v>7092</v>
      </c>
      <c r="C1137" s="9" t="s">
        <v>7154</v>
      </c>
      <c r="D1137" s="9" t="s">
        <v>7757</v>
      </c>
      <c r="E1137" s="9" t="s">
        <v>7758</v>
      </c>
      <c r="K1137" s="9" t="s">
        <v>7093</v>
      </c>
      <c r="L1137" s="9" t="s">
        <v>7155</v>
      </c>
      <c r="M1137" s="9" t="s">
        <v>7757</v>
      </c>
      <c r="N1137" s="9" t="s">
        <v>7758</v>
      </c>
      <c r="R1137" s="260"/>
      <c r="S1137" s="1012" t="s">
        <v>1176</v>
      </c>
      <c r="T1137" s="1013" t="s">
        <v>41</v>
      </c>
      <c r="U1137" s="1013" t="s">
        <v>835</v>
      </c>
      <c r="V1137" s="1020" t="s">
        <v>1791</v>
      </c>
      <c r="W1137" s="1018" t="s">
        <v>1176</v>
      </c>
      <c r="X1137" s="1023" t="s">
        <v>7934</v>
      </c>
      <c r="Y1137" s="1013" t="s">
        <v>1176</v>
      </c>
      <c r="Z1137" s="1013" t="s">
        <v>41</v>
      </c>
      <c r="AA1137" s="1033" t="s">
        <v>1602</v>
      </c>
      <c r="AB1137" s="631" t="s">
        <v>8025</v>
      </c>
      <c r="AD1137" s="596"/>
    </row>
    <row r="1138" spans="2:30" outlineLevel="1">
      <c r="B1138" s="9" t="s">
        <v>7092</v>
      </c>
      <c r="C1138" s="9" t="s">
        <v>7154</v>
      </c>
      <c r="D1138" s="9" t="s">
        <v>7757</v>
      </c>
      <c r="E1138" s="9" t="s">
        <v>7759</v>
      </c>
      <c r="K1138" s="9" t="s">
        <v>7093</v>
      </c>
      <c r="L1138" s="9" t="s">
        <v>7155</v>
      </c>
      <c r="M1138" s="9" t="s">
        <v>7757</v>
      </c>
      <c r="N1138" s="9" t="s">
        <v>7759</v>
      </c>
      <c r="R1138" s="260"/>
      <c r="S1138" s="1012" t="s">
        <v>1191</v>
      </c>
      <c r="T1138" s="1013" t="s">
        <v>1794</v>
      </c>
      <c r="U1138" s="1013" t="s">
        <v>4143</v>
      </c>
      <c r="V1138" s="1014" t="s">
        <v>1607</v>
      </c>
      <c r="W1138" s="1018"/>
      <c r="X1138" s="1132" t="s">
        <v>7939</v>
      </c>
      <c r="Y1138" s="1033" t="s">
        <v>1176</v>
      </c>
      <c r="Z1138" s="1033" t="s">
        <v>41</v>
      </c>
      <c r="AA1138" s="1033" t="s">
        <v>2735</v>
      </c>
      <c r="AB1138" s="1019"/>
      <c r="AD1138" s="596"/>
    </row>
    <row r="1139" spans="2:30" outlineLevel="1">
      <c r="B1139" s="9" t="s">
        <v>7092</v>
      </c>
      <c r="C1139" s="9" t="s">
        <v>7154</v>
      </c>
      <c r="D1139" s="9" t="s">
        <v>7757</v>
      </c>
      <c r="E1139" s="9" t="s">
        <v>7759</v>
      </c>
      <c r="K1139" s="9" t="s">
        <v>7093</v>
      </c>
      <c r="L1139" s="9" t="s">
        <v>7155</v>
      </c>
      <c r="M1139" s="9" t="s">
        <v>7757</v>
      </c>
      <c r="N1139" s="9" t="s">
        <v>7759</v>
      </c>
      <c r="R1139" s="260"/>
      <c r="S1139" s="1012" t="s">
        <v>1191</v>
      </c>
      <c r="T1139" s="1013" t="s">
        <v>8646</v>
      </c>
      <c r="U1139" s="1013" t="s">
        <v>8649</v>
      </c>
      <c r="V1139" s="1014" t="s">
        <v>8633</v>
      </c>
      <c r="W1139" s="1018"/>
      <c r="X1139" s="1132"/>
      <c r="Y1139" s="1033"/>
      <c r="Z1139" s="1033"/>
      <c r="AA1139" s="1033"/>
      <c r="AB1139" s="1019"/>
      <c r="AD1139" s="596"/>
    </row>
    <row r="1140" spans="2:30" outlineLevel="1">
      <c r="B1140" s="9" t="s">
        <v>7092</v>
      </c>
      <c r="C1140" s="9" t="s">
        <v>7154</v>
      </c>
      <c r="D1140" s="9" t="s">
        <v>7757</v>
      </c>
      <c r="E1140" s="9" t="s">
        <v>7759</v>
      </c>
      <c r="F1140" s="1105" t="s">
        <v>1498</v>
      </c>
      <c r="K1140" s="9" t="s">
        <v>7093</v>
      </c>
      <c r="L1140" s="9" t="s">
        <v>7155</v>
      </c>
      <c r="M1140" s="9" t="s">
        <v>7757</v>
      </c>
      <c r="N1140" s="9" t="s">
        <v>7759</v>
      </c>
      <c r="O1140" s="1105" t="s">
        <v>1498</v>
      </c>
      <c r="R1140" s="260"/>
      <c r="S1140" s="1012" t="s">
        <v>1176</v>
      </c>
      <c r="T1140" s="1013" t="s">
        <v>8647</v>
      </c>
      <c r="U1140" s="1013" t="s">
        <v>8614</v>
      </c>
      <c r="V1140" s="1014" t="s">
        <v>8615</v>
      </c>
      <c r="W1140" s="1018"/>
      <c r="X1140" s="1132"/>
      <c r="Y1140" s="1033"/>
      <c r="Z1140" s="1033"/>
      <c r="AA1140" s="1033"/>
      <c r="AB1140" s="1019"/>
      <c r="AD1140" s="596"/>
    </row>
    <row r="1141" spans="2:30" outlineLevel="1">
      <c r="B1141" s="9" t="s">
        <v>7092</v>
      </c>
      <c r="C1141" s="9" t="s">
        <v>7154</v>
      </c>
      <c r="D1141" s="9" t="s">
        <v>7757</v>
      </c>
      <c r="E1141" s="9" t="s">
        <v>7760</v>
      </c>
      <c r="K1141" s="9" t="s">
        <v>7093</v>
      </c>
      <c r="L1141" s="9" t="s">
        <v>7155</v>
      </c>
      <c r="M1141" s="9" t="s">
        <v>7757</v>
      </c>
      <c r="N1141" s="9" t="s">
        <v>7760</v>
      </c>
      <c r="R1141" s="260"/>
      <c r="S1141" s="1012" t="s">
        <v>1191</v>
      </c>
      <c r="T1141" s="1013" t="s">
        <v>1795</v>
      </c>
      <c r="U1141" s="1013" t="s">
        <v>8650</v>
      </c>
      <c r="V1141" s="1014" t="s">
        <v>1821</v>
      </c>
      <c r="W1141" s="1018"/>
      <c r="X1141" s="1023"/>
      <c r="Y1141" s="1013"/>
      <c r="Z1141" s="1013"/>
      <c r="AA1141" s="1013"/>
      <c r="AB1141" s="1022"/>
      <c r="AD1141" s="596"/>
    </row>
    <row r="1142" spans="2:30" outlineLevel="1">
      <c r="B1142" s="9" t="s">
        <v>7092</v>
      </c>
      <c r="C1142" s="9" t="s">
        <v>7154</v>
      </c>
      <c r="D1142" s="9" t="s">
        <v>7757</v>
      </c>
      <c r="E1142" s="9" t="s">
        <v>7761</v>
      </c>
      <c r="K1142" s="9" t="s">
        <v>7093</v>
      </c>
      <c r="L1142" s="9" t="s">
        <v>7155</v>
      </c>
      <c r="M1142" s="9" t="s">
        <v>7757</v>
      </c>
      <c r="N1142" s="9" t="s">
        <v>7761</v>
      </c>
      <c r="R1142" s="260"/>
      <c r="S1142" s="1012" t="s">
        <v>1191</v>
      </c>
      <c r="T1142" s="1013" t="s">
        <v>1792</v>
      </c>
      <c r="U1142" s="1013" t="s">
        <v>8651</v>
      </c>
      <c r="V1142" s="1014" t="s">
        <v>1821</v>
      </c>
      <c r="W1142" s="1018"/>
      <c r="X1142" s="1023"/>
      <c r="Y1142" s="1013"/>
      <c r="Z1142" s="1013"/>
      <c r="AA1142" s="1013"/>
      <c r="AB1142" s="1022"/>
      <c r="AD1142" s="596"/>
    </row>
    <row r="1143" spans="2:30" outlineLevel="1">
      <c r="B1143" s="9" t="s">
        <v>7092</v>
      </c>
      <c r="C1143" s="9" t="s">
        <v>7154</v>
      </c>
      <c r="D1143" s="9" t="s">
        <v>7757</v>
      </c>
      <c r="E1143" s="9" t="s">
        <v>7762</v>
      </c>
      <c r="K1143" s="9" t="s">
        <v>7093</v>
      </c>
      <c r="L1143" s="9" t="s">
        <v>7155</v>
      </c>
      <c r="M1143" s="9" t="s">
        <v>7757</v>
      </c>
      <c r="N1143" s="9" t="s">
        <v>7762</v>
      </c>
      <c r="R1143" s="260"/>
      <c r="S1143" s="1012" t="s">
        <v>1176</v>
      </c>
      <c r="T1143" s="1013" t="s">
        <v>1363</v>
      </c>
      <c r="U1143" s="1013" t="s">
        <v>8652</v>
      </c>
      <c r="V1143" s="1014" t="s">
        <v>1821</v>
      </c>
      <c r="W1143" s="1018" t="s">
        <v>1176</v>
      </c>
      <c r="X1143" s="1132" t="s">
        <v>3931</v>
      </c>
      <c r="Y1143" s="1033" t="s">
        <v>1176</v>
      </c>
      <c r="Z1143" s="1069" t="s">
        <v>6020</v>
      </c>
      <c r="AA1143" s="1033" t="s">
        <v>790</v>
      </c>
      <c r="AB1143" s="1019"/>
      <c r="AD1143" s="596"/>
    </row>
    <row r="1144" spans="2:30" outlineLevel="1">
      <c r="B1144" s="9" t="s">
        <v>7092</v>
      </c>
      <c r="C1144" s="9" t="s">
        <v>7154</v>
      </c>
      <c r="D1144" s="9" t="s">
        <v>7757</v>
      </c>
      <c r="E1144" s="9" t="s">
        <v>7762</v>
      </c>
      <c r="F1144" s="9" t="s">
        <v>2696</v>
      </c>
      <c r="K1144" s="9" t="s">
        <v>7093</v>
      </c>
      <c r="L1144" s="9" t="s">
        <v>7155</v>
      </c>
      <c r="M1144" s="9" t="s">
        <v>7757</v>
      </c>
      <c r="N1144" s="9" t="s">
        <v>7762</v>
      </c>
      <c r="O1144" s="9" t="s">
        <v>2696</v>
      </c>
      <c r="R1144" s="260"/>
      <c r="S1144" s="1012" t="s">
        <v>1176</v>
      </c>
      <c r="T1144" s="1013" t="s">
        <v>1186</v>
      </c>
      <c r="U1144" s="1013" t="s">
        <v>4194</v>
      </c>
      <c r="V1144" s="1014" t="s">
        <v>788</v>
      </c>
      <c r="W1144" s="1018" t="s">
        <v>1176</v>
      </c>
      <c r="X1144" s="1023" t="s">
        <v>4194</v>
      </c>
      <c r="Y1144" s="1013" t="s">
        <v>1176</v>
      </c>
      <c r="Z1144" s="1057" t="s">
        <v>2848</v>
      </c>
      <c r="AA1144" s="1013" t="s">
        <v>788</v>
      </c>
      <c r="AB1144" s="1022"/>
      <c r="AD1144" s="596"/>
    </row>
    <row r="1145" spans="2:30" outlineLevel="1">
      <c r="B1145" s="9" t="s">
        <v>7092</v>
      </c>
      <c r="C1145" s="9" t="s">
        <v>7154</v>
      </c>
      <c r="D1145" s="9" t="s">
        <v>7757</v>
      </c>
      <c r="E1145" s="9" t="s">
        <v>7763</v>
      </c>
      <c r="K1145" s="9" t="s">
        <v>7093</v>
      </c>
      <c r="L1145" s="9" t="s">
        <v>7155</v>
      </c>
      <c r="M1145" s="9" t="s">
        <v>7757</v>
      </c>
      <c r="N1145" s="9" t="s">
        <v>7763</v>
      </c>
      <c r="R1145" s="260"/>
      <c r="S1145" s="1012" t="s">
        <v>1191</v>
      </c>
      <c r="T1145" s="1013" t="s">
        <v>1793</v>
      </c>
      <c r="U1145" s="1013" t="s">
        <v>8653</v>
      </c>
      <c r="V1145" s="1014" t="s">
        <v>1821</v>
      </c>
      <c r="W1145" s="1018"/>
      <c r="X1145" s="1023"/>
      <c r="Y1145" s="1013"/>
      <c r="Z1145" s="1013"/>
      <c r="AA1145" s="1013"/>
      <c r="AB1145" s="1022"/>
      <c r="AD1145" s="596"/>
    </row>
    <row r="1146" spans="2:30" outlineLevel="1">
      <c r="B1146" s="9" t="s">
        <v>7092</v>
      </c>
      <c r="C1146" s="9" t="s">
        <v>7154</v>
      </c>
      <c r="D1146" s="9" t="s">
        <v>7757</v>
      </c>
      <c r="E1146" s="9" t="s">
        <v>7763</v>
      </c>
      <c r="F1146" s="9" t="s">
        <v>2696</v>
      </c>
      <c r="K1146" s="9" t="s">
        <v>7093</v>
      </c>
      <c r="L1146" s="9" t="s">
        <v>7155</v>
      </c>
      <c r="M1146" s="9" t="s">
        <v>7757</v>
      </c>
      <c r="N1146" s="9" t="s">
        <v>7763</v>
      </c>
      <c r="O1146" s="9" t="s">
        <v>2696</v>
      </c>
      <c r="R1146" s="260"/>
      <c r="S1146" s="1012" t="s">
        <v>1176</v>
      </c>
      <c r="T1146" s="1013" t="s">
        <v>1186</v>
      </c>
      <c r="U1146" s="1013" t="s">
        <v>4194</v>
      </c>
      <c r="V1146" s="1014" t="s">
        <v>788</v>
      </c>
      <c r="W1146" s="1018"/>
      <c r="X1146" s="1023"/>
      <c r="Y1146" s="1013"/>
      <c r="Z1146" s="1013"/>
      <c r="AA1146" s="1013"/>
      <c r="AB1146" s="1022"/>
      <c r="AD1146" s="596"/>
    </row>
    <row r="1147" spans="2:30" ht="24" outlineLevel="1">
      <c r="B1147" s="9" t="s">
        <v>7092</v>
      </c>
      <c r="C1147" s="9" t="s">
        <v>7154</v>
      </c>
      <c r="D1147" s="9" t="s">
        <v>7757</v>
      </c>
      <c r="K1147" s="9" t="s">
        <v>7093</v>
      </c>
      <c r="L1147" s="9" t="s">
        <v>7155</v>
      </c>
      <c r="M1147" s="9" t="s">
        <v>7757</v>
      </c>
      <c r="R1147" s="260"/>
      <c r="S1147" s="1012" t="s">
        <v>1195</v>
      </c>
      <c r="T1147" s="1013" t="s">
        <v>1362</v>
      </c>
      <c r="U1147" s="1013" t="s">
        <v>8648</v>
      </c>
      <c r="V1147" s="1014" t="s">
        <v>1382</v>
      </c>
      <c r="W1147" s="1018" t="s">
        <v>1195</v>
      </c>
      <c r="X1147" s="1130" t="s">
        <v>5649</v>
      </c>
      <c r="Y1147" s="1013" t="s">
        <v>1191</v>
      </c>
      <c r="Z1147" s="1013" t="s">
        <v>41</v>
      </c>
      <c r="AA1147" s="1013" t="s">
        <v>1382</v>
      </c>
      <c r="AB1147" s="782" t="s">
        <v>6038</v>
      </c>
      <c r="AD1147" s="596"/>
    </row>
    <row r="1148" spans="2:30" outlineLevel="1">
      <c r="B1148" s="9" t="s">
        <v>7092</v>
      </c>
      <c r="C1148" s="9" t="s">
        <v>7154</v>
      </c>
      <c r="D1148" s="9" t="s">
        <v>7757</v>
      </c>
      <c r="E1148" s="9" t="s">
        <v>7758</v>
      </c>
      <c r="K1148" s="9" t="s">
        <v>7093</v>
      </c>
      <c r="L1148" s="9" t="s">
        <v>7155</v>
      </c>
      <c r="M1148" s="9" t="s">
        <v>7757</v>
      </c>
      <c r="N1148" s="9" t="s">
        <v>7758</v>
      </c>
      <c r="R1148" s="260"/>
      <c r="S1148" s="1012" t="s">
        <v>1176</v>
      </c>
      <c r="T1148" s="1013" t="s">
        <v>41</v>
      </c>
      <c r="U1148" s="1013" t="s">
        <v>835</v>
      </c>
      <c r="V1148" s="1020" t="s">
        <v>1791</v>
      </c>
      <c r="W1148" s="1018" t="s">
        <v>1176</v>
      </c>
      <c r="X1148" s="1023" t="s">
        <v>7934</v>
      </c>
      <c r="Y1148" s="1013" t="s">
        <v>1176</v>
      </c>
      <c r="Z1148" s="1013" t="s">
        <v>41</v>
      </c>
      <c r="AA1148" s="1033" t="s">
        <v>1602</v>
      </c>
      <c r="AB1148" s="631" t="s">
        <v>8025</v>
      </c>
      <c r="AD1148" s="596"/>
    </row>
    <row r="1149" spans="2:30" outlineLevel="1">
      <c r="B1149" s="9" t="s">
        <v>7092</v>
      </c>
      <c r="C1149" s="9" t="s">
        <v>7154</v>
      </c>
      <c r="D1149" s="9" t="s">
        <v>7757</v>
      </c>
      <c r="E1149" s="9" t="s">
        <v>7759</v>
      </c>
      <c r="K1149" s="9" t="s">
        <v>7093</v>
      </c>
      <c r="L1149" s="9" t="s">
        <v>7155</v>
      </c>
      <c r="M1149" s="9" t="s">
        <v>7757</v>
      </c>
      <c r="N1149" s="9" t="s">
        <v>7759</v>
      </c>
      <c r="R1149" s="260"/>
      <c r="S1149" s="1012" t="s">
        <v>1191</v>
      </c>
      <c r="T1149" s="1013" t="s">
        <v>1794</v>
      </c>
      <c r="U1149" s="1013" t="s">
        <v>4143</v>
      </c>
      <c r="V1149" s="1014" t="s">
        <v>1607</v>
      </c>
      <c r="W1149" s="1018"/>
      <c r="X1149" s="1132" t="s">
        <v>7939</v>
      </c>
      <c r="Y1149" s="1033" t="s">
        <v>1176</v>
      </c>
      <c r="Z1149" s="1033" t="s">
        <v>41</v>
      </c>
      <c r="AA1149" s="1033" t="s">
        <v>7826</v>
      </c>
      <c r="AB1149" s="1019"/>
      <c r="AD1149" s="596"/>
    </row>
    <row r="1150" spans="2:30" outlineLevel="1">
      <c r="B1150" s="9" t="s">
        <v>7092</v>
      </c>
      <c r="C1150" s="9" t="s">
        <v>7154</v>
      </c>
      <c r="D1150" s="9" t="s">
        <v>7757</v>
      </c>
      <c r="E1150" s="9" t="s">
        <v>7759</v>
      </c>
      <c r="K1150" s="9" t="s">
        <v>7093</v>
      </c>
      <c r="L1150" s="9" t="s">
        <v>7155</v>
      </c>
      <c r="M1150" s="9" t="s">
        <v>7757</v>
      </c>
      <c r="N1150" s="9" t="s">
        <v>7759</v>
      </c>
      <c r="R1150" s="260"/>
      <c r="S1150" s="1012" t="s">
        <v>1191</v>
      </c>
      <c r="T1150" s="1013" t="s">
        <v>8646</v>
      </c>
      <c r="U1150" s="1013" t="s">
        <v>8649</v>
      </c>
      <c r="V1150" s="1014" t="s">
        <v>8633</v>
      </c>
      <c r="W1150" s="1018"/>
      <c r="X1150" s="1132"/>
      <c r="Y1150" s="1033"/>
      <c r="Z1150" s="1033"/>
      <c r="AA1150" s="1033"/>
      <c r="AB1150" s="1019"/>
      <c r="AD1150" s="596"/>
    </row>
    <row r="1151" spans="2:30" outlineLevel="1">
      <c r="B1151" s="9" t="s">
        <v>7092</v>
      </c>
      <c r="C1151" s="9" t="s">
        <v>7154</v>
      </c>
      <c r="D1151" s="9" t="s">
        <v>7757</v>
      </c>
      <c r="E1151" s="9" t="s">
        <v>7759</v>
      </c>
      <c r="F1151" s="1105" t="s">
        <v>1498</v>
      </c>
      <c r="K1151" s="9" t="s">
        <v>7093</v>
      </c>
      <c r="L1151" s="9" t="s">
        <v>7155</v>
      </c>
      <c r="M1151" s="9" t="s">
        <v>7757</v>
      </c>
      <c r="N1151" s="9" t="s">
        <v>7759</v>
      </c>
      <c r="O1151" s="1105" t="s">
        <v>1498</v>
      </c>
      <c r="R1151" s="260"/>
      <c r="S1151" s="1012" t="s">
        <v>1176</v>
      </c>
      <c r="T1151" s="1013" t="s">
        <v>8647</v>
      </c>
      <c r="U1151" s="1013" t="s">
        <v>8614</v>
      </c>
      <c r="V1151" s="1014" t="s">
        <v>8615</v>
      </c>
      <c r="W1151" s="1018"/>
      <c r="X1151" s="1132"/>
      <c r="Y1151" s="1033"/>
      <c r="Z1151" s="1033"/>
      <c r="AA1151" s="1033"/>
      <c r="AB1151" s="1019"/>
      <c r="AD1151" s="596"/>
    </row>
    <row r="1152" spans="2:30" outlineLevel="1">
      <c r="B1152" s="9" t="s">
        <v>7092</v>
      </c>
      <c r="C1152" s="9" t="s">
        <v>7154</v>
      </c>
      <c r="D1152" s="9" t="s">
        <v>7757</v>
      </c>
      <c r="E1152" s="9" t="s">
        <v>7760</v>
      </c>
      <c r="K1152" s="9" t="s">
        <v>7093</v>
      </c>
      <c r="L1152" s="9" t="s">
        <v>7155</v>
      </c>
      <c r="M1152" s="9" t="s">
        <v>7757</v>
      </c>
      <c r="N1152" s="9" t="s">
        <v>7760</v>
      </c>
      <c r="R1152" s="260"/>
      <c r="S1152" s="1012" t="s">
        <v>1191</v>
      </c>
      <c r="T1152" s="1013" t="s">
        <v>1795</v>
      </c>
      <c r="U1152" s="1013" t="s">
        <v>8650</v>
      </c>
      <c r="V1152" s="1014" t="s">
        <v>1821</v>
      </c>
      <c r="W1152" s="1018"/>
      <c r="X1152" s="1023"/>
      <c r="Y1152" s="1013"/>
      <c r="Z1152" s="1013"/>
      <c r="AA1152" s="1013"/>
      <c r="AB1152" s="1022"/>
      <c r="AD1152" s="596"/>
    </row>
    <row r="1153" spans="2:30" outlineLevel="1">
      <c r="B1153" s="9" t="s">
        <v>7092</v>
      </c>
      <c r="C1153" s="9" t="s">
        <v>7154</v>
      </c>
      <c r="D1153" s="9" t="s">
        <v>7757</v>
      </c>
      <c r="E1153" s="9" t="s">
        <v>7761</v>
      </c>
      <c r="K1153" s="9" t="s">
        <v>7093</v>
      </c>
      <c r="L1153" s="9" t="s">
        <v>7155</v>
      </c>
      <c r="M1153" s="9" t="s">
        <v>7757</v>
      </c>
      <c r="N1153" s="9" t="s">
        <v>7761</v>
      </c>
      <c r="R1153" s="260"/>
      <c r="S1153" s="1012" t="s">
        <v>1191</v>
      </c>
      <c r="T1153" s="1013" t="s">
        <v>1792</v>
      </c>
      <c r="U1153" s="1013" t="s">
        <v>8651</v>
      </c>
      <c r="V1153" s="1014" t="s">
        <v>1821</v>
      </c>
      <c r="W1153" s="1018"/>
      <c r="X1153" s="1023"/>
      <c r="Y1153" s="1013"/>
      <c r="Z1153" s="1013"/>
      <c r="AA1153" s="1013"/>
      <c r="AB1153" s="1022"/>
      <c r="AD1153" s="596"/>
    </row>
    <row r="1154" spans="2:30" outlineLevel="1">
      <c r="B1154" s="9" t="s">
        <v>7092</v>
      </c>
      <c r="C1154" s="9" t="s">
        <v>7154</v>
      </c>
      <c r="D1154" s="9" t="s">
        <v>7757</v>
      </c>
      <c r="E1154" s="9" t="s">
        <v>7762</v>
      </c>
      <c r="K1154" s="9" t="s">
        <v>7093</v>
      </c>
      <c r="L1154" s="9" t="s">
        <v>7155</v>
      </c>
      <c r="M1154" s="9" t="s">
        <v>7757</v>
      </c>
      <c r="N1154" s="9" t="s">
        <v>7762</v>
      </c>
      <c r="R1154" s="260"/>
      <c r="S1154" s="1012" t="s">
        <v>1176</v>
      </c>
      <c r="T1154" s="1013" t="s">
        <v>1363</v>
      </c>
      <c r="U1154" s="1013" t="s">
        <v>8652</v>
      </c>
      <c r="V1154" s="1014" t="s">
        <v>1821</v>
      </c>
      <c r="W1154" s="1018" t="s">
        <v>1176</v>
      </c>
      <c r="X1154" s="1132" t="s">
        <v>3930</v>
      </c>
      <c r="Y1154" s="1033" t="s">
        <v>1176</v>
      </c>
      <c r="Z1154" s="1069" t="s">
        <v>6019</v>
      </c>
      <c r="AA1154" s="1033" t="s">
        <v>790</v>
      </c>
      <c r="AB1154" s="1019"/>
      <c r="AD1154" s="596"/>
    </row>
    <row r="1155" spans="2:30" outlineLevel="1">
      <c r="B1155" s="9" t="s">
        <v>7092</v>
      </c>
      <c r="C1155" s="9" t="s">
        <v>7154</v>
      </c>
      <c r="D1155" s="9" t="s">
        <v>7757</v>
      </c>
      <c r="E1155" s="9" t="s">
        <v>7762</v>
      </c>
      <c r="F1155" s="9" t="s">
        <v>2696</v>
      </c>
      <c r="K1155" s="9" t="s">
        <v>7093</v>
      </c>
      <c r="L1155" s="9" t="s">
        <v>7155</v>
      </c>
      <c r="M1155" s="9" t="s">
        <v>7757</v>
      </c>
      <c r="N1155" s="9" t="s">
        <v>7762</v>
      </c>
      <c r="O1155" s="9" t="s">
        <v>2696</v>
      </c>
      <c r="R1155" s="260"/>
      <c r="S1155" s="1012" t="s">
        <v>1176</v>
      </c>
      <c r="T1155" s="1013" t="s">
        <v>1186</v>
      </c>
      <c r="U1155" s="1013" t="s">
        <v>4194</v>
      </c>
      <c r="V1155" s="1014" t="s">
        <v>788</v>
      </c>
      <c r="W1155" s="1018" t="s">
        <v>1176</v>
      </c>
      <c r="X1155" s="1023" t="s">
        <v>4194</v>
      </c>
      <c r="Y1155" s="1013" t="s">
        <v>1176</v>
      </c>
      <c r="Z1155" s="1057" t="s">
        <v>2848</v>
      </c>
      <c r="AA1155" s="1013" t="s">
        <v>788</v>
      </c>
      <c r="AB1155" s="1022"/>
      <c r="AD1155" s="596"/>
    </row>
    <row r="1156" spans="2:30" outlineLevel="1">
      <c r="B1156" s="9" t="s">
        <v>7092</v>
      </c>
      <c r="C1156" s="9" t="s">
        <v>7154</v>
      </c>
      <c r="D1156" s="9" t="s">
        <v>7757</v>
      </c>
      <c r="E1156" s="9" t="s">
        <v>7763</v>
      </c>
      <c r="K1156" s="9" t="s">
        <v>7093</v>
      </c>
      <c r="L1156" s="9" t="s">
        <v>7155</v>
      </c>
      <c r="M1156" s="9" t="s">
        <v>7757</v>
      </c>
      <c r="N1156" s="9" t="s">
        <v>7763</v>
      </c>
      <c r="R1156" s="260"/>
      <c r="S1156" s="1012" t="s">
        <v>1191</v>
      </c>
      <c r="T1156" s="1013" t="s">
        <v>1793</v>
      </c>
      <c r="U1156" s="1013" t="s">
        <v>8653</v>
      </c>
      <c r="V1156" s="1014" t="s">
        <v>1821</v>
      </c>
      <c r="W1156" s="1018"/>
      <c r="X1156" s="1023"/>
      <c r="Y1156" s="1013"/>
      <c r="Z1156" s="1013"/>
      <c r="AA1156" s="1013"/>
      <c r="AB1156" s="1022"/>
      <c r="AD1156" s="596"/>
    </row>
    <row r="1157" spans="2:30" outlineLevel="1">
      <c r="B1157" s="9" t="s">
        <v>7092</v>
      </c>
      <c r="C1157" s="9" t="s">
        <v>7154</v>
      </c>
      <c r="D1157" s="9" t="s">
        <v>7757</v>
      </c>
      <c r="E1157" s="9" t="s">
        <v>7763</v>
      </c>
      <c r="F1157" s="9" t="s">
        <v>2696</v>
      </c>
      <c r="K1157" s="9" t="s">
        <v>7093</v>
      </c>
      <c r="L1157" s="9" t="s">
        <v>7155</v>
      </c>
      <c r="M1157" s="9" t="s">
        <v>7757</v>
      </c>
      <c r="N1157" s="9" t="s">
        <v>7763</v>
      </c>
      <c r="O1157" s="9" t="s">
        <v>2696</v>
      </c>
      <c r="R1157" s="260"/>
      <c r="S1157" s="1012" t="s">
        <v>1176</v>
      </c>
      <c r="T1157" s="1013" t="s">
        <v>1186</v>
      </c>
      <c r="U1157" s="1013" t="s">
        <v>4194</v>
      </c>
      <c r="V1157" s="1014" t="s">
        <v>788</v>
      </c>
      <c r="W1157" s="1018"/>
      <c r="X1157" s="1023"/>
      <c r="Y1157" s="1013"/>
      <c r="Z1157" s="1013"/>
      <c r="AA1157" s="1013"/>
      <c r="AB1157" s="1022"/>
      <c r="AD1157" s="596"/>
    </row>
    <row r="1158" spans="2:30" outlineLevel="1">
      <c r="B1158" s="9" t="s">
        <v>7092</v>
      </c>
      <c r="C1158" s="9" t="s">
        <v>7154</v>
      </c>
      <c r="D1158" s="9" t="s">
        <v>7804</v>
      </c>
      <c r="K1158" s="9" t="s">
        <v>7093</v>
      </c>
      <c r="L1158" s="9" t="s">
        <v>7155</v>
      </c>
      <c r="M1158" s="9" t="s">
        <v>7804</v>
      </c>
      <c r="R1158" s="260"/>
      <c r="S1158" s="1012" t="s">
        <v>1176</v>
      </c>
      <c r="T1158" s="1013" t="s">
        <v>1372</v>
      </c>
      <c r="U1158" s="1013" t="s">
        <v>4085</v>
      </c>
      <c r="V1158" s="1014" t="s">
        <v>1382</v>
      </c>
      <c r="W1158" s="1018" t="s">
        <v>1176</v>
      </c>
      <c r="X1158" s="1130" t="s">
        <v>5641</v>
      </c>
      <c r="Y1158" s="1013" t="s">
        <v>1176</v>
      </c>
      <c r="Z1158" s="1013" t="s">
        <v>41</v>
      </c>
      <c r="AA1158" s="1013" t="s">
        <v>1382</v>
      </c>
      <c r="AB1158" s="1022"/>
      <c r="AD1158" s="596"/>
    </row>
    <row r="1159" spans="2:30" outlineLevel="1">
      <c r="B1159" s="9" t="s">
        <v>7092</v>
      </c>
      <c r="C1159" s="9" t="s">
        <v>7154</v>
      </c>
      <c r="D1159" s="9" t="s">
        <v>7804</v>
      </c>
      <c r="E1159" s="9" t="s">
        <v>7805</v>
      </c>
      <c r="K1159" s="9" t="s">
        <v>7093</v>
      </c>
      <c r="L1159" s="9" t="s">
        <v>7155</v>
      </c>
      <c r="M1159" s="9" t="s">
        <v>7804</v>
      </c>
      <c r="N1159" s="9" t="s">
        <v>7805</v>
      </c>
      <c r="R1159" s="260"/>
      <c r="S1159" s="1012" t="s">
        <v>1191</v>
      </c>
      <c r="T1159" s="1013" t="s">
        <v>1464</v>
      </c>
      <c r="U1159" s="1013" t="s">
        <v>3474</v>
      </c>
      <c r="V1159" s="1014" t="s">
        <v>1821</v>
      </c>
      <c r="W1159" s="1018"/>
      <c r="X1159" s="1023" t="s">
        <v>3984</v>
      </c>
      <c r="Y1159" s="1013" t="s">
        <v>1191</v>
      </c>
      <c r="Z1159" s="1056" t="s">
        <v>6003</v>
      </c>
      <c r="AA1159" s="1013" t="s">
        <v>105</v>
      </c>
      <c r="AB1159" s="1022"/>
      <c r="AD1159" s="596"/>
    </row>
    <row r="1160" spans="2:30" outlineLevel="1">
      <c r="B1160" s="9" t="s">
        <v>7092</v>
      </c>
      <c r="C1160" s="9" t="s">
        <v>7154</v>
      </c>
      <c r="D1160" s="9" t="s">
        <v>7804</v>
      </c>
      <c r="E1160" s="9" t="s">
        <v>7806</v>
      </c>
      <c r="K1160" s="9" t="s">
        <v>7093</v>
      </c>
      <c r="L1160" s="9" t="s">
        <v>7155</v>
      </c>
      <c r="M1160" s="9" t="s">
        <v>7804</v>
      </c>
      <c r="N1160" s="9" t="s">
        <v>7806</v>
      </c>
      <c r="R1160" s="260"/>
      <c r="S1160" s="1012" t="s">
        <v>1191</v>
      </c>
      <c r="T1160" s="1013" t="s">
        <v>7244</v>
      </c>
      <c r="U1160" s="1013" t="s">
        <v>8080</v>
      </c>
      <c r="V1160" s="1014" t="s">
        <v>1821</v>
      </c>
      <c r="W1160" s="1018"/>
      <c r="X1160" s="1023"/>
      <c r="Y1160" s="1013"/>
      <c r="Z1160" s="1013"/>
      <c r="AA1160" s="1013"/>
      <c r="AB1160" s="1022"/>
      <c r="AD1160" s="596"/>
    </row>
    <row r="1161" spans="2:30" outlineLevel="1">
      <c r="B1161" s="9" t="s">
        <v>7092</v>
      </c>
      <c r="C1161" s="9" t="s">
        <v>7154</v>
      </c>
      <c r="D1161" s="9" t="s">
        <v>7804</v>
      </c>
      <c r="E1161" s="9" t="s">
        <v>7806</v>
      </c>
      <c r="F1161" s="9" t="s">
        <v>1479</v>
      </c>
      <c r="K1161" s="9" t="s">
        <v>7093</v>
      </c>
      <c r="L1161" s="9" t="s">
        <v>7155</v>
      </c>
      <c r="M1161" s="9" t="s">
        <v>7804</v>
      </c>
      <c r="N1161" s="9" t="s">
        <v>7806</v>
      </c>
      <c r="O1161" s="9" t="s">
        <v>1479</v>
      </c>
      <c r="R1161" s="260"/>
      <c r="S1161" s="1012" t="s">
        <v>1176</v>
      </c>
      <c r="T1161" s="1013" t="s">
        <v>7245</v>
      </c>
      <c r="U1161" s="1013" t="s">
        <v>8081</v>
      </c>
      <c r="V1161" s="1014" t="s">
        <v>7403</v>
      </c>
      <c r="W1161" s="1018"/>
      <c r="X1161" s="1023"/>
      <c r="Y1161" s="1013"/>
      <c r="Z1161" s="1013"/>
      <c r="AA1161" s="1013"/>
      <c r="AB1161" s="1022"/>
      <c r="AD1161" s="596"/>
    </row>
    <row r="1162" spans="2:30" outlineLevel="1">
      <c r="B1162" s="9" t="s">
        <v>7092</v>
      </c>
      <c r="C1162" s="9" t="s">
        <v>7154</v>
      </c>
      <c r="D1162" s="9" t="s">
        <v>7804</v>
      </c>
      <c r="E1162" s="9" t="s">
        <v>7708</v>
      </c>
      <c r="K1162" s="9" t="s">
        <v>7093</v>
      </c>
      <c r="L1162" s="9" t="s">
        <v>7155</v>
      </c>
      <c r="M1162" s="9" t="s">
        <v>7804</v>
      </c>
      <c r="N1162" s="9" t="s">
        <v>7708</v>
      </c>
      <c r="R1162" s="260"/>
      <c r="S1162" s="1012" t="s">
        <v>1176</v>
      </c>
      <c r="T1162" s="1013" t="s">
        <v>1374</v>
      </c>
      <c r="U1162" s="1013" t="s">
        <v>4090</v>
      </c>
      <c r="V1162" s="1014" t="s">
        <v>1821</v>
      </c>
      <c r="W1162" s="1018" t="s">
        <v>1176</v>
      </c>
      <c r="X1162" s="1023" t="s">
        <v>3983</v>
      </c>
      <c r="Y1162" s="1013" t="s">
        <v>1176</v>
      </c>
      <c r="Z1162" s="1057" t="s">
        <v>6002</v>
      </c>
      <c r="AA1162" s="1013" t="s">
        <v>105</v>
      </c>
      <c r="AB1162" s="1022"/>
      <c r="AD1162" s="596"/>
    </row>
    <row r="1163" spans="2:30" outlineLevel="1">
      <c r="B1163" s="9" t="s">
        <v>7092</v>
      </c>
      <c r="C1163" s="9" t="s">
        <v>7154</v>
      </c>
      <c r="D1163" s="9" t="s">
        <v>7804</v>
      </c>
      <c r="E1163" s="9" t="s">
        <v>7807</v>
      </c>
      <c r="K1163" s="9" t="s">
        <v>7093</v>
      </c>
      <c r="L1163" s="9" t="s">
        <v>7155</v>
      </c>
      <c r="M1163" s="9" t="s">
        <v>7804</v>
      </c>
      <c r="N1163" s="9" t="s">
        <v>7807</v>
      </c>
      <c r="R1163" s="260"/>
      <c r="S1163" s="1012" t="s">
        <v>1191</v>
      </c>
      <c r="T1163" s="1013" t="s">
        <v>41</v>
      </c>
      <c r="U1163" s="1013" t="s">
        <v>835</v>
      </c>
      <c r="V1163" s="1014" t="s">
        <v>1382</v>
      </c>
      <c r="W1163" s="1018"/>
      <c r="X1163" s="1023"/>
      <c r="Y1163" s="1013"/>
      <c r="Z1163" s="1013"/>
      <c r="AA1163" s="1013"/>
      <c r="AB1163" s="1022"/>
      <c r="AD1163" s="596"/>
    </row>
    <row r="1164" spans="2:30" outlineLevel="1">
      <c r="B1164" s="9" t="s">
        <v>7092</v>
      </c>
      <c r="C1164" s="9" t="s">
        <v>7154</v>
      </c>
      <c r="D1164" s="9" t="s">
        <v>7804</v>
      </c>
      <c r="E1164" s="9" t="s">
        <v>7807</v>
      </c>
      <c r="F1164" s="9" t="s">
        <v>6858</v>
      </c>
      <c r="K1164" s="9" t="s">
        <v>7093</v>
      </c>
      <c r="L1164" s="9" t="s">
        <v>7155</v>
      </c>
      <c r="M1164" s="9" t="s">
        <v>7804</v>
      </c>
      <c r="N1164" s="9" t="s">
        <v>7807</v>
      </c>
      <c r="O1164" s="9" t="s">
        <v>6858</v>
      </c>
      <c r="R1164" s="260"/>
      <c r="S1164" s="1012" t="s">
        <v>1176</v>
      </c>
      <c r="T1164" s="1013" t="s">
        <v>1458</v>
      </c>
      <c r="U1164" s="1013" t="s">
        <v>7523</v>
      </c>
      <c r="V1164" s="1014" t="s">
        <v>1821</v>
      </c>
      <c r="W1164" s="1018"/>
      <c r="X1164" s="1023"/>
      <c r="Y1164" s="1013"/>
      <c r="Z1164" s="1013"/>
      <c r="AA1164" s="1013"/>
      <c r="AB1164" s="1022"/>
      <c r="AD1164" s="596"/>
    </row>
    <row r="1165" spans="2:30" outlineLevel="1">
      <c r="B1165" s="9" t="s">
        <v>7092</v>
      </c>
      <c r="C1165" s="9" t="s">
        <v>7154</v>
      </c>
      <c r="D1165" s="9" t="s">
        <v>7804</v>
      </c>
      <c r="E1165" s="9" t="s">
        <v>7808</v>
      </c>
      <c r="K1165" s="9" t="s">
        <v>7093</v>
      </c>
      <c r="L1165" s="9" t="s">
        <v>7155</v>
      </c>
      <c r="M1165" s="9" t="s">
        <v>7804</v>
      </c>
      <c r="N1165" s="9" t="s">
        <v>7808</v>
      </c>
      <c r="R1165" s="260"/>
      <c r="S1165" s="1012" t="s">
        <v>1191</v>
      </c>
      <c r="T1165" s="1013" t="s">
        <v>41</v>
      </c>
      <c r="U1165" s="1013" t="s">
        <v>835</v>
      </c>
      <c r="V1165" s="1014" t="s">
        <v>1382</v>
      </c>
      <c r="W1165" s="1018"/>
      <c r="X1165" s="1023"/>
      <c r="Y1165" s="1013"/>
      <c r="Z1165" s="1013"/>
      <c r="AA1165" s="1013"/>
      <c r="AB1165" s="1022"/>
      <c r="AD1165" s="596"/>
    </row>
    <row r="1166" spans="2:30" outlineLevel="1">
      <c r="B1166" s="9" t="s">
        <v>7092</v>
      </c>
      <c r="C1166" s="9" t="s">
        <v>7154</v>
      </c>
      <c r="D1166" s="9" t="s">
        <v>7804</v>
      </c>
      <c r="E1166" s="9" t="s">
        <v>7808</v>
      </c>
      <c r="F1166" s="9" t="s">
        <v>6858</v>
      </c>
      <c r="K1166" s="9" t="s">
        <v>7093</v>
      </c>
      <c r="L1166" s="9" t="s">
        <v>7155</v>
      </c>
      <c r="M1166" s="9" t="s">
        <v>7804</v>
      </c>
      <c r="N1166" s="9" t="s">
        <v>7808</v>
      </c>
      <c r="O1166" s="9" t="s">
        <v>6858</v>
      </c>
      <c r="R1166" s="260"/>
      <c r="S1166" s="1012" t="s">
        <v>1176</v>
      </c>
      <c r="T1166" s="1013" t="s">
        <v>1456</v>
      </c>
      <c r="U1166" s="1013" t="s">
        <v>7522</v>
      </c>
      <c r="V1166" s="1014" t="s">
        <v>1821</v>
      </c>
      <c r="W1166" s="1018"/>
      <c r="X1166" s="1023"/>
      <c r="Y1166" s="1013"/>
      <c r="Z1166" s="1013"/>
      <c r="AA1166" s="1013"/>
      <c r="AB1166" s="1022"/>
      <c r="AD1166" s="596"/>
    </row>
    <row r="1167" spans="2:30" outlineLevel="1">
      <c r="B1167" s="9" t="s">
        <v>7092</v>
      </c>
      <c r="C1167" s="9" t="s">
        <v>7154</v>
      </c>
      <c r="D1167" s="9" t="s">
        <v>7804</v>
      </c>
      <c r="E1167" s="9" t="s">
        <v>7809</v>
      </c>
      <c r="K1167" s="9" t="s">
        <v>7093</v>
      </c>
      <c r="L1167" s="9" t="s">
        <v>7155</v>
      </c>
      <c r="M1167" s="9" t="s">
        <v>7804</v>
      </c>
      <c r="N1167" s="9" t="s">
        <v>7809</v>
      </c>
      <c r="R1167" s="260"/>
      <c r="S1167" s="1012" t="s">
        <v>1191</v>
      </c>
      <c r="T1167" s="1013" t="s">
        <v>41</v>
      </c>
      <c r="U1167" s="1013" t="s">
        <v>835</v>
      </c>
      <c r="V1167" s="1014" t="s">
        <v>1382</v>
      </c>
      <c r="W1167" s="1018"/>
      <c r="X1167" s="1023"/>
      <c r="Y1167" s="1013"/>
      <c r="Z1167" s="1013"/>
      <c r="AA1167" s="1013"/>
      <c r="AB1167" s="1022"/>
      <c r="AD1167" s="596"/>
    </row>
    <row r="1168" spans="2:30" outlineLevel="1">
      <c r="B1168" s="9" t="s">
        <v>7092</v>
      </c>
      <c r="C1168" s="9" t="s">
        <v>7154</v>
      </c>
      <c r="D1168" s="9" t="s">
        <v>7804</v>
      </c>
      <c r="E1168" s="9" t="s">
        <v>7809</v>
      </c>
      <c r="F1168" s="9" t="s">
        <v>6858</v>
      </c>
      <c r="K1168" s="9" t="s">
        <v>7093</v>
      </c>
      <c r="L1168" s="9" t="s">
        <v>7155</v>
      </c>
      <c r="M1168" s="9" t="s">
        <v>7804</v>
      </c>
      <c r="N1168" s="9" t="s">
        <v>7809</v>
      </c>
      <c r="O1168" s="9" t="s">
        <v>6858</v>
      </c>
      <c r="R1168" s="260"/>
      <c r="S1168" s="1012" t="s">
        <v>1176</v>
      </c>
      <c r="T1168" s="1013" t="s">
        <v>1451</v>
      </c>
      <c r="U1168" s="1013" t="s">
        <v>4086</v>
      </c>
      <c r="V1168" s="1014" t="s">
        <v>1821</v>
      </c>
      <c r="W1168" s="1018"/>
      <c r="X1168" s="1023"/>
      <c r="Y1168" s="1013"/>
      <c r="Z1168" s="1013"/>
      <c r="AA1168" s="1013"/>
      <c r="AB1168" s="1022"/>
      <c r="AD1168" s="596"/>
    </row>
    <row r="1169" spans="2:30" outlineLevel="1">
      <c r="B1169" s="9" t="s">
        <v>7092</v>
      </c>
      <c r="C1169" s="9" t="s">
        <v>7154</v>
      </c>
      <c r="D1169" s="9" t="s">
        <v>7804</v>
      </c>
      <c r="E1169" s="9" t="s">
        <v>7809</v>
      </c>
      <c r="F1169" s="9" t="s">
        <v>6858</v>
      </c>
      <c r="G1169" s="9" t="s">
        <v>1452</v>
      </c>
      <c r="K1169" s="9" t="s">
        <v>7093</v>
      </c>
      <c r="L1169" s="9" t="s">
        <v>7155</v>
      </c>
      <c r="M1169" s="9" t="s">
        <v>7804</v>
      </c>
      <c r="N1169" s="9" t="s">
        <v>7809</v>
      </c>
      <c r="O1169" s="9" t="s">
        <v>6858</v>
      </c>
      <c r="P1169" s="9" t="s">
        <v>1452</v>
      </c>
      <c r="R1169" s="260"/>
      <c r="S1169" s="1012" t="s">
        <v>1176</v>
      </c>
      <c r="T1169" s="1013" t="s">
        <v>1453</v>
      </c>
      <c r="U1169" s="1013" t="s">
        <v>7524</v>
      </c>
      <c r="V1169" s="1014" t="s">
        <v>1454</v>
      </c>
      <c r="W1169" s="1018"/>
      <c r="X1169" s="1023"/>
      <c r="Y1169" s="1013"/>
      <c r="Z1169" s="1013"/>
      <c r="AA1169" s="1013"/>
      <c r="AB1169" s="1022"/>
      <c r="AD1169" s="596"/>
    </row>
    <row r="1170" spans="2:30" outlineLevel="1">
      <c r="B1170" s="9" t="s">
        <v>7092</v>
      </c>
      <c r="C1170" s="9" t="s">
        <v>7154</v>
      </c>
      <c r="D1170" s="9" t="s">
        <v>7804</v>
      </c>
      <c r="E1170" s="9" t="s">
        <v>7810</v>
      </c>
      <c r="K1170" s="9" t="s">
        <v>7093</v>
      </c>
      <c r="L1170" s="9" t="s">
        <v>7155</v>
      </c>
      <c r="M1170" s="9" t="s">
        <v>7804</v>
      </c>
      <c r="N1170" s="9" t="s">
        <v>7810</v>
      </c>
      <c r="R1170" s="260"/>
      <c r="S1170" s="1012" t="s">
        <v>1191</v>
      </c>
      <c r="T1170" s="1013" t="s">
        <v>41</v>
      </c>
      <c r="U1170" s="1013" t="s">
        <v>835</v>
      </c>
      <c r="V1170" s="1014" t="s">
        <v>1382</v>
      </c>
      <c r="W1170" s="1018"/>
      <c r="X1170" s="1023"/>
      <c r="Y1170" s="1013"/>
      <c r="Z1170" s="1013"/>
      <c r="AA1170" s="1013"/>
      <c r="AB1170" s="1022"/>
      <c r="AD1170" s="596"/>
    </row>
    <row r="1171" spans="2:30" outlineLevel="1">
      <c r="B1171" s="9" t="s">
        <v>7092</v>
      </c>
      <c r="C1171" s="9" t="s">
        <v>7154</v>
      </c>
      <c r="D1171" s="9" t="s">
        <v>7804</v>
      </c>
      <c r="E1171" s="9" t="s">
        <v>7810</v>
      </c>
      <c r="F1171" s="9" t="s">
        <v>7718</v>
      </c>
      <c r="K1171" s="9" t="s">
        <v>7093</v>
      </c>
      <c r="L1171" s="9" t="s">
        <v>7155</v>
      </c>
      <c r="M1171" s="9" t="s">
        <v>7804</v>
      </c>
      <c r="N1171" s="9" t="s">
        <v>7810</v>
      </c>
      <c r="O1171" s="9" t="s">
        <v>7718</v>
      </c>
      <c r="R1171" s="260"/>
      <c r="S1171" s="1012" t="s">
        <v>1176</v>
      </c>
      <c r="T1171" s="1013" t="s">
        <v>1514</v>
      </c>
      <c r="U1171" s="1013" t="s">
        <v>4098</v>
      </c>
      <c r="V1171" s="1014" t="s">
        <v>1515</v>
      </c>
      <c r="W1171" s="1018"/>
      <c r="X1171" s="1023"/>
      <c r="Y1171" s="1013"/>
      <c r="Z1171" s="1013"/>
      <c r="AA1171" s="1013"/>
      <c r="AB1171" s="1022"/>
      <c r="AD1171" s="596"/>
    </row>
    <row r="1172" spans="2:30" outlineLevel="1">
      <c r="B1172" s="9" t="s">
        <v>7092</v>
      </c>
      <c r="C1172" s="9" t="s">
        <v>7154</v>
      </c>
      <c r="D1172" s="9" t="s">
        <v>7804</v>
      </c>
      <c r="E1172" s="9" t="s">
        <v>7811</v>
      </c>
      <c r="K1172" s="9" t="s">
        <v>7093</v>
      </c>
      <c r="L1172" s="9" t="s">
        <v>7155</v>
      </c>
      <c r="M1172" s="9" t="s">
        <v>7804</v>
      </c>
      <c r="N1172" s="9" t="s">
        <v>7811</v>
      </c>
      <c r="R1172" s="260"/>
      <c r="S1172" s="1012" t="s">
        <v>1195</v>
      </c>
      <c r="T1172" s="1013" t="s">
        <v>41</v>
      </c>
      <c r="U1172" s="1013" t="s">
        <v>835</v>
      </c>
      <c r="V1172" s="1014" t="s">
        <v>1382</v>
      </c>
      <c r="W1172" s="1018"/>
      <c r="X1172" s="1130" t="s">
        <v>5642</v>
      </c>
      <c r="Y1172" s="1013" t="s">
        <v>1176</v>
      </c>
      <c r="Z1172" s="1013" t="s">
        <v>41</v>
      </c>
      <c r="AA1172" s="1013" t="s">
        <v>1382</v>
      </c>
      <c r="AB1172" s="1022"/>
      <c r="AD1172" s="596"/>
    </row>
    <row r="1173" spans="2:30" outlineLevel="1">
      <c r="B1173" s="9" t="s">
        <v>7092</v>
      </c>
      <c r="C1173" s="9" t="s">
        <v>7154</v>
      </c>
      <c r="D1173" s="9" t="s">
        <v>7804</v>
      </c>
      <c r="E1173" s="9" t="s">
        <v>7811</v>
      </c>
      <c r="F1173" s="9" t="s">
        <v>7812</v>
      </c>
      <c r="K1173" s="9" t="s">
        <v>7093</v>
      </c>
      <c r="L1173" s="9" t="s">
        <v>7155</v>
      </c>
      <c r="M1173" s="9" t="s">
        <v>7804</v>
      </c>
      <c r="N1173" s="9" t="s">
        <v>7811</v>
      </c>
      <c r="O1173" s="9" t="s">
        <v>7812</v>
      </c>
      <c r="R1173" s="260"/>
      <c r="S1173" s="1012" t="s">
        <v>1176</v>
      </c>
      <c r="T1173" s="1013" t="s">
        <v>1497</v>
      </c>
      <c r="U1173" s="1013" t="s">
        <v>4095</v>
      </c>
      <c r="V1173" s="1014" t="s">
        <v>1821</v>
      </c>
      <c r="W1173" s="1018"/>
      <c r="X1173" s="1023" t="s">
        <v>3979</v>
      </c>
      <c r="Y1173" s="1013" t="s">
        <v>1176</v>
      </c>
      <c r="Z1173" s="1057" t="s">
        <v>6000</v>
      </c>
      <c r="AA1173" s="1013" t="s">
        <v>105</v>
      </c>
      <c r="AB1173" s="631" t="s">
        <v>8023</v>
      </c>
      <c r="AD1173" s="596"/>
    </row>
    <row r="1174" spans="2:30" outlineLevel="1">
      <c r="B1174" s="9" t="s">
        <v>7092</v>
      </c>
      <c r="C1174" s="9" t="s">
        <v>7154</v>
      </c>
      <c r="D1174" s="9" t="s">
        <v>7804</v>
      </c>
      <c r="E1174" s="9" t="s">
        <v>7811</v>
      </c>
      <c r="F1174" s="9" t="s">
        <v>7812</v>
      </c>
      <c r="G1174" s="9" t="s">
        <v>1498</v>
      </c>
      <c r="K1174" s="9" t="s">
        <v>7093</v>
      </c>
      <c r="L1174" s="9" t="s">
        <v>7155</v>
      </c>
      <c r="M1174" s="9" t="s">
        <v>7804</v>
      </c>
      <c r="N1174" s="9" t="s">
        <v>7811</v>
      </c>
      <c r="O1174" s="9" t="s">
        <v>7812</v>
      </c>
      <c r="P1174" s="9" t="s">
        <v>1498</v>
      </c>
      <c r="R1174" s="260"/>
      <c r="S1174" s="1012" t="s">
        <v>1176</v>
      </c>
      <c r="T1174" s="1013" t="s">
        <v>1499</v>
      </c>
      <c r="U1174" s="1013" t="s">
        <v>7525</v>
      </c>
      <c r="V1174" s="1014" t="s">
        <v>1500</v>
      </c>
      <c r="W1174" s="1018"/>
      <c r="X1174" s="1023" t="s">
        <v>5372</v>
      </c>
      <c r="Y1174" s="1013" t="s">
        <v>1176</v>
      </c>
      <c r="Z1174" s="1057" t="s">
        <v>6001</v>
      </c>
      <c r="AA1174" s="660" t="s">
        <v>2734</v>
      </c>
      <c r="AB1174" s="1022"/>
      <c r="AD1174" s="596"/>
    </row>
    <row r="1175" spans="2:30" outlineLevel="1">
      <c r="B1175" s="9" t="s">
        <v>7092</v>
      </c>
      <c r="C1175" s="9" t="s">
        <v>7154</v>
      </c>
      <c r="D1175" s="9" t="s">
        <v>7804</v>
      </c>
      <c r="E1175" s="9" t="s">
        <v>7811</v>
      </c>
      <c r="F1175" s="9" t="s">
        <v>7812</v>
      </c>
      <c r="G1175" s="9" t="s">
        <v>1502</v>
      </c>
      <c r="K1175" s="9" t="s">
        <v>7093</v>
      </c>
      <c r="L1175" s="9" t="s">
        <v>7155</v>
      </c>
      <c r="M1175" s="9" t="s">
        <v>7804</v>
      </c>
      <c r="N1175" s="9" t="s">
        <v>7811</v>
      </c>
      <c r="O1175" s="9" t="s">
        <v>7812</v>
      </c>
      <c r="P1175" s="9" t="s">
        <v>1502</v>
      </c>
      <c r="R1175" s="260"/>
      <c r="S1175" s="1012" t="s">
        <v>1191</v>
      </c>
      <c r="T1175" s="1013" t="s">
        <v>1503</v>
      </c>
      <c r="U1175" s="1013" t="s">
        <v>7509</v>
      </c>
      <c r="V1175" s="1014" t="s">
        <v>1821</v>
      </c>
      <c r="W1175" s="1018"/>
      <c r="X1175" s="1023"/>
      <c r="Y1175" s="1013"/>
      <c r="Z1175" s="1013"/>
      <c r="AA1175" s="1013"/>
      <c r="AB1175" s="1022"/>
      <c r="AD1175" s="596"/>
    </row>
    <row r="1176" spans="2:30" outlineLevel="1">
      <c r="B1176" s="9" t="s">
        <v>7092</v>
      </c>
      <c r="C1176" s="9" t="s">
        <v>7154</v>
      </c>
      <c r="D1176" s="9" t="s">
        <v>7804</v>
      </c>
      <c r="E1176" s="9" t="s">
        <v>7811</v>
      </c>
      <c r="K1176" s="9" t="s">
        <v>7093</v>
      </c>
      <c r="L1176" s="9" t="s">
        <v>7155</v>
      </c>
      <c r="M1176" s="9" t="s">
        <v>7804</v>
      </c>
      <c r="N1176" s="9" t="s">
        <v>7811</v>
      </c>
      <c r="R1176" s="260"/>
      <c r="S1176" s="1012" t="s">
        <v>1195</v>
      </c>
      <c r="T1176" s="1013" t="s">
        <v>41</v>
      </c>
      <c r="U1176" s="1013" t="s">
        <v>835</v>
      </c>
      <c r="V1176" s="1014" t="s">
        <v>1382</v>
      </c>
      <c r="W1176" s="1018"/>
      <c r="X1176" s="1130" t="s">
        <v>5643</v>
      </c>
      <c r="Y1176" s="1013" t="s">
        <v>1176</v>
      </c>
      <c r="Z1176" s="1013" t="s">
        <v>41</v>
      </c>
      <c r="AA1176" s="1013" t="s">
        <v>1382</v>
      </c>
      <c r="AB1176" s="1022"/>
      <c r="AD1176" s="596"/>
    </row>
    <row r="1177" spans="2:30" ht="36" outlineLevel="1">
      <c r="B1177" s="9" t="s">
        <v>7092</v>
      </c>
      <c r="C1177" s="9" t="s">
        <v>7154</v>
      </c>
      <c r="D1177" s="9" t="s">
        <v>7804</v>
      </c>
      <c r="E1177" s="9" t="s">
        <v>7811</v>
      </c>
      <c r="F1177" s="9" t="s">
        <v>7812</v>
      </c>
      <c r="K1177" s="9" t="s">
        <v>7093</v>
      </c>
      <c r="L1177" s="9" t="s">
        <v>7155</v>
      </c>
      <c r="M1177" s="9" t="s">
        <v>7804</v>
      </c>
      <c r="N1177" s="9" t="s">
        <v>7811</v>
      </c>
      <c r="O1177" s="9" t="s">
        <v>7812</v>
      </c>
      <c r="R1177" s="260"/>
      <c r="S1177" s="1012" t="s">
        <v>1176</v>
      </c>
      <c r="T1177" s="1013" t="s">
        <v>1497</v>
      </c>
      <c r="U1177" s="1013" t="s">
        <v>4095</v>
      </c>
      <c r="V1177" s="1014" t="s">
        <v>1821</v>
      </c>
      <c r="W1177" s="1018"/>
      <c r="X1177" s="1023" t="s">
        <v>3982</v>
      </c>
      <c r="Y1177" s="1013" t="s">
        <v>1176</v>
      </c>
      <c r="Z1177" s="1057" t="s">
        <v>6004</v>
      </c>
      <c r="AA1177" s="1013" t="s">
        <v>174</v>
      </c>
      <c r="AB1177" s="631" t="s">
        <v>8412</v>
      </c>
      <c r="AD1177" s="596"/>
    </row>
    <row r="1178" spans="2:30" outlineLevel="1">
      <c r="B1178" s="9" t="s">
        <v>7092</v>
      </c>
      <c r="C1178" s="9" t="s">
        <v>7154</v>
      </c>
      <c r="D1178" s="9" t="s">
        <v>7804</v>
      </c>
      <c r="E1178" s="9" t="s">
        <v>7811</v>
      </c>
      <c r="F1178" s="9" t="s">
        <v>7812</v>
      </c>
      <c r="G1178" s="9" t="s">
        <v>1498</v>
      </c>
      <c r="K1178" s="9" t="s">
        <v>7093</v>
      </c>
      <c r="L1178" s="9" t="s">
        <v>7155</v>
      </c>
      <c r="M1178" s="9" t="s">
        <v>7804</v>
      </c>
      <c r="N1178" s="9" t="s">
        <v>7811</v>
      </c>
      <c r="O1178" s="9" t="s">
        <v>7812</v>
      </c>
      <c r="P1178" s="9" t="s">
        <v>1498</v>
      </c>
      <c r="R1178" s="260"/>
      <c r="S1178" s="1012" t="s">
        <v>1176</v>
      </c>
      <c r="T1178" s="1013" t="s">
        <v>1499</v>
      </c>
      <c r="U1178" s="1013" t="s">
        <v>7525</v>
      </c>
      <c r="V1178" s="1014" t="s">
        <v>1500</v>
      </c>
      <c r="W1178" s="1018"/>
      <c r="X1178" s="1023" t="s">
        <v>5644</v>
      </c>
      <c r="Y1178" s="1013" t="s">
        <v>1176</v>
      </c>
      <c r="Z1178" s="1013" t="s">
        <v>41</v>
      </c>
      <c r="AA1178" s="1024" t="s">
        <v>7813</v>
      </c>
      <c r="AB1178" s="1022"/>
      <c r="AD1178" s="596"/>
    </row>
    <row r="1179" spans="2:30" outlineLevel="1">
      <c r="B1179" s="9" t="s">
        <v>7092</v>
      </c>
      <c r="C1179" s="9" t="s">
        <v>7154</v>
      </c>
      <c r="D1179" s="9" t="s">
        <v>7804</v>
      </c>
      <c r="E1179" s="9" t="s">
        <v>7811</v>
      </c>
      <c r="F1179" s="9" t="s">
        <v>7812</v>
      </c>
      <c r="G1179" s="9" t="s">
        <v>1502</v>
      </c>
      <c r="K1179" s="9" t="s">
        <v>7093</v>
      </c>
      <c r="L1179" s="9" t="s">
        <v>7155</v>
      </c>
      <c r="M1179" s="9" t="s">
        <v>7804</v>
      </c>
      <c r="N1179" s="9" t="s">
        <v>7811</v>
      </c>
      <c r="O1179" s="9" t="s">
        <v>7812</v>
      </c>
      <c r="P1179" s="9" t="s">
        <v>1502</v>
      </c>
      <c r="R1179" s="260"/>
      <c r="S1179" s="1012" t="s">
        <v>1191</v>
      </c>
      <c r="T1179" s="1013" t="s">
        <v>1503</v>
      </c>
      <c r="U1179" s="1013" t="s">
        <v>7509</v>
      </c>
      <c r="V1179" s="1014" t="s">
        <v>1821</v>
      </c>
      <c r="W1179" s="1018"/>
      <c r="X1179" s="1023"/>
      <c r="Y1179" s="1013"/>
      <c r="Z1179" s="1013"/>
      <c r="AA1179" s="1013"/>
      <c r="AB1179" s="1022"/>
      <c r="AD1179" s="596"/>
    </row>
    <row r="1180" spans="2:30" outlineLevel="1">
      <c r="B1180" s="9" t="s">
        <v>7092</v>
      </c>
      <c r="C1180" s="9" t="s">
        <v>7154</v>
      </c>
      <c r="D1180" s="9" t="s">
        <v>7804</v>
      </c>
      <c r="E1180" s="9" t="s">
        <v>7814</v>
      </c>
      <c r="K1180" s="9" t="s">
        <v>7093</v>
      </c>
      <c r="L1180" s="9" t="s">
        <v>7155</v>
      </c>
      <c r="M1180" s="9" t="s">
        <v>7804</v>
      </c>
      <c r="N1180" s="9" t="s">
        <v>7814</v>
      </c>
      <c r="R1180" s="260"/>
      <c r="S1180" s="1012" t="s">
        <v>1176</v>
      </c>
      <c r="T1180" s="1013" t="s">
        <v>1767</v>
      </c>
      <c r="U1180" s="1013" t="s">
        <v>4131</v>
      </c>
      <c r="V1180" s="1014" t="s">
        <v>1382</v>
      </c>
      <c r="W1180" s="1018"/>
      <c r="X1180" s="1130" t="s">
        <v>5648</v>
      </c>
      <c r="Y1180" s="1013" t="s">
        <v>1176</v>
      </c>
      <c r="Z1180" s="1013" t="s">
        <v>41</v>
      </c>
      <c r="AA1180" s="1013" t="s">
        <v>1382</v>
      </c>
      <c r="AB1180" s="1022"/>
      <c r="AD1180" s="596"/>
    </row>
    <row r="1181" spans="2:30" ht="60" outlineLevel="1">
      <c r="B1181" s="9" t="s">
        <v>7092</v>
      </c>
      <c r="C1181" s="9" t="s">
        <v>7154</v>
      </c>
      <c r="D1181" s="9" t="s">
        <v>7804</v>
      </c>
      <c r="E1181" s="9" t="s">
        <v>7814</v>
      </c>
      <c r="F1181" s="9" t="s">
        <v>6858</v>
      </c>
      <c r="K1181" s="9" t="s">
        <v>7093</v>
      </c>
      <c r="L1181" s="9" t="s">
        <v>7155</v>
      </c>
      <c r="M1181" s="9" t="s">
        <v>7804</v>
      </c>
      <c r="N1181" s="9" t="s">
        <v>7814</v>
      </c>
      <c r="O1181" s="9" t="s">
        <v>6858</v>
      </c>
      <c r="R1181" s="260"/>
      <c r="S1181" s="1012" t="s">
        <v>1176</v>
      </c>
      <c r="T1181" s="1013" t="s">
        <v>1771</v>
      </c>
      <c r="U1181" s="1013" t="s">
        <v>4132</v>
      </c>
      <c r="V1181" s="1014" t="s">
        <v>1284</v>
      </c>
      <c r="W1181" s="1018"/>
      <c r="X1181" s="1132" t="s">
        <v>5361</v>
      </c>
      <c r="Y1181" s="1033" t="s">
        <v>1176</v>
      </c>
      <c r="Z1181" s="1063" t="s">
        <v>6017</v>
      </c>
      <c r="AA1181" s="638" t="s">
        <v>5740</v>
      </c>
      <c r="AB1181" s="631" t="s">
        <v>5526</v>
      </c>
      <c r="AD1181" s="596"/>
    </row>
    <row r="1182" spans="2:30" outlineLevel="1">
      <c r="B1182" s="9" t="s">
        <v>7092</v>
      </c>
      <c r="C1182" s="9" t="s">
        <v>7154</v>
      </c>
      <c r="D1182" s="9" t="s">
        <v>7804</v>
      </c>
      <c r="E1182" s="9" t="s">
        <v>7814</v>
      </c>
      <c r="F1182" s="9" t="s">
        <v>7765</v>
      </c>
      <c r="K1182" s="9" t="s">
        <v>7093</v>
      </c>
      <c r="L1182" s="9" t="s">
        <v>7155</v>
      </c>
      <c r="M1182" s="9" t="s">
        <v>7804</v>
      </c>
      <c r="N1182" s="9" t="s">
        <v>7814</v>
      </c>
      <c r="O1182" s="9" t="s">
        <v>7765</v>
      </c>
      <c r="R1182" s="260"/>
      <c r="S1182" s="1012" t="s">
        <v>1191</v>
      </c>
      <c r="T1182" s="1013" t="s">
        <v>1773</v>
      </c>
      <c r="U1182" s="1013" t="s">
        <v>4133</v>
      </c>
      <c r="V1182" s="1014" t="s">
        <v>1821</v>
      </c>
      <c r="W1182" s="1018"/>
      <c r="X1182" s="1132" t="s">
        <v>3989</v>
      </c>
      <c r="Y1182" s="1033" t="s">
        <v>1176</v>
      </c>
      <c r="Z1182" s="1063" t="s">
        <v>6016</v>
      </c>
      <c r="AA1182" s="1033" t="s">
        <v>789</v>
      </c>
      <c r="AB1182" s="631" t="s">
        <v>8513</v>
      </c>
      <c r="AD1182" s="596"/>
    </row>
    <row r="1183" spans="2:30" outlineLevel="1">
      <c r="B1183" s="9" t="s">
        <v>7092</v>
      </c>
      <c r="C1183" s="9" t="s">
        <v>7154</v>
      </c>
      <c r="D1183" s="9" t="s">
        <v>7804</v>
      </c>
      <c r="E1183" s="9" t="s">
        <v>7814</v>
      </c>
      <c r="F1183" s="9" t="s">
        <v>7766</v>
      </c>
      <c r="K1183" s="9" t="s">
        <v>7093</v>
      </c>
      <c r="L1183" s="9" t="s">
        <v>7155</v>
      </c>
      <c r="M1183" s="9" t="s">
        <v>7804</v>
      </c>
      <c r="N1183" s="9" t="s">
        <v>7814</v>
      </c>
      <c r="O1183" s="9" t="s">
        <v>7766</v>
      </c>
      <c r="R1183" s="260"/>
      <c r="S1183" s="1012" t="s">
        <v>1191</v>
      </c>
      <c r="T1183" s="1013" t="s">
        <v>7255</v>
      </c>
      <c r="U1183" s="1013" t="s">
        <v>7435</v>
      </c>
      <c r="V1183" s="1014" t="s">
        <v>7403</v>
      </c>
      <c r="W1183" s="1018"/>
      <c r="X1183" s="1023"/>
      <c r="Y1183" s="1013"/>
      <c r="Z1183" s="1013"/>
      <c r="AA1183" s="1013"/>
      <c r="AB1183" s="1022"/>
      <c r="AD1183" s="596"/>
    </row>
    <row r="1184" spans="2:30" outlineLevel="1">
      <c r="B1184" s="9" t="s">
        <v>7092</v>
      </c>
      <c r="C1184" s="9" t="s">
        <v>7154</v>
      </c>
      <c r="D1184" s="9" t="s">
        <v>7804</v>
      </c>
      <c r="E1184" s="9" t="s">
        <v>7814</v>
      </c>
      <c r="F1184" s="9" t="s">
        <v>7767</v>
      </c>
      <c r="K1184" s="9" t="s">
        <v>7093</v>
      </c>
      <c r="L1184" s="9" t="s">
        <v>7155</v>
      </c>
      <c r="M1184" s="9" t="s">
        <v>7804</v>
      </c>
      <c r="N1184" s="9" t="s">
        <v>7814</v>
      </c>
      <c r="O1184" s="9" t="s">
        <v>7767</v>
      </c>
      <c r="R1184" s="260"/>
      <c r="S1184" s="1012" t="s">
        <v>1191</v>
      </c>
      <c r="T1184" s="1013" t="s">
        <v>7254</v>
      </c>
      <c r="U1184" s="1013" t="s">
        <v>7434</v>
      </c>
      <c r="V1184" s="1014" t="s">
        <v>1821</v>
      </c>
      <c r="W1184" s="1018"/>
      <c r="X1184" s="1023"/>
      <c r="Y1184" s="1013"/>
      <c r="Z1184" s="1013"/>
      <c r="AA1184" s="1013"/>
      <c r="AB1184" s="1022"/>
      <c r="AD1184" s="596"/>
    </row>
    <row r="1185" spans="2:30" outlineLevel="1">
      <c r="B1185" s="9" t="s">
        <v>7092</v>
      </c>
      <c r="C1185" s="9" t="s">
        <v>7154</v>
      </c>
      <c r="D1185" s="9" t="s">
        <v>7804</v>
      </c>
      <c r="E1185" s="9" t="s">
        <v>7814</v>
      </c>
      <c r="F1185" s="9" t="s">
        <v>7721</v>
      </c>
      <c r="K1185" s="9" t="s">
        <v>7093</v>
      </c>
      <c r="L1185" s="9" t="s">
        <v>7155</v>
      </c>
      <c r="M1185" s="9" t="s">
        <v>7804</v>
      </c>
      <c r="N1185" s="9" t="s">
        <v>7814</v>
      </c>
      <c r="O1185" s="9" t="s">
        <v>7721</v>
      </c>
      <c r="R1185" s="260"/>
      <c r="S1185" s="1012" t="s">
        <v>1176</v>
      </c>
      <c r="T1185" s="1013" t="s">
        <v>41</v>
      </c>
      <c r="U1185" s="1013" t="s">
        <v>835</v>
      </c>
      <c r="V1185" s="1014" t="s">
        <v>1382</v>
      </c>
      <c r="W1185" s="1018"/>
      <c r="X1185" s="1023" t="s">
        <v>41</v>
      </c>
      <c r="Y1185" s="1013" t="s">
        <v>1176</v>
      </c>
      <c r="Z1185" s="1013" t="s">
        <v>41</v>
      </c>
      <c r="AA1185" s="1013" t="s">
        <v>1382</v>
      </c>
      <c r="AB1185" s="1022"/>
      <c r="AD1185" s="596"/>
    </row>
    <row r="1186" spans="2:30" outlineLevel="1">
      <c r="B1186" s="9" t="s">
        <v>7092</v>
      </c>
      <c r="C1186" s="9" t="s">
        <v>7154</v>
      </c>
      <c r="D1186" s="9" t="s">
        <v>7804</v>
      </c>
      <c r="E1186" s="9" t="s">
        <v>7814</v>
      </c>
      <c r="F1186" s="9" t="s">
        <v>7721</v>
      </c>
      <c r="G1186" s="9" t="s">
        <v>6858</v>
      </c>
      <c r="K1186" s="9" t="s">
        <v>7093</v>
      </c>
      <c r="L1186" s="9" t="s">
        <v>7155</v>
      </c>
      <c r="M1186" s="9" t="s">
        <v>7804</v>
      </c>
      <c r="N1186" s="9" t="s">
        <v>7814</v>
      </c>
      <c r="O1186" s="9" t="s">
        <v>7721</v>
      </c>
      <c r="P1186" s="9" t="s">
        <v>6858</v>
      </c>
      <c r="R1186" s="260"/>
      <c r="S1186" s="1012" t="s">
        <v>1176</v>
      </c>
      <c r="T1186" s="1013" t="s">
        <v>41</v>
      </c>
      <c r="U1186" s="1013" t="s">
        <v>835</v>
      </c>
      <c r="V1186" s="1020" t="s">
        <v>6506</v>
      </c>
      <c r="W1186" s="1018"/>
      <c r="X1186" s="1023" t="s">
        <v>7935</v>
      </c>
      <c r="Y1186" s="1013" t="s">
        <v>1176</v>
      </c>
      <c r="Z1186" s="1013" t="s">
        <v>41</v>
      </c>
      <c r="AA1186" s="1013" t="s">
        <v>7772</v>
      </c>
      <c r="AB1186" s="1022"/>
      <c r="AD1186" s="596"/>
    </row>
    <row r="1187" spans="2:30" outlineLevel="1">
      <c r="B1187" s="9" t="s">
        <v>7092</v>
      </c>
      <c r="C1187" s="9" t="s">
        <v>7154</v>
      </c>
      <c r="D1187" s="9" t="s">
        <v>7804</v>
      </c>
      <c r="E1187" s="9" t="s">
        <v>7815</v>
      </c>
      <c r="K1187" s="9" t="s">
        <v>7093</v>
      </c>
      <c r="L1187" s="9" t="s">
        <v>7155</v>
      </c>
      <c r="M1187" s="9" t="s">
        <v>7804</v>
      </c>
      <c r="N1187" s="9" t="s">
        <v>7815</v>
      </c>
      <c r="R1187" s="260"/>
      <c r="S1187" s="1012" t="s">
        <v>1195</v>
      </c>
      <c r="T1187" s="1013" t="s">
        <v>1472</v>
      </c>
      <c r="U1187" s="1013" t="s">
        <v>4091</v>
      </c>
      <c r="V1187" s="1014" t="s">
        <v>1382</v>
      </c>
      <c r="W1187" s="1018"/>
      <c r="X1187" s="1023"/>
      <c r="Y1187" s="1013"/>
      <c r="Z1187" s="1013"/>
      <c r="AA1187" s="1013"/>
      <c r="AB1187" s="1022"/>
      <c r="AD1187" s="596"/>
    </row>
    <row r="1188" spans="2:30" outlineLevel="1">
      <c r="B1188" s="9" t="s">
        <v>7092</v>
      </c>
      <c r="C1188" s="9" t="s">
        <v>7154</v>
      </c>
      <c r="D1188" s="9" t="s">
        <v>7804</v>
      </c>
      <c r="E1188" s="9" t="s">
        <v>7815</v>
      </c>
      <c r="F1188" s="9" t="s">
        <v>7708</v>
      </c>
      <c r="K1188" s="9" t="s">
        <v>7093</v>
      </c>
      <c r="L1188" s="9" t="s">
        <v>7155</v>
      </c>
      <c r="M1188" s="9" t="s">
        <v>7804</v>
      </c>
      <c r="N1188" s="9" t="s">
        <v>7815</v>
      </c>
      <c r="O1188" s="9" t="s">
        <v>7708</v>
      </c>
      <c r="R1188" s="260"/>
      <c r="S1188" s="1012" t="s">
        <v>1176</v>
      </c>
      <c r="T1188" s="1013" t="s">
        <v>1475</v>
      </c>
      <c r="U1188" s="1013" t="s">
        <v>4093</v>
      </c>
      <c r="V1188" s="1014" t="s">
        <v>1821</v>
      </c>
      <c r="W1188" s="1018"/>
      <c r="X1188" s="1023"/>
      <c r="Y1188" s="1013"/>
      <c r="Z1188" s="1013"/>
      <c r="AA1188" s="1013"/>
      <c r="AB1188" s="1022"/>
      <c r="AD1188" s="596"/>
    </row>
    <row r="1189" spans="2:30" outlineLevel="1">
      <c r="B1189" s="9" t="s">
        <v>7092</v>
      </c>
      <c r="C1189" s="9" t="s">
        <v>7154</v>
      </c>
      <c r="D1189" s="9" t="s">
        <v>7804</v>
      </c>
      <c r="E1189" s="9" t="s">
        <v>7815</v>
      </c>
      <c r="F1189" s="9" t="s">
        <v>7817</v>
      </c>
      <c r="K1189" s="9" t="s">
        <v>7093</v>
      </c>
      <c r="L1189" s="9" t="s">
        <v>7155</v>
      </c>
      <c r="M1189" s="9" t="s">
        <v>7804</v>
      </c>
      <c r="N1189" s="9" t="s">
        <v>7815</v>
      </c>
      <c r="O1189" s="9" t="s">
        <v>7817</v>
      </c>
      <c r="R1189" s="260"/>
      <c r="S1189" s="1012" t="s">
        <v>1191</v>
      </c>
      <c r="T1189" s="1013" t="s">
        <v>7237</v>
      </c>
      <c r="U1189" s="1013" t="s">
        <v>7406</v>
      </c>
      <c r="V1189" s="1014" t="s">
        <v>1474</v>
      </c>
      <c r="W1189" s="1018"/>
      <c r="X1189" s="1023"/>
      <c r="Y1189" s="1013"/>
      <c r="Z1189" s="1013"/>
      <c r="AA1189" s="1013"/>
      <c r="AB1189" s="1022"/>
      <c r="AD1189" s="596"/>
    </row>
    <row r="1190" spans="2:30" outlineLevel="1">
      <c r="B1190" s="9" t="s">
        <v>7092</v>
      </c>
      <c r="C1190" s="9" t="s">
        <v>7154</v>
      </c>
      <c r="D1190" s="9" t="s">
        <v>7804</v>
      </c>
      <c r="E1190" s="9" t="s">
        <v>7815</v>
      </c>
      <c r="F1190" s="9" t="s">
        <v>7818</v>
      </c>
      <c r="K1190" s="9" t="s">
        <v>7093</v>
      </c>
      <c r="L1190" s="9" t="s">
        <v>7155</v>
      </c>
      <c r="M1190" s="9" t="s">
        <v>7804</v>
      </c>
      <c r="N1190" s="9" t="s">
        <v>7815</v>
      </c>
      <c r="O1190" s="9" t="s">
        <v>7818</v>
      </c>
      <c r="R1190" s="260"/>
      <c r="S1190" s="1012" t="s">
        <v>1191</v>
      </c>
      <c r="T1190" s="1013" t="s">
        <v>1483</v>
      </c>
      <c r="U1190" s="1013" t="s">
        <v>4094</v>
      </c>
      <c r="V1190" s="1014" t="s">
        <v>1821</v>
      </c>
      <c r="W1190" s="1018"/>
      <c r="X1190" s="1023"/>
      <c r="Y1190" s="1013"/>
      <c r="Z1190" s="1013"/>
      <c r="AA1190" s="1013"/>
      <c r="AB1190" s="1022"/>
      <c r="AD1190" s="596"/>
    </row>
    <row r="1191" spans="2:30" outlineLevel="1">
      <c r="B1191" s="9" t="s">
        <v>7092</v>
      </c>
      <c r="C1191" s="9" t="s">
        <v>7154</v>
      </c>
      <c r="D1191" s="9" t="s">
        <v>7804</v>
      </c>
      <c r="E1191" s="9" t="s">
        <v>7815</v>
      </c>
      <c r="F1191" s="9" t="s">
        <v>7819</v>
      </c>
      <c r="K1191" s="9" t="s">
        <v>7093</v>
      </c>
      <c r="L1191" s="9" t="s">
        <v>7155</v>
      </c>
      <c r="M1191" s="9" t="s">
        <v>7804</v>
      </c>
      <c r="N1191" s="9" t="s">
        <v>7815</v>
      </c>
      <c r="O1191" s="9" t="s">
        <v>7819</v>
      </c>
      <c r="R1191" s="260"/>
      <c r="S1191" s="1012" t="s">
        <v>1191</v>
      </c>
      <c r="T1191" s="1013" t="s">
        <v>7238</v>
      </c>
      <c r="U1191" s="1013" t="s">
        <v>7507</v>
      </c>
      <c r="V1191" s="1014" t="s">
        <v>1821</v>
      </c>
      <c r="W1191" s="1018"/>
      <c r="X1191" s="1023"/>
      <c r="Y1191" s="1013"/>
      <c r="Z1191" s="1013"/>
      <c r="AA1191" s="1013"/>
      <c r="AB1191" s="1022"/>
      <c r="AD1191" s="596"/>
    </row>
    <row r="1192" spans="2:30" outlineLevel="1">
      <c r="B1192" s="9" t="s">
        <v>7092</v>
      </c>
      <c r="C1192" s="9" t="s">
        <v>7154</v>
      </c>
      <c r="D1192" s="9" t="s">
        <v>7804</v>
      </c>
      <c r="E1192" s="9" t="s">
        <v>7815</v>
      </c>
      <c r="F1192" s="9" t="s">
        <v>7819</v>
      </c>
      <c r="G1192" s="9" t="s">
        <v>1479</v>
      </c>
      <c r="K1192" s="9" t="s">
        <v>7093</v>
      </c>
      <c r="L1192" s="9" t="s">
        <v>7155</v>
      </c>
      <c r="M1192" s="9" t="s">
        <v>7804</v>
      </c>
      <c r="N1192" s="9" t="s">
        <v>7815</v>
      </c>
      <c r="O1192" s="9" t="s">
        <v>7819</v>
      </c>
      <c r="P1192" s="9" t="s">
        <v>1479</v>
      </c>
      <c r="R1192" s="260"/>
      <c r="S1192" s="1012" t="s">
        <v>1176</v>
      </c>
      <c r="T1192" s="1013" t="s">
        <v>7239</v>
      </c>
      <c r="U1192" s="1013" t="s">
        <v>7508</v>
      </c>
      <c r="V1192" s="1014" t="s">
        <v>7403</v>
      </c>
      <c r="W1192" s="1018"/>
      <c r="X1192" s="1023"/>
      <c r="Y1192" s="1013"/>
      <c r="Z1192" s="1013"/>
      <c r="AA1192" s="1013"/>
      <c r="AB1192" s="1022"/>
      <c r="AD1192" s="596"/>
    </row>
    <row r="1193" spans="2:30" outlineLevel="1">
      <c r="B1193" s="9" t="s">
        <v>7092</v>
      </c>
      <c r="C1193" s="9" t="s">
        <v>7154</v>
      </c>
      <c r="D1193" s="9" t="s">
        <v>7804</v>
      </c>
      <c r="E1193" s="9" t="s">
        <v>7820</v>
      </c>
      <c r="K1193" s="9" t="s">
        <v>7093</v>
      </c>
      <c r="L1193" s="9" t="s">
        <v>7155</v>
      </c>
      <c r="M1193" s="9" t="s">
        <v>7804</v>
      </c>
      <c r="N1193" s="9" t="s">
        <v>7820</v>
      </c>
      <c r="R1193" s="260"/>
      <c r="S1193" s="1012" t="s">
        <v>1191</v>
      </c>
      <c r="T1193" s="1013" t="s">
        <v>7407</v>
      </c>
      <c r="U1193" s="1013" t="s">
        <v>7849</v>
      </c>
      <c r="V1193" s="1014" t="s">
        <v>1382</v>
      </c>
      <c r="W1193" s="1018"/>
      <c r="X1193" s="1023"/>
      <c r="Y1193" s="1013"/>
      <c r="Z1193" s="1013"/>
      <c r="AA1193" s="1013"/>
      <c r="AB1193" s="1022"/>
      <c r="AD1193" s="596"/>
    </row>
    <row r="1194" spans="2:30" outlineLevel="1">
      <c r="B1194" s="9" t="s">
        <v>7092</v>
      </c>
      <c r="C1194" s="9" t="s">
        <v>7154</v>
      </c>
      <c r="D1194" s="9" t="s">
        <v>7804</v>
      </c>
      <c r="E1194" s="9" t="s">
        <v>7820</v>
      </c>
      <c r="F1194" s="9" t="s">
        <v>7704</v>
      </c>
      <c r="K1194" s="9" t="s">
        <v>7093</v>
      </c>
      <c r="L1194" s="9" t="s">
        <v>7155</v>
      </c>
      <c r="M1194" s="9" t="s">
        <v>7804</v>
      </c>
      <c r="N1194" s="9" t="s">
        <v>7820</v>
      </c>
      <c r="O1194" s="9" t="s">
        <v>7704</v>
      </c>
      <c r="R1194" s="260"/>
      <c r="S1194" s="1012" t="s">
        <v>1191</v>
      </c>
      <c r="T1194" s="1013" t="s">
        <v>7422</v>
      </c>
      <c r="U1194" s="1013" t="s">
        <v>7847</v>
      </c>
      <c r="V1194" s="1014" t="s">
        <v>1821</v>
      </c>
      <c r="W1194" s="1018"/>
      <c r="X1194" s="1023"/>
      <c r="Y1194" s="1013"/>
      <c r="Z1194" s="1013"/>
      <c r="AA1194" s="1013"/>
      <c r="AB1194" s="1022"/>
      <c r="AD1194" s="596"/>
    </row>
    <row r="1195" spans="2:30" outlineLevel="1">
      <c r="B1195" s="9" t="s">
        <v>7092</v>
      </c>
      <c r="C1195" s="9" t="s">
        <v>7154</v>
      </c>
      <c r="D1195" s="9" t="s">
        <v>7804</v>
      </c>
      <c r="E1195" s="9" t="s">
        <v>7820</v>
      </c>
      <c r="F1195" s="9" t="s">
        <v>7704</v>
      </c>
      <c r="G1195" s="9" t="s">
        <v>1452</v>
      </c>
      <c r="K1195" s="9" t="s">
        <v>7093</v>
      </c>
      <c r="L1195" s="9" t="s">
        <v>7155</v>
      </c>
      <c r="M1195" s="9" t="s">
        <v>7804</v>
      </c>
      <c r="N1195" s="9" t="s">
        <v>7820</v>
      </c>
      <c r="O1195" s="9" t="s">
        <v>7704</v>
      </c>
      <c r="P1195" s="9" t="s">
        <v>1452</v>
      </c>
      <c r="R1195" s="260"/>
      <c r="S1195" s="1012" t="s">
        <v>1176</v>
      </c>
      <c r="T1195" s="1013" t="s">
        <v>7423</v>
      </c>
      <c r="U1195" s="1013" t="s">
        <v>7848</v>
      </c>
      <c r="V1195" s="1014" t="s">
        <v>7403</v>
      </c>
      <c r="W1195" s="1018"/>
      <c r="X1195" s="1023"/>
      <c r="Y1195" s="1013"/>
      <c r="Z1195" s="1013"/>
      <c r="AA1195" s="1013"/>
      <c r="AB1195" s="1022"/>
      <c r="AD1195" s="596"/>
    </row>
    <row r="1196" spans="2:30" outlineLevel="1">
      <c r="B1196" s="9" t="s">
        <v>7092</v>
      </c>
      <c r="C1196" s="9" t="s">
        <v>7154</v>
      </c>
      <c r="D1196" s="9" t="s">
        <v>7804</v>
      </c>
      <c r="E1196" s="9" t="s">
        <v>7820</v>
      </c>
      <c r="F1196" s="9" t="s">
        <v>7705</v>
      </c>
      <c r="K1196" s="9" t="s">
        <v>7093</v>
      </c>
      <c r="L1196" s="9" t="s">
        <v>7155</v>
      </c>
      <c r="M1196" s="9" t="s">
        <v>7804</v>
      </c>
      <c r="N1196" s="9" t="s">
        <v>7820</v>
      </c>
      <c r="O1196" s="9" t="s">
        <v>7705</v>
      </c>
      <c r="R1196" s="260"/>
      <c r="S1196" s="1012" t="s">
        <v>1195</v>
      </c>
      <c r="T1196" s="1013" t="s">
        <v>41</v>
      </c>
      <c r="U1196" s="1013" t="s">
        <v>835</v>
      </c>
      <c r="V1196" s="1014" t="s">
        <v>1382</v>
      </c>
      <c r="W1196" s="1018"/>
      <c r="X1196" s="1023"/>
      <c r="Y1196" s="1013"/>
      <c r="Z1196" s="1013"/>
      <c r="AA1196" s="1013"/>
      <c r="AB1196" s="1022"/>
      <c r="AD1196" s="596"/>
    </row>
    <row r="1197" spans="2:30" outlineLevel="1">
      <c r="B1197" s="9" t="s">
        <v>7092</v>
      </c>
      <c r="C1197" s="9" t="s">
        <v>7154</v>
      </c>
      <c r="D1197" s="9" t="s">
        <v>7804</v>
      </c>
      <c r="E1197" s="9" t="s">
        <v>7820</v>
      </c>
      <c r="F1197" s="9" t="s">
        <v>7705</v>
      </c>
      <c r="G1197" s="9" t="s">
        <v>6858</v>
      </c>
      <c r="K1197" s="9" t="s">
        <v>7093</v>
      </c>
      <c r="L1197" s="9" t="s">
        <v>7155</v>
      </c>
      <c r="M1197" s="9" t="s">
        <v>7804</v>
      </c>
      <c r="N1197" s="9" t="s">
        <v>7820</v>
      </c>
      <c r="O1197" s="9" t="s">
        <v>7705</v>
      </c>
      <c r="P1197" s="9" t="s">
        <v>6858</v>
      </c>
      <c r="R1197" s="260"/>
      <c r="S1197" s="1012" t="s">
        <v>1176</v>
      </c>
      <c r="T1197" s="1013" t="s">
        <v>7408</v>
      </c>
      <c r="U1197" s="1013" t="s">
        <v>7845</v>
      </c>
      <c r="V1197" s="1014" t="s">
        <v>1821</v>
      </c>
      <c r="W1197" s="1018"/>
      <c r="X1197" s="1023"/>
      <c r="Y1197" s="1013"/>
      <c r="Z1197" s="1013"/>
      <c r="AA1197" s="1013"/>
      <c r="AB1197" s="1022"/>
      <c r="AD1197" s="596"/>
    </row>
    <row r="1198" spans="2:30" outlineLevel="1">
      <c r="B1198" s="9" t="s">
        <v>7092</v>
      </c>
      <c r="C1198" s="9" t="s">
        <v>7154</v>
      </c>
      <c r="D1198" s="9" t="s">
        <v>7804</v>
      </c>
      <c r="E1198" s="9" t="s">
        <v>7820</v>
      </c>
      <c r="F1198" s="9" t="s">
        <v>7705</v>
      </c>
      <c r="G1198" s="9" t="s">
        <v>6858</v>
      </c>
      <c r="H1198" s="9" t="s">
        <v>1452</v>
      </c>
      <c r="K1198" s="9" t="s">
        <v>7093</v>
      </c>
      <c r="L1198" s="9" t="s">
        <v>7155</v>
      </c>
      <c r="M1198" s="9" t="s">
        <v>7804</v>
      </c>
      <c r="N1198" s="9" t="s">
        <v>7820</v>
      </c>
      <c r="O1198" s="9" t="s">
        <v>7705</v>
      </c>
      <c r="P1198" s="9" t="s">
        <v>6858</v>
      </c>
      <c r="Q1198" s="9" t="s">
        <v>1452</v>
      </c>
      <c r="R1198" s="260"/>
      <c r="S1198" s="1012" t="s">
        <v>1191</v>
      </c>
      <c r="T1198" s="1013" t="s">
        <v>7409</v>
      </c>
      <c r="U1198" s="1013" t="s">
        <v>7846</v>
      </c>
      <c r="V1198" s="1014" t="s">
        <v>1454</v>
      </c>
      <c r="W1198" s="1018"/>
      <c r="X1198" s="1023"/>
      <c r="Y1198" s="1013"/>
      <c r="Z1198" s="1013"/>
      <c r="AA1198" s="1013"/>
      <c r="AB1198" s="1022"/>
      <c r="AD1198" s="596"/>
    </row>
    <row r="1199" spans="2:30" outlineLevel="1">
      <c r="B1199" s="9" t="s">
        <v>7092</v>
      </c>
      <c r="C1199" s="9" t="s">
        <v>7154</v>
      </c>
      <c r="D1199" s="9" t="s">
        <v>7804</v>
      </c>
      <c r="E1199" s="9" t="s">
        <v>7820</v>
      </c>
      <c r="F1199" s="9" t="s">
        <v>7707</v>
      </c>
      <c r="K1199" s="9" t="s">
        <v>7093</v>
      </c>
      <c r="L1199" s="9" t="s">
        <v>7155</v>
      </c>
      <c r="M1199" s="9" t="s">
        <v>7804</v>
      </c>
      <c r="N1199" s="9" t="s">
        <v>7820</v>
      </c>
      <c r="O1199" s="9" t="s">
        <v>7707</v>
      </c>
      <c r="R1199" s="260"/>
      <c r="S1199" s="1012" t="s">
        <v>1191</v>
      </c>
      <c r="T1199" s="1013" t="s">
        <v>41</v>
      </c>
      <c r="U1199" s="1013" t="s">
        <v>835</v>
      </c>
      <c r="V1199" s="1014" t="s">
        <v>1382</v>
      </c>
      <c r="W1199" s="1018"/>
      <c r="X1199" s="1023"/>
      <c r="Y1199" s="1013"/>
      <c r="Z1199" s="1013"/>
      <c r="AA1199" s="1013"/>
      <c r="AB1199" s="1022"/>
      <c r="AD1199" s="596"/>
    </row>
    <row r="1200" spans="2:30" outlineLevel="1">
      <c r="B1200" s="9" t="s">
        <v>7092</v>
      </c>
      <c r="C1200" s="9" t="s">
        <v>7154</v>
      </c>
      <c r="D1200" s="9" t="s">
        <v>7804</v>
      </c>
      <c r="E1200" s="9" t="s">
        <v>7820</v>
      </c>
      <c r="F1200" s="9" t="s">
        <v>7707</v>
      </c>
      <c r="G1200" s="9" t="s">
        <v>7708</v>
      </c>
      <c r="K1200" s="9" t="s">
        <v>7093</v>
      </c>
      <c r="L1200" s="9" t="s">
        <v>7155</v>
      </c>
      <c r="M1200" s="9" t="s">
        <v>7804</v>
      </c>
      <c r="N1200" s="9" t="s">
        <v>7820</v>
      </c>
      <c r="O1200" s="9" t="s">
        <v>7707</v>
      </c>
      <c r="P1200" s="9" t="s">
        <v>7708</v>
      </c>
      <c r="R1200" s="260"/>
      <c r="S1200" s="1012" t="s">
        <v>1176</v>
      </c>
      <c r="T1200" s="1013" t="s">
        <v>7413</v>
      </c>
      <c r="U1200" s="1013" t="s">
        <v>7844</v>
      </c>
      <c r="V1200" s="1014" t="s">
        <v>1821</v>
      </c>
      <c r="W1200" s="1018"/>
      <c r="X1200" s="1023"/>
      <c r="Y1200" s="1013"/>
      <c r="Z1200" s="1013"/>
      <c r="AA1200" s="1013"/>
      <c r="AB1200" s="1022"/>
      <c r="AD1200" s="596"/>
    </row>
    <row r="1201" spans="2:30" outlineLevel="1">
      <c r="B1201" s="9" t="s">
        <v>7092</v>
      </c>
      <c r="C1201" s="9" t="s">
        <v>7154</v>
      </c>
      <c r="D1201" s="9" t="s">
        <v>7804</v>
      </c>
      <c r="E1201" s="9" t="s">
        <v>7820</v>
      </c>
      <c r="F1201" s="9" t="s">
        <v>7709</v>
      </c>
      <c r="K1201" s="9" t="s">
        <v>7093</v>
      </c>
      <c r="L1201" s="9" t="s">
        <v>7155</v>
      </c>
      <c r="M1201" s="9" t="s">
        <v>7804</v>
      </c>
      <c r="N1201" s="9" t="s">
        <v>7820</v>
      </c>
      <c r="O1201" s="9" t="s">
        <v>7709</v>
      </c>
      <c r="R1201" s="260"/>
      <c r="S1201" s="1012" t="s">
        <v>1191</v>
      </c>
      <c r="T1201" s="1013" t="s">
        <v>7414</v>
      </c>
      <c r="U1201" s="1013" t="s">
        <v>7850</v>
      </c>
      <c r="V1201" s="1014" t="s">
        <v>1382</v>
      </c>
      <c r="W1201" s="1018"/>
      <c r="X1201" s="1023"/>
      <c r="Y1201" s="1013"/>
      <c r="Z1201" s="1013"/>
      <c r="AA1201" s="1013"/>
      <c r="AB1201" s="1022"/>
      <c r="AD1201" s="596"/>
    </row>
    <row r="1202" spans="2:30" outlineLevel="1">
      <c r="B1202" s="9" t="s">
        <v>7092</v>
      </c>
      <c r="C1202" s="9" t="s">
        <v>7154</v>
      </c>
      <c r="D1202" s="9" t="s">
        <v>7804</v>
      </c>
      <c r="E1202" s="9" t="s">
        <v>7820</v>
      </c>
      <c r="F1202" s="9" t="s">
        <v>7709</v>
      </c>
      <c r="G1202" s="9" t="s">
        <v>7710</v>
      </c>
      <c r="K1202" s="9" t="s">
        <v>7093</v>
      </c>
      <c r="L1202" s="9" t="s">
        <v>7155</v>
      </c>
      <c r="M1202" s="9" t="s">
        <v>7804</v>
      </c>
      <c r="N1202" s="9" t="s">
        <v>7820</v>
      </c>
      <c r="O1202" s="9" t="s">
        <v>7709</v>
      </c>
      <c r="P1202" s="9" t="s">
        <v>7710</v>
      </c>
      <c r="R1202" s="260"/>
      <c r="S1202" s="1012" t="s">
        <v>1191</v>
      </c>
      <c r="T1202" s="1013" t="s">
        <v>7416</v>
      </c>
      <c r="U1202" s="1013" t="s">
        <v>7851</v>
      </c>
      <c r="V1202" s="1014" t="s">
        <v>1821</v>
      </c>
      <c r="W1202" s="1018"/>
      <c r="X1202" s="1023"/>
      <c r="Y1202" s="1013"/>
      <c r="Z1202" s="1013"/>
      <c r="AA1202" s="1013"/>
      <c r="AB1202" s="1022"/>
      <c r="AD1202" s="596"/>
    </row>
    <row r="1203" spans="2:30" outlineLevel="1">
      <c r="B1203" s="9" t="s">
        <v>7092</v>
      </c>
      <c r="C1203" s="9" t="s">
        <v>7154</v>
      </c>
      <c r="D1203" s="9" t="s">
        <v>7804</v>
      </c>
      <c r="E1203" s="9" t="s">
        <v>7820</v>
      </c>
      <c r="F1203" s="9" t="s">
        <v>7709</v>
      </c>
      <c r="G1203" s="9" t="s">
        <v>7711</v>
      </c>
      <c r="K1203" s="9" t="s">
        <v>7093</v>
      </c>
      <c r="L1203" s="9" t="s">
        <v>7155</v>
      </c>
      <c r="M1203" s="9" t="s">
        <v>7804</v>
      </c>
      <c r="N1203" s="9" t="s">
        <v>7820</v>
      </c>
      <c r="O1203" s="9" t="s">
        <v>7709</v>
      </c>
      <c r="P1203" s="9" t="s">
        <v>7711</v>
      </c>
      <c r="R1203" s="260"/>
      <c r="S1203" s="1012" t="s">
        <v>1191</v>
      </c>
      <c r="T1203" s="1013" t="s">
        <v>7417</v>
      </c>
      <c r="U1203" s="1013" t="s">
        <v>7852</v>
      </c>
      <c r="V1203" s="1014" t="s">
        <v>1821</v>
      </c>
      <c r="W1203" s="1018"/>
      <c r="X1203" s="1023"/>
      <c r="Y1203" s="1013"/>
      <c r="Z1203" s="1013"/>
      <c r="AA1203" s="1013"/>
      <c r="AB1203" s="1022"/>
      <c r="AD1203" s="596"/>
    </row>
    <row r="1204" spans="2:30" outlineLevel="1">
      <c r="B1204" s="9" t="s">
        <v>7092</v>
      </c>
      <c r="C1204" s="9" t="s">
        <v>7154</v>
      </c>
      <c r="D1204" s="9" t="s">
        <v>7804</v>
      </c>
      <c r="E1204" s="9" t="s">
        <v>7820</v>
      </c>
      <c r="F1204" s="9" t="s">
        <v>7709</v>
      </c>
      <c r="G1204" s="9" t="s">
        <v>7712</v>
      </c>
      <c r="K1204" s="9" t="s">
        <v>7093</v>
      </c>
      <c r="L1204" s="9" t="s">
        <v>7155</v>
      </c>
      <c r="M1204" s="9" t="s">
        <v>7804</v>
      </c>
      <c r="N1204" s="9" t="s">
        <v>7820</v>
      </c>
      <c r="O1204" s="9" t="s">
        <v>7709</v>
      </c>
      <c r="P1204" s="9" t="s">
        <v>7712</v>
      </c>
      <c r="R1204" s="260"/>
      <c r="S1204" s="1012" t="s">
        <v>1191</v>
      </c>
      <c r="T1204" s="1013" t="s">
        <v>7419</v>
      </c>
      <c r="U1204" s="1013" t="s">
        <v>7854</v>
      </c>
      <c r="V1204" s="1014" t="s">
        <v>1821</v>
      </c>
      <c r="W1204" s="1018"/>
      <c r="X1204" s="1023"/>
      <c r="Y1204" s="1013"/>
      <c r="Z1204" s="1013"/>
      <c r="AA1204" s="1013"/>
      <c r="AB1204" s="1022"/>
      <c r="AD1204" s="596"/>
    </row>
    <row r="1205" spans="2:30" outlineLevel="1">
      <c r="B1205" s="9" t="s">
        <v>7092</v>
      </c>
      <c r="C1205" s="9" t="s">
        <v>7154</v>
      </c>
      <c r="D1205" s="9" t="s">
        <v>7804</v>
      </c>
      <c r="E1205" s="9" t="s">
        <v>7820</v>
      </c>
      <c r="F1205" s="9" t="s">
        <v>7709</v>
      </c>
      <c r="G1205" s="9" t="s">
        <v>7713</v>
      </c>
      <c r="K1205" s="9" t="s">
        <v>7093</v>
      </c>
      <c r="L1205" s="9" t="s">
        <v>7155</v>
      </c>
      <c r="M1205" s="9" t="s">
        <v>7804</v>
      </c>
      <c r="N1205" s="9" t="s">
        <v>7820</v>
      </c>
      <c r="O1205" s="9" t="s">
        <v>7709</v>
      </c>
      <c r="P1205" s="9" t="s">
        <v>7713</v>
      </c>
      <c r="R1205" s="260"/>
      <c r="S1205" s="1012" t="s">
        <v>1191</v>
      </c>
      <c r="T1205" s="1013" t="s">
        <v>7415</v>
      </c>
      <c r="U1205" s="1013" t="s">
        <v>7855</v>
      </c>
      <c r="V1205" s="1014" t="s">
        <v>1821</v>
      </c>
      <c r="W1205" s="1018"/>
      <c r="X1205" s="1023"/>
      <c r="Y1205" s="1013"/>
      <c r="Z1205" s="1013"/>
      <c r="AA1205" s="1013"/>
      <c r="AB1205" s="1022"/>
      <c r="AD1205" s="596"/>
    </row>
    <row r="1206" spans="2:30" outlineLevel="1">
      <c r="B1206" s="9" t="s">
        <v>7092</v>
      </c>
      <c r="C1206" s="9" t="s">
        <v>7154</v>
      </c>
      <c r="D1206" s="9" t="s">
        <v>7804</v>
      </c>
      <c r="E1206" s="9" t="s">
        <v>7820</v>
      </c>
      <c r="F1206" s="9" t="s">
        <v>7709</v>
      </c>
      <c r="G1206" s="9" t="s">
        <v>7714</v>
      </c>
      <c r="K1206" s="9" t="s">
        <v>7093</v>
      </c>
      <c r="L1206" s="9" t="s">
        <v>7155</v>
      </c>
      <c r="M1206" s="9" t="s">
        <v>7804</v>
      </c>
      <c r="N1206" s="9" t="s">
        <v>7820</v>
      </c>
      <c r="O1206" s="9" t="s">
        <v>7709</v>
      </c>
      <c r="P1206" s="9" t="s">
        <v>7714</v>
      </c>
      <c r="R1206" s="260"/>
      <c r="S1206" s="1012" t="s">
        <v>1191</v>
      </c>
      <c r="T1206" s="1013" t="s">
        <v>7421</v>
      </c>
      <c r="U1206" s="1013" t="s">
        <v>7856</v>
      </c>
      <c r="V1206" s="1014" t="s">
        <v>1821</v>
      </c>
      <c r="W1206" s="1018"/>
      <c r="X1206" s="1023"/>
      <c r="Y1206" s="1013"/>
      <c r="Z1206" s="1013"/>
      <c r="AA1206" s="1013"/>
      <c r="AB1206" s="1022"/>
      <c r="AD1206" s="596"/>
    </row>
    <row r="1207" spans="2:30" outlineLevel="1">
      <c r="B1207" s="9" t="s">
        <v>7092</v>
      </c>
      <c r="C1207" s="9" t="s">
        <v>7154</v>
      </c>
      <c r="D1207" s="9" t="s">
        <v>7804</v>
      </c>
      <c r="E1207" s="9" t="s">
        <v>7820</v>
      </c>
      <c r="F1207" s="9" t="s">
        <v>7709</v>
      </c>
      <c r="G1207" s="9" t="s">
        <v>7715</v>
      </c>
      <c r="K1207" s="9" t="s">
        <v>7093</v>
      </c>
      <c r="L1207" s="9" t="s">
        <v>7155</v>
      </c>
      <c r="M1207" s="9" t="s">
        <v>7804</v>
      </c>
      <c r="N1207" s="9" t="s">
        <v>7820</v>
      </c>
      <c r="O1207" s="9" t="s">
        <v>7709</v>
      </c>
      <c r="P1207" s="9" t="s">
        <v>7715</v>
      </c>
      <c r="R1207" s="260"/>
      <c r="S1207" s="1012" t="s">
        <v>1191</v>
      </c>
      <c r="T1207" s="1013" t="s">
        <v>41</v>
      </c>
      <c r="U1207" s="1013" t="s">
        <v>835</v>
      </c>
      <c r="V1207" s="1014" t="s">
        <v>1382</v>
      </c>
      <c r="W1207" s="1018"/>
      <c r="X1207" s="1023"/>
      <c r="Y1207" s="1013"/>
      <c r="Z1207" s="1013"/>
      <c r="AA1207" s="1013"/>
      <c r="AB1207" s="1022"/>
      <c r="AD1207" s="596"/>
    </row>
    <row r="1208" spans="2:30" outlineLevel="1">
      <c r="B1208" s="9" t="s">
        <v>7092</v>
      </c>
      <c r="C1208" s="9" t="s">
        <v>7154</v>
      </c>
      <c r="D1208" s="9" t="s">
        <v>7804</v>
      </c>
      <c r="E1208" s="9" t="s">
        <v>7820</v>
      </c>
      <c r="F1208" s="9" t="s">
        <v>7709</v>
      </c>
      <c r="G1208" s="9" t="s">
        <v>7715</v>
      </c>
      <c r="H1208" s="9" t="s">
        <v>7716</v>
      </c>
      <c r="K1208" s="9" t="s">
        <v>7093</v>
      </c>
      <c r="L1208" s="9" t="s">
        <v>7155</v>
      </c>
      <c r="M1208" s="9" t="s">
        <v>7804</v>
      </c>
      <c r="N1208" s="9" t="s">
        <v>7820</v>
      </c>
      <c r="O1208" s="9" t="s">
        <v>7709</v>
      </c>
      <c r="P1208" s="9" t="s">
        <v>7715</v>
      </c>
      <c r="Q1208" s="9" t="s">
        <v>7716</v>
      </c>
      <c r="R1208" s="260"/>
      <c r="S1208" s="1012" t="s">
        <v>1176</v>
      </c>
      <c r="T1208" s="1013" t="s">
        <v>7418</v>
      </c>
      <c r="U1208" s="1013" t="s">
        <v>7853</v>
      </c>
      <c r="V1208" s="1014" t="s">
        <v>1821</v>
      </c>
      <c r="W1208" s="1018"/>
      <c r="X1208" s="1023"/>
      <c r="Y1208" s="1013"/>
      <c r="Z1208" s="1013"/>
      <c r="AA1208" s="1013"/>
      <c r="AB1208" s="1022"/>
      <c r="AD1208" s="596"/>
    </row>
    <row r="1209" spans="2:30" outlineLevel="1">
      <c r="B1209" s="9" t="s">
        <v>7092</v>
      </c>
      <c r="C1209" s="9" t="s">
        <v>7154</v>
      </c>
      <c r="D1209" s="9" t="s">
        <v>7804</v>
      </c>
      <c r="E1209" s="9" t="s">
        <v>7820</v>
      </c>
      <c r="F1209" s="9" t="s">
        <v>7709</v>
      </c>
      <c r="G1209" s="9" t="s">
        <v>7717</v>
      </c>
      <c r="K1209" s="9" t="s">
        <v>7093</v>
      </c>
      <c r="L1209" s="9" t="s">
        <v>7155</v>
      </c>
      <c r="M1209" s="9" t="s">
        <v>7804</v>
      </c>
      <c r="N1209" s="9" t="s">
        <v>7820</v>
      </c>
      <c r="O1209" s="9" t="s">
        <v>7709</v>
      </c>
      <c r="P1209" s="9" t="s">
        <v>7717</v>
      </c>
      <c r="R1209" s="260"/>
      <c r="S1209" s="1012" t="s">
        <v>1176</v>
      </c>
      <c r="T1209" s="1013" t="s">
        <v>41</v>
      </c>
      <c r="U1209" s="1013" t="s">
        <v>835</v>
      </c>
      <c r="V1209" s="1014" t="s">
        <v>1382</v>
      </c>
      <c r="W1209" s="1018"/>
      <c r="X1209" s="1023"/>
      <c r="Y1209" s="1013"/>
      <c r="Z1209" s="1013"/>
      <c r="AA1209" s="1013"/>
      <c r="AB1209" s="1022"/>
      <c r="AD1209" s="596"/>
    </row>
    <row r="1210" spans="2:30" outlineLevel="1">
      <c r="B1210" s="9" t="s">
        <v>7092</v>
      </c>
      <c r="C1210" s="9" t="s">
        <v>7154</v>
      </c>
      <c r="D1210" s="9" t="s">
        <v>7804</v>
      </c>
      <c r="E1210" s="9" t="s">
        <v>7820</v>
      </c>
      <c r="F1210" s="9" t="s">
        <v>7709</v>
      </c>
      <c r="G1210" s="9" t="s">
        <v>7717</v>
      </c>
      <c r="H1210" s="9" t="s">
        <v>7718</v>
      </c>
      <c r="K1210" s="9" t="s">
        <v>7093</v>
      </c>
      <c r="L1210" s="9" t="s">
        <v>7155</v>
      </c>
      <c r="M1210" s="9" t="s">
        <v>7804</v>
      </c>
      <c r="N1210" s="9" t="s">
        <v>7820</v>
      </c>
      <c r="O1210" s="9" t="s">
        <v>7709</v>
      </c>
      <c r="P1210" s="9" t="s">
        <v>7717</v>
      </c>
      <c r="Q1210" s="9" t="s">
        <v>7718</v>
      </c>
      <c r="R1210" s="260"/>
      <c r="S1210" s="1012" t="s">
        <v>1176</v>
      </c>
      <c r="T1210" s="1013" t="s">
        <v>7420</v>
      </c>
      <c r="U1210" s="1013" t="s">
        <v>7857</v>
      </c>
      <c r="V1210" s="1014" t="s">
        <v>1515</v>
      </c>
      <c r="W1210" s="1018"/>
      <c r="X1210" s="1023"/>
      <c r="Y1210" s="1013"/>
      <c r="Z1210" s="1013"/>
      <c r="AA1210" s="1013"/>
      <c r="AB1210" s="1022"/>
      <c r="AD1210" s="596"/>
    </row>
    <row r="1211" spans="2:30" outlineLevel="1">
      <c r="B1211" s="9" t="s">
        <v>7092</v>
      </c>
      <c r="C1211" s="9" t="s">
        <v>7154</v>
      </c>
      <c r="D1211" s="9" t="s">
        <v>7804</v>
      </c>
      <c r="E1211" s="9" t="s">
        <v>7820</v>
      </c>
      <c r="F1211" s="9" t="s">
        <v>7719</v>
      </c>
      <c r="K1211" s="9" t="s">
        <v>7093</v>
      </c>
      <c r="L1211" s="9" t="s">
        <v>7155</v>
      </c>
      <c r="M1211" s="9" t="s">
        <v>7804</v>
      </c>
      <c r="N1211" s="9" t="s">
        <v>7820</v>
      </c>
      <c r="O1211" s="9" t="s">
        <v>7719</v>
      </c>
      <c r="R1211" s="260"/>
      <c r="S1211" s="1012" t="s">
        <v>1875</v>
      </c>
      <c r="T1211" s="1013" t="s">
        <v>41</v>
      </c>
      <c r="U1211" s="1013" t="s">
        <v>835</v>
      </c>
      <c r="V1211" s="1014" t="s">
        <v>1382</v>
      </c>
      <c r="W1211" s="1018"/>
      <c r="X1211" s="1023"/>
      <c r="Y1211" s="1013"/>
      <c r="Z1211" s="1013"/>
      <c r="AA1211" s="1013"/>
      <c r="AB1211" s="1022"/>
      <c r="AD1211" s="596"/>
    </row>
    <row r="1212" spans="2:30" outlineLevel="1">
      <c r="B1212" s="9" t="s">
        <v>7092</v>
      </c>
      <c r="C1212" s="9" t="s">
        <v>7154</v>
      </c>
      <c r="D1212" s="9" t="s">
        <v>7804</v>
      </c>
      <c r="E1212" s="9" t="s">
        <v>7820</v>
      </c>
      <c r="F1212" s="9" t="s">
        <v>7719</v>
      </c>
      <c r="G1212" s="9" t="s">
        <v>7720</v>
      </c>
      <c r="K1212" s="9" t="s">
        <v>7093</v>
      </c>
      <c r="L1212" s="9" t="s">
        <v>7155</v>
      </c>
      <c r="M1212" s="9" t="s">
        <v>7804</v>
      </c>
      <c r="N1212" s="9" t="s">
        <v>7820</v>
      </c>
      <c r="O1212" s="9" t="s">
        <v>7719</v>
      </c>
      <c r="P1212" s="9" t="s">
        <v>7720</v>
      </c>
      <c r="R1212" s="260"/>
      <c r="S1212" s="1012" t="s">
        <v>1176</v>
      </c>
      <c r="T1212" s="1013" t="s">
        <v>7424</v>
      </c>
      <c r="U1212" s="1013" t="s">
        <v>7858</v>
      </c>
      <c r="V1212" s="1014" t="s">
        <v>1821</v>
      </c>
      <c r="W1212" s="1018"/>
      <c r="X1212" s="1023"/>
      <c r="Y1212" s="1013"/>
      <c r="Z1212" s="1013"/>
      <c r="AA1212" s="1013"/>
      <c r="AB1212" s="1022"/>
      <c r="AD1212" s="596"/>
    </row>
    <row r="1213" spans="2:30" outlineLevel="1">
      <c r="B1213" s="9" t="s">
        <v>7092</v>
      </c>
      <c r="C1213" s="9" t="s">
        <v>7154</v>
      </c>
      <c r="D1213" s="9" t="s">
        <v>7804</v>
      </c>
      <c r="E1213" s="9" t="s">
        <v>7820</v>
      </c>
      <c r="F1213" s="9" t="s">
        <v>7719</v>
      </c>
      <c r="G1213" s="9" t="s">
        <v>7721</v>
      </c>
      <c r="K1213" s="9" t="s">
        <v>7093</v>
      </c>
      <c r="L1213" s="9" t="s">
        <v>7155</v>
      </c>
      <c r="M1213" s="9" t="s">
        <v>7804</v>
      </c>
      <c r="N1213" s="9" t="s">
        <v>7820</v>
      </c>
      <c r="O1213" s="9" t="s">
        <v>7719</v>
      </c>
      <c r="P1213" s="9" t="s">
        <v>7721</v>
      </c>
      <c r="R1213" s="260"/>
      <c r="S1213" s="1012" t="s">
        <v>1176</v>
      </c>
      <c r="T1213" s="1013" t="s">
        <v>41</v>
      </c>
      <c r="U1213" s="1013" t="s">
        <v>835</v>
      </c>
      <c r="V1213" s="1014" t="s">
        <v>1382</v>
      </c>
      <c r="W1213" s="1018"/>
      <c r="X1213" s="1023"/>
      <c r="Y1213" s="1013"/>
      <c r="Z1213" s="1013"/>
      <c r="AA1213" s="1013"/>
      <c r="AB1213" s="1022"/>
      <c r="AD1213" s="596"/>
    </row>
    <row r="1214" spans="2:30" outlineLevel="1">
      <c r="B1214" s="9" t="s">
        <v>7092</v>
      </c>
      <c r="C1214" s="9" t="s">
        <v>7154</v>
      </c>
      <c r="D1214" s="9" t="s">
        <v>7804</v>
      </c>
      <c r="E1214" s="9" t="s">
        <v>7820</v>
      </c>
      <c r="F1214" s="9" t="s">
        <v>7719</v>
      </c>
      <c r="G1214" s="9" t="s">
        <v>7721</v>
      </c>
      <c r="H1214" s="9" t="s">
        <v>6858</v>
      </c>
      <c r="K1214" s="9" t="s">
        <v>7093</v>
      </c>
      <c r="L1214" s="9" t="s">
        <v>7155</v>
      </c>
      <c r="M1214" s="9" t="s">
        <v>7804</v>
      </c>
      <c r="N1214" s="9" t="s">
        <v>7820</v>
      </c>
      <c r="O1214" s="9" t="s">
        <v>7719</v>
      </c>
      <c r="P1214" s="9" t="s">
        <v>7721</v>
      </c>
      <c r="Q1214" s="9" t="s">
        <v>6858</v>
      </c>
      <c r="R1214" s="260"/>
      <c r="S1214" s="1012" t="s">
        <v>1176</v>
      </c>
      <c r="T1214" s="1013" t="s">
        <v>7425</v>
      </c>
      <c r="U1214" s="1013" t="s">
        <v>7859</v>
      </c>
      <c r="V1214" s="1020" t="s">
        <v>6506</v>
      </c>
      <c r="W1214" s="1018"/>
      <c r="X1214" s="1023"/>
      <c r="Y1214" s="1013"/>
      <c r="Z1214" s="1013"/>
      <c r="AA1214" s="1013"/>
      <c r="AB1214" s="1022"/>
      <c r="AD1214" s="596"/>
    </row>
    <row r="1215" spans="2:30" outlineLevel="1">
      <c r="B1215" s="9" t="s">
        <v>7092</v>
      </c>
      <c r="C1215" s="9" t="s">
        <v>7154</v>
      </c>
      <c r="D1215" s="9" t="s">
        <v>7804</v>
      </c>
      <c r="E1215" s="9" t="s">
        <v>7820</v>
      </c>
      <c r="F1215" s="9" t="s">
        <v>7719</v>
      </c>
      <c r="K1215" s="9" t="s">
        <v>7093</v>
      </c>
      <c r="L1215" s="9" t="s">
        <v>7155</v>
      </c>
      <c r="M1215" s="9" t="s">
        <v>7804</v>
      </c>
      <c r="N1215" s="9" t="s">
        <v>7820</v>
      </c>
      <c r="O1215" s="9" t="s">
        <v>7719</v>
      </c>
      <c r="R1215" s="260"/>
      <c r="S1215" s="1012" t="s">
        <v>1875</v>
      </c>
      <c r="T1215" s="1013" t="s">
        <v>41</v>
      </c>
      <c r="U1215" s="1013" t="s">
        <v>835</v>
      </c>
      <c r="V1215" s="1014" t="s">
        <v>1382</v>
      </c>
      <c r="W1215" s="1018"/>
      <c r="X1215" s="1023"/>
      <c r="Y1215" s="1013"/>
      <c r="Z1215" s="1013"/>
      <c r="AA1215" s="1013"/>
      <c r="AB1215" s="1022"/>
      <c r="AD1215" s="596"/>
    </row>
    <row r="1216" spans="2:30" outlineLevel="1">
      <c r="B1216" s="9" t="s">
        <v>7092</v>
      </c>
      <c r="C1216" s="9" t="s">
        <v>7154</v>
      </c>
      <c r="D1216" s="9" t="s">
        <v>7804</v>
      </c>
      <c r="E1216" s="9" t="s">
        <v>7820</v>
      </c>
      <c r="F1216" s="9" t="s">
        <v>7719</v>
      </c>
      <c r="G1216" s="9" t="s">
        <v>7720</v>
      </c>
      <c r="K1216" s="9" t="s">
        <v>7093</v>
      </c>
      <c r="L1216" s="9" t="s">
        <v>7155</v>
      </c>
      <c r="M1216" s="9" t="s">
        <v>7804</v>
      </c>
      <c r="N1216" s="9" t="s">
        <v>7820</v>
      </c>
      <c r="O1216" s="9" t="s">
        <v>7719</v>
      </c>
      <c r="P1216" s="9" t="s">
        <v>7720</v>
      </c>
      <c r="R1216" s="260"/>
      <c r="S1216" s="1012" t="s">
        <v>1176</v>
      </c>
      <c r="T1216" s="1013" t="s">
        <v>7426</v>
      </c>
      <c r="U1216" s="1013" t="s">
        <v>7860</v>
      </c>
      <c r="V1216" s="1014" t="s">
        <v>1821</v>
      </c>
      <c r="W1216" s="1018"/>
      <c r="X1216" s="1023"/>
      <c r="Y1216" s="1013"/>
      <c r="Z1216" s="1013"/>
      <c r="AA1216" s="1013"/>
      <c r="AB1216" s="1022"/>
      <c r="AD1216" s="596"/>
    </row>
    <row r="1217" spans="2:30" outlineLevel="1">
      <c r="B1217" s="9" t="s">
        <v>7092</v>
      </c>
      <c r="C1217" s="9" t="s">
        <v>7154</v>
      </c>
      <c r="D1217" s="9" t="s">
        <v>7804</v>
      </c>
      <c r="E1217" s="9" t="s">
        <v>7820</v>
      </c>
      <c r="F1217" s="9" t="s">
        <v>7719</v>
      </c>
      <c r="G1217" s="9" t="s">
        <v>7721</v>
      </c>
      <c r="K1217" s="9" t="s">
        <v>7093</v>
      </c>
      <c r="L1217" s="9" t="s">
        <v>7155</v>
      </c>
      <c r="M1217" s="9" t="s">
        <v>7804</v>
      </c>
      <c r="N1217" s="9" t="s">
        <v>7820</v>
      </c>
      <c r="O1217" s="9" t="s">
        <v>7719</v>
      </c>
      <c r="P1217" s="9" t="s">
        <v>7721</v>
      </c>
      <c r="R1217" s="260"/>
      <c r="S1217" s="1012" t="s">
        <v>1176</v>
      </c>
      <c r="T1217" s="1013" t="s">
        <v>41</v>
      </c>
      <c r="U1217" s="1013" t="s">
        <v>835</v>
      </c>
      <c r="V1217" s="1014" t="s">
        <v>1382</v>
      </c>
      <c r="W1217" s="1018"/>
      <c r="X1217" s="1023"/>
      <c r="Y1217" s="1013"/>
      <c r="Z1217" s="1013"/>
      <c r="AA1217" s="1013"/>
      <c r="AB1217" s="1022"/>
      <c r="AD1217" s="596"/>
    </row>
    <row r="1218" spans="2:30" outlineLevel="1">
      <c r="B1218" s="9" t="s">
        <v>7092</v>
      </c>
      <c r="C1218" s="9" t="s">
        <v>7154</v>
      </c>
      <c r="D1218" s="9" t="s">
        <v>7804</v>
      </c>
      <c r="E1218" s="9" t="s">
        <v>7820</v>
      </c>
      <c r="F1218" s="9" t="s">
        <v>7719</v>
      </c>
      <c r="G1218" s="9" t="s">
        <v>7721</v>
      </c>
      <c r="H1218" s="9" t="s">
        <v>6858</v>
      </c>
      <c r="K1218" s="9" t="s">
        <v>7093</v>
      </c>
      <c r="L1218" s="9" t="s">
        <v>7155</v>
      </c>
      <c r="M1218" s="9" t="s">
        <v>7804</v>
      </c>
      <c r="N1218" s="9" t="s">
        <v>7820</v>
      </c>
      <c r="O1218" s="9" t="s">
        <v>7719</v>
      </c>
      <c r="P1218" s="9" t="s">
        <v>7721</v>
      </c>
      <c r="Q1218" s="9" t="s">
        <v>6858</v>
      </c>
      <c r="R1218" s="260"/>
      <c r="S1218" s="1012" t="s">
        <v>1176</v>
      </c>
      <c r="T1218" s="1013" t="s">
        <v>7427</v>
      </c>
      <c r="U1218" s="1013" t="s">
        <v>7861</v>
      </c>
      <c r="V1218" s="1020" t="s">
        <v>7723</v>
      </c>
      <c r="W1218" s="1018"/>
      <c r="X1218" s="1023"/>
      <c r="Y1218" s="1013"/>
      <c r="Z1218" s="1013"/>
      <c r="AA1218" s="1013"/>
      <c r="AB1218" s="1022"/>
      <c r="AD1218" s="596"/>
    </row>
    <row r="1219" spans="2:30" outlineLevel="1">
      <c r="B1219" s="9" t="s">
        <v>7092</v>
      </c>
      <c r="C1219" s="9" t="s">
        <v>7154</v>
      </c>
      <c r="D1219" s="9" t="s">
        <v>7804</v>
      </c>
      <c r="E1219" s="9" t="s">
        <v>7820</v>
      </c>
      <c r="F1219" s="9" t="s">
        <v>7724</v>
      </c>
      <c r="K1219" s="9" t="s">
        <v>7093</v>
      </c>
      <c r="L1219" s="9" t="s">
        <v>7155</v>
      </c>
      <c r="M1219" s="9" t="s">
        <v>7804</v>
      </c>
      <c r="N1219" s="9" t="s">
        <v>7820</v>
      </c>
      <c r="O1219" s="9" t="s">
        <v>7724</v>
      </c>
      <c r="R1219" s="260"/>
      <c r="S1219" s="1012" t="s">
        <v>1191</v>
      </c>
      <c r="T1219" s="1013" t="s">
        <v>41</v>
      </c>
      <c r="U1219" s="1013" t="s">
        <v>835</v>
      </c>
      <c r="V1219" s="1014" t="s">
        <v>1382</v>
      </c>
      <c r="W1219" s="1018"/>
      <c r="X1219" s="1023"/>
      <c r="Y1219" s="1013"/>
      <c r="Z1219" s="1013"/>
      <c r="AA1219" s="1013"/>
      <c r="AB1219" s="1022"/>
      <c r="AD1219" s="596"/>
    </row>
    <row r="1220" spans="2:30" outlineLevel="1">
      <c r="B1220" s="9" t="s">
        <v>7092</v>
      </c>
      <c r="C1220" s="9" t="s">
        <v>7154</v>
      </c>
      <c r="D1220" s="9" t="s">
        <v>7804</v>
      </c>
      <c r="E1220" s="9" t="s">
        <v>7820</v>
      </c>
      <c r="F1220" s="9" t="s">
        <v>7724</v>
      </c>
      <c r="G1220" s="9" t="s">
        <v>7725</v>
      </c>
      <c r="K1220" s="9" t="s">
        <v>7093</v>
      </c>
      <c r="L1220" s="9" t="s">
        <v>7155</v>
      </c>
      <c r="M1220" s="9" t="s">
        <v>7804</v>
      </c>
      <c r="N1220" s="9" t="s">
        <v>7820</v>
      </c>
      <c r="O1220" s="9" t="s">
        <v>7724</v>
      </c>
      <c r="P1220" s="9" t="s">
        <v>7725</v>
      </c>
      <c r="R1220" s="260"/>
      <c r="S1220" s="1012" t="s">
        <v>1191</v>
      </c>
      <c r="T1220" s="1013" t="s">
        <v>7410</v>
      </c>
      <c r="U1220" s="1013" t="s">
        <v>7862</v>
      </c>
      <c r="V1220" s="1014" t="s">
        <v>1821</v>
      </c>
      <c r="W1220" s="1018"/>
      <c r="X1220" s="1023"/>
      <c r="Y1220" s="1013"/>
      <c r="Z1220" s="1013"/>
      <c r="AA1220" s="1013"/>
      <c r="AB1220" s="1022"/>
      <c r="AD1220" s="596"/>
    </row>
    <row r="1221" spans="2:30" outlineLevel="1">
      <c r="B1221" s="9" t="s">
        <v>7092</v>
      </c>
      <c r="C1221" s="9" t="s">
        <v>7154</v>
      </c>
      <c r="D1221" s="9" t="s">
        <v>7804</v>
      </c>
      <c r="E1221" s="9" t="s">
        <v>7820</v>
      </c>
      <c r="F1221" s="9" t="s">
        <v>7724</v>
      </c>
      <c r="G1221" s="9" t="s">
        <v>7720</v>
      </c>
      <c r="K1221" s="9" t="s">
        <v>7093</v>
      </c>
      <c r="L1221" s="9" t="s">
        <v>7155</v>
      </c>
      <c r="M1221" s="9" t="s">
        <v>7804</v>
      </c>
      <c r="N1221" s="9" t="s">
        <v>7820</v>
      </c>
      <c r="O1221" s="9" t="s">
        <v>7724</v>
      </c>
      <c r="P1221" s="9" t="s">
        <v>7720</v>
      </c>
      <c r="R1221" s="260"/>
      <c r="S1221" s="1012" t="s">
        <v>1191</v>
      </c>
      <c r="T1221" s="1013" t="s">
        <v>7411</v>
      </c>
      <c r="U1221" s="1013" t="s">
        <v>7863</v>
      </c>
      <c r="V1221" s="1014" t="s">
        <v>1821</v>
      </c>
      <c r="W1221" s="1018"/>
      <c r="X1221" s="1023"/>
      <c r="Y1221" s="1013"/>
      <c r="Z1221" s="1013"/>
      <c r="AA1221" s="1013"/>
      <c r="AB1221" s="1022"/>
      <c r="AD1221" s="596"/>
    </row>
    <row r="1222" spans="2:30" outlineLevel="1">
      <c r="B1222" s="9" t="s">
        <v>7092</v>
      </c>
      <c r="C1222" s="9" t="s">
        <v>7154</v>
      </c>
      <c r="D1222" s="9" t="s">
        <v>7804</v>
      </c>
      <c r="E1222" s="9" t="s">
        <v>7820</v>
      </c>
      <c r="F1222" s="9" t="s">
        <v>7724</v>
      </c>
      <c r="G1222" s="9" t="s">
        <v>7720</v>
      </c>
      <c r="H1222" s="9" t="s">
        <v>1452</v>
      </c>
      <c r="K1222" s="9" t="s">
        <v>7093</v>
      </c>
      <c r="L1222" s="9" t="s">
        <v>7155</v>
      </c>
      <c r="M1222" s="9" t="s">
        <v>7804</v>
      </c>
      <c r="N1222" s="9" t="s">
        <v>7820</v>
      </c>
      <c r="O1222" s="9" t="s">
        <v>7724</v>
      </c>
      <c r="P1222" s="9" t="s">
        <v>7720</v>
      </c>
      <c r="Q1222" s="9" t="s">
        <v>1452</v>
      </c>
      <c r="R1222" s="260"/>
      <c r="S1222" s="1012" t="s">
        <v>1191</v>
      </c>
      <c r="T1222" s="1013" t="s">
        <v>7412</v>
      </c>
      <c r="U1222" s="1013" t="s">
        <v>7864</v>
      </c>
      <c r="V1222" s="1014" t="s">
        <v>1454</v>
      </c>
      <c r="W1222" s="1018"/>
      <c r="X1222" s="1023"/>
      <c r="Y1222" s="1013"/>
      <c r="Z1222" s="1013"/>
      <c r="AA1222" s="1013"/>
      <c r="AB1222" s="1022"/>
      <c r="AD1222" s="596"/>
    </row>
    <row r="1223" spans="2:30" outlineLevel="1">
      <c r="B1223" s="9" t="s">
        <v>7092</v>
      </c>
      <c r="C1223" s="9" t="s">
        <v>7154</v>
      </c>
      <c r="D1223" s="9" t="s">
        <v>7821</v>
      </c>
      <c r="K1223" s="9" t="s">
        <v>7093</v>
      </c>
      <c r="L1223" s="9" t="s">
        <v>7155</v>
      </c>
      <c r="M1223" s="9" t="s">
        <v>7821</v>
      </c>
      <c r="R1223" s="260"/>
      <c r="S1223" s="1012" t="s">
        <v>1176</v>
      </c>
      <c r="T1223" s="1013" t="s">
        <v>1364</v>
      </c>
      <c r="U1223" s="1013" t="s">
        <v>4297</v>
      </c>
      <c r="V1223" s="1014" t="s">
        <v>1382</v>
      </c>
      <c r="W1223" s="1018" t="s">
        <v>1176</v>
      </c>
      <c r="X1223" s="1130" t="s">
        <v>5612</v>
      </c>
      <c r="Y1223" s="1013" t="s">
        <v>1176</v>
      </c>
      <c r="Z1223" s="1013" t="s">
        <v>41</v>
      </c>
      <c r="AA1223" s="1013" t="s">
        <v>1382</v>
      </c>
      <c r="AB1223" s="1022"/>
      <c r="AD1223" s="596"/>
    </row>
    <row r="1224" spans="2:30" ht="36" outlineLevel="1">
      <c r="B1224" s="9" t="s">
        <v>7092</v>
      </c>
      <c r="C1224" s="9" t="s">
        <v>7154</v>
      </c>
      <c r="D1224" s="9" t="s">
        <v>7821</v>
      </c>
      <c r="E1224" s="9" t="s">
        <v>7822</v>
      </c>
      <c r="K1224" s="9" t="s">
        <v>7093</v>
      </c>
      <c r="L1224" s="9" t="s">
        <v>7155</v>
      </c>
      <c r="M1224" s="9" t="s">
        <v>7821</v>
      </c>
      <c r="N1224" s="9" t="s">
        <v>7822</v>
      </c>
      <c r="R1224" s="260"/>
      <c r="S1224" s="1012" t="s">
        <v>1176</v>
      </c>
      <c r="T1224" s="1013" t="s">
        <v>1366</v>
      </c>
      <c r="U1224" s="1013" t="s">
        <v>4117</v>
      </c>
      <c r="V1224" s="1014" t="s">
        <v>1821</v>
      </c>
      <c r="W1224" s="1018" t="s">
        <v>1176</v>
      </c>
      <c r="X1224" s="1132" t="s">
        <v>5373</v>
      </c>
      <c r="Y1224" s="1033" t="s">
        <v>1176</v>
      </c>
      <c r="Z1224" s="1063" t="s">
        <v>6010</v>
      </c>
      <c r="AA1224" s="629" t="s">
        <v>5750</v>
      </c>
      <c r="AB1224" s="631" t="s">
        <v>6037</v>
      </c>
      <c r="AD1224" s="596"/>
    </row>
    <row r="1225" spans="2:30" outlineLevel="1">
      <c r="B1225" s="9" t="s">
        <v>7092</v>
      </c>
      <c r="C1225" s="9" t="s">
        <v>7154</v>
      </c>
      <c r="D1225" s="9" t="s">
        <v>7821</v>
      </c>
      <c r="E1225" s="9" t="s">
        <v>7822</v>
      </c>
      <c r="F1225" s="9" t="s">
        <v>2696</v>
      </c>
      <c r="K1225" s="9" t="s">
        <v>7093</v>
      </c>
      <c r="L1225" s="9" t="s">
        <v>7155</v>
      </c>
      <c r="M1225" s="9" t="s">
        <v>7821</v>
      </c>
      <c r="N1225" s="9" t="s">
        <v>7822</v>
      </c>
      <c r="O1225" s="9" t="s">
        <v>2696</v>
      </c>
      <c r="R1225" s="260"/>
      <c r="S1225" s="1012" t="s">
        <v>1176</v>
      </c>
      <c r="T1225" s="1013" t="s">
        <v>1186</v>
      </c>
      <c r="U1225" s="1013" t="s">
        <v>4194</v>
      </c>
      <c r="V1225" s="1014" t="s">
        <v>788</v>
      </c>
      <c r="W1225" s="1018" t="s">
        <v>1176</v>
      </c>
      <c r="X1225" s="1023" t="s">
        <v>4194</v>
      </c>
      <c r="Y1225" s="1013" t="s">
        <v>1176</v>
      </c>
      <c r="Z1225" s="1057" t="s">
        <v>2848</v>
      </c>
      <c r="AA1225" s="1013" t="s">
        <v>788</v>
      </c>
      <c r="AB1225" s="1022"/>
      <c r="AD1225" s="596"/>
    </row>
    <row r="1226" spans="2:30" outlineLevel="1">
      <c r="B1226" s="9" t="s">
        <v>7092</v>
      </c>
      <c r="C1226" s="9" t="s">
        <v>7154</v>
      </c>
      <c r="D1226" s="9" t="s">
        <v>7821</v>
      </c>
      <c r="E1226" s="9" t="s">
        <v>7823</v>
      </c>
      <c r="K1226" s="9" t="s">
        <v>7093</v>
      </c>
      <c r="L1226" s="9" t="s">
        <v>7155</v>
      </c>
      <c r="M1226" s="9" t="s">
        <v>7821</v>
      </c>
      <c r="N1226" s="9" t="s">
        <v>7823</v>
      </c>
      <c r="R1226" s="260"/>
      <c r="S1226" s="1012" t="s">
        <v>1191</v>
      </c>
      <c r="T1226" s="1013" t="s">
        <v>1611</v>
      </c>
      <c r="U1226" s="1013" t="s">
        <v>4107</v>
      </c>
      <c r="V1226" s="1014" t="s">
        <v>1821</v>
      </c>
      <c r="W1226" s="1018"/>
      <c r="X1226" s="1023"/>
      <c r="Y1226" s="1013"/>
      <c r="Z1226" s="1013"/>
      <c r="AA1226" s="1013"/>
      <c r="AB1226" s="1022"/>
      <c r="AD1226" s="596"/>
    </row>
    <row r="1227" spans="2:30" outlineLevel="1">
      <c r="B1227" s="9" t="s">
        <v>7092</v>
      </c>
      <c r="C1227" s="9" t="s">
        <v>7154</v>
      </c>
      <c r="D1227" s="9" t="s">
        <v>7821</v>
      </c>
      <c r="E1227" s="9" t="s">
        <v>7823</v>
      </c>
      <c r="F1227" s="9" t="s">
        <v>1479</v>
      </c>
      <c r="K1227" s="9" t="s">
        <v>7093</v>
      </c>
      <c r="L1227" s="9" t="s">
        <v>7155</v>
      </c>
      <c r="M1227" s="9" t="s">
        <v>7821</v>
      </c>
      <c r="N1227" s="9" t="s">
        <v>7823</v>
      </c>
      <c r="O1227" s="9" t="s">
        <v>1479</v>
      </c>
      <c r="R1227" s="260"/>
      <c r="S1227" s="1012" t="s">
        <v>1191</v>
      </c>
      <c r="T1227" s="1013" t="s">
        <v>1612</v>
      </c>
      <c r="U1227" s="1013" t="s">
        <v>7513</v>
      </c>
      <c r="V1227" s="1014" t="s">
        <v>7403</v>
      </c>
      <c r="W1227" s="1018"/>
      <c r="X1227" s="1023"/>
      <c r="Y1227" s="1013"/>
      <c r="Z1227" s="1013"/>
      <c r="AA1227" s="1013"/>
      <c r="AB1227" s="1022"/>
      <c r="AD1227" s="596"/>
    </row>
    <row r="1228" spans="2:30" outlineLevel="1">
      <c r="B1228" s="9" t="s">
        <v>7092</v>
      </c>
      <c r="C1228" s="9" t="s">
        <v>7154</v>
      </c>
      <c r="D1228" s="9" t="s">
        <v>7821</v>
      </c>
      <c r="E1228" s="9" t="s">
        <v>7757</v>
      </c>
      <c r="K1228" s="9" t="s">
        <v>7093</v>
      </c>
      <c r="L1228" s="9" t="s">
        <v>7155</v>
      </c>
      <c r="M1228" s="9" t="s">
        <v>7821</v>
      </c>
      <c r="N1228" s="9" t="s">
        <v>7757</v>
      </c>
      <c r="R1228" s="260"/>
      <c r="S1228" s="1012" t="s">
        <v>1195</v>
      </c>
      <c r="T1228" s="1013" t="s">
        <v>41</v>
      </c>
      <c r="U1228" s="1013" t="s">
        <v>835</v>
      </c>
      <c r="V1228" s="1014" t="s">
        <v>1382</v>
      </c>
      <c r="W1228" s="1018" t="s">
        <v>1176</v>
      </c>
      <c r="X1228" s="1130" t="s">
        <v>5632</v>
      </c>
      <c r="Y1228" s="1013" t="s">
        <v>1176</v>
      </c>
      <c r="Z1228" s="1013" t="s">
        <v>41</v>
      </c>
      <c r="AA1228" s="1013" t="s">
        <v>1382</v>
      </c>
      <c r="AB1228" s="1022"/>
      <c r="AD1228" s="596"/>
    </row>
    <row r="1229" spans="2:30" outlineLevel="1">
      <c r="B1229" s="9" t="s">
        <v>7092</v>
      </c>
      <c r="C1229" s="9" t="s">
        <v>7154</v>
      </c>
      <c r="D1229" s="9" t="s">
        <v>7821</v>
      </c>
      <c r="E1229" s="9" t="s">
        <v>7757</v>
      </c>
      <c r="F1229" s="9" t="s">
        <v>7758</v>
      </c>
      <c r="K1229" s="9" t="s">
        <v>7093</v>
      </c>
      <c r="L1229" s="9" t="s">
        <v>7155</v>
      </c>
      <c r="M1229" s="9" t="s">
        <v>7821</v>
      </c>
      <c r="N1229" s="9" t="s">
        <v>7757</v>
      </c>
      <c r="O1229" s="9" t="s">
        <v>7758</v>
      </c>
      <c r="R1229" s="260"/>
      <c r="S1229" s="1012" t="s">
        <v>1176</v>
      </c>
      <c r="T1229" s="1013" t="s">
        <v>41</v>
      </c>
      <c r="U1229" s="1013" t="s">
        <v>835</v>
      </c>
      <c r="V1229" s="1020" t="s">
        <v>1784</v>
      </c>
      <c r="W1229" s="1018" t="s">
        <v>1176</v>
      </c>
      <c r="X1229" s="1023" t="s">
        <v>7934</v>
      </c>
      <c r="Y1229" s="1013" t="s">
        <v>1176</v>
      </c>
      <c r="Z1229" s="1013" t="s">
        <v>41</v>
      </c>
      <c r="AA1229" s="629" t="s">
        <v>5743</v>
      </c>
      <c r="AB1229" s="1022"/>
      <c r="AD1229" s="596"/>
    </row>
    <row r="1230" spans="2:30" outlineLevel="1">
      <c r="B1230" s="9" t="s">
        <v>7092</v>
      </c>
      <c r="C1230" s="9" t="s">
        <v>7154</v>
      </c>
      <c r="D1230" s="9" t="s">
        <v>7821</v>
      </c>
      <c r="E1230" s="9" t="s">
        <v>7757</v>
      </c>
      <c r="F1230" s="9" t="s">
        <v>7759</v>
      </c>
      <c r="K1230" s="9" t="s">
        <v>7093</v>
      </c>
      <c r="L1230" s="9" t="s">
        <v>7155</v>
      </c>
      <c r="M1230" s="9" t="s">
        <v>7821</v>
      </c>
      <c r="N1230" s="9" t="s">
        <v>7757</v>
      </c>
      <c r="O1230" s="9" t="s">
        <v>7759</v>
      </c>
      <c r="R1230" s="260"/>
      <c r="S1230" s="1012" t="s">
        <v>1191</v>
      </c>
      <c r="T1230" s="1013" t="s">
        <v>8655</v>
      </c>
      <c r="U1230" s="1013" t="s">
        <v>8658</v>
      </c>
      <c r="V1230" s="1014" t="s">
        <v>1599</v>
      </c>
      <c r="W1230" s="1018"/>
      <c r="X1230" s="1132"/>
      <c r="Y1230" s="1033"/>
      <c r="Z1230" s="1045"/>
      <c r="AA1230" s="629"/>
      <c r="AB1230" s="1046"/>
      <c r="AD1230" s="596"/>
    </row>
    <row r="1231" spans="2:30" outlineLevel="1">
      <c r="B1231" s="9" t="s">
        <v>7092</v>
      </c>
      <c r="C1231" s="9" t="s">
        <v>7154</v>
      </c>
      <c r="D1231" s="9" t="s">
        <v>7821</v>
      </c>
      <c r="E1231" s="9" t="s">
        <v>7757</v>
      </c>
      <c r="F1231" s="9" t="s">
        <v>7760</v>
      </c>
      <c r="K1231" s="9" t="s">
        <v>7093</v>
      </c>
      <c r="L1231" s="9" t="s">
        <v>7155</v>
      </c>
      <c r="M1231" s="9" t="s">
        <v>7821</v>
      </c>
      <c r="N1231" s="9" t="s">
        <v>7757</v>
      </c>
      <c r="O1231" s="9" t="s">
        <v>7760</v>
      </c>
      <c r="R1231" s="260"/>
      <c r="S1231" s="1012" t="s">
        <v>1191</v>
      </c>
      <c r="T1231" s="1013" t="s">
        <v>8656</v>
      </c>
      <c r="U1231" s="1013" t="s">
        <v>8657</v>
      </c>
      <c r="V1231" s="1014"/>
      <c r="W1231" s="1018"/>
      <c r="X1231" s="1132"/>
      <c r="Y1231" s="1033"/>
      <c r="Z1231" s="1045"/>
      <c r="AA1231" s="629"/>
      <c r="AB1231" s="1046"/>
      <c r="AD1231" s="596"/>
    </row>
    <row r="1232" spans="2:30" outlineLevel="1">
      <c r="B1232" s="9" t="s">
        <v>7092</v>
      </c>
      <c r="C1232" s="9" t="s">
        <v>7154</v>
      </c>
      <c r="D1232" s="9" t="s">
        <v>7821</v>
      </c>
      <c r="E1232" s="9" t="s">
        <v>7757</v>
      </c>
      <c r="F1232" s="9" t="s">
        <v>7762</v>
      </c>
      <c r="K1232" s="9" t="s">
        <v>7093</v>
      </c>
      <c r="L1232" s="9" t="s">
        <v>7155</v>
      </c>
      <c r="M1232" s="9" t="s">
        <v>7821</v>
      </c>
      <c r="N1232" s="9" t="s">
        <v>7757</v>
      </c>
      <c r="O1232" s="9" t="s">
        <v>7762</v>
      </c>
      <c r="R1232" s="260"/>
      <c r="S1232" s="1012" t="s">
        <v>1176</v>
      </c>
      <c r="T1232" s="1013" t="s">
        <v>1368</v>
      </c>
      <c r="U1232" s="1013" t="s">
        <v>4110</v>
      </c>
      <c r="V1232" s="1014" t="s">
        <v>1821</v>
      </c>
      <c r="W1232" s="1018" t="s">
        <v>1191</v>
      </c>
      <c r="X1232" s="1132" t="s">
        <v>3917</v>
      </c>
      <c r="Y1232" s="1033" t="s">
        <v>1176</v>
      </c>
      <c r="Z1232" s="1045" t="s">
        <v>41</v>
      </c>
      <c r="AA1232" s="629" t="s">
        <v>5750</v>
      </c>
      <c r="AB1232" s="1046" t="s">
        <v>8024</v>
      </c>
      <c r="AD1232" s="596"/>
    </row>
    <row r="1233" spans="2:30" outlineLevel="1">
      <c r="B1233" s="9" t="s">
        <v>7092</v>
      </c>
      <c r="C1233" s="9" t="s">
        <v>7154</v>
      </c>
      <c r="D1233" s="9" t="s">
        <v>7821</v>
      </c>
      <c r="E1233" s="9" t="s">
        <v>7757</v>
      </c>
      <c r="F1233" s="9" t="s">
        <v>7762</v>
      </c>
      <c r="G1233" s="9" t="s">
        <v>2696</v>
      </c>
      <c r="K1233" s="9" t="s">
        <v>7093</v>
      </c>
      <c r="L1233" s="9" t="s">
        <v>7155</v>
      </c>
      <c r="M1233" s="9" t="s">
        <v>7821</v>
      </c>
      <c r="N1233" s="9" t="s">
        <v>7757</v>
      </c>
      <c r="O1233" s="9" t="s">
        <v>7762</v>
      </c>
      <c r="P1233" s="9" t="s">
        <v>2696</v>
      </c>
      <c r="R1233" s="260"/>
      <c r="S1233" s="1012" t="s">
        <v>1176</v>
      </c>
      <c r="T1233" s="1013" t="s">
        <v>1186</v>
      </c>
      <c r="U1233" s="1013" t="s">
        <v>4194</v>
      </c>
      <c r="V1233" s="1014" t="s">
        <v>788</v>
      </c>
      <c r="W1233" s="1018" t="s">
        <v>1176</v>
      </c>
      <c r="X1233" s="1023" t="s">
        <v>4194</v>
      </c>
      <c r="Y1233" s="1013" t="s">
        <v>1176</v>
      </c>
      <c r="Z1233" s="1057" t="s">
        <v>2848</v>
      </c>
      <c r="AA1233" s="1013" t="s">
        <v>788</v>
      </c>
      <c r="AB1233" s="1022"/>
      <c r="AD1233" s="596"/>
    </row>
    <row r="1234" spans="2:30" ht="36" outlineLevel="1">
      <c r="B1234" s="9" t="s">
        <v>7092</v>
      </c>
      <c r="C1234" s="9" t="s">
        <v>7154</v>
      </c>
      <c r="D1234" s="9" t="s">
        <v>7821</v>
      </c>
      <c r="E1234" s="9" t="s">
        <v>7757</v>
      </c>
      <c r="F1234" s="9" t="s">
        <v>7763</v>
      </c>
      <c r="K1234" s="9" t="s">
        <v>7093</v>
      </c>
      <c r="L1234" s="9" t="s">
        <v>7155</v>
      </c>
      <c r="M1234" s="9" t="s">
        <v>7821</v>
      </c>
      <c r="N1234" s="9" t="s">
        <v>7757</v>
      </c>
      <c r="O1234" s="9" t="s">
        <v>7763</v>
      </c>
      <c r="R1234" s="260"/>
      <c r="S1234" s="1012" t="s">
        <v>1191</v>
      </c>
      <c r="T1234" s="1013" t="s">
        <v>1370</v>
      </c>
      <c r="U1234" s="1013" t="s">
        <v>4106</v>
      </c>
      <c r="V1234" s="1014" t="s">
        <v>1821</v>
      </c>
      <c r="W1234" s="1018" t="s">
        <v>1176</v>
      </c>
      <c r="X1234" s="1132" t="s">
        <v>5374</v>
      </c>
      <c r="Y1234" s="1033" t="s">
        <v>1176</v>
      </c>
      <c r="Z1234" s="1063" t="s">
        <v>6009</v>
      </c>
      <c r="AA1234" s="629" t="s">
        <v>5750</v>
      </c>
      <c r="AB1234" s="631" t="s">
        <v>6036</v>
      </c>
      <c r="AD1234" s="596"/>
    </row>
    <row r="1235" spans="2:30" outlineLevel="1">
      <c r="B1235" s="9" t="s">
        <v>7092</v>
      </c>
      <c r="C1235" s="9" t="s">
        <v>7154</v>
      </c>
      <c r="D1235" s="9" t="s">
        <v>7821</v>
      </c>
      <c r="E1235" s="9" t="s">
        <v>7757</v>
      </c>
      <c r="F1235" s="9" t="s">
        <v>7763</v>
      </c>
      <c r="G1235" s="9" t="s">
        <v>2696</v>
      </c>
      <c r="K1235" s="9" t="s">
        <v>7093</v>
      </c>
      <c r="L1235" s="9" t="s">
        <v>7155</v>
      </c>
      <c r="M1235" s="9" t="s">
        <v>7821</v>
      </c>
      <c r="N1235" s="9" t="s">
        <v>7757</v>
      </c>
      <c r="O1235" s="9" t="s">
        <v>7763</v>
      </c>
      <c r="P1235" s="9" t="s">
        <v>2696</v>
      </c>
      <c r="R1235" s="260"/>
      <c r="S1235" s="1012" t="s">
        <v>1176</v>
      </c>
      <c r="T1235" s="1013" t="s">
        <v>1186</v>
      </c>
      <c r="U1235" s="1013" t="s">
        <v>4194</v>
      </c>
      <c r="V1235" s="1014" t="s">
        <v>788</v>
      </c>
      <c r="W1235" s="1018" t="s">
        <v>1176</v>
      </c>
      <c r="X1235" s="1023" t="s">
        <v>4194</v>
      </c>
      <c r="Y1235" s="1013" t="s">
        <v>1176</v>
      </c>
      <c r="Z1235" s="1057" t="s">
        <v>2848</v>
      </c>
      <c r="AA1235" s="1013" t="s">
        <v>788</v>
      </c>
      <c r="AB1235" s="1022"/>
      <c r="AD1235" s="596"/>
    </row>
    <row r="1236" spans="2:30" outlineLevel="1">
      <c r="B1236" s="9" t="s">
        <v>7092</v>
      </c>
      <c r="C1236" s="9" t="s">
        <v>7154</v>
      </c>
      <c r="D1236" s="9" t="s">
        <v>7740</v>
      </c>
      <c r="K1236" s="9" t="s">
        <v>7093</v>
      </c>
      <c r="L1236" s="9" t="s">
        <v>7155</v>
      </c>
      <c r="M1236" s="9" t="s">
        <v>7740</v>
      </c>
      <c r="R1236" s="260"/>
      <c r="S1236" s="1012" t="s">
        <v>1191</v>
      </c>
      <c r="T1236" s="1013" t="s">
        <v>8642</v>
      </c>
      <c r="U1236" s="1013" t="s">
        <v>8645</v>
      </c>
      <c r="V1236" s="1014" t="s">
        <v>1382</v>
      </c>
      <c r="W1236" s="1018"/>
      <c r="X1236" s="1130"/>
      <c r="Y1236" s="1013"/>
      <c r="Z1236" s="1013"/>
      <c r="AA1236" s="1013"/>
      <c r="AB1236" s="1022"/>
      <c r="AD1236" s="596"/>
    </row>
    <row r="1237" spans="2:30" ht="24" outlineLevel="1">
      <c r="B1237" s="9" t="s">
        <v>7092</v>
      </c>
      <c r="C1237" s="9" t="s">
        <v>7154</v>
      </c>
      <c r="D1237" s="9" t="s">
        <v>7740</v>
      </c>
      <c r="E1237" s="9" t="s">
        <v>6858</v>
      </c>
      <c r="K1237" s="9" t="s">
        <v>7093</v>
      </c>
      <c r="L1237" s="9" t="s">
        <v>7155</v>
      </c>
      <c r="M1237" s="9" t="s">
        <v>7740</v>
      </c>
      <c r="N1237" s="9" t="s">
        <v>6858</v>
      </c>
      <c r="R1237" s="260"/>
      <c r="S1237" s="1012" t="s">
        <v>1176</v>
      </c>
      <c r="T1237" s="1013" t="s">
        <v>8643</v>
      </c>
      <c r="U1237" s="1013" t="s">
        <v>8135</v>
      </c>
      <c r="V1237" s="1025" t="s">
        <v>7741</v>
      </c>
      <c r="W1237" s="1018"/>
      <c r="X1237" s="1130"/>
      <c r="Y1237" s="1013"/>
      <c r="Z1237" s="1013"/>
      <c r="AA1237" s="1013"/>
      <c r="AB1237" s="1022"/>
      <c r="AD1237" s="596"/>
    </row>
    <row r="1238" spans="2:30" outlineLevel="1">
      <c r="B1238" s="9" t="s">
        <v>7092</v>
      </c>
      <c r="C1238" s="9" t="s">
        <v>7154</v>
      </c>
      <c r="D1238" s="9" t="s">
        <v>7740</v>
      </c>
      <c r="E1238" s="9" t="s">
        <v>7737</v>
      </c>
      <c r="K1238" s="9" t="s">
        <v>7093</v>
      </c>
      <c r="L1238" s="9" t="s">
        <v>7155</v>
      </c>
      <c r="M1238" s="9" t="s">
        <v>7740</v>
      </c>
      <c r="N1238" s="9" t="s">
        <v>7737</v>
      </c>
      <c r="R1238" s="260"/>
      <c r="S1238" s="1012" t="s">
        <v>1191</v>
      </c>
      <c r="T1238" s="1013" t="s">
        <v>41</v>
      </c>
      <c r="U1238" s="1013" t="s">
        <v>835</v>
      </c>
      <c r="V1238" s="1025" t="s">
        <v>1382</v>
      </c>
      <c r="W1238" s="1018"/>
      <c r="X1238" s="1130"/>
      <c r="Y1238" s="1013"/>
      <c r="Z1238" s="1013"/>
      <c r="AA1238" s="1013"/>
      <c r="AB1238" s="1022"/>
      <c r="AD1238" s="596"/>
    </row>
    <row r="1239" spans="2:30" outlineLevel="1">
      <c r="B1239" s="9" t="s">
        <v>7092</v>
      </c>
      <c r="C1239" s="9" t="s">
        <v>7154</v>
      </c>
      <c r="D1239" s="9" t="s">
        <v>7740</v>
      </c>
      <c r="E1239" s="9" t="s">
        <v>7737</v>
      </c>
      <c r="F1239" s="9" t="s">
        <v>7708</v>
      </c>
      <c r="K1239" s="9" t="s">
        <v>7093</v>
      </c>
      <c r="L1239" s="9" t="s">
        <v>7155</v>
      </c>
      <c r="M1239" s="9" t="s">
        <v>7740</v>
      </c>
      <c r="N1239" s="9" t="s">
        <v>7737</v>
      </c>
      <c r="O1239" s="9" t="s">
        <v>7708</v>
      </c>
      <c r="R1239" s="260"/>
      <c r="S1239" s="1012" t="s">
        <v>1176</v>
      </c>
      <c r="T1239" s="1013" t="s">
        <v>8644</v>
      </c>
      <c r="U1239" s="1013" t="s">
        <v>8136</v>
      </c>
      <c r="V1239" s="1025"/>
      <c r="W1239" s="1018"/>
      <c r="X1239" s="1130"/>
      <c r="Y1239" s="1013"/>
      <c r="Z1239" s="1013"/>
      <c r="AA1239" s="1013"/>
      <c r="AB1239" s="1022"/>
      <c r="AD1239" s="596"/>
    </row>
    <row r="1242" spans="2:30">
      <c r="B1242" s="1323" t="s">
        <v>7227</v>
      </c>
      <c r="C1242" s="1323"/>
    </row>
    <row r="1243" spans="2:30">
      <c r="B1243" s="1327" t="s">
        <v>7228</v>
      </c>
      <c r="C1243" s="1328"/>
      <c r="D1243" s="1305" t="s">
        <v>7229</v>
      </c>
      <c r="E1243" s="1305"/>
      <c r="F1243" s="1305"/>
      <c r="G1243" s="1305"/>
    </row>
    <row r="1244" spans="2:30">
      <c r="B1244" s="1314" t="s">
        <v>7228</v>
      </c>
      <c r="C1244" s="1315"/>
      <c r="D1244" s="1305" t="s">
        <v>7230</v>
      </c>
      <c r="E1244" s="1305"/>
      <c r="F1244" s="1305"/>
      <c r="G1244" s="1305"/>
    </row>
    <row r="1245" spans="2:30">
      <c r="B1245" s="1303" t="s">
        <v>7228</v>
      </c>
      <c r="C1245" s="1304"/>
      <c r="D1245" s="1305" t="s">
        <v>7231</v>
      </c>
      <c r="E1245" s="1305"/>
      <c r="F1245" s="1305"/>
      <c r="G1245" s="1305"/>
    </row>
    <row r="1246" spans="2:30">
      <c r="B1246" s="1306" t="s">
        <v>7228</v>
      </c>
      <c r="C1246" s="1307"/>
      <c r="D1246" s="1305" t="s">
        <v>7232</v>
      </c>
      <c r="E1246" s="1305"/>
      <c r="F1246" s="1305"/>
      <c r="G1246" s="1305"/>
    </row>
    <row r="1247" spans="2:30">
      <c r="B1247" s="1308" t="s">
        <v>7228</v>
      </c>
      <c r="C1247" s="1309"/>
      <c r="D1247" s="1305" t="s">
        <v>7233</v>
      </c>
      <c r="E1247" s="1305"/>
      <c r="F1247" s="1305"/>
      <c r="G1247" s="1305"/>
    </row>
  </sheetData>
  <autoFilter ref="B6:AB1239" xr:uid="{55614219-E828-44F5-AFB4-0843E3A557D2}"/>
  <mergeCells count="15">
    <mergeCell ref="B1243:C1243"/>
    <mergeCell ref="D1243:G1243"/>
    <mergeCell ref="B1247:C1247"/>
    <mergeCell ref="D1247:G1247"/>
    <mergeCell ref="B1244:C1244"/>
    <mergeCell ref="D1244:G1244"/>
    <mergeCell ref="B1245:C1245"/>
    <mergeCell ref="D1245:G1245"/>
    <mergeCell ref="B1246:C1246"/>
    <mergeCell ref="D1246:G1246"/>
    <mergeCell ref="B2:I2"/>
    <mergeCell ref="B4:I4"/>
    <mergeCell ref="K4:R4"/>
    <mergeCell ref="S4:V4"/>
    <mergeCell ref="B1242:C1242"/>
  </mergeCells>
  <conditionalFormatting sqref="B7:H1239">
    <cfRule type="expression" dxfId="26" priority="5">
      <formula>C7&lt;&gt;""</formula>
    </cfRule>
    <cfRule type="expression" dxfId="25" priority="9">
      <formula>IF(AND(B7&lt;&gt;"",C7=""),TRUE(),FALSE())</formula>
    </cfRule>
    <cfRule type="expression" dxfId="24" priority="15">
      <formula>AND($B7&lt;&gt;"",C7="")</formula>
    </cfRule>
  </conditionalFormatting>
  <conditionalFormatting sqref="B7:I1239">
    <cfRule type="expression" dxfId="23" priority="19">
      <formula>AND($B7&lt;&gt;"",$T7&lt;&gt;"",$X7&lt;&gt;"")</formula>
    </cfRule>
    <cfRule type="expression" dxfId="22" priority="20">
      <formula>AND($B7&lt;&gt;"",$T7="",$X7&lt;&gt;"")</formula>
    </cfRule>
    <cfRule type="expression" dxfId="21" priority="23">
      <formula>$W7&lt;&gt;""</formula>
    </cfRule>
  </conditionalFormatting>
  <conditionalFormatting sqref="I7:I1239">
    <cfRule type="expression" dxfId="20" priority="12">
      <formula>$I7=""</formula>
    </cfRule>
    <cfRule type="expression" dxfId="19" priority="13">
      <formula>$I7&lt;&gt;""</formula>
    </cfRule>
  </conditionalFormatting>
  <conditionalFormatting sqref="K7:Q1239">
    <cfRule type="expression" dxfId="18" priority="4" stopIfTrue="1">
      <formula>L7&lt;&gt;""</formula>
    </cfRule>
    <cfRule type="expression" dxfId="17" priority="8">
      <formula>IF(AND(K7&lt;&gt;"",L7=""),TRUE(),FALSE())</formula>
    </cfRule>
  </conditionalFormatting>
  <conditionalFormatting sqref="K7:R1239">
    <cfRule type="expression" dxfId="16" priority="14">
      <formula>AND($K7&lt;&gt;"",$T7&lt;&gt;"",$X7&lt;&gt;"")</formula>
    </cfRule>
    <cfRule type="expression" dxfId="15" priority="16">
      <formula>AND($K7&lt;&gt;"",$T7="",$X7&lt;&gt;"")</formula>
    </cfRule>
    <cfRule type="expression" dxfId="14" priority="17">
      <formula>$W7&lt;&gt;""</formula>
    </cfRule>
  </conditionalFormatting>
  <conditionalFormatting sqref="L7:Q1239">
    <cfRule type="expression" dxfId="13" priority="18">
      <formula>AND($K7&lt;&gt;"",M7="")</formula>
    </cfRule>
  </conditionalFormatting>
  <conditionalFormatting sqref="R7:R1239">
    <cfRule type="expression" dxfId="12" priority="10">
      <formula>$R7=""</formula>
    </cfRule>
    <cfRule type="expression" dxfId="11" priority="11">
      <formula>$R7&lt;&gt;""</formula>
    </cfRule>
  </conditionalFormatting>
  <conditionalFormatting sqref="S7:T1239">
    <cfRule type="expression" dxfId="10" priority="7">
      <formula>OR($S7="1..1",$S7="1..n")</formula>
    </cfRule>
  </conditionalFormatting>
  <conditionalFormatting sqref="W7:W1239">
    <cfRule type="expression" dxfId="9" priority="3">
      <formula>OR($W7="1..1",$W7="1..n")</formula>
    </cfRule>
  </conditionalFormatting>
  <conditionalFormatting sqref="Y7:Y1239">
    <cfRule type="expression" dxfId="8" priority="6">
      <formula>OR($Y7="1..1",$Y7="1..n")</formula>
    </cfRule>
  </conditionalFormatting>
  <pageMargins left="0.7" right="0.7" top="0.75" bottom="0.75"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E7C2-F951-4784-8445-B756927CD6CE}">
  <sheetPr codeName="Feuil12"/>
  <dimension ref="A1:AF121"/>
  <sheetViews>
    <sheetView showGridLines="0" zoomScaleNormal="100" workbookViewId="0">
      <pane xSplit="7" ySplit="5" topLeftCell="H6" activePane="bottomRight" state="frozenSplit"/>
      <selection pane="topRight" activeCell="H1" sqref="H1"/>
      <selection pane="bottomLeft" activeCell="A6" sqref="A6"/>
      <selection pane="bottomRight" activeCell="A5" sqref="A5"/>
    </sheetView>
  </sheetViews>
  <sheetFormatPr baseColWidth="10" defaultColWidth="9.1796875" defaultRowHeight="13"/>
  <cols>
    <col min="1" max="1" width="12.26953125" style="563" bestFit="1" customWidth="1"/>
    <col min="2" max="2" width="3.7265625" style="563" bestFit="1" customWidth="1"/>
    <col min="3" max="3" width="5.6328125" style="562" customWidth="1"/>
    <col min="4" max="6" width="5.6328125" style="564" customWidth="1"/>
    <col min="7" max="7" width="20.6328125" style="564" customWidth="1"/>
    <col min="8" max="8" width="42.08984375" style="564" bestFit="1" customWidth="1"/>
    <col min="9" max="9" width="23.90625" style="564" bestFit="1" customWidth="1"/>
    <col min="10" max="10" width="24" style="564" bestFit="1" customWidth="1"/>
    <col min="11" max="11" width="17.26953125" style="565" bestFit="1" customWidth="1"/>
    <col min="12" max="12" width="4.08984375" style="566" customWidth="1"/>
    <col min="13" max="13" width="13.90625" style="567" bestFit="1" customWidth="1"/>
    <col min="14" max="14" width="49.36328125" style="567" bestFit="1" customWidth="1"/>
    <col min="15" max="16" width="49.6328125" style="567" customWidth="1"/>
    <col min="17" max="17" width="7.6328125" style="567" customWidth="1"/>
    <col min="18" max="18" width="9.7265625" style="568" customWidth="1"/>
    <col min="19" max="19" width="10.453125" style="568" customWidth="1"/>
    <col min="20" max="20" width="3.26953125" style="562" customWidth="1"/>
    <col min="21" max="21" width="5" style="562" customWidth="1"/>
    <col min="22" max="22" width="4.90625" style="562" customWidth="1"/>
    <col min="23" max="23" width="3.54296875" style="562" customWidth="1"/>
    <col min="24" max="24" width="12.1796875" style="562" customWidth="1"/>
    <col min="25" max="25" width="3.54296875" style="562" customWidth="1"/>
    <col min="26" max="26" width="10.54296875" style="562" customWidth="1"/>
    <col min="27" max="27" width="3.54296875" style="562" customWidth="1"/>
    <col min="28" max="28" width="10.54296875" style="562" customWidth="1"/>
    <col min="29" max="29" width="3.54296875" style="562" customWidth="1"/>
    <col min="30" max="30" width="40.81640625" style="562" customWidth="1"/>
    <col min="31" max="31" width="9.1796875" style="562" customWidth="1"/>
    <col min="32" max="16384" width="9.1796875" style="562"/>
  </cols>
  <sheetData>
    <row r="1" spans="1:30" s="560" customFormat="1" ht="13.5">
      <c r="A1" s="1376" t="s">
        <v>7085</v>
      </c>
      <c r="B1" s="1376"/>
      <c r="C1" s="1376"/>
      <c r="D1" s="1376"/>
      <c r="E1" s="1376"/>
      <c r="F1" s="1376"/>
      <c r="G1" s="1376"/>
      <c r="H1" s="1376"/>
      <c r="I1" s="960"/>
      <c r="J1" s="960"/>
      <c r="K1" s="556"/>
      <c r="L1" s="557"/>
      <c r="M1" s="558"/>
      <c r="N1" s="558"/>
      <c r="O1" s="558"/>
      <c r="P1" s="558"/>
      <c r="Q1" s="558"/>
      <c r="R1" s="559"/>
      <c r="S1" s="559"/>
    </row>
    <row r="2" spans="1:30" s="560" customFormat="1" ht="13.5" customHeight="1">
      <c r="A2" s="1377" t="s">
        <v>7086</v>
      </c>
      <c r="B2" s="1377"/>
      <c r="C2" s="1377"/>
      <c r="D2" s="1377"/>
      <c r="E2" s="1377"/>
      <c r="F2" s="1377"/>
      <c r="G2" s="1377"/>
      <c r="H2" s="1377"/>
      <c r="I2" s="961"/>
      <c r="J2" s="961"/>
      <c r="K2" s="556"/>
      <c r="L2" s="557"/>
      <c r="M2" s="558"/>
      <c r="N2" s="558"/>
      <c r="O2" s="558"/>
      <c r="P2" s="558"/>
      <c r="Q2" s="558"/>
      <c r="R2" s="559"/>
      <c r="S2" s="559"/>
    </row>
    <row r="3" spans="1:30" s="561" customFormat="1" ht="13" customHeight="1">
      <c r="A3" s="968" t="s">
        <v>1169</v>
      </c>
      <c r="B3" s="969" t="s">
        <v>1170</v>
      </c>
      <c r="C3" s="1378" t="s">
        <v>5773</v>
      </c>
      <c r="D3" s="1379"/>
      <c r="E3" s="1379"/>
      <c r="F3" s="1379"/>
      <c r="G3" s="1380"/>
      <c r="H3" s="964" t="s">
        <v>7215</v>
      </c>
      <c r="I3" s="962" t="s">
        <v>7216</v>
      </c>
      <c r="J3" s="963"/>
      <c r="K3" s="970" t="s">
        <v>5774</v>
      </c>
      <c r="L3" s="969" t="s">
        <v>5775</v>
      </c>
      <c r="M3" s="970" t="s">
        <v>5776</v>
      </c>
      <c r="N3" s="970" t="s">
        <v>5778</v>
      </c>
      <c r="O3" s="970" t="s">
        <v>5779</v>
      </c>
      <c r="P3" s="970" t="s">
        <v>5780</v>
      </c>
      <c r="Q3" s="969" t="s">
        <v>5781</v>
      </c>
      <c r="R3" s="969" t="s">
        <v>5782</v>
      </c>
      <c r="S3" s="969" t="s">
        <v>5785</v>
      </c>
      <c r="T3" s="1366" t="s">
        <v>8119</v>
      </c>
      <c r="U3" s="1367"/>
      <c r="V3" s="1367"/>
      <c r="W3" s="1367"/>
      <c r="X3" s="1367"/>
      <c r="Y3" s="1367"/>
      <c r="Z3" s="1367"/>
      <c r="AA3" s="1367"/>
      <c r="AB3" s="1367"/>
      <c r="AC3" s="1367"/>
      <c r="AD3" s="1368"/>
    </row>
    <row r="4" spans="1:30" s="561" customFormat="1">
      <c r="A4" s="802"/>
      <c r="B4" s="569"/>
      <c r="C4" s="1381"/>
      <c r="D4" s="1382"/>
      <c r="E4" s="1382"/>
      <c r="F4" s="1382"/>
      <c r="G4" s="1383"/>
      <c r="H4" s="570"/>
      <c r="I4" s="964" t="s">
        <v>7213</v>
      </c>
      <c r="J4" s="964" t="s">
        <v>7214</v>
      </c>
      <c r="K4" s="971"/>
      <c r="L4" s="972"/>
      <c r="M4" s="971" t="s">
        <v>5777</v>
      </c>
      <c r="N4" s="971"/>
      <c r="O4" s="971"/>
      <c r="P4" s="971"/>
      <c r="Q4" s="972"/>
      <c r="R4" s="972" t="s">
        <v>5783</v>
      </c>
      <c r="S4" s="972" t="s">
        <v>5783</v>
      </c>
      <c r="T4" s="571" t="s">
        <v>5786</v>
      </c>
      <c r="U4" s="572" t="s">
        <v>5784</v>
      </c>
      <c r="V4" s="573" t="s">
        <v>1171</v>
      </c>
      <c r="W4" s="574" t="s">
        <v>1170</v>
      </c>
      <c r="X4" s="573" t="s">
        <v>1172</v>
      </c>
      <c r="Y4" s="574" t="s">
        <v>1170</v>
      </c>
      <c r="Z4" s="573" t="s">
        <v>1173</v>
      </c>
      <c r="AA4" s="574" t="s">
        <v>1170</v>
      </c>
      <c r="AB4" s="573" t="s">
        <v>1174</v>
      </c>
      <c r="AC4" s="574" t="s">
        <v>1170</v>
      </c>
      <c r="AD4" s="575" t="s">
        <v>5787</v>
      </c>
    </row>
    <row r="5" spans="1:30" ht="14.5" customHeight="1">
      <c r="A5" s="579"/>
      <c r="B5" s="576"/>
      <c r="C5" s="787" t="s">
        <v>1171</v>
      </c>
      <c r="D5" s="790" t="s">
        <v>1172</v>
      </c>
      <c r="E5" s="792" t="s">
        <v>1173</v>
      </c>
      <c r="F5" s="793" t="s">
        <v>1174</v>
      </c>
      <c r="G5" s="856" t="s">
        <v>1377</v>
      </c>
      <c r="H5" s="577"/>
      <c r="I5" s="965" t="s">
        <v>7092</v>
      </c>
      <c r="J5" s="966" t="s">
        <v>7093</v>
      </c>
      <c r="K5" s="578"/>
      <c r="L5" s="579"/>
      <c r="M5" s="580"/>
      <c r="N5" s="580"/>
      <c r="O5" s="580"/>
      <c r="P5" s="580"/>
      <c r="Q5" s="580"/>
      <c r="R5" s="576"/>
      <c r="S5" s="576"/>
      <c r="T5" s="581"/>
      <c r="U5" s="582"/>
      <c r="V5" s="583"/>
      <c r="W5" s="584"/>
      <c r="X5" s="583"/>
      <c r="Y5" s="584"/>
      <c r="Z5" s="583"/>
      <c r="AA5" s="584"/>
      <c r="AB5" s="583"/>
      <c r="AC5" s="584"/>
      <c r="AD5" s="585"/>
    </row>
    <row r="6" spans="1:30" s="561" customFormat="1" ht="36">
      <c r="A6" s="803" t="s">
        <v>1175</v>
      </c>
      <c r="B6" s="586" t="s">
        <v>1176</v>
      </c>
      <c r="C6" s="1369" t="s">
        <v>4066</v>
      </c>
      <c r="D6" s="1370"/>
      <c r="E6" s="1370"/>
      <c r="F6" s="1370"/>
      <c r="G6" s="1370"/>
      <c r="H6" s="959" t="s">
        <v>1177</v>
      </c>
      <c r="I6" s="967" t="s">
        <v>6858</v>
      </c>
      <c r="J6" s="959" t="s">
        <v>6858</v>
      </c>
      <c r="K6" s="587" t="s">
        <v>5760</v>
      </c>
      <c r="L6" s="588">
        <v>35</v>
      </c>
      <c r="M6" s="589"/>
      <c r="N6" s="587"/>
      <c r="O6" s="589" t="s">
        <v>5790</v>
      </c>
      <c r="P6" s="589" t="s">
        <v>5791</v>
      </c>
      <c r="Q6" s="586" t="s">
        <v>5788</v>
      </c>
      <c r="R6" s="839" t="s">
        <v>6524</v>
      </c>
      <c r="S6" s="839"/>
      <c r="T6" s="590">
        <f>IF($C6&lt;&gt;"",1,IF($D6&lt;&gt;"",2,IF($E6&lt;&gt;"",3,IF($F6&lt;&gt;"",4,5))))</f>
        <v>1</v>
      </c>
      <c r="U6" s="591" t="str">
        <f>IF($T6=IF(_xlfn.NUMBERVALUE(LEFT($B6,1))&gt;=1,1,0)+IF(_xlfn.NUMBERVALUE(LEFT($W6,1))&gt;=1,1,0)+IF(_xlfn.NUMBERVALUE(LEFT($Y6,1))&gt;=1,1,0)+IF(_xlfn.NUMBERVALUE(LEFT($AA6,1))&gt;=1,1,0)+IF(_xlfn.NUMBERVALUE(LEFT($AC6,1))&gt;=1,1,0),"R",IF(_xlfn.NUMBERVALUE(LEFT($B6,1))&gt;=1,"C","O"))</f>
        <v>R</v>
      </c>
      <c r="V6" s="592"/>
      <c r="W6" s="593" t="str">
        <f>IF($V6="","",_xlfn.XLOOKUP($V6,$A$6:$A$121,$B$6:$B$121))</f>
        <v/>
      </c>
      <c r="X6" s="592"/>
      <c r="Y6" s="593" t="str">
        <f>IF($X6="","",_xlfn.XLOOKUP($X6,$A$6:$A$121,$B$6:$B$121))</f>
        <v/>
      </c>
      <c r="Z6" s="592"/>
      <c r="AA6" s="593" t="str">
        <f>IF($Z6="","",_xlfn.XLOOKUP($Z6,$A$6:$A$121,$B$6:$B$121))</f>
        <v/>
      </c>
      <c r="AB6" s="592"/>
      <c r="AC6" s="593" t="str">
        <f>IF($AB6="","",_xlfn.XLOOKUP($AB6,$A$6:$A$121,$B$6:$B$121))</f>
        <v/>
      </c>
      <c r="AD6" s="594" t="str">
        <f>_xlfn.TEXTJOIN(" &lt; ",TRUE(),V6,X6,Z6,AB6,A6)</f>
        <v>BT-1</v>
      </c>
    </row>
    <row r="7" spans="1:30" s="561" customFormat="1" ht="48">
      <c r="A7" s="803" t="s">
        <v>1178</v>
      </c>
      <c r="B7" s="586" t="s">
        <v>1176</v>
      </c>
      <c r="C7" s="1351" t="s">
        <v>7405</v>
      </c>
      <c r="D7" s="1371"/>
      <c r="E7" s="1371"/>
      <c r="F7" s="1371"/>
      <c r="G7" s="1371"/>
      <c r="H7" s="959" t="s">
        <v>6498</v>
      </c>
      <c r="I7" s="967" t="s">
        <v>7094</v>
      </c>
      <c r="J7" s="959" t="s">
        <v>7094</v>
      </c>
      <c r="K7" s="587" t="s">
        <v>1179</v>
      </c>
      <c r="L7" s="588" t="s">
        <v>1180</v>
      </c>
      <c r="M7" s="589" t="s">
        <v>7217</v>
      </c>
      <c r="N7" s="587"/>
      <c r="O7" s="589" t="s">
        <v>5792</v>
      </c>
      <c r="P7" s="589"/>
      <c r="Q7" s="586" t="s">
        <v>5788</v>
      </c>
      <c r="R7" s="839" t="s">
        <v>6358</v>
      </c>
      <c r="S7" s="839"/>
      <c r="T7" s="843">
        <f t="shared" ref="T7:T70" si="0">IF($C7&lt;&gt;"",1,IF($D7&lt;&gt;"",2,IF($E7&lt;&gt;"",3,IF($F7&lt;&gt;"",4,5))))</f>
        <v>1</v>
      </c>
      <c r="U7" s="844" t="str">
        <f t="shared" ref="U7:U70" si="1">IF($T7=IF(_xlfn.NUMBERVALUE(LEFT($B7,1))&gt;=1,1,0)+IF(_xlfn.NUMBERVALUE(LEFT($W7,1))&gt;=1,1,0)+IF(_xlfn.NUMBERVALUE(LEFT($Y7,1))&gt;=1,1,0)+IF(_xlfn.NUMBERVALUE(LEFT($AA7,1))&gt;=1,1,0)+IF(_xlfn.NUMBERVALUE(LEFT($AC7,1))&gt;=1,1,0),"R",IF(_xlfn.NUMBERVALUE(LEFT($B7,1))&gt;=1,"C","O"))</f>
        <v>R</v>
      </c>
      <c r="V7" s="845" t="str" cm="1">
        <f t="array" ref="V7">IF($T7&lt;=1,"",_xlfn.XLOOKUP(1,$T$6:$T6,$A$6:$A6,0,0,-1))</f>
        <v/>
      </c>
      <c r="W7" s="846" t="str">
        <f t="shared" ref="W7:W70" si="2">IF($V7="","",_xlfn.XLOOKUP($V7,$A$6:$A$121,$B$6:$B$121))</f>
        <v/>
      </c>
      <c r="X7" s="845" t="str" cm="1">
        <f t="array" ref="X7">IF($T7&lt;=2,"",_xlfn.XLOOKUP(2,$T$6:$T6,$A$6:$A6,0,0,-1))</f>
        <v/>
      </c>
      <c r="Y7" s="846" t="str">
        <f>IF($X7="","",_xlfn.XLOOKUP($X7,$A$6:$A$121,$B$6:$B$121))</f>
        <v/>
      </c>
      <c r="Z7" s="845" t="str" cm="1">
        <f t="array" ref="Z7">IF($T7&lt;=3,"",_xlfn.XLOOKUP(3,$T$6:$T6,$A$6:$A6,0,0,-1))</f>
        <v/>
      </c>
      <c r="AA7" s="846" t="str">
        <f>IF($Z7="","",_xlfn.XLOOKUP($Z7,$A$6:$A$121,$B$6:$B$121))</f>
        <v/>
      </c>
      <c r="AB7" s="845" t="str" cm="1">
        <f t="array" ref="AB7">IF($T7&lt;=4,"",_xlfn.XLOOKUP(4,$T$6:$T6,$A$6:$A6,0,0,-1))</f>
        <v/>
      </c>
      <c r="AC7" s="846" t="str">
        <f>IF($AB7="","",_xlfn.XLOOKUP($AB7,$A$6:$A$121,$B$6:$B$121))</f>
        <v/>
      </c>
      <c r="AD7" s="847" t="str">
        <f t="shared" ref="AD7:AD70" si="3">_xlfn.TEXTJOIN(" &lt; ",TRUE(),V7,X7,Z7,AB7,A7)</f>
        <v>BT-2</v>
      </c>
    </row>
    <row r="8" spans="1:30" s="561" customFormat="1" ht="48">
      <c r="A8" s="803" t="s">
        <v>6483</v>
      </c>
      <c r="B8" s="586" t="s">
        <v>1176</v>
      </c>
      <c r="C8" s="855"/>
      <c r="D8" s="1348" t="s">
        <v>6494</v>
      </c>
      <c r="E8" s="1349"/>
      <c r="F8" s="1349"/>
      <c r="G8" s="1350"/>
      <c r="H8" s="959" t="s">
        <v>6495</v>
      </c>
      <c r="I8" s="967"/>
      <c r="J8" s="959"/>
      <c r="K8" s="840" t="s">
        <v>1183</v>
      </c>
      <c r="L8" s="841" t="s">
        <v>1180</v>
      </c>
      <c r="M8" s="848" t="s">
        <v>6496</v>
      </c>
      <c r="N8" s="840"/>
      <c r="O8" s="842" t="s">
        <v>6497</v>
      </c>
      <c r="P8" s="842"/>
      <c r="Q8" s="839" t="s">
        <v>5788</v>
      </c>
      <c r="R8" s="839"/>
      <c r="S8" s="839"/>
      <c r="T8" s="843">
        <f t="shared" si="0"/>
        <v>2</v>
      </c>
      <c r="U8" s="844" t="str">
        <f t="shared" si="1"/>
        <v>R</v>
      </c>
      <c r="V8" s="845" t="str" cm="1">
        <f t="array" ref="V8">IF($T8&lt;=1,"",_xlfn.XLOOKUP(1,$T$6:$T7,$A$6:$A7,0,0,-1))</f>
        <v>BT-2</v>
      </c>
      <c r="W8" s="846" t="str">
        <f t="shared" si="2"/>
        <v>1..1</v>
      </c>
      <c r="X8" s="845" t="str" cm="1">
        <f t="array" ref="X8">IF($T8&lt;=2,"",_xlfn.XLOOKUP(2,$T$6:$T7,$A$6:$A7,0,0,-1))</f>
        <v/>
      </c>
      <c r="Y8" s="846" t="str">
        <f t="shared" ref="Y8:Y71" si="4">IF($X8="","",_xlfn.XLOOKUP($X8,$A$6:$A$121,$B$6:$B$121))</f>
        <v/>
      </c>
      <c r="Z8" s="845" t="str" cm="1">
        <f t="array" ref="Z8">IF($T8&lt;=3,"",_xlfn.XLOOKUP(3,$T$6:$T7,$A$6:$A7,0,0,-1))</f>
        <v/>
      </c>
      <c r="AA8" s="846" t="str">
        <f t="shared" ref="AA8:AA71" si="5">IF($Z8="","",_xlfn.XLOOKUP($Z8,$A$6:$A$121,$B$6:$B$121))</f>
        <v/>
      </c>
      <c r="AB8" s="845" t="str" cm="1">
        <f t="array" ref="AB8">IF($T8&lt;=4,"",_xlfn.XLOOKUP(4,$T$6:$T7,$A$6:$A7,0,0,-1))</f>
        <v/>
      </c>
      <c r="AC8" s="846" t="str">
        <f t="shared" ref="AC8:AC71" si="6">IF($AB8="","",_xlfn.XLOOKUP($AB8,$A$6:$A$121,$B$6:$B$121))</f>
        <v/>
      </c>
      <c r="AD8" s="847" t="str">
        <f t="shared" si="3"/>
        <v>BT-2 &lt; BT-2-1</v>
      </c>
    </row>
    <row r="9" spans="1:30" s="561" customFormat="1" ht="48">
      <c r="A9" s="803" t="s">
        <v>1181</v>
      </c>
      <c r="B9" s="586" t="s">
        <v>1176</v>
      </c>
      <c r="C9" s="1372" t="s">
        <v>4068</v>
      </c>
      <c r="D9" s="1371"/>
      <c r="E9" s="1371"/>
      <c r="F9" s="1371"/>
      <c r="G9" s="1371"/>
      <c r="H9" s="959" t="s">
        <v>1182</v>
      </c>
      <c r="I9" s="967" t="s">
        <v>6855</v>
      </c>
      <c r="J9" s="959" t="s">
        <v>6856</v>
      </c>
      <c r="K9" s="587" t="s">
        <v>1183</v>
      </c>
      <c r="L9" s="588">
        <v>3</v>
      </c>
      <c r="M9" s="589" t="s">
        <v>1184</v>
      </c>
      <c r="N9" s="587"/>
      <c r="O9" s="589" t="s">
        <v>5793</v>
      </c>
      <c r="P9" s="589" t="s">
        <v>5794</v>
      </c>
      <c r="Q9" s="586" t="s">
        <v>5788</v>
      </c>
      <c r="R9" s="839" t="s">
        <v>1185</v>
      </c>
      <c r="S9" s="839"/>
      <c r="T9" s="843">
        <f t="shared" si="0"/>
        <v>1</v>
      </c>
      <c r="U9" s="844" t="str">
        <f t="shared" si="1"/>
        <v>R</v>
      </c>
      <c r="V9" s="845" t="str" cm="1">
        <f t="array" ref="V9">IF($T9&lt;=1,"",_xlfn.XLOOKUP(1,$T$6:$T8,$A$6:$A8,0,0,-1))</f>
        <v/>
      </c>
      <c r="W9" s="846" t="str">
        <f t="shared" si="2"/>
        <v/>
      </c>
      <c r="X9" s="845" t="str" cm="1">
        <f t="array" ref="X9">IF($T9&lt;=2,"",_xlfn.XLOOKUP(2,$T$6:$T8,$A$6:$A8,0,0,-1))</f>
        <v/>
      </c>
      <c r="Y9" s="846" t="str">
        <f t="shared" si="4"/>
        <v/>
      </c>
      <c r="Z9" s="845" t="str" cm="1">
        <f t="array" ref="Z9">IF($T9&lt;=3,"",_xlfn.XLOOKUP(3,$T$6:$T8,$A$6:$A8,0,0,-1))</f>
        <v/>
      </c>
      <c r="AA9" s="846" t="str">
        <f t="shared" si="5"/>
        <v/>
      </c>
      <c r="AB9" s="845" t="str" cm="1">
        <f t="array" ref="AB9">IF($T9&lt;=4,"",_xlfn.XLOOKUP(4,$T$6:$T8,$A$6:$A8,0,0,-1))</f>
        <v/>
      </c>
      <c r="AC9" s="846" t="str">
        <f t="shared" si="6"/>
        <v/>
      </c>
      <c r="AD9" s="847" t="str">
        <f t="shared" si="3"/>
        <v>BT-3</v>
      </c>
    </row>
    <row r="10" spans="1:30" s="561" customFormat="1" ht="84">
      <c r="A10" s="803" t="s">
        <v>1186</v>
      </c>
      <c r="B10" s="586" t="s">
        <v>1176</v>
      </c>
      <c r="C10" s="1372" t="s">
        <v>4194</v>
      </c>
      <c r="D10" s="1371"/>
      <c r="E10" s="1371"/>
      <c r="F10" s="1371"/>
      <c r="G10" s="1371"/>
      <c r="H10" s="959" t="s">
        <v>1187</v>
      </c>
      <c r="I10" s="967" t="s">
        <v>7095</v>
      </c>
      <c r="J10" s="959" t="s">
        <v>7095</v>
      </c>
      <c r="K10" s="587" t="s">
        <v>1183</v>
      </c>
      <c r="L10" s="588">
        <v>3</v>
      </c>
      <c r="M10" s="589" t="s">
        <v>788</v>
      </c>
      <c r="N10" s="587"/>
      <c r="O10" s="589" t="s">
        <v>5795</v>
      </c>
      <c r="P10" s="589" t="s">
        <v>5796</v>
      </c>
      <c r="Q10" s="586" t="s">
        <v>5788</v>
      </c>
      <c r="R10" s="839" t="s">
        <v>1188</v>
      </c>
      <c r="S10" s="839" t="s">
        <v>1189</v>
      </c>
      <c r="T10" s="843">
        <f t="shared" si="0"/>
        <v>1</v>
      </c>
      <c r="U10" s="844" t="str">
        <f t="shared" si="1"/>
        <v>R</v>
      </c>
      <c r="V10" s="845" t="str" cm="1">
        <f t="array" ref="V10">IF($T10&lt;=1,"",_xlfn.XLOOKUP(1,$T$6:$T9,$A$6:$A9,0,0,-1))</f>
        <v/>
      </c>
      <c r="W10" s="846" t="str">
        <f t="shared" si="2"/>
        <v/>
      </c>
      <c r="X10" s="845" t="str" cm="1">
        <f t="array" ref="X10">IF($T10&lt;=2,"",_xlfn.XLOOKUP(2,$T$6:$T9,$A$6:$A9,0,0,-1))</f>
        <v/>
      </c>
      <c r="Y10" s="846" t="str">
        <f t="shared" si="4"/>
        <v/>
      </c>
      <c r="Z10" s="845" t="str" cm="1">
        <f t="array" ref="Z10">IF($T10&lt;=3,"",_xlfn.XLOOKUP(3,$T$6:$T9,$A$6:$A9,0,0,-1))</f>
        <v/>
      </c>
      <c r="AA10" s="846" t="str">
        <f t="shared" si="5"/>
        <v/>
      </c>
      <c r="AB10" s="845" t="str" cm="1">
        <f t="array" ref="AB10">IF($T10&lt;=4,"",_xlfn.XLOOKUP(4,$T$6:$T9,$A$6:$A9,0,0,-1))</f>
        <v/>
      </c>
      <c r="AC10" s="846" t="str">
        <f t="shared" si="6"/>
        <v/>
      </c>
      <c r="AD10" s="847" t="str">
        <f t="shared" si="3"/>
        <v>BT-5</v>
      </c>
    </row>
    <row r="11" spans="1:30" s="561" customFormat="1" ht="96">
      <c r="A11" s="803" t="s">
        <v>1190</v>
      </c>
      <c r="B11" s="586" t="s">
        <v>1191</v>
      </c>
      <c r="C11" s="1372" t="s">
        <v>7500</v>
      </c>
      <c r="D11" s="1371"/>
      <c r="E11" s="1371"/>
      <c r="F11" s="1371"/>
      <c r="G11" s="1371"/>
      <c r="H11" s="959" t="s">
        <v>1192</v>
      </c>
      <c r="I11" s="967" t="s">
        <v>7096</v>
      </c>
      <c r="J11" s="959" t="s">
        <v>7096</v>
      </c>
      <c r="K11" s="587" t="s">
        <v>1183</v>
      </c>
      <c r="L11" s="588">
        <v>3</v>
      </c>
      <c r="M11" s="589" t="s">
        <v>7218</v>
      </c>
      <c r="N11" s="589" t="s">
        <v>5767</v>
      </c>
      <c r="O11" s="589" t="s">
        <v>5797</v>
      </c>
      <c r="P11" s="589" t="s">
        <v>5798</v>
      </c>
      <c r="Q11" s="586" t="s">
        <v>5788</v>
      </c>
      <c r="R11" s="839" t="s">
        <v>6525</v>
      </c>
      <c r="S11" s="839"/>
      <c r="T11" s="843">
        <f t="shared" si="0"/>
        <v>1</v>
      </c>
      <c r="U11" s="844" t="str">
        <f t="shared" si="1"/>
        <v>O</v>
      </c>
      <c r="V11" s="845" t="str" cm="1">
        <f t="array" ref="V11">IF($T11&lt;=1,"",_xlfn.XLOOKUP(1,$T$6:$T10,$A$6:$A10,0,0,-1))</f>
        <v/>
      </c>
      <c r="W11" s="846" t="str">
        <f t="shared" si="2"/>
        <v/>
      </c>
      <c r="X11" s="845" t="str" cm="1">
        <f t="array" ref="X11">IF($T11&lt;=2,"",_xlfn.XLOOKUP(2,$T$6:$T10,$A$6:$A10,0,0,-1))</f>
        <v/>
      </c>
      <c r="Y11" s="846" t="str">
        <f t="shared" si="4"/>
        <v/>
      </c>
      <c r="Z11" s="845" t="str" cm="1">
        <f t="array" ref="Z11">IF($T11&lt;=3,"",_xlfn.XLOOKUP(3,$T$6:$T10,$A$6:$A10,0,0,-1))</f>
        <v/>
      </c>
      <c r="AA11" s="846" t="str">
        <f t="shared" si="5"/>
        <v/>
      </c>
      <c r="AB11" s="845" t="str" cm="1">
        <f t="array" ref="AB11">IF($T11&lt;=4,"",_xlfn.XLOOKUP(4,$T$6:$T10,$A$6:$A10,0,0,-1))</f>
        <v/>
      </c>
      <c r="AC11" s="846" t="str">
        <f t="shared" si="6"/>
        <v/>
      </c>
      <c r="AD11" s="847" t="str">
        <f t="shared" si="3"/>
        <v>BT-8</v>
      </c>
    </row>
    <row r="12" spans="1:30" s="561" customFormat="1" ht="72">
      <c r="A12" s="803" t="s">
        <v>1193</v>
      </c>
      <c r="B12" s="586" t="s">
        <v>1191</v>
      </c>
      <c r="C12" s="1351" t="s">
        <v>3576</v>
      </c>
      <c r="D12" s="1371"/>
      <c r="E12" s="1371"/>
      <c r="F12" s="1371"/>
      <c r="G12" s="1371"/>
      <c r="H12" s="959" t="s">
        <v>6500</v>
      </c>
      <c r="I12" s="967" t="s">
        <v>6931</v>
      </c>
      <c r="J12" s="959" t="s">
        <v>7097</v>
      </c>
      <c r="K12" s="587" t="s">
        <v>1179</v>
      </c>
      <c r="L12" s="588" t="s">
        <v>1180</v>
      </c>
      <c r="M12" s="589" t="s">
        <v>7217</v>
      </c>
      <c r="N12" s="587"/>
      <c r="O12" s="589" t="s">
        <v>5799</v>
      </c>
      <c r="P12" s="589" t="s">
        <v>5800</v>
      </c>
      <c r="Q12" s="586" t="s">
        <v>5788</v>
      </c>
      <c r="R12" s="839" t="s">
        <v>6526</v>
      </c>
      <c r="S12" s="839"/>
      <c r="T12" s="843">
        <f t="shared" si="0"/>
        <v>1</v>
      </c>
      <c r="U12" s="844" t="str">
        <f t="shared" si="1"/>
        <v>O</v>
      </c>
      <c r="V12" s="845" t="str" cm="1">
        <f t="array" ref="V12">IF($T12&lt;=1,"",_xlfn.XLOOKUP(1,$T$6:$T11,$A$6:$A11,0,0,-1))</f>
        <v/>
      </c>
      <c r="W12" s="846" t="str">
        <f t="shared" si="2"/>
        <v/>
      </c>
      <c r="X12" s="845" t="str" cm="1">
        <f t="array" ref="X12">IF($T12&lt;=2,"",_xlfn.XLOOKUP(2,$T$6:$T11,$A$6:$A11,0,0,-1))</f>
        <v/>
      </c>
      <c r="Y12" s="846" t="str">
        <f t="shared" si="4"/>
        <v/>
      </c>
      <c r="Z12" s="845" t="str" cm="1">
        <f t="array" ref="Z12">IF($T12&lt;=3,"",_xlfn.XLOOKUP(3,$T$6:$T11,$A$6:$A11,0,0,-1))</f>
        <v/>
      </c>
      <c r="AA12" s="846" t="str">
        <f t="shared" si="5"/>
        <v/>
      </c>
      <c r="AB12" s="845" t="str" cm="1">
        <f t="array" ref="AB12">IF($T12&lt;=4,"",_xlfn.XLOOKUP(4,$T$6:$T11,$A$6:$A11,0,0,-1))</f>
        <v/>
      </c>
      <c r="AC12" s="846" t="str">
        <f t="shared" si="6"/>
        <v/>
      </c>
      <c r="AD12" s="847" t="str">
        <f t="shared" si="3"/>
        <v>BT-9</v>
      </c>
    </row>
    <row r="13" spans="1:30" s="561" customFormat="1" ht="72">
      <c r="A13" s="803" t="s">
        <v>6484</v>
      </c>
      <c r="B13" s="586" t="s">
        <v>1176</v>
      </c>
      <c r="C13" s="855"/>
      <c r="D13" s="1348" t="s">
        <v>6494</v>
      </c>
      <c r="E13" s="1349"/>
      <c r="F13" s="1349"/>
      <c r="G13" s="1350"/>
      <c r="H13" s="959" t="s">
        <v>6499</v>
      </c>
      <c r="I13" s="967"/>
      <c r="J13" s="959"/>
      <c r="K13" s="840" t="s">
        <v>1183</v>
      </c>
      <c r="L13" s="841" t="s">
        <v>1180</v>
      </c>
      <c r="M13" s="848" t="s">
        <v>6496</v>
      </c>
      <c r="N13" s="840"/>
      <c r="O13" s="842" t="s">
        <v>6497</v>
      </c>
      <c r="P13" s="842"/>
      <c r="Q13" s="839" t="s">
        <v>5788</v>
      </c>
      <c r="R13" s="839"/>
      <c r="S13" s="839"/>
      <c r="T13" s="843">
        <f t="shared" si="0"/>
        <v>2</v>
      </c>
      <c r="U13" s="844" t="str">
        <f t="shared" si="1"/>
        <v>C</v>
      </c>
      <c r="V13" s="845" t="str" cm="1">
        <f t="array" ref="V13">IF($T13&lt;=1,"",_xlfn.XLOOKUP(1,$T$6:$T12,$A$6:$A12,0,0,-1))</f>
        <v>BT-9</v>
      </c>
      <c r="W13" s="846" t="str">
        <f t="shared" si="2"/>
        <v>0..1</v>
      </c>
      <c r="X13" s="845" t="str" cm="1">
        <f t="array" ref="X13">IF($T13&lt;=2,"",_xlfn.XLOOKUP(2,$T$6:$T12,$A$6:$A12,0,0,-1))</f>
        <v/>
      </c>
      <c r="Y13" s="846" t="str">
        <f t="shared" si="4"/>
        <v/>
      </c>
      <c r="Z13" s="845" t="str" cm="1">
        <f t="array" ref="Z13">IF($T13&lt;=3,"",_xlfn.XLOOKUP(3,$T$6:$T12,$A$6:$A12,0,0,-1))</f>
        <v/>
      </c>
      <c r="AA13" s="846" t="str">
        <f t="shared" si="5"/>
        <v/>
      </c>
      <c r="AB13" s="845" t="str" cm="1">
        <f t="array" ref="AB13">IF($T13&lt;=4,"",_xlfn.XLOOKUP(4,$T$6:$T12,$A$6:$A12,0,0,-1))</f>
        <v/>
      </c>
      <c r="AC13" s="846" t="str">
        <f t="shared" si="6"/>
        <v/>
      </c>
      <c r="AD13" s="847" t="str">
        <f t="shared" si="3"/>
        <v>BT-9 &lt; BT-9-1</v>
      </c>
    </row>
    <row r="14" spans="1:30" s="561" customFormat="1" ht="36">
      <c r="A14" s="803" t="s">
        <v>1194</v>
      </c>
      <c r="B14" s="586" t="s">
        <v>1195</v>
      </c>
      <c r="C14" s="1351" t="s">
        <v>4073</v>
      </c>
      <c r="D14" s="1352"/>
      <c r="E14" s="1352"/>
      <c r="F14" s="1352"/>
      <c r="G14" s="1352"/>
      <c r="H14" s="959" t="s">
        <v>1196</v>
      </c>
      <c r="I14" s="967"/>
      <c r="J14" s="959"/>
      <c r="K14" s="587" t="s">
        <v>1382</v>
      </c>
      <c r="L14" s="588"/>
      <c r="M14" s="589"/>
      <c r="N14" s="587"/>
      <c r="O14" s="589" t="s">
        <v>5801</v>
      </c>
      <c r="P14" s="589" t="s">
        <v>1821</v>
      </c>
      <c r="Q14" s="586" t="s">
        <v>5788</v>
      </c>
      <c r="R14" s="839" t="s">
        <v>1197</v>
      </c>
      <c r="S14" s="839"/>
      <c r="T14" s="843">
        <f t="shared" si="0"/>
        <v>1</v>
      </c>
      <c r="U14" s="844" t="str">
        <f t="shared" si="1"/>
        <v>O</v>
      </c>
      <c r="V14" s="845" t="str" cm="1">
        <f t="array" ref="V14">IF($T14&lt;=1,"",_xlfn.XLOOKUP(1,$T$6:$T12,$A$6:$A12,0,0,-1))</f>
        <v/>
      </c>
      <c r="W14" s="846" t="str">
        <f t="shared" si="2"/>
        <v/>
      </c>
      <c r="X14" s="845" t="str" cm="1">
        <f t="array" ref="X14">IF($T14&lt;=2,"",_xlfn.XLOOKUP(2,$T$6:$T13,$A$6:$A13,0,0,-1))</f>
        <v/>
      </c>
      <c r="Y14" s="846" t="str">
        <f t="shared" si="4"/>
        <v/>
      </c>
      <c r="Z14" s="845" t="str" cm="1">
        <f t="array" ref="Z14">IF($T14&lt;=3,"",_xlfn.XLOOKUP(3,$T$6:$T13,$A$6:$A13,0,0,-1))</f>
        <v/>
      </c>
      <c r="AA14" s="846" t="str">
        <f t="shared" si="5"/>
        <v/>
      </c>
      <c r="AB14" s="845" t="str" cm="1">
        <f t="array" ref="AB14">IF($T14&lt;=4,"",_xlfn.XLOOKUP(4,$T$6:$T13,$A$6:$A13,0,0,-1))</f>
        <v/>
      </c>
      <c r="AC14" s="846" t="str">
        <f t="shared" si="6"/>
        <v/>
      </c>
      <c r="AD14" s="847" t="str">
        <f t="shared" si="3"/>
        <v>BG-1</v>
      </c>
    </row>
    <row r="15" spans="1:30" s="561" customFormat="1" ht="48">
      <c r="A15" s="803" t="s">
        <v>1198</v>
      </c>
      <c r="B15" s="586" t="s">
        <v>1191</v>
      </c>
      <c r="C15" s="787"/>
      <c r="D15" s="1348" t="s">
        <v>4076</v>
      </c>
      <c r="E15" s="1349"/>
      <c r="F15" s="1349"/>
      <c r="G15" s="1350"/>
      <c r="H15" s="959" t="s">
        <v>1199</v>
      </c>
      <c r="I15" s="967" t="s">
        <v>7098</v>
      </c>
      <c r="J15" s="959" t="s">
        <v>7098</v>
      </c>
      <c r="K15" s="587" t="s">
        <v>1183</v>
      </c>
      <c r="L15" s="588">
        <v>3</v>
      </c>
      <c r="M15" s="589" t="s">
        <v>1200</v>
      </c>
      <c r="N15" s="587"/>
      <c r="O15" s="589" t="s">
        <v>5802</v>
      </c>
      <c r="P15" s="589" t="s">
        <v>5803</v>
      </c>
      <c r="Q15" s="586" t="s">
        <v>5788</v>
      </c>
      <c r="R15" s="839" t="s">
        <v>6527</v>
      </c>
      <c r="S15" s="839"/>
      <c r="T15" s="843">
        <f t="shared" si="0"/>
        <v>2</v>
      </c>
      <c r="U15" s="844" t="str">
        <f t="shared" si="1"/>
        <v>O</v>
      </c>
      <c r="V15" s="845" t="str" cm="1">
        <f t="array" ref="V15">IF($T15&lt;=1,"",_xlfn.XLOOKUP(1,$T$6:$T14,$A$6:$A14,0,0,-1))</f>
        <v>BG-1</v>
      </c>
      <c r="W15" s="846" t="str">
        <f t="shared" si="2"/>
        <v>0..n</v>
      </c>
      <c r="X15" s="845" t="str" cm="1">
        <f t="array" ref="X15">IF($T15&lt;=2,"",_xlfn.XLOOKUP(2,$T$6:$T14,$A$6:$A14,0,0,-1))</f>
        <v/>
      </c>
      <c r="Y15" s="846" t="str">
        <f t="shared" si="4"/>
        <v/>
      </c>
      <c r="Z15" s="845" t="str" cm="1">
        <f t="array" ref="Z15">IF($T15&lt;=3,"",_xlfn.XLOOKUP(3,$T$6:$T14,$A$6:$A14,0,0,-1))</f>
        <v/>
      </c>
      <c r="AA15" s="846" t="str">
        <f t="shared" si="5"/>
        <v/>
      </c>
      <c r="AB15" s="845" t="str" cm="1">
        <f t="array" ref="AB15">IF($T15&lt;=4,"",_xlfn.XLOOKUP(4,$T$6:$T14,$A$6:$A14,0,0,-1))</f>
        <v/>
      </c>
      <c r="AC15" s="846" t="str">
        <f t="shared" si="6"/>
        <v/>
      </c>
      <c r="AD15" s="847" t="str">
        <f t="shared" si="3"/>
        <v>BG-1 &lt; BT-21</v>
      </c>
    </row>
    <row r="16" spans="1:30" s="561" customFormat="1" ht="48">
      <c r="A16" s="803" t="s">
        <v>1201</v>
      </c>
      <c r="B16" s="586" t="s">
        <v>1176</v>
      </c>
      <c r="C16" s="787"/>
      <c r="D16" s="1348" t="s">
        <v>4075</v>
      </c>
      <c r="E16" s="1349"/>
      <c r="F16" s="1349"/>
      <c r="G16" s="1350"/>
      <c r="H16" s="959" t="s">
        <v>1202</v>
      </c>
      <c r="I16" s="967" t="s">
        <v>7098</v>
      </c>
      <c r="J16" s="959" t="s">
        <v>7098</v>
      </c>
      <c r="K16" s="587" t="s">
        <v>5761</v>
      </c>
      <c r="L16" s="588">
        <v>1024</v>
      </c>
      <c r="M16" s="589"/>
      <c r="N16" s="587"/>
      <c r="O16" s="589" t="s">
        <v>5804</v>
      </c>
      <c r="P16" s="589" t="s">
        <v>5805</v>
      </c>
      <c r="Q16" s="586" t="s">
        <v>5788</v>
      </c>
      <c r="R16" s="839" t="s">
        <v>1197</v>
      </c>
      <c r="S16" s="839"/>
      <c r="T16" s="843">
        <f t="shared" si="0"/>
        <v>2</v>
      </c>
      <c r="U16" s="844" t="str">
        <f t="shared" si="1"/>
        <v>C</v>
      </c>
      <c r="V16" s="845" t="str" cm="1">
        <f t="array" ref="V16">IF($T16&lt;=1,"",_xlfn.XLOOKUP(1,$T$6:$T15,$A$6:$A15,0,0,-1))</f>
        <v>BG-1</v>
      </c>
      <c r="W16" s="846" t="str">
        <f t="shared" si="2"/>
        <v>0..n</v>
      </c>
      <c r="X16" s="845" t="str" cm="1">
        <f t="array" ref="X16">IF($T16&lt;=2,"",_xlfn.XLOOKUP(2,$T$6:$T15,$A$6:$A15,0,0,-1))</f>
        <v/>
      </c>
      <c r="Y16" s="846" t="str">
        <f t="shared" si="4"/>
        <v/>
      </c>
      <c r="Z16" s="845" t="str" cm="1">
        <f t="array" ref="Z16">IF($T16&lt;=3,"",_xlfn.XLOOKUP(3,$T$6:$T15,$A$6:$A15,0,0,-1))</f>
        <v/>
      </c>
      <c r="AA16" s="846" t="str">
        <f t="shared" si="5"/>
        <v/>
      </c>
      <c r="AB16" s="845" t="str" cm="1">
        <f t="array" ref="AB16">IF($T16&lt;=4,"",_xlfn.XLOOKUP(4,$T$6:$T15,$A$6:$A15,0,0,-1))</f>
        <v/>
      </c>
      <c r="AC16" s="846" t="str">
        <f t="shared" si="6"/>
        <v/>
      </c>
      <c r="AD16" s="847" t="str">
        <f t="shared" si="3"/>
        <v>BG-1 &lt; BT-22</v>
      </c>
    </row>
    <row r="17" spans="1:30" s="561" customFormat="1" ht="24">
      <c r="A17" s="803" t="s">
        <v>1203</v>
      </c>
      <c r="B17" s="586" t="s">
        <v>1176</v>
      </c>
      <c r="C17" s="1351" t="s">
        <v>7404</v>
      </c>
      <c r="D17" s="1352"/>
      <c r="E17" s="1352"/>
      <c r="F17" s="1352"/>
      <c r="G17" s="1352"/>
      <c r="H17" s="959" t="s">
        <v>1204</v>
      </c>
      <c r="I17" s="967"/>
      <c r="J17" s="959"/>
      <c r="K17" s="587" t="s">
        <v>1382</v>
      </c>
      <c r="L17" s="588"/>
      <c r="M17" s="589"/>
      <c r="N17" s="587"/>
      <c r="O17" s="589" t="s">
        <v>5806</v>
      </c>
      <c r="P17" s="589" t="s">
        <v>1821</v>
      </c>
      <c r="Q17" s="586" t="s">
        <v>5788</v>
      </c>
      <c r="R17" s="839" t="s">
        <v>1205</v>
      </c>
      <c r="S17" s="839"/>
      <c r="T17" s="843">
        <f t="shared" si="0"/>
        <v>1</v>
      </c>
      <c r="U17" s="844" t="str">
        <f t="shared" si="1"/>
        <v>R</v>
      </c>
      <c r="V17" s="845" t="str" cm="1">
        <f t="array" ref="V17">IF($T17&lt;=1,"",_xlfn.XLOOKUP(1,$T$6:$T16,$A$6:$A16,0,0,-1))</f>
        <v/>
      </c>
      <c r="W17" s="846" t="str">
        <f t="shared" si="2"/>
        <v/>
      </c>
      <c r="X17" s="845" t="str" cm="1">
        <f t="array" ref="X17">IF($T17&lt;=2,"",_xlfn.XLOOKUP(2,$T$6:$T16,$A$6:$A16,0,0,-1))</f>
        <v/>
      </c>
      <c r="Y17" s="846" t="str">
        <f t="shared" si="4"/>
        <v/>
      </c>
      <c r="Z17" s="845" t="str" cm="1">
        <f t="array" ref="Z17">IF($T17&lt;=3,"",_xlfn.XLOOKUP(3,$T$6:$T16,$A$6:$A16,0,0,-1))</f>
        <v/>
      </c>
      <c r="AA17" s="846" t="str">
        <f t="shared" si="5"/>
        <v/>
      </c>
      <c r="AB17" s="845" t="str" cm="1">
        <f t="array" ref="AB17">IF($T17&lt;=4,"",_xlfn.XLOOKUP(4,$T$6:$T16,$A$6:$A16,0,0,-1))</f>
        <v/>
      </c>
      <c r="AC17" s="846" t="str">
        <f t="shared" si="6"/>
        <v/>
      </c>
      <c r="AD17" s="847" t="str">
        <f t="shared" si="3"/>
        <v>BG-2</v>
      </c>
    </row>
    <row r="18" spans="1:30" s="561" customFormat="1" ht="48">
      <c r="A18" s="803" t="s">
        <v>1206</v>
      </c>
      <c r="B18" s="586" t="s">
        <v>1176</v>
      </c>
      <c r="C18" s="787"/>
      <c r="D18" s="1348" t="s">
        <v>4063</v>
      </c>
      <c r="E18" s="1349"/>
      <c r="F18" s="1349"/>
      <c r="G18" s="1350"/>
      <c r="H18" s="959" t="s">
        <v>1207</v>
      </c>
      <c r="I18" s="967" t="s">
        <v>6857</v>
      </c>
      <c r="J18" s="959" t="s">
        <v>6857</v>
      </c>
      <c r="K18" s="587" t="s">
        <v>5761</v>
      </c>
      <c r="L18" s="588">
        <v>3</v>
      </c>
      <c r="M18" s="589"/>
      <c r="N18" s="587"/>
      <c r="O18" s="589" t="s">
        <v>5807</v>
      </c>
      <c r="P18" s="589" t="s">
        <v>5808</v>
      </c>
      <c r="Q18" s="586" t="s">
        <v>5788</v>
      </c>
      <c r="R18" s="839" t="s">
        <v>1208</v>
      </c>
      <c r="S18" s="839"/>
      <c r="T18" s="843">
        <f t="shared" si="0"/>
        <v>2</v>
      </c>
      <c r="U18" s="844" t="str">
        <f t="shared" si="1"/>
        <v>R</v>
      </c>
      <c r="V18" s="845" t="str" cm="1">
        <f t="array" ref="V18">IF($T18&lt;=1,"",_xlfn.XLOOKUP(1,$T$6:$T17,$A$6:$A17,0,0,-1))</f>
        <v>BG-2</v>
      </c>
      <c r="W18" s="846" t="str">
        <f t="shared" si="2"/>
        <v>1..1</v>
      </c>
      <c r="X18" s="845" t="str" cm="1">
        <f t="array" ref="X18">IF($T18&lt;=2,"",_xlfn.XLOOKUP(2,$T$6:$T17,$A$6:$A17,0,0,-1))</f>
        <v/>
      </c>
      <c r="Y18" s="846" t="str">
        <f t="shared" si="4"/>
        <v/>
      </c>
      <c r="Z18" s="845" t="str" cm="1">
        <f t="array" ref="Z18">IF($T18&lt;=3,"",_xlfn.XLOOKUP(3,$T$6:$T17,$A$6:$A17,0,0,-1))</f>
        <v/>
      </c>
      <c r="AA18" s="846" t="str">
        <f t="shared" si="5"/>
        <v/>
      </c>
      <c r="AB18" s="845" t="str" cm="1">
        <f t="array" ref="AB18">IF($T18&lt;=4,"",_xlfn.XLOOKUP(4,$T$6:$T17,$A$6:$A17,0,0,-1))</f>
        <v/>
      </c>
      <c r="AC18" s="846" t="str">
        <f t="shared" si="6"/>
        <v/>
      </c>
      <c r="AD18" s="847" t="str">
        <f t="shared" si="3"/>
        <v>BG-2 &lt; BT-23</v>
      </c>
    </row>
    <row r="19" spans="1:30" s="561" customFormat="1" ht="48">
      <c r="A19" s="803" t="s">
        <v>1209</v>
      </c>
      <c r="B19" s="586" t="s">
        <v>1176</v>
      </c>
      <c r="C19" s="789"/>
      <c r="D19" s="1348" t="s">
        <v>4065</v>
      </c>
      <c r="E19" s="1349"/>
      <c r="F19" s="1349"/>
      <c r="G19" s="1349"/>
      <c r="H19" s="959" t="s">
        <v>1210</v>
      </c>
      <c r="I19" s="967" t="s">
        <v>7099</v>
      </c>
      <c r="J19" s="959" t="s">
        <v>7099</v>
      </c>
      <c r="K19" s="587" t="s">
        <v>5760</v>
      </c>
      <c r="L19" s="588">
        <v>255</v>
      </c>
      <c r="M19" s="589"/>
      <c r="N19" s="587"/>
      <c r="O19" s="589" t="s">
        <v>5809</v>
      </c>
      <c r="P19" s="589" t="s">
        <v>5810</v>
      </c>
      <c r="Q19" s="586" t="s">
        <v>5788</v>
      </c>
      <c r="R19" s="839" t="s">
        <v>1205</v>
      </c>
      <c r="S19" s="839" t="s">
        <v>1211</v>
      </c>
      <c r="T19" s="843">
        <f t="shared" si="0"/>
        <v>2</v>
      </c>
      <c r="U19" s="844" t="str">
        <f t="shared" si="1"/>
        <v>R</v>
      </c>
      <c r="V19" s="845" t="str" cm="1">
        <f t="array" ref="V19">IF($T19&lt;=1,"",_xlfn.XLOOKUP(1,$T$6:$T18,$A$6:$A18,0,0,-1))</f>
        <v>BG-2</v>
      </c>
      <c r="W19" s="846" t="str">
        <f t="shared" si="2"/>
        <v>1..1</v>
      </c>
      <c r="X19" s="845" t="str" cm="1">
        <f t="array" ref="X19">IF($T19&lt;=2,"",_xlfn.XLOOKUP(2,$T$6:$T18,$A$6:$A18,0,0,-1))</f>
        <v/>
      </c>
      <c r="Y19" s="846" t="str">
        <f t="shared" si="4"/>
        <v/>
      </c>
      <c r="Z19" s="845" t="str" cm="1">
        <f t="array" ref="Z19">IF($T19&lt;=3,"",_xlfn.XLOOKUP(3,$T$6:$T18,$A$6:$A18,0,0,-1))</f>
        <v/>
      </c>
      <c r="AA19" s="846" t="str">
        <f t="shared" si="5"/>
        <v/>
      </c>
      <c r="AB19" s="845" t="str" cm="1">
        <f t="array" ref="AB19">IF($T19&lt;=4,"",_xlfn.XLOOKUP(4,$T$6:$T18,$A$6:$A18,0,0,-1))</f>
        <v/>
      </c>
      <c r="AC19" s="846" t="str">
        <f t="shared" si="6"/>
        <v/>
      </c>
      <c r="AD19" s="847" t="str">
        <f t="shared" si="3"/>
        <v>BG-2 &lt; BT-24</v>
      </c>
    </row>
    <row r="20" spans="1:30" s="561" customFormat="1" ht="48">
      <c r="A20" s="803" t="s">
        <v>1212</v>
      </c>
      <c r="B20" s="586" t="s">
        <v>1195</v>
      </c>
      <c r="C20" s="1351" t="s">
        <v>4145</v>
      </c>
      <c r="D20" s="1352"/>
      <c r="E20" s="1352"/>
      <c r="F20" s="1352"/>
      <c r="G20" s="1353"/>
      <c r="H20" s="959" t="s">
        <v>1213</v>
      </c>
      <c r="I20" s="967" t="s">
        <v>7100</v>
      </c>
      <c r="J20" s="959" t="s">
        <v>7100</v>
      </c>
      <c r="K20" s="587" t="s">
        <v>1382</v>
      </c>
      <c r="L20" s="588"/>
      <c r="M20" s="589"/>
      <c r="N20" s="587"/>
      <c r="O20" s="589" t="s">
        <v>5811</v>
      </c>
      <c r="P20" s="589" t="s">
        <v>5812</v>
      </c>
      <c r="Q20" s="586" t="s">
        <v>5788</v>
      </c>
      <c r="R20" s="839" t="s">
        <v>6528</v>
      </c>
      <c r="S20" s="839"/>
      <c r="T20" s="843">
        <f t="shared" si="0"/>
        <v>1</v>
      </c>
      <c r="U20" s="844" t="str">
        <f t="shared" si="1"/>
        <v>O</v>
      </c>
      <c r="V20" s="845" t="str" cm="1">
        <f t="array" ref="V20">IF($T20&lt;=1,"",_xlfn.XLOOKUP(1,$T$6:$T19,$A$6:$A19,0,0,-1))</f>
        <v/>
      </c>
      <c r="W20" s="846" t="str">
        <f t="shared" si="2"/>
        <v/>
      </c>
      <c r="X20" s="845" t="str" cm="1">
        <f t="array" ref="X20">IF($T20&lt;=2,"",_xlfn.XLOOKUP(2,$T$6:$T19,$A$6:$A19,0,0,-1))</f>
        <v/>
      </c>
      <c r="Y20" s="846" t="str">
        <f t="shared" si="4"/>
        <v/>
      </c>
      <c r="Z20" s="845" t="str" cm="1">
        <f t="array" ref="Z20">IF($T20&lt;=3,"",_xlfn.XLOOKUP(3,$T$6:$T19,$A$6:$A19,0,0,-1))</f>
        <v/>
      </c>
      <c r="AA20" s="846" t="str">
        <f t="shared" si="5"/>
        <v/>
      </c>
      <c r="AB20" s="845" t="str" cm="1">
        <f t="array" ref="AB20">IF($T20&lt;=4,"",_xlfn.XLOOKUP(4,$T$6:$T19,$A$6:$A19,0,0,-1))</f>
        <v/>
      </c>
      <c r="AC20" s="846" t="str">
        <f t="shared" si="6"/>
        <v/>
      </c>
      <c r="AD20" s="847" t="str">
        <f t="shared" si="3"/>
        <v>BG-3</v>
      </c>
    </row>
    <row r="21" spans="1:30" s="561" customFormat="1" ht="60">
      <c r="A21" s="803" t="s">
        <v>1214</v>
      </c>
      <c r="B21" s="586" t="s">
        <v>1176</v>
      </c>
      <c r="C21" s="787"/>
      <c r="D21" s="1348" t="s">
        <v>7484</v>
      </c>
      <c r="E21" s="1349"/>
      <c r="F21" s="1349"/>
      <c r="G21" s="1350"/>
      <c r="H21" s="959" t="s">
        <v>1215</v>
      </c>
      <c r="I21" s="967" t="s">
        <v>7101</v>
      </c>
      <c r="J21" s="959" t="s">
        <v>7101</v>
      </c>
      <c r="K21" s="587" t="s">
        <v>5762</v>
      </c>
      <c r="L21" s="588">
        <v>35</v>
      </c>
      <c r="M21" s="589"/>
      <c r="N21" s="587"/>
      <c r="O21" s="589" t="s">
        <v>5813</v>
      </c>
      <c r="P21" s="589" t="s">
        <v>1821</v>
      </c>
      <c r="Q21" s="586" t="s">
        <v>5788</v>
      </c>
      <c r="R21" s="839" t="s">
        <v>6529</v>
      </c>
      <c r="S21" s="839"/>
      <c r="T21" s="843">
        <f t="shared" si="0"/>
        <v>2</v>
      </c>
      <c r="U21" s="844" t="str">
        <f t="shared" si="1"/>
        <v>C</v>
      </c>
      <c r="V21" s="845" t="str" cm="1">
        <f t="array" ref="V21">IF($T21&lt;=1,"",_xlfn.XLOOKUP(1,$T$6:$T20,$A$6:$A20,0,0,-1))</f>
        <v>BG-3</v>
      </c>
      <c r="W21" s="846" t="str">
        <f t="shared" si="2"/>
        <v>0..n</v>
      </c>
      <c r="X21" s="845" t="str" cm="1">
        <f t="array" ref="X21">IF($T21&lt;=2,"",_xlfn.XLOOKUP(2,$T$6:$T20,$A$6:$A20,0,0,-1))</f>
        <v/>
      </c>
      <c r="Y21" s="846" t="str">
        <f t="shared" si="4"/>
        <v/>
      </c>
      <c r="Z21" s="845" t="str" cm="1">
        <f t="array" ref="Z21">IF($T21&lt;=3,"",_xlfn.XLOOKUP(3,$T$6:$T20,$A$6:$A20,0,0,-1))</f>
        <v/>
      </c>
      <c r="AA21" s="846" t="str">
        <f t="shared" si="5"/>
        <v/>
      </c>
      <c r="AB21" s="845" t="str" cm="1">
        <f t="array" ref="AB21">IF($T21&lt;=4,"",_xlfn.XLOOKUP(4,$T$6:$T20,$A$6:$A20,0,0,-1))</f>
        <v/>
      </c>
      <c r="AC21" s="846" t="str">
        <f t="shared" si="6"/>
        <v/>
      </c>
      <c r="AD21" s="847" t="str">
        <f t="shared" si="3"/>
        <v>BG-3 &lt; BT-25</v>
      </c>
    </row>
    <row r="22" spans="1:30" s="561" customFormat="1" ht="72">
      <c r="A22" s="803" t="s">
        <v>1216</v>
      </c>
      <c r="B22" s="586" t="s">
        <v>1191</v>
      </c>
      <c r="C22" s="787"/>
      <c r="D22" s="1332" t="s">
        <v>7485</v>
      </c>
      <c r="E22" s="1349"/>
      <c r="F22" s="1349"/>
      <c r="G22" s="1350"/>
      <c r="H22" s="959" t="s">
        <v>6502</v>
      </c>
      <c r="I22" s="967" t="s">
        <v>7102</v>
      </c>
      <c r="J22" s="959" t="s">
        <v>7102</v>
      </c>
      <c r="K22" s="587" t="s">
        <v>1179</v>
      </c>
      <c r="L22" s="588" t="s">
        <v>1180</v>
      </c>
      <c r="M22" s="589" t="s">
        <v>7217</v>
      </c>
      <c r="N22" s="587"/>
      <c r="O22" s="589" t="s">
        <v>5814</v>
      </c>
      <c r="P22" s="589" t="s">
        <v>5815</v>
      </c>
      <c r="Q22" s="586" t="s">
        <v>5789</v>
      </c>
      <c r="R22" s="839" t="s">
        <v>6530</v>
      </c>
      <c r="S22" s="839"/>
      <c r="T22" s="843">
        <f t="shared" si="0"/>
        <v>2</v>
      </c>
      <c r="U22" s="844" t="str">
        <f t="shared" si="1"/>
        <v>O</v>
      </c>
      <c r="V22" s="845" t="str" cm="1">
        <f t="array" ref="V22">IF($T22&lt;=1,"",_xlfn.XLOOKUP(1,$T$6:$T21,$A$6:$A21,0,0,-1))</f>
        <v>BG-3</v>
      </c>
      <c r="W22" s="846" t="str">
        <f t="shared" si="2"/>
        <v>0..n</v>
      </c>
      <c r="X22" s="845" t="str" cm="1">
        <f t="array" ref="X22">IF($T22&lt;=2,"",_xlfn.XLOOKUP(2,$T$6:$T21,$A$6:$A21,0,0,-1))</f>
        <v/>
      </c>
      <c r="Y22" s="846" t="str">
        <f t="shared" si="4"/>
        <v/>
      </c>
      <c r="Z22" s="845" t="str" cm="1">
        <f t="array" ref="Z22">IF($T22&lt;=3,"",_xlfn.XLOOKUP(3,$T$6:$T21,$A$6:$A21,0,0,-1))</f>
        <v/>
      </c>
      <c r="AA22" s="846" t="str">
        <f t="shared" si="5"/>
        <v/>
      </c>
      <c r="AB22" s="845" t="str" cm="1">
        <f t="array" ref="AB22">IF($T22&lt;=4,"",_xlfn.XLOOKUP(4,$T$6:$T21,$A$6:$A21,0,0,-1))</f>
        <v/>
      </c>
      <c r="AC22" s="846" t="str">
        <f t="shared" si="6"/>
        <v/>
      </c>
      <c r="AD22" s="847" t="str">
        <f t="shared" si="3"/>
        <v>BG-3 &lt; BT-26</v>
      </c>
    </row>
    <row r="23" spans="1:30" s="561" customFormat="1" ht="72">
      <c r="A23" s="803" t="s">
        <v>6485</v>
      </c>
      <c r="B23" s="586" t="s">
        <v>1176</v>
      </c>
      <c r="C23" s="794"/>
      <c r="D23" s="797"/>
      <c r="E23" s="1373" t="s">
        <v>6494</v>
      </c>
      <c r="F23" s="1374"/>
      <c r="G23" s="1375"/>
      <c r="H23" s="959" t="s">
        <v>6501</v>
      </c>
      <c r="I23" s="967"/>
      <c r="J23" s="959"/>
      <c r="K23" s="840" t="s">
        <v>1183</v>
      </c>
      <c r="L23" s="841" t="s">
        <v>1180</v>
      </c>
      <c r="M23" s="848" t="s">
        <v>6496</v>
      </c>
      <c r="N23" s="840"/>
      <c r="O23" s="842" t="s">
        <v>6497</v>
      </c>
      <c r="P23" s="842"/>
      <c r="Q23" s="839" t="s">
        <v>5789</v>
      </c>
      <c r="R23" s="839"/>
      <c r="S23" s="839"/>
      <c r="T23" s="843">
        <f t="shared" si="0"/>
        <v>3</v>
      </c>
      <c r="U23" s="844" t="str">
        <f t="shared" si="1"/>
        <v>C</v>
      </c>
      <c r="V23" s="845" t="str" cm="1">
        <f t="array" ref="V23">IF($T23&lt;=1,"",_xlfn.XLOOKUP(1,$T$6:$T22,$A$6:$A22,0,0,-1))</f>
        <v>BG-3</v>
      </c>
      <c r="W23" s="846" t="str">
        <f t="shared" si="2"/>
        <v>0..n</v>
      </c>
      <c r="X23" s="845" t="str" cm="1">
        <f t="array" ref="X23">IF($T23&lt;=2,"",_xlfn.XLOOKUP(2,$T$6:$T22,$A$6:$A22,0,0,-1))</f>
        <v>BT-26</v>
      </c>
      <c r="Y23" s="846" t="str">
        <f t="shared" si="4"/>
        <v>0..1</v>
      </c>
      <c r="Z23" s="845" t="str" cm="1">
        <f t="array" ref="Z23">IF($T23&lt;=3,"",_xlfn.XLOOKUP(3,$T$6:$T22,$A$6:$A22,0,0,-1))</f>
        <v/>
      </c>
      <c r="AA23" s="846" t="str">
        <f t="shared" si="5"/>
        <v/>
      </c>
      <c r="AB23" s="845" t="str" cm="1">
        <f t="array" ref="AB23">IF($T23&lt;=4,"",_xlfn.XLOOKUP(4,$T$6:$T22,$A$6:$A22,0,0,-1))</f>
        <v/>
      </c>
      <c r="AC23" s="846" t="str">
        <f t="shared" si="6"/>
        <v/>
      </c>
      <c r="AD23" s="847" t="str">
        <f t="shared" si="3"/>
        <v>BG-3 &lt; BT-26 &lt; BT-26-1</v>
      </c>
    </row>
    <row r="24" spans="1:30" s="561" customFormat="1" ht="48">
      <c r="A24" s="803" t="s">
        <v>1218</v>
      </c>
      <c r="B24" s="586" t="s">
        <v>1176</v>
      </c>
      <c r="C24" s="1351" t="s">
        <v>5757</v>
      </c>
      <c r="D24" s="1352"/>
      <c r="E24" s="1352"/>
      <c r="F24" s="1352"/>
      <c r="G24" s="1353"/>
      <c r="H24" s="959" t="s">
        <v>1219</v>
      </c>
      <c r="I24" s="967" t="s">
        <v>7103</v>
      </c>
      <c r="J24" s="959" t="s">
        <v>7103</v>
      </c>
      <c r="K24" s="587" t="s">
        <v>1382</v>
      </c>
      <c r="L24" s="588"/>
      <c r="M24" s="589"/>
      <c r="N24" s="587"/>
      <c r="O24" s="589" t="s">
        <v>5816</v>
      </c>
      <c r="P24" s="589" t="s">
        <v>1821</v>
      </c>
      <c r="Q24" s="586" t="s">
        <v>5788</v>
      </c>
      <c r="R24" s="839" t="s">
        <v>1205</v>
      </c>
      <c r="S24" s="839"/>
      <c r="T24" s="843">
        <f t="shared" si="0"/>
        <v>1</v>
      </c>
      <c r="U24" s="844" t="str">
        <f t="shared" si="1"/>
        <v>R</v>
      </c>
      <c r="V24" s="845" t="str" cm="1">
        <f t="array" ref="V24">IF($T24&lt;=1,"",_xlfn.XLOOKUP(1,$T$6:$T22,$A$6:$A22,0,0,-1))</f>
        <v/>
      </c>
      <c r="W24" s="846" t="str">
        <f t="shared" si="2"/>
        <v/>
      </c>
      <c r="X24" s="845" t="str" cm="1">
        <f t="array" ref="X24">IF($T24&lt;=2,"",_xlfn.XLOOKUP(2,$T$6:$T23,$A$6:$A23,0,0,-1))</f>
        <v/>
      </c>
      <c r="Y24" s="846" t="str">
        <f t="shared" si="4"/>
        <v/>
      </c>
      <c r="Z24" s="845" t="str" cm="1">
        <f t="array" ref="Z24">IF($T24&lt;=3,"",_xlfn.XLOOKUP(3,$T$6:$T23,$A$6:$A23,0,0,-1))</f>
        <v/>
      </c>
      <c r="AA24" s="846" t="str">
        <f t="shared" si="5"/>
        <v/>
      </c>
      <c r="AB24" s="845" t="str" cm="1">
        <f t="array" ref="AB24">IF($T24&lt;=4,"",_xlfn.XLOOKUP(4,$T$6:$T23,$A$6:$A23,0,0,-1))</f>
        <v/>
      </c>
      <c r="AC24" s="846" t="str">
        <f t="shared" si="6"/>
        <v/>
      </c>
      <c r="AD24" s="847" t="str">
        <f t="shared" si="3"/>
        <v>BG-4</v>
      </c>
    </row>
    <row r="25" spans="1:30" s="561" customFormat="1" ht="60">
      <c r="A25" s="803" t="s">
        <v>1220</v>
      </c>
      <c r="B25" s="586" t="s">
        <v>1191</v>
      </c>
      <c r="C25" s="789"/>
      <c r="D25" s="1332" t="s">
        <v>7487</v>
      </c>
      <c r="E25" s="1333"/>
      <c r="F25" s="1333"/>
      <c r="G25" s="1334"/>
      <c r="H25" s="959" t="s">
        <v>1221</v>
      </c>
      <c r="I25" s="967" t="s">
        <v>7104</v>
      </c>
      <c r="J25" s="959" t="s">
        <v>7104</v>
      </c>
      <c r="K25" s="587" t="s">
        <v>5760</v>
      </c>
      <c r="L25" s="586" t="s">
        <v>6523</v>
      </c>
      <c r="M25" s="589"/>
      <c r="N25" s="589" t="s">
        <v>5768</v>
      </c>
      <c r="O25" s="589" t="s">
        <v>5817</v>
      </c>
      <c r="P25" s="589" t="s">
        <v>5818</v>
      </c>
      <c r="Q25" s="586" t="s">
        <v>5788</v>
      </c>
      <c r="R25" s="839" t="s">
        <v>6531</v>
      </c>
      <c r="S25" s="839"/>
      <c r="T25" s="843">
        <f t="shared" si="0"/>
        <v>2</v>
      </c>
      <c r="U25" s="844" t="str">
        <f t="shared" si="1"/>
        <v>O</v>
      </c>
      <c r="V25" s="845" t="str" cm="1">
        <f t="array" ref="V25">IF($T25&lt;=1,"",_xlfn.XLOOKUP(1,$T$6:$T24,$A$6:$A24,0,0,-1))</f>
        <v>BG-4</v>
      </c>
      <c r="W25" s="846" t="str">
        <f t="shared" si="2"/>
        <v>1..1</v>
      </c>
      <c r="X25" s="845" t="str" cm="1">
        <f t="array" ref="X25">IF($T25&lt;=2,"",_xlfn.XLOOKUP(2,$T$6:$T24,$A$6:$A24,0,0,-1))</f>
        <v/>
      </c>
      <c r="Y25" s="846" t="str">
        <f t="shared" si="4"/>
        <v/>
      </c>
      <c r="Z25" s="845" t="str" cm="1">
        <f t="array" ref="Z25">IF($T25&lt;=3,"",_xlfn.XLOOKUP(3,$T$6:$T24,$A$6:$A24,0,0,-1))</f>
        <v/>
      </c>
      <c r="AA25" s="846" t="str">
        <f t="shared" si="5"/>
        <v/>
      </c>
      <c r="AB25" s="845" t="str" cm="1">
        <f t="array" ref="AB25">IF($T25&lt;=4,"",_xlfn.XLOOKUP(4,$T$6:$T24,$A$6:$A24,0,0,-1))</f>
        <v/>
      </c>
      <c r="AC25" s="846" t="str">
        <f t="shared" si="6"/>
        <v/>
      </c>
      <c r="AD25" s="847" t="str">
        <f t="shared" si="3"/>
        <v>BG-4 &lt; BT-29d</v>
      </c>
    </row>
    <row r="26" spans="1:30" s="561" customFormat="1" ht="60">
      <c r="A26" s="803" t="s">
        <v>1222</v>
      </c>
      <c r="B26" s="586" t="s">
        <v>1176</v>
      </c>
      <c r="C26" s="789"/>
      <c r="D26" s="790"/>
      <c r="E26" s="1354" t="s">
        <v>7491</v>
      </c>
      <c r="F26" s="1355"/>
      <c r="G26" s="1356"/>
      <c r="H26" s="959" t="s">
        <v>6350</v>
      </c>
      <c r="I26" s="967" t="s">
        <v>7105</v>
      </c>
      <c r="J26" s="959" t="s">
        <v>7105</v>
      </c>
      <c r="K26" s="587" t="s">
        <v>5760</v>
      </c>
      <c r="L26" s="588">
        <v>4</v>
      </c>
      <c r="M26" s="589" t="s">
        <v>1223</v>
      </c>
      <c r="N26" s="589" t="s">
        <v>5769</v>
      </c>
      <c r="O26" s="589" t="s">
        <v>5819</v>
      </c>
      <c r="P26" s="589"/>
      <c r="Q26" s="586" t="s">
        <v>5788</v>
      </c>
      <c r="R26" s="839" t="s">
        <v>1197</v>
      </c>
      <c r="S26" s="839" t="s">
        <v>1224</v>
      </c>
      <c r="T26" s="843">
        <f t="shared" si="0"/>
        <v>3</v>
      </c>
      <c r="U26" s="844" t="str">
        <f t="shared" si="1"/>
        <v>C</v>
      </c>
      <c r="V26" s="845" t="str" cm="1">
        <f t="array" ref="V26">IF($T26&lt;=1,"",_xlfn.XLOOKUP(1,$T$6:$T25,$A$6:$A25,0,0,-1))</f>
        <v>BG-4</v>
      </c>
      <c r="W26" s="846" t="str">
        <f t="shared" si="2"/>
        <v>1..1</v>
      </c>
      <c r="X26" s="845" t="str" cm="1">
        <f t="array" ref="X26">IF($T26&lt;=2,"",_xlfn.XLOOKUP(2,$T$6:$T25,$A$6:$A25,0,0,-1))</f>
        <v>BT-29d</v>
      </c>
      <c r="Y26" s="846" t="str">
        <f t="shared" si="4"/>
        <v>0..1</v>
      </c>
      <c r="Z26" s="845" t="str" cm="1">
        <f t="array" ref="Z26">IF($T26&lt;=3,"",_xlfn.XLOOKUP(3,$T$6:$T25,$A$6:$A25,0,0,-1))</f>
        <v/>
      </c>
      <c r="AA26" s="846" t="str">
        <f t="shared" si="5"/>
        <v/>
      </c>
      <c r="AB26" s="845" t="str" cm="1">
        <f t="array" ref="AB26">IF($T26&lt;=4,"",_xlfn.XLOOKUP(4,$T$6:$T25,$A$6:$A25,0,0,-1))</f>
        <v/>
      </c>
      <c r="AC26" s="846" t="str">
        <f t="shared" si="6"/>
        <v/>
      </c>
      <c r="AD26" s="847" t="str">
        <f t="shared" si="3"/>
        <v>BG-4 &lt; BT-29d &lt; BT-29d-1</v>
      </c>
    </row>
    <row r="27" spans="1:30" s="561" customFormat="1" ht="72">
      <c r="A27" s="803" t="s">
        <v>1225</v>
      </c>
      <c r="B27" s="586" t="s">
        <v>1176</v>
      </c>
      <c r="C27" s="789"/>
      <c r="D27" s="1332" t="s">
        <v>7488</v>
      </c>
      <c r="E27" s="1333"/>
      <c r="F27" s="1333"/>
      <c r="G27" s="1334"/>
      <c r="H27" s="959" t="s">
        <v>1226</v>
      </c>
      <c r="I27" s="967" t="s">
        <v>7106</v>
      </c>
      <c r="J27" s="959" t="s">
        <v>7106</v>
      </c>
      <c r="K27" s="587" t="s">
        <v>5760</v>
      </c>
      <c r="L27" s="588">
        <v>9</v>
      </c>
      <c r="M27" s="589" t="s">
        <v>1227</v>
      </c>
      <c r="N27" s="587"/>
      <c r="O27" s="589" t="s">
        <v>5820</v>
      </c>
      <c r="P27" s="589" t="s">
        <v>5821</v>
      </c>
      <c r="Q27" s="586" t="s">
        <v>5788</v>
      </c>
      <c r="R27" s="839" t="s">
        <v>1228</v>
      </c>
      <c r="S27" s="839"/>
      <c r="T27" s="843">
        <f t="shared" si="0"/>
        <v>2</v>
      </c>
      <c r="U27" s="844" t="str">
        <f t="shared" si="1"/>
        <v>R</v>
      </c>
      <c r="V27" s="845" t="str" cm="1">
        <f t="array" ref="V27">IF($T27&lt;=1,"",_xlfn.XLOOKUP(1,$T$6:$T26,$A$6:$A26,0,0,-1))</f>
        <v>BG-4</v>
      </c>
      <c r="W27" s="846" t="str">
        <f t="shared" si="2"/>
        <v>1..1</v>
      </c>
      <c r="X27" s="845" t="str" cm="1">
        <f t="array" ref="X27">IF($T27&lt;=2,"",_xlfn.XLOOKUP(2,$T$6:$T26,$A$6:$A26,0,0,-1))</f>
        <v/>
      </c>
      <c r="Y27" s="846" t="str">
        <f t="shared" si="4"/>
        <v/>
      </c>
      <c r="Z27" s="845" t="str" cm="1">
        <f t="array" ref="Z27">IF($T27&lt;=3,"",_xlfn.XLOOKUP(3,$T$6:$T26,$A$6:$A26,0,0,-1))</f>
        <v/>
      </c>
      <c r="AA27" s="846" t="str">
        <f t="shared" si="5"/>
        <v/>
      </c>
      <c r="AB27" s="845" t="str" cm="1">
        <f t="array" ref="AB27">IF($T27&lt;=4,"",_xlfn.XLOOKUP(4,$T$6:$T26,$A$6:$A26,0,0,-1))</f>
        <v/>
      </c>
      <c r="AC27" s="846" t="str">
        <f t="shared" si="6"/>
        <v/>
      </c>
      <c r="AD27" s="847" t="str">
        <f t="shared" si="3"/>
        <v>BG-4 &lt; BT-30</v>
      </c>
    </row>
    <row r="28" spans="1:30" s="561" customFormat="1" ht="72">
      <c r="A28" s="803" t="s">
        <v>1229</v>
      </c>
      <c r="B28" s="586" t="s">
        <v>1176</v>
      </c>
      <c r="C28" s="789"/>
      <c r="D28" s="790"/>
      <c r="E28" s="1354" t="s">
        <v>7490</v>
      </c>
      <c r="F28" s="1355"/>
      <c r="G28" s="1356"/>
      <c r="H28" s="959" t="s">
        <v>6351</v>
      </c>
      <c r="I28" s="967" t="s">
        <v>7107</v>
      </c>
      <c r="J28" s="959" t="s">
        <v>7107</v>
      </c>
      <c r="K28" s="587" t="s">
        <v>5760</v>
      </c>
      <c r="L28" s="588">
        <v>4</v>
      </c>
      <c r="M28" s="589" t="s">
        <v>1223</v>
      </c>
      <c r="N28" s="587" t="s">
        <v>5770</v>
      </c>
      <c r="O28" s="589" t="s">
        <v>1821</v>
      </c>
      <c r="P28" s="589" t="s">
        <v>1821</v>
      </c>
      <c r="Q28" s="586" t="s">
        <v>5788</v>
      </c>
      <c r="R28" s="839" t="s">
        <v>1205</v>
      </c>
      <c r="S28" s="839"/>
      <c r="T28" s="843">
        <f t="shared" si="0"/>
        <v>3</v>
      </c>
      <c r="U28" s="844" t="str">
        <f t="shared" si="1"/>
        <v>R</v>
      </c>
      <c r="V28" s="845" t="str" cm="1">
        <f t="array" ref="V28">IF($T28&lt;=1,"",_xlfn.XLOOKUP(1,$T$6:$T27,$A$6:$A27,0,0,-1))</f>
        <v>BG-4</v>
      </c>
      <c r="W28" s="846" t="str">
        <f t="shared" si="2"/>
        <v>1..1</v>
      </c>
      <c r="X28" s="845" t="str" cm="1">
        <f t="array" ref="X28">IF($T28&lt;=2,"",_xlfn.XLOOKUP(2,$T$6:$T27,$A$6:$A27,0,0,-1))</f>
        <v>BT-30</v>
      </c>
      <c r="Y28" s="846" t="str">
        <f t="shared" si="4"/>
        <v>1..1</v>
      </c>
      <c r="Z28" s="845" t="str" cm="1">
        <f t="array" ref="Z28">IF($T28&lt;=3,"",_xlfn.XLOOKUP(3,$T$6:$T27,$A$6:$A27,0,0,-1))</f>
        <v/>
      </c>
      <c r="AA28" s="846" t="str">
        <f t="shared" si="5"/>
        <v/>
      </c>
      <c r="AB28" s="845" t="str" cm="1">
        <f t="array" ref="AB28">IF($T28&lt;=4,"",_xlfn.XLOOKUP(4,$T$6:$T27,$A$6:$A27,0,0,-1))</f>
        <v/>
      </c>
      <c r="AC28" s="846" t="str">
        <f t="shared" si="6"/>
        <v/>
      </c>
      <c r="AD28" s="847" t="str">
        <f t="shared" si="3"/>
        <v>BG-4 &lt; BT-30 &lt; BT-30-1</v>
      </c>
    </row>
    <row r="29" spans="1:30" s="561" customFormat="1" ht="72">
      <c r="A29" s="803" t="s">
        <v>1230</v>
      </c>
      <c r="B29" s="586" t="s">
        <v>1191</v>
      </c>
      <c r="C29" s="789"/>
      <c r="D29" s="1332" t="s">
        <v>7447</v>
      </c>
      <c r="E29" s="1333"/>
      <c r="F29" s="1333"/>
      <c r="G29" s="1334"/>
      <c r="H29" s="959" t="s">
        <v>1231</v>
      </c>
      <c r="I29" s="967" t="s">
        <v>7108</v>
      </c>
      <c r="J29" s="959" t="s">
        <v>7108</v>
      </c>
      <c r="K29" s="587" t="s">
        <v>5760</v>
      </c>
      <c r="L29" s="588">
        <v>18</v>
      </c>
      <c r="M29" s="589"/>
      <c r="N29" s="587"/>
      <c r="O29" s="589" t="s">
        <v>5822</v>
      </c>
      <c r="P29" s="589" t="s">
        <v>5823</v>
      </c>
      <c r="Q29" s="586" t="s">
        <v>5788</v>
      </c>
      <c r="R29" s="839" t="s">
        <v>6532</v>
      </c>
      <c r="S29" s="839"/>
      <c r="T29" s="843">
        <f t="shared" si="0"/>
        <v>2</v>
      </c>
      <c r="U29" s="844" t="str">
        <f t="shared" si="1"/>
        <v>O</v>
      </c>
      <c r="V29" s="845" t="str" cm="1">
        <f t="array" ref="V29">IF($T29&lt;=1,"",_xlfn.XLOOKUP(1,$T$6:$T28,$A$6:$A28,0,0,-1))</f>
        <v>BG-4</v>
      </c>
      <c r="W29" s="846" t="str">
        <f t="shared" si="2"/>
        <v>1..1</v>
      </c>
      <c r="X29" s="845" t="str" cm="1">
        <f t="array" ref="X29">IF($T29&lt;=2,"",_xlfn.XLOOKUP(2,$T$6:$T28,$A$6:$A28,0,0,-1))</f>
        <v/>
      </c>
      <c r="Y29" s="846" t="str">
        <f t="shared" si="4"/>
        <v/>
      </c>
      <c r="Z29" s="845" t="str" cm="1">
        <f t="array" ref="Z29">IF($T29&lt;=3,"",_xlfn.XLOOKUP(3,$T$6:$T28,$A$6:$A28,0,0,-1))</f>
        <v/>
      </c>
      <c r="AA29" s="846" t="str">
        <f t="shared" si="5"/>
        <v/>
      </c>
      <c r="AB29" s="845" t="str" cm="1">
        <f t="array" ref="AB29">IF($T29&lt;=4,"",_xlfn.XLOOKUP(4,$T$6:$T28,$A$6:$A28,0,0,-1))</f>
        <v/>
      </c>
      <c r="AC29" s="846" t="str">
        <f t="shared" si="6"/>
        <v/>
      </c>
      <c r="AD29" s="847" t="str">
        <f t="shared" si="3"/>
        <v>BG-4 &lt; BT-31</v>
      </c>
    </row>
    <row r="30" spans="1:30" s="561" customFormat="1" ht="72">
      <c r="A30" s="803" t="s">
        <v>1232</v>
      </c>
      <c r="B30" s="586" t="s">
        <v>1176</v>
      </c>
      <c r="C30" s="789"/>
      <c r="D30" s="791"/>
      <c r="E30" s="1354" t="s">
        <v>7489</v>
      </c>
      <c r="F30" s="1355"/>
      <c r="G30" s="1356"/>
      <c r="H30" s="959" t="s">
        <v>6352</v>
      </c>
      <c r="I30" s="967" t="s">
        <v>7109</v>
      </c>
      <c r="J30" s="959" t="s">
        <v>7109</v>
      </c>
      <c r="K30" s="587" t="s">
        <v>1183</v>
      </c>
      <c r="L30" s="588">
        <v>3</v>
      </c>
      <c r="M30" s="589" t="s">
        <v>7219</v>
      </c>
      <c r="N30" s="587"/>
      <c r="O30" s="589"/>
      <c r="P30" s="589" t="s">
        <v>1821</v>
      </c>
      <c r="Q30" s="586" t="s">
        <v>5788</v>
      </c>
      <c r="R30" s="839" t="s">
        <v>6533</v>
      </c>
      <c r="S30" s="839"/>
      <c r="T30" s="843">
        <f t="shared" si="0"/>
        <v>3</v>
      </c>
      <c r="U30" s="844" t="str">
        <f t="shared" si="1"/>
        <v>C</v>
      </c>
      <c r="V30" s="845" t="str" cm="1">
        <f t="array" ref="V30">IF($T30&lt;=1,"",_xlfn.XLOOKUP(1,$T$6:$T29,$A$6:$A29,0,0,-1))</f>
        <v>BG-4</v>
      </c>
      <c r="W30" s="846" t="str">
        <f t="shared" si="2"/>
        <v>1..1</v>
      </c>
      <c r="X30" s="845" t="str" cm="1">
        <f t="array" ref="X30">IF($T30&lt;=2,"",_xlfn.XLOOKUP(2,$T$6:$T29,$A$6:$A29,0,0,-1))</f>
        <v>BT-31</v>
      </c>
      <c r="Y30" s="846" t="str">
        <f t="shared" si="4"/>
        <v>0..1</v>
      </c>
      <c r="Z30" s="845" t="str" cm="1">
        <f t="array" ref="Z30">IF($T30&lt;=3,"",_xlfn.XLOOKUP(3,$T$6:$T29,$A$6:$A29,0,0,-1))</f>
        <v/>
      </c>
      <c r="AA30" s="846" t="str">
        <f t="shared" si="5"/>
        <v/>
      </c>
      <c r="AB30" s="845" t="str" cm="1">
        <f t="array" ref="AB30">IF($T30&lt;=4,"",_xlfn.XLOOKUP(4,$T$6:$T29,$A$6:$A29,0,0,-1))</f>
        <v/>
      </c>
      <c r="AC30" s="846" t="str">
        <f t="shared" si="6"/>
        <v/>
      </c>
      <c r="AD30" s="847" t="str">
        <f t="shared" si="3"/>
        <v>BG-4 &lt; BT-31 &lt; BT-31-0</v>
      </c>
    </row>
    <row r="31" spans="1:30" s="561" customFormat="1" ht="60">
      <c r="A31" s="803" t="s">
        <v>1233</v>
      </c>
      <c r="B31" s="586" t="s">
        <v>1176</v>
      </c>
      <c r="C31" s="789"/>
      <c r="D31" s="1332" t="s">
        <v>4157</v>
      </c>
      <c r="E31" s="1333"/>
      <c r="F31" s="1333"/>
      <c r="G31" s="1333"/>
      <c r="H31" s="959" t="s">
        <v>1234</v>
      </c>
      <c r="I31" s="967" t="s">
        <v>7110</v>
      </c>
      <c r="J31" s="959" t="s">
        <v>7110</v>
      </c>
      <c r="K31" s="587" t="s">
        <v>1382</v>
      </c>
      <c r="L31" s="588"/>
      <c r="M31" s="589"/>
      <c r="N31" s="587"/>
      <c r="O31" s="589" t="s">
        <v>5824</v>
      </c>
      <c r="P31" s="589" t="s">
        <v>5825</v>
      </c>
      <c r="Q31" s="586" t="s">
        <v>5788</v>
      </c>
      <c r="R31" s="839" t="s">
        <v>1205</v>
      </c>
      <c r="S31" s="839"/>
      <c r="T31" s="843">
        <f t="shared" si="0"/>
        <v>2</v>
      </c>
      <c r="U31" s="844" t="str">
        <f t="shared" si="1"/>
        <v>R</v>
      </c>
      <c r="V31" s="845" t="str" cm="1">
        <f t="array" ref="V31">IF($T31&lt;=1,"",_xlfn.XLOOKUP(1,$T$6:$T30,$A$6:$A30,0,0,-1))</f>
        <v>BG-4</v>
      </c>
      <c r="W31" s="846" t="str">
        <f t="shared" si="2"/>
        <v>1..1</v>
      </c>
      <c r="X31" s="845" t="str" cm="1">
        <f t="array" ref="X31">IF($T31&lt;=2,"",_xlfn.XLOOKUP(2,$T$6:$T30,$A$6:$A30,0,0,-1))</f>
        <v/>
      </c>
      <c r="Y31" s="846" t="str">
        <f t="shared" si="4"/>
        <v/>
      </c>
      <c r="Z31" s="845" t="str" cm="1">
        <f t="array" ref="Z31">IF($T31&lt;=3,"",_xlfn.XLOOKUP(3,$T$6:$T30,$A$6:$A30,0,0,-1))</f>
        <v/>
      </c>
      <c r="AA31" s="846" t="str">
        <f t="shared" si="5"/>
        <v/>
      </c>
      <c r="AB31" s="845" t="str" cm="1">
        <f t="array" ref="AB31">IF($T31&lt;=4,"",_xlfn.XLOOKUP(4,$T$6:$T30,$A$6:$A30,0,0,-1))</f>
        <v/>
      </c>
      <c r="AC31" s="846" t="str">
        <f t="shared" si="6"/>
        <v/>
      </c>
      <c r="AD31" s="847" t="str">
        <f t="shared" si="3"/>
        <v>BG-4 &lt; BG-5</v>
      </c>
    </row>
    <row r="32" spans="1:30" s="561" customFormat="1" ht="72">
      <c r="A32" s="804" t="s">
        <v>1235</v>
      </c>
      <c r="B32" s="586" t="s">
        <v>1176</v>
      </c>
      <c r="C32" s="789"/>
      <c r="D32" s="795"/>
      <c r="E32" s="1354" t="s">
        <v>7446</v>
      </c>
      <c r="F32" s="1355"/>
      <c r="G32" s="1356"/>
      <c r="H32" s="959" t="s">
        <v>1236</v>
      </c>
      <c r="I32" s="967" t="s">
        <v>7111</v>
      </c>
      <c r="J32" s="959" t="s">
        <v>7111</v>
      </c>
      <c r="K32" s="587" t="s">
        <v>1183</v>
      </c>
      <c r="L32" s="588">
        <v>2</v>
      </c>
      <c r="M32" s="589" t="s">
        <v>1237</v>
      </c>
      <c r="N32" s="587"/>
      <c r="O32" s="589" t="s">
        <v>5826</v>
      </c>
      <c r="P32" s="589" t="s">
        <v>5827</v>
      </c>
      <c r="Q32" s="586" t="s">
        <v>5788</v>
      </c>
      <c r="R32" s="839" t="s">
        <v>6534</v>
      </c>
      <c r="S32" s="839"/>
      <c r="T32" s="843">
        <f t="shared" si="0"/>
        <v>3</v>
      </c>
      <c r="U32" s="844" t="str">
        <f t="shared" si="1"/>
        <v>R</v>
      </c>
      <c r="V32" s="845" t="str" cm="1">
        <f t="array" ref="V32">IF($T32&lt;=1,"",_xlfn.XLOOKUP(1,$T$6:$T31,$A$6:$A31,0,0,-1))</f>
        <v>BG-4</v>
      </c>
      <c r="W32" s="846" t="str">
        <f t="shared" si="2"/>
        <v>1..1</v>
      </c>
      <c r="X32" s="845" t="str" cm="1">
        <f t="array" ref="X32">IF($T32&lt;=2,"",_xlfn.XLOOKUP(2,$T$6:$T31,$A$6:$A31,0,0,-1))</f>
        <v>BG-5</v>
      </c>
      <c r="Y32" s="846" t="str">
        <f t="shared" si="4"/>
        <v>1..1</v>
      </c>
      <c r="Z32" s="845" t="str" cm="1">
        <f t="array" ref="Z32">IF($T32&lt;=3,"",_xlfn.XLOOKUP(3,$T$6:$T31,$A$6:$A31,0,0,-1))</f>
        <v/>
      </c>
      <c r="AA32" s="846" t="str">
        <f t="shared" si="5"/>
        <v/>
      </c>
      <c r="AB32" s="845" t="str" cm="1">
        <f t="array" ref="AB32">IF($T32&lt;=4,"",_xlfn.XLOOKUP(4,$T$6:$T31,$A$6:$A31,0,0,-1))</f>
        <v/>
      </c>
      <c r="AC32" s="846" t="str">
        <f t="shared" si="6"/>
        <v/>
      </c>
      <c r="AD32" s="847" t="str">
        <f t="shared" si="3"/>
        <v>BG-4 &lt; BG-5 &lt; BT-40</v>
      </c>
    </row>
    <row r="33" spans="1:30" s="561" customFormat="1" ht="48">
      <c r="A33" s="803" t="s">
        <v>1238</v>
      </c>
      <c r="B33" s="586" t="s">
        <v>1176</v>
      </c>
      <c r="C33" s="1351" t="s">
        <v>5758</v>
      </c>
      <c r="D33" s="1352"/>
      <c r="E33" s="1352"/>
      <c r="F33" s="1352"/>
      <c r="G33" s="1352"/>
      <c r="H33" s="959" t="s">
        <v>1239</v>
      </c>
      <c r="I33" s="967" t="s">
        <v>7112</v>
      </c>
      <c r="J33" s="959" t="s">
        <v>7112</v>
      </c>
      <c r="K33" s="587" t="s">
        <v>1382</v>
      </c>
      <c r="L33" s="588"/>
      <c r="M33" s="589"/>
      <c r="N33" s="587"/>
      <c r="O33" s="589" t="s">
        <v>5828</v>
      </c>
      <c r="P33" s="589" t="s">
        <v>1821</v>
      </c>
      <c r="Q33" s="586" t="s">
        <v>5788</v>
      </c>
      <c r="R33" s="839" t="s">
        <v>1205</v>
      </c>
      <c r="S33" s="839"/>
      <c r="T33" s="843">
        <f t="shared" si="0"/>
        <v>1</v>
      </c>
      <c r="U33" s="844" t="str">
        <f t="shared" si="1"/>
        <v>R</v>
      </c>
      <c r="V33" s="845" t="str" cm="1">
        <f t="array" ref="V33">IF($T33&lt;=1,"",_xlfn.XLOOKUP(1,$T$6:$T32,$A$6:$A32,0,0,-1))</f>
        <v/>
      </c>
      <c r="W33" s="846" t="str">
        <f t="shared" si="2"/>
        <v/>
      </c>
      <c r="X33" s="845" t="str" cm="1">
        <f t="array" ref="X33">IF($T33&lt;=2,"",_xlfn.XLOOKUP(2,$T$6:$T32,$A$6:$A32,0,0,-1))</f>
        <v/>
      </c>
      <c r="Y33" s="846" t="str">
        <f t="shared" si="4"/>
        <v/>
      </c>
      <c r="Z33" s="845" t="str" cm="1">
        <f t="array" ref="Z33">IF($T33&lt;=3,"",_xlfn.XLOOKUP(3,$T$6:$T32,$A$6:$A32,0,0,-1))</f>
        <v/>
      </c>
      <c r="AA33" s="846" t="str">
        <f t="shared" si="5"/>
        <v/>
      </c>
      <c r="AB33" s="845" t="str" cm="1">
        <f t="array" ref="AB33">IF($T33&lt;=4,"",_xlfn.XLOOKUP(4,$T$6:$T32,$A$6:$A32,0,0,-1))</f>
        <v/>
      </c>
      <c r="AC33" s="846" t="str">
        <f t="shared" si="6"/>
        <v/>
      </c>
      <c r="AD33" s="847" t="str">
        <f t="shared" si="3"/>
        <v>BG-7</v>
      </c>
    </row>
    <row r="34" spans="1:30" s="561" customFormat="1" ht="72">
      <c r="A34" s="803" t="s">
        <v>1240</v>
      </c>
      <c r="B34" s="586" t="s">
        <v>1176</v>
      </c>
      <c r="C34" s="789"/>
      <c r="D34" s="1332" t="s">
        <v>7492</v>
      </c>
      <c r="E34" s="1333"/>
      <c r="F34" s="1333"/>
      <c r="G34" s="1334"/>
      <c r="H34" s="959" t="s">
        <v>1241</v>
      </c>
      <c r="I34" s="967" t="s">
        <v>7113</v>
      </c>
      <c r="J34" s="959" t="s">
        <v>7113</v>
      </c>
      <c r="K34" s="587" t="s">
        <v>5760</v>
      </c>
      <c r="L34" s="588">
        <v>9</v>
      </c>
      <c r="M34" s="589"/>
      <c r="N34" s="587"/>
      <c r="O34" s="589" t="s">
        <v>5829</v>
      </c>
      <c r="P34" s="589" t="s">
        <v>5830</v>
      </c>
      <c r="Q34" s="586" t="s">
        <v>5788</v>
      </c>
      <c r="R34" s="839" t="s">
        <v>1242</v>
      </c>
      <c r="S34" s="839"/>
      <c r="T34" s="843">
        <f t="shared" si="0"/>
        <v>2</v>
      </c>
      <c r="U34" s="844" t="str">
        <f t="shared" si="1"/>
        <v>R</v>
      </c>
      <c r="V34" s="845" t="str" cm="1">
        <f t="array" ref="V34">IF($T34&lt;=1,"",_xlfn.XLOOKUP(1,$T$6:$T33,$A$6:$A33,0,0,-1))</f>
        <v>BG-7</v>
      </c>
      <c r="W34" s="846" t="str">
        <f t="shared" si="2"/>
        <v>1..1</v>
      </c>
      <c r="X34" s="845" t="str" cm="1">
        <f t="array" ref="X34">IF($T34&lt;=2,"",_xlfn.XLOOKUP(2,$T$6:$T33,$A$6:$A33,0,0,-1))</f>
        <v/>
      </c>
      <c r="Y34" s="846" t="str">
        <f t="shared" si="4"/>
        <v/>
      </c>
      <c r="Z34" s="845" t="str" cm="1">
        <f t="array" ref="Z34">IF($T34&lt;=3,"",_xlfn.XLOOKUP(3,$T$6:$T33,$A$6:$A33,0,0,-1))</f>
        <v/>
      </c>
      <c r="AA34" s="846" t="str">
        <f t="shared" si="5"/>
        <v/>
      </c>
      <c r="AB34" s="845" t="str" cm="1">
        <f t="array" ref="AB34">IF($T34&lt;=4,"",_xlfn.XLOOKUP(4,$T$6:$T33,$A$6:$A33,0,0,-1))</f>
        <v/>
      </c>
      <c r="AC34" s="846" t="str">
        <f t="shared" si="6"/>
        <v/>
      </c>
      <c r="AD34" s="847" t="str">
        <f t="shared" si="3"/>
        <v>BG-7 &lt; BT-47</v>
      </c>
    </row>
    <row r="35" spans="1:30" s="561" customFormat="1" ht="72">
      <c r="A35" s="803" t="s">
        <v>1243</v>
      </c>
      <c r="B35" s="586" t="s">
        <v>1176</v>
      </c>
      <c r="C35" s="789"/>
      <c r="D35" s="796"/>
      <c r="E35" s="1354" t="s">
        <v>7495</v>
      </c>
      <c r="F35" s="1355"/>
      <c r="G35" s="1356"/>
      <c r="H35" s="959" t="s">
        <v>6353</v>
      </c>
      <c r="I35" s="967" t="s">
        <v>7114</v>
      </c>
      <c r="J35" s="959" t="s">
        <v>7114</v>
      </c>
      <c r="K35" s="587" t="s">
        <v>5760</v>
      </c>
      <c r="L35" s="588">
        <v>4</v>
      </c>
      <c r="M35" s="589" t="s">
        <v>1223</v>
      </c>
      <c r="N35" s="587" t="s">
        <v>5770</v>
      </c>
      <c r="O35" s="589" t="s">
        <v>5831</v>
      </c>
      <c r="P35" s="589" t="s">
        <v>5832</v>
      </c>
      <c r="Q35" s="586" t="s">
        <v>5788</v>
      </c>
      <c r="R35" s="839" t="s">
        <v>1205</v>
      </c>
      <c r="S35" s="839"/>
      <c r="T35" s="843">
        <f t="shared" si="0"/>
        <v>3</v>
      </c>
      <c r="U35" s="844" t="str">
        <f t="shared" si="1"/>
        <v>R</v>
      </c>
      <c r="V35" s="845" t="str" cm="1">
        <f t="array" ref="V35">IF($T35&lt;=1,"",_xlfn.XLOOKUP(1,$T$6:$T34,$A$6:$A34,0,0,-1))</f>
        <v>BG-7</v>
      </c>
      <c r="W35" s="846" t="str">
        <f t="shared" si="2"/>
        <v>1..1</v>
      </c>
      <c r="X35" s="845" t="str" cm="1">
        <f t="array" ref="X35">IF($T35&lt;=2,"",_xlfn.XLOOKUP(2,$T$6:$T34,$A$6:$A34,0,0,-1))</f>
        <v>BT-47</v>
      </c>
      <c r="Y35" s="846" t="str">
        <f t="shared" si="4"/>
        <v>1..1</v>
      </c>
      <c r="Z35" s="845" t="str" cm="1">
        <f t="array" ref="Z35">IF($T35&lt;=3,"",_xlfn.XLOOKUP(3,$T$6:$T34,$A$6:$A34,0,0,-1))</f>
        <v/>
      </c>
      <c r="AA35" s="846" t="str">
        <f t="shared" si="5"/>
        <v/>
      </c>
      <c r="AB35" s="845" t="str" cm="1">
        <f t="array" ref="AB35">IF($T35&lt;=4,"",_xlfn.XLOOKUP(4,$T$6:$T34,$A$6:$A34,0,0,-1))</f>
        <v/>
      </c>
      <c r="AC35" s="846" t="str">
        <f t="shared" si="6"/>
        <v/>
      </c>
      <c r="AD35" s="847" t="str">
        <f t="shared" si="3"/>
        <v>BG-7 &lt; BT-47 &lt; BT-47-1</v>
      </c>
    </row>
    <row r="36" spans="1:30" s="561" customFormat="1" ht="72">
      <c r="A36" s="803" t="s">
        <v>1244</v>
      </c>
      <c r="B36" s="586" t="s">
        <v>1191</v>
      </c>
      <c r="C36" s="789"/>
      <c r="D36" s="1332" t="s">
        <v>7453</v>
      </c>
      <c r="E36" s="1333"/>
      <c r="F36" s="1333"/>
      <c r="G36" s="1334"/>
      <c r="H36" s="959" t="s">
        <v>1245</v>
      </c>
      <c r="I36" s="967" t="s">
        <v>7115</v>
      </c>
      <c r="J36" s="959" t="s">
        <v>7115</v>
      </c>
      <c r="K36" s="587" t="s">
        <v>5760</v>
      </c>
      <c r="L36" s="588">
        <v>18</v>
      </c>
      <c r="M36" s="589"/>
      <c r="N36" s="587"/>
      <c r="O36" s="589" t="s">
        <v>5833</v>
      </c>
      <c r="P36" s="589" t="s">
        <v>5823</v>
      </c>
      <c r="Q36" s="586" t="s">
        <v>5788</v>
      </c>
      <c r="R36" s="839" t="s">
        <v>6535</v>
      </c>
      <c r="S36" s="839"/>
      <c r="T36" s="843">
        <f t="shared" si="0"/>
        <v>2</v>
      </c>
      <c r="U36" s="844" t="str">
        <f t="shared" si="1"/>
        <v>O</v>
      </c>
      <c r="V36" s="845" t="str" cm="1">
        <f t="array" ref="V36">IF($T36&lt;=1,"",_xlfn.XLOOKUP(1,$T$6:$T35,$A$6:$A35,0,0,-1))</f>
        <v>BG-7</v>
      </c>
      <c r="W36" s="846" t="str">
        <f t="shared" si="2"/>
        <v>1..1</v>
      </c>
      <c r="X36" s="845" t="str" cm="1">
        <f t="array" ref="X36">IF($T36&lt;=2,"",_xlfn.XLOOKUP(2,$T$6:$T35,$A$6:$A35,0,0,-1))</f>
        <v/>
      </c>
      <c r="Y36" s="846" t="str">
        <f t="shared" si="4"/>
        <v/>
      </c>
      <c r="Z36" s="845" t="str" cm="1">
        <f t="array" ref="Z36">IF($T36&lt;=3,"",_xlfn.XLOOKUP(3,$T$6:$T35,$A$6:$A35,0,0,-1))</f>
        <v/>
      </c>
      <c r="AA36" s="846" t="str">
        <f t="shared" si="5"/>
        <v/>
      </c>
      <c r="AB36" s="845" t="str" cm="1">
        <f t="array" ref="AB36">IF($T36&lt;=4,"",_xlfn.XLOOKUP(4,$T$6:$T35,$A$6:$A35,0,0,-1))</f>
        <v/>
      </c>
      <c r="AC36" s="846" t="str">
        <f t="shared" si="6"/>
        <v/>
      </c>
      <c r="AD36" s="847" t="str">
        <f t="shared" si="3"/>
        <v>BG-7 &lt; BT-48</v>
      </c>
    </row>
    <row r="37" spans="1:30" s="561" customFormat="1" ht="72">
      <c r="A37" s="803" t="s">
        <v>1246</v>
      </c>
      <c r="B37" s="586" t="s">
        <v>1176</v>
      </c>
      <c r="C37" s="789"/>
      <c r="D37" s="796"/>
      <c r="E37" s="1345" t="s">
        <v>7493</v>
      </c>
      <c r="F37" s="1338"/>
      <c r="G37" s="1339"/>
      <c r="H37" s="959" t="s">
        <v>6354</v>
      </c>
      <c r="I37" s="967" t="s">
        <v>7116</v>
      </c>
      <c r="J37" s="959" t="s">
        <v>7116</v>
      </c>
      <c r="K37" s="587" t="s">
        <v>1183</v>
      </c>
      <c r="L37" s="588">
        <v>3</v>
      </c>
      <c r="M37" s="589" t="s">
        <v>7219</v>
      </c>
      <c r="N37" s="587"/>
      <c r="O37" s="589" t="s">
        <v>1821</v>
      </c>
      <c r="P37" s="589" t="s">
        <v>1821</v>
      </c>
      <c r="Q37" s="586" t="s">
        <v>5788</v>
      </c>
      <c r="R37" s="839" t="s">
        <v>6533</v>
      </c>
      <c r="S37" s="839"/>
      <c r="T37" s="843">
        <f t="shared" si="0"/>
        <v>3</v>
      </c>
      <c r="U37" s="844" t="str">
        <f t="shared" si="1"/>
        <v>C</v>
      </c>
      <c r="V37" s="845" t="str" cm="1">
        <f t="array" ref="V37">IF($T37&lt;=1,"",_xlfn.XLOOKUP(1,$T$6:$T36,$A$6:$A36,0,0,-1))</f>
        <v>BG-7</v>
      </c>
      <c r="W37" s="846" t="str">
        <f t="shared" si="2"/>
        <v>1..1</v>
      </c>
      <c r="X37" s="845" t="str" cm="1">
        <f t="array" ref="X37">IF($T37&lt;=2,"",_xlfn.XLOOKUP(2,$T$6:$T36,$A$6:$A36,0,0,-1))</f>
        <v>BT-48</v>
      </c>
      <c r="Y37" s="846" t="str">
        <f t="shared" si="4"/>
        <v>0..1</v>
      </c>
      <c r="Z37" s="845" t="str" cm="1">
        <f t="array" ref="Z37">IF($T37&lt;=3,"",_xlfn.XLOOKUP(3,$T$6:$T36,$A$6:$A36,0,0,-1))</f>
        <v/>
      </c>
      <c r="AA37" s="846" t="str">
        <f t="shared" si="5"/>
        <v/>
      </c>
      <c r="AB37" s="845" t="str" cm="1">
        <f t="array" ref="AB37">IF($T37&lt;=4,"",_xlfn.XLOOKUP(4,$T$6:$T36,$A$6:$A36,0,0,-1))</f>
        <v/>
      </c>
      <c r="AC37" s="846" t="str">
        <f t="shared" si="6"/>
        <v/>
      </c>
      <c r="AD37" s="847" t="str">
        <f t="shared" si="3"/>
        <v>BG-7 &lt; BT-48 &lt; BT-48-0</v>
      </c>
    </row>
    <row r="38" spans="1:30" s="561" customFormat="1" ht="60">
      <c r="A38" s="803" t="s">
        <v>1247</v>
      </c>
      <c r="B38" s="586" t="s">
        <v>1176</v>
      </c>
      <c r="C38" s="789"/>
      <c r="D38" s="1332" t="s">
        <v>4164</v>
      </c>
      <c r="E38" s="1333"/>
      <c r="F38" s="1333"/>
      <c r="G38" s="1334"/>
      <c r="H38" s="959" t="s">
        <v>1248</v>
      </c>
      <c r="I38" s="967" t="s">
        <v>7117</v>
      </c>
      <c r="J38" s="959" t="s">
        <v>7117</v>
      </c>
      <c r="K38" s="587" t="s">
        <v>1382</v>
      </c>
      <c r="L38" s="588"/>
      <c r="M38" s="589"/>
      <c r="N38" s="587"/>
      <c r="O38" s="589" t="s">
        <v>5834</v>
      </c>
      <c r="P38" s="589" t="s">
        <v>5825</v>
      </c>
      <c r="Q38" s="586" t="s">
        <v>5788</v>
      </c>
      <c r="R38" s="839" t="s">
        <v>1205</v>
      </c>
      <c r="S38" s="839"/>
      <c r="T38" s="843">
        <f t="shared" si="0"/>
        <v>2</v>
      </c>
      <c r="U38" s="844" t="str">
        <f t="shared" si="1"/>
        <v>R</v>
      </c>
      <c r="V38" s="845" t="str" cm="1">
        <f t="array" ref="V38">IF($T38&lt;=1,"",_xlfn.XLOOKUP(1,$T$6:$T37,$A$6:$A37,0,0,-1))</f>
        <v>BG-7</v>
      </c>
      <c r="W38" s="846" t="str">
        <f t="shared" si="2"/>
        <v>1..1</v>
      </c>
      <c r="X38" s="845" t="str" cm="1">
        <f t="array" ref="X38">IF($T38&lt;=2,"",_xlfn.XLOOKUP(2,$T$6:$T37,$A$6:$A37,0,0,-1))</f>
        <v/>
      </c>
      <c r="Y38" s="846" t="str">
        <f t="shared" si="4"/>
        <v/>
      </c>
      <c r="Z38" s="845" t="str" cm="1">
        <f t="array" ref="Z38">IF($T38&lt;=3,"",_xlfn.XLOOKUP(3,$T$6:$T37,$A$6:$A37,0,0,-1))</f>
        <v/>
      </c>
      <c r="AA38" s="846" t="str">
        <f t="shared" si="5"/>
        <v/>
      </c>
      <c r="AB38" s="845" t="str" cm="1">
        <f t="array" ref="AB38">IF($T38&lt;=4,"",_xlfn.XLOOKUP(4,$T$6:$T37,$A$6:$A37,0,0,-1))</f>
        <v/>
      </c>
      <c r="AC38" s="846" t="str">
        <f t="shared" si="6"/>
        <v/>
      </c>
      <c r="AD38" s="847" t="str">
        <f t="shared" si="3"/>
        <v>BG-7 &lt; BG-8</v>
      </c>
    </row>
    <row r="39" spans="1:30" s="561" customFormat="1" ht="72">
      <c r="A39" s="804" t="s">
        <v>1249</v>
      </c>
      <c r="B39" s="586" t="s">
        <v>1176</v>
      </c>
      <c r="C39" s="789"/>
      <c r="D39" s="797"/>
      <c r="E39" s="1345" t="s">
        <v>7452</v>
      </c>
      <c r="F39" s="1338"/>
      <c r="G39" s="1339"/>
      <c r="H39" s="959" t="s">
        <v>1250</v>
      </c>
      <c r="I39" s="967" t="s">
        <v>7118</v>
      </c>
      <c r="J39" s="959" t="s">
        <v>7118</v>
      </c>
      <c r="K39" s="587" t="s">
        <v>1183</v>
      </c>
      <c r="L39" s="588">
        <v>2</v>
      </c>
      <c r="M39" s="589" t="s">
        <v>1237</v>
      </c>
      <c r="N39" s="587"/>
      <c r="O39" s="589" t="s">
        <v>5826</v>
      </c>
      <c r="P39" s="589" t="s">
        <v>5827</v>
      </c>
      <c r="Q39" s="586" t="s">
        <v>5788</v>
      </c>
      <c r="R39" s="839" t="s">
        <v>6534</v>
      </c>
      <c r="S39" s="839"/>
      <c r="T39" s="843">
        <f t="shared" si="0"/>
        <v>3</v>
      </c>
      <c r="U39" s="844" t="str">
        <f t="shared" si="1"/>
        <v>R</v>
      </c>
      <c r="V39" s="845" t="str" cm="1">
        <f t="array" ref="V39">IF($T39&lt;=1,"",_xlfn.XLOOKUP(1,$T$6:$T38,$A$6:$A38,0,0,-1))</f>
        <v>BG-7</v>
      </c>
      <c r="W39" s="846" t="str">
        <f t="shared" si="2"/>
        <v>1..1</v>
      </c>
      <c r="X39" s="845" t="str" cm="1">
        <f t="array" ref="X39">IF($T39&lt;=2,"",_xlfn.XLOOKUP(2,$T$6:$T38,$A$6:$A38,0,0,-1))</f>
        <v>BG-8</v>
      </c>
      <c r="Y39" s="846" t="str">
        <f t="shared" si="4"/>
        <v>1..1</v>
      </c>
      <c r="Z39" s="845" t="str" cm="1">
        <f t="array" ref="Z39">IF($T39&lt;=3,"",_xlfn.XLOOKUP(3,$T$6:$T38,$A$6:$A38,0,0,-1))</f>
        <v/>
      </c>
      <c r="AA39" s="846" t="str">
        <f t="shared" si="5"/>
        <v/>
      </c>
      <c r="AB39" s="845" t="str" cm="1">
        <f t="array" ref="AB39">IF($T39&lt;=4,"",_xlfn.XLOOKUP(4,$T$6:$T38,$A$6:$A38,0,0,-1))</f>
        <v/>
      </c>
      <c r="AC39" s="846" t="str">
        <f t="shared" si="6"/>
        <v/>
      </c>
      <c r="AD39" s="847" t="str">
        <f t="shared" si="3"/>
        <v>BG-7 &lt; BG-8 &lt; BT-55</v>
      </c>
    </row>
    <row r="40" spans="1:30" s="561" customFormat="1" ht="48">
      <c r="A40" s="803" t="s">
        <v>1251</v>
      </c>
      <c r="B40" s="586" t="s">
        <v>1191</v>
      </c>
      <c r="C40" s="1351" t="s">
        <v>4170</v>
      </c>
      <c r="D40" s="1352"/>
      <c r="E40" s="1352"/>
      <c r="F40" s="1352"/>
      <c r="G40" s="1353"/>
      <c r="H40" s="959" t="s">
        <v>1252</v>
      </c>
      <c r="I40" s="967" t="s">
        <v>7119</v>
      </c>
      <c r="J40" s="959" t="s">
        <v>7119</v>
      </c>
      <c r="K40" s="587" t="s">
        <v>1382</v>
      </c>
      <c r="L40" s="588"/>
      <c r="M40" s="589"/>
      <c r="N40" s="587"/>
      <c r="O40" s="589" t="s">
        <v>5835</v>
      </c>
      <c r="P40" s="589" t="s">
        <v>1821</v>
      </c>
      <c r="Q40" s="586" t="s">
        <v>5788</v>
      </c>
      <c r="R40" s="839" t="s">
        <v>6536</v>
      </c>
      <c r="S40" s="839"/>
      <c r="T40" s="843">
        <f t="shared" si="0"/>
        <v>1</v>
      </c>
      <c r="U40" s="844" t="str">
        <f t="shared" si="1"/>
        <v>O</v>
      </c>
      <c r="V40" s="845" t="str" cm="1">
        <f t="array" ref="V40">IF($T40&lt;=1,"",_xlfn.XLOOKUP(1,$T$6:$T39,$A$6:$A39,0,0,-1))</f>
        <v/>
      </c>
      <c r="W40" s="846" t="str">
        <f t="shared" si="2"/>
        <v/>
      </c>
      <c r="X40" s="845" t="str" cm="1">
        <f t="array" ref="X40">IF($T40&lt;=2,"",_xlfn.XLOOKUP(2,$T$6:$T39,$A$6:$A39,0,0,-1))</f>
        <v/>
      </c>
      <c r="Y40" s="846" t="str">
        <f t="shared" si="4"/>
        <v/>
      </c>
      <c r="Z40" s="845" t="str" cm="1">
        <f t="array" ref="Z40">IF($T40&lt;=3,"",_xlfn.XLOOKUP(3,$T$6:$T39,$A$6:$A39,0,0,-1))</f>
        <v/>
      </c>
      <c r="AA40" s="846" t="str">
        <f t="shared" si="5"/>
        <v/>
      </c>
      <c r="AB40" s="845" t="str" cm="1">
        <f t="array" ref="AB40">IF($T40&lt;=4,"",_xlfn.XLOOKUP(4,$T$6:$T39,$A$6:$A39,0,0,-1))</f>
        <v/>
      </c>
      <c r="AC40" s="846" t="str">
        <f t="shared" si="6"/>
        <v/>
      </c>
      <c r="AD40" s="847" t="str">
        <f t="shared" si="3"/>
        <v>BG-11</v>
      </c>
    </row>
    <row r="41" spans="1:30" s="561" customFormat="1" ht="72">
      <c r="A41" s="803" t="s">
        <v>1253</v>
      </c>
      <c r="B41" s="586" t="s">
        <v>1176</v>
      </c>
      <c r="C41" s="787"/>
      <c r="D41" s="1357" t="s">
        <v>7454</v>
      </c>
      <c r="E41" s="1364"/>
      <c r="F41" s="1364"/>
      <c r="G41" s="1365"/>
      <c r="H41" s="959" t="s">
        <v>1254</v>
      </c>
      <c r="I41" s="967" t="s">
        <v>7120</v>
      </c>
      <c r="J41" s="959" t="s">
        <v>7120</v>
      </c>
      <c r="K41" s="587" t="s">
        <v>5760</v>
      </c>
      <c r="L41" s="588">
        <v>18</v>
      </c>
      <c r="M41" s="589"/>
      <c r="N41" s="587"/>
      <c r="O41" s="589" t="s">
        <v>5836</v>
      </c>
      <c r="P41" s="589" t="s">
        <v>5837</v>
      </c>
      <c r="Q41" s="586" t="s">
        <v>5788</v>
      </c>
      <c r="R41" s="839" t="s">
        <v>6537</v>
      </c>
      <c r="S41" s="839"/>
      <c r="T41" s="843">
        <f t="shared" si="0"/>
        <v>2</v>
      </c>
      <c r="U41" s="844" t="str">
        <f t="shared" si="1"/>
        <v>C</v>
      </c>
      <c r="V41" s="845" t="str" cm="1">
        <f t="array" ref="V41">IF($T41&lt;=1,"",_xlfn.XLOOKUP(1,$T$6:$T40,$A$6:$A40,0,0,-1))</f>
        <v>BG-11</v>
      </c>
      <c r="W41" s="846" t="str">
        <f t="shared" si="2"/>
        <v>0..1</v>
      </c>
      <c r="X41" s="845" t="str" cm="1">
        <f t="array" ref="X41">IF($T41&lt;=2,"",_xlfn.XLOOKUP(2,$T$6:$T40,$A$6:$A40,0,0,-1))</f>
        <v/>
      </c>
      <c r="Y41" s="846" t="str">
        <f t="shared" si="4"/>
        <v/>
      </c>
      <c r="Z41" s="845" t="str" cm="1">
        <f t="array" ref="Z41">IF($T41&lt;=3,"",_xlfn.XLOOKUP(3,$T$6:$T40,$A$6:$A40,0,0,-1))</f>
        <v/>
      </c>
      <c r="AA41" s="846" t="str">
        <f t="shared" si="5"/>
        <v/>
      </c>
      <c r="AB41" s="845" t="str" cm="1">
        <f t="array" ref="AB41">IF($T41&lt;=4,"",_xlfn.XLOOKUP(4,$T$6:$T40,$A$6:$A40,0,0,-1))</f>
        <v/>
      </c>
      <c r="AC41" s="846" t="str">
        <f t="shared" si="6"/>
        <v/>
      </c>
      <c r="AD41" s="847" t="str">
        <f t="shared" si="3"/>
        <v>BG-11 &lt; BT-63</v>
      </c>
    </row>
    <row r="42" spans="1:30" s="561" customFormat="1" ht="72">
      <c r="A42" s="803" t="s">
        <v>2046</v>
      </c>
      <c r="B42" s="586" t="s">
        <v>1176</v>
      </c>
      <c r="C42" s="789"/>
      <c r="D42" s="796"/>
      <c r="E42" s="1360" t="s">
        <v>7494</v>
      </c>
      <c r="F42" s="1361"/>
      <c r="G42" s="1362"/>
      <c r="H42" s="959" t="s">
        <v>6355</v>
      </c>
      <c r="I42" s="967" t="s">
        <v>7121</v>
      </c>
      <c r="J42" s="959" t="s">
        <v>7121</v>
      </c>
      <c r="K42" s="587" t="s">
        <v>1183</v>
      </c>
      <c r="L42" s="588">
        <v>3</v>
      </c>
      <c r="M42" s="589" t="s">
        <v>7219</v>
      </c>
      <c r="N42" s="587"/>
      <c r="O42" s="589" t="s">
        <v>1821</v>
      </c>
      <c r="P42" s="589" t="s">
        <v>1821</v>
      </c>
      <c r="Q42" s="586" t="s">
        <v>5788</v>
      </c>
      <c r="R42" s="839" t="s">
        <v>6533</v>
      </c>
      <c r="S42" s="839"/>
      <c r="T42" s="843">
        <f t="shared" si="0"/>
        <v>3</v>
      </c>
      <c r="U42" s="844" t="str">
        <f t="shared" si="1"/>
        <v>C</v>
      </c>
      <c r="V42" s="845" t="str" cm="1">
        <f t="array" ref="V42">IF($T42&lt;=1,"",_xlfn.XLOOKUP(1,$T$6:$T41,$A$6:$A41,0,0,-1))</f>
        <v>BG-11</v>
      </c>
      <c r="W42" s="846" t="str">
        <f t="shared" si="2"/>
        <v>0..1</v>
      </c>
      <c r="X42" s="845" t="str" cm="1">
        <f t="array" ref="X42">IF($T42&lt;=2,"",_xlfn.XLOOKUP(2,$T$6:$T41,$A$6:$A41,0,0,-1))</f>
        <v>BT-63</v>
      </c>
      <c r="Y42" s="846" t="str">
        <f t="shared" si="4"/>
        <v>1..1</v>
      </c>
      <c r="Z42" s="845" t="str" cm="1">
        <f t="array" ref="Z42">IF($T42&lt;=3,"",_xlfn.XLOOKUP(3,$T$6:$T41,$A$6:$A41,0,0,-1))</f>
        <v/>
      </c>
      <c r="AA42" s="846" t="str">
        <f t="shared" si="5"/>
        <v/>
      </c>
      <c r="AB42" s="845" t="str" cm="1">
        <f t="array" ref="AB42">IF($T42&lt;=4,"",_xlfn.XLOOKUP(4,$T$6:$T41,$A$6:$A41,0,0,-1))</f>
        <v/>
      </c>
      <c r="AC42" s="846" t="str">
        <f t="shared" si="6"/>
        <v/>
      </c>
      <c r="AD42" s="847" t="str">
        <f t="shared" si="3"/>
        <v>BG-11 &lt; BT-63 &lt; BT-63-0</v>
      </c>
    </row>
    <row r="43" spans="1:30" s="561" customFormat="1" ht="48">
      <c r="A43" s="803" t="s">
        <v>1255</v>
      </c>
      <c r="B43" s="586" t="s">
        <v>1191</v>
      </c>
      <c r="C43" s="1351" t="s">
        <v>5679</v>
      </c>
      <c r="D43" s="1352"/>
      <c r="E43" s="1352"/>
      <c r="F43" s="1352"/>
      <c r="G43" s="1352"/>
      <c r="H43" s="959" t="s">
        <v>1256</v>
      </c>
      <c r="I43" s="967" t="s">
        <v>7122</v>
      </c>
      <c r="J43" s="959" t="s">
        <v>7122</v>
      </c>
      <c r="K43" s="587" t="s">
        <v>1382</v>
      </c>
      <c r="L43" s="588"/>
      <c r="M43" s="589"/>
      <c r="N43" s="587"/>
      <c r="O43" s="589" t="s">
        <v>5838</v>
      </c>
      <c r="P43" s="589" t="s">
        <v>1821</v>
      </c>
      <c r="Q43" s="586" t="s">
        <v>5788</v>
      </c>
      <c r="R43" s="839" t="s">
        <v>1197</v>
      </c>
      <c r="S43" s="839"/>
      <c r="T43" s="843">
        <f t="shared" si="0"/>
        <v>1</v>
      </c>
      <c r="U43" s="844" t="str">
        <f t="shared" si="1"/>
        <v>O</v>
      </c>
      <c r="V43" s="845" t="str" cm="1">
        <f t="array" ref="V43">IF($T43&lt;=1,"",_xlfn.XLOOKUP(1,$T$6:$T42,$A$6:$A42,0,0,-1))</f>
        <v/>
      </c>
      <c r="W43" s="846" t="str">
        <f t="shared" si="2"/>
        <v/>
      </c>
      <c r="X43" s="845" t="str" cm="1">
        <f t="array" ref="X43">IF($T43&lt;=2,"",_xlfn.XLOOKUP(2,$T$6:$T42,$A$6:$A42,0,0,-1))</f>
        <v/>
      </c>
      <c r="Y43" s="846" t="str">
        <f t="shared" si="4"/>
        <v/>
      </c>
      <c r="Z43" s="845" t="str" cm="1">
        <f t="array" ref="Z43">IF($T43&lt;=3,"",_xlfn.XLOOKUP(3,$T$6:$T42,$A$6:$A42,0,0,-1))</f>
        <v/>
      </c>
      <c r="AA43" s="846" t="str">
        <f t="shared" si="5"/>
        <v/>
      </c>
      <c r="AB43" s="845" t="str" cm="1">
        <f t="array" ref="AB43">IF($T43&lt;=4,"",_xlfn.XLOOKUP(4,$T$6:$T42,$A$6:$A42,0,0,-1))</f>
        <v/>
      </c>
      <c r="AC43" s="846" t="str">
        <f t="shared" si="6"/>
        <v/>
      </c>
      <c r="AD43" s="847" t="str">
        <f t="shared" si="3"/>
        <v>BG-13</v>
      </c>
    </row>
    <row r="44" spans="1:30" s="561" customFormat="1" ht="72">
      <c r="A44" s="803" t="s">
        <v>1257</v>
      </c>
      <c r="B44" s="586" t="s">
        <v>1191</v>
      </c>
      <c r="C44" s="787"/>
      <c r="D44" s="1332" t="s">
        <v>7458</v>
      </c>
      <c r="E44" s="1349"/>
      <c r="F44" s="1349"/>
      <c r="G44" s="1350"/>
      <c r="H44" s="959" t="s">
        <v>1258</v>
      </c>
      <c r="I44" s="967" t="s">
        <v>7123</v>
      </c>
      <c r="J44" s="959" t="s">
        <v>7123</v>
      </c>
      <c r="K44" s="587" t="s">
        <v>1179</v>
      </c>
      <c r="L44" s="588" t="s">
        <v>1180</v>
      </c>
      <c r="M44" s="589" t="s">
        <v>7217</v>
      </c>
      <c r="N44" s="587"/>
      <c r="O44" s="589" t="s">
        <v>5839</v>
      </c>
      <c r="P44" s="589" t="s">
        <v>1821</v>
      </c>
      <c r="Q44" s="586" t="s">
        <v>5788</v>
      </c>
      <c r="R44" s="839" t="s">
        <v>6538</v>
      </c>
      <c r="S44" s="839"/>
      <c r="T44" s="843">
        <f t="shared" si="0"/>
        <v>2</v>
      </c>
      <c r="U44" s="844" t="str">
        <f t="shared" si="1"/>
        <v>O</v>
      </c>
      <c r="V44" s="845" t="str" cm="1">
        <f t="array" ref="V44">IF($T44&lt;=1,"",_xlfn.XLOOKUP(1,$T$6:$T43,$A$6:$A43,0,0,-1))</f>
        <v>BG-13</v>
      </c>
      <c r="W44" s="846" t="str">
        <f t="shared" si="2"/>
        <v>0..1</v>
      </c>
      <c r="X44" s="845" t="str" cm="1">
        <f t="array" ref="X44">IF($T44&lt;=2,"",_xlfn.XLOOKUP(2,$T$6:$T43,$A$6:$A43,0,0,-1))</f>
        <v/>
      </c>
      <c r="Y44" s="846" t="str">
        <f t="shared" si="4"/>
        <v/>
      </c>
      <c r="Z44" s="845" t="str" cm="1">
        <f t="array" ref="Z44">IF($T44&lt;=3,"",_xlfn.XLOOKUP(3,$T$6:$T43,$A$6:$A43,0,0,-1))</f>
        <v/>
      </c>
      <c r="AA44" s="846" t="str">
        <f t="shared" si="5"/>
        <v/>
      </c>
      <c r="AB44" s="845" t="str" cm="1">
        <f t="array" ref="AB44">IF($T44&lt;=4,"",_xlfn.XLOOKUP(4,$T$6:$T43,$A$6:$A43,0,0,-1))</f>
        <v/>
      </c>
      <c r="AC44" s="846" t="str">
        <f t="shared" si="6"/>
        <v/>
      </c>
      <c r="AD44" s="847" t="str">
        <f t="shared" si="3"/>
        <v>BG-13 &lt; BT-72</v>
      </c>
    </row>
    <row r="45" spans="1:30" s="561" customFormat="1" ht="72">
      <c r="A45" s="803" t="s">
        <v>6486</v>
      </c>
      <c r="B45" s="586" t="s">
        <v>1176</v>
      </c>
      <c r="C45" s="787"/>
      <c r="D45" s="797"/>
      <c r="E45" s="1345" t="s">
        <v>6494</v>
      </c>
      <c r="F45" s="1338"/>
      <c r="G45" s="1339"/>
      <c r="H45" s="959" t="s">
        <v>6503</v>
      </c>
      <c r="I45" s="967"/>
      <c r="J45" s="959"/>
      <c r="K45" s="840" t="s">
        <v>1183</v>
      </c>
      <c r="L45" s="841" t="s">
        <v>1180</v>
      </c>
      <c r="M45" s="848" t="s">
        <v>6496</v>
      </c>
      <c r="N45" s="840"/>
      <c r="O45" s="842" t="s">
        <v>6497</v>
      </c>
      <c r="P45" s="842"/>
      <c r="Q45" s="839" t="s">
        <v>5788</v>
      </c>
      <c r="R45" s="839"/>
      <c r="S45" s="839"/>
      <c r="T45" s="843">
        <f t="shared" si="0"/>
        <v>3</v>
      </c>
      <c r="U45" s="844" t="str">
        <f t="shared" si="1"/>
        <v>C</v>
      </c>
      <c r="V45" s="845" t="str" cm="1">
        <f t="array" ref="V45">IF($T45&lt;=1,"",_xlfn.XLOOKUP(1,$T$6:$T44,$A$6:$A44,0,0,-1))</f>
        <v>BG-13</v>
      </c>
      <c r="W45" s="846" t="str">
        <f t="shared" si="2"/>
        <v>0..1</v>
      </c>
      <c r="X45" s="845" t="str" cm="1">
        <f t="array" ref="X45">IF($T45&lt;=2,"",_xlfn.XLOOKUP(2,$T$6:$T44,$A$6:$A44,0,0,-1))</f>
        <v>BT-72</v>
      </c>
      <c r="Y45" s="846" t="str">
        <f t="shared" si="4"/>
        <v>0..1</v>
      </c>
      <c r="Z45" s="845" t="str" cm="1">
        <f t="array" ref="Z45">IF($T45&lt;=3,"",_xlfn.XLOOKUP(3,$T$6:$T44,$A$6:$A44,0,0,-1))</f>
        <v/>
      </c>
      <c r="AA45" s="846" t="str">
        <f t="shared" si="5"/>
        <v/>
      </c>
      <c r="AB45" s="845" t="str" cm="1">
        <f t="array" ref="AB45">IF($T45&lt;=4,"",_xlfn.XLOOKUP(4,$T$6:$T44,$A$6:$A44,0,0,-1))</f>
        <v/>
      </c>
      <c r="AC45" s="846" t="str">
        <f t="shared" si="6"/>
        <v/>
      </c>
      <c r="AD45" s="847" t="str">
        <f t="shared" si="3"/>
        <v>BG-13 &lt; BT-72 &lt; BT-72-1</v>
      </c>
    </row>
    <row r="46" spans="1:30" s="561" customFormat="1" ht="48">
      <c r="A46" s="803" t="s">
        <v>1259</v>
      </c>
      <c r="B46" s="586" t="s">
        <v>1191</v>
      </c>
      <c r="C46" s="1351" t="s">
        <v>4227</v>
      </c>
      <c r="D46" s="1352"/>
      <c r="E46" s="1352"/>
      <c r="F46" s="1352"/>
      <c r="G46" s="1352"/>
      <c r="H46" s="959" t="s">
        <v>1260</v>
      </c>
      <c r="I46" s="967" t="s">
        <v>7124</v>
      </c>
      <c r="J46" s="959" t="s">
        <v>7124</v>
      </c>
      <c r="K46" s="587" t="s">
        <v>1382</v>
      </c>
      <c r="L46" s="588"/>
      <c r="M46" s="589"/>
      <c r="N46" s="587"/>
      <c r="O46" s="589" t="s">
        <v>5840</v>
      </c>
      <c r="P46" s="589" t="s">
        <v>5841</v>
      </c>
      <c r="Q46" s="586" t="s">
        <v>5788</v>
      </c>
      <c r="R46" s="839" t="s">
        <v>6539</v>
      </c>
      <c r="S46" s="839"/>
      <c r="T46" s="843">
        <f t="shared" si="0"/>
        <v>1</v>
      </c>
      <c r="U46" s="844" t="str">
        <f t="shared" si="1"/>
        <v>O</v>
      </c>
      <c r="V46" s="845" t="str" cm="1">
        <f t="array" ref="V46">IF($T46&lt;=1,"",_xlfn.XLOOKUP(1,$T$6:$T44,$A$6:$A44,0,0,-1))</f>
        <v/>
      </c>
      <c r="W46" s="846" t="str">
        <f t="shared" si="2"/>
        <v/>
      </c>
      <c r="X46" s="845" t="str" cm="1">
        <f t="array" ref="X46">IF($T46&lt;=2,"",_xlfn.XLOOKUP(2,$T$6:$T45,$A$6:$A45,0,0,-1))</f>
        <v/>
      </c>
      <c r="Y46" s="846" t="str">
        <f t="shared" si="4"/>
        <v/>
      </c>
      <c r="Z46" s="845" t="str" cm="1">
        <f t="array" ref="Z46">IF($T46&lt;=3,"",_xlfn.XLOOKUP(3,$T$6:$T45,$A$6:$A45,0,0,-1))</f>
        <v/>
      </c>
      <c r="AA46" s="846" t="str">
        <f t="shared" si="5"/>
        <v/>
      </c>
      <c r="AB46" s="845" t="str" cm="1">
        <f t="array" ref="AB46">IF($T46&lt;=4,"",_xlfn.XLOOKUP(4,$T$6:$T45,$A$6:$A45,0,0,-1))</f>
        <v/>
      </c>
      <c r="AC46" s="846" t="str">
        <f t="shared" si="6"/>
        <v/>
      </c>
      <c r="AD46" s="847" t="str">
        <f t="shared" si="3"/>
        <v>BG-14</v>
      </c>
    </row>
    <row r="47" spans="1:30" s="561" customFormat="1" ht="72">
      <c r="A47" s="803" t="s">
        <v>1261</v>
      </c>
      <c r="B47" s="586" t="s">
        <v>1191</v>
      </c>
      <c r="C47" s="787"/>
      <c r="D47" s="1332" t="s">
        <v>5721</v>
      </c>
      <c r="E47" s="1349"/>
      <c r="F47" s="1349"/>
      <c r="G47" s="1350"/>
      <c r="H47" s="959" t="s">
        <v>6518</v>
      </c>
      <c r="I47" s="967" t="s">
        <v>7125</v>
      </c>
      <c r="J47" s="959" t="s">
        <v>7125</v>
      </c>
      <c r="K47" s="587" t="s">
        <v>1179</v>
      </c>
      <c r="L47" s="588" t="s">
        <v>1180</v>
      </c>
      <c r="M47" s="589" t="s">
        <v>7217</v>
      </c>
      <c r="N47" s="587"/>
      <c r="O47" s="589" t="s">
        <v>5842</v>
      </c>
      <c r="P47" s="589" t="s">
        <v>5843</v>
      </c>
      <c r="Q47" s="586" t="s">
        <v>5788</v>
      </c>
      <c r="R47" s="839" t="s">
        <v>1262</v>
      </c>
      <c r="S47" s="839"/>
      <c r="T47" s="843">
        <f t="shared" si="0"/>
        <v>2</v>
      </c>
      <c r="U47" s="844" t="str">
        <f t="shared" si="1"/>
        <v>O</v>
      </c>
      <c r="V47" s="845" t="str" cm="1">
        <f t="array" ref="V47">IF($T47&lt;=1,"",_xlfn.XLOOKUP(1,$T$6:$T46,$A$6:$A46,0,0,-1))</f>
        <v>BG-14</v>
      </c>
      <c r="W47" s="846" t="str">
        <f t="shared" si="2"/>
        <v>0..1</v>
      </c>
      <c r="X47" s="845" t="str" cm="1">
        <f t="array" ref="X47">IF($T47&lt;=2,"",_xlfn.XLOOKUP(2,$T$6:$T46,$A$6:$A46,0,0,-1))</f>
        <v/>
      </c>
      <c r="Y47" s="846" t="str">
        <f t="shared" si="4"/>
        <v/>
      </c>
      <c r="Z47" s="845" t="str" cm="1">
        <f t="array" ref="Z47">IF($T47&lt;=3,"",_xlfn.XLOOKUP(3,$T$6:$T46,$A$6:$A46,0,0,-1))</f>
        <v/>
      </c>
      <c r="AA47" s="846" t="str">
        <f t="shared" si="5"/>
        <v/>
      </c>
      <c r="AB47" s="845" t="str" cm="1">
        <f t="array" ref="AB47">IF($T47&lt;=4,"",_xlfn.XLOOKUP(4,$T$6:$T46,$A$6:$A46,0,0,-1))</f>
        <v/>
      </c>
      <c r="AC47" s="846" t="str">
        <f t="shared" si="6"/>
        <v/>
      </c>
      <c r="AD47" s="847" t="str">
        <f t="shared" si="3"/>
        <v>BG-14 &lt; BT-73</v>
      </c>
    </row>
    <row r="48" spans="1:30" s="561" customFormat="1" ht="72">
      <c r="A48" s="803" t="s">
        <v>6487</v>
      </c>
      <c r="B48" s="586" t="s">
        <v>1176</v>
      </c>
      <c r="C48" s="787"/>
      <c r="D48" s="797"/>
      <c r="E48" s="1345" t="s">
        <v>6494</v>
      </c>
      <c r="F48" s="1338"/>
      <c r="G48" s="1339"/>
      <c r="H48" s="959" t="s">
        <v>6504</v>
      </c>
      <c r="I48" s="967"/>
      <c r="J48" s="959"/>
      <c r="K48" s="840" t="s">
        <v>1183</v>
      </c>
      <c r="L48" s="841" t="s">
        <v>1180</v>
      </c>
      <c r="M48" s="848" t="s">
        <v>6496</v>
      </c>
      <c r="N48" s="840"/>
      <c r="O48" s="842" t="s">
        <v>6497</v>
      </c>
      <c r="P48" s="842"/>
      <c r="Q48" s="839" t="s">
        <v>5788</v>
      </c>
      <c r="R48" s="839"/>
      <c r="S48" s="839"/>
      <c r="T48" s="843">
        <f t="shared" si="0"/>
        <v>3</v>
      </c>
      <c r="U48" s="844" t="str">
        <f t="shared" si="1"/>
        <v>C</v>
      </c>
      <c r="V48" s="845" t="str" cm="1">
        <f t="array" ref="V48">IF($T48&lt;=1,"",_xlfn.XLOOKUP(1,$T$6:$T47,$A$6:$A47,0,0,-1))</f>
        <v>BG-14</v>
      </c>
      <c r="W48" s="846" t="str">
        <f t="shared" si="2"/>
        <v>0..1</v>
      </c>
      <c r="X48" s="845" t="str" cm="1">
        <f t="array" ref="X48">IF($T48&lt;=2,"",_xlfn.XLOOKUP(2,$T$6:$T47,$A$6:$A47,0,0,-1))</f>
        <v>BT-73</v>
      </c>
      <c r="Y48" s="846" t="str">
        <f t="shared" si="4"/>
        <v>0..1</v>
      </c>
      <c r="Z48" s="845" t="str" cm="1">
        <f t="array" ref="Z48">IF($T48&lt;=3,"",_xlfn.XLOOKUP(3,$T$6:$T47,$A$6:$A47,0,0,-1))</f>
        <v/>
      </c>
      <c r="AA48" s="846" t="str">
        <f t="shared" si="5"/>
        <v/>
      </c>
      <c r="AB48" s="845" t="str" cm="1">
        <f t="array" ref="AB48">IF($T48&lt;=4,"",_xlfn.XLOOKUP(4,$T$6:$T47,$A$6:$A47,0,0,-1))</f>
        <v/>
      </c>
      <c r="AC48" s="846" t="str">
        <f t="shared" si="6"/>
        <v/>
      </c>
      <c r="AD48" s="847" t="str">
        <f t="shared" si="3"/>
        <v>BG-14 &lt; BT-73 &lt; BT-73-1</v>
      </c>
    </row>
    <row r="49" spans="1:30" s="561" customFormat="1" ht="72">
      <c r="A49" s="803" t="s">
        <v>1263</v>
      </c>
      <c r="B49" s="586" t="s">
        <v>1191</v>
      </c>
      <c r="C49" s="787"/>
      <c r="D49" s="1332" t="s">
        <v>5722</v>
      </c>
      <c r="E49" s="1349"/>
      <c r="F49" s="1349"/>
      <c r="G49" s="1350"/>
      <c r="H49" s="959" t="s">
        <v>6505</v>
      </c>
      <c r="I49" s="967" t="s">
        <v>7126</v>
      </c>
      <c r="J49" s="959" t="s">
        <v>7126</v>
      </c>
      <c r="K49" s="587" t="s">
        <v>1179</v>
      </c>
      <c r="L49" s="588" t="s">
        <v>1180</v>
      </c>
      <c r="M49" s="589" t="s">
        <v>7217</v>
      </c>
      <c r="N49" s="587"/>
      <c r="O49" s="589" t="s">
        <v>5844</v>
      </c>
      <c r="P49" s="589" t="s">
        <v>5845</v>
      </c>
      <c r="Q49" s="586" t="s">
        <v>5788</v>
      </c>
      <c r="R49" s="839" t="s">
        <v>6540</v>
      </c>
      <c r="S49" s="839"/>
      <c r="T49" s="843">
        <f t="shared" si="0"/>
        <v>2</v>
      </c>
      <c r="U49" s="844" t="str">
        <f t="shared" si="1"/>
        <v>O</v>
      </c>
      <c r="V49" s="845" t="str" cm="1">
        <f t="array" ref="V49">IF($T49&lt;=1,"",_xlfn.XLOOKUP(1,$T$6:$T47,$A$6:$A47,0,0,-1))</f>
        <v>BG-14</v>
      </c>
      <c r="W49" s="846" t="str">
        <f t="shared" si="2"/>
        <v>0..1</v>
      </c>
      <c r="X49" s="845" t="str" cm="1">
        <f t="array" ref="X49">IF($T49&lt;=2,"",_xlfn.XLOOKUP(2,$T$6:$T48,$A$6:$A48,0,0,-1))</f>
        <v/>
      </c>
      <c r="Y49" s="846" t="str">
        <f t="shared" si="4"/>
        <v/>
      </c>
      <c r="Z49" s="845" t="str" cm="1">
        <f t="array" ref="Z49">IF($T49&lt;=3,"",_xlfn.XLOOKUP(3,$T$6:$T48,$A$6:$A48,0,0,-1))</f>
        <v/>
      </c>
      <c r="AA49" s="846" t="str">
        <f t="shared" si="5"/>
        <v/>
      </c>
      <c r="AB49" s="845" t="str" cm="1">
        <f t="array" ref="AB49">IF($T49&lt;=4,"",_xlfn.XLOOKUP(4,$T$6:$T48,$A$6:$A48,0,0,-1))</f>
        <v/>
      </c>
      <c r="AC49" s="846" t="str">
        <f t="shared" si="6"/>
        <v/>
      </c>
      <c r="AD49" s="847" t="str">
        <f t="shared" si="3"/>
        <v>BG-14 &lt; BT-74</v>
      </c>
    </row>
    <row r="50" spans="1:30" s="561" customFormat="1" ht="72">
      <c r="A50" s="803" t="s">
        <v>6488</v>
      </c>
      <c r="B50" s="586" t="s">
        <v>1176</v>
      </c>
      <c r="C50" s="787"/>
      <c r="D50" s="797"/>
      <c r="E50" s="1345" t="s">
        <v>6494</v>
      </c>
      <c r="F50" s="1338"/>
      <c r="G50" s="1339"/>
      <c r="H50" s="959" t="s">
        <v>7087</v>
      </c>
      <c r="I50" s="967"/>
      <c r="J50" s="959"/>
      <c r="K50" s="840" t="s">
        <v>1183</v>
      </c>
      <c r="L50" s="841" t="s">
        <v>1180</v>
      </c>
      <c r="M50" s="842" t="s">
        <v>6496</v>
      </c>
      <c r="N50" s="840"/>
      <c r="O50" s="842" t="s">
        <v>6497</v>
      </c>
      <c r="P50" s="842"/>
      <c r="Q50" s="839" t="s">
        <v>5788</v>
      </c>
      <c r="R50" s="839"/>
      <c r="S50" s="839"/>
      <c r="T50" s="843">
        <f t="shared" si="0"/>
        <v>3</v>
      </c>
      <c r="U50" s="844" t="str">
        <f t="shared" si="1"/>
        <v>C</v>
      </c>
      <c r="V50" s="845" t="str" cm="1">
        <f t="array" ref="V50">IF($T50&lt;=1,"",_xlfn.XLOOKUP(1,$T$6:$T48,$A$6:$A48,0,0,-1))</f>
        <v>BG-14</v>
      </c>
      <c r="W50" s="846" t="str">
        <f t="shared" si="2"/>
        <v>0..1</v>
      </c>
      <c r="X50" s="845" t="str" cm="1">
        <f t="array" ref="X50">IF($T50&lt;=2,"",_xlfn.XLOOKUP(2,$T$6:$T49,$A$6:$A49,0,0,-1))</f>
        <v>BT-74</v>
      </c>
      <c r="Y50" s="846" t="str">
        <f t="shared" si="4"/>
        <v>0..1</v>
      </c>
      <c r="Z50" s="845" t="str" cm="1">
        <f t="array" ref="Z50">IF($T50&lt;=3,"",_xlfn.XLOOKUP(3,$T$6:$T49,$A$6:$A49,0,0,-1))</f>
        <v/>
      </c>
      <c r="AA50" s="846" t="str">
        <f t="shared" si="5"/>
        <v/>
      </c>
      <c r="AB50" s="845" t="str" cm="1">
        <f t="array" ref="AB50">IF($T50&lt;=4,"",_xlfn.XLOOKUP(4,$T$6:$T49,$A$6:$A49,0,0,-1))</f>
        <v/>
      </c>
      <c r="AC50" s="846" t="str">
        <f t="shared" si="6"/>
        <v/>
      </c>
      <c r="AD50" s="847" t="str">
        <f t="shared" si="3"/>
        <v>BG-14 &lt; BT-74 &lt; BT-74-1</v>
      </c>
    </row>
    <row r="51" spans="1:30" s="561" customFormat="1" ht="60">
      <c r="A51" s="803" t="s">
        <v>1264</v>
      </c>
      <c r="B51" s="586" t="s">
        <v>1191</v>
      </c>
      <c r="C51" s="1351" t="s">
        <v>7496</v>
      </c>
      <c r="D51" s="1352"/>
      <c r="E51" s="1352"/>
      <c r="F51" s="1352"/>
      <c r="G51" s="1353"/>
      <c r="H51" s="959" t="s">
        <v>1265</v>
      </c>
      <c r="I51" s="967" t="s">
        <v>7127</v>
      </c>
      <c r="J51" s="959" t="s">
        <v>7127</v>
      </c>
      <c r="K51" s="587" t="s">
        <v>1382</v>
      </c>
      <c r="L51" s="588"/>
      <c r="M51" s="589"/>
      <c r="N51" s="587"/>
      <c r="O51" s="589" t="s">
        <v>5846</v>
      </c>
      <c r="P51" s="589" t="s">
        <v>5847</v>
      </c>
      <c r="Q51" s="586" t="s">
        <v>5789</v>
      </c>
      <c r="R51" s="839" t="s">
        <v>6514</v>
      </c>
      <c r="S51" s="839"/>
      <c r="T51" s="843">
        <f t="shared" si="0"/>
        <v>1</v>
      </c>
      <c r="U51" s="844" t="str">
        <f t="shared" si="1"/>
        <v>O</v>
      </c>
      <c r="V51" s="845" t="str" cm="1">
        <f t="array" ref="V51">IF($T51&lt;=1,"",_xlfn.XLOOKUP(1,$T$6:$T49,$A$6:$A49,0,0,-1))</f>
        <v/>
      </c>
      <c r="W51" s="846" t="str">
        <f t="shared" si="2"/>
        <v/>
      </c>
      <c r="X51" s="845" t="str" cm="1">
        <f t="array" ref="X51">IF($T51&lt;=2,"",_xlfn.XLOOKUP(2,$T$6:$T50,$A$6:$A50,0,0,-1))</f>
        <v/>
      </c>
      <c r="Y51" s="846" t="str">
        <f t="shared" si="4"/>
        <v/>
      </c>
      <c r="Z51" s="845" t="str" cm="1">
        <f t="array" ref="Z51">IF($T51&lt;=3,"",_xlfn.XLOOKUP(3,$T$6:$T50,$A$6:$A50,0,0,-1))</f>
        <v/>
      </c>
      <c r="AA51" s="846" t="str">
        <f t="shared" si="5"/>
        <v/>
      </c>
      <c r="AB51" s="845" t="str" cm="1">
        <f t="array" ref="AB51">IF($T51&lt;=4,"",_xlfn.XLOOKUP(4,$T$6:$T50,$A$6:$A50,0,0,-1))</f>
        <v/>
      </c>
      <c r="AC51" s="846" t="str">
        <f t="shared" si="6"/>
        <v/>
      </c>
      <c r="AD51" s="847" t="str">
        <f t="shared" si="3"/>
        <v>BG-15</v>
      </c>
    </row>
    <row r="52" spans="1:30" s="561" customFormat="1" ht="72">
      <c r="A52" s="803" t="s">
        <v>1266</v>
      </c>
      <c r="B52" s="586" t="s">
        <v>1191</v>
      </c>
      <c r="C52" s="789"/>
      <c r="D52" s="1363" t="s">
        <v>7472</v>
      </c>
      <c r="E52" s="1358"/>
      <c r="F52" s="1358"/>
      <c r="G52" s="1359"/>
      <c r="H52" s="959" t="s">
        <v>1267</v>
      </c>
      <c r="I52" s="967" t="s">
        <v>7128</v>
      </c>
      <c r="J52" s="959" t="s">
        <v>7128</v>
      </c>
      <c r="K52" s="587" t="s">
        <v>5761</v>
      </c>
      <c r="L52" s="588">
        <v>255</v>
      </c>
      <c r="M52" s="589"/>
      <c r="N52" s="587"/>
      <c r="O52" s="589" t="s">
        <v>5848</v>
      </c>
      <c r="P52" s="589" t="s">
        <v>5849</v>
      </c>
      <c r="Q52" s="586" t="s">
        <v>5789</v>
      </c>
      <c r="R52" s="839" t="s">
        <v>6541</v>
      </c>
      <c r="S52" s="839"/>
      <c r="T52" s="843">
        <f t="shared" si="0"/>
        <v>2</v>
      </c>
      <c r="U52" s="844" t="str">
        <f t="shared" si="1"/>
        <v>O</v>
      </c>
      <c r="V52" s="845" t="str" cm="1">
        <f t="array" ref="V52">IF($T52&lt;=1,"",_xlfn.XLOOKUP(1,$T$6:$T51,$A$6:$A51,0,0,-1))</f>
        <v>BG-15</v>
      </c>
      <c r="W52" s="846" t="str">
        <f t="shared" si="2"/>
        <v>0..1</v>
      </c>
      <c r="X52" s="845" t="str" cm="1">
        <f t="array" ref="X52">IF($T52&lt;=2,"",_xlfn.XLOOKUP(2,$T$6:$T51,$A$6:$A51,0,0,-1))</f>
        <v/>
      </c>
      <c r="Y52" s="846" t="str">
        <f t="shared" si="4"/>
        <v/>
      </c>
      <c r="Z52" s="845" t="str" cm="1">
        <f t="array" ref="Z52">IF($T52&lt;=3,"",_xlfn.XLOOKUP(3,$T$6:$T51,$A$6:$A51,0,0,-1))</f>
        <v/>
      </c>
      <c r="AA52" s="846" t="str">
        <f t="shared" si="5"/>
        <v/>
      </c>
      <c r="AB52" s="845" t="str" cm="1">
        <f t="array" ref="AB52">IF($T52&lt;=4,"",_xlfn.XLOOKUP(4,$T$6:$T51,$A$6:$A51,0,0,-1))</f>
        <v/>
      </c>
      <c r="AC52" s="846" t="str">
        <f t="shared" si="6"/>
        <v/>
      </c>
      <c r="AD52" s="847" t="str">
        <f t="shared" si="3"/>
        <v>BG-15 &lt; BT-75</v>
      </c>
    </row>
    <row r="53" spans="1:30" s="561" customFormat="1" ht="72">
      <c r="A53" s="803" t="s">
        <v>1268</v>
      </c>
      <c r="B53" s="586" t="s">
        <v>1191</v>
      </c>
      <c r="C53" s="789"/>
      <c r="D53" s="1348" t="s">
        <v>7473</v>
      </c>
      <c r="E53" s="1349"/>
      <c r="F53" s="1349"/>
      <c r="G53" s="1350"/>
      <c r="H53" s="959" t="s">
        <v>1269</v>
      </c>
      <c r="I53" s="967" t="s">
        <v>7129</v>
      </c>
      <c r="J53" s="959" t="s">
        <v>7129</v>
      </c>
      <c r="K53" s="587" t="s">
        <v>5761</v>
      </c>
      <c r="L53" s="588">
        <v>255</v>
      </c>
      <c r="M53" s="589"/>
      <c r="N53" s="587"/>
      <c r="O53" s="589" t="s">
        <v>5850</v>
      </c>
      <c r="P53" s="589" t="s">
        <v>1821</v>
      </c>
      <c r="Q53" s="586" t="s">
        <v>5789</v>
      </c>
      <c r="R53" s="839" t="s">
        <v>6514</v>
      </c>
      <c r="S53" s="839"/>
      <c r="T53" s="843">
        <f t="shared" si="0"/>
        <v>2</v>
      </c>
      <c r="U53" s="844" t="str">
        <f t="shared" si="1"/>
        <v>O</v>
      </c>
      <c r="V53" s="845" t="str" cm="1">
        <f t="array" ref="V53">IF($T53&lt;=1,"",_xlfn.XLOOKUP(1,$T$6:$T52,$A$6:$A52,0,0,-1))</f>
        <v>BG-15</v>
      </c>
      <c r="W53" s="846" t="str">
        <f t="shared" si="2"/>
        <v>0..1</v>
      </c>
      <c r="X53" s="845" t="str" cm="1">
        <f t="array" ref="X53">IF($T53&lt;=2,"",_xlfn.XLOOKUP(2,$T$6:$T52,$A$6:$A52,0,0,-1))</f>
        <v/>
      </c>
      <c r="Y53" s="846" t="str">
        <f t="shared" si="4"/>
        <v/>
      </c>
      <c r="Z53" s="845" t="str" cm="1">
        <f t="array" ref="Z53">IF($T53&lt;=3,"",_xlfn.XLOOKUP(3,$T$6:$T52,$A$6:$A52,0,0,-1))</f>
        <v/>
      </c>
      <c r="AA53" s="846" t="str">
        <f t="shared" si="5"/>
        <v/>
      </c>
      <c r="AB53" s="845" t="str" cm="1">
        <f t="array" ref="AB53">IF($T53&lt;=4,"",_xlfn.XLOOKUP(4,$T$6:$T52,$A$6:$A52,0,0,-1))</f>
        <v/>
      </c>
      <c r="AC53" s="846" t="str">
        <f t="shared" si="6"/>
        <v/>
      </c>
      <c r="AD53" s="847" t="str">
        <f t="shared" si="3"/>
        <v>BG-15 &lt; BT-76</v>
      </c>
    </row>
    <row r="54" spans="1:30" s="561" customFormat="1" ht="72">
      <c r="A54" s="803" t="s">
        <v>1270</v>
      </c>
      <c r="B54" s="586" t="s">
        <v>1191</v>
      </c>
      <c r="C54" s="789"/>
      <c r="D54" s="1348" t="s">
        <v>7474</v>
      </c>
      <c r="E54" s="1349"/>
      <c r="F54" s="1349"/>
      <c r="G54" s="1350"/>
      <c r="H54" s="959" t="s">
        <v>1271</v>
      </c>
      <c r="I54" s="967" t="s">
        <v>7130</v>
      </c>
      <c r="J54" s="959" t="s">
        <v>7130</v>
      </c>
      <c r="K54" s="587" t="s">
        <v>5761</v>
      </c>
      <c r="L54" s="588">
        <v>255</v>
      </c>
      <c r="M54" s="589"/>
      <c r="N54" s="587"/>
      <c r="O54" s="589" t="s">
        <v>5850</v>
      </c>
      <c r="P54" s="589" t="s">
        <v>1821</v>
      </c>
      <c r="Q54" s="586" t="s">
        <v>5789</v>
      </c>
      <c r="R54" s="839" t="s">
        <v>6514</v>
      </c>
      <c r="S54" s="839"/>
      <c r="T54" s="843">
        <f t="shared" si="0"/>
        <v>2</v>
      </c>
      <c r="U54" s="844" t="str">
        <f t="shared" si="1"/>
        <v>O</v>
      </c>
      <c r="V54" s="845" t="str" cm="1">
        <f t="array" ref="V54">IF($T54&lt;=1,"",_xlfn.XLOOKUP(1,$T$6:$T53,$A$6:$A53,0,0,-1))</f>
        <v>BG-15</v>
      </c>
      <c r="W54" s="846" t="str">
        <f t="shared" si="2"/>
        <v>0..1</v>
      </c>
      <c r="X54" s="845" t="str" cm="1">
        <f t="array" ref="X54">IF($T54&lt;=2,"",_xlfn.XLOOKUP(2,$T$6:$T53,$A$6:$A53,0,0,-1))</f>
        <v/>
      </c>
      <c r="Y54" s="846" t="str">
        <f t="shared" si="4"/>
        <v/>
      </c>
      <c r="Z54" s="845" t="str" cm="1">
        <f t="array" ref="Z54">IF($T54&lt;=3,"",_xlfn.XLOOKUP(3,$T$6:$T53,$A$6:$A53,0,0,-1))</f>
        <v/>
      </c>
      <c r="AA54" s="846" t="str">
        <f t="shared" si="5"/>
        <v/>
      </c>
      <c r="AB54" s="845" t="str" cm="1">
        <f t="array" ref="AB54">IF($T54&lt;=4,"",_xlfn.XLOOKUP(4,$T$6:$T53,$A$6:$A53,0,0,-1))</f>
        <v/>
      </c>
      <c r="AC54" s="846" t="str">
        <f t="shared" si="6"/>
        <v/>
      </c>
      <c r="AD54" s="847" t="str">
        <f t="shared" si="3"/>
        <v>BG-15 &lt; BT-165</v>
      </c>
    </row>
    <row r="55" spans="1:30" s="561" customFormat="1" ht="72">
      <c r="A55" s="803" t="s">
        <v>1272</v>
      </c>
      <c r="B55" s="586" t="s">
        <v>1191</v>
      </c>
      <c r="C55" s="789"/>
      <c r="D55" s="1348" t="s">
        <v>7498</v>
      </c>
      <c r="E55" s="1349"/>
      <c r="F55" s="1349"/>
      <c r="G55" s="1350"/>
      <c r="H55" s="959" t="s">
        <v>1273</v>
      </c>
      <c r="I55" s="967" t="s">
        <v>7131</v>
      </c>
      <c r="J55" s="959" t="s">
        <v>7131</v>
      </c>
      <c r="K55" s="587" t="s">
        <v>5761</v>
      </c>
      <c r="L55" s="588">
        <v>255</v>
      </c>
      <c r="M55" s="589"/>
      <c r="N55" s="587"/>
      <c r="O55" s="589" t="s">
        <v>5851</v>
      </c>
      <c r="P55" s="589" t="s">
        <v>1821</v>
      </c>
      <c r="Q55" s="586" t="s">
        <v>5789</v>
      </c>
      <c r="R55" s="839" t="s">
        <v>6541</v>
      </c>
      <c r="S55" s="839"/>
      <c r="T55" s="843">
        <f t="shared" si="0"/>
        <v>2</v>
      </c>
      <c r="U55" s="844" t="str">
        <f t="shared" si="1"/>
        <v>O</v>
      </c>
      <c r="V55" s="845" t="str" cm="1">
        <f t="array" ref="V55">IF($T55&lt;=1,"",_xlfn.XLOOKUP(1,$T$6:$T54,$A$6:$A54,0,0,-1))</f>
        <v>BG-15</v>
      </c>
      <c r="W55" s="846" t="str">
        <f t="shared" si="2"/>
        <v>0..1</v>
      </c>
      <c r="X55" s="845" t="str" cm="1">
        <f t="array" ref="X55">IF($T55&lt;=2,"",_xlfn.XLOOKUP(2,$T$6:$T54,$A$6:$A54,0,0,-1))</f>
        <v/>
      </c>
      <c r="Y55" s="846" t="str">
        <f t="shared" si="4"/>
        <v/>
      </c>
      <c r="Z55" s="845" t="str" cm="1">
        <f t="array" ref="Z55">IF($T55&lt;=3,"",_xlfn.XLOOKUP(3,$T$6:$T54,$A$6:$A54,0,0,-1))</f>
        <v/>
      </c>
      <c r="AA55" s="846" t="str">
        <f t="shared" si="5"/>
        <v/>
      </c>
      <c r="AB55" s="845" t="str" cm="1">
        <f t="array" ref="AB55">IF($T55&lt;=4,"",_xlfn.XLOOKUP(4,$T$6:$T54,$A$6:$A54,0,0,-1))</f>
        <v/>
      </c>
      <c r="AC55" s="846" t="str">
        <f t="shared" si="6"/>
        <v/>
      </c>
      <c r="AD55" s="847" t="str">
        <f t="shared" si="3"/>
        <v>BG-15 &lt; BT-77</v>
      </c>
    </row>
    <row r="56" spans="1:30" s="561" customFormat="1" ht="72">
      <c r="A56" s="803" t="s">
        <v>1274</v>
      </c>
      <c r="B56" s="586" t="s">
        <v>1191</v>
      </c>
      <c r="C56" s="789"/>
      <c r="D56" s="1348" t="s">
        <v>7497</v>
      </c>
      <c r="E56" s="1349"/>
      <c r="F56" s="1349"/>
      <c r="G56" s="1350"/>
      <c r="H56" s="959" t="s">
        <v>1275</v>
      </c>
      <c r="I56" s="967" t="s">
        <v>7132</v>
      </c>
      <c r="J56" s="959" t="s">
        <v>7132</v>
      </c>
      <c r="K56" s="587" t="s">
        <v>5761</v>
      </c>
      <c r="L56" s="588">
        <v>10</v>
      </c>
      <c r="M56" s="589"/>
      <c r="N56" s="587"/>
      <c r="O56" s="589" t="s">
        <v>5852</v>
      </c>
      <c r="P56" s="589" t="s">
        <v>5853</v>
      </c>
      <c r="Q56" s="586" t="s">
        <v>5789</v>
      </c>
      <c r="R56" s="839" t="s">
        <v>6541</v>
      </c>
      <c r="S56" s="839"/>
      <c r="T56" s="843">
        <f t="shared" si="0"/>
        <v>2</v>
      </c>
      <c r="U56" s="844" t="str">
        <f t="shared" si="1"/>
        <v>O</v>
      </c>
      <c r="V56" s="845" t="str" cm="1">
        <f t="array" ref="V56">IF($T56&lt;=1,"",_xlfn.XLOOKUP(1,$T$6:$T55,$A$6:$A55,0,0,-1))</f>
        <v>BG-15</v>
      </c>
      <c r="W56" s="846" t="str">
        <f t="shared" si="2"/>
        <v>0..1</v>
      </c>
      <c r="X56" s="845" t="str" cm="1">
        <f t="array" ref="X56">IF($T56&lt;=2,"",_xlfn.XLOOKUP(2,$T$6:$T55,$A$6:$A55,0,0,-1))</f>
        <v/>
      </c>
      <c r="Y56" s="846" t="str">
        <f t="shared" si="4"/>
        <v/>
      </c>
      <c r="Z56" s="845" t="str" cm="1">
        <f t="array" ref="Z56">IF($T56&lt;=3,"",_xlfn.XLOOKUP(3,$T$6:$T55,$A$6:$A55,0,0,-1))</f>
        <v/>
      </c>
      <c r="AA56" s="846" t="str">
        <f t="shared" si="5"/>
        <v/>
      </c>
      <c r="AB56" s="845" t="str" cm="1">
        <f t="array" ref="AB56">IF($T56&lt;=4,"",_xlfn.XLOOKUP(4,$T$6:$T55,$A$6:$A55,0,0,-1))</f>
        <v/>
      </c>
      <c r="AC56" s="846" t="str">
        <f t="shared" si="6"/>
        <v/>
      </c>
      <c r="AD56" s="847" t="str">
        <f t="shared" si="3"/>
        <v>BG-15 &lt; BT-78</v>
      </c>
    </row>
    <row r="57" spans="1:30" s="561" customFormat="1" ht="72">
      <c r="A57" s="803" t="s">
        <v>1276</v>
      </c>
      <c r="B57" s="586" t="s">
        <v>1191</v>
      </c>
      <c r="C57" s="789"/>
      <c r="D57" s="1348" t="s">
        <v>7476</v>
      </c>
      <c r="E57" s="1349"/>
      <c r="F57" s="1349"/>
      <c r="G57" s="1350"/>
      <c r="H57" s="959" t="s">
        <v>1277</v>
      </c>
      <c r="I57" s="967" t="s">
        <v>7133</v>
      </c>
      <c r="J57" s="959" t="s">
        <v>7133</v>
      </c>
      <c r="K57" s="587" t="s">
        <v>5761</v>
      </c>
      <c r="L57" s="588">
        <v>255</v>
      </c>
      <c r="M57" s="589"/>
      <c r="N57" s="587"/>
      <c r="O57" s="589" t="s">
        <v>5854</v>
      </c>
      <c r="P57" s="589" t="s">
        <v>5855</v>
      </c>
      <c r="Q57" s="586" t="s">
        <v>5789</v>
      </c>
      <c r="R57" s="839" t="s">
        <v>6514</v>
      </c>
      <c r="S57" s="839"/>
      <c r="T57" s="843">
        <f t="shared" si="0"/>
        <v>2</v>
      </c>
      <c r="U57" s="844" t="str">
        <f t="shared" si="1"/>
        <v>O</v>
      </c>
      <c r="V57" s="845" t="str" cm="1">
        <f t="array" ref="V57">IF($T57&lt;=1,"",_xlfn.XLOOKUP(1,$T$6:$T56,$A$6:$A56,0,0,-1))</f>
        <v>BG-15</v>
      </c>
      <c r="W57" s="846" t="str">
        <f t="shared" si="2"/>
        <v>0..1</v>
      </c>
      <c r="X57" s="845" t="str" cm="1">
        <f t="array" ref="X57">IF($T57&lt;=2,"",_xlfn.XLOOKUP(2,$T$6:$T56,$A$6:$A56,0,0,-1))</f>
        <v/>
      </c>
      <c r="Y57" s="846" t="str">
        <f t="shared" si="4"/>
        <v/>
      </c>
      <c r="Z57" s="845" t="str" cm="1">
        <f t="array" ref="Z57">IF($T57&lt;=3,"",_xlfn.XLOOKUP(3,$T$6:$T56,$A$6:$A56,0,0,-1))</f>
        <v/>
      </c>
      <c r="AA57" s="846" t="str">
        <f t="shared" si="5"/>
        <v/>
      </c>
      <c r="AB57" s="845" t="str" cm="1">
        <f t="array" ref="AB57">IF($T57&lt;=4,"",_xlfn.XLOOKUP(4,$T$6:$T56,$A$6:$A56,0,0,-1))</f>
        <v/>
      </c>
      <c r="AC57" s="846" t="str">
        <f t="shared" si="6"/>
        <v/>
      </c>
      <c r="AD57" s="847" t="str">
        <f t="shared" si="3"/>
        <v>BG-15 &lt; BT-79</v>
      </c>
    </row>
    <row r="58" spans="1:30" s="561" customFormat="1" ht="72">
      <c r="A58" s="803" t="s">
        <v>1278</v>
      </c>
      <c r="B58" s="586" t="s">
        <v>1176</v>
      </c>
      <c r="C58" s="787"/>
      <c r="D58" s="1348" t="s">
        <v>7477</v>
      </c>
      <c r="E58" s="1349"/>
      <c r="F58" s="1349"/>
      <c r="G58" s="1350"/>
      <c r="H58" s="959" t="s">
        <v>1279</v>
      </c>
      <c r="I58" s="967" t="s">
        <v>7134</v>
      </c>
      <c r="J58" s="959" t="s">
        <v>7134</v>
      </c>
      <c r="K58" s="587" t="s">
        <v>1183</v>
      </c>
      <c r="L58" s="588">
        <v>2</v>
      </c>
      <c r="M58" s="589" t="s">
        <v>1237</v>
      </c>
      <c r="N58" s="587"/>
      <c r="O58" s="589" t="s">
        <v>5826</v>
      </c>
      <c r="P58" s="589" t="s">
        <v>5827</v>
      </c>
      <c r="Q58" s="586" t="s">
        <v>5789</v>
      </c>
      <c r="R58" s="839" t="s">
        <v>6542</v>
      </c>
      <c r="S58" s="839"/>
      <c r="T58" s="843">
        <f t="shared" si="0"/>
        <v>2</v>
      </c>
      <c r="U58" s="844" t="str">
        <f t="shared" si="1"/>
        <v>C</v>
      </c>
      <c r="V58" s="845" t="str" cm="1">
        <f t="array" ref="V58">IF($T58&lt;=1,"",_xlfn.XLOOKUP(1,$T$6:$T57,$A$6:$A57,0,0,-1))</f>
        <v>BG-15</v>
      </c>
      <c r="W58" s="846" t="str">
        <f t="shared" si="2"/>
        <v>0..1</v>
      </c>
      <c r="X58" s="845" t="str" cm="1">
        <f t="array" ref="X58">IF($T58&lt;=2,"",_xlfn.XLOOKUP(2,$T$6:$T57,$A$6:$A57,0,0,-1))</f>
        <v/>
      </c>
      <c r="Y58" s="846" t="str">
        <f t="shared" si="4"/>
        <v/>
      </c>
      <c r="Z58" s="845" t="str" cm="1">
        <f t="array" ref="Z58">IF($T58&lt;=3,"",_xlfn.XLOOKUP(3,$T$6:$T57,$A$6:$A57,0,0,-1))</f>
        <v/>
      </c>
      <c r="AA58" s="846" t="str">
        <f t="shared" si="5"/>
        <v/>
      </c>
      <c r="AB58" s="845" t="str" cm="1">
        <f t="array" ref="AB58">IF($T58&lt;=4,"",_xlfn.XLOOKUP(4,$T$6:$T57,$A$6:$A57,0,0,-1))</f>
        <v/>
      </c>
      <c r="AC58" s="846" t="str">
        <f t="shared" si="6"/>
        <v/>
      </c>
      <c r="AD58" s="847" t="str">
        <f t="shared" si="3"/>
        <v>BG-15 &lt; BT-80</v>
      </c>
    </row>
    <row r="59" spans="1:30" s="561" customFormat="1" ht="60">
      <c r="A59" s="803" t="s">
        <v>1280</v>
      </c>
      <c r="B59" s="586" t="s">
        <v>1195</v>
      </c>
      <c r="C59" s="1351" t="s">
        <v>4229</v>
      </c>
      <c r="D59" s="1352"/>
      <c r="E59" s="1352"/>
      <c r="F59" s="1352"/>
      <c r="G59" s="1353"/>
      <c r="H59" s="959" t="s">
        <v>7088</v>
      </c>
      <c r="I59" s="967" t="s">
        <v>7135</v>
      </c>
      <c r="J59" s="959" t="s">
        <v>7135</v>
      </c>
      <c r="K59" s="587" t="s">
        <v>1382</v>
      </c>
      <c r="L59" s="588"/>
      <c r="M59" s="589"/>
      <c r="N59" s="587"/>
      <c r="O59" s="589" t="s">
        <v>5856</v>
      </c>
      <c r="P59" s="589" t="s">
        <v>5857</v>
      </c>
      <c r="Q59" s="586" t="s">
        <v>5789</v>
      </c>
      <c r="R59" s="839" t="s">
        <v>6514</v>
      </c>
      <c r="S59" s="839"/>
      <c r="T59" s="843">
        <f t="shared" si="0"/>
        <v>1</v>
      </c>
      <c r="U59" s="844" t="str">
        <f t="shared" si="1"/>
        <v>O</v>
      </c>
      <c r="V59" s="845" t="str" cm="1">
        <f t="array" ref="V59">IF($T59&lt;=1,"",_xlfn.XLOOKUP(1,$T$6:$T58,$A$6:$A58,0,0,-1))</f>
        <v/>
      </c>
      <c r="W59" s="846" t="str">
        <f t="shared" si="2"/>
        <v/>
      </c>
      <c r="X59" s="845" t="str" cm="1">
        <f t="array" ref="X59">IF($T59&lt;=2,"",_xlfn.XLOOKUP(2,$T$6:$T58,$A$6:$A58,0,0,-1))</f>
        <v/>
      </c>
      <c r="Y59" s="846" t="str">
        <f t="shared" si="4"/>
        <v/>
      </c>
      <c r="Z59" s="845" t="str" cm="1">
        <f t="array" ref="Z59">IF($T59&lt;=3,"",_xlfn.XLOOKUP(3,$T$6:$T58,$A$6:$A58,0,0,-1))</f>
        <v/>
      </c>
      <c r="AA59" s="846" t="str">
        <f t="shared" si="5"/>
        <v/>
      </c>
      <c r="AB59" s="845" t="str" cm="1">
        <f t="array" ref="AB59">IF($T59&lt;=4,"",_xlfn.XLOOKUP(4,$T$6:$T58,$A$6:$A58,0,0,-1))</f>
        <v/>
      </c>
      <c r="AC59" s="846" t="str">
        <f t="shared" si="6"/>
        <v/>
      </c>
      <c r="AD59" s="847" t="str">
        <f t="shared" si="3"/>
        <v>BG-20</v>
      </c>
    </row>
    <row r="60" spans="1:30" s="561" customFormat="1" ht="60">
      <c r="A60" s="803" t="s">
        <v>1281</v>
      </c>
      <c r="B60" s="586" t="s">
        <v>1176</v>
      </c>
      <c r="C60" s="787"/>
      <c r="D60" s="1348" t="s">
        <v>4232</v>
      </c>
      <c r="E60" s="1349"/>
      <c r="F60" s="1349"/>
      <c r="G60" s="1350"/>
      <c r="H60" s="959" t="s">
        <v>1282</v>
      </c>
      <c r="I60" s="967" t="s">
        <v>7136</v>
      </c>
      <c r="J60" s="959" t="s">
        <v>7136</v>
      </c>
      <c r="K60" s="587" t="s">
        <v>5763</v>
      </c>
      <c r="L60" s="588">
        <v>19.2</v>
      </c>
      <c r="M60" s="589"/>
      <c r="N60" s="587"/>
      <c r="O60" s="589" t="s">
        <v>5858</v>
      </c>
      <c r="P60" s="589" t="s">
        <v>1821</v>
      </c>
      <c r="Q60" s="586" t="s">
        <v>5789</v>
      </c>
      <c r="R60" s="839" t="s">
        <v>6543</v>
      </c>
      <c r="S60" s="839"/>
      <c r="T60" s="843">
        <f t="shared" si="0"/>
        <v>2</v>
      </c>
      <c r="U60" s="844" t="str">
        <f t="shared" si="1"/>
        <v>C</v>
      </c>
      <c r="V60" s="845" t="str" cm="1">
        <f t="array" ref="V60">IF($T60&lt;=1,"",_xlfn.XLOOKUP(1,$T$6:$T59,$A$6:$A59,0,0,-1))</f>
        <v>BG-20</v>
      </c>
      <c r="W60" s="846" t="str">
        <f t="shared" si="2"/>
        <v>0..n</v>
      </c>
      <c r="X60" s="845" t="str" cm="1">
        <f t="array" ref="X60">IF($T60&lt;=2,"",_xlfn.XLOOKUP(2,$T$6:$T59,$A$6:$A59,0,0,-1))</f>
        <v/>
      </c>
      <c r="Y60" s="846" t="str">
        <f t="shared" si="4"/>
        <v/>
      </c>
      <c r="Z60" s="845" t="str" cm="1">
        <f t="array" ref="Z60">IF($T60&lt;=3,"",_xlfn.XLOOKUP(3,$T$6:$T59,$A$6:$A59,0,0,-1))</f>
        <v/>
      </c>
      <c r="AA60" s="846" t="str">
        <f t="shared" si="5"/>
        <v/>
      </c>
      <c r="AB60" s="845" t="str" cm="1">
        <f t="array" ref="AB60">IF($T60&lt;=4,"",_xlfn.XLOOKUP(4,$T$6:$T59,$A$6:$A59,0,0,-1))</f>
        <v/>
      </c>
      <c r="AC60" s="846" t="str">
        <f t="shared" si="6"/>
        <v/>
      </c>
      <c r="AD60" s="847" t="str">
        <f t="shared" si="3"/>
        <v>BG-20 &lt; BT-92</v>
      </c>
    </row>
    <row r="61" spans="1:30" s="561" customFormat="1" ht="120">
      <c r="A61" s="803" t="s">
        <v>1283</v>
      </c>
      <c r="B61" s="586" t="s">
        <v>1176</v>
      </c>
      <c r="C61" s="787"/>
      <c r="D61" s="1357" t="s">
        <v>4235</v>
      </c>
      <c r="E61" s="1358"/>
      <c r="F61" s="1358"/>
      <c r="G61" s="1359"/>
      <c r="H61" s="959" t="s">
        <v>6508</v>
      </c>
      <c r="I61" s="967" t="s">
        <v>7137</v>
      </c>
      <c r="J61" s="959" t="s">
        <v>7137</v>
      </c>
      <c r="K61" s="587" t="s">
        <v>1183</v>
      </c>
      <c r="L61" s="588">
        <v>2</v>
      </c>
      <c r="M61" s="589" t="s">
        <v>1284</v>
      </c>
      <c r="N61" s="587"/>
      <c r="O61" s="589" t="s">
        <v>5859</v>
      </c>
      <c r="P61" s="589" t="s">
        <v>5860</v>
      </c>
      <c r="Q61" s="586" t="s">
        <v>5789</v>
      </c>
      <c r="R61" s="839" t="s">
        <v>6544</v>
      </c>
      <c r="S61" s="839"/>
      <c r="T61" s="843">
        <f t="shared" si="0"/>
        <v>2</v>
      </c>
      <c r="U61" s="844" t="str">
        <f t="shared" si="1"/>
        <v>C</v>
      </c>
      <c r="V61" s="845" t="str" cm="1">
        <f t="array" ref="V61">IF($T61&lt;=1,"",_xlfn.XLOOKUP(1,$T$6:$T60,$A$6:$A60,0,0,-1))</f>
        <v>BG-20</v>
      </c>
      <c r="W61" s="846" t="str">
        <f t="shared" si="2"/>
        <v>0..n</v>
      </c>
      <c r="X61" s="845" t="str" cm="1">
        <f t="array" ref="X61">IF($T61&lt;=2,"",_xlfn.XLOOKUP(2,$T$6:$T60,$A$6:$A60,0,0,-1))</f>
        <v/>
      </c>
      <c r="Y61" s="846" t="str">
        <f t="shared" si="4"/>
        <v/>
      </c>
      <c r="Z61" s="845" t="str" cm="1">
        <f t="array" ref="Z61">IF($T61&lt;=3,"",_xlfn.XLOOKUP(3,$T$6:$T60,$A$6:$A60,0,0,-1))</f>
        <v/>
      </c>
      <c r="AA61" s="846" t="str">
        <f t="shared" si="5"/>
        <v/>
      </c>
      <c r="AB61" s="845" t="str" cm="1">
        <f t="array" ref="AB61">IF($T61&lt;=4,"",_xlfn.XLOOKUP(4,$T$6:$T60,$A$6:$A60,0,0,-1))</f>
        <v/>
      </c>
      <c r="AC61" s="846" t="str">
        <f t="shared" si="6"/>
        <v/>
      </c>
      <c r="AD61" s="847" t="str">
        <f t="shared" si="3"/>
        <v>BG-20 &lt; BT-95</v>
      </c>
    </row>
    <row r="62" spans="1:30" s="561" customFormat="1" ht="72">
      <c r="A62" s="803" t="s">
        <v>2589</v>
      </c>
      <c r="B62" s="586" t="s">
        <v>1176</v>
      </c>
      <c r="C62" s="787"/>
      <c r="D62" s="797"/>
      <c r="E62" s="1360" t="s">
        <v>7506</v>
      </c>
      <c r="F62" s="1361"/>
      <c r="G62" s="1362"/>
      <c r="H62" s="959" t="s">
        <v>6509</v>
      </c>
      <c r="I62" s="967" t="s">
        <v>7138</v>
      </c>
      <c r="J62" s="959" t="s">
        <v>7139</v>
      </c>
      <c r="K62" s="840" t="s">
        <v>1183</v>
      </c>
      <c r="L62" s="841">
        <v>3</v>
      </c>
      <c r="M62" s="842" t="s">
        <v>6506</v>
      </c>
      <c r="N62" s="840"/>
      <c r="O62" s="842" t="s">
        <v>6497</v>
      </c>
      <c r="P62" s="842"/>
      <c r="Q62" s="839" t="s">
        <v>5789</v>
      </c>
      <c r="R62" s="839" t="s">
        <v>6507</v>
      </c>
      <c r="S62" s="839"/>
      <c r="T62" s="843">
        <f t="shared" si="0"/>
        <v>3</v>
      </c>
      <c r="U62" s="844" t="str">
        <f t="shared" si="1"/>
        <v>C</v>
      </c>
      <c r="V62" s="845" t="str" cm="1">
        <f t="array" ref="V62">IF($T62&lt;=1,"",_xlfn.XLOOKUP(1,$T$6:$T61,$A$6:$A61,0,0,-1))</f>
        <v>BG-20</v>
      </c>
      <c r="W62" s="846" t="str">
        <f t="shared" si="2"/>
        <v>0..n</v>
      </c>
      <c r="X62" s="845" t="str" cm="1">
        <f t="array" ref="X62">IF($T62&lt;=2,"",_xlfn.XLOOKUP(2,$T$6:$T61,$A$6:$A61,0,0,-1))</f>
        <v>BT-95</v>
      </c>
      <c r="Y62" s="846" t="str">
        <f t="shared" si="4"/>
        <v>1..1</v>
      </c>
      <c r="Z62" s="845" t="str" cm="1">
        <f t="array" ref="Z62">IF($T62&lt;=3,"",_xlfn.XLOOKUP(3,$T$6:$T61,$A$6:$A61,0,0,-1))</f>
        <v/>
      </c>
      <c r="AA62" s="846" t="str">
        <f t="shared" si="5"/>
        <v/>
      </c>
      <c r="AB62" s="845" t="str" cm="1">
        <f t="array" ref="AB62">IF($T62&lt;=4,"",_xlfn.XLOOKUP(4,$T$6:$T61,$A$6:$A61,0,0,-1))</f>
        <v/>
      </c>
      <c r="AC62" s="846" t="str">
        <f t="shared" si="6"/>
        <v/>
      </c>
      <c r="AD62" s="847" t="str">
        <f t="shared" si="3"/>
        <v>BG-20 &lt; BT-95 &lt; BT-95-0</v>
      </c>
    </row>
    <row r="63" spans="1:30" s="561" customFormat="1" ht="72">
      <c r="A63" s="803" t="s">
        <v>1285</v>
      </c>
      <c r="B63" s="586" t="s">
        <v>1191</v>
      </c>
      <c r="C63" s="788"/>
      <c r="D63" s="1363" t="s">
        <v>4236</v>
      </c>
      <c r="E63" s="1358"/>
      <c r="F63" s="1358"/>
      <c r="G63" s="1359"/>
      <c r="H63" s="959" t="s">
        <v>1286</v>
      </c>
      <c r="I63" s="967" t="s">
        <v>7140</v>
      </c>
      <c r="J63" s="959" t="s">
        <v>7140</v>
      </c>
      <c r="K63" s="587" t="s">
        <v>5764</v>
      </c>
      <c r="L63" s="588">
        <v>3.2</v>
      </c>
      <c r="M63" s="589"/>
      <c r="N63" s="587"/>
      <c r="O63" s="589" t="s">
        <v>5861</v>
      </c>
      <c r="P63" s="589" t="s">
        <v>1821</v>
      </c>
      <c r="Q63" s="586" t="s">
        <v>5789</v>
      </c>
      <c r="R63" s="839" t="s">
        <v>6545</v>
      </c>
      <c r="S63" s="839"/>
      <c r="T63" s="843">
        <f t="shared" si="0"/>
        <v>2</v>
      </c>
      <c r="U63" s="844" t="str">
        <f t="shared" si="1"/>
        <v>O</v>
      </c>
      <c r="V63" s="845" t="str" cm="1">
        <f t="array" ref="V63">IF($T63&lt;=1,"",_xlfn.XLOOKUP(1,$T$6:$T62,$A$6:$A62,0,0,-1))</f>
        <v>BG-20</v>
      </c>
      <c r="W63" s="846" t="str">
        <f t="shared" si="2"/>
        <v>0..n</v>
      </c>
      <c r="X63" s="845" t="str" cm="1">
        <f t="array" ref="X63">IF($T63&lt;=2,"",_xlfn.XLOOKUP(2,$T$6:$T62,$A$6:$A62,0,0,-1))</f>
        <v/>
      </c>
      <c r="Y63" s="846" t="str">
        <f t="shared" si="4"/>
        <v/>
      </c>
      <c r="Z63" s="845" t="str" cm="1">
        <f t="array" ref="Z63">IF($T63&lt;=3,"",_xlfn.XLOOKUP(3,$T$6:$T62,$A$6:$A62,0,0,-1))</f>
        <v/>
      </c>
      <c r="AA63" s="846" t="str">
        <f t="shared" si="5"/>
        <v/>
      </c>
      <c r="AB63" s="845" t="str" cm="1">
        <f t="array" ref="AB63">IF($T63&lt;=4,"",_xlfn.XLOOKUP(4,$T$6:$T62,$A$6:$A62,0,0,-1))</f>
        <v/>
      </c>
      <c r="AC63" s="846" t="str">
        <f t="shared" si="6"/>
        <v/>
      </c>
      <c r="AD63" s="847" t="str">
        <f t="shared" si="3"/>
        <v>BG-20 &lt; BT-96</v>
      </c>
    </row>
    <row r="64" spans="1:30" s="561" customFormat="1" ht="60">
      <c r="A64" s="803" t="s">
        <v>2590</v>
      </c>
      <c r="B64" s="586" t="s">
        <v>1195</v>
      </c>
      <c r="C64" s="1351" t="s">
        <v>4237</v>
      </c>
      <c r="D64" s="1352"/>
      <c r="E64" s="1352"/>
      <c r="F64" s="1352"/>
      <c r="G64" s="1353"/>
      <c r="H64" s="959" t="s">
        <v>7089</v>
      </c>
      <c r="I64" s="967" t="s">
        <v>7141</v>
      </c>
      <c r="J64" s="959" t="s">
        <v>7141</v>
      </c>
      <c r="K64" s="587" t="s">
        <v>1382</v>
      </c>
      <c r="L64" s="588"/>
      <c r="M64" s="589"/>
      <c r="N64" s="587"/>
      <c r="O64" s="589" t="s">
        <v>6349</v>
      </c>
      <c r="P64" s="589"/>
      <c r="Q64" s="586" t="s">
        <v>5789</v>
      </c>
      <c r="R64" s="839" t="s">
        <v>6514</v>
      </c>
      <c r="S64" s="839"/>
      <c r="T64" s="843">
        <f t="shared" si="0"/>
        <v>1</v>
      </c>
      <c r="U64" s="844" t="str">
        <f t="shared" si="1"/>
        <v>O</v>
      </c>
      <c r="V64" s="845" t="str" cm="1">
        <f t="array" ref="V64">IF($T64&lt;=1,"",_xlfn.XLOOKUP(1,$T$6:$T63,$A$6:$A63,0,0,-1))</f>
        <v/>
      </c>
      <c r="W64" s="846" t="str">
        <f t="shared" si="2"/>
        <v/>
      </c>
      <c r="X64" s="845" t="str" cm="1">
        <f t="array" ref="X64">IF($T64&lt;=2,"",_xlfn.XLOOKUP(2,$T$6:$T63,$A$6:$A63,0,0,-1))</f>
        <v/>
      </c>
      <c r="Y64" s="846" t="str">
        <f t="shared" si="4"/>
        <v/>
      </c>
      <c r="Z64" s="845" t="str" cm="1">
        <f t="array" ref="Z64">IF($T64&lt;=3,"",_xlfn.XLOOKUP(3,$T$6:$T63,$A$6:$A63,0,0,-1))</f>
        <v/>
      </c>
      <c r="AA64" s="846" t="str">
        <f t="shared" si="5"/>
        <v/>
      </c>
      <c r="AB64" s="845" t="str" cm="1">
        <f t="array" ref="AB64">IF($T64&lt;=4,"",_xlfn.XLOOKUP(4,$T$6:$T63,$A$6:$A63,0,0,-1))</f>
        <v/>
      </c>
      <c r="AC64" s="846" t="str">
        <f t="shared" si="6"/>
        <v/>
      </c>
      <c r="AD64" s="847" t="str">
        <f t="shared" si="3"/>
        <v>BG-21</v>
      </c>
    </row>
    <row r="65" spans="1:30" s="561" customFormat="1" ht="60">
      <c r="A65" s="803" t="s">
        <v>2598</v>
      </c>
      <c r="B65" s="586" t="s">
        <v>1176</v>
      </c>
      <c r="C65" s="787"/>
      <c r="D65" s="1348" t="s">
        <v>4240</v>
      </c>
      <c r="E65" s="1349"/>
      <c r="F65" s="1349"/>
      <c r="G65" s="1350"/>
      <c r="H65" s="959" t="s">
        <v>1282</v>
      </c>
      <c r="I65" s="967" t="s">
        <v>7136</v>
      </c>
      <c r="J65" s="959" t="s">
        <v>7136</v>
      </c>
      <c r="K65" s="587" t="s">
        <v>5763</v>
      </c>
      <c r="L65" s="588">
        <v>19.2</v>
      </c>
      <c r="M65" s="589"/>
      <c r="N65" s="587"/>
      <c r="O65" s="589" t="s">
        <v>6348</v>
      </c>
      <c r="P65" s="589"/>
      <c r="Q65" s="586" t="s">
        <v>5789</v>
      </c>
      <c r="R65" s="839" t="s">
        <v>6543</v>
      </c>
      <c r="S65" s="839"/>
      <c r="T65" s="843">
        <f t="shared" si="0"/>
        <v>2</v>
      </c>
      <c r="U65" s="844" t="str">
        <f t="shared" si="1"/>
        <v>C</v>
      </c>
      <c r="V65" s="845" t="str" cm="1">
        <f t="array" ref="V65">IF($T65&lt;=1,"",_xlfn.XLOOKUP(1,$T$6:$T64,$A$6:$A64,0,0,-1))</f>
        <v>BG-21</v>
      </c>
      <c r="W65" s="846" t="str">
        <f t="shared" si="2"/>
        <v>0..n</v>
      </c>
      <c r="X65" s="845" t="str" cm="1">
        <f t="array" ref="X65">IF($T65&lt;=2,"",_xlfn.XLOOKUP(2,$T$6:$T64,$A$6:$A64,0,0,-1))</f>
        <v/>
      </c>
      <c r="Y65" s="846" t="str">
        <f t="shared" si="4"/>
        <v/>
      </c>
      <c r="Z65" s="845" t="str" cm="1">
        <f t="array" ref="Z65">IF($T65&lt;=3,"",_xlfn.XLOOKUP(3,$T$6:$T64,$A$6:$A64,0,0,-1))</f>
        <v/>
      </c>
      <c r="AA65" s="846" t="str">
        <f t="shared" si="5"/>
        <v/>
      </c>
      <c r="AB65" s="845" t="str" cm="1">
        <f t="array" ref="AB65">IF($T65&lt;=4,"",_xlfn.XLOOKUP(4,$T$6:$T64,$A$6:$A64,0,0,-1))</f>
        <v/>
      </c>
      <c r="AC65" s="846" t="str">
        <f t="shared" si="6"/>
        <v/>
      </c>
      <c r="AD65" s="847" t="str">
        <f t="shared" si="3"/>
        <v>BG-21 &lt; BT-99</v>
      </c>
    </row>
    <row r="66" spans="1:30" s="561" customFormat="1" ht="120">
      <c r="A66" s="803" t="s">
        <v>2603</v>
      </c>
      <c r="B66" s="586" t="s">
        <v>1176</v>
      </c>
      <c r="C66" s="787"/>
      <c r="D66" s="1357" t="s">
        <v>4243</v>
      </c>
      <c r="E66" s="1358"/>
      <c r="F66" s="1358"/>
      <c r="G66" s="1359"/>
      <c r="H66" s="959" t="s">
        <v>6508</v>
      </c>
      <c r="I66" s="967" t="s">
        <v>7137</v>
      </c>
      <c r="J66" s="959" t="s">
        <v>7137</v>
      </c>
      <c r="K66" s="587" t="s">
        <v>1183</v>
      </c>
      <c r="L66" s="588">
        <v>2</v>
      </c>
      <c r="M66" s="589" t="s">
        <v>1284</v>
      </c>
      <c r="N66" s="587"/>
      <c r="O66" s="589" t="s">
        <v>6346</v>
      </c>
      <c r="P66" s="589" t="s">
        <v>6347</v>
      </c>
      <c r="Q66" s="586" t="s">
        <v>5789</v>
      </c>
      <c r="R66" s="839" t="s">
        <v>6544</v>
      </c>
      <c r="S66" s="839"/>
      <c r="T66" s="843">
        <f t="shared" si="0"/>
        <v>2</v>
      </c>
      <c r="U66" s="844" t="str">
        <f t="shared" si="1"/>
        <v>C</v>
      </c>
      <c r="V66" s="845" t="str" cm="1">
        <f t="array" ref="V66">IF($T66&lt;=1,"",_xlfn.XLOOKUP(1,$T$6:$T65,$A$6:$A65,0,0,-1))</f>
        <v>BG-21</v>
      </c>
      <c r="W66" s="846" t="str">
        <f t="shared" si="2"/>
        <v>0..n</v>
      </c>
      <c r="X66" s="845" t="str" cm="1">
        <f t="array" ref="X66">IF($T66&lt;=2,"",_xlfn.XLOOKUP(2,$T$6:$T65,$A$6:$A65,0,0,-1))</f>
        <v/>
      </c>
      <c r="Y66" s="846" t="str">
        <f t="shared" si="4"/>
        <v/>
      </c>
      <c r="Z66" s="845" t="str" cm="1">
        <f t="array" ref="Z66">IF($T66&lt;=3,"",_xlfn.XLOOKUP(3,$T$6:$T65,$A$6:$A65,0,0,-1))</f>
        <v/>
      </c>
      <c r="AA66" s="846" t="str">
        <f t="shared" si="5"/>
        <v/>
      </c>
      <c r="AB66" s="845" t="str" cm="1">
        <f t="array" ref="AB66">IF($T66&lt;=4,"",_xlfn.XLOOKUP(4,$T$6:$T65,$A$6:$A65,0,0,-1))</f>
        <v/>
      </c>
      <c r="AC66" s="846" t="str">
        <f t="shared" si="6"/>
        <v/>
      </c>
      <c r="AD66" s="847" t="str">
        <f t="shared" si="3"/>
        <v>BG-21 &lt; BT-102</v>
      </c>
    </row>
    <row r="67" spans="1:30" s="561" customFormat="1" ht="72">
      <c r="A67" s="803" t="s">
        <v>2602</v>
      </c>
      <c r="B67" s="586" t="s">
        <v>1176</v>
      </c>
      <c r="C67" s="787"/>
      <c r="D67" s="797"/>
      <c r="E67" s="1360" t="s">
        <v>7505</v>
      </c>
      <c r="F67" s="1361"/>
      <c r="G67" s="1362"/>
      <c r="H67" s="959" t="s">
        <v>6509</v>
      </c>
      <c r="I67" s="967" t="s">
        <v>7139</v>
      </c>
      <c r="J67" s="959" t="s">
        <v>7139</v>
      </c>
      <c r="K67" s="840" t="s">
        <v>1183</v>
      </c>
      <c r="L67" s="841">
        <v>3</v>
      </c>
      <c r="M67" s="842" t="s">
        <v>6506</v>
      </c>
      <c r="N67" s="840"/>
      <c r="O67" s="842" t="s">
        <v>6497</v>
      </c>
      <c r="P67" s="842"/>
      <c r="Q67" s="839" t="s">
        <v>5789</v>
      </c>
      <c r="R67" s="839" t="s">
        <v>6507</v>
      </c>
      <c r="S67" s="839"/>
      <c r="T67" s="843">
        <f t="shared" si="0"/>
        <v>3</v>
      </c>
      <c r="U67" s="844" t="str">
        <f t="shared" si="1"/>
        <v>C</v>
      </c>
      <c r="V67" s="845" t="str" cm="1">
        <f t="array" ref="V67">IF($T67&lt;=1,"",_xlfn.XLOOKUP(1,$T$6:$T66,$A$6:$A66,0,0,-1))</f>
        <v>BG-21</v>
      </c>
      <c r="W67" s="846" t="str">
        <f t="shared" si="2"/>
        <v>0..n</v>
      </c>
      <c r="X67" s="845" t="str" cm="1">
        <f t="array" ref="X67">IF($T67&lt;=2,"",_xlfn.XLOOKUP(2,$T$6:$T66,$A$6:$A66,0,0,-1))</f>
        <v>BT-102</v>
      </c>
      <c r="Y67" s="846" t="str">
        <f t="shared" si="4"/>
        <v>1..1</v>
      </c>
      <c r="Z67" s="845" t="str" cm="1">
        <f t="array" ref="Z67">IF($T67&lt;=3,"",_xlfn.XLOOKUP(3,$T$6:$T66,$A$6:$A66,0,0,-1))</f>
        <v/>
      </c>
      <c r="AA67" s="846" t="str">
        <f t="shared" si="5"/>
        <v/>
      </c>
      <c r="AB67" s="845" t="str" cm="1">
        <f t="array" ref="AB67">IF($T67&lt;=4,"",_xlfn.XLOOKUP(4,$T$6:$T66,$A$6:$A66,0,0,-1))</f>
        <v/>
      </c>
      <c r="AC67" s="846" t="str">
        <f t="shared" si="6"/>
        <v/>
      </c>
      <c r="AD67" s="847" t="str">
        <f t="shared" si="3"/>
        <v>BG-21 &lt; BT-102 &lt; BT-102-0</v>
      </c>
    </row>
    <row r="68" spans="1:30" s="561" customFormat="1" ht="72">
      <c r="A68" s="803" t="s">
        <v>2604</v>
      </c>
      <c r="B68" s="586" t="s">
        <v>1191</v>
      </c>
      <c r="C68" s="788"/>
      <c r="D68" s="1363" t="s">
        <v>4244</v>
      </c>
      <c r="E68" s="1358"/>
      <c r="F68" s="1358"/>
      <c r="G68" s="1359"/>
      <c r="H68" s="959" t="s">
        <v>1286</v>
      </c>
      <c r="I68" s="967" t="s">
        <v>7140</v>
      </c>
      <c r="J68" s="959" t="s">
        <v>7140</v>
      </c>
      <c r="K68" s="587" t="s">
        <v>5764</v>
      </c>
      <c r="L68" s="588">
        <v>3.2</v>
      </c>
      <c r="M68" s="589"/>
      <c r="N68" s="587"/>
      <c r="O68" s="589" t="s">
        <v>6345</v>
      </c>
      <c r="P68" s="589"/>
      <c r="Q68" s="586" t="s">
        <v>5789</v>
      </c>
      <c r="R68" s="839" t="s">
        <v>6545</v>
      </c>
      <c r="S68" s="839"/>
      <c r="T68" s="843">
        <f t="shared" si="0"/>
        <v>2</v>
      </c>
      <c r="U68" s="844" t="str">
        <f t="shared" si="1"/>
        <v>O</v>
      </c>
      <c r="V68" s="845" t="str" cm="1">
        <f t="array" ref="V68">IF($T68&lt;=1,"",_xlfn.XLOOKUP(1,$T$6:$T66,$A$6:$A66,0,0,-1))</f>
        <v>BG-21</v>
      </c>
      <c r="W68" s="846" t="str">
        <f t="shared" si="2"/>
        <v>0..n</v>
      </c>
      <c r="X68" s="845" t="str" cm="1">
        <f t="array" ref="X68">IF($T68&lt;=2,"",_xlfn.XLOOKUP(2,$T$6:$T67,$A$6:$A67,0,0,-1))</f>
        <v/>
      </c>
      <c r="Y68" s="846" t="str">
        <f t="shared" si="4"/>
        <v/>
      </c>
      <c r="Z68" s="845" t="str" cm="1">
        <f t="array" ref="Z68">IF($T68&lt;=3,"",_xlfn.XLOOKUP(3,$T$6:$T67,$A$6:$A67,0,0,-1))</f>
        <v/>
      </c>
      <c r="AA68" s="846" t="str">
        <f t="shared" si="5"/>
        <v/>
      </c>
      <c r="AB68" s="845" t="str" cm="1">
        <f t="array" ref="AB68">IF($T68&lt;=4,"",_xlfn.XLOOKUP(4,$T$6:$T67,$A$6:$A67,0,0,-1))</f>
        <v/>
      </c>
      <c r="AC68" s="846" t="str">
        <f t="shared" si="6"/>
        <v/>
      </c>
      <c r="AD68" s="847" t="str">
        <f t="shared" si="3"/>
        <v>BG-21 &lt; BT-103</v>
      </c>
    </row>
    <row r="69" spans="1:30" s="561" customFormat="1" ht="48">
      <c r="A69" s="803" t="s">
        <v>1287</v>
      </c>
      <c r="B69" s="586" t="s">
        <v>1176</v>
      </c>
      <c r="C69" s="1351" t="s">
        <v>4257</v>
      </c>
      <c r="D69" s="1352"/>
      <c r="E69" s="1352"/>
      <c r="F69" s="1352"/>
      <c r="G69" s="1353"/>
      <c r="H69" s="959" t="s">
        <v>1288</v>
      </c>
      <c r="I69" s="967" t="s">
        <v>7142</v>
      </c>
      <c r="J69" s="959" t="s">
        <v>7142</v>
      </c>
      <c r="K69" s="587" t="s">
        <v>1382</v>
      </c>
      <c r="L69" s="588"/>
      <c r="M69" s="589"/>
      <c r="N69" s="587"/>
      <c r="O69" s="589" t="s">
        <v>5862</v>
      </c>
      <c r="P69" s="589" t="s">
        <v>1821</v>
      </c>
      <c r="Q69" s="586" t="s">
        <v>5788</v>
      </c>
      <c r="R69" s="839" t="s">
        <v>1205</v>
      </c>
      <c r="S69" s="839"/>
      <c r="T69" s="843">
        <f t="shared" si="0"/>
        <v>1</v>
      </c>
      <c r="U69" s="844" t="str">
        <f t="shared" si="1"/>
        <v>R</v>
      </c>
      <c r="V69" s="845" t="str" cm="1">
        <f t="array" ref="V69">IF($T69&lt;=1,"",_xlfn.XLOOKUP(1,$T$6:$T68,$A$6:$A68,0,0,-1))</f>
        <v/>
      </c>
      <c r="W69" s="846" t="str">
        <f t="shared" si="2"/>
        <v/>
      </c>
      <c r="X69" s="845" t="str" cm="1">
        <f t="array" ref="X69">IF($T69&lt;=2,"",_xlfn.XLOOKUP(2,$T$6:$T68,$A$6:$A68,0,0,-1))</f>
        <v/>
      </c>
      <c r="Y69" s="846" t="str">
        <f t="shared" si="4"/>
        <v/>
      </c>
      <c r="Z69" s="845" t="str" cm="1">
        <f t="array" ref="Z69">IF($T69&lt;=3,"",_xlfn.XLOOKUP(3,$T$6:$T68,$A$6:$A68,0,0,-1))</f>
        <v/>
      </c>
      <c r="AA69" s="846" t="str">
        <f t="shared" si="5"/>
        <v/>
      </c>
      <c r="AB69" s="845" t="str" cm="1">
        <f t="array" ref="AB69">IF($T69&lt;=4,"",_xlfn.XLOOKUP(4,$T$6:$T68,$A$6:$A68,0,0,-1))</f>
        <v/>
      </c>
      <c r="AC69" s="846" t="str">
        <f t="shared" si="6"/>
        <v/>
      </c>
      <c r="AD69" s="847" t="str">
        <f t="shared" si="3"/>
        <v>BG-22</v>
      </c>
    </row>
    <row r="70" spans="1:30" s="561" customFormat="1" ht="60">
      <c r="A70" s="803" t="s">
        <v>1289</v>
      </c>
      <c r="B70" s="586" t="s">
        <v>1176</v>
      </c>
      <c r="C70" s="787"/>
      <c r="D70" s="1363" t="s">
        <v>4261</v>
      </c>
      <c r="E70" s="1358"/>
      <c r="F70" s="1358"/>
      <c r="G70" s="1359"/>
      <c r="H70" s="959" t="s">
        <v>1290</v>
      </c>
      <c r="I70" s="967" t="s">
        <v>7143</v>
      </c>
      <c r="J70" s="959" t="s">
        <v>7143</v>
      </c>
      <c r="K70" s="587" t="s">
        <v>5763</v>
      </c>
      <c r="L70" s="588">
        <v>19.2</v>
      </c>
      <c r="M70" s="589"/>
      <c r="N70" s="587"/>
      <c r="O70" s="589" t="s">
        <v>5863</v>
      </c>
      <c r="P70" s="589" t="s">
        <v>5864</v>
      </c>
      <c r="Q70" s="586" t="s">
        <v>5788</v>
      </c>
      <c r="R70" s="839" t="s">
        <v>1293</v>
      </c>
      <c r="S70" s="839"/>
      <c r="T70" s="843">
        <f t="shared" si="0"/>
        <v>2</v>
      </c>
      <c r="U70" s="844" t="str">
        <f t="shared" si="1"/>
        <v>R</v>
      </c>
      <c r="V70" s="845" t="str" cm="1">
        <f t="array" ref="V70">IF($T70&lt;=1,"",_xlfn.XLOOKUP(1,$T$6:$T69,$A$6:$A69,0,0,-1))</f>
        <v>BG-22</v>
      </c>
      <c r="W70" s="846" t="str">
        <f t="shared" si="2"/>
        <v>1..1</v>
      </c>
      <c r="X70" s="845" t="str" cm="1">
        <f t="array" ref="X70">IF($T70&lt;=2,"",_xlfn.XLOOKUP(2,$T$6:$T69,$A$6:$A69,0,0,-1))</f>
        <v/>
      </c>
      <c r="Y70" s="846" t="str">
        <f t="shared" si="4"/>
        <v/>
      </c>
      <c r="Z70" s="845" t="str" cm="1">
        <f t="array" ref="Z70">IF($T70&lt;=3,"",_xlfn.XLOOKUP(3,$T$6:$T69,$A$6:$A69,0,0,-1))</f>
        <v/>
      </c>
      <c r="AA70" s="846" t="str">
        <f t="shared" si="5"/>
        <v/>
      </c>
      <c r="AB70" s="845" t="str" cm="1">
        <f t="array" ref="AB70">IF($T70&lt;=4,"",_xlfn.XLOOKUP(4,$T$6:$T69,$A$6:$A69,0,0,-1))</f>
        <v/>
      </c>
      <c r="AC70" s="846" t="str">
        <f t="shared" si="6"/>
        <v/>
      </c>
      <c r="AD70" s="847" t="str">
        <f t="shared" si="3"/>
        <v>BG-22 &lt; BT-109</v>
      </c>
    </row>
    <row r="71" spans="1:30" s="561" customFormat="1" ht="60">
      <c r="A71" s="803" t="s">
        <v>1291</v>
      </c>
      <c r="B71" s="586" t="s">
        <v>1176</v>
      </c>
      <c r="C71" s="787"/>
      <c r="D71" s="1357" t="s">
        <v>4262</v>
      </c>
      <c r="E71" s="1364"/>
      <c r="F71" s="1364"/>
      <c r="G71" s="1365"/>
      <c r="H71" s="959" t="s">
        <v>1292</v>
      </c>
      <c r="I71" s="967" t="s">
        <v>7144</v>
      </c>
      <c r="J71" s="959" t="s">
        <v>7144</v>
      </c>
      <c r="K71" s="587" t="s">
        <v>5763</v>
      </c>
      <c r="L71" s="588">
        <v>19.2</v>
      </c>
      <c r="M71" s="589"/>
      <c r="N71" s="587"/>
      <c r="O71" s="589" t="s">
        <v>5865</v>
      </c>
      <c r="P71" s="589" t="s">
        <v>5866</v>
      </c>
      <c r="Q71" s="586" t="s">
        <v>5788</v>
      </c>
      <c r="R71" s="839" t="s">
        <v>1293</v>
      </c>
      <c r="S71" s="839"/>
      <c r="T71" s="843">
        <f t="shared" ref="T71:T121" si="7">IF($C71&lt;&gt;"",1,IF($D71&lt;&gt;"",2,IF($E71&lt;&gt;"",3,IF($F71&lt;&gt;"",4,5))))</f>
        <v>2</v>
      </c>
      <c r="U71" s="844" t="str">
        <f t="shared" ref="U71:U121" si="8">IF($T71=IF(_xlfn.NUMBERVALUE(LEFT($B71,1))&gt;=1,1,0)+IF(_xlfn.NUMBERVALUE(LEFT($W71,1))&gt;=1,1,0)+IF(_xlfn.NUMBERVALUE(LEFT($Y71,1))&gt;=1,1,0)+IF(_xlfn.NUMBERVALUE(LEFT($AA71,1))&gt;=1,1,0)+IF(_xlfn.NUMBERVALUE(LEFT($AC71,1))&gt;=1,1,0),"R",IF(_xlfn.NUMBERVALUE(LEFT($B71,1))&gt;=1,"C","O"))</f>
        <v>R</v>
      </c>
      <c r="V71" s="845" t="str" cm="1">
        <f t="array" ref="V71">IF($T71&lt;=1,"",_xlfn.XLOOKUP(1,$T$6:$T70,$A$6:$A70,0,0,-1))</f>
        <v>BG-22</v>
      </c>
      <c r="W71" s="846" t="str">
        <f t="shared" ref="W71:W121" si="9">IF($V71="","",_xlfn.XLOOKUP($V71,$A$6:$A$121,$B$6:$B$121))</f>
        <v>1..1</v>
      </c>
      <c r="X71" s="845" t="str" cm="1">
        <f t="array" ref="X71">IF($T71&lt;=2,"",_xlfn.XLOOKUP(2,$T$6:$T70,$A$6:$A70,0,0,-1))</f>
        <v/>
      </c>
      <c r="Y71" s="846" t="str">
        <f t="shared" si="4"/>
        <v/>
      </c>
      <c r="Z71" s="845" t="str" cm="1">
        <f t="array" ref="Z71">IF($T71&lt;=3,"",_xlfn.XLOOKUP(3,$T$6:$T70,$A$6:$A70,0,0,-1))</f>
        <v/>
      </c>
      <c r="AA71" s="846" t="str">
        <f t="shared" si="5"/>
        <v/>
      </c>
      <c r="AB71" s="845" t="str" cm="1">
        <f t="array" ref="AB71">IF($T71&lt;=4,"",_xlfn.XLOOKUP(4,$T$6:$T70,$A$6:$A70,0,0,-1))</f>
        <v/>
      </c>
      <c r="AC71" s="846" t="str">
        <f t="shared" si="6"/>
        <v/>
      </c>
      <c r="AD71" s="847" t="str">
        <f t="shared" ref="AD71:AD121" si="10">_xlfn.TEXTJOIN(" &lt; ",TRUE(),V71,X71,Z71,AB71,A71)</f>
        <v>BG-22 &lt; BT-110</v>
      </c>
    </row>
    <row r="72" spans="1:30" s="561" customFormat="1" ht="60">
      <c r="A72" s="804" t="s">
        <v>1294</v>
      </c>
      <c r="B72" s="586" t="s">
        <v>1176</v>
      </c>
      <c r="C72" s="789"/>
      <c r="D72" s="798"/>
      <c r="E72" s="1354" t="s">
        <v>7501</v>
      </c>
      <c r="F72" s="1355"/>
      <c r="G72" s="1356"/>
      <c r="H72" s="959" t="s">
        <v>6356</v>
      </c>
      <c r="I72" s="967" t="s">
        <v>7145</v>
      </c>
      <c r="J72" s="959" t="s">
        <v>7145</v>
      </c>
      <c r="K72" s="587" t="s">
        <v>1183</v>
      </c>
      <c r="L72" s="588">
        <v>3</v>
      </c>
      <c r="M72" s="589" t="s">
        <v>788</v>
      </c>
      <c r="N72" s="587"/>
      <c r="O72" s="589"/>
      <c r="P72" s="589"/>
      <c r="Q72" s="586" t="s">
        <v>5788</v>
      </c>
      <c r="R72" s="839" t="s">
        <v>6359</v>
      </c>
      <c r="S72" s="842"/>
      <c r="T72" s="843">
        <f t="shared" si="7"/>
        <v>3</v>
      </c>
      <c r="U72" s="844" t="str">
        <f t="shared" si="8"/>
        <v>R</v>
      </c>
      <c r="V72" s="845" t="str" cm="1">
        <f t="array" ref="V72">IF($T72&lt;=1,"",_xlfn.XLOOKUP(1,$T$6:$T71,$A$6:$A71,0,0,-1))</f>
        <v>BG-22</v>
      </c>
      <c r="W72" s="846" t="str">
        <f t="shared" si="9"/>
        <v>1..1</v>
      </c>
      <c r="X72" s="845" t="str" cm="1">
        <f t="array" ref="X72">IF($T72&lt;=2,"",_xlfn.XLOOKUP(2,$T$6:$T71,$A$6:$A71,0,0,-1))</f>
        <v>BT-110</v>
      </c>
      <c r="Y72" s="846" t="str">
        <f t="shared" ref="Y72:Y121" si="11">IF($X72="","",_xlfn.XLOOKUP($X72,$A$6:$A$121,$B$6:$B$121))</f>
        <v>1..1</v>
      </c>
      <c r="Z72" s="845" t="str" cm="1">
        <f t="array" ref="Z72">IF($T72&lt;=3,"",_xlfn.XLOOKUP(3,$T$6:$T71,$A$6:$A71,0,0,-1))</f>
        <v/>
      </c>
      <c r="AA72" s="846" t="str">
        <f t="shared" ref="AA72:AA121" si="12">IF($Z72="","",_xlfn.XLOOKUP($Z72,$A$6:$A$121,$B$6:$B$121))</f>
        <v/>
      </c>
      <c r="AB72" s="845" t="str" cm="1">
        <f t="array" ref="AB72">IF($T72&lt;=4,"",_xlfn.XLOOKUP(4,$T$6:$T71,$A$6:$A71,0,0,-1))</f>
        <v/>
      </c>
      <c r="AC72" s="846" t="str">
        <f t="shared" ref="AC72:AC121" si="13">IF($AB72="","",_xlfn.XLOOKUP($AB72,$A$6:$A$121,$B$6:$B$121))</f>
        <v/>
      </c>
      <c r="AD72" s="847" t="str">
        <f t="shared" si="10"/>
        <v>BG-22 &lt; BT-110 &lt; BT-110-1</v>
      </c>
    </row>
    <row r="73" spans="1:30" s="561" customFormat="1" ht="84">
      <c r="A73" s="803" t="s">
        <v>1295</v>
      </c>
      <c r="B73" s="586" t="s">
        <v>1191</v>
      </c>
      <c r="C73" s="799"/>
      <c r="D73" s="1342" t="s">
        <v>4263</v>
      </c>
      <c r="E73" s="1343"/>
      <c r="F73" s="1343"/>
      <c r="G73" s="1343"/>
      <c r="H73" s="959" t="s">
        <v>1292</v>
      </c>
      <c r="I73" s="967" t="s">
        <v>7144</v>
      </c>
      <c r="J73" s="959" t="s">
        <v>7144</v>
      </c>
      <c r="K73" s="587" t="s">
        <v>5763</v>
      </c>
      <c r="L73" s="588">
        <v>19.2</v>
      </c>
      <c r="M73" s="589"/>
      <c r="N73" s="587"/>
      <c r="O73" s="587" t="s">
        <v>5905</v>
      </c>
      <c r="P73" s="589" t="s">
        <v>5906</v>
      </c>
      <c r="Q73" s="586" t="s">
        <v>5788</v>
      </c>
      <c r="R73" s="839" t="s">
        <v>1296</v>
      </c>
      <c r="S73" s="839"/>
      <c r="T73" s="843">
        <f t="shared" si="7"/>
        <v>2</v>
      </c>
      <c r="U73" s="844" t="str">
        <f t="shared" si="8"/>
        <v>O</v>
      </c>
      <c r="V73" s="845" t="str" cm="1">
        <f t="array" ref="V73">IF($T73&lt;=1,"",_xlfn.XLOOKUP(1,$T$6:$T72,$A$6:$A72,0,0,-1))</f>
        <v>BG-22</v>
      </c>
      <c r="W73" s="846" t="str">
        <f t="shared" si="9"/>
        <v>1..1</v>
      </c>
      <c r="X73" s="845" t="str" cm="1">
        <f t="array" ref="X73">IF($T73&lt;=2,"",_xlfn.XLOOKUP(2,$T$6:$T72,$A$6:$A72,0,0,-1))</f>
        <v/>
      </c>
      <c r="Y73" s="846" t="str">
        <f t="shared" si="11"/>
        <v/>
      </c>
      <c r="Z73" s="845" t="str" cm="1">
        <f t="array" ref="Z73">IF($T73&lt;=3,"",_xlfn.XLOOKUP(3,$T$6:$T72,$A$6:$A72,0,0,-1))</f>
        <v/>
      </c>
      <c r="AA73" s="846" t="str">
        <f t="shared" si="12"/>
        <v/>
      </c>
      <c r="AB73" s="845" t="str" cm="1">
        <f t="array" ref="AB73">IF($T73&lt;=4,"",_xlfn.XLOOKUP(4,$T$6:$T72,$A$6:$A72,0,0,-1))</f>
        <v/>
      </c>
      <c r="AC73" s="846" t="str">
        <f t="shared" si="13"/>
        <v/>
      </c>
      <c r="AD73" s="847" t="str">
        <f t="shared" si="10"/>
        <v>BG-22 &lt; BT-111</v>
      </c>
    </row>
    <row r="74" spans="1:30" s="561" customFormat="1" ht="60">
      <c r="A74" s="804" t="s">
        <v>1297</v>
      </c>
      <c r="B74" s="586" t="s">
        <v>1176</v>
      </c>
      <c r="C74" s="789"/>
      <c r="D74" s="798"/>
      <c r="E74" s="1354" t="s">
        <v>7503</v>
      </c>
      <c r="F74" s="1355"/>
      <c r="G74" s="1356"/>
      <c r="H74" s="959" t="s">
        <v>6356</v>
      </c>
      <c r="I74" s="967" t="s">
        <v>7145</v>
      </c>
      <c r="J74" s="959" t="s">
        <v>7145</v>
      </c>
      <c r="K74" s="587" t="s">
        <v>1183</v>
      </c>
      <c r="L74" s="588">
        <v>3</v>
      </c>
      <c r="M74" s="587" t="s">
        <v>788</v>
      </c>
      <c r="N74" s="587"/>
      <c r="O74" s="587"/>
      <c r="P74" s="589"/>
      <c r="Q74" s="586" t="s">
        <v>5788</v>
      </c>
      <c r="R74" s="839" t="s">
        <v>1298</v>
      </c>
      <c r="S74" s="842"/>
      <c r="T74" s="843">
        <f t="shared" si="7"/>
        <v>3</v>
      </c>
      <c r="U74" s="844" t="str">
        <f t="shared" si="8"/>
        <v>C</v>
      </c>
      <c r="V74" s="845" t="str" cm="1">
        <f t="array" ref="V74">IF($T74&lt;=1,"",_xlfn.XLOOKUP(1,$T$6:$T73,$A$6:$A73,0,0,-1))</f>
        <v>BG-22</v>
      </c>
      <c r="W74" s="846" t="str">
        <f t="shared" si="9"/>
        <v>1..1</v>
      </c>
      <c r="X74" s="845" t="str" cm="1">
        <f t="array" ref="X74">IF($T74&lt;=2,"",_xlfn.XLOOKUP(2,$T$6:$T73,$A$6:$A73,0,0,-1))</f>
        <v>BT-111</v>
      </c>
      <c r="Y74" s="846" t="str">
        <f t="shared" si="11"/>
        <v>0..1</v>
      </c>
      <c r="Z74" s="845" t="str" cm="1">
        <f t="array" ref="Z74">IF($T74&lt;=3,"",_xlfn.XLOOKUP(3,$T$6:$T73,$A$6:$A73,0,0,-1))</f>
        <v/>
      </c>
      <c r="AA74" s="846" t="str">
        <f t="shared" si="12"/>
        <v/>
      </c>
      <c r="AB74" s="845" t="str" cm="1">
        <f t="array" ref="AB74">IF($T74&lt;=4,"",_xlfn.XLOOKUP(4,$T$6:$T73,$A$6:$A73,0,0,-1))</f>
        <v/>
      </c>
      <c r="AC74" s="846" t="str">
        <f t="shared" si="13"/>
        <v/>
      </c>
      <c r="AD74" s="847" t="str">
        <f t="shared" si="10"/>
        <v>BG-22 &lt; BT-111 &lt; BT-111-1</v>
      </c>
    </row>
    <row r="75" spans="1:30" s="561" customFormat="1" ht="48">
      <c r="A75" s="803" t="s">
        <v>1299</v>
      </c>
      <c r="B75" s="586" t="s">
        <v>1300</v>
      </c>
      <c r="C75" s="1351" t="s">
        <v>4222</v>
      </c>
      <c r="D75" s="1352"/>
      <c r="E75" s="1352"/>
      <c r="F75" s="1352"/>
      <c r="G75" s="1353"/>
      <c r="H75" s="959" t="s">
        <v>1301</v>
      </c>
      <c r="I75" s="967" t="s">
        <v>7146</v>
      </c>
      <c r="J75" s="959" t="s">
        <v>7146</v>
      </c>
      <c r="K75" s="587" t="s">
        <v>1382</v>
      </c>
      <c r="L75" s="588"/>
      <c r="M75" s="589"/>
      <c r="N75" s="587"/>
      <c r="O75" s="589" t="s">
        <v>5867</v>
      </c>
      <c r="P75" s="589" t="s">
        <v>1821</v>
      </c>
      <c r="Q75" s="586" t="s">
        <v>5788</v>
      </c>
      <c r="R75" s="839" t="s">
        <v>1205</v>
      </c>
      <c r="S75" s="839"/>
      <c r="T75" s="843">
        <f t="shared" si="7"/>
        <v>1</v>
      </c>
      <c r="U75" s="844" t="str">
        <f t="shared" si="8"/>
        <v>R</v>
      </c>
      <c r="V75" s="845" t="str" cm="1">
        <f t="array" ref="V75">IF($T75&lt;=1,"",_xlfn.XLOOKUP(1,$T$6:$T74,$A$6:$A74,0,0,-1))</f>
        <v/>
      </c>
      <c r="W75" s="846" t="str">
        <f t="shared" si="9"/>
        <v/>
      </c>
      <c r="X75" s="845" t="str" cm="1">
        <f t="array" ref="X75">IF($T75&lt;=2,"",_xlfn.XLOOKUP(2,$T$6:$T74,$A$6:$A74,0,0,-1))</f>
        <v/>
      </c>
      <c r="Y75" s="846" t="str">
        <f t="shared" si="11"/>
        <v/>
      </c>
      <c r="Z75" s="845" t="str" cm="1">
        <f t="array" ref="Z75">IF($T75&lt;=3,"",_xlfn.XLOOKUP(3,$T$6:$T74,$A$6:$A74,0,0,-1))</f>
        <v/>
      </c>
      <c r="AA75" s="846" t="str">
        <f t="shared" si="12"/>
        <v/>
      </c>
      <c r="AB75" s="845" t="str" cm="1">
        <f t="array" ref="AB75">IF($T75&lt;=4,"",_xlfn.XLOOKUP(4,$T$6:$T74,$A$6:$A74,0,0,-1))</f>
        <v/>
      </c>
      <c r="AC75" s="846" t="str">
        <f t="shared" si="13"/>
        <v/>
      </c>
      <c r="AD75" s="847" t="str">
        <f t="shared" si="10"/>
        <v>BG-23</v>
      </c>
    </row>
    <row r="76" spans="1:30" s="561" customFormat="1" ht="60">
      <c r="A76" s="803" t="s">
        <v>1302</v>
      </c>
      <c r="B76" s="586" t="s">
        <v>1176</v>
      </c>
      <c r="C76" s="787"/>
      <c r="D76" s="1348" t="s">
        <v>4224</v>
      </c>
      <c r="E76" s="1349"/>
      <c r="F76" s="1349"/>
      <c r="G76" s="1350"/>
      <c r="H76" s="959" t="s">
        <v>1303</v>
      </c>
      <c r="I76" s="967" t="s">
        <v>7147</v>
      </c>
      <c r="J76" s="959" t="s">
        <v>7147</v>
      </c>
      <c r="K76" s="587" t="s">
        <v>5763</v>
      </c>
      <c r="L76" s="588">
        <v>19.2</v>
      </c>
      <c r="M76" s="589"/>
      <c r="N76" s="587" t="s">
        <v>5771</v>
      </c>
      <c r="O76" s="589" t="s">
        <v>5868</v>
      </c>
      <c r="P76" s="589" t="s">
        <v>5869</v>
      </c>
      <c r="Q76" s="586" t="s">
        <v>5788</v>
      </c>
      <c r="R76" s="839" t="s">
        <v>1293</v>
      </c>
      <c r="S76" s="839"/>
      <c r="T76" s="843">
        <f t="shared" si="7"/>
        <v>2</v>
      </c>
      <c r="U76" s="844" t="str">
        <f t="shared" si="8"/>
        <v>R</v>
      </c>
      <c r="V76" s="845" t="str" cm="1">
        <f t="array" ref="V76">IF($T76&lt;=1,"",_xlfn.XLOOKUP(1,$T$6:$T75,$A$6:$A75,0,0,-1))</f>
        <v>BG-23</v>
      </c>
      <c r="W76" s="846" t="str">
        <f t="shared" si="9"/>
        <v>1..n</v>
      </c>
      <c r="X76" s="845" t="str" cm="1">
        <f t="array" ref="X76">IF($T76&lt;=2,"",_xlfn.XLOOKUP(2,$T$6:$T75,$A$6:$A75,0,0,-1))</f>
        <v/>
      </c>
      <c r="Y76" s="846" t="str">
        <f t="shared" si="11"/>
        <v/>
      </c>
      <c r="Z76" s="845" t="str" cm="1">
        <f t="array" ref="Z76">IF($T76&lt;=3,"",_xlfn.XLOOKUP(3,$T$6:$T75,$A$6:$A75,0,0,-1))</f>
        <v/>
      </c>
      <c r="AA76" s="846" t="str">
        <f t="shared" si="12"/>
        <v/>
      </c>
      <c r="AB76" s="845" t="str" cm="1">
        <f t="array" ref="AB76">IF($T76&lt;=4,"",_xlfn.XLOOKUP(4,$T$6:$T75,$A$6:$A75,0,0,-1))</f>
        <v/>
      </c>
      <c r="AC76" s="846" t="str">
        <f t="shared" si="13"/>
        <v/>
      </c>
      <c r="AD76" s="847" t="str">
        <f t="shared" si="10"/>
        <v>BG-23 &lt; BT-116</v>
      </c>
    </row>
    <row r="77" spans="1:30" s="561" customFormat="1" ht="60">
      <c r="A77" s="803" t="s">
        <v>1304</v>
      </c>
      <c r="B77" s="586" t="s">
        <v>1176</v>
      </c>
      <c r="C77" s="787"/>
      <c r="D77" s="1348" t="s">
        <v>4223</v>
      </c>
      <c r="E77" s="1349"/>
      <c r="F77" s="1349"/>
      <c r="G77" s="1350"/>
      <c r="H77" s="959" t="s">
        <v>1305</v>
      </c>
      <c r="I77" s="967" t="s">
        <v>7148</v>
      </c>
      <c r="J77" s="959" t="s">
        <v>7148</v>
      </c>
      <c r="K77" s="587" t="s">
        <v>5763</v>
      </c>
      <c r="L77" s="588">
        <v>19.2</v>
      </c>
      <c r="M77" s="589"/>
      <c r="N77" s="587"/>
      <c r="O77" s="589" t="s">
        <v>5870</v>
      </c>
      <c r="P77" s="589" t="s">
        <v>5871</v>
      </c>
      <c r="Q77" s="586" t="s">
        <v>5788</v>
      </c>
      <c r="R77" s="839" t="s">
        <v>1293</v>
      </c>
      <c r="S77" s="839"/>
      <c r="T77" s="843">
        <f t="shared" si="7"/>
        <v>2</v>
      </c>
      <c r="U77" s="844" t="str">
        <f t="shared" si="8"/>
        <v>R</v>
      </c>
      <c r="V77" s="845" t="str" cm="1">
        <f t="array" ref="V77">IF($T77&lt;=1,"",_xlfn.XLOOKUP(1,$T$6:$T76,$A$6:$A76,0,0,-1))</f>
        <v>BG-23</v>
      </c>
      <c r="W77" s="846" t="str">
        <f t="shared" si="9"/>
        <v>1..n</v>
      </c>
      <c r="X77" s="845" t="str" cm="1">
        <f t="array" ref="X77">IF($T77&lt;=2,"",_xlfn.XLOOKUP(2,$T$6:$T76,$A$6:$A76,0,0,-1))</f>
        <v/>
      </c>
      <c r="Y77" s="846" t="str">
        <f t="shared" si="11"/>
        <v/>
      </c>
      <c r="Z77" s="845" t="str" cm="1">
        <f t="array" ref="Z77">IF($T77&lt;=3,"",_xlfn.XLOOKUP(3,$T$6:$T76,$A$6:$A76,0,0,-1))</f>
        <v/>
      </c>
      <c r="AA77" s="846" t="str">
        <f t="shared" si="12"/>
        <v/>
      </c>
      <c r="AB77" s="845" t="str" cm="1">
        <f t="array" ref="AB77">IF($T77&lt;=4,"",_xlfn.XLOOKUP(4,$T$6:$T76,$A$6:$A76,0,0,-1))</f>
        <v/>
      </c>
      <c r="AC77" s="846" t="str">
        <f t="shared" si="13"/>
        <v/>
      </c>
      <c r="AD77" s="847" t="str">
        <f t="shared" si="10"/>
        <v>BG-23 &lt; BT-117</v>
      </c>
    </row>
    <row r="78" spans="1:30" s="561" customFormat="1" ht="132">
      <c r="A78" s="803" t="s">
        <v>1306</v>
      </c>
      <c r="B78" s="586" t="s">
        <v>1176</v>
      </c>
      <c r="C78" s="787"/>
      <c r="D78" s="1332" t="s">
        <v>4121</v>
      </c>
      <c r="E78" s="1349"/>
      <c r="F78" s="1349"/>
      <c r="G78" s="1350"/>
      <c r="H78" s="959" t="s">
        <v>6511</v>
      </c>
      <c r="I78" s="967" t="s">
        <v>7149</v>
      </c>
      <c r="J78" s="959" t="s">
        <v>7149</v>
      </c>
      <c r="K78" s="587" t="s">
        <v>1183</v>
      </c>
      <c r="L78" s="588">
        <v>2</v>
      </c>
      <c r="M78" s="589" t="s">
        <v>1284</v>
      </c>
      <c r="N78" s="587"/>
      <c r="O78" s="589" t="s">
        <v>5872</v>
      </c>
      <c r="P78" s="589" t="s">
        <v>5873</v>
      </c>
      <c r="Q78" s="586" t="s">
        <v>5788</v>
      </c>
      <c r="R78" s="839" t="s">
        <v>6546</v>
      </c>
      <c r="S78" s="839"/>
      <c r="T78" s="843">
        <f t="shared" si="7"/>
        <v>2</v>
      </c>
      <c r="U78" s="844" t="str">
        <f t="shared" si="8"/>
        <v>R</v>
      </c>
      <c r="V78" s="845" t="str" cm="1">
        <f t="array" ref="V78">IF($T78&lt;=1,"",_xlfn.XLOOKUP(1,$T$6:$T77,$A$6:$A77,0,0,-1))</f>
        <v>BG-23</v>
      </c>
      <c r="W78" s="846" t="str">
        <f t="shared" si="9"/>
        <v>1..n</v>
      </c>
      <c r="X78" s="845" t="str" cm="1">
        <f t="array" ref="X78">IF($T78&lt;=2,"",_xlfn.XLOOKUP(2,$T$6:$T77,$A$6:$A77,0,0,-1))</f>
        <v/>
      </c>
      <c r="Y78" s="846" t="str">
        <f t="shared" si="11"/>
        <v/>
      </c>
      <c r="Z78" s="845" t="str" cm="1">
        <f t="array" ref="Z78">IF($T78&lt;=3,"",_xlfn.XLOOKUP(3,$T$6:$T77,$A$6:$A77,0,0,-1))</f>
        <v/>
      </c>
      <c r="AA78" s="846" t="str">
        <f t="shared" si="12"/>
        <v/>
      </c>
      <c r="AB78" s="845" t="str" cm="1">
        <f t="array" ref="AB78">IF($T78&lt;=4,"",_xlfn.XLOOKUP(4,$T$6:$T77,$A$6:$A77,0,0,-1))</f>
        <v/>
      </c>
      <c r="AC78" s="846" t="str">
        <f t="shared" si="13"/>
        <v/>
      </c>
      <c r="AD78" s="847" t="str">
        <f t="shared" si="10"/>
        <v>BG-23 &lt; BT-118</v>
      </c>
    </row>
    <row r="79" spans="1:30" s="561" customFormat="1" ht="60">
      <c r="A79" s="803" t="s">
        <v>2561</v>
      </c>
      <c r="B79" s="586" t="s">
        <v>1176</v>
      </c>
      <c r="C79" s="787"/>
      <c r="D79" s="797"/>
      <c r="E79" s="1354" t="s">
        <v>7499</v>
      </c>
      <c r="F79" s="1355"/>
      <c r="G79" s="1356"/>
      <c r="H79" s="959" t="s">
        <v>6510</v>
      </c>
      <c r="I79" s="967" t="s">
        <v>7150</v>
      </c>
      <c r="J79" s="959" t="s">
        <v>7150</v>
      </c>
      <c r="K79" s="840" t="s">
        <v>1183</v>
      </c>
      <c r="L79" s="841">
        <v>3</v>
      </c>
      <c r="M79" s="842" t="s">
        <v>6506</v>
      </c>
      <c r="N79" s="840"/>
      <c r="O79" s="842" t="s">
        <v>6497</v>
      </c>
      <c r="P79" s="842"/>
      <c r="Q79" s="839" t="s">
        <v>5788</v>
      </c>
      <c r="R79" s="839" t="s">
        <v>6507</v>
      </c>
      <c r="S79" s="839"/>
      <c r="T79" s="843">
        <f t="shared" si="7"/>
        <v>3</v>
      </c>
      <c r="U79" s="844" t="str">
        <f t="shared" si="8"/>
        <v>R</v>
      </c>
      <c r="V79" s="845" t="str" cm="1">
        <f t="array" ref="V79">IF($T79&lt;=1,"",_xlfn.XLOOKUP(1,$T$6:$T78,$A$6:$A78,0,0,-1))</f>
        <v>BG-23</v>
      </c>
      <c r="W79" s="846" t="str">
        <f t="shared" si="9"/>
        <v>1..n</v>
      </c>
      <c r="X79" s="845" t="str" cm="1">
        <f t="array" ref="X79">IF($T79&lt;=2,"",_xlfn.XLOOKUP(2,$T$6:$T78,$A$6:$A78,0,0,-1))</f>
        <v>BT-118</v>
      </c>
      <c r="Y79" s="846" t="str">
        <f t="shared" si="11"/>
        <v>1..1</v>
      </c>
      <c r="Z79" s="845" t="str" cm="1">
        <f t="array" ref="Z79">IF($T79&lt;=3,"",_xlfn.XLOOKUP(3,$T$6:$T78,$A$6:$A78,0,0,-1))</f>
        <v/>
      </c>
      <c r="AA79" s="846" t="str">
        <f t="shared" si="12"/>
        <v/>
      </c>
      <c r="AB79" s="845" t="str" cm="1">
        <f t="array" ref="AB79">IF($T79&lt;=4,"",_xlfn.XLOOKUP(4,$T$6:$T78,$A$6:$A78,0,0,-1))</f>
        <v/>
      </c>
      <c r="AC79" s="846" t="str">
        <f t="shared" si="13"/>
        <v/>
      </c>
      <c r="AD79" s="847" t="str">
        <f t="shared" si="10"/>
        <v>BG-23 &lt; BT-118 &lt; BT-118-0</v>
      </c>
    </row>
    <row r="80" spans="1:30" s="561" customFormat="1" ht="60">
      <c r="A80" s="803" t="s">
        <v>1307</v>
      </c>
      <c r="B80" s="586" t="s">
        <v>1176</v>
      </c>
      <c r="C80" s="787"/>
      <c r="D80" s="1348" t="s">
        <v>4123</v>
      </c>
      <c r="E80" s="1349"/>
      <c r="F80" s="1349"/>
      <c r="G80" s="1350"/>
      <c r="H80" s="959" t="s">
        <v>1308</v>
      </c>
      <c r="I80" s="967" t="s">
        <v>7151</v>
      </c>
      <c r="J80" s="959" t="s">
        <v>7151</v>
      </c>
      <c r="K80" s="587" t="s">
        <v>5764</v>
      </c>
      <c r="L80" s="588">
        <v>3.2</v>
      </c>
      <c r="M80" s="589"/>
      <c r="N80" s="587"/>
      <c r="O80" s="589" t="s">
        <v>5874</v>
      </c>
      <c r="P80" s="589" t="s">
        <v>5875</v>
      </c>
      <c r="Q80" s="586" t="s">
        <v>5788</v>
      </c>
      <c r="R80" s="839" t="s">
        <v>1309</v>
      </c>
      <c r="S80" s="839"/>
      <c r="T80" s="843">
        <f t="shared" si="7"/>
        <v>2</v>
      </c>
      <c r="U80" s="844" t="str">
        <f t="shared" si="8"/>
        <v>R</v>
      </c>
      <c r="V80" s="845" t="str" cm="1">
        <f t="array" ref="V80">IF($T80&lt;=1,"",_xlfn.XLOOKUP(1,$T$6:$T78,$A$6:$A78,0,0,-1))</f>
        <v>BG-23</v>
      </c>
      <c r="W80" s="846" t="str">
        <f t="shared" si="9"/>
        <v>1..n</v>
      </c>
      <c r="X80" s="845" t="str" cm="1">
        <f t="array" ref="X80">IF($T80&lt;=2,"",_xlfn.XLOOKUP(2,$T$6:$T79,$A$6:$A79,0,0,-1))</f>
        <v/>
      </c>
      <c r="Y80" s="846" t="str">
        <f t="shared" si="11"/>
        <v/>
      </c>
      <c r="Z80" s="845" t="str" cm="1">
        <f t="array" ref="Z80">IF($T80&lt;=3,"",_xlfn.XLOOKUP(3,$T$6:$T79,$A$6:$A79,0,0,-1))</f>
        <v/>
      </c>
      <c r="AA80" s="846" t="str">
        <f t="shared" si="12"/>
        <v/>
      </c>
      <c r="AB80" s="845" t="str" cm="1">
        <f t="array" ref="AB80">IF($T80&lt;=4,"",_xlfn.XLOOKUP(4,$T$6:$T79,$A$6:$A79,0,0,-1))</f>
        <v/>
      </c>
      <c r="AC80" s="846" t="str">
        <f t="shared" si="13"/>
        <v/>
      </c>
      <c r="AD80" s="847" t="str">
        <f t="shared" si="10"/>
        <v>BG-23 &lt; BT-119</v>
      </c>
    </row>
    <row r="81" spans="1:30" s="561" customFormat="1" ht="60">
      <c r="A81" s="803" t="s">
        <v>1310</v>
      </c>
      <c r="B81" s="586" t="s">
        <v>1191</v>
      </c>
      <c r="C81" s="787"/>
      <c r="D81" s="1348" t="s">
        <v>4120</v>
      </c>
      <c r="E81" s="1349"/>
      <c r="F81" s="1349"/>
      <c r="G81" s="1350"/>
      <c r="H81" s="959" t="s">
        <v>1311</v>
      </c>
      <c r="I81" s="967" t="s">
        <v>7152</v>
      </c>
      <c r="J81" s="959" t="s">
        <v>7152</v>
      </c>
      <c r="K81" s="587" t="s">
        <v>5761</v>
      </c>
      <c r="L81" s="588">
        <v>1024</v>
      </c>
      <c r="M81" s="589"/>
      <c r="N81" s="587"/>
      <c r="O81" s="589" t="s">
        <v>5876</v>
      </c>
      <c r="P81" s="589" t="s">
        <v>5877</v>
      </c>
      <c r="Q81" s="586" t="s">
        <v>5788</v>
      </c>
      <c r="R81" s="839" t="s">
        <v>6547</v>
      </c>
      <c r="S81" s="839"/>
      <c r="T81" s="843">
        <f t="shared" si="7"/>
        <v>2</v>
      </c>
      <c r="U81" s="844" t="str">
        <f t="shared" si="8"/>
        <v>O</v>
      </c>
      <c r="V81" s="845" t="str" cm="1">
        <f t="array" ref="V81">IF($T81&lt;=1,"",_xlfn.XLOOKUP(1,$T$6:$T80,$A$6:$A80,0,0,-1))</f>
        <v>BG-23</v>
      </c>
      <c r="W81" s="846" t="str">
        <f t="shared" si="9"/>
        <v>1..n</v>
      </c>
      <c r="X81" s="845" t="str" cm="1">
        <f t="array" ref="X81">IF($T81&lt;=2,"",_xlfn.XLOOKUP(2,$T$6:$T80,$A$6:$A80,0,0,-1))</f>
        <v/>
      </c>
      <c r="Y81" s="846" t="str">
        <f t="shared" si="11"/>
        <v/>
      </c>
      <c r="Z81" s="845" t="str" cm="1">
        <f t="array" ref="Z81">IF($T81&lt;=3,"",_xlfn.XLOOKUP(3,$T$6:$T80,$A$6:$A80,0,0,-1))</f>
        <v/>
      </c>
      <c r="AA81" s="846" t="str">
        <f t="shared" si="12"/>
        <v/>
      </c>
      <c r="AB81" s="845" t="str" cm="1">
        <f t="array" ref="AB81">IF($T81&lt;=4,"",_xlfn.XLOOKUP(4,$T$6:$T80,$A$6:$A80,0,0,-1))</f>
        <v/>
      </c>
      <c r="AC81" s="846" t="str">
        <f t="shared" si="13"/>
        <v/>
      </c>
      <c r="AD81" s="847" t="str">
        <f t="shared" si="10"/>
        <v>BG-23 &lt; BT-120</v>
      </c>
    </row>
    <row r="82" spans="1:30" s="561" customFormat="1" ht="60">
      <c r="A82" s="803" t="s">
        <v>1312</v>
      </c>
      <c r="B82" s="586" t="s">
        <v>1191</v>
      </c>
      <c r="C82" s="787"/>
      <c r="D82" s="1348" t="s">
        <v>4122</v>
      </c>
      <c r="E82" s="1349"/>
      <c r="F82" s="1349"/>
      <c r="G82" s="1350"/>
      <c r="H82" s="959" t="s">
        <v>1313</v>
      </c>
      <c r="I82" s="967" t="s">
        <v>7153</v>
      </c>
      <c r="J82" s="959" t="s">
        <v>7153</v>
      </c>
      <c r="K82" s="587" t="s">
        <v>1183</v>
      </c>
      <c r="L82" s="588">
        <v>30</v>
      </c>
      <c r="M82" s="589" t="s">
        <v>1314</v>
      </c>
      <c r="N82" s="587"/>
      <c r="O82" s="589" t="s">
        <v>5878</v>
      </c>
      <c r="P82" s="589" t="s">
        <v>5879</v>
      </c>
      <c r="Q82" s="586" t="s">
        <v>5788</v>
      </c>
      <c r="R82" s="839" t="s">
        <v>6548</v>
      </c>
      <c r="S82" s="839"/>
      <c r="T82" s="843">
        <f t="shared" si="7"/>
        <v>2</v>
      </c>
      <c r="U82" s="844" t="str">
        <f t="shared" si="8"/>
        <v>O</v>
      </c>
      <c r="V82" s="845" t="str" cm="1">
        <f t="array" ref="V82">IF($T82&lt;=1,"",_xlfn.XLOOKUP(1,$T$6:$T81,$A$6:$A81,0,0,-1))</f>
        <v>BG-23</v>
      </c>
      <c r="W82" s="846" t="str">
        <f t="shared" si="9"/>
        <v>1..n</v>
      </c>
      <c r="X82" s="845" t="str" cm="1">
        <f t="array" ref="X82">IF($T82&lt;=2,"",_xlfn.XLOOKUP(2,$T$6:$T81,$A$6:$A81,0,0,-1))</f>
        <v/>
      </c>
      <c r="Y82" s="846" t="str">
        <f t="shared" si="11"/>
        <v/>
      </c>
      <c r="Z82" s="845" t="str" cm="1">
        <f t="array" ref="Z82">IF($T82&lt;=3,"",_xlfn.XLOOKUP(3,$T$6:$T81,$A$6:$A81,0,0,-1))</f>
        <v/>
      </c>
      <c r="AA82" s="846" t="str">
        <f t="shared" si="12"/>
        <v/>
      </c>
      <c r="AB82" s="845" t="str" cm="1">
        <f t="array" ref="AB82">IF($T82&lt;=4,"",_xlfn.XLOOKUP(4,$T$6:$T81,$A$6:$A81,0,0,-1))</f>
        <v/>
      </c>
      <c r="AC82" s="846" t="str">
        <f t="shared" si="13"/>
        <v/>
      </c>
      <c r="AD82" s="847" t="str">
        <f t="shared" si="10"/>
        <v>BG-23 &lt; BT-121</v>
      </c>
    </row>
    <row r="83" spans="1:30" s="561" customFormat="1" ht="36">
      <c r="A83" s="803" t="s">
        <v>1315</v>
      </c>
      <c r="B83" s="586" t="s">
        <v>1300</v>
      </c>
      <c r="C83" s="1351" t="s">
        <v>4078</v>
      </c>
      <c r="D83" s="1352"/>
      <c r="E83" s="1352"/>
      <c r="F83" s="1352"/>
      <c r="G83" s="1353"/>
      <c r="H83" s="959" t="s">
        <v>1316</v>
      </c>
      <c r="I83" s="967" t="s">
        <v>7154</v>
      </c>
      <c r="J83" s="959" t="s">
        <v>7155</v>
      </c>
      <c r="K83" s="587" t="s">
        <v>1382</v>
      </c>
      <c r="L83" s="588"/>
      <c r="M83" s="589"/>
      <c r="N83" s="587"/>
      <c r="O83" s="589" t="s">
        <v>5880</v>
      </c>
      <c r="P83" s="589" t="s">
        <v>1821</v>
      </c>
      <c r="Q83" s="586" t="s">
        <v>5789</v>
      </c>
      <c r="R83" s="839" t="s">
        <v>6549</v>
      </c>
      <c r="S83" s="839"/>
      <c r="T83" s="843">
        <f t="shared" si="7"/>
        <v>1</v>
      </c>
      <c r="U83" s="844" t="str">
        <f t="shared" si="8"/>
        <v>R</v>
      </c>
      <c r="V83" s="845" t="str" cm="1">
        <f t="array" ref="V83">IF($T83&lt;=1,"",_xlfn.XLOOKUP(1,$T$6:$T82,$A$6:$A82,0,0,-1))</f>
        <v/>
      </c>
      <c r="W83" s="846" t="str">
        <f t="shared" si="9"/>
        <v/>
      </c>
      <c r="X83" s="845" t="str" cm="1">
        <f t="array" ref="X83">IF($T83&lt;=2,"",_xlfn.XLOOKUP(2,$T$6:$T82,$A$6:$A82,0,0,-1))</f>
        <v/>
      </c>
      <c r="Y83" s="846" t="str">
        <f t="shared" si="11"/>
        <v/>
      </c>
      <c r="Z83" s="845" t="str" cm="1">
        <f t="array" ref="Z83">IF($T83&lt;=3,"",_xlfn.XLOOKUP(3,$T$6:$T82,$A$6:$A82,0,0,-1))</f>
        <v/>
      </c>
      <c r="AA83" s="846" t="str">
        <f t="shared" si="12"/>
        <v/>
      </c>
      <c r="AB83" s="845" t="str" cm="1">
        <f t="array" ref="AB83">IF($T83&lt;=4,"",_xlfn.XLOOKUP(4,$T$6:$T82,$A$6:$A82,0,0,-1))</f>
        <v/>
      </c>
      <c r="AC83" s="846" t="str">
        <f t="shared" si="13"/>
        <v/>
      </c>
      <c r="AD83" s="847" t="str">
        <f t="shared" si="10"/>
        <v>BG-25</v>
      </c>
    </row>
    <row r="84" spans="1:30" s="561" customFormat="1" ht="60">
      <c r="A84" s="803" t="s">
        <v>1317</v>
      </c>
      <c r="B84" s="586" t="s">
        <v>1195</v>
      </c>
      <c r="C84" s="789"/>
      <c r="D84" s="1332" t="s">
        <v>4083</v>
      </c>
      <c r="E84" s="1333"/>
      <c r="F84" s="1333"/>
      <c r="G84" s="1334"/>
      <c r="H84" s="959" t="s">
        <v>1318</v>
      </c>
      <c r="I84" s="967" t="s">
        <v>7156</v>
      </c>
      <c r="J84" s="959" t="s">
        <v>7157</v>
      </c>
      <c r="K84" s="587" t="s">
        <v>1382</v>
      </c>
      <c r="L84" s="588"/>
      <c r="M84" s="589"/>
      <c r="N84" s="587" t="s">
        <v>5772</v>
      </c>
      <c r="O84" s="589" t="s">
        <v>1821</v>
      </c>
      <c r="P84" s="589" t="s">
        <v>1821</v>
      </c>
      <c r="Q84" s="586" t="s">
        <v>5789</v>
      </c>
      <c r="R84" s="839" t="s">
        <v>6514</v>
      </c>
      <c r="S84" s="839"/>
      <c r="T84" s="843">
        <f t="shared" si="7"/>
        <v>2</v>
      </c>
      <c r="U84" s="844" t="str">
        <f t="shared" si="8"/>
        <v>O</v>
      </c>
      <c r="V84" s="845" t="str" cm="1">
        <f t="array" ref="V84">IF($T84&lt;=1,"",_xlfn.XLOOKUP(1,$T$6:$T83,$A$6:$A83,0,0,-1))</f>
        <v>BG-25</v>
      </c>
      <c r="W84" s="846" t="str">
        <f t="shared" si="9"/>
        <v>1..n</v>
      </c>
      <c r="X84" s="845" t="str" cm="1">
        <f t="array" ref="X84">IF($T84&lt;=2,"",_xlfn.XLOOKUP(2,$T$6:$T83,$A$6:$A83,0,0,-1))</f>
        <v/>
      </c>
      <c r="Y84" s="846" t="str">
        <f t="shared" si="11"/>
        <v/>
      </c>
      <c r="Z84" s="845" t="str" cm="1">
        <f t="array" ref="Z84">IF($T84&lt;=3,"",_xlfn.XLOOKUP(3,$T$6:$T83,$A$6:$A83,0,0,-1))</f>
        <v/>
      </c>
      <c r="AA84" s="846" t="str">
        <f t="shared" si="12"/>
        <v/>
      </c>
      <c r="AB84" s="845" t="str" cm="1">
        <f t="array" ref="AB84">IF($T84&lt;=4,"",_xlfn.XLOOKUP(4,$T$6:$T83,$A$6:$A83,0,0,-1))</f>
        <v/>
      </c>
      <c r="AC84" s="846" t="str">
        <f t="shared" si="13"/>
        <v/>
      </c>
      <c r="AD84" s="847" t="str">
        <f t="shared" si="10"/>
        <v>BG-25 &lt; BT-127-00</v>
      </c>
    </row>
    <row r="85" spans="1:30" s="561" customFormat="1" ht="72">
      <c r="A85" s="803" t="s">
        <v>1319</v>
      </c>
      <c r="B85" s="586" t="s">
        <v>1191</v>
      </c>
      <c r="C85" s="789"/>
      <c r="D85" s="791"/>
      <c r="E85" s="1345" t="s">
        <v>4084</v>
      </c>
      <c r="F85" s="1338"/>
      <c r="G85" s="1339"/>
      <c r="H85" s="959" t="s">
        <v>1320</v>
      </c>
      <c r="I85" s="967" t="s">
        <v>7156</v>
      </c>
      <c r="J85" s="959" t="s">
        <v>7157</v>
      </c>
      <c r="K85" s="587" t="s">
        <v>1183</v>
      </c>
      <c r="L85" s="588">
        <v>3</v>
      </c>
      <c r="M85" s="589" t="s">
        <v>1200</v>
      </c>
      <c r="N85" s="587"/>
      <c r="O85" s="589" t="s">
        <v>5802</v>
      </c>
      <c r="P85" s="589" t="s">
        <v>5803</v>
      </c>
      <c r="Q85" s="586" t="s">
        <v>5789</v>
      </c>
      <c r="R85" s="839" t="s">
        <v>6550</v>
      </c>
      <c r="S85" s="839"/>
      <c r="T85" s="843">
        <f t="shared" si="7"/>
        <v>3</v>
      </c>
      <c r="U85" s="844" t="str">
        <f t="shared" si="8"/>
        <v>O</v>
      </c>
      <c r="V85" s="845" t="str" cm="1">
        <f t="array" ref="V85">IF($T85&lt;=1,"",_xlfn.XLOOKUP(1,$T$6:$T84,$A$6:$A84,0,0,-1))</f>
        <v>BG-25</v>
      </c>
      <c r="W85" s="846" t="str">
        <f t="shared" si="9"/>
        <v>1..n</v>
      </c>
      <c r="X85" s="845" t="str" cm="1">
        <f t="array" ref="X85">IF($T85&lt;=2,"",_xlfn.XLOOKUP(2,$T$6:$T84,$A$6:$A84,0,0,-1))</f>
        <v>BT-127-00</v>
      </c>
      <c r="Y85" s="846" t="str">
        <f t="shared" si="11"/>
        <v>0..n</v>
      </c>
      <c r="Z85" s="845" t="str" cm="1">
        <f t="array" ref="Z85">IF($T85&lt;=3,"",_xlfn.XLOOKUP(3,$T$6:$T84,$A$6:$A84,0,0,-1))</f>
        <v/>
      </c>
      <c r="AA85" s="846" t="str">
        <f t="shared" si="12"/>
        <v/>
      </c>
      <c r="AB85" s="845" t="str" cm="1">
        <f t="array" ref="AB85">IF($T85&lt;=4,"",_xlfn.XLOOKUP(4,$T$6:$T84,$A$6:$A84,0,0,-1))</f>
        <v/>
      </c>
      <c r="AC85" s="846" t="str">
        <f t="shared" si="13"/>
        <v/>
      </c>
      <c r="AD85" s="847" t="str">
        <f t="shared" si="10"/>
        <v>BG-25 &lt; BT-127-00 &lt; EXT-FR-FE-183</v>
      </c>
    </row>
    <row r="86" spans="1:30" s="561" customFormat="1" ht="72">
      <c r="A86" s="803" t="s">
        <v>1321</v>
      </c>
      <c r="B86" s="586" t="s">
        <v>1191</v>
      </c>
      <c r="C86" s="789"/>
      <c r="D86" s="791"/>
      <c r="E86" s="1345" t="s">
        <v>5759</v>
      </c>
      <c r="F86" s="1338"/>
      <c r="G86" s="1339"/>
      <c r="H86" s="959" t="s">
        <v>1322</v>
      </c>
      <c r="I86" s="967" t="s">
        <v>7156</v>
      </c>
      <c r="J86" s="959" t="s">
        <v>7157</v>
      </c>
      <c r="K86" s="587" t="s">
        <v>5761</v>
      </c>
      <c r="L86" s="588">
        <v>1024</v>
      </c>
      <c r="M86" s="589"/>
      <c r="N86" s="587"/>
      <c r="O86" s="589" t="s">
        <v>5881</v>
      </c>
      <c r="P86" s="589" t="s">
        <v>1821</v>
      </c>
      <c r="Q86" s="586" t="s">
        <v>5789</v>
      </c>
      <c r="R86" s="839" t="s">
        <v>6551</v>
      </c>
      <c r="S86" s="839"/>
      <c r="T86" s="843">
        <f t="shared" si="7"/>
        <v>3</v>
      </c>
      <c r="U86" s="844" t="str">
        <f t="shared" si="8"/>
        <v>O</v>
      </c>
      <c r="V86" s="845" t="str" cm="1">
        <f t="array" ref="V86">IF($T86&lt;=1,"",_xlfn.XLOOKUP(1,$T$6:$T85,$A$6:$A85,0,0,-1))</f>
        <v>BG-25</v>
      </c>
      <c r="W86" s="846" t="str">
        <f t="shared" si="9"/>
        <v>1..n</v>
      </c>
      <c r="X86" s="845" t="str" cm="1">
        <f t="array" ref="X86">IF($T86&lt;=2,"",_xlfn.XLOOKUP(2,$T$6:$T85,$A$6:$A85,0,0,-1))</f>
        <v>BT-127-00</v>
      </c>
      <c r="Y86" s="846" t="str">
        <f t="shared" si="11"/>
        <v>0..n</v>
      </c>
      <c r="Z86" s="845" t="str" cm="1">
        <f t="array" ref="Z86">IF($T86&lt;=3,"",_xlfn.XLOOKUP(3,$T$6:$T85,$A$6:$A85,0,0,-1))</f>
        <v/>
      </c>
      <c r="AA86" s="846" t="str">
        <f t="shared" si="12"/>
        <v/>
      </c>
      <c r="AB86" s="845" t="str" cm="1">
        <f t="array" ref="AB86">IF($T86&lt;=4,"",_xlfn.XLOOKUP(4,$T$6:$T85,$A$6:$A85,0,0,-1))</f>
        <v/>
      </c>
      <c r="AC86" s="846" t="str">
        <f t="shared" si="13"/>
        <v/>
      </c>
      <c r="AD86" s="847" t="str">
        <f t="shared" si="10"/>
        <v>BG-25 &lt; BT-127-00 &lt; BT-127</v>
      </c>
    </row>
    <row r="87" spans="1:30" s="561" customFormat="1" ht="60">
      <c r="A87" s="803" t="s">
        <v>1323</v>
      </c>
      <c r="B87" s="586" t="s">
        <v>1176</v>
      </c>
      <c r="C87" s="789"/>
      <c r="D87" s="1348" t="s">
        <v>4126</v>
      </c>
      <c r="E87" s="1349"/>
      <c r="F87" s="1349"/>
      <c r="G87" s="1350"/>
      <c r="H87" s="959" t="s">
        <v>1324</v>
      </c>
      <c r="I87" s="967" t="s">
        <v>7158</v>
      </c>
      <c r="J87" s="959" t="s">
        <v>7159</v>
      </c>
      <c r="K87" s="587" t="s">
        <v>5765</v>
      </c>
      <c r="L87" s="588">
        <v>19.399999999999999</v>
      </c>
      <c r="M87" s="589"/>
      <c r="N87" s="587"/>
      <c r="O87" s="589" t="s">
        <v>5882</v>
      </c>
      <c r="P87" s="589" t="s">
        <v>1821</v>
      </c>
      <c r="Q87" s="586" t="s">
        <v>5789</v>
      </c>
      <c r="R87" s="839" t="s">
        <v>6552</v>
      </c>
      <c r="S87" s="839"/>
      <c r="T87" s="843">
        <f t="shared" si="7"/>
        <v>2</v>
      </c>
      <c r="U87" s="844" t="str">
        <f t="shared" si="8"/>
        <v>R</v>
      </c>
      <c r="V87" s="845" t="str" cm="1">
        <f t="array" ref="V87">IF($T87&lt;=1,"",_xlfn.XLOOKUP(1,$T$6:$T86,$A$6:$A86,0,0,-1))</f>
        <v>BG-25</v>
      </c>
      <c r="W87" s="846" t="str">
        <f t="shared" si="9"/>
        <v>1..n</v>
      </c>
      <c r="X87" s="845" t="str" cm="1">
        <f t="array" ref="X87">IF($T87&lt;=2,"",_xlfn.XLOOKUP(2,$T$6:$T86,$A$6:$A86,0,0,-1))</f>
        <v/>
      </c>
      <c r="Y87" s="846" t="str">
        <f t="shared" si="11"/>
        <v/>
      </c>
      <c r="Z87" s="845" t="str" cm="1">
        <f t="array" ref="Z87">IF($T87&lt;=3,"",_xlfn.XLOOKUP(3,$T$6:$T86,$A$6:$A86,0,0,-1))</f>
        <v/>
      </c>
      <c r="AA87" s="846" t="str">
        <f t="shared" si="12"/>
        <v/>
      </c>
      <c r="AB87" s="845" t="str" cm="1">
        <f t="array" ref="AB87">IF($T87&lt;=4,"",_xlfn.XLOOKUP(4,$T$6:$T86,$A$6:$A86,0,0,-1))</f>
        <v/>
      </c>
      <c r="AC87" s="846" t="str">
        <f t="shared" si="13"/>
        <v/>
      </c>
      <c r="AD87" s="847" t="str">
        <f t="shared" si="10"/>
        <v>BG-25 &lt; BT-129</v>
      </c>
    </row>
    <row r="88" spans="1:30" s="561" customFormat="1" ht="60">
      <c r="A88" s="803" t="s">
        <v>1325</v>
      </c>
      <c r="B88" s="586" t="s">
        <v>1176</v>
      </c>
      <c r="C88" s="789"/>
      <c r="D88" s="1348" t="s">
        <v>7428</v>
      </c>
      <c r="E88" s="1349"/>
      <c r="F88" s="1349"/>
      <c r="G88" s="1350"/>
      <c r="H88" s="959" t="s">
        <v>6357</v>
      </c>
      <c r="I88" s="967" t="s">
        <v>7160</v>
      </c>
      <c r="J88" s="959" t="s">
        <v>7161</v>
      </c>
      <c r="K88" s="587" t="s">
        <v>1183</v>
      </c>
      <c r="L88" s="588">
        <v>3</v>
      </c>
      <c r="M88" s="589" t="s">
        <v>1314</v>
      </c>
      <c r="N88" s="587"/>
      <c r="O88" s="589" t="s">
        <v>5883</v>
      </c>
      <c r="P88" s="589" t="s">
        <v>5884</v>
      </c>
      <c r="Q88" s="586" t="s">
        <v>5789</v>
      </c>
      <c r="R88" s="839" t="s">
        <v>6549</v>
      </c>
      <c r="S88" s="839"/>
      <c r="T88" s="843">
        <f t="shared" si="7"/>
        <v>2</v>
      </c>
      <c r="U88" s="844" t="str">
        <f t="shared" si="8"/>
        <v>R</v>
      </c>
      <c r="V88" s="845" t="str" cm="1">
        <f t="array" ref="V88">IF($T88&lt;=1,"",_xlfn.XLOOKUP(1,$T$6:$T87,$A$6:$A87,0,0,-1))</f>
        <v>BG-25</v>
      </c>
      <c r="W88" s="846" t="str">
        <f t="shared" si="9"/>
        <v>1..n</v>
      </c>
      <c r="X88" s="845" t="str" cm="1">
        <f t="array" ref="X88">IF($T88&lt;=2,"",_xlfn.XLOOKUP(2,$T$6:$T87,$A$6:$A87,0,0,-1))</f>
        <v/>
      </c>
      <c r="Y88" s="846" t="str">
        <f t="shared" si="11"/>
        <v/>
      </c>
      <c r="Z88" s="845" t="str" cm="1">
        <f t="array" ref="Z88">IF($T88&lt;=3,"",_xlfn.XLOOKUP(3,$T$6:$T87,$A$6:$A87,0,0,-1))</f>
        <v/>
      </c>
      <c r="AA88" s="846" t="str">
        <f t="shared" si="12"/>
        <v/>
      </c>
      <c r="AB88" s="845" t="str" cm="1">
        <f t="array" ref="AB88">IF($T88&lt;=4,"",_xlfn.XLOOKUP(4,$T$6:$T87,$A$6:$A87,0,0,-1))</f>
        <v/>
      </c>
      <c r="AC88" s="846" t="str">
        <f t="shared" si="13"/>
        <v/>
      </c>
      <c r="AD88" s="847" t="str">
        <f t="shared" si="10"/>
        <v>BG-25 &lt; BT-130</v>
      </c>
    </row>
    <row r="89" spans="1:30" s="561" customFormat="1" ht="60">
      <c r="A89" s="804" t="s">
        <v>1326</v>
      </c>
      <c r="B89" s="586" t="s">
        <v>1191</v>
      </c>
      <c r="C89" s="789"/>
      <c r="D89" s="1342" t="s">
        <v>4145</v>
      </c>
      <c r="E89" s="1343"/>
      <c r="F89" s="1343"/>
      <c r="G89" s="1344"/>
      <c r="H89" s="959" t="s">
        <v>1327</v>
      </c>
      <c r="I89" s="967" t="s">
        <v>7162</v>
      </c>
      <c r="J89" s="959" t="s">
        <v>7163</v>
      </c>
      <c r="K89" s="587" t="s">
        <v>1382</v>
      </c>
      <c r="L89" s="588"/>
      <c r="M89" s="589"/>
      <c r="N89" s="587"/>
      <c r="O89" s="589" t="s">
        <v>1821</v>
      </c>
      <c r="P89" s="589" t="s">
        <v>5885</v>
      </c>
      <c r="Q89" s="586" t="s">
        <v>5789</v>
      </c>
      <c r="R89" s="839" t="s">
        <v>6553</v>
      </c>
      <c r="S89" s="839"/>
      <c r="T89" s="843">
        <f t="shared" si="7"/>
        <v>2</v>
      </c>
      <c r="U89" s="844" t="str">
        <f t="shared" si="8"/>
        <v>O</v>
      </c>
      <c r="V89" s="845" t="str" cm="1">
        <f t="array" ref="V89">IF($T89&lt;=1,"",_xlfn.XLOOKUP(1,$T$6:$T88,$A$6:$A88,0,0,-1))</f>
        <v>BG-25</v>
      </c>
      <c r="W89" s="846" t="str">
        <f t="shared" si="9"/>
        <v>1..n</v>
      </c>
      <c r="X89" s="845" t="str" cm="1">
        <f t="array" ref="X89">IF($T89&lt;=2,"",_xlfn.XLOOKUP(2,$T$6:$T88,$A$6:$A88,0,0,-1))</f>
        <v/>
      </c>
      <c r="Y89" s="846" t="str">
        <f t="shared" si="11"/>
        <v/>
      </c>
      <c r="Z89" s="845" t="str" cm="1">
        <f t="array" ref="Z89">IF($T89&lt;=3,"",_xlfn.XLOOKUP(3,$T$6:$T88,$A$6:$A88,0,0,-1))</f>
        <v/>
      </c>
      <c r="AA89" s="846" t="str">
        <f t="shared" si="12"/>
        <v/>
      </c>
      <c r="AB89" s="845" t="str" cm="1">
        <f t="array" ref="AB89">IF($T89&lt;=4,"",_xlfn.XLOOKUP(4,$T$6:$T88,$A$6:$A88,0,0,-1))</f>
        <v/>
      </c>
      <c r="AC89" s="846" t="str">
        <f t="shared" si="13"/>
        <v/>
      </c>
      <c r="AD89" s="847" t="str">
        <f t="shared" si="10"/>
        <v>BG-25 &lt; EXT-FR-FE-BG-06</v>
      </c>
    </row>
    <row r="90" spans="1:30" s="561" customFormat="1" ht="72">
      <c r="A90" s="804" t="s">
        <v>1328</v>
      </c>
      <c r="B90" s="586" t="s">
        <v>1191</v>
      </c>
      <c r="C90" s="789"/>
      <c r="D90" s="791"/>
      <c r="E90" s="1345" t="s">
        <v>7484</v>
      </c>
      <c r="F90" s="1338"/>
      <c r="G90" s="1339"/>
      <c r="H90" s="959" t="s">
        <v>1329</v>
      </c>
      <c r="I90" s="967" t="s">
        <v>7164</v>
      </c>
      <c r="J90" s="959" t="s">
        <v>7165</v>
      </c>
      <c r="K90" s="587" t="s">
        <v>5762</v>
      </c>
      <c r="L90" s="588">
        <v>35</v>
      </c>
      <c r="M90" s="589"/>
      <c r="N90" s="587"/>
      <c r="O90" s="589" t="s">
        <v>5813</v>
      </c>
      <c r="P90" s="589" t="s">
        <v>1821</v>
      </c>
      <c r="Q90" s="586" t="s">
        <v>5789</v>
      </c>
      <c r="R90" s="839" t="s">
        <v>6554</v>
      </c>
      <c r="S90" s="839"/>
      <c r="T90" s="843">
        <f t="shared" si="7"/>
        <v>3</v>
      </c>
      <c r="U90" s="844" t="str">
        <f t="shared" si="8"/>
        <v>O</v>
      </c>
      <c r="V90" s="845" t="str" cm="1">
        <f t="array" ref="V90">IF($T90&lt;=1,"",_xlfn.XLOOKUP(1,$T$6:$T89,$A$6:$A89,0,0,-1))</f>
        <v>BG-25</v>
      </c>
      <c r="W90" s="846" t="str">
        <f t="shared" si="9"/>
        <v>1..n</v>
      </c>
      <c r="X90" s="845" t="str" cm="1">
        <f t="array" ref="X90">IF($T90&lt;=2,"",_xlfn.XLOOKUP(2,$T$6:$T89,$A$6:$A89,0,0,-1))</f>
        <v>EXT-FR-FE-BG-06</v>
      </c>
      <c r="Y90" s="846" t="str">
        <f t="shared" si="11"/>
        <v>0..1</v>
      </c>
      <c r="Z90" s="845" t="str" cm="1">
        <f t="array" ref="Z90">IF($T90&lt;=3,"",_xlfn.XLOOKUP(3,$T$6:$T89,$A$6:$A89,0,0,-1))</f>
        <v/>
      </c>
      <c r="AA90" s="846" t="str">
        <f t="shared" si="12"/>
        <v/>
      </c>
      <c r="AB90" s="845" t="str" cm="1">
        <f t="array" ref="AB90">IF($T90&lt;=4,"",_xlfn.XLOOKUP(4,$T$6:$T89,$A$6:$A89,0,0,-1))</f>
        <v/>
      </c>
      <c r="AC90" s="846" t="str">
        <f t="shared" si="13"/>
        <v/>
      </c>
      <c r="AD90" s="847" t="str">
        <f t="shared" si="10"/>
        <v>BG-25 &lt; EXT-FR-FE-BG-06 &lt; EXT-FR-FE-136</v>
      </c>
    </row>
    <row r="91" spans="1:30" s="561" customFormat="1" ht="84">
      <c r="A91" s="804" t="s">
        <v>1330</v>
      </c>
      <c r="B91" s="586" t="s">
        <v>1191</v>
      </c>
      <c r="C91" s="789"/>
      <c r="D91" s="791"/>
      <c r="E91" s="1337" t="s">
        <v>7486</v>
      </c>
      <c r="F91" s="1338"/>
      <c r="G91" s="1339"/>
      <c r="H91" s="959" t="s">
        <v>6519</v>
      </c>
      <c r="I91" s="967" t="s">
        <v>7166</v>
      </c>
      <c r="J91" s="959" t="s">
        <v>7167</v>
      </c>
      <c r="K91" s="587" t="s">
        <v>1179</v>
      </c>
      <c r="L91" s="588" t="s">
        <v>1180</v>
      </c>
      <c r="M91" s="589" t="s">
        <v>7217</v>
      </c>
      <c r="N91" s="587"/>
      <c r="O91" s="589" t="s">
        <v>5814</v>
      </c>
      <c r="P91" s="589" t="s">
        <v>5815</v>
      </c>
      <c r="Q91" s="586" t="s">
        <v>5789</v>
      </c>
      <c r="R91" s="839" t="s">
        <v>6555</v>
      </c>
      <c r="S91" s="839"/>
      <c r="T91" s="843">
        <f t="shared" si="7"/>
        <v>3</v>
      </c>
      <c r="U91" s="844" t="str">
        <f t="shared" si="8"/>
        <v>O</v>
      </c>
      <c r="V91" s="845" t="str" cm="1">
        <f t="array" ref="V91">IF($T91&lt;=1,"",_xlfn.XLOOKUP(1,$T$6:$T90,$A$6:$A90,0,0,-1))</f>
        <v>BG-25</v>
      </c>
      <c r="W91" s="846" t="str">
        <f t="shared" si="9"/>
        <v>1..n</v>
      </c>
      <c r="X91" s="845" t="str" cm="1">
        <f t="array" ref="X91">IF($T91&lt;=2,"",_xlfn.XLOOKUP(2,$T$6:$T90,$A$6:$A90,0,0,-1))</f>
        <v>EXT-FR-FE-BG-06</v>
      </c>
      <c r="Y91" s="846" t="str">
        <f t="shared" si="11"/>
        <v>0..1</v>
      </c>
      <c r="Z91" s="845" t="str" cm="1">
        <f t="array" ref="Z91">IF($T91&lt;=3,"",_xlfn.XLOOKUP(3,$T$6:$T90,$A$6:$A90,0,0,-1))</f>
        <v/>
      </c>
      <c r="AA91" s="846" t="str">
        <f t="shared" si="12"/>
        <v/>
      </c>
      <c r="AB91" s="845" t="str" cm="1">
        <f t="array" ref="AB91">IF($T91&lt;=4,"",_xlfn.XLOOKUP(4,$T$6:$T90,$A$6:$A90,0,0,-1))</f>
        <v/>
      </c>
      <c r="AC91" s="846" t="str">
        <f t="shared" si="13"/>
        <v/>
      </c>
      <c r="AD91" s="847" t="str">
        <f t="shared" si="10"/>
        <v>BG-25 &lt; EXT-FR-FE-BG-06 &lt; EXT-FR-FE-138</v>
      </c>
    </row>
    <row r="92" spans="1:30" s="561" customFormat="1" ht="84">
      <c r="A92" s="804" t="s">
        <v>6489</v>
      </c>
      <c r="B92" s="586" t="s">
        <v>1176</v>
      </c>
      <c r="C92" s="789"/>
      <c r="D92" s="796"/>
      <c r="E92" s="849"/>
      <c r="F92" s="1340" t="s">
        <v>6494</v>
      </c>
      <c r="G92" s="1341"/>
      <c r="H92" s="959" t="s">
        <v>6512</v>
      </c>
      <c r="I92" s="967"/>
      <c r="J92" s="959"/>
      <c r="K92" s="840" t="s">
        <v>1183</v>
      </c>
      <c r="L92" s="841" t="s">
        <v>1180</v>
      </c>
      <c r="M92" s="842" t="s">
        <v>6496</v>
      </c>
      <c r="N92" s="840"/>
      <c r="O92" s="842" t="s">
        <v>6497</v>
      </c>
      <c r="P92" s="842"/>
      <c r="Q92" s="839" t="s">
        <v>5789</v>
      </c>
      <c r="R92" s="839"/>
      <c r="S92" s="839"/>
      <c r="T92" s="843">
        <f t="shared" si="7"/>
        <v>4</v>
      </c>
      <c r="U92" s="844" t="str">
        <f t="shared" si="8"/>
        <v>C</v>
      </c>
      <c r="V92" s="845" t="str" cm="1">
        <f t="array" ref="V92">IF($T92&lt;=1,"",_xlfn.XLOOKUP(1,$T$6:$T91,$A$6:$A91,0,0,-1))</f>
        <v>BG-25</v>
      </c>
      <c r="W92" s="846" t="str">
        <f t="shared" si="9"/>
        <v>1..n</v>
      </c>
      <c r="X92" s="845" t="str" cm="1">
        <f t="array" ref="X92">IF($T92&lt;=2,"",_xlfn.XLOOKUP(2,$T$6:$T91,$A$6:$A91,0,0,-1))</f>
        <v>EXT-FR-FE-BG-06</v>
      </c>
      <c r="Y92" s="846" t="str">
        <f t="shared" si="11"/>
        <v>0..1</v>
      </c>
      <c r="Z92" s="845" t="str" cm="1">
        <f t="array" ref="Z92">IF($T92&lt;=3,"",_xlfn.XLOOKUP(3,$T$6:$T91,$A$6:$A91,0,0,-1))</f>
        <v>EXT-FR-FE-138</v>
      </c>
      <c r="AA92" s="846" t="str">
        <f t="shared" si="12"/>
        <v>0..1</v>
      </c>
      <c r="AB92" s="845" t="str" cm="1">
        <f t="array" ref="AB92">IF($T92&lt;=4,"",_xlfn.XLOOKUP(4,$T$6:$T91,$A$6:$A91,0,0,-1))</f>
        <v/>
      </c>
      <c r="AC92" s="846" t="str">
        <f t="shared" si="13"/>
        <v/>
      </c>
      <c r="AD92" s="847" t="str">
        <f t="shared" si="10"/>
        <v>BG-25 &lt; EXT-FR-FE-BG-06 &lt; EXT-FR-FE-138 &lt; EXT-FR-FE-138-1</v>
      </c>
    </row>
    <row r="93" spans="1:30" s="561" customFormat="1" ht="60">
      <c r="A93" s="804" t="s">
        <v>1331</v>
      </c>
      <c r="B93" s="586" t="s">
        <v>1191</v>
      </c>
      <c r="C93" s="789"/>
      <c r="D93" s="1342" t="s">
        <v>7470</v>
      </c>
      <c r="E93" s="1343"/>
      <c r="F93" s="1343"/>
      <c r="G93" s="1344"/>
      <c r="H93" s="959" t="s">
        <v>1332</v>
      </c>
      <c r="I93" s="967" t="s">
        <v>7168</v>
      </c>
      <c r="J93" s="959" t="s">
        <v>7169</v>
      </c>
      <c r="K93" s="587" t="s">
        <v>1382</v>
      </c>
      <c r="L93" s="588"/>
      <c r="M93" s="589"/>
      <c r="N93" s="587"/>
      <c r="O93" s="589" t="s">
        <v>1821</v>
      </c>
      <c r="P93" s="589" t="s">
        <v>5886</v>
      </c>
      <c r="Q93" s="586" t="s">
        <v>5789</v>
      </c>
      <c r="R93" s="839" t="s">
        <v>6541</v>
      </c>
      <c r="S93" s="839"/>
      <c r="T93" s="843">
        <f t="shared" si="7"/>
        <v>2</v>
      </c>
      <c r="U93" s="844" t="str">
        <f t="shared" si="8"/>
        <v>O</v>
      </c>
      <c r="V93" s="845" t="str" cm="1">
        <f t="array" ref="V93">IF($T93&lt;=1,"",_xlfn.XLOOKUP(1,$T$6:$T92,$A$6:$A92,0,0,-1))</f>
        <v>BG-25</v>
      </c>
      <c r="W93" s="846" t="str">
        <f t="shared" si="9"/>
        <v>1..n</v>
      </c>
      <c r="X93" s="845" t="str" cm="1">
        <f t="array" ref="X93">IF($T93&lt;=2,"",_xlfn.XLOOKUP(2,$T$6:$T92,$A$6:$A92,0,0,-1))</f>
        <v/>
      </c>
      <c r="Y93" s="846" t="str">
        <f t="shared" si="11"/>
        <v/>
      </c>
      <c r="Z93" s="845" t="str" cm="1">
        <f t="array" ref="Z93">IF($T93&lt;=3,"",_xlfn.XLOOKUP(3,$T$6:$T92,$A$6:$A92,0,0,-1))</f>
        <v/>
      </c>
      <c r="AA93" s="846" t="str">
        <f t="shared" si="12"/>
        <v/>
      </c>
      <c r="AB93" s="845" t="str" cm="1">
        <f t="array" ref="AB93">IF($T93&lt;=4,"",_xlfn.XLOOKUP(4,$T$6:$T92,$A$6:$A92,0,0,-1))</f>
        <v/>
      </c>
      <c r="AC93" s="846" t="str">
        <f t="shared" si="13"/>
        <v/>
      </c>
      <c r="AD93" s="847" t="str">
        <f t="shared" si="10"/>
        <v>BG-25 &lt; EXT-FR-FE-BG-10</v>
      </c>
    </row>
    <row r="94" spans="1:30" s="561" customFormat="1" ht="72">
      <c r="A94" s="804" t="s">
        <v>1333</v>
      </c>
      <c r="B94" s="595" t="s">
        <v>1191</v>
      </c>
      <c r="C94" s="789"/>
      <c r="D94" s="800"/>
      <c r="E94" s="1345" t="s">
        <v>4633</v>
      </c>
      <c r="F94" s="1338"/>
      <c r="G94" s="1339"/>
      <c r="H94" s="959" t="s">
        <v>1334</v>
      </c>
      <c r="I94" s="967" t="s">
        <v>7170</v>
      </c>
      <c r="J94" s="959" t="s">
        <v>7170</v>
      </c>
      <c r="K94" s="587" t="s">
        <v>5761</v>
      </c>
      <c r="L94" s="588">
        <v>100</v>
      </c>
      <c r="M94" s="589"/>
      <c r="N94" s="587"/>
      <c r="O94" s="589" t="s">
        <v>1821</v>
      </c>
      <c r="P94" s="589" t="s">
        <v>1821</v>
      </c>
      <c r="Q94" s="586" t="s">
        <v>5789</v>
      </c>
      <c r="R94" s="839" t="s">
        <v>6556</v>
      </c>
      <c r="S94" s="839"/>
      <c r="T94" s="843">
        <f t="shared" si="7"/>
        <v>3</v>
      </c>
      <c r="U94" s="844" t="str">
        <f t="shared" si="8"/>
        <v>O</v>
      </c>
      <c r="V94" s="845" t="str" cm="1">
        <f t="array" ref="V94">IF($T94&lt;=1,"",_xlfn.XLOOKUP(1,$T$6:$T93,$A$6:$A93,0,0,-1))</f>
        <v>BG-25</v>
      </c>
      <c r="W94" s="846" t="str">
        <f t="shared" si="9"/>
        <v>1..n</v>
      </c>
      <c r="X94" s="845" t="str" cm="1">
        <f t="array" ref="X94">IF($T94&lt;=2,"",_xlfn.XLOOKUP(2,$T$6:$T93,$A$6:$A93,0,0,-1))</f>
        <v>EXT-FR-FE-BG-10</v>
      </c>
      <c r="Y94" s="846" t="str">
        <f t="shared" si="11"/>
        <v>0..1</v>
      </c>
      <c r="Z94" s="845" t="str" cm="1">
        <f t="array" ref="Z94">IF($T94&lt;=3,"",_xlfn.XLOOKUP(3,$T$6:$T93,$A$6:$A93,0,0,-1))</f>
        <v/>
      </c>
      <c r="AA94" s="846" t="str">
        <f t="shared" si="12"/>
        <v/>
      </c>
      <c r="AB94" s="845" t="str" cm="1">
        <f t="array" ref="AB94">IF($T94&lt;=4,"",_xlfn.XLOOKUP(4,$T$6:$T93,$A$6:$A93,0,0,-1))</f>
        <v/>
      </c>
      <c r="AC94" s="846" t="str">
        <f t="shared" si="13"/>
        <v/>
      </c>
      <c r="AD94" s="847" t="str">
        <f t="shared" si="10"/>
        <v>BG-25 &lt; EXT-FR-FE-BG-10 &lt; EXT-FR-FE-149</v>
      </c>
    </row>
    <row r="95" spans="1:30" s="561" customFormat="1" ht="72">
      <c r="A95" s="804" t="s">
        <v>1335</v>
      </c>
      <c r="B95" s="595" t="s">
        <v>1191</v>
      </c>
      <c r="C95" s="789"/>
      <c r="D95" s="800"/>
      <c r="E95" s="1346" t="s">
        <v>4657</v>
      </c>
      <c r="F95" s="1347"/>
      <c r="G95" s="1347"/>
      <c r="H95" s="959" t="s">
        <v>1336</v>
      </c>
      <c r="I95" s="967" t="s">
        <v>7171</v>
      </c>
      <c r="J95" s="959" t="s">
        <v>7172</v>
      </c>
      <c r="K95" s="587" t="s">
        <v>1382</v>
      </c>
      <c r="L95" s="588"/>
      <c r="M95" s="589"/>
      <c r="N95" s="587"/>
      <c r="O95" s="589" t="s">
        <v>1821</v>
      </c>
      <c r="P95" s="589" t="s">
        <v>1821</v>
      </c>
      <c r="Q95" s="586" t="s">
        <v>5789</v>
      </c>
      <c r="R95" s="839" t="s">
        <v>6514</v>
      </c>
      <c r="S95" s="839"/>
      <c r="T95" s="843">
        <f t="shared" si="7"/>
        <v>3</v>
      </c>
      <c r="U95" s="844" t="str">
        <f t="shared" si="8"/>
        <v>O</v>
      </c>
      <c r="V95" s="845" t="str" cm="1">
        <f t="array" ref="V95">IF($T95&lt;=1,"",_xlfn.XLOOKUP(1,$T$6:$T94,$A$6:$A94,0,0,-1))</f>
        <v>BG-25</v>
      </c>
      <c r="W95" s="846" t="str">
        <f t="shared" si="9"/>
        <v>1..n</v>
      </c>
      <c r="X95" s="845" t="str" cm="1">
        <f t="array" ref="X95">IF($T95&lt;=2,"",_xlfn.XLOOKUP(2,$T$6:$T94,$A$6:$A94,0,0,-1))</f>
        <v>EXT-FR-FE-BG-10</v>
      </c>
      <c r="Y95" s="846" t="str">
        <f t="shared" si="11"/>
        <v>0..1</v>
      </c>
      <c r="Z95" s="845" t="str" cm="1">
        <f t="array" ref="Z95">IF($T95&lt;=3,"",_xlfn.XLOOKUP(3,$T$6:$T94,$A$6:$A94,0,0,-1))</f>
        <v/>
      </c>
      <c r="AA95" s="846" t="str">
        <f t="shared" si="12"/>
        <v/>
      </c>
      <c r="AB95" s="845" t="str" cm="1">
        <f t="array" ref="AB95">IF($T95&lt;=4,"",_xlfn.XLOOKUP(4,$T$6:$T94,$A$6:$A94,0,0,-1))</f>
        <v/>
      </c>
      <c r="AC95" s="846" t="str">
        <f t="shared" si="13"/>
        <v/>
      </c>
      <c r="AD95" s="847" t="str">
        <f t="shared" si="10"/>
        <v>BG-25 &lt; EXT-FR-FE-BG-10 &lt; EXT-FR-FE-150</v>
      </c>
    </row>
    <row r="96" spans="1:30" s="561" customFormat="1" ht="84">
      <c r="A96" s="804" t="s">
        <v>1337</v>
      </c>
      <c r="B96" s="595" t="s">
        <v>1191</v>
      </c>
      <c r="C96" s="789"/>
      <c r="D96" s="800"/>
      <c r="E96" s="792"/>
      <c r="F96" s="1335" t="s">
        <v>7472</v>
      </c>
      <c r="G96" s="1336"/>
      <c r="H96" s="959" t="s">
        <v>1338</v>
      </c>
      <c r="I96" s="967" t="s">
        <v>7173</v>
      </c>
      <c r="J96" s="959" t="s">
        <v>7174</v>
      </c>
      <c r="K96" s="587" t="s">
        <v>5761</v>
      </c>
      <c r="L96" s="588">
        <v>255</v>
      </c>
      <c r="M96" s="589"/>
      <c r="N96" s="587"/>
      <c r="O96" s="589" t="s">
        <v>5848</v>
      </c>
      <c r="P96" s="589" t="s">
        <v>5849</v>
      </c>
      <c r="Q96" s="586" t="s">
        <v>5789</v>
      </c>
      <c r="R96" s="839" t="s">
        <v>6541</v>
      </c>
      <c r="S96" s="839"/>
      <c r="T96" s="843">
        <f t="shared" si="7"/>
        <v>4</v>
      </c>
      <c r="U96" s="844" t="str">
        <f t="shared" si="8"/>
        <v>O</v>
      </c>
      <c r="V96" s="845" t="str" cm="1">
        <f t="array" ref="V96">IF($T96&lt;=1,"",_xlfn.XLOOKUP(1,$T$6:$T95,$A$6:$A95,0,0,-1))</f>
        <v>BG-25</v>
      </c>
      <c r="W96" s="846" t="str">
        <f t="shared" si="9"/>
        <v>1..n</v>
      </c>
      <c r="X96" s="845" t="str" cm="1">
        <f t="array" ref="X96">IF($T96&lt;=2,"",_xlfn.XLOOKUP(2,$T$6:$T95,$A$6:$A95,0,0,-1))</f>
        <v>EXT-FR-FE-BG-10</v>
      </c>
      <c r="Y96" s="846" t="str">
        <f t="shared" si="11"/>
        <v>0..1</v>
      </c>
      <c r="Z96" s="845" t="str" cm="1">
        <f t="array" ref="Z96">IF($T96&lt;=3,"",_xlfn.XLOOKUP(3,$T$6:$T95,$A$6:$A95,0,0,-1))</f>
        <v>EXT-FR-FE-150</v>
      </c>
      <c r="AA96" s="846" t="str">
        <f t="shared" si="12"/>
        <v>0..1</v>
      </c>
      <c r="AB96" s="845" t="str" cm="1">
        <f t="array" ref="AB96">IF($T96&lt;=4,"",_xlfn.XLOOKUP(4,$T$6:$T95,$A$6:$A95,0,0,-1))</f>
        <v/>
      </c>
      <c r="AC96" s="846" t="str">
        <f t="shared" si="13"/>
        <v/>
      </c>
      <c r="AD96" s="847" t="str">
        <f t="shared" si="10"/>
        <v>BG-25 &lt; EXT-FR-FE-BG-10 &lt; EXT-FR-FE-150 &lt; EXT-FR-FE-151</v>
      </c>
    </row>
    <row r="97" spans="1:30" s="561" customFormat="1" ht="84">
      <c r="A97" s="804" t="s">
        <v>1339</v>
      </c>
      <c r="B97" s="595" t="s">
        <v>1191</v>
      </c>
      <c r="C97" s="789"/>
      <c r="D97" s="800"/>
      <c r="E97" s="792"/>
      <c r="F97" s="1335" t="s">
        <v>7473</v>
      </c>
      <c r="G97" s="1336"/>
      <c r="H97" s="959" t="s">
        <v>1340</v>
      </c>
      <c r="I97" s="967" t="s">
        <v>7175</v>
      </c>
      <c r="J97" s="959" t="s">
        <v>7176</v>
      </c>
      <c r="K97" s="587" t="s">
        <v>5761</v>
      </c>
      <c r="L97" s="588">
        <v>255</v>
      </c>
      <c r="M97" s="589"/>
      <c r="N97" s="587"/>
      <c r="O97" s="589" t="s">
        <v>5850</v>
      </c>
      <c r="P97" s="589" t="s">
        <v>1821</v>
      </c>
      <c r="Q97" s="586" t="s">
        <v>5789</v>
      </c>
      <c r="R97" s="839" t="s">
        <v>6514</v>
      </c>
      <c r="S97" s="839"/>
      <c r="T97" s="843">
        <f t="shared" si="7"/>
        <v>4</v>
      </c>
      <c r="U97" s="844" t="str">
        <f t="shared" si="8"/>
        <v>O</v>
      </c>
      <c r="V97" s="845" t="str" cm="1">
        <f t="array" ref="V97">IF($T97&lt;=1,"",_xlfn.XLOOKUP(1,$T$6:$T96,$A$6:$A96,0,0,-1))</f>
        <v>BG-25</v>
      </c>
      <c r="W97" s="846" t="str">
        <f t="shared" si="9"/>
        <v>1..n</v>
      </c>
      <c r="X97" s="845" t="str" cm="1">
        <f t="array" ref="X97">IF($T97&lt;=2,"",_xlfn.XLOOKUP(2,$T$6:$T96,$A$6:$A96,0,0,-1))</f>
        <v>EXT-FR-FE-BG-10</v>
      </c>
      <c r="Y97" s="846" t="str">
        <f t="shared" si="11"/>
        <v>0..1</v>
      </c>
      <c r="Z97" s="845" t="str" cm="1">
        <f t="array" ref="Z97">IF($T97&lt;=3,"",_xlfn.XLOOKUP(3,$T$6:$T96,$A$6:$A96,0,0,-1))</f>
        <v>EXT-FR-FE-150</v>
      </c>
      <c r="AA97" s="846" t="str">
        <f t="shared" si="12"/>
        <v>0..1</v>
      </c>
      <c r="AB97" s="845" t="str" cm="1">
        <f t="array" ref="AB97">IF($T97&lt;=4,"",_xlfn.XLOOKUP(4,$T$6:$T96,$A$6:$A96,0,0,-1))</f>
        <v/>
      </c>
      <c r="AC97" s="846" t="str">
        <f t="shared" si="13"/>
        <v/>
      </c>
      <c r="AD97" s="847" t="str">
        <f t="shared" si="10"/>
        <v>BG-25 &lt; EXT-FR-FE-BG-10 &lt; EXT-FR-FE-150 &lt; EXT-FR-FE-152</v>
      </c>
    </row>
    <row r="98" spans="1:30" s="561" customFormat="1" ht="84">
      <c r="A98" s="804" t="s">
        <v>1341</v>
      </c>
      <c r="B98" s="595" t="s">
        <v>1191</v>
      </c>
      <c r="C98" s="789"/>
      <c r="D98" s="800"/>
      <c r="E98" s="792"/>
      <c r="F98" s="1335" t="s">
        <v>7474</v>
      </c>
      <c r="G98" s="1336"/>
      <c r="H98" s="959" t="s">
        <v>1342</v>
      </c>
      <c r="I98" s="967" t="s">
        <v>7177</v>
      </c>
      <c r="J98" s="959" t="s">
        <v>7178</v>
      </c>
      <c r="K98" s="587" t="s">
        <v>5761</v>
      </c>
      <c r="L98" s="588">
        <v>255</v>
      </c>
      <c r="M98" s="589"/>
      <c r="N98" s="587"/>
      <c r="O98" s="589" t="s">
        <v>5850</v>
      </c>
      <c r="P98" s="589" t="s">
        <v>1821</v>
      </c>
      <c r="Q98" s="586" t="s">
        <v>5789</v>
      </c>
      <c r="R98" s="839" t="s">
        <v>6514</v>
      </c>
      <c r="S98" s="839"/>
      <c r="T98" s="843">
        <f t="shared" si="7"/>
        <v>4</v>
      </c>
      <c r="U98" s="844" t="str">
        <f t="shared" si="8"/>
        <v>O</v>
      </c>
      <c r="V98" s="845" t="str" cm="1">
        <f t="array" ref="V98">IF($T98&lt;=1,"",_xlfn.XLOOKUP(1,$T$6:$T97,$A$6:$A97,0,0,-1))</f>
        <v>BG-25</v>
      </c>
      <c r="W98" s="846" t="str">
        <f t="shared" si="9"/>
        <v>1..n</v>
      </c>
      <c r="X98" s="845" t="str" cm="1">
        <f t="array" ref="X98">IF($T98&lt;=2,"",_xlfn.XLOOKUP(2,$T$6:$T97,$A$6:$A97,0,0,-1))</f>
        <v>EXT-FR-FE-BG-10</v>
      </c>
      <c r="Y98" s="846" t="str">
        <f t="shared" si="11"/>
        <v>0..1</v>
      </c>
      <c r="Z98" s="845" t="str" cm="1">
        <f t="array" ref="Z98">IF($T98&lt;=3,"",_xlfn.XLOOKUP(3,$T$6:$T97,$A$6:$A97,0,0,-1))</f>
        <v>EXT-FR-FE-150</v>
      </c>
      <c r="AA98" s="846" t="str">
        <f t="shared" si="12"/>
        <v>0..1</v>
      </c>
      <c r="AB98" s="845" t="str" cm="1">
        <f t="array" ref="AB98">IF($T98&lt;=4,"",_xlfn.XLOOKUP(4,$T$6:$T97,$A$6:$A97,0,0,-1))</f>
        <v/>
      </c>
      <c r="AC98" s="846" t="str">
        <f t="shared" si="13"/>
        <v/>
      </c>
      <c r="AD98" s="847" t="str">
        <f t="shared" si="10"/>
        <v>BG-25 &lt; EXT-FR-FE-BG-10 &lt; EXT-FR-FE-150 &lt; EXT-FR-FE-153</v>
      </c>
    </row>
    <row r="99" spans="1:30" s="561" customFormat="1" ht="84">
      <c r="A99" s="804" t="s">
        <v>1343</v>
      </c>
      <c r="B99" s="595" t="s">
        <v>1191</v>
      </c>
      <c r="C99" s="789"/>
      <c r="D99" s="800"/>
      <c r="E99" s="792"/>
      <c r="F99" s="1335" t="s">
        <v>7475</v>
      </c>
      <c r="G99" s="1336"/>
      <c r="H99" s="959" t="s">
        <v>1344</v>
      </c>
      <c r="I99" s="967" t="s">
        <v>7179</v>
      </c>
      <c r="J99" s="959" t="s">
        <v>7180</v>
      </c>
      <c r="K99" s="587" t="s">
        <v>5761</v>
      </c>
      <c r="L99" s="588">
        <v>255</v>
      </c>
      <c r="M99" s="589"/>
      <c r="N99" s="587"/>
      <c r="O99" s="589" t="s">
        <v>5887</v>
      </c>
      <c r="P99" s="589" t="s">
        <v>1821</v>
      </c>
      <c r="Q99" s="586" t="s">
        <v>5789</v>
      </c>
      <c r="R99" s="839" t="s">
        <v>6541</v>
      </c>
      <c r="S99" s="839"/>
      <c r="T99" s="843">
        <f t="shared" si="7"/>
        <v>4</v>
      </c>
      <c r="U99" s="844" t="str">
        <f t="shared" si="8"/>
        <v>O</v>
      </c>
      <c r="V99" s="845" t="str" cm="1">
        <f t="array" ref="V99">IF($T99&lt;=1,"",_xlfn.XLOOKUP(1,$T$6:$T98,$A$6:$A98,0,0,-1))</f>
        <v>BG-25</v>
      </c>
      <c r="W99" s="846" t="str">
        <f t="shared" si="9"/>
        <v>1..n</v>
      </c>
      <c r="X99" s="845" t="str" cm="1">
        <f t="array" ref="X99">IF($T99&lt;=2,"",_xlfn.XLOOKUP(2,$T$6:$T98,$A$6:$A98,0,0,-1))</f>
        <v>EXT-FR-FE-BG-10</v>
      </c>
      <c r="Y99" s="846" t="str">
        <f t="shared" si="11"/>
        <v>0..1</v>
      </c>
      <c r="Z99" s="845" t="str" cm="1">
        <f t="array" ref="Z99">IF($T99&lt;=3,"",_xlfn.XLOOKUP(3,$T$6:$T98,$A$6:$A98,0,0,-1))</f>
        <v>EXT-FR-FE-150</v>
      </c>
      <c r="AA99" s="846" t="str">
        <f t="shared" si="12"/>
        <v>0..1</v>
      </c>
      <c r="AB99" s="845" t="str" cm="1">
        <f t="array" ref="AB99">IF($T99&lt;=4,"",_xlfn.XLOOKUP(4,$T$6:$T98,$A$6:$A98,0,0,-1))</f>
        <v/>
      </c>
      <c r="AC99" s="846" t="str">
        <f t="shared" si="13"/>
        <v/>
      </c>
      <c r="AD99" s="847" t="str">
        <f t="shared" si="10"/>
        <v>BG-25 &lt; EXT-FR-FE-BG-10 &lt; EXT-FR-FE-150 &lt; EXT-FR-FE-154</v>
      </c>
    </row>
    <row r="100" spans="1:30" s="561" customFormat="1" ht="84">
      <c r="A100" s="804" t="s">
        <v>1345</v>
      </c>
      <c r="B100" s="595" t="s">
        <v>1191</v>
      </c>
      <c r="C100" s="789"/>
      <c r="D100" s="800"/>
      <c r="E100" s="792"/>
      <c r="F100" s="1335" t="s">
        <v>7471</v>
      </c>
      <c r="G100" s="1336"/>
      <c r="H100" s="959" t="s">
        <v>1346</v>
      </c>
      <c r="I100" s="967" t="s">
        <v>7181</v>
      </c>
      <c r="J100" s="959" t="s">
        <v>7182</v>
      </c>
      <c r="K100" s="587" t="s">
        <v>5761</v>
      </c>
      <c r="L100" s="588">
        <v>10</v>
      </c>
      <c r="M100" s="589"/>
      <c r="N100" s="587"/>
      <c r="O100" s="589" t="s">
        <v>5852</v>
      </c>
      <c r="P100" s="589" t="s">
        <v>5853</v>
      </c>
      <c r="Q100" s="586" t="s">
        <v>5789</v>
      </c>
      <c r="R100" s="839" t="s">
        <v>6541</v>
      </c>
      <c r="S100" s="839"/>
      <c r="T100" s="843">
        <f t="shared" si="7"/>
        <v>4</v>
      </c>
      <c r="U100" s="844" t="str">
        <f t="shared" si="8"/>
        <v>O</v>
      </c>
      <c r="V100" s="845" t="str" cm="1">
        <f t="array" ref="V100">IF($T100&lt;=1,"",_xlfn.XLOOKUP(1,$T$6:$T99,$A$6:$A99,0,0,-1))</f>
        <v>BG-25</v>
      </c>
      <c r="W100" s="846" t="str">
        <f t="shared" si="9"/>
        <v>1..n</v>
      </c>
      <c r="X100" s="845" t="str" cm="1">
        <f t="array" ref="X100">IF($T100&lt;=2,"",_xlfn.XLOOKUP(2,$T$6:$T99,$A$6:$A99,0,0,-1))</f>
        <v>EXT-FR-FE-BG-10</v>
      </c>
      <c r="Y100" s="846" t="str">
        <f t="shared" si="11"/>
        <v>0..1</v>
      </c>
      <c r="Z100" s="845" t="str" cm="1">
        <f t="array" ref="Z100">IF($T100&lt;=3,"",_xlfn.XLOOKUP(3,$T$6:$T99,$A$6:$A99,0,0,-1))</f>
        <v>EXT-FR-FE-150</v>
      </c>
      <c r="AA100" s="846" t="str">
        <f t="shared" si="12"/>
        <v>0..1</v>
      </c>
      <c r="AB100" s="845" t="str" cm="1">
        <f t="array" ref="AB100">IF($T100&lt;=4,"",_xlfn.XLOOKUP(4,$T$6:$T99,$A$6:$A99,0,0,-1))</f>
        <v/>
      </c>
      <c r="AC100" s="846" t="str">
        <f t="shared" si="13"/>
        <v/>
      </c>
      <c r="AD100" s="847" t="str">
        <f t="shared" si="10"/>
        <v>BG-25 &lt; EXT-FR-FE-BG-10 &lt; EXT-FR-FE-150 &lt; EXT-FR-FE-155</v>
      </c>
    </row>
    <row r="101" spans="1:30" s="561" customFormat="1" ht="84">
      <c r="A101" s="804" t="s">
        <v>1347</v>
      </c>
      <c r="B101" s="595" t="s">
        <v>1191</v>
      </c>
      <c r="C101" s="789"/>
      <c r="D101" s="800"/>
      <c r="E101" s="792"/>
      <c r="F101" s="1335" t="s">
        <v>7476</v>
      </c>
      <c r="G101" s="1336"/>
      <c r="H101" s="959" t="s">
        <v>1348</v>
      </c>
      <c r="I101" s="967" t="s">
        <v>7183</v>
      </c>
      <c r="J101" s="959" t="s">
        <v>7184</v>
      </c>
      <c r="K101" s="587" t="s">
        <v>5761</v>
      </c>
      <c r="L101" s="588">
        <v>255</v>
      </c>
      <c r="M101" s="589"/>
      <c r="N101" s="587"/>
      <c r="O101" s="589" t="s">
        <v>5854</v>
      </c>
      <c r="P101" s="589" t="s">
        <v>5855</v>
      </c>
      <c r="Q101" s="586" t="s">
        <v>5789</v>
      </c>
      <c r="R101" s="839" t="s">
        <v>6514</v>
      </c>
      <c r="S101" s="839"/>
      <c r="T101" s="843">
        <f t="shared" si="7"/>
        <v>4</v>
      </c>
      <c r="U101" s="844" t="str">
        <f t="shared" si="8"/>
        <v>O</v>
      </c>
      <c r="V101" s="845" t="str" cm="1">
        <f t="array" ref="V101">IF($T101&lt;=1,"",_xlfn.XLOOKUP(1,$T$6:$T100,$A$6:$A100,0,0,-1))</f>
        <v>BG-25</v>
      </c>
      <c r="W101" s="846" t="str">
        <f t="shared" si="9"/>
        <v>1..n</v>
      </c>
      <c r="X101" s="845" t="str" cm="1">
        <f t="array" ref="X101">IF($T101&lt;=2,"",_xlfn.XLOOKUP(2,$T$6:$T100,$A$6:$A100,0,0,-1))</f>
        <v>EXT-FR-FE-BG-10</v>
      </c>
      <c r="Y101" s="846" t="str">
        <f t="shared" si="11"/>
        <v>0..1</v>
      </c>
      <c r="Z101" s="845" t="str" cm="1">
        <f t="array" ref="Z101">IF($T101&lt;=3,"",_xlfn.XLOOKUP(3,$T$6:$T100,$A$6:$A100,0,0,-1))</f>
        <v>EXT-FR-FE-150</v>
      </c>
      <c r="AA101" s="846" t="str">
        <f t="shared" si="12"/>
        <v>0..1</v>
      </c>
      <c r="AB101" s="845" t="str" cm="1">
        <f t="array" ref="AB101">IF($T101&lt;=4,"",_xlfn.XLOOKUP(4,$T$6:$T100,$A$6:$A100,0,0,-1))</f>
        <v/>
      </c>
      <c r="AC101" s="846" t="str">
        <f t="shared" si="13"/>
        <v/>
      </c>
      <c r="AD101" s="847" t="str">
        <f t="shared" si="10"/>
        <v>BG-25 &lt; EXT-FR-FE-BG-10 &lt; EXT-FR-FE-150 &lt; EXT-FR-FE-156</v>
      </c>
    </row>
    <row r="102" spans="1:30" s="561" customFormat="1" ht="84">
      <c r="A102" s="804" t="s">
        <v>1349</v>
      </c>
      <c r="B102" s="595" t="s">
        <v>1176</v>
      </c>
      <c r="C102" s="789"/>
      <c r="D102" s="791"/>
      <c r="E102" s="801"/>
      <c r="F102" s="1335" t="s">
        <v>7477</v>
      </c>
      <c r="G102" s="1336"/>
      <c r="H102" s="959" t="s">
        <v>1350</v>
      </c>
      <c r="I102" s="967" t="s">
        <v>7185</v>
      </c>
      <c r="J102" s="959" t="s">
        <v>7186</v>
      </c>
      <c r="K102" s="587" t="s">
        <v>1183</v>
      </c>
      <c r="L102" s="588">
        <v>2</v>
      </c>
      <c r="M102" s="589" t="s">
        <v>1237</v>
      </c>
      <c r="N102" s="587"/>
      <c r="O102" s="589" t="s">
        <v>5826</v>
      </c>
      <c r="P102" s="589" t="s">
        <v>5827</v>
      </c>
      <c r="Q102" s="586" t="s">
        <v>5789</v>
      </c>
      <c r="R102" s="839" t="s">
        <v>6542</v>
      </c>
      <c r="S102" s="839"/>
      <c r="T102" s="843">
        <f t="shared" si="7"/>
        <v>4</v>
      </c>
      <c r="U102" s="844" t="str">
        <f t="shared" si="8"/>
        <v>C</v>
      </c>
      <c r="V102" s="845" t="str" cm="1">
        <f t="array" ref="V102">IF($T102&lt;=1,"",_xlfn.XLOOKUP(1,$T$6:$T101,$A$6:$A101,0,0,-1))</f>
        <v>BG-25</v>
      </c>
      <c r="W102" s="846" t="str">
        <f t="shared" si="9"/>
        <v>1..n</v>
      </c>
      <c r="X102" s="845" t="str" cm="1">
        <f t="array" ref="X102">IF($T102&lt;=2,"",_xlfn.XLOOKUP(2,$T$6:$T101,$A$6:$A101,0,0,-1))</f>
        <v>EXT-FR-FE-BG-10</v>
      </c>
      <c r="Y102" s="846" t="str">
        <f t="shared" si="11"/>
        <v>0..1</v>
      </c>
      <c r="Z102" s="845" t="str" cm="1">
        <f t="array" ref="Z102">IF($T102&lt;=3,"",_xlfn.XLOOKUP(3,$T$6:$T101,$A$6:$A101,0,0,-1))</f>
        <v>EXT-FR-FE-150</v>
      </c>
      <c r="AA102" s="846" t="str">
        <f t="shared" si="12"/>
        <v>0..1</v>
      </c>
      <c r="AB102" s="845" t="str" cm="1">
        <f t="array" ref="AB102">IF($T102&lt;=4,"",_xlfn.XLOOKUP(4,$T$6:$T101,$A$6:$A101,0,0,-1))</f>
        <v/>
      </c>
      <c r="AC102" s="846" t="str">
        <f t="shared" si="13"/>
        <v/>
      </c>
      <c r="AD102" s="847" t="str">
        <f t="shared" si="10"/>
        <v>BG-25 &lt; EXT-FR-FE-BG-10 &lt; EXT-FR-FE-150 &lt; EXT-FR-FE-157</v>
      </c>
    </row>
    <row r="103" spans="1:30" s="561" customFormat="1" ht="60">
      <c r="A103" s="803" t="s">
        <v>1351</v>
      </c>
      <c r="B103" s="586" t="s">
        <v>1191</v>
      </c>
      <c r="C103" s="789"/>
      <c r="D103" s="1332" t="s">
        <v>7478</v>
      </c>
      <c r="E103" s="1333"/>
      <c r="F103" s="1333"/>
      <c r="G103" s="1334"/>
      <c r="H103" s="959" t="s">
        <v>1352</v>
      </c>
      <c r="I103" s="967" t="s">
        <v>7168</v>
      </c>
      <c r="J103" s="959" t="s">
        <v>7169</v>
      </c>
      <c r="K103" s="587" t="s">
        <v>1382</v>
      </c>
      <c r="L103" s="588"/>
      <c r="M103" s="589"/>
      <c r="N103" s="587"/>
      <c r="O103" s="589"/>
      <c r="P103" s="589"/>
      <c r="Q103" s="586" t="s">
        <v>5789</v>
      </c>
      <c r="R103" s="839" t="s">
        <v>1353</v>
      </c>
      <c r="S103" s="839"/>
      <c r="T103" s="843">
        <f t="shared" si="7"/>
        <v>2</v>
      </c>
      <c r="U103" s="844" t="str">
        <f t="shared" si="8"/>
        <v>O</v>
      </c>
      <c r="V103" s="845" t="str" cm="1">
        <f t="array" ref="V103">IF($T103&lt;=1,"",_xlfn.XLOOKUP(1,$T$6:$T102,$A$6:$A102,0,0,-1))</f>
        <v>BG-25</v>
      </c>
      <c r="W103" s="846" t="str">
        <f t="shared" si="9"/>
        <v>1..n</v>
      </c>
      <c r="X103" s="845" t="str" cm="1">
        <f t="array" ref="X103">IF($T103&lt;=2,"",_xlfn.XLOOKUP(2,$T$6:$T102,$A$6:$A102,0,0,-1))</f>
        <v/>
      </c>
      <c r="Y103" s="846" t="str">
        <f t="shared" si="11"/>
        <v/>
      </c>
      <c r="Z103" s="845" t="str" cm="1">
        <f t="array" ref="Z103">IF($T103&lt;=3,"",_xlfn.XLOOKUP(3,$T$6:$T102,$A$6:$A102,0,0,-1))</f>
        <v/>
      </c>
      <c r="AA103" s="846" t="str">
        <f t="shared" si="12"/>
        <v/>
      </c>
      <c r="AB103" s="845" t="str" cm="1">
        <f t="array" ref="AB103">IF($T103&lt;=4,"",_xlfn.XLOOKUP(4,$T$6:$T102,$A$6:$A102,0,0,-1))</f>
        <v/>
      </c>
      <c r="AC103" s="846" t="str">
        <f t="shared" si="13"/>
        <v/>
      </c>
      <c r="AD103" s="847" t="str">
        <f t="shared" si="10"/>
        <v>BG-25 &lt; EXT-FR-FE-BG-11</v>
      </c>
    </row>
    <row r="104" spans="1:30" s="561" customFormat="1" ht="72">
      <c r="A104" s="803" t="s">
        <v>6490</v>
      </c>
      <c r="B104" s="586" t="s">
        <v>1191</v>
      </c>
      <c r="C104" s="789"/>
      <c r="D104" s="795"/>
      <c r="E104" s="1384" t="s">
        <v>7479</v>
      </c>
      <c r="F104" s="1330"/>
      <c r="G104" s="1331"/>
      <c r="H104" s="959" t="s">
        <v>6513</v>
      </c>
      <c r="I104" s="967"/>
      <c r="J104" s="959"/>
      <c r="K104" s="587" t="s">
        <v>1382</v>
      </c>
      <c r="L104" s="841"/>
      <c r="M104" s="842"/>
      <c r="N104" s="840"/>
      <c r="O104" s="842"/>
      <c r="P104" s="842"/>
      <c r="Q104" s="839" t="s">
        <v>5789</v>
      </c>
      <c r="R104" s="839" t="s">
        <v>6514</v>
      </c>
      <c r="S104" s="839"/>
      <c r="T104" s="843">
        <f t="shared" si="7"/>
        <v>3</v>
      </c>
      <c r="U104" s="844" t="str">
        <f t="shared" si="8"/>
        <v>O</v>
      </c>
      <c r="V104" s="845" t="str" cm="1">
        <f t="array" ref="V104">IF($T104&lt;=1,"",_xlfn.XLOOKUP(1,$T$6:$T102,$A$6:$A102,0,0,-1))</f>
        <v>BG-25</v>
      </c>
      <c r="W104" s="846" t="str">
        <f t="shared" si="9"/>
        <v>1..n</v>
      </c>
      <c r="X104" s="845" t="str" cm="1">
        <f t="array" ref="X104">IF($T104&lt;=2,"",_xlfn.XLOOKUP(2,$T$6:$T103,$A$6:$A103,0,0,-1))</f>
        <v>EXT-FR-FE-BG-11</v>
      </c>
      <c r="Y104" s="846" t="str">
        <f t="shared" si="11"/>
        <v>0..1</v>
      </c>
      <c r="Z104" s="845" t="str" cm="1">
        <f t="array" ref="Z104">IF($T104&lt;=3,"",_xlfn.XLOOKUP(3,$T$6:$T103,$A$6:$A103,0,0,-1))</f>
        <v/>
      </c>
      <c r="AA104" s="846" t="str">
        <f t="shared" si="12"/>
        <v/>
      </c>
      <c r="AB104" s="845" t="str" cm="1">
        <f t="array" ref="AB104">IF($T104&lt;=4,"",_xlfn.XLOOKUP(4,$T$6:$T103,$A$6:$A103,0,0,-1))</f>
        <v/>
      </c>
      <c r="AC104" s="846" t="str">
        <f t="shared" si="13"/>
        <v/>
      </c>
      <c r="AD104" s="847" t="str">
        <f t="shared" si="10"/>
        <v>BG-25 &lt; EXT-FR-FE-BG-11 &lt; EXT-FR-FE-158-0</v>
      </c>
    </row>
    <row r="105" spans="1:30" s="561" customFormat="1" ht="84">
      <c r="A105" s="803" t="s">
        <v>1354</v>
      </c>
      <c r="B105" s="586" t="s">
        <v>1191</v>
      </c>
      <c r="C105" s="789"/>
      <c r="D105" s="795"/>
      <c r="E105" s="851"/>
      <c r="F105" s="1385" t="s">
        <v>7480</v>
      </c>
      <c r="G105" s="1336"/>
      <c r="H105" s="959" t="s">
        <v>6520</v>
      </c>
      <c r="I105" s="967" t="s">
        <v>7187</v>
      </c>
      <c r="J105" s="959" t="s">
        <v>7188</v>
      </c>
      <c r="K105" s="587" t="s">
        <v>1179</v>
      </c>
      <c r="L105" s="588" t="s">
        <v>1180</v>
      </c>
      <c r="M105" s="589" t="s">
        <v>7217</v>
      </c>
      <c r="N105" s="587"/>
      <c r="O105" s="589"/>
      <c r="P105" s="589"/>
      <c r="Q105" s="586" t="s">
        <v>5789</v>
      </c>
      <c r="R105" s="839" t="s">
        <v>1217</v>
      </c>
      <c r="S105" s="839"/>
      <c r="T105" s="843">
        <f t="shared" si="7"/>
        <v>4</v>
      </c>
      <c r="U105" s="844" t="str">
        <f t="shared" si="8"/>
        <v>O</v>
      </c>
      <c r="V105" s="845" t="str" cm="1">
        <f t="array" ref="V105">IF($T105&lt;=1,"",_xlfn.XLOOKUP(1,$T$6:$T103,$A$6:$A103,0,0,-1))</f>
        <v>BG-25</v>
      </c>
      <c r="W105" s="846" t="str">
        <f t="shared" si="9"/>
        <v>1..n</v>
      </c>
      <c r="X105" s="845" t="str" cm="1">
        <f t="array" ref="X105">IF($T105&lt;=2,"",_xlfn.XLOOKUP(2,$T$6:$T104,$A$6:$A104,0,0,-1))</f>
        <v>EXT-FR-FE-BG-11</v>
      </c>
      <c r="Y105" s="846" t="str">
        <f t="shared" si="11"/>
        <v>0..1</v>
      </c>
      <c r="Z105" s="845" t="str" cm="1">
        <f t="array" ref="Z105">IF($T105&lt;=3,"",_xlfn.XLOOKUP(3,$T$6:$T104,$A$6:$A104,0,0,-1))</f>
        <v>EXT-FR-FE-158-0</v>
      </c>
      <c r="AA105" s="846" t="str">
        <f t="shared" si="12"/>
        <v>0..1</v>
      </c>
      <c r="AB105" s="845" t="str" cm="1">
        <f t="array" ref="AB105">IF($T105&lt;=4,"",_xlfn.XLOOKUP(4,$T$6:$T104,$A$6:$A104,0,0,-1))</f>
        <v/>
      </c>
      <c r="AC105" s="846" t="str">
        <f t="shared" si="13"/>
        <v/>
      </c>
      <c r="AD105" s="847" t="str">
        <f t="shared" si="10"/>
        <v>BG-25 &lt; EXT-FR-FE-BG-11 &lt; EXT-FR-FE-158-0 &lt; EXT-FR-FE-158</v>
      </c>
    </row>
    <row r="106" spans="1:30" s="561" customFormat="1" ht="84">
      <c r="A106" s="803" t="s">
        <v>6491</v>
      </c>
      <c r="B106" s="586" t="s">
        <v>1191</v>
      </c>
      <c r="C106" s="789"/>
      <c r="D106" s="795"/>
      <c r="E106" s="852"/>
      <c r="F106" s="854"/>
      <c r="G106" s="853" t="s">
        <v>6494</v>
      </c>
      <c r="H106" s="959" t="s">
        <v>6515</v>
      </c>
      <c r="I106" s="967"/>
      <c r="J106" s="959"/>
      <c r="K106" s="840" t="s">
        <v>1183</v>
      </c>
      <c r="L106" s="841">
        <v>3</v>
      </c>
      <c r="M106" s="842" t="s">
        <v>6496</v>
      </c>
      <c r="N106" s="840"/>
      <c r="O106" s="842"/>
      <c r="P106" s="842"/>
      <c r="Q106" s="839" t="s">
        <v>5789</v>
      </c>
      <c r="R106" s="839" t="s">
        <v>6514</v>
      </c>
      <c r="S106" s="839"/>
      <c r="T106" s="843">
        <f t="shared" si="7"/>
        <v>5</v>
      </c>
      <c r="U106" s="844" t="str">
        <f t="shared" si="8"/>
        <v>O</v>
      </c>
      <c r="V106" s="845" t="str" cm="1">
        <f t="array" ref="V106">IF($T106&lt;=1,"",_xlfn.XLOOKUP(1,$T$6:$T104,$A$6:$A104,0,0,-1))</f>
        <v>BG-25</v>
      </c>
      <c r="W106" s="846" t="str">
        <f t="shared" si="9"/>
        <v>1..n</v>
      </c>
      <c r="X106" s="845" t="str" cm="1">
        <f t="array" ref="X106">IF($T106&lt;=2,"",_xlfn.XLOOKUP(2,$T$6:$T105,$A$6:$A105,0,0,-1))</f>
        <v>EXT-FR-FE-BG-11</v>
      </c>
      <c r="Y106" s="846" t="str">
        <f t="shared" si="11"/>
        <v>0..1</v>
      </c>
      <c r="Z106" s="845" t="str" cm="1">
        <f t="array" ref="Z106">IF($T106&lt;=3,"",_xlfn.XLOOKUP(3,$T$6:$T105,$A$6:$A105,0,0,-1))</f>
        <v>EXT-FR-FE-158-0</v>
      </c>
      <c r="AA106" s="846" t="str">
        <f t="shared" si="12"/>
        <v>0..1</v>
      </c>
      <c r="AB106" s="845" t="str" cm="1">
        <f t="array" ref="AB106">IF($T106&lt;=4,"",_xlfn.XLOOKUP(4,$T$6:$T105,$A$6:$A105,0,0,-1))</f>
        <v>EXT-FR-FE-158</v>
      </c>
      <c r="AC106" s="846" t="str">
        <f t="shared" si="13"/>
        <v>0..1</v>
      </c>
      <c r="AD106" s="847" t="str">
        <f t="shared" si="10"/>
        <v>BG-25 &lt; EXT-FR-FE-BG-11 &lt; EXT-FR-FE-158-0 &lt; EXT-FR-FE-158 &lt; EXT-FR-FE-158-1</v>
      </c>
    </row>
    <row r="107" spans="1:30" s="561" customFormat="1" ht="60">
      <c r="A107" s="803" t="s">
        <v>1355</v>
      </c>
      <c r="B107" s="586" t="s">
        <v>1191</v>
      </c>
      <c r="C107" s="787"/>
      <c r="D107" s="1332" t="s">
        <v>7481</v>
      </c>
      <c r="E107" s="1333"/>
      <c r="F107" s="1333"/>
      <c r="G107" s="1334"/>
      <c r="H107" s="959" t="s">
        <v>1356</v>
      </c>
      <c r="I107" s="967" t="s">
        <v>7189</v>
      </c>
      <c r="J107" s="959" t="s">
        <v>7190</v>
      </c>
      <c r="K107" s="587" t="s">
        <v>1382</v>
      </c>
      <c r="L107" s="588"/>
      <c r="M107" s="589"/>
      <c r="N107" s="587"/>
      <c r="O107" s="589" t="s">
        <v>5888</v>
      </c>
      <c r="P107" s="589" t="s">
        <v>5889</v>
      </c>
      <c r="Q107" s="586" t="s">
        <v>5789</v>
      </c>
      <c r="R107" s="839" t="s">
        <v>1353</v>
      </c>
      <c r="S107" s="839"/>
      <c r="T107" s="843">
        <f t="shared" si="7"/>
        <v>2</v>
      </c>
      <c r="U107" s="844" t="str">
        <f t="shared" si="8"/>
        <v>O</v>
      </c>
      <c r="V107" s="845" t="str" cm="1">
        <f t="array" ref="V107">IF($T107&lt;=1,"",_xlfn.XLOOKUP(1,$T$6:$T105,$A$6:$A105,0,0,-1))</f>
        <v>BG-25</v>
      </c>
      <c r="W107" s="846" t="str">
        <f t="shared" si="9"/>
        <v>1..n</v>
      </c>
      <c r="X107" s="845" t="str" cm="1">
        <f t="array" ref="X107">IF($T107&lt;=2,"",_xlfn.XLOOKUP(2,$T$6:$T106,$A$6:$A106,0,0,-1))</f>
        <v/>
      </c>
      <c r="Y107" s="846" t="str">
        <f t="shared" si="11"/>
        <v/>
      </c>
      <c r="Z107" s="845" t="str" cm="1">
        <f t="array" ref="Z107">IF($T107&lt;=3,"",_xlfn.XLOOKUP(3,$T$6:$T106,$A$6:$A106,0,0,-1))</f>
        <v/>
      </c>
      <c r="AA107" s="846" t="str">
        <f t="shared" si="12"/>
        <v/>
      </c>
      <c r="AB107" s="845" t="str" cm="1">
        <f t="array" ref="AB107">IF($T107&lt;=4,"",_xlfn.XLOOKUP(4,$T$6:$T106,$A$6:$A106,0,0,-1))</f>
        <v/>
      </c>
      <c r="AC107" s="846" t="str">
        <f t="shared" si="13"/>
        <v/>
      </c>
      <c r="AD107" s="847" t="str">
        <f t="shared" si="10"/>
        <v>BG-25 &lt; BG-26</v>
      </c>
    </row>
    <row r="108" spans="1:30" s="561" customFormat="1" ht="84">
      <c r="A108" s="804" t="s">
        <v>1357</v>
      </c>
      <c r="B108" s="586" t="s">
        <v>1191</v>
      </c>
      <c r="C108" s="787"/>
      <c r="D108" s="795"/>
      <c r="E108" s="1384" t="s">
        <v>7482</v>
      </c>
      <c r="F108" s="1330"/>
      <c r="G108" s="1331"/>
      <c r="H108" s="959" t="s">
        <v>6521</v>
      </c>
      <c r="I108" s="967" t="s">
        <v>7191</v>
      </c>
      <c r="J108" s="959" t="s">
        <v>7192</v>
      </c>
      <c r="K108" s="587" t="s">
        <v>1179</v>
      </c>
      <c r="L108" s="588" t="s">
        <v>1180</v>
      </c>
      <c r="M108" s="589" t="s">
        <v>7217</v>
      </c>
      <c r="N108" s="587"/>
      <c r="O108" s="589" t="s">
        <v>5890</v>
      </c>
      <c r="P108" s="589" t="s">
        <v>5843</v>
      </c>
      <c r="Q108" s="586" t="s">
        <v>5789</v>
      </c>
      <c r="R108" s="839" t="s">
        <v>1217</v>
      </c>
      <c r="S108" s="839"/>
      <c r="T108" s="843">
        <f t="shared" si="7"/>
        <v>3</v>
      </c>
      <c r="U108" s="844" t="str">
        <f t="shared" si="8"/>
        <v>O</v>
      </c>
      <c r="V108" s="845" t="str" cm="1">
        <f t="array" ref="V108">IF($T108&lt;=1,"",_xlfn.XLOOKUP(1,$T$6:$T107,$A$6:$A107,0,0,-1))</f>
        <v>BG-25</v>
      </c>
      <c r="W108" s="846" t="str">
        <f t="shared" si="9"/>
        <v>1..n</v>
      </c>
      <c r="X108" s="845" t="str" cm="1">
        <f t="array" ref="X108">IF($T108&lt;=2,"",_xlfn.XLOOKUP(2,$T$6:$T107,$A$6:$A107,0,0,-1))</f>
        <v>BG-26</v>
      </c>
      <c r="Y108" s="846" t="str">
        <f t="shared" si="11"/>
        <v>0..1</v>
      </c>
      <c r="Z108" s="845" t="str" cm="1">
        <f t="array" ref="Z108">IF($T108&lt;=3,"",_xlfn.XLOOKUP(3,$T$6:$T107,$A$6:$A107,0,0,-1))</f>
        <v/>
      </c>
      <c r="AA108" s="846" t="str">
        <f t="shared" si="12"/>
        <v/>
      </c>
      <c r="AB108" s="845" t="str" cm="1">
        <f t="array" ref="AB108">IF($T108&lt;=4,"",_xlfn.XLOOKUP(4,$T$6:$T107,$A$6:$A107,0,0,-1))</f>
        <v/>
      </c>
      <c r="AC108" s="846" t="str">
        <f t="shared" si="13"/>
        <v/>
      </c>
      <c r="AD108" s="847" t="str">
        <f t="shared" si="10"/>
        <v>BG-25 &lt; BG-26 &lt; BT-134</v>
      </c>
    </row>
    <row r="109" spans="1:30" s="561" customFormat="1" ht="84">
      <c r="A109" s="804" t="s">
        <v>6492</v>
      </c>
      <c r="B109" s="586" t="s">
        <v>1176</v>
      </c>
      <c r="C109" s="787"/>
      <c r="D109" s="795"/>
      <c r="E109" s="851"/>
      <c r="F109" s="1385" t="s">
        <v>6494</v>
      </c>
      <c r="G109" s="1386"/>
      <c r="H109" s="959" t="s">
        <v>6516</v>
      </c>
      <c r="I109" s="967"/>
      <c r="J109" s="959"/>
      <c r="K109" s="840" t="s">
        <v>1183</v>
      </c>
      <c r="L109" s="841" t="s">
        <v>1180</v>
      </c>
      <c r="M109" s="842" t="s">
        <v>6496</v>
      </c>
      <c r="N109" s="840"/>
      <c r="O109" s="842" t="s">
        <v>6497</v>
      </c>
      <c r="P109" s="842"/>
      <c r="Q109" s="839" t="s">
        <v>5789</v>
      </c>
      <c r="R109" s="839"/>
      <c r="S109" s="839"/>
      <c r="T109" s="843">
        <f t="shared" si="7"/>
        <v>4</v>
      </c>
      <c r="U109" s="844" t="str">
        <f t="shared" si="8"/>
        <v>C</v>
      </c>
      <c r="V109" s="845" t="str" cm="1">
        <f t="array" ref="V109">IF($T109&lt;=1,"",_xlfn.XLOOKUP(1,$T$6:$T108,$A$6:$A108,0,0,-1))</f>
        <v>BG-25</v>
      </c>
      <c r="W109" s="846" t="str">
        <f t="shared" si="9"/>
        <v>1..n</v>
      </c>
      <c r="X109" s="845" t="str" cm="1">
        <f t="array" ref="X109">IF($T109&lt;=2,"",_xlfn.XLOOKUP(2,$T$6:$T108,$A$6:$A108,0,0,-1))</f>
        <v>BG-26</v>
      </c>
      <c r="Y109" s="846" t="str">
        <f t="shared" si="11"/>
        <v>0..1</v>
      </c>
      <c r="Z109" s="845" t="str" cm="1">
        <f t="array" ref="Z109">IF($T109&lt;=3,"",_xlfn.XLOOKUP(3,$T$6:$T108,$A$6:$A108,0,0,-1))</f>
        <v>BT-134</v>
      </c>
      <c r="AA109" s="846" t="str">
        <f t="shared" si="12"/>
        <v>0..1</v>
      </c>
      <c r="AB109" s="845" t="str" cm="1">
        <f t="array" ref="AB109">IF($T109&lt;=4,"",_xlfn.XLOOKUP(4,$T$6:$T108,$A$6:$A108,0,0,-1))</f>
        <v/>
      </c>
      <c r="AC109" s="846" t="str">
        <f t="shared" si="13"/>
        <v/>
      </c>
      <c r="AD109" s="847" t="str">
        <f t="shared" si="10"/>
        <v>BG-25 &lt; BG-26 &lt; BT-134 &lt; BT-134-1</v>
      </c>
    </row>
    <row r="110" spans="1:30" s="561" customFormat="1" ht="84">
      <c r="A110" s="804" t="s">
        <v>1358</v>
      </c>
      <c r="B110" s="586" t="s">
        <v>1191</v>
      </c>
      <c r="C110" s="787"/>
      <c r="D110" s="795"/>
      <c r="E110" s="1384" t="s">
        <v>7483</v>
      </c>
      <c r="F110" s="1330"/>
      <c r="G110" s="1331"/>
      <c r="H110" s="959" t="s">
        <v>6522</v>
      </c>
      <c r="I110" s="967" t="s">
        <v>7193</v>
      </c>
      <c r="J110" s="959" t="s">
        <v>7194</v>
      </c>
      <c r="K110" s="587" t="s">
        <v>1179</v>
      </c>
      <c r="L110" s="588" t="s">
        <v>1180</v>
      </c>
      <c r="M110" s="589" t="s">
        <v>7217</v>
      </c>
      <c r="N110" s="587"/>
      <c r="O110" s="589" t="s">
        <v>5891</v>
      </c>
      <c r="P110" s="589" t="s">
        <v>5845</v>
      </c>
      <c r="Q110" s="586" t="s">
        <v>5789</v>
      </c>
      <c r="R110" s="839" t="s">
        <v>6557</v>
      </c>
      <c r="S110" s="839"/>
      <c r="T110" s="843">
        <f t="shared" si="7"/>
        <v>3</v>
      </c>
      <c r="U110" s="844" t="str">
        <f t="shared" si="8"/>
        <v>O</v>
      </c>
      <c r="V110" s="845" t="str" cm="1">
        <f t="array" ref="V110">IF($T110&lt;=1,"",_xlfn.XLOOKUP(1,$T$6:$T108,$A$6:$A108,0,0,-1))</f>
        <v>BG-25</v>
      </c>
      <c r="W110" s="846" t="str">
        <f t="shared" si="9"/>
        <v>1..n</v>
      </c>
      <c r="X110" s="845" t="str" cm="1">
        <f t="array" ref="X110">IF($T110&lt;=2,"",_xlfn.XLOOKUP(2,$T$6:$T109,$A$6:$A109,0,0,-1))</f>
        <v>BG-26</v>
      </c>
      <c r="Y110" s="846" t="str">
        <f t="shared" si="11"/>
        <v>0..1</v>
      </c>
      <c r="Z110" s="845" t="str" cm="1">
        <f t="array" ref="Z110">IF($T110&lt;=3,"",_xlfn.XLOOKUP(3,$T$6:$T109,$A$6:$A109,0,0,-1))</f>
        <v/>
      </c>
      <c r="AA110" s="846" t="str">
        <f t="shared" si="12"/>
        <v/>
      </c>
      <c r="AB110" s="845" t="str" cm="1">
        <f t="array" ref="AB110">IF($T110&lt;=4,"",_xlfn.XLOOKUP(4,$T$6:$T109,$A$6:$A109,0,0,-1))</f>
        <v/>
      </c>
      <c r="AC110" s="846" t="str">
        <f t="shared" si="13"/>
        <v/>
      </c>
      <c r="AD110" s="847" t="str">
        <f t="shared" si="10"/>
        <v>BG-25 &lt; BG-26 &lt; BT-135</v>
      </c>
    </row>
    <row r="111" spans="1:30" s="561" customFormat="1" ht="84">
      <c r="A111" s="804" t="s">
        <v>6493</v>
      </c>
      <c r="B111" s="586" t="s">
        <v>1176</v>
      </c>
      <c r="C111" s="787"/>
      <c r="D111" s="795"/>
      <c r="E111" s="850"/>
      <c r="F111" s="1335" t="s">
        <v>6494</v>
      </c>
      <c r="G111" s="1336"/>
      <c r="H111" s="959" t="s">
        <v>6517</v>
      </c>
      <c r="I111" s="967"/>
      <c r="J111" s="959"/>
      <c r="K111" s="840" t="s">
        <v>1183</v>
      </c>
      <c r="L111" s="841" t="s">
        <v>1180</v>
      </c>
      <c r="M111" s="842" t="s">
        <v>6496</v>
      </c>
      <c r="N111" s="840"/>
      <c r="O111" s="842" t="s">
        <v>6497</v>
      </c>
      <c r="P111" s="842"/>
      <c r="Q111" s="839" t="s">
        <v>5789</v>
      </c>
      <c r="R111" s="839"/>
      <c r="S111" s="839"/>
      <c r="T111" s="843">
        <f t="shared" si="7"/>
        <v>4</v>
      </c>
      <c r="U111" s="844" t="str">
        <f t="shared" si="8"/>
        <v>C</v>
      </c>
      <c r="V111" s="845" t="str" cm="1">
        <f t="array" ref="V111">IF($T111&lt;=1,"",_xlfn.XLOOKUP(1,$T$6:$T109,$A$6:$A109,0,0,-1))</f>
        <v>BG-25</v>
      </c>
      <c r="W111" s="846" t="str">
        <f t="shared" si="9"/>
        <v>1..n</v>
      </c>
      <c r="X111" s="845" t="str" cm="1">
        <f t="array" ref="X111">IF($T111&lt;=2,"",_xlfn.XLOOKUP(2,$T$6:$T110,$A$6:$A110,0,0,-1))</f>
        <v>BG-26</v>
      </c>
      <c r="Y111" s="846" t="str">
        <f t="shared" si="11"/>
        <v>0..1</v>
      </c>
      <c r="Z111" s="845" t="str" cm="1">
        <f t="array" ref="Z111">IF($T111&lt;=3,"",_xlfn.XLOOKUP(3,$T$6:$T110,$A$6:$A110,0,0,-1))</f>
        <v>BT-135</v>
      </c>
      <c r="AA111" s="846" t="str">
        <f t="shared" si="12"/>
        <v>0..1</v>
      </c>
      <c r="AB111" s="845" t="str" cm="1">
        <f t="array" ref="AB111">IF($T111&lt;=4,"",_xlfn.XLOOKUP(4,$T$6:$T110,$A$6:$A110,0,0,-1))</f>
        <v/>
      </c>
      <c r="AC111" s="846" t="str">
        <f t="shared" si="13"/>
        <v/>
      </c>
      <c r="AD111" s="847" t="str">
        <f t="shared" si="10"/>
        <v>BG-25 &lt; BG-26 &lt; BT-135 &lt; BT-135-1</v>
      </c>
    </row>
    <row r="112" spans="1:30" s="561" customFormat="1" ht="72">
      <c r="A112" s="803" t="s">
        <v>1359</v>
      </c>
      <c r="B112" s="586" t="s">
        <v>1195</v>
      </c>
      <c r="C112" s="787"/>
      <c r="D112" s="1332" t="s">
        <v>4135</v>
      </c>
      <c r="E112" s="1333"/>
      <c r="F112" s="1333"/>
      <c r="G112" s="1334"/>
      <c r="H112" s="959" t="s">
        <v>7090</v>
      </c>
      <c r="I112" s="967" t="s">
        <v>7195</v>
      </c>
      <c r="J112" s="959" t="s">
        <v>7196</v>
      </c>
      <c r="K112" s="587" t="s">
        <v>1382</v>
      </c>
      <c r="L112" s="588"/>
      <c r="M112" s="589"/>
      <c r="N112" s="587"/>
      <c r="O112" s="589" t="s">
        <v>5892</v>
      </c>
      <c r="P112" s="589" t="s">
        <v>1821</v>
      </c>
      <c r="Q112" s="586" t="s">
        <v>5789</v>
      </c>
      <c r="R112" s="839" t="s">
        <v>6514</v>
      </c>
      <c r="S112" s="839"/>
      <c r="T112" s="843">
        <f t="shared" si="7"/>
        <v>2</v>
      </c>
      <c r="U112" s="844" t="str">
        <f t="shared" si="8"/>
        <v>O</v>
      </c>
      <c r="V112" s="845" t="str" cm="1">
        <f t="array" ref="V112">IF($T112&lt;=1,"",_xlfn.XLOOKUP(1,$T$6:$T110,$A$6:$A110,0,0,-1))</f>
        <v>BG-25</v>
      </c>
      <c r="W112" s="846" t="str">
        <f t="shared" si="9"/>
        <v>1..n</v>
      </c>
      <c r="X112" s="845" t="str" cm="1">
        <f t="array" ref="X112">IF($T112&lt;=2,"",_xlfn.XLOOKUP(2,$T$6:$T111,$A$6:$A111,0,0,-1))</f>
        <v/>
      </c>
      <c r="Y112" s="846" t="str">
        <f t="shared" si="11"/>
        <v/>
      </c>
      <c r="Z112" s="845" t="str" cm="1">
        <f t="array" ref="Z112">IF($T112&lt;=3,"",_xlfn.XLOOKUP(3,$T$6:$T111,$A$6:$A111,0,0,-1))</f>
        <v/>
      </c>
      <c r="AA112" s="846" t="str">
        <f t="shared" si="12"/>
        <v/>
      </c>
      <c r="AB112" s="845" t="str" cm="1">
        <f t="array" ref="AB112">IF($T112&lt;=4,"",_xlfn.XLOOKUP(4,$T$6:$T111,$A$6:$A111,0,0,-1))</f>
        <v/>
      </c>
      <c r="AC112" s="846" t="str">
        <f t="shared" si="13"/>
        <v/>
      </c>
      <c r="AD112" s="847" t="str">
        <f t="shared" si="10"/>
        <v>BG-25 &lt; BG-27</v>
      </c>
    </row>
    <row r="113" spans="1:32" s="561" customFormat="1" ht="72">
      <c r="A113" s="804" t="s">
        <v>1360</v>
      </c>
      <c r="B113" s="586" t="s">
        <v>1176</v>
      </c>
      <c r="C113" s="787"/>
      <c r="D113" s="795"/>
      <c r="E113" s="1329" t="s">
        <v>4138</v>
      </c>
      <c r="F113" s="1330"/>
      <c r="G113" s="1331"/>
      <c r="H113" s="959" t="s">
        <v>1361</v>
      </c>
      <c r="I113" s="967" t="s">
        <v>7197</v>
      </c>
      <c r="J113" s="959" t="s">
        <v>7198</v>
      </c>
      <c r="K113" s="587" t="s">
        <v>5763</v>
      </c>
      <c r="L113" s="588">
        <v>19.2</v>
      </c>
      <c r="M113" s="589"/>
      <c r="N113" s="587"/>
      <c r="O113" s="589" t="s">
        <v>5893</v>
      </c>
      <c r="P113" s="589" t="s">
        <v>1821</v>
      </c>
      <c r="Q113" s="586" t="s">
        <v>5789</v>
      </c>
      <c r="R113" s="839" t="s">
        <v>6543</v>
      </c>
      <c r="S113" s="839"/>
      <c r="T113" s="843">
        <f t="shared" si="7"/>
        <v>3</v>
      </c>
      <c r="U113" s="844" t="str">
        <f t="shared" si="8"/>
        <v>C</v>
      </c>
      <c r="V113" s="845" t="str" cm="1">
        <f t="array" ref="V113">IF($T113&lt;=1,"",_xlfn.XLOOKUP(1,$T$6:$T112,$A$6:$A112,0,0,-1))</f>
        <v>BG-25</v>
      </c>
      <c r="W113" s="846" t="str">
        <f t="shared" si="9"/>
        <v>1..n</v>
      </c>
      <c r="X113" s="845" t="str" cm="1">
        <f t="array" ref="X113">IF($T113&lt;=2,"",_xlfn.XLOOKUP(2,$T$6:$T112,$A$6:$A112,0,0,-1))</f>
        <v>BG-27</v>
      </c>
      <c r="Y113" s="846" t="str">
        <f t="shared" si="11"/>
        <v>0..n</v>
      </c>
      <c r="Z113" s="845" t="str" cm="1">
        <f t="array" ref="Z113">IF($T113&lt;=3,"",_xlfn.XLOOKUP(3,$T$6:$T112,$A$6:$A112,0,0,-1))</f>
        <v/>
      </c>
      <c r="AA113" s="846" t="str">
        <f t="shared" si="12"/>
        <v/>
      </c>
      <c r="AB113" s="845" t="str" cm="1">
        <f t="array" ref="AB113">IF($T113&lt;=4,"",_xlfn.XLOOKUP(4,$T$6:$T112,$A$6:$A112,0,0,-1))</f>
        <v/>
      </c>
      <c r="AC113" s="846" t="str">
        <f t="shared" si="13"/>
        <v/>
      </c>
      <c r="AD113" s="847" t="str">
        <f t="shared" si="10"/>
        <v>BG-25 &lt; BG-27 &lt; BT-136</v>
      </c>
      <c r="AE113" s="562"/>
    </row>
    <row r="114" spans="1:32" ht="72">
      <c r="A114" s="803" t="s">
        <v>1362</v>
      </c>
      <c r="B114" s="586" t="s">
        <v>1195</v>
      </c>
      <c r="C114" s="787"/>
      <c r="D114" s="1332" t="s">
        <v>4141</v>
      </c>
      <c r="E114" s="1333"/>
      <c r="F114" s="1333"/>
      <c r="G114" s="1334"/>
      <c r="H114" s="959" t="s">
        <v>7091</v>
      </c>
      <c r="I114" s="967" t="s">
        <v>7199</v>
      </c>
      <c r="J114" s="959" t="s">
        <v>7200</v>
      </c>
      <c r="K114" s="587" t="s">
        <v>1382</v>
      </c>
      <c r="L114" s="588"/>
      <c r="M114" s="589"/>
      <c r="N114" s="587"/>
      <c r="O114" s="589" t="s">
        <v>5894</v>
      </c>
      <c r="P114" s="589" t="s">
        <v>5895</v>
      </c>
      <c r="Q114" s="586" t="s">
        <v>5789</v>
      </c>
      <c r="R114" s="839" t="s">
        <v>6514</v>
      </c>
      <c r="S114" s="839"/>
      <c r="T114" s="843">
        <f t="shared" si="7"/>
        <v>2</v>
      </c>
      <c r="U114" s="844" t="str">
        <f t="shared" si="8"/>
        <v>O</v>
      </c>
      <c r="V114" s="845" t="str" cm="1">
        <f t="array" ref="V114">IF($T114&lt;=1,"",_xlfn.XLOOKUP(1,$T$6:$T113,$A$6:$A113,0,0,-1))</f>
        <v>BG-25</v>
      </c>
      <c r="W114" s="846" t="str">
        <f t="shared" si="9"/>
        <v>1..n</v>
      </c>
      <c r="X114" s="845" t="str" cm="1">
        <f t="array" ref="X114">IF($T114&lt;=2,"",_xlfn.XLOOKUP(2,$T$6:$T113,$A$6:$A113,0,0,-1))</f>
        <v/>
      </c>
      <c r="Y114" s="846" t="str">
        <f t="shared" si="11"/>
        <v/>
      </c>
      <c r="Z114" s="845" t="str" cm="1">
        <f t="array" ref="Z114">IF($T114&lt;=3,"",_xlfn.XLOOKUP(3,$T$6:$T113,$A$6:$A113,0,0,-1))</f>
        <v/>
      </c>
      <c r="AA114" s="846" t="str">
        <f t="shared" si="12"/>
        <v/>
      </c>
      <c r="AB114" s="845" t="str" cm="1">
        <f t="array" ref="AB114">IF($T114&lt;=4,"",_xlfn.XLOOKUP(4,$T$6:$T113,$A$6:$A113,0,0,-1))</f>
        <v/>
      </c>
      <c r="AC114" s="846" t="str">
        <f t="shared" si="13"/>
        <v/>
      </c>
      <c r="AD114" s="847" t="str">
        <f t="shared" si="10"/>
        <v>BG-25 &lt; BG-28</v>
      </c>
      <c r="AF114" s="561"/>
    </row>
    <row r="115" spans="1:32" ht="72">
      <c r="A115" s="804" t="s">
        <v>1363</v>
      </c>
      <c r="B115" s="586" t="s">
        <v>1176</v>
      </c>
      <c r="C115" s="787"/>
      <c r="D115" s="795"/>
      <c r="E115" s="1329" t="s">
        <v>4142</v>
      </c>
      <c r="F115" s="1330"/>
      <c r="G115" s="1331"/>
      <c r="H115" s="959" t="s">
        <v>1361</v>
      </c>
      <c r="I115" s="967" t="s">
        <v>7197</v>
      </c>
      <c r="J115" s="959" t="s">
        <v>7198</v>
      </c>
      <c r="K115" s="587" t="s">
        <v>5763</v>
      </c>
      <c r="L115" s="588">
        <v>19.2</v>
      </c>
      <c r="M115" s="589"/>
      <c r="N115" s="587"/>
      <c r="O115" s="589" t="s">
        <v>5896</v>
      </c>
      <c r="P115" s="589" t="s">
        <v>1821</v>
      </c>
      <c r="Q115" s="586" t="s">
        <v>5789</v>
      </c>
      <c r="R115" s="839" t="s">
        <v>6543</v>
      </c>
      <c r="S115" s="839"/>
      <c r="T115" s="843">
        <f t="shared" si="7"/>
        <v>3</v>
      </c>
      <c r="U115" s="844" t="str">
        <f t="shared" si="8"/>
        <v>C</v>
      </c>
      <c r="V115" s="845" t="str" cm="1">
        <f t="array" ref="V115">IF($T115&lt;=1,"",_xlfn.XLOOKUP(1,$T$6:$T114,$A$6:$A114,0,0,-1))</f>
        <v>BG-25</v>
      </c>
      <c r="W115" s="846" t="str">
        <f t="shared" si="9"/>
        <v>1..n</v>
      </c>
      <c r="X115" s="845" t="str" cm="1">
        <f t="array" ref="X115">IF($T115&lt;=2,"",_xlfn.XLOOKUP(2,$T$6:$T114,$A$6:$A114,0,0,-1))</f>
        <v>BG-28</v>
      </c>
      <c r="Y115" s="846" t="str">
        <f t="shared" si="11"/>
        <v>0..n</v>
      </c>
      <c r="Z115" s="845" t="str" cm="1">
        <f t="array" ref="Z115">IF($T115&lt;=3,"",_xlfn.XLOOKUP(3,$T$6:$T114,$A$6:$A114,0,0,-1))</f>
        <v/>
      </c>
      <c r="AA115" s="846" t="str">
        <f t="shared" si="12"/>
        <v/>
      </c>
      <c r="AB115" s="845" t="str" cm="1">
        <f t="array" ref="AB115">IF($T115&lt;=4,"",_xlfn.XLOOKUP(4,$T$6:$T114,$A$6:$A114,0,0,-1))</f>
        <v/>
      </c>
      <c r="AC115" s="846" t="str">
        <f t="shared" si="13"/>
        <v/>
      </c>
      <c r="AD115" s="847" t="str">
        <f t="shared" si="10"/>
        <v>BG-25 &lt; BG-28 &lt; BT-141</v>
      </c>
      <c r="AF115" s="561"/>
    </row>
    <row r="116" spans="1:32" ht="48">
      <c r="A116" s="803" t="s">
        <v>1364</v>
      </c>
      <c r="B116" s="586" t="s">
        <v>1176</v>
      </c>
      <c r="C116" s="787"/>
      <c r="D116" s="1332" t="s">
        <v>4297</v>
      </c>
      <c r="E116" s="1333"/>
      <c r="F116" s="1333"/>
      <c r="G116" s="1334"/>
      <c r="H116" s="959" t="s">
        <v>1365</v>
      </c>
      <c r="I116" s="967" t="s">
        <v>7201</v>
      </c>
      <c r="J116" s="959" t="s">
        <v>7202</v>
      </c>
      <c r="K116" s="587" t="s">
        <v>1382</v>
      </c>
      <c r="L116" s="588"/>
      <c r="M116" s="589"/>
      <c r="N116" s="587"/>
      <c r="O116" s="589" t="s">
        <v>5897</v>
      </c>
      <c r="P116" s="589" t="s">
        <v>1821</v>
      </c>
      <c r="Q116" s="586" t="s">
        <v>5789</v>
      </c>
      <c r="R116" s="839" t="s">
        <v>6549</v>
      </c>
      <c r="S116" s="839"/>
      <c r="T116" s="843">
        <f t="shared" si="7"/>
        <v>2</v>
      </c>
      <c r="U116" s="844" t="str">
        <f t="shared" si="8"/>
        <v>R</v>
      </c>
      <c r="V116" s="845" t="str" cm="1">
        <f t="array" ref="V116">IF($T116&lt;=1,"",_xlfn.XLOOKUP(1,$T$6:$T115,$A$6:$A115,0,0,-1))</f>
        <v>BG-25</v>
      </c>
      <c r="W116" s="846" t="str">
        <f t="shared" si="9"/>
        <v>1..n</v>
      </c>
      <c r="X116" s="845" t="str" cm="1">
        <f t="array" ref="X116">IF($T116&lt;=2,"",_xlfn.XLOOKUP(2,$T$6:$T115,$A$6:$A115,0,0,-1))</f>
        <v/>
      </c>
      <c r="Y116" s="846" t="str">
        <f t="shared" si="11"/>
        <v/>
      </c>
      <c r="Z116" s="845" t="str" cm="1">
        <f t="array" ref="Z116">IF($T116&lt;=3,"",_xlfn.XLOOKUP(3,$T$6:$T115,$A$6:$A115,0,0,-1))</f>
        <v/>
      </c>
      <c r="AA116" s="846" t="str">
        <f t="shared" si="12"/>
        <v/>
      </c>
      <c r="AB116" s="845" t="str" cm="1">
        <f t="array" ref="AB116">IF($T116&lt;=4,"",_xlfn.XLOOKUP(4,$T$6:$T115,$A$6:$A115,0,0,-1))</f>
        <v/>
      </c>
      <c r="AC116" s="846" t="str">
        <f t="shared" si="13"/>
        <v/>
      </c>
      <c r="AD116" s="847" t="str">
        <f t="shared" si="10"/>
        <v>BG-25 &lt; BG-29</v>
      </c>
      <c r="AF116" s="561"/>
    </row>
    <row r="117" spans="1:32" ht="72">
      <c r="A117" s="804" t="s">
        <v>1366</v>
      </c>
      <c r="B117" s="586" t="s">
        <v>1176</v>
      </c>
      <c r="C117" s="787"/>
      <c r="D117" s="791"/>
      <c r="E117" s="1329" t="s">
        <v>4117</v>
      </c>
      <c r="F117" s="1330"/>
      <c r="G117" s="1331"/>
      <c r="H117" s="959" t="s">
        <v>1367</v>
      </c>
      <c r="I117" s="967" t="s">
        <v>7203</v>
      </c>
      <c r="J117" s="959" t="s">
        <v>7204</v>
      </c>
      <c r="K117" s="587" t="s">
        <v>5766</v>
      </c>
      <c r="L117" s="588">
        <v>19.600000000000001</v>
      </c>
      <c r="M117" s="589"/>
      <c r="N117" s="587"/>
      <c r="O117" s="589" t="s">
        <v>5898</v>
      </c>
      <c r="P117" s="589" t="s">
        <v>5899</v>
      </c>
      <c r="Q117" s="586" t="s">
        <v>5789</v>
      </c>
      <c r="R117" s="839" t="s">
        <v>6558</v>
      </c>
      <c r="S117" s="839"/>
      <c r="T117" s="843">
        <f t="shared" si="7"/>
        <v>3</v>
      </c>
      <c r="U117" s="844" t="str">
        <f t="shared" si="8"/>
        <v>R</v>
      </c>
      <c r="V117" s="845" t="str" cm="1">
        <f t="array" ref="V117">IF($T117&lt;=1,"",_xlfn.XLOOKUP(1,$T$6:$T116,$A$6:$A116,0,0,-1))</f>
        <v>BG-25</v>
      </c>
      <c r="W117" s="846" t="str">
        <f t="shared" si="9"/>
        <v>1..n</v>
      </c>
      <c r="X117" s="845" t="str" cm="1">
        <f t="array" ref="X117">IF($T117&lt;=2,"",_xlfn.XLOOKUP(2,$T$6:$T116,$A$6:$A116,0,0,-1))</f>
        <v>BG-29</v>
      </c>
      <c r="Y117" s="846" t="str">
        <f t="shared" si="11"/>
        <v>1..1</v>
      </c>
      <c r="Z117" s="845" t="str" cm="1">
        <f t="array" ref="Z117">IF($T117&lt;=3,"",_xlfn.XLOOKUP(3,$T$6:$T116,$A$6:$A116,0,0,-1))</f>
        <v/>
      </c>
      <c r="AA117" s="846" t="str">
        <f t="shared" si="12"/>
        <v/>
      </c>
      <c r="AB117" s="845" t="str" cm="1">
        <f t="array" ref="AB117">IF($T117&lt;=4,"",_xlfn.XLOOKUP(4,$T$6:$T116,$A$6:$A116,0,0,-1))</f>
        <v/>
      </c>
      <c r="AC117" s="846" t="str">
        <f t="shared" si="13"/>
        <v/>
      </c>
      <c r="AD117" s="847" t="str">
        <f t="shared" si="10"/>
        <v>BG-25 &lt; BG-29 &lt; BT-146</v>
      </c>
      <c r="AF117" s="561"/>
    </row>
    <row r="118" spans="1:32" ht="84">
      <c r="A118" s="804" t="s">
        <v>1368</v>
      </c>
      <c r="B118" s="586" t="s">
        <v>1191</v>
      </c>
      <c r="C118" s="787"/>
      <c r="D118" s="790"/>
      <c r="E118" s="1329" t="s">
        <v>4110</v>
      </c>
      <c r="F118" s="1330"/>
      <c r="G118" s="1331"/>
      <c r="H118" s="959" t="s">
        <v>1369</v>
      </c>
      <c r="I118" s="967" t="s">
        <v>7205</v>
      </c>
      <c r="J118" s="959" t="s">
        <v>7206</v>
      </c>
      <c r="K118" s="587" t="s">
        <v>5766</v>
      </c>
      <c r="L118" s="588">
        <v>19.600000000000001</v>
      </c>
      <c r="M118" s="589"/>
      <c r="N118" s="587"/>
      <c r="O118" s="589" t="s">
        <v>5900</v>
      </c>
      <c r="P118" s="589" t="s">
        <v>5901</v>
      </c>
      <c r="Q118" s="586" t="s">
        <v>5789</v>
      </c>
      <c r="R118" s="839" t="s">
        <v>6559</v>
      </c>
      <c r="S118" s="839"/>
      <c r="T118" s="843">
        <f t="shared" si="7"/>
        <v>3</v>
      </c>
      <c r="U118" s="844" t="str">
        <f t="shared" si="8"/>
        <v>O</v>
      </c>
      <c r="V118" s="845" t="str" cm="1">
        <f t="array" ref="V118">IF($T118&lt;=1,"",_xlfn.XLOOKUP(1,$T$6:$T117,$A$6:$A117,0,0,-1))</f>
        <v>BG-25</v>
      </c>
      <c r="W118" s="846" t="str">
        <f t="shared" si="9"/>
        <v>1..n</v>
      </c>
      <c r="X118" s="845" t="str" cm="1">
        <f t="array" ref="X118">IF($T118&lt;=2,"",_xlfn.XLOOKUP(2,$T$6:$T117,$A$6:$A117,0,0,-1))</f>
        <v>BG-29</v>
      </c>
      <c r="Y118" s="846" t="str">
        <f t="shared" si="11"/>
        <v>1..1</v>
      </c>
      <c r="Z118" s="845" t="str" cm="1">
        <f t="array" ref="Z118">IF($T118&lt;=3,"",_xlfn.XLOOKUP(3,$T$6:$T117,$A$6:$A117,0,0,-1))</f>
        <v/>
      </c>
      <c r="AA118" s="846" t="str">
        <f t="shared" si="12"/>
        <v/>
      </c>
      <c r="AB118" s="845" t="str" cm="1">
        <f t="array" ref="AB118">IF($T118&lt;=4,"",_xlfn.XLOOKUP(4,$T$6:$T117,$A$6:$A117,0,0,-1))</f>
        <v/>
      </c>
      <c r="AC118" s="846" t="str">
        <f t="shared" si="13"/>
        <v/>
      </c>
      <c r="AD118" s="847" t="str">
        <f t="shared" si="10"/>
        <v>BG-25 &lt; BG-29 &lt; BT-147</v>
      </c>
      <c r="AF118" s="561"/>
    </row>
    <row r="119" spans="1:32" ht="72">
      <c r="A119" s="804" t="s">
        <v>1370</v>
      </c>
      <c r="B119" s="586" t="s">
        <v>1176</v>
      </c>
      <c r="C119" s="787"/>
      <c r="D119" s="790"/>
      <c r="E119" s="1329" t="s">
        <v>4106</v>
      </c>
      <c r="F119" s="1330"/>
      <c r="G119" s="1331"/>
      <c r="H119" s="959" t="s">
        <v>1371</v>
      </c>
      <c r="I119" s="967" t="s">
        <v>7207</v>
      </c>
      <c r="J119" s="959" t="s">
        <v>7208</v>
      </c>
      <c r="K119" s="587" t="s">
        <v>5766</v>
      </c>
      <c r="L119" s="588">
        <v>19.600000000000001</v>
      </c>
      <c r="M119" s="589"/>
      <c r="N119" s="587"/>
      <c r="O119" s="589" t="s">
        <v>5902</v>
      </c>
      <c r="P119" s="589" t="s">
        <v>1821</v>
      </c>
      <c r="Q119" s="586" t="s">
        <v>5789</v>
      </c>
      <c r="R119" s="839" t="s">
        <v>6560</v>
      </c>
      <c r="S119" s="839"/>
      <c r="T119" s="843">
        <f t="shared" si="7"/>
        <v>3</v>
      </c>
      <c r="U119" s="844" t="str">
        <f t="shared" si="8"/>
        <v>R</v>
      </c>
      <c r="V119" s="845" t="str" cm="1">
        <f t="array" ref="V119">IF($T119&lt;=1,"",_xlfn.XLOOKUP(1,$T$6:$T118,$A$6:$A118,0,0,-1))</f>
        <v>BG-25</v>
      </c>
      <c r="W119" s="846" t="str">
        <f t="shared" si="9"/>
        <v>1..n</v>
      </c>
      <c r="X119" s="845" t="str" cm="1">
        <f t="array" ref="X119">IF($T119&lt;=2,"",_xlfn.XLOOKUP(2,$T$6:$T118,$A$6:$A118,0,0,-1))</f>
        <v>BG-29</v>
      </c>
      <c r="Y119" s="846" t="str">
        <f t="shared" si="11"/>
        <v>1..1</v>
      </c>
      <c r="Z119" s="845" t="str" cm="1">
        <f t="array" ref="Z119">IF($T119&lt;=3,"",_xlfn.XLOOKUP(3,$T$6:$T118,$A$6:$A118,0,0,-1))</f>
        <v/>
      </c>
      <c r="AA119" s="846" t="str">
        <f t="shared" si="12"/>
        <v/>
      </c>
      <c r="AB119" s="845" t="str" cm="1">
        <f t="array" ref="AB119">IF($T119&lt;=4,"",_xlfn.XLOOKUP(4,$T$6:$T118,$A$6:$A118,0,0,-1))</f>
        <v/>
      </c>
      <c r="AC119" s="846" t="str">
        <f t="shared" si="13"/>
        <v/>
      </c>
      <c r="AD119" s="847" t="str">
        <f t="shared" si="10"/>
        <v>BG-25 &lt; BG-29 &lt; BT-148</v>
      </c>
      <c r="AF119" s="561"/>
    </row>
    <row r="120" spans="1:32" ht="48">
      <c r="A120" s="803" t="s">
        <v>1372</v>
      </c>
      <c r="B120" s="586" t="s">
        <v>1176</v>
      </c>
      <c r="C120" s="787"/>
      <c r="D120" s="1332" t="s">
        <v>4085</v>
      </c>
      <c r="E120" s="1333"/>
      <c r="F120" s="1333"/>
      <c r="G120" s="1334"/>
      <c r="H120" s="959" t="s">
        <v>1373</v>
      </c>
      <c r="I120" s="967" t="s">
        <v>7209</v>
      </c>
      <c r="J120" s="959" t="s">
        <v>7210</v>
      </c>
      <c r="K120" s="587" t="s">
        <v>1382</v>
      </c>
      <c r="L120" s="588"/>
      <c r="M120" s="589"/>
      <c r="N120" s="587"/>
      <c r="O120" s="589" t="s">
        <v>5903</v>
      </c>
      <c r="P120" s="589" t="s">
        <v>1821</v>
      </c>
      <c r="Q120" s="586" t="s">
        <v>5789</v>
      </c>
      <c r="R120" s="839" t="s">
        <v>6549</v>
      </c>
      <c r="S120" s="839"/>
      <c r="T120" s="843">
        <f t="shared" si="7"/>
        <v>2</v>
      </c>
      <c r="U120" s="844" t="str">
        <f t="shared" si="8"/>
        <v>R</v>
      </c>
      <c r="V120" s="845" t="str" cm="1">
        <f t="array" ref="V120">IF($T120&lt;=1,"",_xlfn.XLOOKUP(1,$T$6:$T119,$A$6:$A119,0,0,-1))</f>
        <v>BG-25</v>
      </c>
      <c r="W120" s="846" t="str">
        <f t="shared" si="9"/>
        <v>1..n</v>
      </c>
      <c r="X120" s="845" t="str" cm="1">
        <f t="array" ref="X120">IF($T120&lt;=2,"",_xlfn.XLOOKUP(2,$T$6:$T119,$A$6:$A119,0,0,-1))</f>
        <v/>
      </c>
      <c r="Y120" s="846" t="str">
        <f t="shared" si="11"/>
        <v/>
      </c>
      <c r="Z120" s="845" t="str" cm="1">
        <f t="array" ref="Z120">IF($T120&lt;=3,"",_xlfn.XLOOKUP(3,$T$6:$T119,$A$6:$A119,0,0,-1))</f>
        <v/>
      </c>
      <c r="AA120" s="846" t="str">
        <f t="shared" si="12"/>
        <v/>
      </c>
      <c r="AB120" s="845" t="str" cm="1">
        <f t="array" ref="AB120">IF($T120&lt;=4,"",_xlfn.XLOOKUP(4,$T$6:$T119,$A$6:$A119,0,0,-1))</f>
        <v/>
      </c>
      <c r="AC120" s="846" t="str">
        <f t="shared" si="13"/>
        <v/>
      </c>
      <c r="AD120" s="847" t="str">
        <f t="shared" si="10"/>
        <v>BG-25 &lt; BG-31</v>
      </c>
      <c r="AF120" s="561"/>
    </row>
    <row r="121" spans="1:32" ht="60">
      <c r="A121" s="804" t="s">
        <v>1374</v>
      </c>
      <c r="B121" s="586" t="s">
        <v>1176</v>
      </c>
      <c r="C121" s="794"/>
      <c r="D121" s="797"/>
      <c r="E121" s="1329" t="s">
        <v>4090</v>
      </c>
      <c r="F121" s="1330"/>
      <c r="G121" s="1331"/>
      <c r="H121" s="959" t="s">
        <v>1375</v>
      </c>
      <c r="I121" s="967" t="s">
        <v>7211</v>
      </c>
      <c r="J121" s="959" t="s">
        <v>7212</v>
      </c>
      <c r="K121" s="587" t="s">
        <v>5761</v>
      </c>
      <c r="L121" s="588">
        <v>255</v>
      </c>
      <c r="M121" s="589"/>
      <c r="N121" s="587"/>
      <c r="O121" s="589" t="s">
        <v>5904</v>
      </c>
      <c r="P121" s="589" t="s">
        <v>1821</v>
      </c>
      <c r="Q121" s="586" t="s">
        <v>5789</v>
      </c>
      <c r="R121" s="839" t="s">
        <v>6549</v>
      </c>
      <c r="S121" s="839"/>
      <c r="T121" s="843">
        <f t="shared" si="7"/>
        <v>3</v>
      </c>
      <c r="U121" s="844" t="str">
        <f t="shared" si="8"/>
        <v>R</v>
      </c>
      <c r="V121" s="845" t="str" cm="1">
        <f t="array" ref="V121">IF($T121&lt;=1,"",_xlfn.XLOOKUP(1,$T$6:$T120,$A$6:$A120,0,0,-1))</f>
        <v>BG-25</v>
      </c>
      <c r="W121" s="846" t="str">
        <f t="shared" si="9"/>
        <v>1..n</v>
      </c>
      <c r="X121" s="845" t="str" cm="1">
        <f t="array" ref="X121">IF($T121&lt;=2,"",_xlfn.XLOOKUP(2,$T$6:$T120,$A$6:$A120,0,0,-1))</f>
        <v>BG-31</v>
      </c>
      <c r="Y121" s="846" t="str">
        <f t="shared" si="11"/>
        <v>1..1</v>
      </c>
      <c r="Z121" s="845" t="str" cm="1">
        <f t="array" ref="Z121">IF($T121&lt;=3,"",_xlfn.XLOOKUP(3,$T$6:$T120,$A$6:$A120,0,0,-1))</f>
        <v/>
      </c>
      <c r="AA121" s="846" t="str">
        <f t="shared" si="12"/>
        <v/>
      </c>
      <c r="AB121" s="845" t="str" cm="1">
        <f t="array" ref="AB121">IF($T121&lt;=4,"",_xlfn.XLOOKUP(4,$T$6:$T120,$A$6:$A120,0,0,-1))</f>
        <v/>
      </c>
      <c r="AC121" s="846" t="str">
        <f t="shared" si="13"/>
        <v/>
      </c>
      <c r="AD121" s="847" t="str">
        <f t="shared" si="10"/>
        <v>BG-25 &lt; BG-31 &lt; BT-153</v>
      </c>
      <c r="AF121" s="561"/>
    </row>
  </sheetData>
  <autoFilter ref="A5:AD121" xr:uid="{77666C8B-95F3-4160-861B-6FA157997B7B}"/>
  <mergeCells count="120">
    <mergeCell ref="A1:H1"/>
    <mergeCell ref="E121:G121"/>
    <mergeCell ref="A2:H2"/>
    <mergeCell ref="C3:G3"/>
    <mergeCell ref="C4:G4"/>
    <mergeCell ref="D103:G103"/>
    <mergeCell ref="E104:G104"/>
    <mergeCell ref="F105:G105"/>
    <mergeCell ref="D107:G107"/>
    <mergeCell ref="E108:G108"/>
    <mergeCell ref="F109:G109"/>
    <mergeCell ref="E110:G110"/>
    <mergeCell ref="F111:G111"/>
    <mergeCell ref="D112:G112"/>
    <mergeCell ref="D47:G47"/>
    <mergeCell ref="E48:G48"/>
    <mergeCell ref="D49:G49"/>
    <mergeCell ref="E50:G50"/>
    <mergeCell ref="C51:G51"/>
    <mergeCell ref="D52:G52"/>
    <mergeCell ref="D53:G53"/>
    <mergeCell ref="D54:G54"/>
    <mergeCell ref="C11:G11"/>
    <mergeCell ref="C12:G12"/>
    <mergeCell ref="E42:G42"/>
    <mergeCell ref="C43:G43"/>
    <mergeCell ref="D44:G44"/>
    <mergeCell ref="E45:G45"/>
    <mergeCell ref="C46:G46"/>
    <mergeCell ref="D27:G27"/>
    <mergeCell ref="D13:G13"/>
    <mergeCell ref="C14:G14"/>
    <mergeCell ref="D15:G15"/>
    <mergeCell ref="D16:G16"/>
    <mergeCell ref="C17:G17"/>
    <mergeCell ref="D18:G18"/>
    <mergeCell ref="D19:G19"/>
    <mergeCell ref="D22:G22"/>
    <mergeCell ref="C24:G24"/>
    <mergeCell ref="C20:G20"/>
    <mergeCell ref="D21:G21"/>
    <mergeCell ref="D41:G41"/>
    <mergeCell ref="T3:AD3"/>
    <mergeCell ref="D36:G36"/>
    <mergeCell ref="E37:G37"/>
    <mergeCell ref="D38:G38"/>
    <mergeCell ref="E39:G39"/>
    <mergeCell ref="C40:G40"/>
    <mergeCell ref="E28:G28"/>
    <mergeCell ref="D29:G29"/>
    <mergeCell ref="E30:G30"/>
    <mergeCell ref="D31:G31"/>
    <mergeCell ref="E32:G32"/>
    <mergeCell ref="C33:G33"/>
    <mergeCell ref="D34:G34"/>
    <mergeCell ref="E35:G35"/>
    <mergeCell ref="C6:G6"/>
    <mergeCell ref="C7:G7"/>
    <mergeCell ref="D8:G8"/>
    <mergeCell ref="C9:G9"/>
    <mergeCell ref="C10:G10"/>
    <mergeCell ref="D25:G25"/>
    <mergeCell ref="E26:G26"/>
    <mergeCell ref="E23:G23"/>
    <mergeCell ref="D56:G56"/>
    <mergeCell ref="D57:G57"/>
    <mergeCell ref="D58:G58"/>
    <mergeCell ref="C59:G59"/>
    <mergeCell ref="D55:G55"/>
    <mergeCell ref="D60:G60"/>
    <mergeCell ref="D61:G61"/>
    <mergeCell ref="E62:G62"/>
    <mergeCell ref="D63:G63"/>
    <mergeCell ref="C64:G64"/>
    <mergeCell ref="D65:G65"/>
    <mergeCell ref="D66:G66"/>
    <mergeCell ref="E67:G67"/>
    <mergeCell ref="D68:G68"/>
    <mergeCell ref="C69:G69"/>
    <mergeCell ref="D70:G70"/>
    <mergeCell ref="D71:G71"/>
    <mergeCell ref="E72:G72"/>
    <mergeCell ref="D73:G73"/>
    <mergeCell ref="E74:G74"/>
    <mergeCell ref="C75:G75"/>
    <mergeCell ref="D76:G76"/>
    <mergeCell ref="D77:G77"/>
    <mergeCell ref="D78:G78"/>
    <mergeCell ref="E79:G79"/>
    <mergeCell ref="D80:G80"/>
    <mergeCell ref="D81:G81"/>
    <mergeCell ref="D82:G82"/>
    <mergeCell ref="C83:G83"/>
    <mergeCell ref="D84:G84"/>
    <mergeCell ref="E85:G85"/>
    <mergeCell ref="E86:G86"/>
    <mergeCell ref="D87:G87"/>
    <mergeCell ref="D88:G88"/>
    <mergeCell ref="D89:G89"/>
    <mergeCell ref="E90:G90"/>
    <mergeCell ref="E91:G91"/>
    <mergeCell ref="F92:G92"/>
    <mergeCell ref="D93:G93"/>
    <mergeCell ref="E94:G94"/>
    <mergeCell ref="E95:G95"/>
    <mergeCell ref="E115:G115"/>
    <mergeCell ref="D116:G116"/>
    <mergeCell ref="E117:G117"/>
    <mergeCell ref="E118:G118"/>
    <mergeCell ref="E119:G119"/>
    <mergeCell ref="D120:G120"/>
    <mergeCell ref="F96:G96"/>
    <mergeCell ref="F97:G97"/>
    <mergeCell ref="F98:G98"/>
    <mergeCell ref="F99:G99"/>
    <mergeCell ref="F100:G100"/>
    <mergeCell ref="F101:G101"/>
    <mergeCell ref="F102:G102"/>
    <mergeCell ref="E113:G113"/>
    <mergeCell ref="D114:G114"/>
  </mergeCells>
  <conditionalFormatting sqref="A6:A121">
    <cfRule type="expression" dxfId="7" priority="5">
      <formula>$T6=4</formula>
    </cfRule>
    <cfRule type="expression" dxfId="6" priority="6">
      <formula>$T6=3</formula>
    </cfRule>
    <cfRule type="expression" dxfId="5" priority="7">
      <formula>$T6=2</formula>
    </cfRule>
    <cfRule type="expression" dxfId="4" priority="8">
      <formula>$T6=1</formula>
    </cfRule>
  </conditionalFormatting>
  <conditionalFormatting sqref="A6:B121">
    <cfRule type="expression" dxfId="3" priority="3">
      <formula>$U6="C"</formula>
    </cfRule>
    <cfRule type="expression" dxfId="2" priority="4">
      <formula>$U6="R"</formula>
    </cfRule>
  </conditionalFormatting>
  <conditionalFormatting sqref="U6:U121">
    <cfRule type="expression" dxfId="1" priority="1">
      <formula>$U6="R"</formula>
    </cfRule>
    <cfRule type="expression" dxfId="0" priority="2">
      <formula>$U6="C"</formula>
    </cfRule>
  </conditionalFormatting>
  <pageMargins left="0.7" right="0.7" top="0.75" bottom="0.75" header="0.511811023622047" footer="0.511811023622047"/>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8F09-3D55-4B09-B213-611B9F289658}">
  <dimension ref="B1:W52"/>
  <sheetViews>
    <sheetView showGridLines="0" workbookViewId="0">
      <pane ySplit="5" topLeftCell="A6" activePane="bottomLeft" state="frozenSplit"/>
      <selection pane="bottomLeft" activeCell="A5" sqref="A5"/>
    </sheetView>
  </sheetViews>
  <sheetFormatPr baseColWidth="10" defaultColWidth="11.453125" defaultRowHeight="12"/>
  <cols>
    <col min="1" max="1" width="2.7265625" style="173" customWidth="1"/>
    <col min="2" max="2" width="3.1796875" style="174" customWidth="1"/>
    <col min="3" max="3" width="11.453125" style="173" customWidth="1"/>
    <col min="4" max="4" width="3.1796875" style="174" customWidth="1"/>
    <col min="5" max="5" width="13.26953125" style="173" customWidth="1"/>
    <col min="6" max="6" width="3.1796875" style="174" customWidth="1"/>
    <col min="7" max="7" width="22.36328125" style="173" bestFit="1" customWidth="1"/>
    <col min="8" max="8" width="3.1796875" style="174" customWidth="1"/>
    <col min="9" max="9" width="21.81640625" style="173" bestFit="1" customWidth="1"/>
    <col min="10" max="10" width="3.1796875" style="174" customWidth="1"/>
    <col min="11" max="11" width="11.6328125" style="173" customWidth="1"/>
    <col min="12" max="12" width="3.1796875" style="174" customWidth="1"/>
    <col min="13" max="13" width="12.453125" style="173" bestFit="1" customWidth="1"/>
    <col min="14" max="14" width="3.1796875" style="174" customWidth="1"/>
    <col min="15" max="15" width="11.6328125" style="173" customWidth="1"/>
    <col min="16" max="16" width="3.1796875" style="174" customWidth="1"/>
    <col min="17" max="17" width="13.7265625" style="173" bestFit="1" customWidth="1"/>
    <col min="18" max="18" width="3.1796875" style="174" customWidth="1"/>
    <col min="19" max="19" width="11.6328125" style="173" customWidth="1"/>
    <col min="20" max="20" width="3.1796875" style="174" customWidth="1"/>
    <col min="21" max="21" width="14.6328125" style="173" customWidth="1"/>
    <col min="22" max="22" width="3.1796875" style="174" customWidth="1"/>
    <col min="23" max="23" width="14.6328125" style="173" customWidth="1"/>
    <col min="24" max="16384" width="11.453125" style="173"/>
  </cols>
  <sheetData>
    <row r="1" spans="2:23" ht="6" customHeight="1"/>
    <row r="2" spans="2:23" ht="13.5" customHeight="1">
      <c r="B2" s="857"/>
      <c r="F2" s="1232" t="s">
        <v>5322</v>
      </c>
      <c r="G2" s="1232"/>
      <c r="H2" s="1232"/>
      <c r="I2" s="1232"/>
      <c r="J2" s="1232"/>
      <c r="K2" s="1232"/>
      <c r="L2" s="1232"/>
      <c r="M2" s="1232"/>
      <c r="N2" s="1232"/>
      <c r="O2" s="1232"/>
      <c r="P2" s="1232"/>
      <c r="Q2" s="1232"/>
      <c r="R2" s="1232"/>
      <c r="S2" s="1232"/>
      <c r="T2" s="1232"/>
      <c r="U2" s="1232"/>
      <c r="V2" s="1232"/>
      <c r="W2" s="1232"/>
    </row>
    <row r="3" spans="2:23" ht="25" customHeight="1" thickBot="1">
      <c r="B3" s="175"/>
      <c r="F3" s="1393" t="s">
        <v>8413</v>
      </c>
      <c r="G3" s="1393"/>
      <c r="H3" s="1393"/>
      <c r="I3" s="1393"/>
      <c r="J3" s="1393"/>
      <c r="K3" s="1393"/>
      <c r="L3" s="1393"/>
      <c r="M3" s="1393"/>
      <c r="N3" s="1393"/>
      <c r="O3" s="1393"/>
      <c r="P3" s="1393"/>
      <c r="Q3" s="1393"/>
      <c r="R3" s="1393"/>
      <c r="S3" s="1393"/>
      <c r="T3" s="1393"/>
      <c r="U3" s="1393"/>
      <c r="V3" s="1393"/>
      <c r="W3" s="1393"/>
    </row>
    <row r="4" spans="2:23" s="176" customFormat="1" ht="25.5" customHeight="1">
      <c r="B4" s="1387" t="s">
        <v>5186</v>
      </c>
      <c r="C4" s="1388"/>
      <c r="D4" s="1387" t="s">
        <v>5187</v>
      </c>
      <c r="E4" s="1388"/>
      <c r="F4" s="1389" t="s">
        <v>5188</v>
      </c>
      <c r="G4" s="1390"/>
      <c r="H4" s="1389" t="s">
        <v>5265</v>
      </c>
      <c r="I4" s="1390"/>
      <c r="J4" s="1389" t="s">
        <v>5266</v>
      </c>
      <c r="K4" s="1390"/>
      <c r="L4" s="1389" t="s">
        <v>5267</v>
      </c>
      <c r="M4" s="1394"/>
      <c r="N4" s="1394"/>
      <c r="O4" s="1390"/>
      <c r="P4" s="1389" t="s">
        <v>5268</v>
      </c>
      <c r="Q4" s="1394"/>
      <c r="R4" s="1394"/>
      <c r="S4" s="1390"/>
      <c r="T4" s="1389" t="s">
        <v>5189</v>
      </c>
      <c r="U4" s="1390"/>
      <c r="V4" s="1394" t="s">
        <v>5190</v>
      </c>
      <c r="W4" s="1390"/>
    </row>
    <row r="5" spans="2:23" ht="12.75" customHeight="1" thickBot="1">
      <c r="B5" s="1391" t="s">
        <v>5191</v>
      </c>
      <c r="C5" s="1392"/>
      <c r="D5" s="1391" t="s">
        <v>5192</v>
      </c>
      <c r="E5" s="1392"/>
      <c r="F5" s="1391" t="s">
        <v>5192</v>
      </c>
      <c r="G5" s="1392"/>
      <c r="H5" s="1391" t="s">
        <v>5192</v>
      </c>
      <c r="I5" s="1392"/>
      <c r="J5" s="1391" t="s">
        <v>5192</v>
      </c>
      <c r="K5" s="1392"/>
      <c r="L5" s="1391" t="s">
        <v>5193</v>
      </c>
      <c r="M5" s="1395"/>
      <c r="N5" s="1396" t="s">
        <v>5194</v>
      </c>
      <c r="O5" s="1392"/>
      <c r="P5" s="1391" t="s">
        <v>5193</v>
      </c>
      <c r="Q5" s="1395"/>
      <c r="R5" s="1396" t="s">
        <v>5194</v>
      </c>
      <c r="S5" s="1392"/>
      <c r="T5" s="1391" t="s">
        <v>5192</v>
      </c>
      <c r="U5" s="1392"/>
      <c r="V5" s="1395" t="s">
        <v>5192</v>
      </c>
      <c r="W5" s="1392"/>
    </row>
    <row r="6" spans="2:23" ht="12.75" customHeight="1">
      <c r="B6" s="1404">
        <v>1</v>
      </c>
      <c r="C6" s="1407" t="s">
        <v>5195</v>
      </c>
      <c r="D6" s="1404" t="s">
        <v>656</v>
      </c>
      <c r="E6" s="1418" t="s">
        <v>5196</v>
      </c>
      <c r="F6" s="858" t="s">
        <v>6561</v>
      </c>
      <c r="G6" s="859" t="s">
        <v>5195</v>
      </c>
      <c r="H6" s="1398" t="s">
        <v>6579</v>
      </c>
      <c r="I6" s="1401"/>
      <c r="J6" s="1398" t="s">
        <v>6582</v>
      </c>
      <c r="K6" s="1401"/>
      <c r="L6" s="1398" t="s">
        <v>6583</v>
      </c>
      <c r="M6" s="1399"/>
      <c r="N6" s="1400" t="s">
        <v>6584</v>
      </c>
      <c r="O6" s="1401"/>
      <c r="P6" s="1398" t="s">
        <v>6562</v>
      </c>
      <c r="Q6" s="1399"/>
      <c r="R6" s="1400" t="s">
        <v>6585</v>
      </c>
      <c r="S6" s="1401"/>
      <c r="T6" s="860" t="s">
        <v>656</v>
      </c>
      <c r="U6" s="1410" t="s">
        <v>5228</v>
      </c>
      <c r="V6" s="862" t="s">
        <v>656</v>
      </c>
      <c r="W6" s="1410" t="s">
        <v>5228</v>
      </c>
    </row>
    <row r="7" spans="2:23" ht="12" customHeight="1">
      <c r="B7" s="1405"/>
      <c r="C7" s="1408"/>
      <c r="D7" s="1405"/>
      <c r="E7" s="1419"/>
      <c r="F7" s="863"/>
      <c r="G7" s="864"/>
      <c r="H7" s="865" t="s">
        <v>6563</v>
      </c>
      <c r="I7" s="178" t="s">
        <v>657</v>
      </c>
      <c r="J7" s="865" t="s">
        <v>6561</v>
      </c>
      <c r="K7" s="178" t="s">
        <v>5207</v>
      </c>
      <c r="L7" s="177">
        <v>0</v>
      </c>
      <c r="M7" s="173" t="s">
        <v>5209</v>
      </c>
      <c r="N7" s="771">
        <v>0</v>
      </c>
      <c r="O7" s="178" t="s">
        <v>5209</v>
      </c>
      <c r="P7" s="177">
        <v>0</v>
      </c>
      <c r="Q7" s="173" t="s">
        <v>5218</v>
      </c>
      <c r="R7" s="771">
        <v>0</v>
      </c>
      <c r="S7" s="178" t="s">
        <v>5218</v>
      </c>
      <c r="T7" s="177"/>
      <c r="U7" s="1411"/>
      <c r="V7" s="179"/>
      <c r="W7" s="1411"/>
    </row>
    <row r="8" spans="2:23" ht="12.75" customHeight="1">
      <c r="B8" s="1405"/>
      <c r="C8" s="1408"/>
      <c r="D8" s="1405"/>
      <c r="E8" s="1419"/>
      <c r="F8" s="863"/>
      <c r="G8" s="864"/>
      <c r="H8" s="865" t="s">
        <v>6561</v>
      </c>
      <c r="I8" s="178" t="s">
        <v>658</v>
      </c>
      <c r="J8" s="865" t="s">
        <v>6564</v>
      </c>
      <c r="K8" s="178" t="s">
        <v>5208</v>
      </c>
      <c r="L8" s="177">
        <v>1</v>
      </c>
      <c r="M8" s="173" t="s">
        <v>5212</v>
      </c>
      <c r="N8" s="771">
        <v>1</v>
      </c>
      <c r="O8" s="178" t="s">
        <v>5210</v>
      </c>
      <c r="P8" s="177">
        <v>1</v>
      </c>
      <c r="Q8" s="173" t="s">
        <v>5219</v>
      </c>
      <c r="R8" s="771">
        <v>1</v>
      </c>
      <c r="S8" s="178" t="s">
        <v>5222</v>
      </c>
      <c r="T8" s="177"/>
      <c r="U8" s="1411"/>
      <c r="V8" s="179"/>
      <c r="W8" s="1411"/>
    </row>
    <row r="9" spans="2:23" ht="12.75" customHeight="1">
      <c r="B9" s="1405"/>
      <c r="C9" s="1408"/>
      <c r="D9" s="1405"/>
      <c r="E9" s="1419"/>
      <c r="F9" s="863"/>
      <c r="G9" s="864"/>
      <c r="H9" s="865" t="s">
        <v>6564</v>
      </c>
      <c r="I9" s="178" t="s">
        <v>659</v>
      </c>
      <c r="J9" s="865" t="s">
        <v>6565</v>
      </c>
      <c r="K9" s="178" t="s">
        <v>661</v>
      </c>
      <c r="L9" s="177">
        <v>2</v>
      </c>
      <c r="M9" s="173" t="s">
        <v>5213</v>
      </c>
      <c r="N9" s="771">
        <v>2</v>
      </c>
      <c r="O9" s="178" t="s">
        <v>5211</v>
      </c>
      <c r="P9" s="177">
        <v>2</v>
      </c>
      <c r="Q9" s="173" t="s">
        <v>5220</v>
      </c>
      <c r="R9" s="771">
        <v>2</v>
      </c>
      <c r="S9" s="178" t="s">
        <v>5223</v>
      </c>
      <c r="T9" s="177"/>
      <c r="U9" s="1411"/>
      <c r="V9" s="179"/>
      <c r="W9" s="1411"/>
    </row>
    <row r="10" spans="2:23" ht="12.75" customHeight="1">
      <c r="B10" s="1405"/>
      <c r="C10" s="1408"/>
      <c r="D10" s="1405"/>
      <c r="E10" s="1419"/>
      <c r="F10" s="863"/>
      <c r="G10" s="864"/>
      <c r="H10" s="865" t="s">
        <v>6565</v>
      </c>
      <c r="I10" s="178" t="s">
        <v>5203</v>
      </c>
      <c r="J10" s="865" t="s">
        <v>6566</v>
      </c>
      <c r="K10" s="178" t="s">
        <v>662</v>
      </c>
      <c r="L10" s="177">
        <v>3</v>
      </c>
      <c r="M10" s="173" t="s">
        <v>5214</v>
      </c>
      <c r="N10" s="771"/>
      <c r="O10" s="178"/>
      <c r="P10" s="177">
        <v>3</v>
      </c>
      <c r="Q10" s="173" t="s">
        <v>5221</v>
      </c>
      <c r="R10" s="771">
        <v>3</v>
      </c>
      <c r="S10" s="178" t="s">
        <v>5224</v>
      </c>
      <c r="T10" s="177"/>
      <c r="U10" s="1411"/>
      <c r="V10" s="179"/>
      <c r="W10" s="1411"/>
    </row>
    <row r="11" spans="2:23" ht="12.75" customHeight="1">
      <c r="B11" s="1405"/>
      <c r="C11" s="1408"/>
      <c r="D11" s="1405"/>
      <c r="E11" s="1419"/>
      <c r="F11" s="863"/>
      <c r="G11" s="864"/>
      <c r="H11" s="865" t="s">
        <v>6566</v>
      </c>
      <c r="I11" s="178" t="s">
        <v>660</v>
      </c>
      <c r="J11" s="865" t="s">
        <v>6567</v>
      </c>
      <c r="K11" s="178" t="s">
        <v>6568</v>
      </c>
      <c r="L11" s="177">
        <v>4</v>
      </c>
      <c r="M11" s="173" t="s">
        <v>5215</v>
      </c>
      <c r="N11" s="771"/>
      <c r="O11" s="178"/>
      <c r="P11" s="177">
        <v>9</v>
      </c>
      <c r="Q11" s="173" t="s">
        <v>5202</v>
      </c>
      <c r="R11" s="771">
        <v>4</v>
      </c>
      <c r="S11" s="178" t="s">
        <v>5225</v>
      </c>
      <c r="T11" s="177"/>
      <c r="U11" s="1411"/>
      <c r="V11" s="179"/>
      <c r="W11" s="1411"/>
    </row>
    <row r="12" spans="2:23" ht="12.75" customHeight="1">
      <c r="B12" s="1405"/>
      <c r="C12" s="1408"/>
      <c r="D12" s="1405"/>
      <c r="E12" s="1419"/>
      <c r="F12" s="863"/>
      <c r="G12" s="864"/>
      <c r="H12" s="865" t="s">
        <v>6567</v>
      </c>
      <c r="I12" s="178" t="s">
        <v>5204</v>
      </c>
      <c r="J12" s="865">
        <v>99</v>
      </c>
      <c r="K12" s="178" t="s">
        <v>5202</v>
      </c>
      <c r="L12" s="177">
        <v>5</v>
      </c>
      <c r="M12" s="180" t="s">
        <v>5216</v>
      </c>
      <c r="N12" s="771"/>
      <c r="O12" s="178"/>
      <c r="P12" s="177"/>
      <c r="R12" s="771">
        <v>5</v>
      </c>
      <c r="S12" s="178" t="s">
        <v>5226</v>
      </c>
      <c r="T12" s="177"/>
      <c r="U12" s="1411"/>
      <c r="V12" s="179"/>
      <c r="W12" s="1411"/>
    </row>
    <row r="13" spans="2:23" ht="12.75" customHeight="1">
      <c r="B13" s="1405"/>
      <c r="C13" s="1408"/>
      <c r="D13" s="1405"/>
      <c r="E13" s="1419"/>
      <c r="F13" s="863"/>
      <c r="G13" s="864"/>
      <c r="H13" s="865" t="s">
        <v>6570</v>
      </c>
      <c r="I13" s="178" t="s">
        <v>6569</v>
      </c>
      <c r="J13" s="177"/>
      <c r="K13" s="178"/>
      <c r="L13" s="177">
        <v>6</v>
      </c>
      <c r="M13" s="180" t="s">
        <v>5217</v>
      </c>
      <c r="N13" s="771"/>
      <c r="O13" s="178"/>
      <c r="P13" s="177"/>
      <c r="R13" s="771">
        <v>6</v>
      </c>
      <c r="S13" s="178" t="s">
        <v>5227</v>
      </c>
      <c r="T13" s="177"/>
      <c r="U13" s="1411"/>
      <c r="V13" s="179"/>
      <c r="W13" s="1411"/>
    </row>
    <row r="14" spans="2:23" ht="12.75" customHeight="1">
      <c r="B14" s="1405"/>
      <c r="C14" s="1408"/>
      <c r="D14" s="1405"/>
      <c r="E14" s="1419"/>
      <c r="F14" s="863"/>
      <c r="G14" s="864"/>
      <c r="H14" s="865"/>
      <c r="I14" s="178"/>
      <c r="J14" s="177"/>
      <c r="K14" s="178"/>
      <c r="L14" s="177">
        <v>9</v>
      </c>
      <c r="M14" s="173" t="s">
        <v>5202</v>
      </c>
      <c r="N14" s="771"/>
      <c r="O14" s="178"/>
      <c r="P14" s="177"/>
      <c r="R14" s="771">
        <v>8</v>
      </c>
      <c r="S14" s="178" t="s">
        <v>663</v>
      </c>
      <c r="T14" s="177"/>
      <c r="U14" s="1411"/>
      <c r="V14" s="179"/>
      <c r="W14" s="1411"/>
    </row>
    <row r="15" spans="2:23" ht="12.75" customHeight="1" thickBot="1">
      <c r="B15" s="1405"/>
      <c r="C15" s="1408"/>
      <c r="D15" s="1405"/>
      <c r="E15" s="1419"/>
      <c r="F15" s="863"/>
      <c r="G15" s="864"/>
      <c r="H15" s="865"/>
      <c r="I15" s="178"/>
      <c r="J15" s="177"/>
      <c r="K15" s="178"/>
      <c r="L15" s="177"/>
      <c r="N15" s="771"/>
      <c r="O15" s="178"/>
      <c r="P15" s="177"/>
      <c r="R15" s="771">
        <v>9</v>
      </c>
      <c r="S15" s="178" t="s">
        <v>5202</v>
      </c>
      <c r="T15" s="177"/>
      <c r="U15" s="1412"/>
      <c r="V15" s="179"/>
      <c r="W15" s="1412"/>
    </row>
    <row r="16" spans="2:23" ht="12.75" customHeight="1">
      <c r="B16" s="1405"/>
      <c r="C16" s="1408"/>
      <c r="D16" s="1405"/>
      <c r="E16" s="1419"/>
      <c r="F16" s="867" t="s">
        <v>6564</v>
      </c>
      <c r="G16" s="868" t="s">
        <v>5197</v>
      </c>
      <c r="H16" s="1413" t="s">
        <v>6580</v>
      </c>
      <c r="I16" s="1414"/>
      <c r="J16" s="860"/>
      <c r="K16" s="869"/>
      <c r="L16" s="860"/>
      <c r="M16" s="870"/>
      <c r="N16" s="181"/>
      <c r="O16" s="869"/>
      <c r="P16" s="860"/>
      <c r="Q16" s="870"/>
      <c r="R16" s="181"/>
      <c r="S16" s="869"/>
      <c r="T16" s="860"/>
      <c r="U16" s="869"/>
      <c r="V16" s="860"/>
      <c r="W16" s="869"/>
    </row>
    <row r="17" spans="2:23" ht="12.75" customHeight="1">
      <c r="B17" s="1405"/>
      <c r="C17" s="1408"/>
      <c r="D17" s="1405"/>
      <c r="E17" s="1419"/>
      <c r="F17" s="863"/>
      <c r="G17" s="864"/>
      <c r="H17" s="865" t="s">
        <v>6561</v>
      </c>
      <c r="I17" s="178" t="s">
        <v>5205</v>
      </c>
      <c r="J17" s="177"/>
      <c r="K17" s="178"/>
      <c r="L17" s="177"/>
      <c r="N17" s="771"/>
      <c r="O17" s="178"/>
      <c r="P17" s="177"/>
      <c r="R17" s="771"/>
      <c r="S17" s="178"/>
      <c r="T17" s="177"/>
      <c r="U17" s="178"/>
      <c r="V17" s="177"/>
      <c r="W17" s="178"/>
    </row>
    <row r="18" spans="2:23" ht="12.75" customHeight="1">
      <c r="B18" s="1405"/>
      <c r="C18" s="1408"/>
      <c r="D18" s="1405"/>
      <c r="E18" s="1419"/>
      <c r="F18" s="863"/>
      <c r="G18" s="864"/>
      <c r="H18" s="865" t="s">
        <v>6564</v>
      </c>
      <c r="I18" s="178" t="s">
        <v>665</v>
      </c>
      <c r="J18" s="177"/>
      <c r="K18" s="178"/>
      <c r="L18" s="177"/>
      <c r="N18" s="771"/>
      <c r="O18" s="178"/>
      <c r="P18" s="177"/>
      <c r="R18" s="771"/>
      <c r="S18" s="178"/>
      <c r="T18" s="177"/>
      <c r="U18" s="178"/>
      <c r="V18" s="177"/>
      <c r="W18" s="178"/>
    </row>
    <row r="19" spans="2:23" ht="12.75" customHeight="1" thickBot="1">
      <c r="B19" s="1405"/>
      <c r="C19" s="1408"/>
      <c r="D19" s="1405"/>
      <c r="E19" s="1419"/>
      <c r="F19" s="863"/>
      <c r="G19" s="864"/>
      <c r="H19" s="865" t="s">
        <v>6565</v>
      </c>
      <c r="I19" s="178" t="s">
        <v>6581</v>
      </c>
      <c r="J19" s="177"/>
      <c r="K19" s="178"/>
      <c r="L19" s="177"/>
      <c r="N19" s="771"/>
      <c r="O19" s="178"/>
      <c r="P19" s="177"/>
      <c r="R19" s="771"/>
      <c r="S19" s="178"/>
      <c r="T19" s="177"/>
      <c r="U19" s="178"/>
      <c r="V19" s="177"/>
      <c r="W19" s="178"/>
    </row>
    <row r="20" spans="2:23" ht="12.75" customHeight="1">
      <c r="B20" s="1405"/>
      <c r="C20" s="1408"/>
      <c r="D20" s="1405"/>
      <c r="E20" s="1419"/>
      <c r="F20" s="867" t="s">
        <v>6565</v>
      </c>
      <c r="G20" s="868" t="s">
        <v>5198</v>
      </c>
      <c r="H20" s="871"/>
      <c r="I20" s="869"/>
      <c r="J20" s="860"/>
      <c r="K20" s="869"/>
      <c r="L20" s="860"/>
      <c r="M20" s="870"/>
      <c r="N20" s="181"/>
      <c r="O20" s="869"/>
      <c r="P20" s="860"/>
      <c r="Q20" s="870"/>
      <c r="R20" s="181"/>
      <c r="S20" s="869"/>
      <c r="T20" s="860"/>
      <c r="U20" s="869"/>
      <c r="V20" s="860"/>
      <c r="W20" s="869"/>
    </row>
    <row r="21" spans="2:23" ht="13.5" customHeight="1" thickBot="1">
      <c r="B21" s="1405"/>
      <c r="C21" s="1408"/>
      <c r="D21" s="1405"/>
      <c r="E21" s="1419"/>
      <c r="F21" s="863"/>
      <c r="G21" s="864"/>
      <c r="H21" s="865"/>
      <c r="I21" s="178"/>
      <c r="J21" s="177"/>
      <c r="K21" s="178"/>
      <c r="L21" s="177"/>
      <c r="N21" s="771"/>
      <c r="O21" s="178"/>
      <c r="P21" s="177"/>
      <c r="R21" s="771"/>
      <c r="S21" s="178"/>
      <c r="T21" s="177"/>
      <c r="U21" s="178"/>
      <c r="V21" s="177"/>
      <c r="W21" s="178"/>
    </row>
    <row r="22" spans="2:23" ht="12.75" customHeight="1">
      <c r="B22" s="1405"/>
      <c r="C22" s="1408"/>
      <c r="D22" s="1405"/>
      <c r="E22" s="1419"/>
      <c r="F22" s="867" t="s">
        <v>6567</v>
      </c>
      <c r="G22" s="872" t="s">
        <v>6578</v>
      </c>
      <c r="H22" s="1413" t="s">
        <v>6579</v>
      </c>
      <c r="I22" s="1414"/>
      <c r="J22" s="862"/>
      <c r="K22" s="869"/>
      <c r="L22" s="860"/>
      <c r="M22" s="870"/>
      <c r="N22" s="181"/>
      <c r="O22" s="869"/>
      <c r="P22" s="860"/>
      <c r="Q22" s="870"/>
      <c r="R22" s="181"/>
      <c r="S22" s="869"/>
      <c r="T22" s="860"/>
      <c r="U22" s="869"/>
      <c r="V22" s="860"/>
      <c r="W22" s="869"/>
    </row>
    <row r="23" spans="2:23" ht="12.75" customHeight="1">
      <c r="B23" s="1405"/>
      <c r="C23" s="1408"/>
      <c r="D23" s="1405"/>
      <c r="E23" s="1419"/>
      <c r="F23" s="863"/>
      <c r="G23" s="873"/>
      <c r="H23" s="865" t="s">
        <v>6563</v>
      </c>
      <c r="I23" s="178" t="s">
        <v>657</v>
      </c>
      <c r="J23" s="179"/>
      <c r="K23" s="178"/>
      <c r="L23" s="177"/>
      <c r="N23" s="771"/>
      <c r="O23" s="178"/>
      <c r="P23" s="177"/>
      <c r="R23" s="771"/>
      <c r="S23" s="178"/>
      <c r="T23" s="177"/>
      <c r="U23" s="178"/>
      <c r="V23" s="177"/>
      <c r="W23" s="178"/>
    </row>
    <row r="24" spans="2:23" ht="12.75" customHeight="1">
      <c r="B24" s="1405"/>
      <c r="C24" s="1408"/>
      <c r="D24" s="1405"/>
      <c r="E24" s="1419"/>
      <c r="F24" s="863"/>
      <c r="G24" s="873"/>
      <c r="H24" s="865" t="s">
        <v>6565</v>
      </c>
      <c r="I24" s="178" t="s">
        <v>5203</v>
      </c>
      <c r="J24" s="179"/>
      <c r="K24" s="178"/>
      <c r="L24" s="177"/>
      <c r="N24" s="771"/>
      <c r="O24" s="178"/>
      <c r="P24" s="177"/>
      <c r="R24" s="771"/>
      <c r="S24" s="178"/>
      <c r="T24" s="177"/>
      <c r="U24" s="178"/>
      <c r="V24" s="177"/>
      <c r="W24" s="178"/>
    </row>
    <row r="25" spans="2:23" ht="13.5" customHeight="1" thickBot="1">
      <c r="B25" s="1405"/>
      <c r="C25" s="1408"/>
      <c r="D25" s="1405"/>
      <c r="E25" s="1419"/>
      <c r="F25" s="863"/>
      <c r="G25" s="873"/>
      <c r="H25" s="874" t="s">
        <v>6571</v>
      </c>
      <c r="I25" s="866" t="s">
        <v>5206</v>
      </c>
      <c r="J25" s="179"/>
      <c r="K25" s="178"/>
      <c r="L25" s="177"/>
      <c r="N25" s="771"/>
      <c r="O25" s="178"/>
      <c r="P25" s="177"/>
      <c r="R25" s="771"/>
      <c r="S25" s="178"/>
      <c r="T25" s="177"/>
      <c r="U25" s="178"/>
      <c r="V25" s="177"/>
      <c r="W25" s="178"/>
    </row>
    <row r="26" spans="2:23" ht="12.75" customHeight="1">
      <c r="B26" s="1405"/>
      <c r="C26" s="1408"/>
      <c r="D26" s="1405"/>
      <c r="E26" s="1419"/>
      <c r="F26" s="867" t="s">
        <v>6572</v>
      </c>
      <c r="G26" s="868" t="s">
        <v>5200</v>
      </c>
      <c r="H26" s="860"/>
      <c r="I26" s="869"/>
      <c r="J26" s="860"/>
      <c r="K26" s="869"/>
      <c r="L26" s="860"/>
      <c r="M26" s="870"/>
      <c r="N26" s="181"/>
      <c r="O26" s="869"/>
      <c r="P26" s="860"/>
      <c r="Q26" s="870"/>
      <c r="R26" s="181"/>
      <c r="S26" s="869"/>
      <c r="T26" s="860"/>
      <c r="U26" s="869"/>
      <c r="V26" s="860"/>
      <c r="W26" s="869"/>
    </row>
    <row r="27" spans="2:23" ht="13.5" customHeight="1" thickBot="1">
      <c r="B27" s="1405"/>
      <c r="C27" s="1408"/>
      <c r="D27" s="1405"/>
      <c r="E27" s="1419"/>
      <c r="F27" s="863"/>
      <c r="G27" s="864"/>
      <c r="H27" s="177"/>
      <c r="I27" s="178"/>
      <c r="J27" s="177"/>
      <c r="K27" s="178"/>
      <c r="L27" s="177"/>
      <c r="N27" s="771"/>
      <c r="O27" s="178"/>
      <c r="P27" s="177"/>
      <c r="R27" s="771"/>
      <c r="S27" s="178"/>
      <c r="T27" s="177"/>
      <c r="U27" s="178"/>
      <c r="V27" s="177"/>
      <c r="W27" s="178"/>
    </row>
    <row r="28" spans="2:23" ht="12.75" customHeight="1">
      <c r="B28" s="1405"/>
      <c r="C28" s="1408"/>
      <c r="D28" s="1405"/>
      <c r="E28" s="1419"/>
      <c r="F28" s="875" t="s">
        <v>6573</v>
      </c>
      <c r="G28" s="868" t="s">
        <v>6586</v>
      </c>
      <c r="H28" s="860"/>
      <c r="I28" s="869"/>
      <c r="J28" s="860"/>
      <c r="K28" s="869"/>
      <c r="L28" s="860"/>
      <c r="M28" s="870"/>
      <c r="N28" s="181"/>
      <c r="O28" s="869"/>
      <c r="P28" s="860"/>
      <c r="Q28" s="870"/>
      <c r="R28" s="181"/>
      <c r="S28" s="869"/>
      <c r="T28" s="860"/>
      <c r="U28" s="869"/>
      <c r="V28" s="860"/>
      <c r="W28" s="869"/>
    </row>
    <row r="29" spans="2:23" ht="13.5" customHeight="1" thickBot="1">
      <c r="B29" s="1405"/>
      <c r="C29" s="1408"/>
      <c r="D29" s="1405"/>
      <c r="E29" s="1419"/>
      <c r="F29" s="863"/>
      <c r="G29" s="864"/>
      <c r="H29" s="177"/>
      <c r="I29" s="178"/>
      <c r="J29" s="177"/>
      <c r="K29" s="178"/>
      <c r="L29" s="177"/>
      <c r="N29" s="771"/>
      <c r="O29" s="178"/>
      <c r="P29" s="177"/>
      <c r="R29" s="771"/>
      <c r="S29" s="178"/>
      <c r="T29" s="177"/>
      <c r="U29" s="178"/>
      <c r="V29" s="177"/>
      <c r="W29" s="178"/>
    </row>
    <row r="30" spans="2:23" ht="12.75" customHeight="1">
      <c r="B30" s="1405"/>
      <c r="C30" s="1408"/>
      <c r="D30" s="1405"/>
      <c r="E30" s="1419"/>
      <c r="F30" s="867" t="s">
        <v>6570</v>
      </c>
      <c r="G30" s="868" t="s">
        <v>5202</v>
      </c>
      <c r="H30" s="860"/>
      <c r="I30" s="869"/>
      <c r="J30" s="860"/>
      <c r="K30" s="869"/>
      <c r="L30" s="860"/>
      <c r="M30" s="870"/>
      <c r="N30" s="181"/>
      <c r="O30" s="869"/>
      <c r="P30" s="860"/>
      <c r="Q30" s="870"/>
      <c r="R30" s="181"/>
      <c r="S30" s="869"/>
      <c r="T30" s="860"/>
      <c r="U30" s="869"/>
      <c r="V30" s="860"/>
      <c r="W30" s="869"/>
    </row>
    <row r="31" spans="2:23" ht="13.5" customHeight="1" thickBot="1">
      <c r="B31" s="1405"/>
      <c r="C31" s="1408"/>
      <c r="D31" s="1405"/>
      <c r="E31" s="1419"/>
      <c r="F31" s="863"/>
      <c r="G31" s="864"/>
      <c r="H31" s="177"/>
      <c r="I31" s="178"/>
      <c r="J31" s="177"/>
      <c r="K31" s="178"/>
      <c r="L31" s="177"/>
      <c r="N31" s="771"/>
      <c r="O31" s="178"/>
      <c r="P31" s="177"/>
      <c r="R31" s="771"/>
      <c r="S31" s="178"/>
      <c r="T31" s="177"/>
      <c r="U31" s="178"/>
      <c r="V31" s="177"/>
      <c r="W31" s="178"/>
    </row>
    <row r="32" spans="2:23" ht="12.75" customHeight="1">
      <c r="B32" s="1405"/>
      <c r="C32" s="1408"/>
      <c r="D32" s="1405"/>
      <c r="E32" s="1419"/>
      <c r="F32" s="867" t="s">
        <v>2984</v>
      </c>
      <c r="G32" s="868" t="s">
        <v>6574</v>
      </c>
      <c r="H32" s="860"/>
      <c r="I32" s="869"/>
      <c r="J32" s="860"/>
      <c r="K32" s="869"/>
      <c r="L32" s="860"/>
      <c r="M32" s="870"/>
      <c r="N32" s="181"/>
      <c r="O32" s="869"/>
      <c r="P32" s="860"/>
      <c r="Q32" s="870"/>
      <c r="R32" s="181"/>
      <c r="S32" s="869"/>
      <c r="T32" s="860"/>
      <c r="U32" s="869"/>
      <c r="V32" s="860"/>
      <c r="W32" s="869"/>
    </row>
    <row r="33" spans="2:23" ht="13.5" customHeight="1" thickBot="1">
      <c r="B33" s="1405"/>
      <c r="C33" s="1408"/>
      <c r="D33" s="1405"/>
      <c r="E33" s="1419"/>
      <c r="F33" s="876"/>
      <c r="G33" s="877" t="s">
        <v>6587</v>
      </c>
      <c r="H33" s="878"/>
      <c r="I33" s="879"/>
      <c r="J33" s="878"/>
      <c r="K33" s="879"/>
      <c r="L33" s="878"/>
      <c r="M33" s="183"/>
      <c r="N33" s="880"/>
      <c r="O33" s="879"/>
      <c r="P33" s="878"/>
      <c r="Q33" s="183"/>
      <c r="R33" s="880"/>
      <c r="S33" s="879"/>
      <c r="T33" s="878"/>
      <c r="U33" s="879"/>
      <c r="V33" s="184"/>
      <c r="W33" s="879"/>
    </row>
    <row r="34" spans="2:23" ht="12.75" customHeight="1">
      <c r="B34" s="1405"/>
      <c r="C34" s="1408"/>
      <c r="D34" s="1405"/>
      <c r="E34" s="1419"/>
      <c r="F34" s="867" t="s">
        <v>664</v>
      </c>
      <c r="G34" s="868" t="s">
        <v>6594</v>
      </c>
      <c r="H34" s="881" t="s">
        <v>656</v>
      </c>
      <c r="I34" s="868" t="s">
        <v>6592</v>
      </c>
      <c r="J34" s="860"/>
      <c r="K34" s="869"/>
      <c r="L34" s="860"/>
      <c r="M34" s="870"/>
      <c r="N34" s="181"/>
      <c r="O34" s="869"/>
      <c r="P34" s="860"/>
      <c r="Q34" s="870"/>
      <c r="R34" s="181"/>
      <c r="S34" s="869"/>
      <c r="T34" s="860"/>
      <c r="U34" s="869"/>
      <c r="V34" s="860"/>
      <c r="W34" s="869"/>
    </row>
    <row r="35" spans="2:23" ht="13.5" customHeight="1" thickBot="1">
      <c r="B35" s="1405"/>
      <c r="C35" s="1408"/>
      <c r="D35" s="1405"/>
      <c r="E35" s="1419"/>
      <c r="F35" s="876"/>
      <c r="G35" s="877" t="s">
        <v>6593</v>
      </c>
      <c r="H35" s="882"/>
      <c r="I35" s="877" t="s">
        <v>6588</v>
      </c>
      <c r="J35" s="878"/>
      <c r="K35" s="879"/>
      <c r="L35" s="878"/>
      <c r="M35" s="183"/>
      <c r="N35" s="880"/>
      <c r="O35" s="879"/>
      <c r="P35" s="878"/>
      <c r="Q35" s="183"/>
      <c r="R35" s="880"/>
      <c r="S35" s="879"/>
      <c r="T35" s="878"/>
      <c r="U35" s="879"/>
      <c r="V35" s="184"/>
      <c r="W35" s="879"/>
    </row>
    <row r="36" spans="2:23" ht="12.75" customHeight="1">
      <c r="B36" s="1405"/>
      <c r="C36" s="1408"/>
      <c r="D36" s="1405"/>
      <c r="E36" s="1419"/>
      <c r="F36" s="867" t="s">
        <v>2983</v>
      </c>
      <c r="G36" s="868" t="s">
        <v>6595</v>
      </c>
      <c r="H36" s="881" t="s">
        <v>6575</v>
      </c>
      <c r="I36" s="868" t="s">
        <v>6589</v>
      </c>
      <c r="J36" s="860"/>
      <c r="K36" s="869"/>
      <c r="L36" s="860"/>
      <c r="M36" s="870"/>
      <c r="N36" s="181"/>
      <c r="O36" s="869"/>
      <c r="P36" s="860"/>
      <c r="Q36" s="870"/>
      <c r="R36" s="181"/>
      <c r="S36" s="869"/>
      <c r="T36" s="860"/>
      <c r="U36" s="869"/>
      <c r="V36" s="860"/>
      <c r="W36" s="869"/>
    </row>
    <row r="37" spans="2:23" ht="13.5" customHeight="1" thickBot="1">
      <c r="B37" s="1405"/>
      <c r="C37" s="1408"/>
      <c r="D37" s="1405"/>
      <c r="E37" s="1419"/>
      <c r="F37" s="876"/>
      <c r="G37" s="877" t="s">
        <v>6596</v>
      </c>
      <c r="H37" s="882" t="s">
        <v>6576</v>
      </c>
      <c r="I37" s="877" t="s">
        <v>6590</v>
      </c>
      <c r="J37" s="878"/>
      <c r="K37" s="879"/>
      <c r="L37" s="878"/>
      <c r="M37" s="183"/>
      <c r="N37" s="880"/>
      <c r="O37" s="879"/>
      <c r="P37" s="878"/>
      <c r="Q37" s="183"/>
      <c r="R37" s="880"/>
      <c r="S37" s="879"/>
      <c r="T37" s="878"/>
      <c r="U37" s="879"/>
      <c r="V37" s="184"/>
      <c r="W37" s="879"/>
    </row>
    <row r="38" spans="2:23" ht="12.75" customHeight="1">
      <c r="B38" s="1405"/>
      <c r="C38" s="1408"/>
      <c r="D38" s="1405"/>
      <c r="E38" s="1419"/>
      <c r="F38" s="867" t="s">
        <v>6577</v>
      </c>
      <c r="G38" s="868" t="s">
        <v>6591</v>
      </c>
      <c r="H38" s="860"/>
      <c r="I38" s="869"/>
      <c r="J38" s="860"/>
      <c r="K38" s="869"/>
      <c r="L38" s="860"/>
      <c r="M38" s="870"/>
      <c r="N38" s="181"/>
      <c r="O38" s="869"/>
      <c r="P38" s="860"/>
      <c r="Q38" s="870"/>
      <c r="R38" s="181"/>
      <c r="S38" s="869"/>
      <c r="T38" s="860"/>
      <c r="U38" s="869"/>
      <c r="V38" s="860"/>
      <c r="W38" s="869"/>
    </row>
    <row r="39" spans="2:23" ht="13.5" customHeight="1" thickBot="1">
      <c r="B39" s="1406"/>
      <c r="C39" s="1409"/>
      <c r="D39" s="1406"/>
      <c r="E39" s="1420"/>
      <c r="F39" s="876"/>
      <c r="G39" s="877" t="s">
        <v>6597</v>
      </c>
      <c r="H39" s="878"/>
      <c r="I39" s="879"/>
      <c r="J39" s="878"/>
      <c r="K39" s="879"/>
      <c r="L39" s="878"/>
      <c r="M39" s="183"/>
      <c r="N39" s="880"/>
      <c r="O39" s="879"/>
      <c r="P39" s="878"/>
      <c r="Q39" s="183"/>
      <c r="R39" s="880"/>
      <c r="S39" s="879"/>
      <c r="T39" s="878"/>
      <c r="U39" s="879"/>
      <c r="V39" s="184"/>
      <c r="W39" s="879"/>
    </row>
    <row r="40" spans="2:23" ht="12.5" thickBot="1"/>
    <row r="41" spans="2:23" ht="13.5" customHeight="1" thickBot="1">
      <c r="B41" s="1415" t="s">
        <v>6598</v>
      </c>
      <c r="C41" s="1416"/>
      <c r="D41" s="1416"/>
      <c r="E41" s="1417"/>
      <c r="F41" s="883"/>
      <c r="G41" s="883"/>
      <c r="H41" s="883"/>
      <c r="I41" s="883"/>
    </row>
    <row r="42" spans="2:23" ht="12.5" thickBot="1"/>
    <row r="43" spans="2:23" ht="13">
      <c r="B43" s="1402" t="s">
        <v>6599</v>
      </c>
      <c r="C43" s="1403"/>
      <c r="D43" s="1403"/>
      <c r="E43" s="1403"/>
      <c r="F43" s="1403"/>
      <c r="G43" s="1403"/>
      <c r="H43" s="1403"/>
      <c r="I43" s="1403"/>
      <c r="J43" s="1403"/>
      <c r="K43" s="1403"/>
      <c r="L43" s="1403"/>
      <c r="M43" s="1403"/>
    </row>
    <row r="44" spans="2:23" ht="13">
      <c r="B44" s="1397" t="s">
        <v>6600</v>
      </c>
      <c r="C44" s="1397"/>
      <c r="D44" s="1397"/>
      <c r="E44" s="1397"/>
      <c r="F44" s="1397"/>
      <c r="G44" s="1397"/>
      <c r="H44" s="1397"/>
      <c r="I44" s="1397"/>
      <c r="J44" s="1397"/>
      <c r="K44" s="1397"/>
      <c r="L44" s="1397"/>
      <c r="M44" s="1397"/>
    </row>
    <row r="45" spans="2:23" ht="13">
      <c r="B45" s="1397" t="s">
        <v>6601</v>
      </c>
      <c r="C45" s="1397"/>
      <c r="D45" s="1397"/>
      <c r="E45" s="1397"/>
      <c r="F45" s="1397"/>
      <c r="G45" s="1397"/>
      <c r="H45" s="1397"/>
      <c r="I45" s="1397"/>
      <c r="J45" s="1397"/>
      <c r="K45" s="1397"/>
      <c r="L45" s="1397"/>
      <c r="M45" s="1397"/>
    </row>
    <row r="46" spans="2:23" ht="13">
      <c r="B46" s="1397" t="s">
        <v>6602</v>
      </c>
      <c r="C46" s="1397"/>
      <c r="D46" s="1397"/>
      <c r="E46" s="1397"/>
      <c r="F46" s="1397"/>
      <c r="G46" s="1397"/>
      <c r="H46" s="1397"/>
      <c r="I46" s="1397"/>
      <c r="J46" s="1397"/>
      <c r="K46" s="1397"/>
      <c r="L46" s="1397"/>
      <c r="M46" s="1397"/>
    </row>
    <row r="47" spans="2:23" ht="13">
      <c r="B47" s="1397" t="s">
        <v>6603</v>
      </c>
      <c r="C47" s="1397"/>
      <c r="D47" s="1397"/>
      <c r="E47" s="1397"/>
      <c r="F47" s="1397"/>
      <c r="G47" s="1397"/>
      <c r="H47" s="1397"/>
      <c r="I47" s="1397"/>
      <c r="J47" s="1397"/>
      <c r="K47" s="1397"/>
      <c r="L47" s="1397"/>
      <c r="M47" s="1397"/>
    </row>
    <row r="48" spans="2:23" ht="13">
      <c r="B48" s="1397" t="s">
        <v>6604</v>
      </c>
      <c r="C48" s="1397"/>
      <c r="D48" s="1397"/>
      <c r="E48" s="1397"/>
      <c r="F48" s="1397"/>
      <c r="G48" s="1397"/>
      <c r="H48" s="1397"/>
      <c r="I48" s="1397"/>
      <c r="J48" s="1397"/>
      <c r="K48" s="1397"/>
      <c r="L48" s="1397"/>
      <c r="M48" s="1397"/>
    </row>
    <row r="49" spans="2:13" ht="13">
      <c r="B49" s="1397" t="s">
        <v>6605</v>
      </c>
      <c r="C49" s="1397"/>
      <c r="D49" s="1397"/>
      <c r="E49" s="1397"/>
      <c r="F49" s="1397"/>
      <c r="G49" s="1397"/>
      <c r="H49" s="1397"/>
      <c r="I49" s="1397"/>
      <c r="J49" s="1397"/>
      <c r="K49" s="1397"/>
      <c r="L49" s="1397"/>
      <c r="M49" s="1397"/>
    </row>
    <row r="50" spans="2:13" ht="13">
      <c r="B50" s="1397" t="s">
        <v>6606</v>
      </c>
      <c r="C50" s="1397"/>
      <c r="D50" s="1397"/>
      <c r="E50" s="1397"/>
      <c r="F50" s="1397"/>
      <c r="G50" s="1397"/>
      <c r="H50" s="1397"/>
      <c r="I50" s="1397"/>
      <c r="J50" s="1397"/>
      <c r="K50" s="1397"/>
      <c r="L50" s="1397"/>
      <c r="M50" s="1397"/>
    </row>
    <row r="51" spans="2:13" ht="13">
      <c r="B51" s="1397" t="s">
        <v>6607</v>
      </c>
      <c r="C51" s="1397"/>
      <c r="D51" s="1397"/>
      <c r="E51" s="1397"/>
      <c r="F51" s="1397"/>
      <c r="G51" s="1397"/>
      <c r="H51" s="1397"/>
      <c r="I51" s="1397"/>
      <c r="J51" s="1397"/>
      <c r="K51" s="1397"/>
      <c r="L51" s="1397"/>
      <c r="M51" s="1397"/>
    </row>
    <row r="52" spans="2:13" ht="13">
      <c r="B52" s="1397" t="s">
        <v>6608</v>
      </c>
      <c r="C52" s="1397"/>
      <c r="D52" s="1397"/>
      <c r="E52" s="1397"/>
      <c r="F52" s="1397"/>
      <c r="G52" s="1397"/>
      <c r="H52" s="1397"/>
      <c r="I52" s="1397"/>
      <c r="J52" s="1397"/>
      <c r="K52" s="1397"/>
      <c r="L52" s="1397"/>
      <c r="M52" s="1397"/>
    </row>
  </sheetData>
  <mergeCells count="47">
    <mergeCell ref="B48:M48"/>
    <mergeCell ref="B49:M49"/>
    <mergeCell ref="B50:M50"/>
    <mergeCell ref="B51:M51"/>
    <mergeCell ref="B52:M52"/>
    <mergeCell ref="U6:U15"/>
    <mergeCell ref="W6:W15"/>
    <mergeCell ref="H16:I16"/>
    <mergeCell ref="H22:I22"/>
    <mergeCell ref="B41:E41"/>
    <mergeCell ref="D6:D39"/>
    <mergeCell ref="E6:E39"/>
    <mergeCell ref="H6:I6"/>
    <mergeCell ref="B5:C5"/>
    <mergeCell ref="D5:E5"/>
    <mergeCell ref="B47:M47"/>
    <mergeCell ref="P6:Q6"/>
    <mergeCell ref="R6:S6"/>
    <mergeCell ref="B43:M43"/>
    <mergeCell ref="B44:M44"/>
    <mergeCell ref="B45:M45"/>
    <mergeCell ref="B46:M46"/>
    <mergeCell ref="J6:K6"/>
    <mergeCell ref="L6:M6"/>
    <mergeCell ref="N6:O6"/>
    <mergeCell ref="L5:M5"/>
    <mergeCell ref="N5:O5"/>
    <mergeCell ref="B6:B39"/>
    <mergeCell ref="C6:C39"/>
    <mergeCell ref="F5:G5"/>
    <mergeCell ref="H5:I5"/>
    <mergeCell ref="J5:K5"/>
    <mergeCell ref="F2:W2"/>
    <mergeCell ref="F3:W3"/>
    <mergeCell ref="L4:O4"/>
    <mergeCell ref="P4:S4"/>
    <mergeCell ref="T4:U4"/>
    <mergeCell ref="V4:W4"/>
    <mergeCell ref="V5:W5"/>
    <mergeCell ref="P5:Q5"/>
    <mergeCell ref="R5:S5"/>
    <mergeCell ref="T5:U5"/>
    <mergeCell ref="B4:C4"/>
    <mergeCell ref="D4:E4"/>
    <mergeCell ref="F4:G4"/>
    <mergeCell ref="H4:I4"/>
    <mergeCell ref="J4:K4"/>
  </mergeCells>
  <pageMargins left="0.25" right="0.25" top="0.75" bottom="0.75" header="0.3" footer="0.3"/>
  <pageSetup paperSize="9" orientation="landscape"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7699AB98BD744B9423B4A2C5A98446" ma:contentTypeVersion="13" ma:contentTypeDescription="Crée un document." ma:contentTypeScope="" ma:versionID="2eff20ad7449db262eef310dd5a79fc8">
  <xsd:schema xmlns:xsd="http://www.w3.org/2001/XMLSchema" xmlns:xs="http://www.w3.org/2001/XMLSchema" xmlns:p="http://schemas.microsoft.com/office/2006/metadata/properties" xmlns:ns2="3531993f-8be3-4648-819d-757da14b62c6" xmlns:ns3="32e1b0e1-7fb0-4270-ae3c-7e47bb07dd69" targetNamespace="http://schemas.microsoft.com/office/2006/metadata/properties" ma:root="true" ma:fieldsID="c7ba91ce6d5ece9ad1d1007bf10a7fa9" ns2:_="" ns3:_="">
    <xsd:import namespace="3531993f-8be3-4648-819d-757da14b62c6"/>
    <xsd:import namespace="32e1b0e1-7fb0-4270-ae3c-7e47bb07dd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1993f-8be3-4648-819d-757da14b62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1b0e1-7fb0-4270-ae3c-7e47bb07dd69"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A 0 D A A B Q S w M E F A A C A A g A 6 F u f W w 3 9 I P e m A A A A 9 g A A A B I A H A B D b 2 5 m a W c v U G F j a 2 F n Z S 5 4 b W w g o h g A K K A U A A A A A A A A A A A A A A A A A A A A A A A A A A A A h Y 8 9 D o I w A I W v Q r r T H z Q R S S m D i Z M k R h P j 2 p Q C j V B M W y x 3 c / B I X k G M o m 6 O 7 3 v f 8 N 7 9 e q P Z 0 D b B R R q r O p 0 C A j E I p B Z d o X S V g t 6 V Y Q w y R r d c n H g l g 1 H W N h l s k Y L a u X O C k P c e + h n s T I U i j A k 6 5 p u 9 q G X L w U d W / + V Q a e u 4 F h I w e n i N Y R E k 8 y U k i x h i i i Z I c 6 W / Q j T u f b Y / k K 7 6 x v V G s t K E 6 x 1 F U 6 T o / Y E 9 A F B L A w Q U A A I A C A D o W 5 9 b 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6 F u f W y i K R 7 g O A A A A E Q A A A B M A H A B G b 3 J t d W x h c y 9 T Z W N 0 a W 9 u M S 5 t I K I Y A C i g F A A A A A A A A A A A A A A A A A A A A A A A A A A A A C t O T S 7 J z M 9 T C I b Q h t Y A U E s B A i 0 A F A A C A A g A 6 F u f W w 3 9 I P e m A A A A 9 g A A A B I A A A A A A A A A A A A A A A A A A A A A A E N v b m Z p Z y 9 Q Y W N r Y W d l L n h t b F B L A Q I t A B Q A A g A I A O h b n 1 t T c j g s m w A A A O E A A A A T A A A A A A A A A A A A A A A A A P I A A A B b Q 2 9 u d G V u d F 9 U e X B l c 1 0 u e G 1 s U E s B A i 0 A F A A C A A g A 6 F u f W 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P l w Y Q n 5 / h D n l K D G I G 7 z 2 E A A A A A A g A A A A A A E G Y A A A A B A A A g A A A A 9 D A 2 X X A 4 1 G n f g h W V q T 3 X Z t w o o y u Z Y S A 4 K L 2 G N W I b a h I A A A A A D o A A A A A C A A A g A A A A V y Q G x A x n 0 f z N c 6 X / S 6 b p 6 C q h u q C w 4 p L Y h y y d K 9 e u F w x Q A A A A X z u P R c U E j O H o m W o O c l r c p A L D + X f f D u F 2 A k v R d X F d 1 W O X J 5 S h 1 v E K e 5 A I + R P e g v U Y q f r T r 5 V q b R p J L 6 D P j J J + l Z 1 d F T a 0 l 3 e y k p Q L V A h F Z N V A A A A A K S 8 m K o g o z K T Y E M n / f Y 0 K d K F d w c E B U K W X O y S r a e C v o G p K L 0 W P R Y C + T K W G 5 E 9 0 o 5 i Q V f g b i P j B P 4 z p 6 K 8 N Q J 8 k h Q = = < / 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ECD452-7DCE-47D4-874C-EB10173E3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1993f-8be3-4648-819d-757da14b62c6"/>
    <ds:schemaRef ds:uri="32e1b0e1-7fb0-4270-ae3c-7e47bb07dd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9F4FA3-5D00-4019-BD8C-0A3882BD72DC}">
  <ds:schemaRefs>
    <ds:schemaRef ds:uri="http://schemas.microsoft.com/DataMashup"/>
  </ds:schemaRefs>
</ds:datastoreItem>
</file>

<file path=customXml/itemProps3.xml><?xml version="1.0" encoding="utf-8"?>
<ds:datastoreItem xmlns:ds="http://schemas.openxmlformats.org/officeDocument/2006/customXml" ds:itemID="{E5111974-9237-41AC-8B77-281E85743F6D}">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342FBBAC-BA54-4878-ADD2-B9FDFE63AE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Revision notes</vt:lpstr>
      <vt:lpstr>Notes, captions</vt:lpstr>
      <vt:lpstr>OPTO36 Dictionary</vt:lpstr>
      <vt:lpstr>EDIFACT Profile</vt:lpstr>
      <vt:lpstr>EDIFACT Diagram</vt:lpstr>
      <vt:lpstr>CII-Factur-X Profile</vt:lpstr>
      <vt:lpstr>UBL Profile</vt:lpstr>
      <vt:lpstr>FE-Flow1-AFNOR</vt:lpstr>
      <vt:lpstr>Stat-Appendix Lenses</vt:lpstr>
      <vt:lpstr>Stat-Appendix Frames</vt:lpstr>
      <vt:lpstr>Stat-Appendix Contacto</vt:lpstr>
      <vt:lpstr>Stat-Appendix Audio</vt:lpstr>
      <vt:lpstr>Stat-Appendix Misc</vt: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RONDEAU Didier</dc:creator>
  <cp:lastModifiedBy>Didier RONDEAU</cp:lastModifiedBy>
  <cp:lastPrinted>2026-06-16T14:52:15Z</cp:lastPrinted>
  <dcterms:created xsi:type="dcterms:W3CDTF">2012-04-03T13:29:35Z</dcterms:created>
  <dcterms:modified xsi:type="dcterms:W3CDTF">2026-07-15T09:06:37Z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0x010100B07699AB98BD744B9423B4A2C5A98446</vt:lpwstr>
  </property>
</Properties>
</file>